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-90645\Documents\BCV\Exh Points\"/>
    </mc:Choice>
  </mc:AlternateContent>
  <bookViews>
    <workbookView xWindow="0" yWindow="0" windowWidth="28800" windowHeight="11835" tabRatio="935" firstSheet="1" activeTab="2"/>
  </bookViews>
  <sheets>
    <sheet name="Points rules" sheetId="1" r:id="rId1"/>
    <sheet name="2024 Exhibitor dashboard" sheetId="51" r:id="rId2"/>
    <sheet name="2024 Exhibitor points" sheetId="50" r:id="rId3"/>
    <sheet name="2024 Variety dashboard" sheetId="49" r:id="rId4"/>
    <sheet name="2024 Variety points data" sheetId="48" r:id="rId5"/>
    <sheet name="2023 Exhibitor dashboard" sheetId="46" r:id="rId6"/>
    <sheet name="2023 Exhibitor points" sheetId="47" r:id="rId7"/>
    <sheet name="2023 Variety dashboard" sheetId="40" r:id="rId8"/>
    <sheet name="2023 Variety points data" sheetId="41" r:id="rId9"/>
    <sheet name="2022 Exhibitor dashboard" sheetId="44" r:id="rId10"/>
    <sheet name="2022 Exhibitor points" sheetId="45" r:id="rId11"/>
    <sheet name="2022 Variety dashboard" sheetId="38" r:id="rId12"/>
    <sheet name="2022 Variety points data" sheetId="39" r:id="rId13"/>
    <sheet name="2021 Exhibitor dashboard" sheetId="35" r:id="rId14"/>
    <sheet name="2021 Exhibitor points" sheetId="34" r:id="rId15"/>
    <sheet name="2021 Variety dashboard" sheetId="33" r:id="rId16"/>
    <sheet name="2021 Variety points data" sheetId="32" r:id="rId17"/>
    <sheet name="2020 Exhibitor dashboard" sheetId="2" r:id="rId18"/>
    <sheet name="2020 Exhibitor points" sheetId="3" r:id="rId19"/>
    <sheet name="2020 Variety dashboard" sheetId="4" r:id="rId20"/>
    <sheet name="2020 Variety points data" sheetId="5" r:id="rId21"/>
    <sheet name="2019 Exhibitor dashboard " sheetId="6" r:id="rId22"/>
    <sheet name="2019 Exhibitor Points" sheetId="7" r:id="rId23"/>
    <sheet name="2019 Variety dashboard " sheetId="8" r:id="rId24"/>
    <sheet name="2019 Variety points data" sheetId="9" r:id="rId25"/>
    <sheet name="2018 Exhibitor dashboard" sheetId="10" r:id="rId26"/>
    <sheet name="2018 Exhibitor Points " sheetId="11" r:id="rId27"/>
    <sheet name="2018 Variety dashboard" sheetId="12" r:id="rId28"/>
    <sheet name="2018 Variety points data" sheetId="13" r:id="rId29"/>
    <sheet name="2017 Exhibitor dashboard" sheetId="14" r:id="rId30"/>
    <sheet name="2017 Exhibitor points data" sheetId="15" r:id="rId31"/>
    <sheet name="2017 Variety dashboard " sheetId="16" r:id="rId32"/>
    <sheet name="2017 Variety points data" sheetId="17" r:id="rId33"/>
    <sheet name="2016 Exhibitor" sheetId="18" r:id="rId34"/>
    <sheet name="2016 Variety Points" sheetId="19" r:id="rId35"/>
    <sheet name="Normal Dilute 2016" sheetId="20" r:id="rId36"/>
    <sheet name="2015 Exhibitor Points " sheetId="21" r:id="rId37"/>
    <sheet name="Normal Violet 2015" sheetId="22" r:id="rId38"/>
    <sheet name="2015 Variety Points" sheetId="23" r:id="rId39"/>
    <sheet name="2014 Exhibitor Points" sheetId="24" r:id="rId40"/>
    <sheet name="2014 Variety Points" sheetId="25" r:id="rId41"/>
    <sheet name="2014 Aust Yellowface " sheetId="26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xlnm._FilterDatabase" localSheetId="29" hidden="1">'2017 Exhibitor dashboard'!$B$4:$K$4</definedName>
    <definedName name="_xlnm._FilterDatabase" localSheetId="25" hidden="1">'2018 Exhibitor dashboard'!$B$4:$I$4</definedName>
    <definedName name="_xlnm._FilterDatabase" localSheetId="21" hidden="1">'2019 Exhibitor dashboard '!$B$5:$I$174</definedName>
    <definedName name="_xlnm._FilterDatabase" localSheetId="24" hidden="1">'2019 Variety points data'!$C$702:$D$702</definedName>
    <definedName name="_xlnm._FilterDatabase" localSheetId="17" hidden="1">'2020 Exhibitor dashboard'!$B$4:$I$133</definedName>
    <definedName name="_xlnm._FilterDatabase" localSheetId="13" hidden="1">'2021 Exhibitor dashboard'!$B$4:$J$142</definedName>
    <definedName name="_xlnm._FilterDatabase" localSheetId="15" hidden="1">'2021 Variety dashboard'!$N$42:$O$47</definedName>
    <definedName name="Data_table">[1]Data!$D$4:$K$2094</definedName>
    <definedName name="Excel_BuiltIn__FilterDatabase" localSheetId="28">'2018 Variety points data'!$A$3:$G$3</definedName>
    <definedName name="_xlnm.Print_Area" localSheetId="31">'2017 Variety dashboard '!$B$2:$L$128</definedName>
    <definedName name="_xlnm.Print_Area" localSheetId="27">'2018 Variety dashboard'!$B$2:$O$128</definedName>
    <definedName name="_xlnm.Print_Area" localSheetId="28">'2018 Variety points data'!$A$3:$G$741</definedName>
    <definedName name="_xlnm.Print_Area" localSheetId="21">'2019 Exhibitor dashboard '!$K$6:$O$29</definedName>
    <definedName name="_xlnm.Print_Area" localSheetId="22">'2019 Exhibitor Points'!$A$5:$H$9</definedName>
    <definedName name="_xlnm.Print_Area" localSheetId="23">'2019 Variety dashboard '!$B$5:$O$129</definedName>
    <definedName name="_xlnm.Print_Area" localSheetId="17">'2020 Exhibitor dashboard'!$K$4:$O$25</definedName>
    <definedName name="_xlnm.Print_Area" localSheetId="18">'2020 Exhibitor points'!$A$3:$H$3</definedName>
    <definedName name="_xlnm.Print_Area" localSheetId="19">'2020 Variety dashboard'!$B$2:$O$126</definedName>
    <definedName name="_xlnm.Print_Area" localSheetId="13">'2021 Exhibitor dashboard'!$L$4:$P$16</definedName>
    <definedName name="_xlnm.Print_Area" localSheetId="14">'2021 Exhibitor points'!$A$3:$H$3</definedName>
    <definedName name="_xlnm.Print_Area" localSheetId="15">'2021 Variety dashboard'!$B$2:$O$126</definedName>
    <definedName name="_xlnm.Print_Area" localSheetId="0">'Points rules'!$B$4:$D$56</definedName>
  </definedNames>
  <calcPr calcId="152511"/>
</workbook>
</file>

<file path=xl/calcChain.xml><?xml version="1.0" encoding="utf-8"?>
<calcChain xmlns="http://schemas.openxmlformats.org/spreadsheetml/2006/main">
  <c r="K163" i="51" l="1"/>
  <c r="K158" i="51"/>
  <c r="K157" i="51"/>
  <c r="H116" i="51"/>
  <c r="H125" i="51"/>
  <c r="H110" i="51"/>
  <c r="K156" i="51"/>
  <c r="H109" i="51"/>
  <c r="K155" i="51"/>
  <c r="K154" i="51"/>
  <c r="K153" i="51"/>
  <c r="K152" i="51"/>
  <c r="K151" i="51"/>
  <c r="K137" i="51"/>
  <c r="K146" i="51"/>
  <c r="K147" i="51"/>
  <c r="H121" i="51"/>
  <c r="K121" i="51" s="1"/>
  <c r="H64" i="51"/>
  <c r="K91" i="51"/>
  <c r="K90" i="51"/>
  <c r="K89" i="51"/>
  <c r="K88" i="51"/>
  <c r="K87" i="51"/>
  <c r="K86" i="51"/>
  <c r="K85" i="51"/>
  <c r="K84" i="51"/>
  <c r="H59" i="51"/>
  <c r="K83" i="51"/>
  <c r="K82" i="51"/>
  <c r="H69" i="51"/>
  <c r="K69" i="51" s="1"/>
  <c r="K81" i="51"/>
  <c r="K80" i="51"/>
  <c r="K77" i="51"/>
  <c r="K56" i="51"/>
  <c r="K57" i="51"/>
  <c r="H39" i="51"/>
  <c r="H41" i="51"/>
  <c r="H40" i="51"/>
  <c r="H43" i="51"/>
  <c r="H42" i="51"/>
  <c r="H37" i="51"/>
  <c r="H32" i="51"/>
  <c r="H33" i="51"/>
  <c r="H35" i="51"/>
  <c r="H31" i="51"/>
  <c r="H29" i="51"/>
  <c r="H30" i="51"/>
  <c r="H27" i="51"/>
  <c r="H23" i="51"/>
  <c r="E18" i="51"/>
  <c r="K18" i="51" s="1"/>
  <c r="K22" i="51"/>
  <c r="G16" i="51"/>
  <c r="K16" i="51" s="1"/>
  <c r="G1256" i="50"/>
  <c r="G1255" i="50"/>
  <c r="G903" i="50"/>
  <c r="G856" i="50"/>
  <c r="G665" i="50"/>
  <c r="G666" i="50" s="1"/>
  <c r="C559" i="41" l="1"/>
  <c r="C558" i="41"/>
  <c r="C557" i="41"/>
  <c r="C556" i="41"/>
  <c r="C555" i="41"/>
  <c r="C554" i="41"/>
  <c r="C544" i="41"/>
  <c r="C543" i="41"/>
  <c r="C542" i="41"/>
  <c r="C541" i="41"/>
  <c r="C540" i="41"/>
  <c r="C539" i="41"/>
  <c r="C524" i="41"/>
  <c r="C523" i="41"/>
  <c r="C522" i="41"/>
  <c r="C521" i="41"/>
  <c r="C520" i="41"/>
  <c r="C519" i="41"/>
  <c r="C504" i="41"/>
  <c r="C503" i="41"/>
  <c r="C502" i="41"/>
  <c r="C501" i="41"/>
  <c r="C500" i="41"/>
  <c r="C499" i="41"/>
  <c r="C485" i="41"/>
  <c r="C484" i="41"/>
  <c r="C483" i="41"/>
  <c r="C482" i="41"/>
  <c r="C481" i="41"/>
  <c r="C480" i="41"/>
  <c r="C465" i="41"/>
  <c r="C464" i="41"/>
  <c r="C463" i="41"/>
  <c r="C462" i="41"/>
  <c r="C461" i="41"/>
  <c r="C460" i="41"/>
  <c r="C444" i="41"/>
  <c r="C443" i="41"/>
  <c r="C442" i="41"/>
  <c r="C441" i="41"/>
  <c r="C440" i="41"/>
  <c r="C439" i="41"/>
  <c r="C424" i="41"/>
  <c r="C423" i="41"/>
  <c r="C422" i="41"/>
  <c r="C421" i="41"/>
  <c r="C420" i="41"/>
  <c r="C419" i="41"/>
  <c r="C405" i="41"/>
  <c r="C404" i="41"/>
  <c r="C403" i="41"/>
  <c r="C402" i="41"/>
  <c r="C401" i="41"/>
  <c r="C400" i="41"/>
  <c r="C384" i="41"/>
  <c r="C383" i="41"/>
  <c r="C382" i="41"/>
  <c r="C381" i="41"/>
  <c r="C380" i="41"/>
  <c r="C379" i="41"/>
  <c r="C364" i="41"/>
  <c r="C363" i="41"/>
  <c r="C362" i="41"/>
  <c r="C361" i="41"/>
  <c r="C360" i="41"/>
  <c r="C359" i="41"/>
  <c r="C344" i="41"/>
  <c r="C343" i="41"/>
  <c r="C342" i="41"/>
  <c r="C341" i="41"/>
  <c r="C340" i="41"/>
  <c r="C339" i="41"/>
  <c r="C323" i="41"/>
  <c r="C322" i="41"/>
  <c r="C321" i="41"/>
  <c r="C320" i="41"/>
  <c r="C319" i="41"/>
  <c r="C318" i="41"/>
  <c r="C304" i="41"/>
  <c r="C303" i="41"/>
  <c r="C302" i="41"/>
  <c r="C301" i="41"/>
  <c r="C300" i="41"/>
  <c r="C299" i="41"/>
  <c r="C284" i="41"/>
  <c r="C283" i="41"/>
  <c r="C282" i="41"/>
  <c r="C281" i="41"/>
  <c r="C280" i="41"/>
  <c r="C279" i="41"/>
  <c r="C265" i="41"/>
  <c r="C264" i="41"/>
  <c r="C263" i="41"/>
  <c r="C262" i="41"/>
  <c r="C261" i="41"/>
  <c r="C260" i="41"/>
  <c r="C245" i="41"/>
  <c r="C244" i="41"/>
  <c r="C243" i="41"/>
  <c r="C242" i="41"/>
  <c r="C241" i="41"/>
  <c r="C240" i="41"/>
  <c r="C224" i="41"/>
  <c r="C223" i="41"/>
  <c r="C222" i="41"/>
  <c r="C221" i="41"/>
  <c r="C220" i="41"/>
  <c r="C219" i="41"/>
  <c r="C204" i="41"/>
  <c r="C203" i="41"/>
  <c r="C202" i="41"/>
  <c r="C201" i="41"/>
  <c r="C200" i="41"/>
  <c r="C199" i="41"/>
  <c r="C183" i="41"/>
  <c r="C182" i="41"/>
  <c r="C181" i="41"/>
  <c r="C180" i="41"/>
  <c r="C179" i="41"/>
  <c r="C178" i="41"/>
  <c r="C163" i="41"/>
  <c r="C162" i="41"/>
  <c r="C161" i="41"/>
  <c r="C160" i="41"/>
  <c r="C159" i="41"/>
  <c r="C158" i="41"/>
  <c r="C142" i="41"/>
  <c r="C141" i="41"/>
  <c r="C140" i="41"/>
  <c r="C139" i="41"/>
  <c r="C138" i="41"/>
  <c r="C137" i="41"/>
  <c r="C121" i="41"/>
  <c r="C120" i="41"/>
  <c r="C119" i="41"/>
  <c r="C118" i="41"/>
  <c r="C117" i="41"/>
  <c r="C116" i="41"/>
  <c r="C101" i="41"/>
  <c r="C100" i="41"/>
  <c r="C99" i="41"/>
  <c r="C98" i="41"/>
  <c r="C97" i="41"/>
  <c r="C96" i="41"/>
  <c r="C81" i="41"/>
  <c r="C80" i="41"/>
  <c r="C79" i="41"/>
  <c r="C78" i="41"/>
  <c r="C77" i="41"/>
  <c r="C76" i="41"/>
  <c r="C61" i="41"/>
  <c r="C60" i="41"/>
  <c r="C59" i="41"/>
  <c r="C58" i="41"/>
  <c r="C57" i="41"/>
  <c r="C56" i="41"/>
  <c r="C40" i="41"/>
  <c r="C39" i="41"/>
  <c r="C38" i="41"/>
  <c r="C37" i="41"/>
  <c r="C36" i="41"/>
  <c r="C35" i="41"/>
  <c r="C21" i="41"/>
  <c r="C20" i="41"/>
  <c r="C19" i="41"/>
  <c r="C18" i="41"/>
  <c r="C17" i="41"/>
  <c r="C16" i="41"/>
  <c r="F9" i="48" l="1"/>
  <c r="D9" i="48"/>
  <c r="F8" i="48"/>
  <c r="D8" i="48"/>
  <c r="F7" i="48"/>
  <c r="D7" i="48"/>
  <c r="F6" i="48"/>
  <c r="D6" i="48"/>
  <c r="F5" i="48"/>
  <c r="D5" i="48"/>
  <c r="F4" i="48"/>
  <c r="K170" i="46" l="1"/>
  <c r="K168" i="46"/>
  <c r="K165" i="46"/>
  <c r="K164" i="46"/>
  <c r="K163" i="46"/>
  <c r="G162" i="46"/>
  <c r="K162" i="46" s="1"/>
  <c r="I160" i="46"/>
  <c r="I158" i="46"/>
  <c r="F158" i="46"/>
  <c r="I157" i="46"/>
  <c r="K156" i="46"/>
  <c r="H155" i="46"/>
  <c r="F154" i="46"/>
  <c r="G153" i="46"/>
  <c r="K153" i="46" s="1"/>
  <c r="I152" i="46"/>
  <c r="K151" i="46"/>
  <c r="F150" i="46"/>
  <c r="I149" i="46"/>
  <c r="F149" i="46"/>
  <c r="F148" i="46"/>
  <c r="G147" i="46"/>
  <c r="F147" i="46"/>
  <c r="G144" i="46"/>
  <c r="F144" i="46"/>
  <c r="G143" i="46"/>
  <c r="F143" i="46"/>
  <c r="K142" i="46"/>
  <c r="F141" i="46"/>
  <c r="K141" i="46" s="1"/>
  <c r="F140" i="46"/>
  <c r="K140" i="46" s="1"/>
  <c r="F139" i="46"/>
  <c r="K139" i="46" s="1"/>
  <c r="K138" i="46"/>
  <c r="G137" i="46"/>
  <c r="K137" i="46" s="1"/>
  <c r="G136" i="46"/>
  <c r="F136" i="46"/>
  <c r="F128" i="46"/>
  <c r="H127" i="46"/>
  <c r="G127" i="46"/>
  <c r="F127" i="46"/>
  <c r="K126" i="46"/>
  <c r="I125" i="46"/>
  <c r="H125" i="46"/>
  <c r="F125" i="46"/>
  <c r="I124" i="46"/>
  <c r="H124" i="46"/>
  <c r="G124" i="46"/>
  <c r="H123" i="46"/>
  <c r="K123" i="46" s="1"/>
  <c r="H122" i="46"/>
  <c r="G122" i="46"/>
  <c r="H121" i="46"/>
  <c r="F121" i="46"/>
  <c r="I120" i="46"/>
  <c r="G120" i="46"/>
  <c r="F120" i="46"/>
  <c r="H119" i="46"/>
  <c r="G119" i="46"/>
  <c r="H106" i="46"/>
  <c r="I97" i="46"/>
  <c r="F93" i="46"/>
  <c r="K93" i="46" s="1"/>
  <c r="F92" i="46"/>
  <c r="K92" i="46" s="1"/>
  <c r="K90" i="46"/>
  <c r="F88" i="46"/>
  <c r="K88" i="46" s="1"/>
  <c r="K87" i="46"/>
  <c r="K86" i="46"/>
  <c r="K85" i="46"/>
  <c r="K83" i="46"/>
  <c r="G82" i="46"/>
  <c r="K82" i="46" s="1"/>
  <c r="F81" i="46"/>
  <c r="K81" i="46" s="1"/>
  <c r="I80" i="46"/>
  <c r="K79" i="46"/>
  <c r="F77" i="46"/>
  <c r="I74" i="46"/>
  <c r="K74" i="46" s="1"/>
  <c r="G73" i="46"/>
  <c r="G72" i="46"/>
  <c r="F71" i="46"/>
  <c r="G70" i="46"/>
  <c r="F70" i="46"/>
  <c r="F69" i="46"/>
  <c r="G68" i="46"/>
  <c r="F68" i="46"/>
  <c r="I67" i="46"/>
  <c r="H67" i="46"/>
  <c r="F67" i="46"/>
  <c r="H66" i="46"/>
  <c r="F66" i="46"/>
  <c r="H65" i="46"/>
  <c r="G65" i="46"/>
  <c r="G57" i="46"/>
  <c r="K57" i="46" s="1"/>
  <c r="H56" i="46"/>
  <c r="G56" i="46"/>
  <c r="H55" i="46"/>
  <c r="G55" i="46"/>
  <c r="F55" i="46"/>
  <c r="H54" i="46"/>
  <c r="K54" i="46" s="1"/>
  <c r="I53" i="46"/>
  <c r="H53" i="46"/>
  <c r="G53" i="46"/>
  <c r="H52" i="46"/>
  <c r="F52" i="46"/>
  <c r="I51" i="46"/>
  <c r="H51" i="46"/>
  <c r="I50" i="46"/>
  <c r="H50" i="46"/>
  <c r="G50" i="46"/>
  <c r="I49" i="46"/>
  <c r="H49" i="46"/>
  <c r="G49" i="46"/>
  <c r="F49" i="46"/>
  <c r="I48" i="46"/>
  <c r="H48" i="46"/>
  <c r="F48" i="46"/>
  <c r="I47" i="46"/>
  <c r="H47" i="46"/>
  <c r="G47" i="46"/>
  <c r="F47" i="46"/>
  <c r="I46" i="46"/>
  <c r="H46" i="46"/>
  <c r="I45" i="46"/>
  <c r="H45" i="46"/>
  <c r="G45" i="46"/>
  <c r="F45" i="46"/>
  <c r="I44" i="46"/>
  <c r="H44" i="46"/>
  <c r="G44" i="46"/>
  <c r="F44" i="46"/>
  <c r="H43" i="46"/>
  <c r="G43" i="46"/>
  <c r="F43" i="46"/>
  <c r="H42" i="46"/>
  <c r="G42" i="46"/>
  <c r="H41" i="46"/>
  <c r="G41" i="46"/>
  <c r="F41" i="46"/>
  <c r="H40" i="46"/>
  <c r="G40" i="46"/>
  <c r="F40" i="46"/>
  <c r="H39" i="46"/>
  <c r="G39" i="46"/>
  <c r="I38" i="46"/>
  <c r="H38" i="46"/>
  <c r="G38" i="46"/>
  <c r="F38" i="46"/>
  <c r="I34" i="46"/>
  <c r="F34" i="46"/>
  <c r="I37" i="46"/>
  <c r="H37" i="46"/>
  <c r="G37" i="46"/>
  <c r="F37" i="46"/>
  <c r="I35" i="46"/>
  <c r="H35" i="46"/>
  <c r="F35" i="46"/>
  <c r="H32" i="46"/>
  <c r="F32" i="46"/>
  <c r="I31" i="46"/>
  <c r="H31" i="46"/>
  <c r="G31" i="46"/>
  <c r="F31" i="46"/>
  <c r="I33" i="46"/>
  <c r="F33" i="46"/>
  <c r="H30" i="46"/>
  <c r="F30" i="46"/>
  <c r="H28" i="46"/>
  <c r="F28" i="46"/>
  <c r="I29" i="46"/>
  <c r="H29" i="46"/>
  <c r="F29" i="46"/>
  <c r="E27" i="46"/>
  <c r="K27" i="46" s="1"/>
  <c r="F18" i="46"/>
  <c r="K18" i="46" s="1"/>
  <c r="K14" i="46"/>
  <c r="E13" i="46"/>
  <c r="K13" i="46" s="1"/>
  <c r="F11" i="46"/>
  <c r="E11" i="46"/>
  <c r="H5" i="46"/>
  <c r="K5" i="46" s="1"/>
  <c r="G1951" i="47"/>
  <c r="G1952" i="47" s="1"/>
  <c r="G1940" i="47"/>
  <c r="G1939" i="47"/>
  <c r="G1932" i="47"/>
  <c r="G1918" i="47"/>
  <c r="G1916" i="47"/>
  <c r="G1911" i="47"/>
  <c r="G1906" i="47"/>
  <c r="G1904" i="47"/>
  <c r="G1897" i="47"/>
  <c r="G1895" i="47"/>
  <c r="G1891" i="47"/>
  <c r="G1892" i="47" s="1"/>
  <c r="G1884" i="47"/>
  <c r="G1867" i="47"/>
  <c r="G1864" i="47"/>
  <c r="G1840" i="47"/>
  <c r="G1838" i="47"/>
  <c r="G1793" i="47"/>
  <c r="G1777" i="47"/>
  <c r="G1770" i="47"/>
  <c r="G1742" i="47"/>
  <c r="G1740" i="47"/>
  <c r="G1733" i="47"/>
  <c r="G1731" i="47"/>
  <c r="G1723" i="47"/>
  <c r="G1726" i="47" s="1"/>
  <c r="G1704" i="47"/>
  <c r="G1652" i="47"/>
  <c r="G1642" i="47"/>
  <c r="G1634" i="47"/>
  <c r="G1616" i="47"/>
  <c r="G1617" i="47" s="1"/>
  <c r="G1559" i="47"/>
  <c r="G1544" i="47"/>
  <c r="G1509" i="47"/>
  <c r="G1510" i="47" s="1"/>
  <c r="IR1510" i="47" s="1"/>
  <c r="G1477" i="47"/>
  <c r="G1468" i="47"/>
  <c r="G1463" i="47"/>
  <c r="G1408" i="47"/>
  <c r="G1398" i="47"/>
  <c r="G1388" i="47"/>
  <c r="G1368" i="47"/>
  <c r="G1369" i="47" s="1"/>
  <c r="G1364" i="47"/>
  <c r="G1341" i="47"/>
  <c r="G1339" i="47"/>
  <c r="G1320" i="47"/>
  <c r="G1314" i="47"/>
  <c r="G1309" i="47"/>
  <c r="G1296" i="47"/>
  <c r="G1292" i="47"/>
  <c r="G1293" i="47" s="1"/>
  <c r="G1284" i="47"/>
  <c r="G1281" i="47"/>
  <c r="G1218" i="47"/>
  <c r="G1215" i="47"/>
  <c r="G1199" i="47"/>
  <c r="G1197" i="47"/>
  <c r="G1180" i="47"/>
  <c r="G1181" i="47" s="1"/>
  <c r="G1172" i="47"/>
  <c r="G1173" i="47" s="1"/>
  <c r="G1154" i="47"/>
  <c r="G1152" i="47"/>
  <c r="G1143" i="47"/>
  <c r="G1140" i="47"/>
  <c r="G1130" i="47"/>
  <c r="G1125" i="47"/>
  <c r="G1123" i="47"/>
  <c r="G1102" i="47"/>
  <c r="G1100" i="47"/>
  <c r="G1071" i="47"/>
  <c r="G1056" i="47"/>
  <c r="G1030" i="47"/>
  <c r="G1015" i="47"/>
  <c r="G1013" i="47"/>
  <c r="G1010" i="47"/>
  <c r="G997" i="47"/>
  <c r="G998" i="47" s="1"/>
  <c r="G979" i="47"/>
  <c r="G972" i="47"/>
  <c r="G970" i="47"/>
  <c r="G967" i="47"/>
  <c r="G956" i="47"/>
  <c r="G943" i="47"/>
  <c r="G941" i="47"/>
  <c r="G938" i="47"/>
  <c r="G914" i="47"/>
  <c r="G912" i="47"/>
  <c r="G897" i="47"/>
  <c r="G893" i="47"/>
  <c r="G890" i="47"/>
  <c r="G874" i="47"/>
  <c r="G868" i="47"/>
  <c r="G805" i="47"/>
  <c r="G789" i="47"/>
  <c r="G776" i="47"/>
  <c r="G777" i="47" s="1"/>
  <c r="G754" i="47"/>
  <c r="G750" i="47"/>
  <c r="G746" i="47"/>
  <c r="G747" i="47" s="1"/>
  <c r="G694" i="47"/>
  <c r="G687" i="47"/>
  <c r="G667" i="47"/>
  <c r="G659" i="47"/>
  <c r="G651" i="47"/>
  <c r="G562" i="47"/>
  <c r="G553" i="47"/>
  <c r="G535" i="47"/>
  <c r="G533" i="47"/>
  <c r="G513" i="47"/>
  <c r="G499" i="47"/>
  <c r="G496" i="47"/>
  <c r="G490" i="47"/>
  <c r="G485" i="47"/>
  <c r="G474" i="47"/>
  <c r="G471" i="47"/>
  <c r="G468" i="47"/>
  <c r="IS465" i="47"/>
  <c r="IS464" i="47"/>
  <c r="IS460" i="47"/>
  <c r="IS459" i="47"/>
  <c r="G429" i="47"/>
  <c r="G430" i="47" s="1"/>
  <c r="G418" i="47"/>
  <c r="G415" i="47"/>
  <c r="G412" i="47"/>
  <c r="G385" i="47"/>
  <c r="G378" i="47"/>
  <c r="G376" i="47"/>
  <c r="G362" i="47"/>
  <c r="G358" i="47"/>
  <c r="G331" i="47"/>
  <c r="G327" i="47"/>
  <c r="G316" i="47"/>
  <c r="G314" i="47"/>
  <c r="G310" i="47"/>
  <c r="G308" i="47"/>
  <c r="G306" i="47"/>
  <c r="G271" i="47"/>
  <c r="G267" i="47"/>
  <c r="G268" i="47" s="1"/>
  <c r="G261" i="47"/>
  <c r="G259" i="47"/>
  <c r="G238" i="47"/>
  <c r="G236" i="47"/>
  <c r="G226" i="47"/>
  <c r="G224" i="47"/>
  <c r="G216" i="47"/>
  <c r="G217" i="47" s="1"/>
  <c r="G172" i="47"/>
  <c r="G169" i="47"/>
  <c r="G161" i="47"/>
  <c r="G154" i="47"/>
  <c r="G144" i="47"/>
  <c r="G145" i="47" s="1"/>
  <c r="G120" i="47"/>
  <c r="G89" i="47"/>
  <c r="G83" i="47"/>
  <c r="G50" i="47"/>
  <c r="G44" i="47"/>
  <c r="G16" i="47"/>
  <c r="G14" i="47"/>
  <c r="K144" i="46" l="1"/>
  <c r="K46" i="46"/>
  <c r="G881" i="47"/>
  <c r="K56" i="46"/>
  <c r="K136" i="46"/>
  <c r="G1200" i="47"/>
  <c r="G536" i="47"/>
  <c r="G1146" i="47"/>
  <c r="G311" i="47"/>
  <c r="K70" i="46"/>
  <c r="K11" i="46"/>
  <c r="K77" i="46"/>
  <c r="K120" i="46"/>
  <c r="K68" i="46"/>
  <c r="K72" i="46"/>
  <c r="K122" i="46"/>
  <c r="K65" i="46"/>
  <c r="K55" i="46"/>
  <c r="K41" i="46"/>
  <c r="K66" i="46"/>
  <c r="K158" i="46"/>
  <c r="F156" i="44"/>
  <c r="K156" i="44" s="1"/>
  <c r="K155" i="44"/>
  <c r="F153" i="44"/>
  <c r="K153" i="44" s="1"/>
  <c r="F152" i="44"/>
  <c r="K152" i="44" s="1"/>
  <c r="F151" i="44"/>
  <c r="K151" i="44" s="1"/>
  <c r="H150" i="44"/>
  <c r="F150" i="44"/>
  <c r="K150" i="44" s="1"/>
  <c r="J149" i="44"/>
  <c r="F149" i="44"/>
  <c r="F148" i="44"/>
  <c r="K148" i="44" s="1"/>
  <c r="F147" i="44"/>
  <c r="K147" i="44" s="1"/>
  <c r="J146" i="44"/>
  <c r="G146" i="44"/>
  <c r="F146" i="44"/>
  <c r="J145" i="44"/>
  <c r="F145" i="44"/>
  <c r="K145" i="44" s="1"/>
  <c r="F144" i="44"/>
  <c r="K144" i="44" s="1"/>
  <c r="G143" i="44"/>
  <c r="K143" i="44" s="1"/>
  <c r="F142" i="44"/>
  <c r="K142" i="44" s="1"/>
  <c r="H141" i="44"/>
  <c r="K141" i="44" s="1"/>
  <c r="J140" i="44"/>
  <c r="K140" i="44" s="1"/>
  <c r="K139" i="44"/>
  <c r="G138" i="44"/>
  <c r="F138" i="44"/>
  <c r="J137" i="44"/>
  <c r="G137" i="44"/>
  <c r="F137" i="44"/>
  <c r="G136" i="44"/>
  <c r="K136" i="44" s="1"/>
  <c r="H135" i="44"/>
  <c r="G135" i="44"/>
  <c r="F135" i="44"/>
  <c r="F134" i="44"/>
  <c r="K134" i="44" s="1"/>
  <c r="F133" i="44"/>
  <c r="K133" i="44" s="1"/>
  <c r="H132" i="44"/>
  <c r="G132" i="44"/>
  <c r="F132" i="44"/>
  <c r="K132" i="44" s="1"/>
  <c r="H131" i="44"/>
  <c r="G131" i="44"/>
  <c r="F130" i="44"/>
  <c r="K130" i="44" s="1"/>
  <c r="G129" i="44"/>
  <c r="F129" i="44"/>
  <c r="K129" i="44" s="1"/>
  <c r="G128" i="44"/>
  <c r="K128" i="44" s="1"/>
  <c r="G127" i="44"/>
  <c r="K127" i="44" s="1"/>
  <c r="F126" i="44"/>
  <c r="K126" i="44" s="1"/>
  <c r="H125" i="44"/>
  <c r="K125" i="44" s="1"/>
  <c r="H124" i="44"/>
  <c r="G124" i="44"/>
  <c r="F124" i="44"/>
  <c r="G123" i="44"/>
  <c r="F123" i="44"/>
  <c r="I122" i="44"/>
  <c r="H122" i="44"/>
  <c r="G122" i="44"/>
  <c r="F122" i="44"/>
  <c r="K121" i="44"/>
  <c r="J120" i="44"/>
  <c r="I120" i="44"/>
  <c r="G120" i="44"/>
  <c r="F120" i="44"/>
  <c r="J119" i="44"/>
  <c r="I119" i="44"/>
  <c r="H119" i="44"/>
  <c r="I118" i="44"/>
  <c r="F118" i="44"/>
  <c r="I117" i="44"/>
  <c r="H117" i="44"/>
  <c r="I116" i="44"/>
  <c r="G116" i="44"/>
  <c r="I115" i="44"/>
  <c r="G115" i="44"/>
  <c r="I114" i="44"/>
  <c r="H114" i="44"/>
  <c r="G114" i="44"/>
  <c r="F114" i="44"/>
  <c r="J113" i="44"/>
  <c r="H113" i="44"/>
  <c r="G113" i="44"/>
  <c r="I112" i="44"/>
  <c r="H112" i="44"/>
  <c r="K112" i="44" s="1"/>
  <c r="J110" i="44"/>
  <c r="K110" i="44" s="1"/>
  <c r="J109" i="44"/>
  <c r="I109" i="44"/>
  <c r="F109" i="44"/>
  <c r="I105" i="44"/>
  <c r="J97" i="44"/>
  <c r="G93" i="44"/>
  <c r="K93" i="44" s="1"/>
  <c r="G92" i="44"/>
  <c r="K92" i="44" s="1"/>
  <c r="K91" i="44"/>
  <c r="K90" i="44"/>
  <c r="K89" i="44"/>
  <c r="G89" i="44"/>
  <c r="K88" i="44"/>
  <c r="K87" i="44"/>
  <c r="K86" i="44"/>
  <c r="F85" i="44"/>
  <c r="K85" i="44" s="1"/>
  <c r="F84" i="44"/>
  <c r="K84" i="44" s="1"/>
  <c r="K83" i="44"/>
  <c r="H83" i="44"/>
  <c r="G82" i="44"/>
  <c r="K82" i="44" s="1"/>
  <c r="J81" i="44"/>
  <c r="K80" i="44"/>
  <c r="F79" i="44"/>
  <c r="K79" i="44" s="1"/>
  <c r="G78" i="44"/>
  <c r="F78" i="44"/>
  <c r="K77" i="44"/>
  <c r="J76" i="44"/>
  <c r="K76" i="44" s="1"/>
  <c r="H75" i="44"/>
  <c r="K75" i="44" s="1"/>
  <c r="H74" i="44"/>
  <c r="F74" i="44"/>
  <c r="G73" i="44"/>
  <c r="K73" i="44" s="1"/>
  <c r="H72" i="44"/>
  <c r="G72" i="44"/>
  <c r="F72" i="44"/>
  <c r="J71" i="44"/>
  <c r="G71" i="44"/>
  <c r="F71" i="44"/>
  <c r="G70" i="44"/>
  <c r="F70" i="44"/>
  <c r="H69" i="44"/>
  <c r="G69" i="44"/>
  <c r="J68" i="44"/>
  <c r="G68" i="44"/>
  <c r="K68" i="44" s="1"/>
  <c r="J67" i="44"/>
  <c r="I67" i="44"/>
  <c r="G67" i="44"/>
  <c r="I66" i="44"/>
  <c r="K66" i="44" s="1"/>
  <c r="G66" i="44"/>
  <c r="I65" i="44"/>
  <c r="G65" i="44"/>
  <c r="F65" i="44"/>
  <c r="I64" i="44"/>
  <c r="K64" i="44" s="1"/>
  <c r="I63" i="44"/>
  <c r="H63" i="44"/>
  <c r="J62" i="44"/>
  <c r="I62" i="44"/>
  <c r="G62" i="44"/>
  <c r="K62" i="44" s="1"/>
  <c r="J61" i="44"/>
  <c r="I61" i="44"/>
  <c r="K61" i="44" s="1"/>
  <c r="H57" i="44"/>
  <c r="K57" i="44" s="1"/>
  <c r="I56" i="44"/>
  <c r="K56" i="44" s="1"/>
  <c r="H56" i="44"/>
  <c r="I55" i="44"/>
  <c r="H55" i="44"/>
  <c r="G55" i="44"/>
  <c r="F55" i="44"/>
  <c r="I54" i="44"/>
  <c r="K54" i="44" s="1"/>
  <c r="J53" i="44"/>
  <c r="K53" i="44" s="1"/>
  <c r="I53" i="44"/>
  <c r="H53" i="44"/>
  <c r="I52" i="44"/>
  <c r="G52" i="44"/>
  <c r="J51" i="44"/>
  <c r="I51" i="44"/>
  <c r="I50" i="44"/>
  <c r="F50" i="44"/>
  <c r="J49" i="44"/>
  <c r="I49" i="44"/>
  <c r="H49" i="44"/>
  <c r="J48" i="44"/>
  <c r="I48" i="44"/>
  <c r="H48" i="44"/>
  <c r="G48" i="44"/>
  <c r="F48" i="44"/>
  <c r="J47" i="44"/>
  <c r="I47" i="44"/>
  <c r="G47" i="44"/>
  <c r="F47" i="44"/>
  <c r="J46" i="44"/>
  <c r="I46" i="44"/>
  <c r="H46" i="44"/>
  <c r="G46" i="44"/>
  <c r="F46" i="44"/>
  <c r="J45" i="44"/>
  <c r="I45" i="44"/>
  <c r="F45" i="44"/>
  <c r="J44" i="44"/>
  <c r="I44" i="44"/>
  <c r="H44" i="44"/>
  <c r="G44" i="44"/>
  <c r="J42" i="44"/>
  <c r="I42" i="44"/>
  <c r="H42" i="44"/>
  <c r="G42" i="44"/>
  <c r="F42" i="44"/>
  <c r="I41" i="44"/>
  <c r="H41" i="44"/>
  <c r="G41" i="44"/>
  <c r="I40" i="44"/>
  <c r="K40" i="44" s="1"/>
  <c r="H40" i="44"/>
  <c r="I39" i="44"/>
  <c r="H39" i="44"/>
  <c r="G39" i="44"/>
  <c r="F39" i="44"/>
  <c r="I38" i="44"/>
  <c r="H38" i="44"/>
  <c r="G38" i="44"/>
  <c r="F38" i="44"/>
  <c r="I37" i="44"/>
  <c r="H37" i="44"/>
  <c r="J36" i="44"/>
  <c r="I36" i="44"/>
  <c r="H36" i="44"/>
  <c r="G36" i="44"/>
  <c r="F36" i="44"/>
  <c r="J35" i="44"/>
  <c r="G35" i="44"/>
  <c r="F35" i="44"/>
  <c r="J34" i="44"/>
  <c r="I34" i="44"/>
  <c r="H34" i="44"/>
  <c r="G34" i="44"/>
  <c r="F34" i="44"/>
  <c r="J33" i="44"/>
  <c r="I33" i="44"/>
  <c r="G33" i="44"/>
  <c r="I32" i="44"/>
  <c r="G32" i="44"/>
  <c r="F32" i="44"/>
  <c r="J31" i="44"/>
  <c r="I31" i="44"/>
  <c r="H31" i="44"/>
  <c r="G31" i="44"/>
  <c r="F31" i="44"/>
  <c r="J30" i="44"/>
  <c r="K30" i="44" s="1"/>
  <c r="G30" i="44"/>
  <c r="I29" i="44"/>
  <c r="G29" i="44"/>
  <c r="F29" i="44"/>
  <c r="I28" i="44"/>
  <c r="G28" i="44"/>
  <c r="F28" i="44"/>
  <c r="J27" i="44"/>
  <c r="I27" i="44"/>
  <c r="G27" i="44"/>
  <c r="F27" i="44"/>
  <c r="F26" i="44"/>
  <c r="K26" i="44" s="1"/>
  <c r="G22" i="44"/>
  <c r="K22" i="44" s="1"/>
  <c r="K20" i="44"/>
  <c r="F19" i="44"/>
  <c r="K19" i="44" s="1"/>
  <c r="G18" i="44"/>
  <c r="F18" i="44"/>
  <c r="K15" i="44"/>
  <c r="F14" i="44"/>
  <c r="K14" i="44" s="1"/>
  <c r="J13" i="44"/>
  <c r="H13" i="44"/>
  <c r="G13" i="44"/>
  <c r="F13" i="44"/>
  <c r="H12" i="44"/>
  <c r="F12" i="44"/>
  <c r="H11" i="44"/>
  <c r="K11" i="44" s="1"/>
  <c r="J10" i="44"/>
  <c r="H10" i="44"/>
  <c r="G10" i="44"/>
  <c r="I9" i="44"/>
  <c r="K9" i="44" s="1"/>
  <c r="I8" i="44"/>
  <c r="K8" i="44" s="1"/>
  <c r="J6" i="44"/>
  <c r="I6" i="44"/>
  <c r="J5" i="44"/>
  <c r="I5" i="44"/>
  <c r="G5" i="44"/>
  <c r="G1977" i="45"/>
  <c r="G1978" i="45" s="1"/>
  <c r="G1968" i="45"/>
  <c r="G1967" i="45"/>
  <c r="G1964" i="45"/>
  <c r="G1956" i="45"/>
  <c r="G1954" i="45"/>
  <c r="G1950" i="45"/>
  <c r="G1949" i="45"/>
  <c r="G1944" i="45"/>
  <c r="G1942" i="45"/>
  <c r="G1937" i="45"/>
  <c r="G1931" i="45"/>
  <c r="G1929" i="45"/>
  <c r="G1927" i="45"/>
  <c r="G1924" i="45"/>
  <c r="G1923" i="45"/>
  <c r="G1919" i="45"/>
  <c r="G1920" i="45" s="1"/>
  <c r="G1909" i="45"/>
  <c r="G1910" i="45" s="1"/>
  <c r="G1902" i="45"/>
  <c r="G1899" i="45"/>
  <c r="G1884" i="45"/>
  <c r="G1880" i="45"/>
  <c r="G1881" i="45" s="1"/>
  <c r="G1869" i="45"/>
  <c r="G1867" i="45"/>
  <c r="G1844" i="45"/>
  <c r="G1828" i="45"/>
  <c r="G1821" i="45"/>
  <c r="G1808" i="45"/>
  <c r="G1783" i="45"/>
  <c r="G1781" i="45"/>
  <c r="G1779" i="45"/>
  <c r="G1772" i="45"/>
  <c r="G1770" i="45"/>
  <c r="G1764" i="45"/>
  <c r="G1765" i="45" s="1"/>
  <c r="G1752" i="45"/>
  <c r="G1738" i="45"/>
  <c r="G1736" i="45"/>
  <c r="G1727" i="45"/>
  <c r="G1728" i="45" s="1"/>
  <c r="G1696" i="45"/>
  <c r="G1686" i="45"/>
  <c r="G1678" i="45"/>
  <c r="G1662" i="45"/>
  <c r="G1645" i="45"/>
  <c r="G1646" i="45" s="1"/>
  <c r="G1612" i="45"/>
  <c r="G1597" i="45"/>
  <c r="G1564" i="45"/>
  <c r="G1541" i="45"/>
  <c r="IR1541" i="45" s="1"/>
  <c r="G1540" i="45"/>
  <c r="G1528" i="45"/>
  <c r="G1529" i="45" s="1"/>
  <c r="G1514" i="45"/>
  <c r="G1505" i="45"/>
  <c r="G1500" i="45"/>
  <c r="G1483" i="45"/>
  <c r="G1435" i="45"/>
  <c r="G1425" i="45"/>
  <c r="G1415" i="45"/>
  <c r="G1397" i="45"/>
  <c r="G1379" i="45"/>
  <c r="G1380" i="45" s="1"/>
  <c r="G1375" i="45"/>
  <c r="G1373" i="45"/>
  <c r="G1355" i="45"/>
  <c r="G1353" i="45"/>
  <c r="G1351" i="45"/>
  <c r="G1344" i="45"/>
  <c r="G1345" i="45" s="1"/>
  <c r="G1335" i="45"/>
  <c r="G1329" i="45"/>
  <c r="G1324" i="45"/>
  <c r="G1315" i="45"/>
  <c r="G1310" i="45"/>
  <c r="G1308" i="45"/>
  <c r="G1304" i="45"/>
  <c r="G1305" i="45" s="1"/>
  <c r="G1300" i="45"/>
  <c r="G1297" i="45"/>
  <c r="G1293" i="45"/>
  <c r="G1245" i="45"/>
  <c r="G1242" i="45"/>
  <c r="G1228" i="45"/>
  <c r="G1220" i="45"/>
  <c r="G1218" i="45"/>
  <c r="G1214" i="45"/>
  <c r="G1215" i="45" s="1"/>
  <c r="G1205" i="45"/>
  <c r="G1198" i="45"/>
  <c r="G1199" i="45" s="1"/>
  <c r="G1190" i="45"/>
  <c r="G1191" i="45" s="1"/>
  <c r="G1175" i="45"/>
  <c r="G1173" i="45"/>
  <c r="G1168" i="45"/>
  <c r="G1151" i="45"/>
  <c r="G1154" i="45" s="1"/>
  <c r="G1148" i="45"/>
  <c r="G1140" i="45"/>
  <c r="G1135" i="45"/>
  <c r="G1133" i="45"/>
  <c r="G1126" i="45"/>
  <c r="G1113" i="45"/>
  <c r="G1110" i="45"/>
  <c r="G1100" i="45"/>
  <c r="G1091" i="45"/>
  <c r="G1089" i="45"/>
  <c r="G1087" i="45"/>
  <c r="G1068" i="45"/>
  <c r="G1053" i="45"/>
  <c r="G1040" i="45"/>
  <c r="G1028" i="45"/>
  <c r="G1021" i="45"/>
  <c r="G1017" i="45"/>
  <c r="G1015" i="45"/>
  <c r="G1004" i="45"/>
  <c r="G1002" i="45"/>
  <c r="G999" i="45"/>
  <c r="G996" i="45"/>
  <c r="G989" i="45"/>
  <c r="G987" i="45"/>
  <c r="G985" i="45"/>
  <c r="G981" i="45"/>
  <c r="G976" i="45"/>
  <c r="G977" i="45" s="1"/>
  <c r="G966" i="45"/>
  <c r="G962" i="45"/>
  <c r="G953" i="45"/>
  <c r="G949" i="45"/>
  <c r="G947" i="45"/>
  <c r="G944" i="45"/>
  <c r="G942" i="45"/>
  <c r="G933" i="45"/>
  <c r="G938" i="45" s="1"/>
  <c r="G913" i="45"/>
  <c r="G911" i="45"/>
  <c r="G908" i="45"/>
  <c r="G905" i="45"/>
  <c r="G887" i="45"/>
  <c r="G890" i="45" s="1"/>
  <c r="G885" i="45"/>
  <c r="G883" i="45"/>
  <c r="G875" i="45"/>
  <c r="G871" i="45"/>
  <c r="G868" i="45"/>
  <c r="G865" i="45"/>
  <c r="G864" i="45"/>
  <c r="G854" i="45"/>
  <c r="G848" i="45"/>
  <c r="G809" i="45"/>
  <c r="G793" i="45"/>
  <c r="G786" i="45"/>
  <c r="G764" i="45"/>
  <c r="G765" i="45" s="1"/>
  <c r="G748" i="45"/>
  <c r="G744" i="45"/>
  <c r="G740" i="45"/>
  <c r="G741" i="45" s="1"/>
  <c r="G709" i="45"/>
  <c r="G702" i="45"/>
  <c r="G695" i="45"/>
  <c r="G684" i="45"/>
  <c r="G682" i="45"/>
  <c r="G678" i="45"/>
  <c r="G674" i="45"/>
  <c r="G675" i="45" s="1"/>
  <c r="G670" i="45"/>
  <c r="G662" i="45"/>
  <c r="G616" i="45"/>
  <c r="G606" i="45"/>
  <c r="G595" i="45"/>
  <c r="G592" i="45"/>
  <c r="G575" i="45"/>
  <c r="G573" i="45"/>
  <c r="G576" i="45" s="1"/>
  <c r="G563" i="45"/>
  <c r="G558" i="45"/>
  <c r="G556" i="45"/>
  <c r="G548" i="45"/>
  <c r="G545" i="45"/>
  <c r="G543" i="45"/>
  <c r="G536" i="45"/>
  <c r="G527" i="45"/>
  <c r="G520" i="45"/>
  <c r="G517" i="45"/>
  <c r="G514" i="45"/>
  <c r="IS511" i="45"/>
  <c r="IS510" i="45"/>
  <c r="IS506" i="45"/>
  <c r="IS505" i="45"/>
  <c r="G504" i="45"/>
  <c r="IS498" i="45"/>
  <c r="G478" i="45"/>
  <c r="G479" i="45" s="1"/>
  <c r="G474" i="45"/>
  <c r="G475" i="45" s="1"/>
  <c r="G467" i="45"/>
  <c r="G464" i="45"/>
  <c r="G461" i="45"/>
  <c r="G445" i="45"/>
  <c r="G438" i="45"/>
  <c r="G436" i="45"/>
  <c r="G426" i="45"/>
  <c r="G410" i="45"/>
  <c r="G406" i="45"/>
  <c r="G407" i="45" s="1"/>
  <c r="G390" i="45"/>
  <c r="G386" i="45"/>
  <c r="G383" i="45"/>
  <c r="G375" i="45"/>
  <c r="G370" i="45"/>
  <c r="G368" i="45"/>
  <c r="G362" i="45"/>
  <c r="G357" i="45"/>
  <c r="G355" i="45"/>
  <c r="G353" i="45"/>
  <c r="G347" i="45"/>
  <c r="G348" i="45" s="1"/>
  <c r="G330" i="45"/>
  <c r="G326" i="45"/>
  <c r="G327" i="45" s="1"/>
  <c r="G320" i="45"/>
  <c r="G318" i="45"/>
  <c r="G313" i="45"/>
  <c r="G305" i="45"/>
  <c r="G303" i="45"/>
  <c r="G297" i="45"/>
  <c r="G295" i="45"/>
  <c r="G283" i="45"/>
  <c r="G280" i="45"/>
  <c r="G276" i="45"/>
  <c r="G277" i="45" s="1"/>
  <c r="G270" i="45"/>
  <c r="G271" i="45" s="1"/>
  <c r="G258" i="45"/>
  <c r="G238" i="45"/>
  <c r="G235" i="45"/>
  <c r="G231" i="45"/>
  <c r="G218" i="45"/>
  <c r="G216" i="45"/>
  <c r="G211" i="45"/>
  <c r="G209" i="45"/>
  <c r="G192" i="45"/>
  <c r="G193" i="45" s="1"/>
  <c r="G176" i="45"/>
  <c r="G164" i="45"/>
  <c r="G155" i="45"/>
  <c r="G153" i="45"/>
  <c r="G151" i="45"/>
  <c r="G138" i="45"/>
  <c r="G139" i="45" s="1"/>
  <c r="G118" i="45"/>
  <c r="G116" i="45"/>
  <c r="G106" i="45"/>
  <c r="G100" i="45"/>
  <c r="G90" i="45"/>
  <c r="G70" i="45"/>
  <c r="G64" i="45"/>
  <c r="G42" i="45"/>
  <c r="G36" i="45"/>
  <c r="G22" i="45"/>
  <c r="G20" i="45"/>
  <c r="G15" i="45"/>
  <c r="G6" i="45"/>
  <c r="G7" i="45" s="1"/>
  <c r="K28" i="44" l="1"/>
  <c r="K31" i="44"/>
  <c r="K33" i="44"/>
  <c r="K37" i="44"/>
  <c r="K138" i="44"/>
  <c r="K10" i="44"/>
  <c r="K131" i="44"/>
  <c r="K65" i="44"/>
  <c r="K6" i="44"/>
  <c r="K12" i="44"/>
  <c r="K55" i="44"/>
  <c r="K123" i="44"/>
  <c r="K120" i="44"/>
  <c r="K63" i="44"/>
  <c r="K109" i="44"/>
  <c r="K113" i="44"/>
  <c r="K116" i="44"/>
  <c r="K149" i="44"/>
  <c r="K18" i="44"/>
  <c r="K118" i="44"/>
  <c r="K46" i="44"/>
  <c r="K122" i="44"/>
  <c r="K137" i="44"/>
  <c r="K67" i="44"/>
  <c r="K115" i="44"/>
  <c r="K135" i="44"/>
  <c r="G358" i="45"/>
  <c r="G1311" i="45"/>
  <c r="G559" i="45"/>
  <c r="G671" i="45"/>
  <c r="G212" i="45"/>
  <c r="G969" i="45"/>
  <c r="G1932" i="45"/>
  <c r="G1092" i="45"/>
  <c r="G1018" i="45"/>
  <c r="G1221" i="45"/>
  <c r="G861" i="45"/>
  <c r="G950" i="45"/>
  <c r="G156" i="45"/>
  <c r="G549" i="45"/>
  <c r="G914" i="45"/>
  <c r="G992" i="45"/>
  <c r="G1301" i="45"/>
  <c r="K36" i="44"/>
  <c r="K45" i="44"/>
  <c r="K51" i="44"/>
  <c r="K69" i="44"/>
  <c r="K117" i="44"/>
  <c r="K5" i="44"/>
  <c r="K27" i="44"/>
  <c r="K29" i="44"/>
  <c r="K41" i="44"/>
  <c r="K49" i="44"/>
  <c r="K52" i="44"/>
  <c r="K70" i="44"/>
  <c r="K78" i="44"/>
  <c r="K38" i="44"/>
  <c r="K39" i="44"/>
  <c r="K47" i="44"/>
  <c r="K74" i="44"/>
  <c r="K119" i="44"/>
  <c r="K124" i="44"/>
  <c r="K13" i="44"/>
  <c r="K48" i="44"/>
  <c r="K50" i="44"/>
  <c r="K44" i="44"/>
  <c r="K71" i="44"/>
  <c r="K114" i="44"/>
  <c r="K146" i="44"/>
  <c r="K32" i="44"/>
  <c r="K34" i="44"/>
  <c r="K42" i="44"/>
  <c r="K72" i="44"/>
  <c r="G72" i="34"/>
  <c r="G110" i="34" l="1"/>
  <c r="G1142" i="34"/>
  <c r="G1343" i="34"/>
  <c r="G338" i="34"/>
  <c r="G1536" i="34"/>
  <c r="G377" i="34" l="1"/>
  <c r="G456" i="34"/>
  <c r="I61" i="35" l="1"/>
  <c r="J61" i="35" s="1"/>
  <c r="G33" i="34"/>
  <c r="G1547" i="34"/>
  <c r="G1450" i="34"/>
  <c r="G22" i="34"/>
  <c r="G1358" i="34"/>
  <c r="G1287" i="34"/>
  <c r="G1215" i="34"/>
  <c r="G1201" i="34"/>
  <c r="G1074" i="34"/>
  <c r="I6" i="35" s="1"/>
  <c r="G1061" i="34"/>
  <c r="G1046" i="34"/>
  <c r="G900" i="34"/>
  <c r="G851" i="34"/>
  <c r="G800" i="34"/>
  <c r="G737" i="34"/>
  <c r="G696" i="34"/>
  <c r="G819" i="34"/>
  <c r="G666" i="34"/>
  <c r="G538" i="34"/>
  <c r="G517" i="34"/>
  <c r="G486" i="34"/>
  <c r="G478" i="34"/>
  <c r="G463" i="34"/>
  <c r="I41" i="35"/>
  <c r="G301" i="34"/>
  <c r="G285" i="34"/>
  <c r="G280" i="34"/>
  <c r="G175" i="34"/>
  <c r="G239" i="34"/>
  <c r="G209" i="34"/>
  <c r="G207" i="34"/>
  <c r="G43" i="34"/>
  <c r="G763" i="34"/>
  <c r="G774" i="34"/>
  <c r="G457" i="34"/>
  <c r="G435" i="34"/>
  <c r="I59" i="35"/>
  <c r="I101" i="35" l="1"/>
  <c r="G1216" i="34"/>
  <c r="I60" i="35"/>
  <c r="I98" i="35"/>
  <c r="I27" i="35"/>
  <c r="G487" i="34"/>
  <c r="I7" i="35"/>
  <c r="J7" i="35" s="1"/>
  <c r="I50" i="35"/>
  <c r="I100" i="35"/>
  <c r="G775" i="34"/>
  <c r="I105" i="35"/>
  <c r="I51" i="35"/>
  <c r="G286" i="34"/>
  <c r="G302" i="34"/>
  <c r="I93" i="35"/>
  <c r="I99" i="35"/>
  <c r="G176" i="34"/>
  <c r="I52" i="35"/>
  <c r="J52" i="35" s="1"/>
  <c r="G210" i="34"/>
  <c r="I58" i="35"/>
  <c r="J58" i="35" s="1"/>
  <c r="I102" i="35"/>
  <c r="I8" i="35"/>
  <c r="J8" i="35" s="1"/>
  <c r="G243" i="34"/>
  <c r="I47" i="35"/>
  <c r="I9" i="35"/>
  <c r="J9" i="35" s="1"/>
  <c r="G1015" i="34"/>
  <c r="G445" i="34"/>
  <c r="G726" i="34"/>
  <c r="G908" i="34"/>
  <c r="G1466" i="34"/>
  <c r="I5" i="35"/>
  <c r="I38" i="35"/>
  <c r="I64" i="35" l="1"/>
  <c r="I53" i="35"/>
  <c r="I63" i="35"/>
  <c r="I48" i="35"/>
  <c r="G1488" i="34"/>
  <c r="I28" i="35"/>
  <c r="G1374" i="34"/>
  <c r="I31" i="35"/>
  <c r="G406" i="34"/>
  <c r="I33" i="35"/>
  <c r="I30" i="35"/>
  <c r="I40" i="35"/>
  <c r="I46" i="35"/>
  <c r="I37" i="35"/>
  <c r="I32" i="35"/>
  <c r="G755" i="34"/>
  <c r="I57" i="35"/>
  <c r="G704" i="34"/>
  <c r="I42" i="35"/>
  <c r="I26" i="35"/>
  <c r="I96" i="35"/>
  <c r="I36" i="35"/>
  <c r="I92" i="35"/>
  <c r="I43" i="35"/>
  <c r="I95" i="35"/>
  <c r="G357" i="34"/>
  <c r="G345" i="34"/>
  <c r="G267" i="34"/>
  <c r="I107" i="35" l="1"/>
  <c r="I103" i="35"/>
  <c r="I54" i="35"/>
  <c r="I44" i="35"/>
  <c r="I49" i="35"/>
  <c r="J49" i="35" s="1"/>
  <c r="G1489" i="34"/>
  <c r="I35" i="35"/>
  <c r="I104" i="35"/>
  <c r="G111" i="34"/>
  <c r="G97" i="34"/>
  <c r="I45" i="35"/>
  <c r="I39" i="35"/>
  <c r="I62" i="35" l="1"/>
  <c r="G1040" i="34"/>
  <c r="F102" i="35"/>
  <c r="J102" i="35" s="1"/>
  <c r="F134" i="35"/>
  <c r="J134" i="35" s="1"/>
  <c r="F127" i="35"/>
  <c r="J127" i="35" s="1"/>
  <c r="F83" i="35"/>
  <c r="J83" i="35" s="1"/>
  <c r="F69" i="35"/>
  <c r="J57" i="35"/>
  <c r="F73" i="35"/>
  <c r="F25" i="35"/>
  <c r="J25" i="35" s="1"/>
  <c r="F14" i="35"/>
  <c r="E14" i="35"/>
  <c r="G1563" i="34"/>
  <c r="G1564" i="34" s="1"/>
  <c r="G1560" i="34"/>
  <c r="G1556" i="34"/>
  <c r="G1555" i="34"/>
  <c r="G1552" i="34"/>
  <c r="G1545" i="34"/>
  <c r="G1548" i="34" s="1"/>
  <c r="G1540" i="34"/>
  <c r="G1541" i="34" s="1"/>
  <c r="G1531" i="34"/>
  <c r="G1529" i="34"/>
  <c r="G1524" i="34"/>
  <c r="G1518" i="34"/>
  <c r="G1516" i="34"/>
  <c r="G1514" i="34"/>
  <c r="G1510" i="34"/>
  <c r="G1511" i="34" s="1"/>
  <c r="G1506" i="34"/>
  <c r="G1507" i="34" s="1"/>
  <c r="G1500" i="34"/>
  <c r="G1501" i="34" s="1"/>
  <c r="G1496" i="34"/>
  <c r="G1497" i="34" s="1"/>
  <c r="G1492" i="34"/>
  <c r="G1493" i="34" s="1"/>
  <c r="G1485" i="34"/>
  <c r="G1476" i="34"/>
  <c r="G1472" i="34"/>
  <c r="G1473" i="34" s="1"/>
  <c r="G1464" i="34"/>
  <c r="G1460" i="34"/>
  <c r="G1457" i="34"/>
  <c r="G1434" i="34"/>
  <c r="G1427" i="34"/>
  <c r="G1414" i="34"/>
  <c r="G1395" i="34"/>
  <c r="G1396" i="34" s="1"/>
  <c r="G1389" i="34"/>
  <c r="G1387" i="34"/>
  <c r="G1385" i="34"/>
  <c r="G1381" i="34"/>
  <c r="G1382" i="34" s="1"/>
  <c r="G1372" i="34"/>
  <c r="G1366" i="34"/>
  <c r="G1367" i="34" s="1"/>
  <c r="G1362" i="34"/>
  <c r="G1363" i="34" s="1"/>
  <c r="G1356" i="34"/>
  <c r="G1359" i="34" s="1"/>
  <c r="G1347" i="34"/>
  <c r="G1348" i="34" s="1"/>
  <c r="G1333" i="34"/>
  <c r="G1325" i="34"/>
  <c r="G1309" i="34"/>
  <c r="G1292" i="34"/>
  <c r="G1293" i="34" s="1"/>
  <c r="G1272" i="34"/>
  <c r="G1239" i="34"/>
  <c r="G1207" i="34"/>
  <c r="G1208" i="34" s="1"/>
  <c r="G1192" i="34"/>
  <c r="G1187" i="34"/>
  <c r="G1170" i="34"/>
  <c r="G1132" i="34"/>
  <c r="G1122" i="34"/>
  <c r="G1104" i="34"/>
  <c r="G1086" i="34"/>
  <c r="G1087" i="34" s="1"/>
  <c r="G1082" i="34"/>
  <c r="G1080" i="34"/>
  <c r="G1070" i="34"/>
  <c r="G1065" i="34"/>
  <c r="G1059" i="34"/>
  <c r="G1057" i="34"/>
  <c r="G1050" i="34"/>
  <c r="G1051" i="34" s="1"/>
  <c r="G1035" i="34"/>
  <c r="G1030" i="34"/>
  <c r="G1031" i="34" s="1"/>
  <c r="G1025" i="34"/>
  <c r="G1023" i="34"/>
  <c r="G1019" i="34"/>
  <c r="G1020" i="34" s="1"/>
  <c r="G1012" i="34"/>
  <c r="G1008" i="34"/>
  <c r="G984" i="34"/>
  <c r="G981" i="34"/>
  <c r="G967" i="34"/>
  <c r="G959" i="34"/>
  <c r="G957" i="34"/>
  <c r="G953" i="34"/>
  <c r="G954" i="34" s="1"/>
  <c r="G948" i="34"/>
  <c r="G949" i="34" s="1"/>
  <c r="G941" i="34"/>
  <c r="G942" i="34" s="1"/>
  <c r="G937" i="34"/>
  <c r="G938" i="34" s="1"/>
  <c r="G930" i="34"/>
  <c r="G928" i="34"/>
  <c r="G923" i="34"/>
  <c r="G905" i="34"/>
  <c r="G895" i="34"/>
  <c r="G893" i="34"/>
  <c r="G886" i="34"/>
  <c r="G877" i="34"/>
  <c r="G874" i="34"/>
  <c r="G866" i="34"/>
  <c r="G861" i="34"/>
  <c r="G859" i="34"/>
  <c r="G857" i="34"/>
  <c r="G836" i="34"/>
  <c r="G825" i="34"/>
  <c r="G826" i="34" s="1"/>
  <c r="G812" i="34"/>
  <c r="G820" i="34" s="1"/>
  <c r="G808" i="34"/>
  <c r="G806" i="34"/>
  <c r="G798" i="34"/>
  <c r="G795" i="34"/>
  <c r="G792" i="34"/>
  <c r="G787" i="34"/>
  <c r="G785" i="34"/>
  <c r="G783" i="34"/>
  <c r="G778" i="34"/>
  <c r="G779" i="34" s="1"/>
  <c r="G770" i="34"/>
  <c r="G768" i="34"/>
  <c r="G764" i="34"/>
  <c r="G753" i="34"/>
  <c r="G750" i="34"/>
  <c r="G748" i="34"/>
  <c r="G741" i="34"/>
  <c r="G744" i="34" s="1"/>
  <c r="G738" i="34"/>
  <c r="G724" i="34"/>
  <c r="G721" i="34"/>
  <c r="G718" i="34"/>
  <c r="G709" i="34"/>
  <c r="G702" i="34"/>
  <c r="G700" i="34"/>
  <c r="G692" i="34"/>
  <c r="G689" i="34"/>
  <c r="G686" i="34"/>
  <c r="G685" i="34"/>
  <c r="G678" i="34"/>
  <c r="G672" i="34"/>
  <c r="G650" i="34"/>
  <c r="G643" i="34"/>
  <c r="G621" i="34"/>
  <c r="G622" i="34" s="1"/>
  <c r="G613" i="34"/>
  <c r="G618" i="34" s="1"/>
  <c r="G609" i="34"/>
  <c r="G610" i="34" s="1"/>
  <c r="G601" i="34"/>
  <c r="G603" i="34" s="1"/>
  <c r="G597" i="34"/>
  <c r="G598" i="34" s="1"/>
  <c r="G593" i="34"/>
  <c r="G594" i="34" s="1"/>
  <c r="G588" i="34"/>
  <c r="G586" i="34"/>
  <c r="G573" i="34"/>
  <c r="G566" i="34"/>
  <c r="G559" i="34"/>
  <c r="G552" i="34"/>
  <c r="G550" i="34"/>
  <c r="G546" i="34"/>
  <c r="G542" i="34"/>
  <c r="G543" i="34" s="1"/>
  <c r="G530" i="34"/>
  <c r="G539" i="34" s="1"/>
  <c r="G508" i="34"/>
  <c r="G503" i="34"/>
  <c r="G501" i="34"/>
  <c r="G492" i="34"/>
  <c r="G490" i="34"/>
  <c r="G482" i="34"/>
  <c r="G483" i="34" s="1"/>
  <c r="G475" i="34"/>
  <c r="G479" i="34" s="1"/>
  <c r="G461" i="34"/>
  <c r="G464" i="34" s="1"/>
  <c r="G451" i="34"/>
  <c r="G449" i="34"/>
  <c r="G442" i="34"/>
  <c r="G440" i="34"/>
  <c r="G429" i="34"/>
  <c r="G425" i="34"/>
  <c r="G418" i="34"/>
  <c r="G416" i="34"/>
  <c r="G411" i="34"/>
  <c r="G410" i="34"/>
  <c r="G403" i="34"/>
  <c r="G400" i="34"/>
  <c r="IS397" i="34"/>
  <c r="IS396" i="34"/>
  <c r="IS392" i="34"/>
  <c r="IS391" i="34"/>
  <c r="G390" i="34"/>
  <c r="IS384" i="34"/>
  <c r="G370" i="34"/>
  <c r="G371" i="34" s="1"/>
  <c r="G365" i="34"/>
  <c r="G366" i="34" s="1"/>
  <c r="G361" i="34"/>
  <c r="G362" i="34" s="1"/>
  <c r="G354" i="34"/>
  <c r="G351" i="34"/>
  <c r="G342" i="34"/>
  <c r="G346" i="34" s="1"/>
  <c r="G331" i="34"/>
  <c r="G329" i="34"/>
  <c r="G319" i="34"/>
  <c r="G305" i="34"/>
  <c r="G306" i="34" s="1"/>
  <c r="G295" i="34"/>
  <c r="G291" i="34"/>
  <c r="G288" i="34"/>
  <c r="G278" i="34"/>
  <c r="G276" i="34"/>
  <c r="G272" i="34"/>
  <c r="G265" i="34"/>
  <c r="G263" i="34"/>
  <c r="G258" i="34"/>
  <c r="G259" i="34" s="1"/>
  <c r="G255" i="34"/>
  <c r="G254" i="34"/>
  <c r="G250" i="34"/>
  <c r="G251" i="34" s="1"/>
  <c r="G246" i="34"/>
  <c r="G247" i="34" s="1"/>
  <c r="G235" i="34"/>
  <c r="G236" i="34" s="1"/>
  <c r="G231" i="34"/>
  <c r="G228" i="34"/>
  <c r="G223" i="34"/>
  <c r="G215" i="34"/>
  <c r="G213" i="34"/>
  <c r="G200" i="34"/>
  <c r="G197" i="34"/>
  <c r="G193" i="34"/>
  <c r="G194" i="34" s="1"/>
  <c r="G188" i="34"/>
  <c r="G179" i="34"/>
  <c r="G180" i="34" s="1"/>
  <c r="G164" i="34"/>
  <c r="G161" i="34"/>
  <c r="G157" i="34"/>
  <c r="G146" i="34"/>
  <c r="G144" i="34"/>
  <c r="J94" i="35" s="1"/>
  <c r="G139" i="34"/>
  <c r="G137" i="34"/>
  <c r="G128" i="34"/>
  <c r="G126" i="34"/>
  <c r="G121" i="34"/>
  <c r="G122" i="34" s="1"/>
  <c r="G114" i="34"/>
  <c r="G118" i="34" s="1"/>
  <c r="G101" i="34"/>
  <c r="G95" i="34"/>
  <c r="G93" i="34"/>
  <c r="G87" i="34"/>
  <c r="G88" i="34" s="1"/>
  <c r="G79" i="34"/>
  <c r="G77" i="34"/>
  <c r="G84" i="34" s="1"/>
  <c r="G66" i="34"/>
  <c r="G56" i="34"/>
  <c r="G37" i="34"/>
  <c r="G44" i="34" s="1"/>
  <c r="G27" i="34"/>
  <c r="G34" i="34" s="1"/>
  <c r="G20" i="34"/>
  <c r="G15" i="34"/>
  <c r="G6" i="34"/>
  <c r="G7" i="34" s="1"/>
  <c r="G598" i="3"/>
  <c r="G599" i="3" s="1"/>
  <c r="G589" i="3"/>
  <c r="G170" i="3"/>
  <c r="G315" i="3"/>
  <c r="G316" i="3" s="1"/>
  <c r="G203" i="3"/>
  <c r="G368" i="3"/>
  <c r="G873" i="3"/>
  <c r="H6" i="35" s="1"/>
  <c r="G550" i="3"/>
  <c r="H52" i="2"/>
  <c r="G253" i="3"/>
  <c r="G1107" i="3"/>
  <c r="G694" i="3"/>
  <c r="G436" i="3"/>
  <c r="G624" i="3"/>
  <c r="G1153" i="3"/>
  <c r="G1151" i="3"/>
  <c r="G1297" i="3"/>
  <c r="G473" i="3"/>
  <c r="G711" i="3"/>
  <c r="G451" i="3"/>
  <c r="G423" i="3"/>
  <c r="H92" i="35" s="1"/>
  <c r="H7" i="2"/>
  <c r="H58" i="2"/>
  <c r="I58" i="2" s="1"/>
  <c r="H3" i="26"/>
  <c r="H5" i="26"/>
  <c r="H8" i="26"/>
  <c r="H10" i="26"/>
  <c r="H12" i="26"/>
  <c r="H15" i="26"/>
  <c r="H17" i="26"/>
  <c r="H19" i="26"/>
  <c r="H23" i="26"/>
  <c r="H25" i="26"/>
  <c r="H27" i="26"/>
  <c r="H29" i="26"/>
  <c r="H31" i="26"/>
  <c r="B253" i="26"/>
  <c r="H5" i="24"/>
  <c r="H7" i="24"/>
  <c r="H9" i="24"/>
  <c r="H12" i="24"/>
  <c r="H17" i="24"/>
  <c r="H20" i="24"/>
  <c r="H23" i="24"/>
  <c r="H26" i="24"/>
  <c r="H42" i="24"/>
  <c r="H55" i="24"/>
  <c r="H59" i="24"/>
  <c r="H63" i="24"/>
  <c r="H65" i="24"/>
  <c r="H67" i="24"/>
  <c r="H71" i="24"/>
  <c r="H73" i="24"/>
  <c r="H75" i="24"/>
  <c r="H82" i="24"/>
  <c r="H84" i="24"/>
  <c r="H86" i="24"/>
  <c r="H95" i="24"/>
  <c r="H103" i="24"/>
  <c r="H105" i="24"/>
  <c r="H110" i="24"/>
  <c r="H112" i="24"/>
  <c r="H118" i="24"/>
  <c r="H120" i="24"/>
  <c r="H122" i="24"/>
  <c r="H139" i="24"/>
  <c r="H142" i="24"/>
  <c r="H148" i="24"/>
  <c r="H159" i="24"/>
  <c r="H163" i="24"/>
  <c r="H166" i="24"/>
  <c r="H168" i="24"/>
  <c r="H170" i="24"/>
  <c r="H173" i="24"/>
  <c r="H179" i="24"/>
  <c r="H181" i="24"/>
  <c r="H183" i="24"/>
  <c r="H188" i="24"/>
  <c r="H193" i="24"/>
  <c r="H210" i="24"/>
  <c r="H216" i="24"/>
  <c r="H230" i="24"/>
  <c r="H237" i="24"/>
  <c r="H239" i="24"/>
  <c r="H252" i="24"/>
  <c r="H257" i="24"/>
  <c r="H259" i="24"/>
  <c r="H263" i="24"/>
  <c r="H265" i="24"/>
  <c r="H267" i="24"/>
  <c r="H269" i="24"/>
  <c r="H272" i="24"/>
  <c r="H276" i="24"/>
  <c r="H280" i="24"/>
  <c r="H287" i="24"/>
  <c r="H312" i="24"/>
  <c r="H322" i="24"/>
  <c r="H328" i="24"/>
  <c r="H334" i="24"/>
  <c r="H336" i="24"/>
  <c r="H341" i="24"/>
  <c r="H347" i="24"/>
  <c r="H349" i="24"/>
  <c r="H355" i="24"/>
  <c r="H358" i="24"/>
  <c r="H360" i="24"/>
  <c r="H365" i="24"/>
  <c r="H378" i="24"/>
  <c r="H384" i="24"/>
  <c r="H396" i="24"/>
  <c r="H418" i="24"/>
  <c r="H421" i="24"/>
  <c r="H423" i="24"/>
  <c r="H427" i="24"/>
  <c r="H431" i="24"/>
  <c r="H433" i="24"/>
  <c r="H437" i="24"/>
  <c r="H481" i="24"/>
  <c r="H493" i="24"/>
  <c r="H497" i="24"/>
  <c r="H501" i="24"/>
  <c r="H506" i="24"/>
  <c r="H511" i="24"/>
  <c r="H514" i="24"/>
  <c r="H517" i="24"/>
  <c r="H523" i="24"/>
  <c r="H528" i="24"/>
  <c r="H535" i="24"/>
  <c r="H538" i="24"/>
  <c r="H542" i="24"/>
  <c r="H544" i="24"/>
  <c r="H546" i="24"/>
  <c r="H549" i="24"/>
  <c r="H565" i="24"/>
  <c r="H567" i="24"/>
  <c r="H571" i="24"/>
  <c r="H577" i="24"/>
  <c r="H598" i="24"/>
  <c r="H605" i="24"/>
  <c r="H608" i="24"/>
  <c r="H610" i="24"/>
  <c r="H613" i="24"/>
  <c r="H615" i="24"/>
  <c r="H634" i="24"/>
  <c r="H636" i="24"/>
  <c r="H639" i="24"/>
  <c r="H642" i="24"/>
  <c r="H644" i="24"/>
  <c r="H656" i="24"/>
  <c r="H666" i="24"/>
  <c r="H668" i="24"/>
  <c r="H687" i="24"/>
  <c r="H693" i="24"/>
  <c r="H700" i="24"/>
  <c r="H703" i="24"/>
  <c r="H743" i="24"/>
  <c r="H785" i="24"/>
  <c r="H800" i="24"/>
  <c r="H802" i="24"/>
  <c r="H808" i="24"/>
  <c r="H812" i="24"/>
  <c r="H814" i="24"/>
  <c r="H867" i="24"/>
  <c r="H870" i="24"/>
  <c r="H879" i="24"/>
  <c r="H881" i="24"/>
  <c r="H887" i="24"/>
  <c r="H895" i="24"/>
  <c r="H898" i="24"/>
  <c r="H946" i="24"/>
  <c r="H950" i="24"/>
  <c r="H963" i="24"/>
  <c r="H988" i="24"/>
  <c r="H993" i="24"/>
  <c r="H996" i="24"/>
  <c r="H1008" i="24"/>
  <c r="H1010" i="24"/>
  <c r="H1015" i="24"/>
  <c r="H1017" i="24"/>
  <c r="H1021" i="24"/>
  <c r="H1046" i="24"/>
  <c r="H1057" i="24"/>
  <c r="H1064" i="24"/>
  <c r="H1067" i="24"/>
  <c r="H1070" i="24"/>
  <c r="C1102" i="24"/>
  <c r="C1104" i="24" s="1"/>
  <c r="C1135" i="24" s="1"/>
  <c r="F4" i="25"/>
  <c r="F7" i="25"/>
  <c r="F9" i="25"/>
  <c r="F11" i="25"/>
  <c r="F13" i="25"/>
  <c r="F16" i="25"/>
  <c r="F19" i="25"/>
  <c r="F21" i="25"/>
  <c r="F23" i="25"/>
  <c r="F25" i="25"/>
  <c r="F31" i="25"/>
  <c r="F33" i="25"/>
  <c r="F35" i="25"/>
  <c r="F37" i="25"/>
  <c r="F39" i="25"/>
  <c r="F41" i="25"/>
  <c r="F43" i="25"/>
  <c r="F45" i="25"/>
  <c r="F47" i="25"/>
  <c r="F49" i="25"/>
  <c r="F51" i="25"/>
  <c r="F53" i="25"/>
  <c r="F57" i="25"/>
  <c r="F59" i="25"/>
  <c r="F61" i="25"/>
  <c r="F65" i="25"/>
  <c r="F67" i="25"/>
  <c r="F69" i="25"/>
  <c r="F72" i="25"/>
  <c r="F74" i="25"/>
  <c r="F76" i="25"/>
  <c r="F78" i="25"/>
  <c r="F80" i="25"/>
  <c r="F82" i="25"/>
  <c r="F85" i="25"/>
  <c r="F87" i="25"/>
  <c r="F89" i="25"/>
  <c r="F91" i="25"/>
  <c r="F93" i="25"/>
  <c r="F98" i="25"/>
  <c r="F100" i="25"/>
  <c r="F102" i="25"/>
  <c r="F104" i="25"/>
  <c r="F107" i="25"/>
  <c r="F109" i="25"/>
  <c r="F111" i="25"/>
  <c r="F113" i="25"/>
  <c r="F116" i="25"/>
  <c r="F118" i="25"/>
  <c r="F120" i="25"/>
  <c r="F124" i="25"/>
  <c r="F126" i="25"/>
  <c r="F129" i="25"/>
  <c r="F131" i="25"/>
  <c r="F133" i="25"/>
  <c r="F135" i="25"/>
  <c r="F137" i="25"/>
  <c r="F140" i="25"/>
  <c r="F142" i="25"/>
  <c r="F144" i="25"/>
  <c r="F146" i="25"/>
  <c r="F148" i="25"/>
  <c r="F150" i="25"/>
  <c r="F152" i="25"/>
  <c r="F154" i="25"/>
  <c r="F156" i="25"/>
  <c r="F159" i="25"/>
  <c r="F162" i="25"/>
  <c r="F164" i="25"/>
  <c r="F166" i="25"/>
  <c r="F168" i="25"/>
  <c r="F170" i="25"/>
  <c r="F172" i="25"/>
  <c r="F174" i="25"/>
  <c r="F176" i="25"/>
  <c r="F178" i="25"/>
  <c r="F180" i="25"/>
  <c r="F182" i="25"/>
  <c r="F186" i="25"/>
  <c r="F188" i="25"/>
  <c r="F190" i="25"/>
  <c r="F192" i="25"/>
  <c r="F197" i="25"/>
  <c r="F199" i="25"/>
  <c r="F201" i="25"/>
  <c r="F203" i="25"/>
  <c r="F205" i="25"/>
  <c r="F207" i="25"/>
  <c r="F209" i="25"/>
  <c r="F212" i="25"/>
  <c r="F214" i="25"/>
  <c r="F216" i="25"/>
  <c r="F218" i="25"/>
  <c r="F220" i="25"/>
  <c r="F222" i="25"/>
  <c r="F224" i="25"/>
  <c r="F226" i="25"/>
  <c r="F234" i="25"/>
  <c r="F237" i="25"/>
  <c r="F239" i="25"/>
  <c r="F241" i="25"/>
  <c r="F243" i="25"/>
  <c r="F246" i="25"/>
  <c r="F252" i="25"/>
  <c r="F256" i="25"/>
  <c r="F258" i="25"/>
  <c r="F263" i="25"/>
  <c r="F265" i="25"/>
  <c r="F268" i="25"/>
  <c r="F271" i="25"/>
  <c r="F273" i="25"/>
  <c r="F275" i="25"/>
  <c r="F277" i="25"/>
  <c r="F279" i="25"/>
  <c r="F281" i="25"/>
  <c r="F283" i="25"/>
  <c r="F286" i="25"/>
  <c r="F291" i="25"/>
  <c r="F293" i="25"/>
  <c r="F297" i="25"/>
  <c r="F300" i="25"/>
  <c r="F302" i="25"/>
  <c r="F304" i="25"/>
  <c r="F307" i="25"/>
  <c r="F309" i="25"/>
  <c r="F313" i="25"/>
  <c r="F318" i="25"/>
  <c r="F323" i="25"/>
  <c r="F325" i="25"/>
  <c r="F327" i="25"/>
  <c r="F329" i="25"/>
  <c r="F331" i="25"/>
  <c r="F333" i="25"/>
  <c r="F336" i="25"/>
  <c r="F340" i="25"/>
  <c r="F343" i="25"/>
  <c r="F345" i="25"/>
  <c r="F347" i="25"/>
  <c r="F349" i="25"/>
  <c r="F353" i="25"/>
  <c r="F356" i="25"/>
  <c r="F358" i="25"/>
  <c r="F360" i="25"/>
  <c r="F362" i="25"/>
  <c r="F364" i="25"/>
  <c r="F369" i="25"/>
  <c r="F371" i="25"/>
  <c r="F373" i="25"/>
  <c r="F380" i="25"/>
  <c r="F382" i="25"/>
  <c r="F386" i="25"/>
  <c r="F389" i="25"/>
  <c r="F392" i="25"/>
  <c r="F395" i="25"/>
  <c r="F399" i="25"/>
  <c r="F402" i="25"/>
  <c r="F404" i="25"/>
  <c r="F406" i="25"/>
  <c r="F408" i="25"/>
  <c r="F410" i="25"/>
  <c r="F412" i="25"/>
  <c r="F416" i="25"/>
  <c r="F418" i="25"/>
  <c r="F420" i="25"/>
  <c r="F423" i="25"/>
  <c r="F425" i="25"/>
  <c r="F427" i="25"/>
  <c r="F429" i="25"/>
  <c r="F431" i="25"/>
  <c r="F435" i="25"/>
  <c r="F437" i="25"/>
  <c r="F439" i="25"/>
  <c r="F441" i="25"/>
  <c r="F444" i="25"/>
  <c r="F446" i="25"/>
  <c r="F448" i="25"/>
  <c r="F451" i="25"/>
  <c r="F453" i="25"/>
  <c r="F455" i="25"/>
  <c r="F457" i="25"/>
  <c r="F460" i="25"/>
  <c r="F462" i="25"/>
  <c r="F464" i="25"/>
  <c r="F466" i="25"/>
  <c r="F468" i="25"/>
  <c r="F470" i="25"/>
  <c r="F472" i="25"/>
  <c r="F474" i="25"/>
  <c r="F477" i="25"/>
  <c r="F479" i="25"/>
  <c r="F481" i="25"/>
  <c r="F483" i="25"/>
  <c r="F485" i="25"/>
  <c r="F487" i="25"/>
  <c r="F489" i="25"/>
  <c r="F492" i="25"/>
  <c r="F494" i="25"/>
  <c r="F496" i="25"/>
  <c r="F498" i="25"/>
  <c r="F500" i="25"/>
  <c r="F505" i="25"/>
  <c r="F507" i="25"/>
  <c r="F510" i="25"/>
  <c r="F512" i="25"/>
  <c r="F516" i="25"/>
  <c r="F518" i="25"/>
  <c r="F520" i="25"/>
  <c r="F522" i="25"/>
  <c r="F524" i="25"/>
  <c r="F526" i="25"/>
  <c r="F528" i="25"/>
  <c r="F530" i="25"/>
  <c r="F532" i="25"/>
  <c r="F537" i="25"/>
  <c r="F540" i="25"/>
  <c r="F542" i="25"/>
  <c r="F545" i="25"/>
  <c r="F548" i="25"/>
  <c r="F550" i="25"/>
  <c r="F552" i="25"/>
  <c r="F556" i="25"/>
  <c r="F558" i="25"/>
  <c r="F561" i="25"/>
  <c r="F568" i="25"/>
  <c r="F573" i="25"/>
  <c r="F577" i="25"/>
  <c r="F579" i="25"/>
  <c r="F581" i="25"/>
  <c r="F583" i="25"/>
  <c r="F585" i="25"/>
  <c r="F587" i="25"/>
  <c r="F589" i="25"/>
  <c r="F594" i="25"/>
  <c r="F596" i="25"/>
  <c r="F598" i="25"/>
  <c r="F601" i="25"/>
  <c r="F604" i="25"/>
  <c r="F606" i="25"/>
  <c r="F608" i="25"/>
  <c r="F611" i="25"/>
  <c r="F614" i="25"/>
  <c r="F617" i="25"/>
  <c r="F619" i="25"/>
  <c r="F622" i="25"/>
  <c r="F624" i="25"/>
  <c r="F626" i="25"/>
  <c r="F628" i="25"/>
  <c r="F634" i="25"/>
  <c r="F636" i="25"/>
  <c r="F638" i="25"/>
  <c r="F642" i="25"/>
  <c r="F644" i="25"/>
  <c r="F646" i="25"/>
  <c r="F648" i="25"/>
  <c r="F650" i="25"/>
  <c r="F652" i="25"/>
  <c r="F654" i="25"/>
  <c r="F656" i="25"/>
  <c r="F658" i="25"/>
  <c r="F660" i="25"/>
  <c r="F662" i="25"/>
  <c r="F664" i="25"/>
  <c r="F666" i="25"/>
  <c r="F668" i="25"/>
  <c r="F670" i="25"/>
  <c r="F672" i="25"/>
  <c r="F675" i="25"/>
  <c r="F677" i="25"/>
  <c r="F680" i="25"/>
  <c r="F682" i="25"/>
  <c r="F685" i="25"/>
  <c r="F687" i="25"/>
  <c r="F689" i="25"/>
  <c r="F692" i="25"/>
  <c r="F694" i="25"/>
  <c r="F696" i="25"/>
  <c r="F698" i="25"/>
  <c r="F700" i="25"/>
  <c r="F702" i="25"/>
  <c r="F705" i="25"/>
  <c r="F707" i="25"/>
  <c r="F709" i="25"/>
  <c r="F711" i="25"/>
  <c r="F713" i="25"/>
  <c r="F715" i="25"/>
  <c r="F717" i="25"/>
  <c r="F719" i="25"/>
  <c r="F721" i="25"/>
  <c r="F723" i="25"/>
  <c r="F730" i="25"/>
  <c r="F734" i="25"/>
  <c r="F736" i="25"/>
  <c r="F738" i="25"/>
  <c r="F742" i="25"/>
  <c r="F744" i="25"/>
  <c r="F747" i="25"/>
  <c r="F750" i="25"/>
  <c r="F752" i="25"/>
  <c r="F758" i="25"/>
  <c r="F760" i="25"/>
  <c r="F766" i="25"/>
  <c r="F769" i="25"/>
  <c r="F771" i="25"/>
  <c r="F773" i="25"/>
  <c r="F775" i="25"/>
  <c r="F782" i="25"/>
  <c r="F785" i="25"/>
  <c r="F787" i="25"/>
  <c r="F789" i="25"/>
  <c r="F792" i="25"/>
  <c r="F798" i="25"/>
  <c r="F800" i="25"/>
  <c r="F803" i="25"/>
  <c r="F805" i="25"/>
  <c r="F807" i="25"/>
  <c r="F810" i="25"/>
  <c r="F812" i="25"/>
  <c r="F814" i="25"/>
  <c r="F818" i="25"/>
  <c r="F820" i="25"/>
  <c r="F822" i="25"/>
  <c r="F827" i="25"/>
  <c r="F829" i="25"/>
  <c r="F831" i="25"/>
  <c r="F838" i="25"/>
  <c r="F842" i="25"/>
  <c r="C894" i="25"/>
  <c r="C899" i="25"/>
  <c r="H5" i="21"/>
  <c r="H7" i="21"/>
  <c r="H11" i="21"/>
  <c r="H15" i="21"/>
  <c r="H23" i="21"/>
  <c r="H26" i="21"/>
  <c r="H28" i="21"/>
  <c r="H32" i="21"/>
  <c r="H50" i="21"/>
  <c r="H71" i="21"/>
  <c r="H74" i="21"/>
  <c r="H77" i="21"/>
  <c r="H80" i="21"/>
  <c r="H82" i="21"/>
  <c r="H90" i="21"/>
  <c r="H93" i="21"/>
  <c r="H101" i="21"/>
  <c r="H105" i="21"/>
  <c r="H107" i="21"/>
  <c r="H118" i="21"/>
  <c r="H130" i="21"/>
  <c r="H132" i="21"/>
  <c r="H139" i="21"/>
  <c r="H142" i="21"/>
  <c r="H152" i="21"/>
  <c r="H155" i="21"/>
  <c r="H157" i="21"/>
  <c r="H172" i="21"/>
  <c r="H174" i="21"/>
  <c r="H178" i="21"/>
  <c r="H183" i="21"/>
  <c r="H185" i="21"/>
  <c r="H187" i="21"/>
  <c r="H190" i="21"/>
  <c r="H193" i="21"/>
  <c r="H197" i="21"/>
  <c r="H208" i="21"/>
  <c r="H210" i="21"/>
  <c r="H212" i="21"/>
  <c r="H214" i="21"/>
  <c r="H224" i="21"/>
  <c r="H227" i="21"/>
  <c r="H238" i="21"/>
  <c r="H243" i="21"/>
  <c r="H262" i="21"/>
  <c r="H264" i="21"/>
  <c r="H267" i="21"/>
  <c r="H299" i="21"/>
  <c r="H307" i="21"/>
  <c r="H310" i="21"/>
  <c r="H314" i="21"/>
  <c r="H316" i="21"/>
  <c r="H318" i="21"/>
  <c r="H322" i="21"/>
  <c r="H329" i="21"/>
  <c r="H360" i="21"/>
  <c r="H362" i="21"/>
  <c r="H380" i="21"/>
  <c r="H389" i="21"/>
  <c r="H391" i="21"/>
  <c r="H394" i="21"/>
  <c r="H396" i="21"/>
  <c r="H398" i="21"/>
  <c r="H400" i="21"/>
  <c r="H409" i="21"/>
  <c r="H414" i="21"/>
  <c r="H431" i="21"/>
  <c r="H442" i="21"/>
  <c r="H452" i="21"/>
  <c r="H473" i="21"/>
  <c r="H475" i="21"/>
  <c r="H481" i="21"/>
  <c r="H487" i="21"/>
  <c r="H489" i="21"/>
  <c r="H491" i="21"/>
  <c r="H493" i="21"/>
  <c r="H498" i="21"/>
  <c r="H556" i="21"/>
  <c r="H561" i="21"/>
  <c r="H571" i="21"/>
  <c r="H576" i="21"/>
  <c r="H580" i="21"/>
  <c r="H585" i="21"/>
  <c r="H587" i="21"/>
  <c r="H589" i="21"/>
  <c r="H591" i="21"/>
  <c r="H599" i="21"/>
  <c r="H602" i="21"/>
  <c r="H608" i="21"/>
  <c r="H615" i="21"/>
  <c r="H618" i="21"/>
  <c r="H622" i="21"/>
  <c r="H625" i="21"/>
  <c r="H631" i="21"/>
  <c r="H650" i="21"/>
  <c r="H653" i="21"/>
  <c r="H656" i="21"/>
  <c r="H662" i="21"/>
  <c r="H686" i="21"/>
  <c r="H693" i="21"/>
  <c r="H696" i="21"/>
  <c r="H698" i="21"/>
  <c r="H702" i="21"/>
  <c r="H709" i="21"/>
  <c r="H713" i="21"/>
  <c r="H724" i="21"/>
  <c r="H726" i="21"/>
  <c r="H730" i="21"/>
  <c r="H734" i="21"/>
  <c r="H748" i="21"/>
  <c r="H750" i="21"/>
  <c r="H758" i="21"/>
  <c r="H762" i="21"/>
  <c r="H779" i="21"/>
  <c r="H786" i="21"/>
  <c r="H792" i="21"/>
  <c r="H800" i="21"/>
  <c r="H843" i="21"/>
  <c r="H884" i="21"/>
  <c r="H899" i="21"/>
  <c r="H908" i="21"/>
  <c r="H911" i="21"/>
  <c r="H953" i="21"/>
  <c r="H956" i="21"/>
  <c r="H958" i="21"/>
  <c r="H963" i="21"/>
  <c r="H965" i="21"/>
  <c r="H970" i="21"/>
  <c r="H974" i="21"/>
  <c r="H980" i="21"/>
  <c r="H983" i="21"/>
  <c r="H1027" i="21"/>
  <c r="H1032" i="21"/>
  <c r="H1048" i="21"/>
  <c r="H1066" i="21"/>
  <c r="H1069" i="21"/>
  <c r="H1073" i="21"/>
  <c r="H1085" i="21"/>
  <c r="H1087" i="21"/>
  <c r="H1090" i="21"/>
  <c r="H1093" i="21"/>
  <c r="H1095" i="21"/>
  <c r="H1098" i="21"/>
  <c r="H1115" i="21"/>
  <c r="H1122" i="21"/>
  <c r="H1129" i="21"/>
  <c r="H1131" i="21"/>
  <c r="H1134" i="21"/>
  <c r="C1165" i="21"/>
  <c r="C1167" i="21" s="1"/>
  <c r="C1198" i="21" s="1"/>
  <c r="C1204" i="21" s="1"/>
  <c r="C1176" i="21"/>
  <c r="H1178" i="21"/>
  <c r="H1179" i="21"/>
  <c r="H1180" i="21"/>
  <c r="F3" i="23"/>
  <c r="F5" i="23"/>
  <c r="B6" i="23"/>
  <c r="H6" i="23" s="1"/>
  <c r="C6" i="23"/>
  <c r="F7" i="23"/>
  <c r="F9" i="23"/>
  <c r="B10" i="23"/>
  <c r="H10" i="23" s="1"/>
  <c r="C10" i="23"/>
  <c r="F11" i="23"/>
  <c r="F13" i="23"/>
  <c r="F17" i="23"/>
  <c r="F20" i="23"/>
  <c r="F22" i="23"/>
  <c r="F24" i="23"/>
  <c r="F26" i="23"/>
  <c r="B27" i="23"/>
  <c r="H27" i="23" s="1"/>
  <c r="C27" i="23"/>
  <c r="F27" i="23"/>
  <c r="B28" i="23"/>
  <c r="H28" i="23" s="1"/>
  <c r="C28" i="23"/>
  <c r="F28" i="23"/>
  <c r="B31" i="23"/>
  <c r="H31" i="23" s="1"/>
  <c r="C31" i="23"/>
  <c r="F31" i="23"/>
  <c r="B32" i="23"/>
  <c r="H32" i="23" s="1"/>
  <c r="C32" i="23"/>
  <c r="F32" i="23"/>
  <c r="F35" i="23"/>
  <c r="F37" i="23"/>
  <c r="F40" i="23"/>
  <c r="B41" i="23"/>
  <c r="H41" i="23" s="1"/>
  <c r="C41" i="23"/>
  <c r="F41" i="23"/>
  <c r="F42" i="23" s="1"/>
  <c r="F44" i="23"/>
  <c r="B45" i="23"/>
  <c r="H45" i="23" s="1"/>
  <c r="C45" i="23"/>
  <c r="F45" i="23"/>
  <c r="B46" i="23"/>
  <c r="H46" i="23" s="1"/>
  <c r="C46" i="23"/>
  <c r="F46" i="23"/>
  <c r="B47" i="23"/>
  <c r="H47" i="23" s="1"/>
  <c r="C47" i="23"/>
  <c r="F47" i="23"/>
  <c r="F52" i="23"/>
  <c r="F54" i="23"/>
  <c r="B55" i="23"/>
  <c r="H55" i="23" s="1"/>
  <c r="C55" i="23"/>
  <c r="F56" i="23"/>
  <c r="F58" i="23"/>
  <c r="B59" i="23"/>
  <c r="H59" i="23" s="1"/>
  <c r="C59" i="23"/>
  <c r="F59" i="23"/>
  <c r="F62" i="23" s="1"/>
  <c r="F64" i="23"/>
  <c r="F70" i="23"/>
  <c r="F72" i="23"/>
  <c r="F74" i="23"/>
  <c r="B75" i="23"/>
  <c r="H75" i="23" s="1"/>
  <c r="C75" i="23"/>
  <c r="F76" i="23"/>
  <c r="F78" i="23"/>
  <c r="F80" i="23"/>
  <c r="B81" i="23"/>
  <c r="H81" i="23" s="1"/>
  <c r="C81" i="23"/>
  <c r="F81" i="23"/>
  <c r="F83" i="23" s="1"/>
  <c r="F85" i="23"/>
  <c r="B86" i="23"/>
  <c r="H86" i="23" s="1"/>
  <c r="C86" i="23"/>
  <c r="F87" i="23"/>
  <c r="F89" i="23"/>
  <c r="B91" i="23"/>
  <c r="H91" i="23" s="1"/>
  <c r="F91" i="23"/>
  <c r="F92" i="23" s="1"/>
  <c r="B93" i="23"/>
  <c r="H93" i="23" s="1"/>
  <c r="C93" i="23"/>
  <c r="F93" i="23"/>
  <c r="F94" i="23" s="1"/>
  <c r="B95" i="23"/>
  <c r="H95" i="23" s="1"/>
  <c r="F96" i="23"/>
  <c r="F98" i="23"/>
  <c r="B99" i="23"/>
  <c r="H99" i="23" s="1"/>
  <c r="C99" i="23"/>
  <c r="F99" i="23"/>
  <c r="F102" i="23" s="1"/>
  <c r="F104" i="23"/>
  <c r="B105" i="23"/>
  <c r="H105" i="23" s="1"/>
  <c r="C105" i="23"/>
  <c r="F106" i="23"/>
  <c r="B107" i="23"/>
  <c r="H107" i="23" s="1"/>
  <c r="C107" i="23"/>
  <c r="F107" i="23"/>
  <c r="F109" i="23" s="1"/>
  <c r="F111" i="23"/>
  <c r="F113" i="23"/>
  <c r="B114" i="23"/>
  <c r="H114" i="23" s="1"/>
  <c r="C114" i="23"/>
  <c r="F115" i="23"/>
  <c r="F117" i="23"/>
  <c r="B118" i="23"/>
  <c r="H118" i="23" s="1"/>
  <c r="F119" i="23"/>
  <c r="B121" i="23"/>
  <c r="H121" i="23" s="1"/>
  <c r="C121" i="23"/>
  <c r="F121" i="23"/>
  <c r="F122" i="23" s="1"/>
  <c r="F126" i="23"/>
  <c r="F130" i="23"/>
  <c r="F132" i="23"/>
  <c r="B133" i="23"/>
  <c r="H133" i="23" s="1"/>
  <c r="C133" i="23"/>
  <c r="F134" i="23"/>
  <c r="F137" i="23"/>
  <c r="F139" i="23"/>
  <c r="B140" i="23"/>
  <c r="H140" i="23" s="1"/>
  <c r="F140" i="23"/>
  <c r="F142" i="23" s="1"/>
  <c r="F144" i="23"/>
  <c r="F146" i="23"/>
  <c r="F148" i="23"/>
  <c r="F150" i="23"/>
  <c r="B152" i="23"/>
  <c r="H152" i="23" s="1"/>
  <c r="C152" i="23"/>
  <c r="F152" i="23"/>
  <c r="F153" i="23" s="1"/>
  <c r="B154" i="23"/>
  <c r="H154" i="23" s="1"/>
  <c r="C154" i="23"/>
  <c r="F154" i="23"/>
  <c r="F155" i="23" s="1"/>
  <c r="B156" i="23"/>
  <c r="H156" i="23" s="1"/>
  <c r="C156" i="23"/>
  <c r="F156" i="23"/>
  <c r="F160" i="23" s="1"/>
  <c r="F162" i="23"/>
  <c r="B163" i="23"/>
  <c r="H163" i="23" s="1"/>
  <c r="C163" i="23"/>
  <c r="F164" i="23"/>
  <c r="F166" i="23"/>
  <c r="B167" i="23"/>
  <c r="H167" i="23" s="1"/>
  <c r="C167" i="23"/>
  <c r="F168" i="23"/>
  <c r="B169" i="23"/>
  <c r="H169" i="23" s="1"/>
  <c r="C169" i="23"/>
  <c r="F170" i="23"/>
  <c r="F172" i="23"/>
  <c r="F174" i="23"/>
  <c r="F176" i="23"/>
  <c r="F179" i="23"/>
  <c r="F181" i="23"/>
  <c r="F184" i="23"/>
  <c r="F186" i="23"/>
  <c r="B187" i="23"/>
  <c r="H187" i="23" s="1"/>
  <c r="C187" i="23"/>
  <c r="F187" i="23"/>
  <c r="B188" i="23"/>
  <c r="H188" i="23" s="1"/>
  <c r="C188" i="23"/>
  <c r="F188" i="23"/>
  <c r="B193" i="23"/>
  <c r="H193" i="23" s="1"/>
  <c r="C193" i="23"/>
  <c r="F193" i="23"/>
  <c r="F194" i="23" s="1"/>
  <c r="B195" i="23"/>
  <c r="H195" i="23" s="1"/>
  <c r="C195" i="23"/>
  <c r="F196" i="23"/>
  <c r="F198" i="23"/>
  <c r="F200" i="23"/>
  <c r="C202" i="23"/>
  <c r="F202" i="23"/>
  <c r="F203" i="23" s="1"/>
  <c r="H202" i="23"/>
  <c r="C206" i="23"/>
  <c r="F206" i="23"/>
  <c r="H206" i="23"/>
  <c r="C207" i="23"/>
  <c r="F207" i="23"/>
  <c r="H207" i="23"/>
  <c r="F210" i="23"/>
  <c r="C211" i="23"/>
  <c r="H211" i="23"/>
  <c r="F212" i="23"/>
  <c r="F214" i="23"/>
  <c r="F218" i="23"/>
  <c r="F220" i="23"/>
  <c r="F224" i="23"/>
  <c r="C225" i="23"/>
  <c r="F225" i="23"/>
  <c r="F226" i="23" s="1"/>
  <c r="H225" i="23"/>
  <c r="C227" i="23"/>
  <c r="H227" i="23"/>
  <c r="F228" i="23"/>
  <c r="B229" i="23"/>
  <c r="H229" i="23" s="1"/>
  <c r="F229" i="23"/>
  <c r="B230" i="23"/>
  <c r="H230" i="23" s="1"/>
  <c r="F230" i="23"/>
  <c r="F233" i="23"/>
  <c r="B234" i="23"/>
  <c r="H234" i="23" s="1"/>
  <c r="C234" i="23"/>
  <c r="F235" i="23"/>
  <c r="F239" i="23"/>
  <c r="F243" i="23"/>
  <c r="B245" i="23"/>
  <c r="H245" i="23" s="1"/>
  <c r="C245" i="23"/>
  <c r="F245" i="23"/>
  <c r="F247" i="23" s="1"/>
  <c r="F249" i="23"/>
  <c r="B250" i="23"/>
  <c r="H250" i="23" s="1"/>
  <c r="C250" i="23"/>
  <c r="F250" i="23"/>
  <c r="B251" i="23"/>
  <c r="H251" i="23" s="1"/>
  <c r="C251" i="23"/>
  <c r="F251" i="23"/>
  <c r="F254" i="23"/>
  <c r="F256" i="23"/>
  <c r="B257" i="23"/>
  <c r="H257" i="23" s="1"/>
  <c r="C257" i="23"/>
  <c r="F258" i="23"/>
  <c r="B260" i="23"/>
  <c r="H260" i="23" s="1"/>
  <c r="C260" i="23"/>
  <c r="F260" i="23"/>
  <c r="F262" i="23" s="1"/>
  <c r="F264" i="23"/>
  <c r="F269" i="23"/>
  <c r="F271" i="23"/>
  <c r="B273" i="23"/>
  <c r="H273" i="23" s="1"/>
  <c r="C273" i="23"/>
  <c r="F273" i="23"/>
  <c r="F276" i="23" s="1"/>
  <c r="F278" i="23"/>
  <c r="F280" i="23"/>
  <c r="F282" i="23"/>
  <c r="B283" i="23"/>
  <c r="H283" i="23" s="1"/>
  <c r="C283" i="23"/>
  <c r="F284" i="23"/>
  <c r="B285" i="23"/>
  <c r="H285" i="23" s="1"/>
  <c r="C285" i="23"/>
  <c r="F285" i="23"/>
  <c r="B286" i="23"/>
  <c r="H286" i="23" s="1"/>
  <c r="C286" i="23"/>
  <c r="F286" i="23"/>
  <c r="F289" i="23"/>
  <c r="F291" i="23"/>
  <c r="B292" i="23"/>
  <c r="H292" i="23" s="1"/>
  <c r="C292" i="23"/>
  <c r="F293" i="23"/>
  <c r="B294" i="23"/>
  <c r="H294" i="23" s="1"/>
  <c r="C294" i="23"/>
  <c r="F294" i="23"/>
  <c r="F297" i="23" s="1"/>
  <c r="F299" i="23"/>
  <c r="F305" i="23"/>
  <c r="F308" i="23"/>
  <c r="B309" i="23"/>
  <c r="H309" i="23" s="1"/>
  <c r="C309" i="23"/>
  <c r="F309" i="23"/>
  <c r="B310" i="23"/>
  <c r="H310" i="23" s="1"/>
  <c r="C310" i="23"/>
  <c r="F310" i="23"/>
  <c r="B314" i="23"/>
  <c r="H314" i="23" s="1"/>
  <c r="C314" i="23"/>
  <c r="F314" i="23"/>
  <c r="F315" i="23" s="1"/>
  <c r="B317" i="23"/>
  <c r="H317" i="23" s="1"/>
  <c r="F317" i="23"/>
  <c r="F318" i="23" s="1"/>
  <c r="B319" i="23"/>
  <c r="H319" i="23" s="1"/>
  <c r="F319" i="23"/>
  <c r="B320" i="23"/>
  <c r="H320" i="23" s="1"/>
  <c r="F320" i="23"/>
  <c r="B322" i="23"/>
  <c r="H322" i="23" s="1"/>
  <c r="C322" i="23"/>
  <c r="F322" i="23"/>
  <c r="F323" i="23" s="1"/>
  <c r="F325" i="23"/>
  <c r="F328" i="23"/>
  <c r="F332" i="23"/>
  <c r="F335" i="23"/>
  <c r="F337" i="23"/>
  <c r="B338" i="23"/>
  <c r="H338" i="23" s="1"/>
  <c r="C338" i="23"/>
  <c r="F339" i="23"/>
  <c r="B340" i="23"/>
  <c r="H340" i="23" s="1"/>
  <c r="C340" i="23"/>
  <c r="F341" i="23"/>
  <c r="B342" i="23"/>
  <c r="H342" i="23" s="1"/>
  <c r="C342" i="23"/>
  <c r="F342" i="23"/>
  <c r="F344" i="23" s="1"/>
  <c r="F346" i="23"/>
  <c r="F349" i="23"/>
  <c r="B351" i="23"/>
  <c r="H351" i="23" s="1"/>
  <c r="C351" i="23"/>
  <c r="F351" i="23"/>
  <c r="F352" i="23" s="1"/>
  <c r="F355" i="23"/>
  <c r="B359" i="23"/>
  <c r="H359" i="23" s="1"/>
  <c r="C359" i="23"/>
  <c r="F359" i="23"/>
  <c r="F361" i="23" s="1"/>
  <c r="F364" i="23"/>
  <c r="F366" i="23"/>
  <c r="B368" i="23"/>
  <c r="H368" i="23" s="1"/>
  <c r="C368" i="23"/>
  <c r="F368" i="23"/>
  <c r="F370" i="23" s="1"/>
  <c r="B371" i="23"/>
  <c r="H371" i="23" s="1"/>
  <c r="C371" i="23"/>
  <c r="F371" i="23"/>
  <c r="B372" i="23"/>
  <c r="H372" i="23" s="1"/>
  <c r="C372" i="23"/>
  <c r="F372" i="23"/>
  <c r="B373" i="23"/>
  <c r="H373" i="23" s="1"/>
  <c r="C373" i="23"/>
  <c r="F373" i="23"/>
  <c r="F376" i="23"/>
  <c r="F382" i="23"/>
  <c r="F385" i="23"/>
  <c r="B386" i="23"/>
  <c r="H386" i="23" s="1"/>
  <c r="C386" i="23"/>
  <c r="F387" i="23"/>
  <c r="B388" i="23"/>
  <c r="H388" i="23" s="1"/>
  <c r="C388" i="23"/>
  <c r="F389" i="23"/>
  <c r="F392" i="23"/>
  <c r="B394" i="23"/>
  <c r="H394" i="23" s="1"/>
  <c r="C394" i="23"/>
  <c r="F394" i="23"/>
  <c r="F396" i="23" s="1"/>
  <c r="B397" i="23"/>
  <c r="H397" i="23" s="1"/>
  <c r="C397" i="23"/>
  <c r="F397" i="23"/>
  <c r="B398" i="23"/>
  <c r="H398" i="23" s="1"/>
  <c r="C398" i="23"/>
  <c r="F398" i="23"/>
  <c r="B399" i="23"/>
  <c r="H399" i="23" s="1"/>
  <c r="C399" i="23"/>
  <c r="F399" i="23"/>
  <c r="F402" i="23"/>
  <c r="F404" i="23"/>
  <c r="F406" i="23"/>
  <c r="F408" i="23"/>
  <c r="F410" i="23"/>
  <c r="F412" i="23"/>
  <c r="B413" i="23"/>
  <c r="H413" i="23" s="1"/>
  <c r="F414" i="23"/>
  <c r="F416" i="23"/>
  <c r="F419" i="23"/>
  <c r="F421" i="23"/>
  <c r="B422" i="23"/>
  <c r="H422" i="23" s="1"/>
  <c r="C422" i="23"/>
  <c r="F423" i="23"/>
  <c r="F425" i="23"/>
  <c r="B426" i="23"/>
  <c r="H426" i="23" s="1"/>
  <c r="C426" i="23"/>
  <c r="F426" i="23"/>
  <c r="F430" i="23" s="1"/>
  <c r="F432" i="23"/>
  <c r="F435" i="23"/>
  <c r="B436" i="23"/>
  <c r="H436" i="23" s="1"/>
  <c r="C436" i="23"/>
  <c r="F436" i="23"/>
  <c r="B437" i="23"/>
  <c r="H437" i="23" s="1"/>
  <c r="C437" i="23"/>
  <c r="F437" i="23"/>
  <c r="B439" i="23"/>
  <c r="H439" i="23" s="1"/>
  <c r="C439" i="23"/>
  <c r="F439" i="23"/>
  <c r="F440" i="23" s="1"/>
  <c r="B441" i="23"/>
  <c r="H441" i="23" s="1"/>
  <c r="C441" i="23"/>
  <c r="F442" i="23"/>
  <c r="F444" i="23"/>
  <c r="F446" i="23"/>
  <c r="F449" i="23"/>
  <c r="F451" i="23"/>
  <c r="B452" i="23"/>
  <c r="H452" i="23" s="1"/>
  <c r="C452" i="23"/>
  <c r="F452" i="23"/>
  <c r="B453" i="23"/>
  <c r="H453" i="23" s="1"/>
  <c r="C453" i="23"/>
  <c r="F453" i="23"/>
  <c r="F457" i="23"/>
  <c r="F461" i="23"/>
  <c r="B463" i="23"/>
  <c r="H463" i="23" s="1"/>
  <c r="C463" i="23"/>
  <c r="F463" i="23"/>
  <c r="F464" i="23" s="1"/>
  <c r="B465" i="23"/>
  <c r="H465" i="23" s="1"/>
  <c r="C465" i="23"/>
  <c r="F465" i="23"/>
  <c r="F466" i="23" s="1"/>
  <c r="F468" i="23"/>
  <c r="B469" i="23"/>
  <c r="H469" i="23" s="1"/>
  <c r="C469" i="23"/>
  <c r="F470" i="23"/>
  <c r="F472" i="23"/>
  <c r="F474" i="23"/>
  <c r="F478" i="23"/>
  <c r="F481" i="23"/>
  <c r="B482" i="23"/>
  <c r="H482" i="23" s="1"/>
  <c r="C482" i="23"/>
  <c r="F483" i="23"/>
  <c r="B485" i="23"/>
  <c r="H485" i="23" s="1"/>
  <c r="C485" i="23"/>
  <c r="F485" i="23"/>
  <c r="F486" i="23" s="1"/>
  <c r="B487" i="23"/>
  <c r="H487" i="23" s="1"/>
  <c r="C487" i="23"/>
  <c r="F487" i="23"/>
  <c r="B488" i="23"/>
  <c r="H488" i="23" s="1"/>
  <c r="C488" i="23"/>
  <c r="F488" i="23"/>
  <c r="F491" i="23"/>
  <c r="F493" i="23"/>
  <c r="F495" i="23"/>
  <c r="B496" i="23"/>
  <c r="H496" i="23" s="1"/>
  <c r="C496" i="23"/>
  <c r="F496" i="23"/>
  <c r="F498" i="23" s="1"/>
  <c r="F500" i="23"/>
  <c r="F503" i="23"/>
  <c r="B504" i="23"/>
  <c r="H504" i="23" s="1"/>
  <c r="F504" i="23"/>
  <c r="F505" i="23" s="1"/>
  <c r="B507" i="23"/>
  <c r="H507" i="23" s="1"/>
  <c r="C507" i="23"/>
  <c r="F507" i="23"/>
  <c r="B508" i="23"/>
  <c r="H508" i="23" s="1"/>
  <c r="C508" i="23"/>
  <c r="F508" i="23"/>
  <c r="B512" i="23"/>
  <c r="H512" i="23" s="1"/>
  <c r="C512" i="23"/>
  <c r="F512" i="23"/>
  <c r="F513" i="23" s="1"/>
  <c r="F515" i="23"/>
  <c r="F517" i="23"/>
  <c r="F519" i="23"/>
  <c r="B520" i="23"/>
  <c r="H520" i="23" s="1"/>
  <c r="C520" i="23"/>
  <c r="F521" i="23"/>
  <c r="F523" i="23"/>
  <c r="F525" i="23"/>
  <c r="B526" i="23"/>
  <c r="H526" i="23" s="1"/>
  <c r="C526" i="23"/>
  <c r="F527" i="23"/>
  <c r="F529" i="23"/>
  <c r="F531" i="23"/>
  <c r="F534" i="23"/>
  <c r="B535" i="23"/>
  <c r="H535" i="23" s="1"/>
  <c r="C535" i="23"/>
  <c r="F535" i="23"/>
  <c r="F536" i="23" s="1"/>
  <c r="F538" i="23"/>
  <c r="F540" i="23"/>
  <c r="F542" i="23"/>
  <c r="F544" i="23"/>
  <c r="F548" i="23"/>
  <c r="B549" i="23"/>
  <c r="H549" i="23" s="1"/>
  <c r="C549" i="23"/>
  <c r="F549" i="23"/>
  <c r="F551" i="23" s="1"/>
  <c r="F554" i="23"/>
  <c r="B555" i="23"/>
  <c r="H555" i="23" s="1"/>
  <c r="C555" i="23"/>
  <c r="F555" i="23"/>
  <c r="B556" i="23"/>
  <c r="H556" i="23" s="1"/>
  <c r="C556" i="23"/>
  <c r="F556" i="23"/>
  <c r="F559" i="23"/>
  <c r="F561" i="23"/>
  <c r="B563" i="23"/>
  <c r="H563" i="23" s="1"/>
  <c r="C563" i="23"/>
  <c r="F563" i="23"/>
  <c r="F564" i="23" s="1"/>
  <c r="B565" i="23"/>
  <c r="H565" i="23" s="1"/>
  <c r="C565" i="23"/>
  <c r="F565" i="23"/>
  <c r="B566" i="23"/>
  <c r="H566" i="23" s="1"/>
  <c r="C566" i="23"/>
  <c r="F566" i="23"/>
  <c r="F570" i="23"/>
  <c r="F572" i="23"/>
  <c r="F574" i="23"/>
  <c r="B580" i="23"/>
  <c r="H580" i="23" s="1"/>
  <c r="F580" i="23"/>
  <c r="B581" i="23"/>
  <c r="H581" i="23" s="1"/>
  <c r="F581" i="23"/>
  <c r="B585" i="23"/>
  <c r="H585" i="23" s="1"/>
  <c r="C585" i="23"/>
  <c r="F585" i="23"/>
  <c r="F588" i="23" s="1"/>
  <c r="B589" i="23"/>
  <c r="H589" i="23" s="1"/>
  <c r="C589" i="23"/>
  <c r="F589" i="23"/>
  <c r="F590" i="23"/>
  <c r="F592" i="23"/>
  <c r="F594" i="23"/>
  <c r="B595" i="23"/>
  <c r="H595" i="23" s="1"/>
  <c r="C595" i="23"/>
  <c r="F596" i="23"/>
  <c r="B597" i="23"/>
  <c r="H597" i="23" s="1"/>
  <c r="C597" i="23"/>
  <c r="F597" i="23"/>
  <c r="F599" i="23" s="1"/>
  <c r="F601" i="23"/>
  <c r="B602" i="23"/>
  <c r="H602" i="23" s="1"/>
  <c r="C602" i="23"/>
  <c r="F602" i="23"/>
  <c r="F604" i="23" s="1"/>
  <c r="F609" i="23"/>
  <c r="F613" i="23"/>
  <c r="B614" i="23"/>
  <c r="H614" i="23" s="1"/>
  <c r="C614" i="23"/>
  <c r="F614" i="23"/>
  <c r="F615" i="23" s="1"/>
  <c r="B616" i="23"/>
  <c r="H616" i="23" s="1"/>
  <c r="C616" i="23"/>
  <c r="F617" i="23"/>
  <c r="B618" i="23"/>
  <c r="H618" i="23" s="1"/>
  <c r="C618" i="23"/>
  <c r="F619" i="23"/>
  <c r="F623" i="23"/>
  <c r="B625" i="23"/>
  <c r="H625" i="23" s="1"/>
  <c r="C625" i="23"/>
  <c r="F625" i="23"/>
  <c r="F626" i="23" s="1"/>
  <c r="B627" i="23"/>
  <c r="H627" i="23" s="1"/>
  <c r="C627" i="23"/>
  <c r="F627" i="23"/>
  <c r="F628" i="23" s="1"/>
  <c r="B629" i="23"/>
  <c r="H629" i="23" s="1"/>
  <c r="C629" i="23"/>
  <c r="F630" i="23"/>
  <c r="F632" i="23"/>
  <c r="F634" i="23"/>
  <c r="F636" i="23"/>
  <c r="F641" i="23"/>
  <c r="F643" i="23"/>
  <c r="F646" i="23"/>
  <c r="B647" i="23"/>
  <c r="H647" i="23" s="1"/>
  <c r="C647" i="23"/>
  <c r="F648" i="23"/>
  <c r="F650" i="23"/>
  <c r="B651" i="23"/>
  <c r="H651" i="23" s="1"/>
  <c r="C651" i="23"/>
  <c r="F652" i="23"/>
  <c r="B653" i="23"/>
  <c r="H653" i="23" s="1"/>
  <c r="C653" i="23"/>
  <c r="F653" i="23"/>
  <c r="B654" i="23"/>
  <c r="H654" i="23" s="1"/>
  <c r="C654" i="23"/>
  <c r="F654" i="23"/>
  <c r="B657" i="23"/>
  <c r="H657" i="23" s="1"/>
  <c r="F657" i="23"/>
  <c r="F659" i="23" s="1"/>
  <c r="F661" i="23"/>
  <c r="F663" i="23"/>
  <c r="F665" i="23"/>
  <c r="F668" i="23"/>
  <c r="F670" i="23"/>
  <c r="B671" i="23"/>
  <c r="H671" i="23" s="1"/>
  <c r="C671" i="23"/>
  <c r="F671" i="23"/>
  <c r="F673" i="23" s="1"/>
  <c r="F675" i="23"/>
  <c r="F677" i="23"/>
  <c r="B678" i="23"/>
  <c r="H678" i="23" s="1"/>
  <c r="C678" i="23"/>
  <c r="F679" i="23"/>
  <c r="B680" i="23"/>
  <c r="H680" i="23" s="1"/>
  <c r="C680" i="23"/>
  <c r="F681" i="23"/>
  <c r="F683" i="23"/>
  <c r="F685" i="23"/>
  <c r="B686" i="23"/>
  <c r="H686" i="23" s="1"/>
  <c r="C686" i="23"/>
  <c r="F687" i="23"/>
  <c r="B688" i="23"/>
  <c r="H688" i="23" s="1"/>
  <c r="C688" i="23"/>
  <c r="F689" i="23"/>
  <c r="B690" i="23"/>
  <c r="H690" i="23" s="1"/>
  <c r="C690" i="23"/>
  <c r="F691" i="23"/>
  <c r="F694" i="23"/>
  <c r="F696" i="23"/>
  <c r="F699" i="23"/>
  <c r="F702" i="23"/>
  <c r="F705" i="23"/>
  <c r="B706" i="23"/>
  <c r="H706" i="23" s="1"/>
  <c r="C706" i="23"/>
  <c r="F706" i="23"/>
  <c r="B707" i="23"/>
  <c r="H707" i="23" s="1"/>
  <c r="C707" i="23"/>
  <c r="F707" i="23"/>
  <c r="B708" i="23"/>
  <c r="H708" i="23" s="1"/>
  <c r="C708" i="23"/>
  <c r="F708" i="23"/>
  <c r="B710" i="23"/>
  <c r="H710" i="23" s="1"/>
  <c r="C710" i="23"/>
  <c r="F710" i="23"/>
  <c r="F712" i="23" s="1"/>
  <c r="B711" i="23"/>
  <c r="H711" i="23" s="1"/>
  <c r="C711" i="23"/>
  <c r="F711" i="23"/>
  <c r="F714" i="23"/>
  <c r="F716" i="23"/>
  <c r="F718" i="23"/>
  <c r="B719" i="23"/>
  <c r="H719" i="23" s="1"/>
  <c r="C719" i="23"/>
  <c r="F719" i="23"/>
  <c r="F722" i="23" s="1"/>
  <c r="F724" i="23"/>
  <c r="F726" i="23"/>
  <c r="F728" i="23"/>
  <c r="F730" i="23"/>
  <c r="F732" i="23"/>
  <c r="F735" i="23"/>
  <c r="B736" i="23"/>
  <c r="H736" i="23" s="1"/>
  <c r="C736" i="23"/>
  <c r="F736" i="23"/>
  <c r="B737" i="23"/>
  <c r="H737" i="23" s="1"/>
  <c r="C737" i="23"/>
  <c r="F737" i="23"/>
  <c r="B739" i="23"/>
  <c r="H739" i="23" s="1"/>
  <c r="C739" i="23"/>
  <c r="F739" i="23"/>
  <c r="F740" i="23" s="1"/>
  <c r="F742" i="23"/>
  <c r="B743" i="23"/>
  <c r="H743" i="23" s="1"/>
  <c r="F743" i="23"/>
  <c r="B744" i="23"/>
  <c r="H744" i="23" s="1"/>
  <c r="F744" i="23"/>
  <c r="F749" i="23"/>
  <c r="F752" i="23"/>
  <c r="F755" i="23"/>
  <c r="F757" i="23"/>
  <c r="B758" i="23"/>
  <c r="H758" i="23" s="1"/>
  <c r="C758" i="23"/>
  <c r="F759" i="23"/>
  <c r="F762" i="23"/>
  <c r="F764" i="23"/>
  <c r="F766" i="23"/>
  <c r="F772" i="23"/>
  <c r="F775" i="23"/>
  <c r="F778" i="23"/>
  <c r="F780" i="23"/>
  <c r="F784" i="23"/>
  <c r="F787" i="23"/>
  <c r="F789" i="23"/>
  <c r="F791" i="23"/>
  <c r="F793" i="23"/>
  <c r="F795" i="23"/>
  <c r="F797" i="23"/>
  <c r="F800" i="23"/>
  <c r="F802" i="23"/>
  <c r="F805" i="23"/>
  <c r="F807" i="23"/>
  <c r="F810" i="23"/>
  <c r="F812" i="23"/>
  <c r="F814" i="23"/>
  <c r="F819" i="23"/>
  <c r="F828" i="23"/>
  <c r="F832" i="23"/>
  <c r="F834" i="23"/>
  <c r="B847" i="23"/>
  <c r="B852" i="23" s="1"/>
  <c r="O1035" i="23"/>
  <c r="H4" i="18"/>
  <c r="H6" i="18"/>
  <c r="H9" i="18"/>
  <c r="H15" i="18"/>
  <c r="H27" i="18"/>
  <c r="H33" i="18"/>
  <c r="H36" i="18"/>
  <c r="H42" i="18"/>
  <c r="H66" i="18"/>
  <c r="H69" i="18"/>
  <c r="H72" i="18"/>
  <c r="H75" i="18"/>
  <c r="H77" i="18"/>
  <c r="H88" i="18"/>
  <c r="H91" i="18"/>
  <c r="H93" i="18"/>
  <c r="H96" i="18"/>
  <c r="H98" i="18"/>
  <c r="H100" i="18"/>
  <c r="H103" i="18"/>
  <c r="H105" i="18"/>
  <c r="H107" i="18"/>
  <c r="H113" i="18"/>
  <c r="H120" i="18"/>
  <c r="H123" i="18"/>
  <c r="H126" i="18"/>
  <c r="H130" i="18"/>
  <c r="H132" i="18"/>
  <c r="H141" i="18"/>
  <c r="H146" i="18"/>
  <c r="H152" i="18"/>
  <c r="H155" i="18"/>
  <c r="H159" i="18"/>
  <c r="H161" i="18"/>
  <c r="H164" i="18"/>
  <c r="H169" i="18"/>
  <c r="H171" i="18"/>
  <c r="H178" i="18"/>
  <c r="H184" i="18"/>
  <c r="H186" i="18"/>
  <c r="H188" i="18"/>
  <c r="H191" i="18"/>
  <c r="H193" i="18"/>
  <c r="H213" i="18"/>
  <c r="H219" i="18"/>
  <c r="H222" i="18"/>
  <c r="H255" i="18"/>
  <c r="H258" i="18"/>
  <c r="H262" i="18"/>
  <c r="H266" i="18"/>
  <c r="H271" i="18"/>
  <c r="H273" i="18"/>
  <c r="H278" i="18"/>
  <c r="H283" i="18"/>
  <c r="U292" i="18"/>
  <c r="H317" i="18"/>
  <c r="H319" i="18"/>
  <c r="H325" i="18"/>
  <c r="H330" i="18"/>
  <c r="H336" i="18"/>
  <c r="H338" i="18"/>
  <c r="H340" i="18"/>
  <c r="H342" i="18"/>
  <c r="H348" i="18"/>
  <c r="H353" i="18"/>
  <c r="H366" i="18"/>
  <c r="H376" i="18"/>
  <c r="H387" i="18"/>
  <c r="H389" i="18"/>
  <c r="H411" i="18"/>
  <c r="H413" i="18"/>
  <c r="H419" i="18"/>
  <c r="H425" i="18"/>
  <c r="H427" i="18"/>
  <c r="H431" i="18"/>
  <c r="H433" i="18"/>
  <c r="H437" i="18"/>
  <c r="H497" i="18"/>
  <c r="H499" i="18"/>
  <c r="H507" i="18"/>
  <c r="H519" i="18"/>
  <c r="H524" i="18"/>
  <c r="H533" i="18"/>
  <c r="H538" i="18"/>
  <c r="H540" i="18"/>
  <c r="H550" i="18"/>
  <c r="H552" i="18"/>
  <c r="H559" i="18"/>
  <c r="H568" i="18"/>
  <c r="H571" i="18"/>
  <c r="H573" i="18"/>
  <c r="H575" i="18"/>
  <c r="H578" i="18"/>
  <c r="H591" i="18"/>
  <c r="H595" i="18"/>
  <c r="H597" i="18"/>
  <c r="H602" i="18"/>
  <c r="H624" i="18"/>
  <c r="H628" i="18"/>
  <c r="H632" i="18"/>
  <c r="H642" i="18"/>
  <c r="H645" i="18"/>
  <c r="H652" i="18"/>
  <c r="H666" i="18"/>
  <c r="H668" i="18"/>
  <c r="H672" i="18"/>
  <c r="H676" i="18"/>
  <c r="H683" i="18"/>
  <c r="H688" i="18"/>
  <c r="H691" i="18"/>
  <c r="H699" i="18"/>
  <c r="H711" i="18"/>
  <c r="H724" i="18"/>
  <c r="H769" i="18"/>
  <c r="H825" i="18"/>
  <c r="H833" i="18"/>
  <c r="H838" i="18"/>
  <c r="H843" i="18"/>
  <c r="H845" i="18"/>
  <c r="H896" i="18"/>
  <c r="H904" i="18"/>
  <c r="H906" i="18"/>
  <c r="H908" i="18"/>
  <c r="H915" i="18"/>
  <c r="H919" i="18"/>
  <c r="H925" i="18"/>
  <c r="H931" i="18"/>
  <c r="H935" i="18"/>
  <c r="H973" i="18"/>
  <c r="H979" i="18"/>
  <c r="H992" i="18"/>
  <c r="H1003" i="18"/>
  <c r="H1011" i="18"/>
  <c r="H1020" i="18"/>
  <c r="H1022" i="18"/>
  <c r="H1026" i="18"/>
  <c r="H1033" i="18"/>
  <c r="H1036" i="18"/>
  <c r="H1038" i="18"/>
  <c r="H1041" i="18"/>
  <c r="H1043" i="18"/>
  <c r="H1048" i="18"/>
  <c r="H1061" i="18"/>
  <c r="H1064" i="18"/>
  <c r="H1066" i="18"/>
  <c r="H1072" i="18"/>
  <c r="H1074" i="18"/>
  <c r="C1218" i="18"/>
  <c r="C1220" i="18" s="1"/>
  <c r="C1250" i="18" s="1"/>
  <c r="C1256" i="18" s="1"/>
  <c r="D1228" i="18"/>
  <c r="I1230" i="18"/>
  <c r="I1231" i="18"/>
  <c r="I1232" i="18"/>
  <c r="H3" i="15"/>
  <c r="H4" i="15"/>
  <c r="H6" i="15"/>
  <c r="H7" i="15"/>
  <c r="H10" i="15"/>
  <c r="H11" i="15"/>
  <c r="H13" i="15"/>
  <c r="H16" i="15"/>
  <c r="H19" i="15"/>
  <c r="H26" i="15"/>
  <c r="H27" i="15"/>
  <c r="H31" i="15"/>
  <c r="H35" i="15"/>
  <c r="H38" i="15"/>
  <c r="H40" i="15"/>
  <c r="H42" i="15"/>
  <c r="H45" i="15"/>
  <c r="H48" i="15"/>
  <c r="H50" i="15"/>
  <c r="H51" i="15" s="1"/>
  <c r="H60" i="15"/>
  <c r="H69" i="15"/>
  <c r="H81" i="15"/>
  <c r="H85" i="15"/>
  <c r="H86" i="15" s="1"/>
  <c r="H89" i="15"/>
  <c r="H90" i="15"/>
  <c r="H92" i="15"/>
  <c r="H93" i="15"/>
  <c r="H98" i="15"/>
  <c r="H102" i="15"/>
  <c r="H107" i="15" s="1"/>
  <c r="H106" i="15"/>
  <c r="H109" i="15"/>
  <c r="H110" i="15"/>
  <c r="H112" i="15"/>
  <c r="H113" i="15"/>
  <c r="H116" i="15"/>
  <c r="H117" i="15" s="1"/>
  <c r="H119" i="15"/>
  <c r="H121" i="15"/>
  <c r="H125" i="15"/>
  <c r="H126" i="15" s="1"/>
  <c r="H128" i="15"/>
  <c r="H131" i="15" s="1"/>
  <c r="H130" i="15"/>
  <c r="H134" i="15"/>
  <c r="H136" i="15"/>
  <c r="H139" i="15"/>
  <c r="H148" i="15" s="1"/>
  <c r="H147" i="15"/>
  <c r="H151" i="15"/>
  <c r="H152" i="15" s="1"/>
  <c r="H156" i="15"/>
  <c r="H157" i="15" s="1"/>
  <c r="H164" i="15"/>
  <c r="H171" i="15" s="1"/>
  <c r="H170" i="15"/>
  <c r="H174" i="15"/>
  <c r="H177" i="15"/>
  <c r="H181" i="15"/>
  <c r="H184" i="15" s="1"/>
  <c r="H183" i="15"/>
  <c r="H186" i="15"/>
  <c r="H189" i="15" s="1"/>
  <c r="H188" i="15"/>
  <c r="H191" i="15"/>
  <c r="H192" i="15"/>
  <c r="H198" i="15"/>
  <c r="H200" i="15"/>
  <c r="H202" i="15"/>
  <c r="H208" i="15"/>
  <c r="H210" i="15"/>
  <c r="H216" i="15"/>
  <c r="H218" i="15"/>
  <c r="H220" i="15"/>
  <c r="H223" i="15"/>
  <c r="H224" i="15"/>
  <c r="H227" i="15"/>
  <c r="H228" i="15" s="1"/>
  <c r="H230" i="15"/>
  <c r="H231" i="15" s="1"/>
  <c r="H234" i="15"/>
  <c r="H235" i="15" s="1"/>
  <c r="H237" i="15"/>
  <c r="H240" i="15" s="1"/>
  <c r="H239" i="15"/>
  <c r="H243" i="15"/>
  <c r="H244" i="15" s="1"/>
  <c r="H246" i="15"/>
  <c r="H247" i="15"/>
  <c r="H250" i="15"/>
  <c r="H251" i="15"/>
  <c r="H255" i="15"/>
  <c r="H256" i="15" s="1"/>
  <c r="H258" i="15"/>
  <c r="H259" i="15" s="1"/>
  <c r="H261" i="15"/>
  <c r="H262" i="15" s="1"/>
  <c r="H264" i="15"/>
  <c r="H265" i="15"/>
  <c r="H271" i="15"/>
  <c r="H276" i="15"/>
  <c r="H279" i="15"/>
  <c r="H280" i="15" s="1"/>
  <c r="H282" i="15"/>
  <c r="H283" i="15"/>
  <c r="H285" i="15"/>
  <c r="H287" i="15"/>
  <c r="H308" i="15"/>
  <c r="H314" i="15"/>
  <c r="H323" i="15"/>
  <c r="H327" i="15"/>
  <c r="H330" i="15" s="1"/>
  <c r="H329" i="15"/>
  <c r="H334" i="15"/>
  <c r="H335" i="15" s="1"/>
  <c r="H338" i="15"/>
  <c r="H339" i="15" s="1"/>
  <c r="H344" i="15"/>
  <c r="H346" i="15"/>
  <c r="H349" i="15"/>
  <c r="H350" i="15"/>
  <c r="H355" i="15"/>
  <c r="H356" i="15" s="1"/>
  <c r="H370" i="15"/>
  <c r="H380" i="15"/>
  <c r="H392" i="15"/>
  <c r="H395" i="15"/>
  <c r="H396" i="15"/>
  <c r="H402" i="15"/>
  <c r="H405" i="15" s="1"/>
  <c r="H413" i="15" s="1"/>
  <c r="H404" i="15"/>
  <c r="H410" i="15"/>
  <c r="H412" i="15"/>
  <c r="H417" i="15"/>
  <c r="H420" i="15"/>
  <c r="H423" i="15"/>
  <c r="H426" i="15"/>
  <c r="H429" i="15"/>
  <c r="H436" i="15"/>
  <c r="H437" i="15" s="1"/>
  <c r="H442" i="15"/>
  <c r="H454" i="15" s="1"/>
  <c r="H446" i="15"/>
  <c r="H453" i="15"/>
  <c r="H460" i="15"/>
  <c r="H463" i="15"/>
  <c r="H466" i="15"/>
  <c r="H469" i="15"/>
  <c r="H470" i="15"/>
  <c r="H475" i="15"/>
  <c r="H488" i="15" s="1"/>
  <c r="H483" i="15"/>
  <c r="H487" i="15"/>
  <c r="H496" i="15"/>
  <c r="H497" i="15"/>
  <c r="H499" i="15"/>
  <c r="H500" i="15"/>
  <c r="H502" i="15"/>
  <c r="H503" i="15" s="1"/>
  <c r="H512" i="15"/>
  <c r="H513" i="15" s="1"/>
  <c r="H516" i="15"/>
  <c r="H518" i="15"/>
  <c r="H520" i="15"/>
  <c r="H523" i="15"/>
  <c r="H524" i="15"/>
  <c r="H531" i="15"/>
  <c r="H532" i="15"/>
  <c r="H534" i="15"/>
  <c r="H541" i="15" s="1"/>
  <c r="H537" i="15"/>
  <c r="H540" i="15"/>
  <c r="H543" i="15"/>
  <c r="H545" i="15"/>
  <c r="H569" i="15"/>
  <c r="H586" i="15"/>
  <c r="H601" i="15"/>
  <c r="H605" i="15"/>
  <c r="H610" i="15"/>
  <c r="H614" i="15"/>
  <c r="H618" i="15" s="1"/>
  <c r="H617" i="15"/>
  <c r="H620" i="15"/>
  <c r="H621" i="15"/>
  <c r="H624" i="15"/>
  <c r="H626" i="15"/>
  <c r="H631" i="15"/>
  <c r="H632" i="15" s="1"/>
  <c r="H635" i="15"/>
  <c r="H642" i="15"/>
  <c r="H643" i="15" s="1"/>
  <c r="H649" i="15"/>
  <c r="H652" i="15"/>
  <c r="H655" i="15"/>
  <c r="H660" i="15"/>
  <c r="H661" i="15" s="1"/>
  <c r="H670" i="15"/>
  <c r="H673" i="15"/>
  <c r="H677" i="15"/>
  <c r="H683" i="15"/>
  <c r="H686" i="15"/>
  <c r="H689" i="15"/>
  <c r="H692" i="15"/>
  <c r="H697" i="15"/>
  <c r="H698" i="15" s="1"/>
  <c r="H704" i="15"/>
  <c r="H705" i="15" s="1"/>
  <c r="H709" i="15"/>
  <c r="H712" i="15"/>
  <c r="H716" i="15"/>
  <c r="H721" i="15"/>
  <c r="H725" i="15"/>
  <c r="H739" i="15"/>
  <c r="H743" i="15"/>
  <c r="H746" i="15" s="1"/>
  <c r="H745" i="15"/>
  <c r="H748" i="15"/>
  <c r="H749" i="15" s="1"/>
  <c r="H754" i="15"/>
  <c r="H756" i="15"/>
  <c r="H760" i="15"/>
  <c r="H763" i="15"/>
  <c r="H768" i="15"/>
  <c r="H771" i="15"/>
  <c r="H770" i="15"/>
  <c r="H778" i="15"/>
  <c r="H787" i="15" s="1"/>
  <c r="H786" i="15"/>
  <c r="H789" i="15"/>
  <c r="H794" i="15" s="1"/>
  <c r="H793" i="15"/>
  <c r="H797" i="15"/>
  <c r="H805" i="15"/>
  <c r="H809" i="15"/>
  <c r="H815" i="15" s="1"/>
  <c r="H814" i="15"/>
  <c r="H818" i="15"/>
  <c r="H825" i="15" s="1"/>
  <c r="H822" i="15"/>
  <c r="H824" i="15"/>
  <c r="H828" i="15"/>
  <c r="H830" i="15"/>
  <c r="H837" i="15"/>
  <c r="H844" i="15"/>
  <c r="H848" i="15"/>
  <c r="H862" i="15"/>
  <c r="H897" i="15" s="1"/>
  <c r="H877" i="15"/>
  <c r="H896" i="15"/>
  <c r="H913" i="15"/>
  <c r="H942" i="15"/>
  <c r="H962" i="15"/>
  <c r="H968" i="15"/>
  <c r="H969" i="15" s="1"/>
  <c r="H974" i="15"/>
  <c r="H982" i="15"/>
  <c r="H994" i="15"/>
  <c r="H1015" i="15"/>
  <c r="H1038" i="15" s="1"/>
  <c r="H1037" i="15"/>
  <c r="H1046" i="15"/>
  <c r="H1052" i="15"/>
  <c r="H1053" i="15"/>
  <c r="H1056" i="15"/>
  <c r="H1060" i="15"/>
  <c r="H1061" i="15" s="1"/>
  <c r="H1064" i="15"/>
  <c r="H1067" i="15"/>
  <c r="H1072" i="15"/>
  <c r="H1075" i="15"/>
  <c r="H1079" i="15"/>
  <c r="H1086" i="15"/>
  <c r="H1087" i="15" s="1"/>
  <c r="H1089" i="15"/>
  <c r="H1093" i="15"/>
  <c r="H1099" i="15" s="1"/>
  <c r="H1098" i="15"/>
  <c r="H1110" i="15"/>
  <c r="H1118" i="15"/>
  <c r="O1125" i="15"/>
  <c r="H1137" i="15"/>
  <c r="H1143" i="15"/>
  <c r="H1147" i="15"/>
  <c r="H1152" i="15"/>
  <c r="H1157" i="15" s="1"/>
  <c r="H1156" i="15"/>
  <c r="H1160" i="15"/>
  <c r="H1168" i="15" s="1"/>
  <c r="H1164" i="15"/>
  <c r="H1167" i="15"/>
  <c r="H1171" i="15"/>
  <c r="H1172" i="15"/>
  <c r="H1177" i="15"/>
  <c r="H1179" i="15"/>
  <c r="H1181" i="15"/>
  <c r="H1186" i="15"/>
  <c r="H1189" i="15" s="1"/>
  <c r="H1188" i="15"/>
  <c r="H1196" i="15"/>
  <c r="H1201" i="15"/>
  <c r="H1202" i="15" s="1"/>
  <c r="H1205" i="15"/>
  <c r="H1206" i="15" s="1"/>
  <c r="H1208" i="15"/>
  <c r="H1209" i="15" s="1"/>
  <c r="H1212" i="15"/>
  <c r="H1214" i="15"/>
  <c r="H1215" i="15" s="1"/>
  <c r="H1218" i="15"/>
  <c r="H1219" i="15" s="1"/>
  <c r="H1222" i="15"/>
  <c r="H1225" i="15"/>
  <c r="H1229" i="15"/>
  <c r="H1230" i="15" s="1"/>
  <c r="H1233" i="15"/>
  <c r="H1237" i="15"/>
  <c r="H1243" i="15"/>
  <c r="H1249" i="15"/>
  <c r="H1253" i="15"/>
  <c r="H1255" i="15"/>
  <c r="H1256" i="15" s="1"/>
  <c r="H1259" i="15"/>
  <c r="H1262" i="15"/>
  <c r="H1265" i="15"/>
  <c r="H1268" i="15"/>
  <c r="H1271" i="15"/>
  <c r="C1388" i="15"/>
  <c r="C1390" i="15"/>
  <c r="C1424" i="15" s="1"/>
  <c r="C1428" i="15" s="1"/>
  <c r="G1416" i="15"/>
  <c r="F4" i="17"/>
  <c r="F6" i="17"/>
  <c r="F8" i="17"/>
  <c r="F10" i="17"/>
  <c r="F12" i="17"/>
  <c r="F15" i="17"/>
  <c r="F17" i="17"/>
  <c r="F21" i="17"/>
  <c r="F23" i="17"/>
  <c r="F25" i="17"/>
  <c r="F28" i="17"/>
  <c r="F30" i="17"/>
  <c r="F32" i="17"/>
  <c r="F34" i="17"/>
  <c r="F36" i="17"/>
  <c r="F38" i="17"/>
  <c r="F41" i="17"/>
  <c r="F43" i="17"/>
  <c r="F45" i="17"/>
  <c r="F47" i="17"/>
  <c r="F49" i="17"/>
  <c r="F51" i="17"/>
  <c r="F53" i="17"/>
  <c r="F55" i="17"/>
  <c r="F58" i="17"/>
  <c r="F61" i="17"/>
  <c r="F63" i="17"/>
  <c r="F66" i="17"/>
  <c r="F68" i="17"/>
  <c r="F70" i="17"/>
  <c r="F73" i="17"/>
  <c r="F75" i="17"/>
  <c r="F77" i="17"/>
  <c r="F79" i="17"/>
  <c r="F81" i="17"/>
  <c r="F84" i="17"/>
  <c r="F86" i="17"/>
  <c r="F88" i="17"/>
  <c r="F91" i="17"/>
  <c r="F93" i="17"/>
  <c r="F96" i="17"/>
  <c r="F98" i="17"/>
  <c r="F101" i="17"/>
  <c r="F103" i="17"/>
  <c r="F105" i="17"/>
  <c r="F107" i="17"/>
  <c r="F110" i="17"/>
  <c r="F112" i="17"/>
  <c r="F114" i="17"/>
  <c r="F117" i="17"/>
  <c r="F119" i="17"/>
  <c r="F121" i="17"/>
  <c r="F124" i="17"/>
  <c r="F127" i="17"/>
  <c r="F130" i="17"/>
  <c r="F133" i="17"/>
  <c r="F135" i="17"/>
  <c r="F139" i="17"/>
  <c r="F141" i="17"/>
  <c r="F143" i="17"/>
  <c r="F145" i="17"/>
  <c r="F149" i="17"/>
  <c r="F151" i="17"/>
  <c r="F153" i="17"/>
  <c r="F155" i="17"/>
  <c r="F157" i="17"/>
  <c r="F160" i="17"/>
  <c r="F162" i="17"/>
  <c r="F165" i="17"/>
  <c r="F167" i="17"/>
  <c r="F169" i="17"/>
  <c r="F171" i="17"/>
  <c r="F173" i="17"/>
  <c r="F177" i="17"/>
  <c r="F179" i="17"/>
  <c r="F181" i="17"/>
  <c r="F184" i="17"/>
  <c r="F186" i="17"/>
  <c r="F188" i="17"/>
  <c r="F190" i="17"/>
  <c r="F193" i="17"/>
  <c r="F198" i="17"/>
  <c r="F200" i="17"/>
  <c r="F202" i="17"/>
  <c r="F204" i="17"/>
  <c r="F209" i="17"/>
  <c r="F211" i="17"/>
  <c r="F214" i="17"/>
  <c r="F224" i="17"/>
  <c r="F226" i="17"/>
  <c r="F228" i="17"/>
  <c r="F231" i="17"/>
  <c r="F233" i="17"/>
  <c r="F239" i="17"/>
  <c r="F241" i="17"/>
  <c r="F246" i="17"/>
  <c r="F249" i="17"/>
  <c r="F251" i="17"/>
  <c r="F254" i="17"/>
  <c r="F258" i="17"/>
  <c r="F260" i="17"/>
  <c r="F262" i="17"/>
  <c r="F264" i="17"/>
  <c r="F266" i="17"/>
  <c r="F271" i="17"/>
  <c r="F274" i="17"/>
  <c r="F276" i="17"/>
  <c r="F279" i="17"/>
  <c r="F281" i="17"/>
  <c r="F283" i="17"/>
  <c r="F286" i="17"/>
  <c r="F288" i="17"/>
  <c r="F293" i="17"/>
  <c r="F299" i="17"/>
  <c r="F302" i="17"/>
  <c r="F306" i="17"/>
  <c r="F309" i="17"/>
  <c r="F312" i="17"/>
  <c r="F314" i="17"/>
  <c r="F317" i="17"/>
  <c r="F320" i="17"/>
  <c r="F324" i="17"/>
  <c r="F327" i="17"/>
  <c r="F331" i="17"/>
  <c r="F336" i="17"/>
  <c r="F339" i="17"/>
  <c r="F341" i="17"/>
  <c r="F344" i="17"/>
  <c r="F346" i="17"/>
  <c r="F348" i="17"/>
  <c r="F350" i="17"/>
  <c r="F352" i="17"/>
  <c r="F354" i="17"/>
  <c r="F357" i="17"/>
  <c r="F359" i="17"/>
  <c r="F361" i="17"/>
  <c r="F363" i="17"/>
  <c r="F371" i="17"/>
  <c r="F374" i="17"/>
  <c r="F376" i="17"/>
  <c r="F382" i="17"/>
  <c r="F385" i="17"/>
  <c r="F387" i="17"/>
  <c r="F389" i="17"/>
  <c r="F392" i="17"/>
  <c r="F395" i="17"/>
  <c r="F397" i="17"/>
  <c r="F400" i="17"/>
  <c r="F402" i="17"/>
  <c r="F404" i="17"/>
  <c r="F406" i="17"/>
  <c r="F408" i="17"/>
  <c r="F410" i="17"/>
  <c r="F412" i="17"/>
  <c r="F417" i="17"/>
  <c r="F421" i="17"/>
  <c r="F423" i="17"/>
  <c r="F426" i="17"/>
  <c r="F428" i="17"/>
  <c r="F430" i="17"/>
  <c r="F432" i="17"/>
  <c r="F434" i="17"/>
  <c r="F436" i="17"/>
  <c r="F438" i="17"/>
  <c r="F440" i="17"/>
  <c r="F442" i="17"/>
  <c r="F444" i="17"/>
  <c r="F446" i="17"/>
  <c r="F448" i="17"/>
  <c r="F450" i="17"/>
  <c r="F452" i="17"/>
  <c r="F454" i="17"/>
  <c r="F457" i="17"/>
  <c r="F459" i="17"/>
  <c r="F461" i="17"/>
  <c r="F463" i="17"/>
  <c r="F466" i="17"/>
  <c r="F471" i="17"/>
  <c r="F473" i="17"/>
  <c r="F476" i="17"/>
  <c r="F479" i="17"/>
  <c r="F481" i="17"/>
  <c r="F483" i="17"/>
  <c r="F486" i="17"/>
  <c r="F490" i="17"/>
  <c r="F492" i="17"/>
  <c r="F494" i="17"/>
  <c r="F496" i="17"/>
  <c r="F498" i="17"/>
  <c r="F500" i="17"/>
  <c r="F503" i="17"/>
  <c r="F505" i="17"/>
  <c r="F507" i="17"/>
  <c r="F509" i="17"/>
  <c r="F511" i="17"/>
  <c r="F513" i="17"/>
  <c r="F516" i="17"/>
  <c r="F518" i="17"/>
  <c r="F520" i="17"/>
  <c r="F524" i="17"/>
  <c r="F526" i="17"/>
  <c r="F528" i="17"/>
  <c r="F530" i="17"/>
  <c r="F534" i="17"/>
  <c r="F537" i="17"/>
  <c r="F540" i="17"/>
  <c r="F543" i="17"/>
  <c r="F546" i="17"/>
  <c r="F548" i="17"/>
  <c r="F550" i="17"/>
  <c r="F555" i="17"/>
  <c r="F557" i="17"/>
  <c r="F559" i="17"/>
  <c r="F562" i="17"/>
  <c r="F565" i="17"/>
  <c r="F567" i="17"/>
  <c r="F569" i="17"/>
  <c r="F575" i="17"/>
  <c r="F577" i="17"/>
  <c r="F581" i="17"/>
  <c r="F583" i="17"/>
  <c r="F585" i="17"/>
  <c r="F587" i="17"/>
  <c r="F589" i="17"/>
  <c r="F591" i="17"/>
  <c r="F593" i="17"/>
  <c r="F595" i="17"/>
  <c r="F598" i="17"/>
  <c r="F600" i="17"/>
  <c r="F603" i="17"/>
  <c r="F607" i="17"/>
  <c r="F609" i="17"/>
  <c r="F611" i="17"/>
  <c r="F613" i="17"/>
  <c r="F617" i="17"/>
  <c r="F623" i="17"/>
  <c r="F626" i="17"/>
  <c r="F629" i="17"/>
  <c r="F631" i="17"/>
  <c r="F635" i="17"/>
  <c r="F637" i="17"/>
  <c r="F639" i="17"/>
  <c r="F641" i="17"/>
  <c r="F644" i="17"/>
  <c r="F646" i="17"/>
  <c r="F649" i="17"/>
  <c r="F651" i="17"/>
  <c r="F653" i="17"/>
  <c r="F655" i="17"/>
  <c r="F657" i="17"/>
  <c r="F659" i="17"/>
  <c r="F662" i="17"/>
  <c r="F664" i="17"/>
  <c r="F666" i="17"/>
  <c r="F668" i="17"/>
  <c r="F670" i="17"/>
  <c r="F673" i="17"/>
  <c r="F675" i="17"/>
  <c r="F677" i="17"/>
  <c r="F679" i="17"/>
  <c r="F682" i="17"/>
  <c r="F684" i="17"/>
  <c r="F686" i="17"/>
  <c r="F688" i="17"/>
  <c r="F691" i="17"/>
  <c r="F693" i="17"/>
  <c r="F695" i="17"/>
  <c r="F697" i="17"/>
  <c r="F699" i="17"/>
  <c r="F702" i="17"/>
  <c r="F704" i="17"/>
  <c r="F706" i="17"/>
  <c r="F708" i="17"/>
  <c r="F712" i="17"/>
  <c r="F714" i="17"/>
  <c r="F716" i="17"/>
  <c r="F718" i="17"/>
  <c r="F723" i="17"/>
  <c r="F726" i="17"/>
  <c r="F728" i="17"/>
  <c r="F730" i="17"/>
  <c r="F732" i="17"/>
  <c r="F736" i="17"/>
  <c r="F738" i="17"/>
  <c r="F740" i="17"/>
  <c r="F743" i="17"/>
  <c r="F746" i="17"/>
  <c r="F748" i="17"/>
  <c r="F750" i="17"/>
  <c r="F753" i="17"/>
  <c r="F755" i="17"/>
  <c r="F757" i="17"/>
  <c r="F759" i="17"/>
  <c r="F761" i="17"/>
  <c r="F764" i="17"/>
  <c r="F769" i="17"/>
  <c r="F771" i="17"/>
  <c r="F773" i="17"/>
  <c r="F775" i="17"/>
  <c r="F782" i="17"/>
  <c r="F788" i="17"/>
  <c r="F791" i="17"/>
  <c r="F794" i="17"/>
  <c r="F796" i="17"/>
  <c r="F798" i="17"/>
  <c r="F800" i="17"/>
  <c r="F802" i="17"/>
  <c r="F804" i="17"/>
  <c r="F806" i="17"/>
  <c r="F810" i="17"/>
  <c r="F812" i="17"/>
  <c r="F816" i="17"/>
  <c r="F821" i="17"/>
  <c r="F823" i="17"/>
  <c r="F825" i="17"/>
  <c r="F828" i="17"/>
  <c r="F835" i="17"/>
  <c r="F838" i="17"/>
  <c r="F843" i="17"/>
  <c r="F845" i="17"/>
  <c r="F849" i="17"/>
  <c r="F852" i="17"/>
  <c r="F854" i="17"/>
  <c r="F856" i="17"/>
  <c r="F860" i="17"/>
  <c r="C898" i="17"/>
  <c r="C900" i="17"/>
  <c r="I5" i="10"/>
  <c r="I6" i="10"/>
  <c r="I10" i="10"/>
  <c r="I11" i="10"/>
  <c r="I17" i="10"/>
  <c r="I24" i="10"/>
  <c r="I27" i="10"/>
  <c r="I29" i="10"/>
  <c r="I30" i="10"/>
  <c r="I31" i="10"/>
  <c r="I32" i="10"/>
  <c r="I33" i="10"/>
  <c r="I35" i="10"/>
  <c r="I36" i="10"/>
  <c r="I38" i="10"/>
  <c r="I41" i="10"/>
  <c r="I42" i="10"/>
  <c r="H43" i="10"/>
  <c r="I43" i="10" s="1"/>
  <c r="I44" i="10"/>
  <c r="H47" i="10"/>
  <c r="I47" i="10" s="1"/>
  <c r="I48" i="10"/>
  <c r="I50" i="10"/>
  <c r="I52" i="10"/>
  <c r="H53" i="10"/>
  <c r="I53" i="10" s="1"/>
  <c r="I55" i="10"/>
  <c r="I56" i="10"/>
  <c r="I60" i="10"/>
  <c r="I65" i="10"/>
  <c r="H72" i="10"/>
  <c r="I76" i="10"/>
  <c r="I80" i="10"/>
  <c r="I82" i="10"/>
  <c r="H86" i="10"/>
  <c r="I86" i="10" s="1"/>
  <c r="I88" i="10"/>
  <c r="I91" i="10"/>
  <c r="I92" i="10"/>
  <c r="I96" i="10"/>
  <c r="H103" i="10"/>
  <c r="I103" i="10" s="1"/>
  <c r="I104" i="10"/>
  <c r="I110" i="10"/>
  <c r="I112" i="10"/>
  <c r="I116" i="10"/>
  <c r="I128" i="10"/>
  <c r="I133" i="10"/>
  <c r="I137" i="10"/>
  <c r="I142" i="10"/>
  <c r="I144" i="10"/>
  <c r="I145" i="10"/>
  <c r="I147" i="10"/>
  <c r="I150" i="10"/>
  <c r="I152" i="10"/>
  <c r="I153" i="10"/>
  <c r="I155" i="10"/>
  <c r="I157" i="10"/>
  <c r="I159" i="10"/>
  <c r="I160" i="10"/>
  <c r="H161" i="10"/>
  <c r="I161" i="10" s="1"/>
  <c r="I162" i="10"/>
  <c r="I163" i="10"/>
  <c r="H13" i="11"/>
  <c r="H14" i="11"/>
  <c r="H17" i="11"/>
  <c r="H18" i="11"/>
  <c r="H22" i="11"/>
  <c r="H25" i="11"/>
  <c r="H27" i="11"/>
  <c r="H7" i="10" s="1"/>
  <c r="I7" i="10" s="1"/>
  <c r="H35" i="11"/>
  <c r="H42" i="11"/>
  <c r="H8" i="10" s="1"/>
  <c r="I8" i="10" s="1"/>
  <c r="H48" i="11"/>
  <c r="H58" i="11" s="1"/>
  <c r="H52" i="11"/>
  <c r="H57" i="11"/>
  <c r="H9" i="10" s="1"/>
  <c r="I9" i="10" s="1"/>
  <c r="H61" i="11"/>
  <c r="H63" i="11"/>
  <c r="H68" i="11"/>
  <c r="H70" i="11"/>
  <c r="H81" i="11"/>
  <c r="H104" i="11" s="1"/>
  <c r="H93" i="11"/>
  <c r="H103" i="11"/>
  <c r="H108" i="11"/>
  <c r="H114" i="11"/>
  <c r="H119" i="11"/>
  <c r="H121" i="11"/>
  <c r="H127" i="11"/>
  <c r="H128" i="11" s="1"/>
  <c r="H15" i="10"/>
  <c r="I15" i="10" s="1"/>
  <c r="H133" i="11"/>
  <c r="H137" i="11"/>
  <c r="G16" i="10"/>
  <c r="H140" i="11"/>
  <c r="H144" i="11"/>
  <c r="H148" i="11"/>
  <c r="H152" i="11"/>
  <c r="F51" i="2" s="1"/>
  <c r="H156" i="11"/>
  <c r="H158" i="11"/>
  <c r="H165" i="11"/>
  <c r="H169" i="11"/>
  <c r="H178" i="11" s="1"/>
  <c r="H171" i="11"/>
  <c r="H177" i="11"/>
  <c r="H20" i="10" s="1"/>
  <c r="I20" i="10" s="1"/>
  <c r="H182" i="11"/>
  <c r="H184" i="11"/>
  <c r="H187" i="11"/>
  <c r="H195" i="11"/>
  <c r="H200" i="11"/>
  <c r="H204" i="11" s="1"/>
  <c r="H203" i="11"/>
  <c r="H209" i="11"/>
  <c r="H210" i="11" s="1"/>
  <c r="H220" i="11"/>
  <c r="G26" i="6" s="1"/>
  <c r="H225" i="11"/>
  <c r="H228" i="11"/>
  <c r="H235" i="11" s="1"/>
  <c r="H234" i="11"/>
  <c r="H26" i="10"/>
  <c r="I26" i="10" s="1"/>
  <c r="H239" i="11"/>
  <c r="H242" i="11" s="1"/>
  <c r="H241" i="11"/>
  <c r="H245" i="11"/>
  <c r="H248" i="11" s="1"/>
  <c r="H247" i="11"/>
  <c r="H251" i="11"/>
  <c r="H252" i="11"/>
  <c r="H255" i="11"/>
  <c r="H257" i="11"/>
  <c r="H264" i="11"/>
  <c r="H266" i="11"/>
  <c r="H270" i="11"/>
  <c r="H273" i="11" s="1"/>
  <c r="H272" i="11"/>
  <c r="H276" i="11"/>
  <c r="H277" i="11"/>
  <c r="H281" i="11"/>
  <c r="H284" i="11" s="1"/>
  <c r="H283" i="11"/>
  <c r="H287" i="11"/>
  <c r="H288" i="11" s="1"/>
  <c r="H291" i="11"/>
  <c r="H292" i="11" s="1"/>
  <c r="H296" i="11"/>
  <c r="H298" i="11"/>
  <c r="H302" i="11"/>
  <c r="H303" i="11"/>
  <c r="H307" i="11"/>
  <c r="H310" i="11" s="1"/>
  <c r="H309" i="11"/>
  <c r="G42" i="6" s="1"/>
  <c r="I42" i="6" s="1"/>
  <c r="H315" i="11"/>
  <c r="H321" i="11"/>
  <c r="H325" i="11"/>
  <c r="H326" i="11" s="1"/>
  <c r="H329" i="11"/>
  <c r="H330" i="11" s="1"/>
  <c r="H333" i="11"/>
  <c r="H334" i="11" s="1"/>
  <c r="H338" i="11"/>
  <c r="H344" i="11"/>
  <c r="H347" i="11"/>
  <c r="H350" i="11"/>
  <c r="H354" i="11"/>
  <c r="H356" i="11"/>
  <c r="H361" i="11"/>
  <c r="H369" i="11"/>
  <c r="H378" i="11"/>
  <c r="H390" i="11"/>
  <c r="G51" i="6" s="1"/>
  <c r="H395" i="11"/>
  <c r="H397" i="11"/>
  <c r="H403" i="11"/>
  <c r="H410" i="11"/>
  <c r="H415" i="11"/>
  <c r="H416" i="11" s="1"/>
  <c r="H419" i="11"/>
  <c r="H420" i="11"/>
  <c r="H426" i="11"/>
  <c r="H428" i="11"/>
  <c r="H434" i="11"/>
  <c r="H435" i="11"/>
  <c r="H441" i="11"/>
  <c r="H442" i="11" s="1"/>
  <c r="H453" i="11"/>
  <c r="H465" i="11"/>
  <c r="IV471" i="11"/>
  <c r="H477" i="11"/>
  <c r="H481" i="11"/>
  <c r="H58" i="10" s="1"/>
  <c r="I58" i="10" s="1"/>
  <c r="H482" i="11"/>
  <c r="H489" i="11"/>
  <c r="H491" i="11"/>
  <c r="H495" i="11"/>
  <c r="H502" i="11"/>
  <c r="H504" i="11"/>
  <c r="H509" i="11"/>
  <c r="H512" i="11"/>
  <c r="H515" i="11"/>
  <c r="H519" i="11"/>
  <c r="H525" i="11"/>
  <c r="H526" i="11" s="1"/>
  <c r="H529" i="11"/>
  <c r="H532" i="11"/>
  <c r="H534" i="11"/>
  <c r="H64" i="10" s="1"/>
  <c r="I64" i="10" s="1"/>
  <c r="H542" i="11"/>
  <c r="H543" i="11" s="1"/>
  <c r="H548" i="11"/>
  <c r="H555" i="11"/>
  <c r="H560" i="11"/>
  <c r="H565" i="11"/>
  <c r="H568" i="11"/>
  <c r="H570" i="11"/>
  <c r="H574" i="11"/>
  <c r="H577" i="11"/>
  <c r="H587" i="11"/>
  <c r="H591" i="11"/>
  <c r="H596" i="11"/>
  <c r="F92" i="35" s="1"/>
  <c r="H69" i="10"/>
  <c r="I69" i="10" s="1"/>
  <c r="H614" i="11"/>
  <c r="H615" i="11" s="1"/>
  <c r="H618" i="11"/>
  <c r="H621" i="11"/>
  <c r="H71" i="10" s="1"/>
  <c r="I71" i="10" s="1"/>
  <c r="H626" i="11"/>
  <c r="H632" i="11"/>
  <c r="H636" i="11"/>
  <c r="H640" i="11"/>
  <c r="H642" i="11"/>
  <c r="H644" i="11"/>
  <c r="H648" i="11"/>
  <c r="H649" i="11"/>
  <c r="H654" i="11"/>
  <c r="H655" i="11" s="1"/>
  <c r="H660" i="11"/>
  <c r="H661" i="11" s="1"/>
  <c r="H665" i="11"/>
  <c r="H668" i="11"/>
  <c r="H676" i="11"/>
  <c r="H79" i="10" s="1"/>
  <c r="I79" i="10" s="1"/>
  <c r="H680" i="11"/>
  <c r="H681" i="11" s="1"/>
  <c r="H699" i="11"/>
  <c r="H714" i="11"/>
  <c r="H734" i="11"/>
  <c r="H739" i="11"/>
  <c r="H743" i="11"/>
  <c r="J76" i="35" s="1"/>
  <c r="H83" i="10"/>
  <c r="I83" i="10" s="1"/>
  <c r="H744" i="11"/>
  <c r="H749" i="11"/>
  <c r="H752" i="11"/>
  <c r="H758" i="11"/>
  <c r="H84" i="10" s="1"/>
  <c r="I84" i="10" s="1"/>
  <c r="H762" i="11"/>
  <c r="H764" i="11"/>
  <c r="H771" i="11"/>
  <c r="H777" i="11"/>
  <c r="H785" i="11"/>
  <c r="H790" i="11"/>
  <c r="H795" i="11"/>
  <c r="H89" i="10" s="1"/>
  <c r="I89" i="10" s="1"/>
  <c r="H804" i="11"/>
  <c r="H807" i="11"/>
  <c r="H815" i="11"/>
  <c r="H819" i="11"/>
  <c r="H823" i="11"/>
  <c r="H827" i="11"/>
  <c r="H833" i="11"/>
  <c r="H95" i="10" s="1"/>
  <c r="I95" i="10" s="1"/>
  <c r="H838" i="11"/>
  <c r="H841" i="11"/>
  <c r="H846" i="11"/>
  <c r="H850" i="11"/>
  <c r="H854" i="11"/>
  <c r="H860" i="11"/>
  <c r="H865" i="11"/>
  <c r="H868" i="11"/>
  <c r="H872" i="11"/>
  <c r="H878" i="11"/>
  <c r="H893" i="11"/>
  <c r="H101" i="10" s="1"/>
  <c r="I101" i="10" s="1"/>
  <c r="H901" i="11"/>
  <c r="H906" i="11"/>
  <c r="H909" i="11" s="1"/>
  <c r="H915" i="11"/>
  <c r="H923" i="11"/>
  <c r="H928" i="11"/>
  <c r="H930" i="11"/>
  <c r="H933" i="11"/>
  <c r="H937" i="11"/>
  <c r="H950" i="11"/>
  <c r="H954" i="11"/>
  <c r="H958" i="11"/>
  <c r="G114" i="6" s="1"/>
  <c r="I114" i="6" s="1"/>
  <c r="H963" i="11"/>
  <c r="H965" i="11"/>
  <c r="H972" i="11"/>
  <c r="H977" i="11"/>
  <c r="H981" i="11"/>
  <c r="H983" i="11"/>
  <c r="H986" i="11"/>
  <c r="H113" i="10"/>
  <c r="I113" i="10" s="1"/>
  <c r="H990" i="11"/>
  <c r="G119" i="6" s="1"/>
  <c r="H999" i="11"/>
  <c r="H1007" i="11"/>
  <c r="H1015" i="11"/>
  <c r="H115" i="10" s="1"/>
  <c r="I115" i="10" s="1"/>
  <c r="H1021" i="11"/>
  <c r="H1022" i="11" s="1"/>
  <c r="H1027" i="11"/>
  <c r="J1028" i="11"/>
  <c r="H1031" i="11"/>
  <c r="J1032" i="11"/>
  <c r="H1038" i="11"/>
  <c r="H1040" i="11"/>
  <c r="H119" i="10"/>
  <c r="I119" i="10" s="1"/>
  <c r="H1045" i="11"/>
  <c r="J1046" i="11"/>
  <c r="H1051" i="11"/>
  <c r="H1065" i="11"/>
  <c r="H1053" i="11"/>
  <c r="H1064" i="11"/>
  <c r="H121" i="10" s="1"/>
  <c r="I121" i="10" s="1"/>
  <c r="H1070" i="11"/>
  <c r="H122" i="10" s="1"/>
  <c r="I122" i="10" s="1"/>
  <c r="H1079" i="11"/>
  <c r="H1086" i="11"/>
  <c r="H1091" i="11"/>
  <c r="H123" i="10"/>
  <c r="I123" i="10" s="1"/>
  <c r="H1097" i="11"/>
  <c r="H1114" i="11"/>
  <c r="H1133" i="11"/>
  <c r="H1149" i="11"/>
  <c r="F22" i="2" s="1"/>
  <c r="H1180" i="11"/>
  <c r="H1200" i="11"/>
  <c r="H1227" i="11" s="1"/>
  <c r="H1226" i="11"/>
  <c r="H1232" i="11"/>
  <c r="H1239" i="11"/>
  <c r="H1240" i="11" s="1"/>
  <c r="H1247" i="11"/>
  <c r="H129" i="10" s="1"/>
  <c r="I129" i="10" s="1"/>
  <c r="H1270" i="11"/>
  <c r="H1292" i="11"/>
  <c r="H1314" i="11"/>
  <c r="H1318" i="11"/>
  <c r="H131" i="10"/>
  <c r="I131" i="10" s="1"/>
  <c r="H1335" i="11"/>
  <c r="H1340" i="11"/>
  <c r="H1343" i="11"/>
  <c r="H1349" i="11"/>
  <c r="H1356" i="11"/>
  <c r="H1363" i="11"/>
  <c r="H1366" i="11"/>
  <c r="H1376" i="11"/>
  <c r="H136" i="10" s="1"/>
  <c r="I136" i="10" s="1"/>
  <c r="H1381" i="11"/>
  <c r="H1387" i="11"/>
  <c r="J1396" i="11"/>
  <c r="H1399" i="11"/>
  <c r="H139" i="10" s="1"/>
  <c r="I139" i="10" s="1"/>
  <c r="H1405" i="11"/>
  <c r="H1410" i="11"/>
  <c r="H1414" i="11"/>
  <c r="H140" i="10"/>
  <c r="I140" i="10" s="1"/>
  <c r="H1424" i="11"/>
  <c r="O1431" i="11"/>
  <c r="H1443" i="11"/>
  <c r="H1460" i="11"/>
  <c r="H1465" i="11"/>
  <c r="H1471" i="11"/>
  <c r="H1475" i="11"/>
  <c r="H1480" i="11"/>
  <c r="H1486" i="11"/>
  <c r="H1490" i="11" s="1"/>
  <c r="H1489" i="11"/>
  <c r="H1494" i="11"/>
  <c r="H1495" i="11"/>
  <c r="H1498" i="11"/>
  <c r="H1500" i="11"/>
  <c r="H1504" i="11"/>
  <c r="H1510" i="11"/>
  <c r="H1512" i="11"/>
  <c r="H1521" i="11"/>
  <c r="H1526" i="11"/>
  <c r="H1528" i="11"/>
  <c r="H148" i="10" s="1"/>
  <c r="I148" i="10" s="1"/>
  <c r="H1532" i="11"/>
  <c r="H1536" i="11"/>
  <c r="H1537" i="11" s="1"/>
  <c r="H1540" i="11"/>
  <c r="F118" i="2" s="1"/>
  <c r="I118" i="2" s="1"/>
  <c r="H1544" i="11"/>
  <c r="H1545" i="11" s="1"/>
  <c r="H1549" i="11"/>
  <c r="H1550" i="11" s="1"/>
  <c r="H1553" i="11"/>
  <c r="H1560" i="11"/>
  <c r="H1567" i="11"/>
  <c r="H1573" i="11"/>
  <c r="H1577" i="11"/>
  <c r="H1582" i="11"/>
  <c r="H1586" i="11"/>
  <c r="H158" i="10" s="1"/>
  <c r="I158" i="10" s="1"/>
  <c r="H1591" i="11"/>
  <c r="H1595" i="11"/>
  <c r="H1599" i="11"/>
  <c r="H1603" i="11"/>
  <c r="H1607" i="11"/>
  <c r="I6" i="6"/>
  <c r="G7" i="6"/>
  <c r="I7" i="6" s="1"/>
  <c r="G8" i="6"/>
  <c r="I10" i="6"/>
  <c r="I11" i="6"/>
  <c r="I12" i="6"/>
  <c r="G15" i="6"/>
  <c r="I15" i="6" s="1"/>
  <c r="F17" i="6"/>
  <c r="I18" i="6"/>
  <c r="G21" i="6"/>
  <c r="G24" i="6"/>
  <c r="I25" i="6"/>
  <c r="I27" i="6"/>
  <c r="I28" i="6"/>
  <c r="I30" i="6"/>
  <c r="I31" i="6"/>
  <c r="I33" i="6"/>
  <c r="I36" i="6"/>
  <c r="G37" i="6"/>
  <c r="I38" i="6"/>
  <c r="I41" i="6"/>
  <c r="G43" i="6"/>
  <c r="I43" i="6" s="1"/>
  <c r="G44" i="6"/>
  <c r="I44" i="6" s="1"/>
  <c r="G48" i="6"/>
  <c r="I48" i="6" s="1"/>
  <c r="I49" i="6"/>
  <c r="I52" i="6"/>
  <c r="I54" i="6"/>
  <c r="G55" i="6"/>
  <c r="I55" i="6" s="1"/>
  <c r="G56" i="6"/>
  <c r="I56" i="6" s="1"/>
  <c r="I57" i="6"/>
  <c r="I59" i="6"/>
  <c r="G61" i="6"/>
  <c r="I61" i="6" s="1"/>
  <c r="G62" i="6"/>
  <c r="I62" i="6" s="1"/>
  <c r="G65" i="6"/>
  <c r="I68" i="6"/>
  <c r="G69" i="6"/>
  <c r="I69" i="6" s="1"/>
  <c r="G71" i="6"/>
  <c r="G72" i="6"/>
  <c r="G74" i="6"/>
  <c r="G75" i="6"/>
  <c r="I80" i="6"/>
  <c r="I83" i="6"/>
  <c r="I85" i="6"/>
  <c r="G88" i="6"/>
  <c r="I88" i="6" s="1"/>
  <c r="G91" i="6"/>
  <c r="I91" i="6" s="1"/>
  <c r="G92" i="6"/>
  <c r="I93" i="6"/>
  <c r="I97" i="6"/>
  <c r="G98" i="6"/>
  <c r="I98" i="6" s="1"/>
  <c r="G104" i="6"/>
  <c r="I104" i="6" s="1"/>
  <c r="G106" i="6"/>
  <c r="G108" i="6"/>
  <c r="I108" i="6" s="1"/>
  <c r="F109" i="6"/>
  <c r="G109" i="6"/>
  <c r="I111" i="6"/>
  <c r="G112" i="6"/>
  <c r="G113" i="6"/>
  <c r="I113" i="6" s="1"/>
  <c r="I115" i="6"/>
  <c r="G116" i="6"/>
  <c r="I116" i="6" s="1"/>
  <c r="I117" i="6"/>
  <c r="G118" i="6"/>
  <c r="I118" i="6" s="1"/>
  <c r="I121" i="6"/>
  <c r="G124" i="6"/>
  <c r="I124" i="6" s="1"/>
  <c r="G128" i="6"/>
  <c r="G133" i="6"/>
  <c r="G135" i="6"/>
  <c r="G137" i="6"/>
  <c r="I139" i="6"/>
  <c r="I144" i="6"/>
  <c r="I147" i="6"/>
  <c r="I150" i="6"/>
  <c r="I152" i="6"/>
  <c r="I157" i="6"/>
  <c r="I160" i="6"/>
  <c r="I165" i="6"/>
  <c r="I169" i="6"/>
  <c r="I171" i="6"/>
  <c r="G172" i="6"/>
  <c r="I172" i="6" s="1"/>
  <c r="I173" i="6"/>
  <c r="I174" i="6"/>
  <c r="G8" i="7"/>
  <c r="G9" i="7"/>
  <c r="G13" i="7"/>
  <c r="G15" i="7"/>
  <c r="G23" i="7"/>
  <c r="G30" i="7"/>
  <c r="G35" i="7"/>
  <c r="G40" i="7"/>
  <c r="G44" i="7"/>
  <c r="G45" i="7" s="1"/>
  <c r="G48" i="7"/>
  <c r="G49" i="7" s="1"/>
  <c r="G52" i="7"/>
  <c r="G53" i="7"/>
  <c r="G66" i="7"/>
  <c r="F13" i="6" s="1"/>
  <c r="G76" i="7"/>
  <c r="G86" i="7"/>
  <c r="G91" i="7"/>
  <c r="G96" i="7"/>
  <c r="G98" i="7"/>
  <c r="G104" i="7"/>
  <c r="G106" i="7"/>
  <c r="G112" i="7"/>
  <c r="G115" i="7"/>
  <c r="G119" i="7"/>
  <c r="G124" i="7"/>
  <c r="G128" i="7"/>
  <c r="G132" i="7"/>
  <c r="H19" i="6" s="1"/>
  <c r="G142" i="7"/>
  <c r="H20" i="6" s="1"/>
  <c r="I20" i="6" s="1"/>
  <c r="G146" i="7"/>
  <c r="G152" i="7"/>
  <c r="G156" i="7"/>
  <c r="H21" i="6" s="1"/>
  <c r="G160" i="7"/>
  <c r="G163" i="7"/>
  <c r="G165" i="7"/>
  <c r="G173" i="7"/>
  <c r="G175" i="7"/>
  <c r="G180" i="7"/>
  <c r="G183" i="7"/>
  <c r="G185" i="7"/>
  <c r="G191" i="7"/>
  <c r="G192" i="7" s="1"/>
  <c r="G202" i="7"/>
  <c r="G207" i="7" s="1"/>
  <c r="G206" i="7"/>
  <c r="H26" i="6"/>
  <c r="G210" i="7"/>
  <c r="G213" i="7"/>
  <c r="G214" i="7" s="1"/>
  <c r="G217" i="7"/>
  <c r="G218" i="7" s="1"/>
  <c r="G221" i="7"/>
  <c r="G222" i="7" s="1"/>
  <c r="G225" i="7"/>
  <c r="G226" i="7" s="1"/>
  <c r="G229" i="7"/>
  <c r="G233" i="7"/>
  <c r="G237" i="7"/>
  <c r="G238" i="7"/>
  <c r="G241" i="7"/>
  <c r="H34" i="6"/>
  <c r="I34" i="6" s="1"/>
  <c r="G245" i="7"/>
  <c r="G246" i="7"/>
  <c r="G249" i="7"/>
  <c r="G250" i="7"/>
  <c r="G254" i="7"/>
  <c r="G256" i="7"/>
  <c r="G261" i="7"/>
  <c r="G265" i="7"/>
  <c r="G266" i="7" s="1"/>
  <c r="G277" i="7"/>
  <c r="G278" i="7" s="1"/>
  <c r="G282" i="7"/>
  <c r="G284" i="7"/>
  <c r="G288" i="7"/>
  <c r="G289" i="7" s="1"/>
  <c r="G292" i="7"/>
  <c r="G293" i="7"/>
  <c r="G297" i="7"/>
  <c r="G299" i="7"/>
  <c r="G300" i="7" s="1"/>
  <c r="G303" i="7"/>
  <c r="G306" i="7"/>
  <c r="G311" i="7" s="1"/>
  <c r="G310" i="7"/>
  <c r="H45" i="6" s="1"/>
  <c r="I45" i="6" s="1"/>
  <c r="G315" i="7"/>
  <c r="G319" i="7"/>
  <c r="G322" i="7"/>
  <c r="G324" i="7"/>
  <c r="G328" i="7"/>
  <c r="G330" i="7"/>
  <c r="G333" i="7"/>
  <c r="G338" i="7"/>
  <c r="G341" i="7"/>
  <c r="H50" i="6" s="1"/>
  <c r="I50" i="6" s="1"/>
  <c r="G352" i="7"/>
  <c r="G364" i="7"/>
  <c r="G374" i="7"/>
  <c r="H51" i="6" s="1"/>
  <c r="I51" i="6" s="1"/>
  <c r="G378" i="7"/>
  <c r="G379" i="7" s="1"/>
  <c r="G384" i="7"/>
  <c r="G388" i="7"/>
  <c r="G389" i="7" s="1"/>
  <c r="G395" i="7"/>
  <c r="G397" i="7"/>
  <c r="G403" i="7"/>
  <c r="G404" i="7" s="1"/>
  <c r="G410" i="7"/>
  <c r="G411" i="7" s="1"/>
  <c r="G424" i="7"/>
  <c r="G447" i="7" s="1"/>
  <c r="IS430" i="7"/>
  <c r="G436" i="7"/>
  <c r="IS437" i="7"/>
  <c r="IS438" i="7"/>
  <c r="IS442" i="7"/>
  <c r="IS443" i="7"/>
  <c r="G446" i="7"/>
  <c r="G450" i="7"/>
  <c r="G451" i="7"/>
  <c r="G454" i="7"/>
  <c r="G458" i="7"/>
  <c r="G463" i="7"/>
  <c r="G469" i="7" s="1"/>
  <c r="G468" i="7"/>
  <c r="G95" i="35" s="1"/>
  <c r="G473" i="7"/>
  <c r="G476" i="7"/>
  <c r="G478" i="7"/>
  <c r="G114" i="2" s="1"/>
  <c r="G482" i="7"/>
  <c r="G484" i="7"/>
  <c r="G490" i="7"/>
  <c r="G494" i="7"/>
  <c r="H66" i="6" s="1"/>
  <c r="G498" i="7"/>
  <c r="G501" i="7"/>
  <c r="G503" i="7"/>
  <c r="G510" i="7"/>
  <c r="H67" i="6" s="1"/>
  <c r="G518" i="7"/>
  <c r="G524" i="7" s="1"/>
  <c r="G523" i="7"/>
  <c r="G528" i="7"/>
  <c r="G531" i="7" s="1"/>
  <c r="G530" i="7"/>
  <c r="G534" i="7"/>
  <c r="G537" i="7"/>
  <c r="G539" i="7"/>
  <c r="G66" i="2" s="1"/>
  <c r="G545" i="7"/>
  <c r="G550" i="7"/>
  <c r="G553" i="7" s="1"/>
  <c r="G552" i="7"/>
  <c r="G92" i="35" s="1"/>
  <c r="G568" i="7"/>
  <c r="H73" i="6" s="1"/>
  <c r="I73" i="6" s="1"/>
  <c r="G572" i="7"/>
  <c r="G575" i="7"/>
  <c r="G578" i="7"/>
  <c r="H74" i="6" s="1"/>
  <c r="G582" i="7"/>
  <c r="G586" i="7"/>
  <c r="G593" i="7"/>
  <c r="G600" i="7"/>
  <c r="G604" i="7"/>
  <c r="G607" i="7" s="1"/>
  <c r="G606" i="7"/>
  <c r="H77" i="6"/>
  <c r="G611" i="7"/>
  <c r="G615" i="7"/>
  <c r="G618" i="7" s="1"/>
  <c r="G617" i="7"/>
  <c r="G621" i="7"/>
  <c r="G622" i="7"/>
  <c r="G627" i="7"/>
  <c r="G628" i="7" s="1"/>
  <c r="G633" i="7"/>
  <c r="G640" i="7" s="1"/>
  <c r="G639" i="7"/>
  <c r="H82" i="6" s="1"/>
  <c r="G643" i="7"/>
  <c r="G646" i="7"/>
  <c r="G663" i="7"/>
  <c r="G683" i="7"/>
  <c r="G690" i="7"/>
  <c r="G696" i="7"/>
  <c r="G701" i="7"/>
  <c r="G702" i="7"/>
  <c r="G705" i="7"/>
  <c r="G709" i="7"/>
  <c r="G711" i="7"/>
  <c r="G713" i="7"/>
  <c r="G720" i="7"/>
  <c r="G726" i="7"/>
  <c r="G734" i="7"/>
  <c r="G737" i="7"/>
  <c r="G743" i="7"/>
  <c r="G759" i="7" s="1"/>
  <c r="G758" i="7"/>
  <c r="G767" i="7"/>
  <c r="G770" i="7"/>
  <c r="G772" i="7"/>
  <c r="G780" i="7"/>
  <c r="G785" i="7"/>
  <c r="G786" i="7" s="1"/>
  <c r="G789" i="7"/>
  <c r="G790" i="7" s="1"/>
  <c r="G794" i="7"/>
  <c r="G796" i="7"/>
  <c r="G801" i="7"/>
  <c r="G804" i="7"/>
  <c r="G807" i="7"/>
  <c r="H101" i="6" s="1"/>
  <c r="G813" i="7"/>
  <c r="G817" i="7"/>
  <c r="G819" i="7"/>
  <c r="G823" i="7"/>
  <c r="G824" i="7" s="1"/>
  <c r="G828" i="7"/>
  <c r="G832" i="7"/>
  <c r="G843" i="7"/>
  <c r="G844" i="7" s="1"/>
  <c r="G849" i="7"/>
  <c r="G851" i="7"/>
  <c r="G856" i="7"/>
  <c r="G859" i="7" s="1"/>
  <c r="G867" i="7"/>
  <c r="G6" i="2" s="1"/>
  <c r="G876" i="7"/>
  <c r="G883" i="7"/>
  <c r="G888" i="7"/>
  <c r="G889" i="7" s="1"/>
  <c r="G892" i="7"/>
  <c r="G905" i="7"/>
  <c r="G911" i="7" s="1"/>
  <c r="G910" i="7"/>
  <c r="G914" i="7"/>
  <c r="G915" i="7" s="1"/>
  <c r="G918" i="7"/>
  <c r="G919" i="7" s="1"/>
  <c r="G922" i="7"/>
  <c r="G923" i="7" s="1"/>
  <c r="G929" i="7"/>
  <c r="G930" i="7"/>
  <c r="G934" i="7"/>
  <c r="G937" i="7"/>
  <c r="G940" i="7"/>
  <c r="G944" i="7"/>
  <c r="G946" i="7"/>
  <c r="G956" i="7"/>
  <c r="G964" i="7"/>
  <c r="G978" i="7"/>
  <c r="G984" i="7"/>
  <c r="G988" i="7"/>
  <c r="G48" i="2" s="1"/>
  <c r="G992" i="7"/>
  <c r="G993" i="7" s="1"/>
  <c r="G996" i="7"/>
  <c r="G997" i="7" s="1"/>
  <c r="G1001" i="7"/>
  <c r="G1002" i="7" s="1"/>
  <c r="G1006" i="7"/>
  <c r="G1012" i="7"/>
  <c r="G1013" i="7" s="1"/>
  <c r="G1021" i="7"/>
  <c r="G1029" i="7" s="1"/>
  <c r="G1026" i="7"/>
  <c r="G1028" i="7"/>
  <c r="G1032" i="7"/>
  <c r="G6" i="35" s="1"/>
  <c r="G1038" i="7"/>
  <c r="G1039" i="7" s="1"/>
  <c r="G1042" i="7"/>
  <c r="G1063" i="7"/>
  <c r="G1079" i="7"/>
  <c r="G1097" i="7"/>
  <c r="G1119" i="7"/>
  <c r="G1145" i="7"/>
  <c r="G1162" i="7"/>
  <c r="G1168" i="7"/>
  <c r="G1169" i="7" s="1"/>
  <c r="G1176" i="7"/>
  <c r="G1182" i="7"/>
  <c r="G1206" i="7"/>
  <c r="G1228" i="7"/>
  <c r="G1262" i="7" s="1"/>
  <c r="G1261" i="7"/>
  <c r="G1266" i="7"/>
  <c r="G1283" i="7"/>
  <c r="G1299" i="7"/>
  <c r="G1304" i="7"/>
  <c r="G1307" i="7"/>
  <c r="G1308" i="7" s="1"/>
  <c r="G1316" i="7"/>
  <c r="G103" i="2" s="1"/>
  <c r="I103" i="2" s="1"/>
  <c r="G1320" i="7"/>
  <c r="G1326" i="7"/>
  <c r="G1336" i="7"/>
  <c r="G1337" i="7" s="1"/>
  <c r="G1341" i="7"/>
  <c r="G146" i="6" s="1"/>
  <c r="G1343" i="7"/>
  <c r="G1352" i="7"/>
  <c r="L1361" i="7"/>
  <c r="G1373" i="7"/>
  <c r="G1390" i="7"/>
  <c r="G1403" i="7"/>
  <c r="G1409" i="7"/>
  <c r="G1414" i="7"/>
  <c r="G1417" i="7"/>
  <c r="G1422" i="7"/>
  <c r="G1423" i="7" s="1"/>
  <c r="G1427" i="7"/>
  <c r="G1430" i="7" s="1"/>
  <c r="G1429" i="7"/>
  <c r="G1433" i="7"/>
  <c r="G1437" i="7"/>
  <c r="G1441" i="7"/>
  <c r="G72" i="2" s="1"/>
  <c r="I72" i="2" s="1"/>
  <c r="G1445" i="7"/>
  <c r="G1449" i="7"/>
  <c r="J88" i="35" s="1"/>
  <c r="G1456" i="7"/>
  <c r="G1457" i="7" s="1"/>
  <c r="G1460" i="7"/>
  <c r="G1464" i="7"/>
  <c r="G1465" i="7"/>
  <c r="G1468" i="7"/>
  <c r="G1472" i="7"/>
  <c r="G65" i="2" s="1"/>
  <c r="I65" i="2" s="1"/>
  <c r="G1477" i="7"/>
  <c r="G1479" i="7"/>
  <c r="G1483" i="7"/>
  <c r="G1485" i="7"/>
  <c r="G1492" i="7"/>
  <c r="G1499" i="7"/>
  <c r="G1503" i="7"/>
  <c r="G1508" i="7"/>
  <c r="G1512" i="7"/>
  <c r="G1519" i="7"/>
  <c r="G1526" i="7" s="1"/>
  <c r="G1525" i="7"/>
  <c r="H168" i="6"/>
  <c r="G1530" i="7"/>
  <c r="G1533" i="7"/>
  <c r="G1534" i="7"/>
  <c r="G1538" i="7"/>
  <c r="G1542" i="7"/>
  <c r="G1545" i="7"/>
  <c r="H175" i="6" s="1"/>
  <c r="I175" i="6" s="1"/>
  <c r="E5" i="9"/>
  <c r="G7" i="9"/>
  <c r="D8" i="9"/>
  <c r="E8" i="9"/>
  <c r="D11" i="9"/>
  <c r="E11" i="9"/>
  <c r="G12" i="9"/>
  <c r="D13" i="9"/>
  <c r="E13" i="9"/>
  <c r="D16" i="9"/>
  <c r="E16" i="9"/>
  <c r="D18" i="9"/>
  <c r="E18" i="9"/>
  <c r="G20" i="9"/>
  <c r="G25" i="9"/>
  <c r="G29" i="9"/>
  <c r="D30" i="9"/>
  <c r="E30" i="9"/>
  <c r="D31" i="9"/>
  <c r="E31" i="9"/>
  <c r="D32" i="9"/>
  <c r="E32" i="9"/>
  <c r="D33" i="9"/>
  <c r="E33" i="9"/>
  <c r="D34" i="9"/>
  <c r="E34" i="9"/>
  <c r="G36" i="9"/>
  <c r="D37" i="9"/>
  <c r="E37" i="9"/>
  <c r="D41" i="9"/>
  <c r="E41" i="9"/>
  <c r="D44" i="9"/>
  <c r="E44" i="9"/>
  <c r="D46" i="9"/>
  <c r="E46" i="9"/>
  <c r="D47" i="9"/>
  <c r="E47" i="9"/>
  <c r="D48" i="9"/>
  <c r="E48" i="9"/>
  <c r="G49" i="9"/>
  <c r="D51" i="9"/>
  <c r="E51" i="9"/>
  <c r="G54" i="9"/>
  <c r="D59" i="9"/>
  <c r="E59" i="9"/>
  <c r="D63" i="9"/>
  <c r="E63" i="9"/>
  <c r="D65" i="9"/>
  <c r="E65" i="9"/>
  <c r="D66" i="9"/>
  <c r="E66" i="9"/>
  <c r="D67" i="9"/>
  <c r="E67" i="9"/>
  <c r="D68" i="9"/>
  <c r="E68" i="9"/>
  <c r="G71" i="9"/>
  <c r="D74" i="9"/>
  <c r="E74" i="9"/>
  <c r="D76" i="9"/>
  <c r="E76" i="9"/>
  <c r="D78" i="9"/>
  <c r="E78" i="9"/>
  <c r="D79" i="9"/>
  <c r="E79" i="9"/>
  <c r="D85" i="9"/>
  <c r="E85" i="9"/>
  <c r="D88" i="9"/>
  <c r="E88" i="9"/>
  <c r="D94" i="9"/>
  <c r="E94" i="9"/>
  <c r="D95" i="9"/>
  <c r="E95" i="9"/>
  <c r="D101" i="9"/>
  <c r="E101" i="9"/>
  <c r="D103" i="9"/>
  <c r="E103" i="9"/>
  <c r="G106" i="9"/>
  <c r="D107" i="9"/>
  <c r="E107" i="9"/>
  <c r="D108" i="9"/>
  <c r="E108" i="9"/>
  <c r="D119" i="9"/>
  <c r="E119" i="9"/>
  <c r="D121" i="9"/>
  <c r="E121" i="9"/>
  <c r="D122" i="9"/>
  <c r="E122" i="9"/>
  <c r="D123" i="9"/>
  <c r="E123" i="9"/>
  <c r="D126" i="9"/>
  <c r="E126" i="9"/>
  <c r="D127" i="9"/>
  <c r="E127" i="9"/>
  <c r="D132" i="9"/>
  <c r="E132" i="9"/>
  <c r="D133" i="9"/>
  <c r="E133" i="9"/>
  <c r="D134" i="9"/>
  <c r="E134" i="9"/>
  <c r="D135" i="9"/>
  <c r="E135" i="9"/>
  <c r="D137" i="9"/>
  <c r="E137" i="9"/>
  <c r="D143" i="9"/>
  <c r="E143" i="9"/>
  <c r="D149" i="9"/>
  <c r="E149" i="9"/>
  <c r="D150" i="9"/>
  <c r="E150" i="9"/>
  <c r="D153" i="9"/>
  <c r="E153" i="9"/>
  <c r="D154" i="9"/>
  <c r="E154" i="9"/>
  <c r="D162" i="9"/>
  <c r="E162" i="9"/>
  <c r="D163" i="9"/>
  <c r="E163" i="9"/>
  <c r="D169" i="9"/>
  <c r="E169" i="9"/>
  <c r="D170" i="9"/>
  <c r="E170" i="9"/>
  <c r="D174" i="9"/>
  <c r="E174" i="9"/>
  <c r="D176" i="9"/>
  <c r="E176" i="9"/>
  <c r="D177" i="9"/>
  <c r="E177" i="9"/>
  <c r="D180" i="9"/>
  <c r="E180" i="9"/>
  <c r="D192" i="9"/>
  <c r="E192" i="9"/>
  <c r="D193" i="9"/>
  <c r="E193" i="9"/>
  <c r="D194" i="9"/>
  <c r="E194" i="9"/>
  <c r="D195" i="9"/>
  <c r="E195" i="9"/>
  <c r="D196" i="9"/>
  <c r="E196" i="9"/>
  <c r="D198" i="9"/>
  <c r="E198" i="9"/>
  <c r="G204" i="9"/>
  <c r="D205" i="9"/>
  <c r="E205" i="9"/>
  <c r="D206" i="9"/>
  <c r="E206" i="9"/>
  <c r="G209" i="9"/>
  <c r="D210" i="9"/>
  <c r="E210" i="9"/>
  <c r="D212" i="9"/>
  <c r="E212" i="9"/>
  <c r="D213" i="9"/>
  <c r="E213" i="9"/>
  <c r="D215" i="9"/>
  <c r="E215" i="9"/>
  <c r="D220" i="9"/>
  <c r="E220" i="9"/>
  <c r="D223" i="9"/>
  <c r="E223" i="9"/>
  <c r="D225" i="9"/>
  <c r="E225" i="9"/>
  <c r="D226" i="9"/>
  <c r="E226" i="9"/>
  <c r="G228" i="9"/>
  <c r="D229" i="9"/>
  <c r="E229" i="9"/>
  <c r="D230" i="9"/>
  <c r="E230" i="9"/>
  <c r="G235" i="9"/>
  <c r="D241" i="9"/>
  <c r="E241" i="9"/>
  <c r="D242" i="9"/>
  <c r="E242" i="9"/>
  <c r="D244" i="9"/>
  <c r="E244" i="9"/>
  <c r="D245" i="9"/>
  <c r="E245" i="9"/>
  <c r="D247" i="9"/>
  <c r="E247" i="9"/>
  <c r="D249" i="9"/>
  <c r="E249" i="9"/>
  <c r="D260" i="9"/>
  <c r="E260" i="9"/>
  <c r="D261" i="9"/>
  <c r="E261" i="9"/>
  <c r="D264" i="9"/>
  <c r="E264" i="9"/>
  <c r="D266" i="9"/>
  <c r="E266" i="9"/>
  <c r="D267" i="9"/>
  <c r="E267" i="9"/>
  <c r="G269" i="9"/>
  <c r="D270" i="9"/>
  <c r="E270" i="9"/>
  <c r="D281" i="9"/>
  <c r="E281" i="9"/>
  <c r="D284" i="9"/>
  <c r="E284" i="9"/>
  <c r="D287" i="9"/>
  <c r="E287" i="9"/>
  <c r="D288" i="9"/>
  <c r="E288" i="9"/>
  <c r="D291" i="9"/>
  <c r="E291" i="9"/>
  <c r="D292" i="9"/>
  <c r="E292" i="9"/>
  <c r="D295" i="9"/>
  <c r="E295" i="9"/>
  <c r="D296" i="9"/>
  <c r="E296" i="9"/>
  <c r="D298" i="9"/>
  <c r="E298" i="9"/>
  <c r="D299" i="9"/>
  <c r="E299" i="9"/>
  <c r="D304" i="9"/>
  <c r="E304" i="9"/>
  <c r="D308" i="9"/>
  <c r="E308" i="9"/>
  <c r="D311" i="9"/>
  <c r="E311" i="9"/>
  <c r="D312" i="9"/>
  <c r="E312" i="9"/>
  <c r="D315" i="9"/>
  <c r="E315" i="9"/>
  <c r="D318" i="9"/>
  <c r="E318" i="9"/>
  <c r="D319" i="9"/>
  <c r="E319" i="9"/>
  <c r="D320" i="9"/>
  <c r="E320" i="9"/>
  <c r="D329" i="9"/>
  <c r="E329" i="9"/>
  <c r="D334" i="9"/>
  <c r="E334" i="9"/>
  <c r="D337" i="9"/>
  <c r="E337" i="9"/>
  <c r="D340" i="9"/>
  <c r="E340" i="9"/>
  <c r="D341" i="9"/>
  <c r="E341" i="9"/>
  <c r="D342" i="9"/>
  <c r="E342" i="9"/>
  <c r="D347" i="9"/>
  <c r="E347" i="9"/>
  <c r="D349" i="9"/>
  <c r="E349" i="9"/>
  <c r="D350" i="9"/>
  <c r="E350" i="9"/>
  <c r="D353" i="9"/>
  <c r="E353" i="9"/>
  <c r="D354" i="9"/>
  <c r="E354" i="9"/>
  <c r="D361" i="9"/>
  <c r="E361" i="9"/>
  <c r="D369" i="9"/>
  <c r="E369" i="9"/>
  <c r="D372" i="9"/>
  <c r="E372" i="9"/>
  <c r="D374" i="9"/>
  <c r="E374" i="9"/>
  <c r="D375" i="9"/>
  <c r="E375" i="9"/>
  <c r="D376" i="9"/>
  <c r="E376" i="9"/>
  <c r="D380" i="9"/>
  <c r="E380" i="9"/>
  <c r="D388" i="9"/>
  <c r="E388" i="9"/>
  <c r="D389" i="9"/>
  <c r="E389" i="9"/>
  <c r="D392" i="9"/>
  <c r="E392" i="9"/>
  <c r="D395" i="9"/>
  <c r="E395" i="9"/>
  <c r="D396" i="9"/>
  <c r="E396" i="9"/>
  <c r="D397" i="9"/>
  <c r="E397" i="9"/>
  <c r="D404" i="9"/>
  <c r="E404" i="9"/>
  <c r="D405" i="9"/>
  <c r="E405" i="9"/>
  <c r="D408" i="9"/>
  <c r="E408" i="9"/>
  <c r="D409" i="9"/>
  <c r="E409" i="9"/>
  <c r="D410" i="9"/>
  <c r="E410" i="9"/>
  <c r="D414" i="9"/>
  <c r="E414" i="9"/>
  <c r="D420" i="9"/>
  <c r="E420" i="9"/>
  <c r="D423" i="9"/>
  <c r="E423" i="9"/>
  <c r="D430" i="9"/>
  <c r="E430" i="9"/>
  <c r="D431" i="9"/>
  <c r="E431" i="9"/>
  <c r="D435" i="9"/>
  <c r="E435" i="9"/>
  <c r="D436" i="9"/>
  <c r="E436" i="9"/>
  <c r="D438" i="9"/>
  <c r="E438" i="9"/>
  <c r="D439" i="9"/>
  <c r="E439" i="9"/>
  <c r="D443" i="9"/>
  <c r="E443" i="9"/>
  <c r="D444" i="9"/>
  <c r="E444" i="9"/>
  <c r="D447" i="9"/>
  <c r="E447" i="9"/>
  <c r="D452" i="9"/>
  <c r="E452" i="9"/>
  <c r="D462" i="9"/>
  <c r="E462" i="9"/>
  <c r="D463" i="9"/>
  <c r="E463" i="9"/>
  <c r="D464" i="9"/>
  <c r="E464" i="9"/>
  <c r="D465" i="9"/>
  <c r="E465" i="9"/>
  <c r="D466" i="9"/>
  <c r="E466" i="9"/>
  <c r="D467" i="9"/>
  <c r="E467" i="9"/>
  <c r="D474" i="9"/>
  <c r="E474" i="9"/>
  <c r="D475" i="9"/>
  <c r="E475" i="9"/>
  <c r="D477" i="9"/>
  <c r="E477" i="9"/>
  <c r="D481" i="9"/>
  <c r="E481" i="9"/>
  <c r="D482" i="9"/>
  <c r="E482" i="9"/>
  <c r="D485" i="9"/>
  <c r="E485" i="9"/>
  <c r="F121" i="2"/>
  <c r="I121" i="2" s="1"/>
  <c r="F47" i="2"/>
  <c r="G47" i="2"/>
  <c r="F37" i="2"/>
  <c r="G37" i="2"/>
  <c r="G56" i="2"/>
  <c r="F70" i="2"/>
  <c r="I70" i="2" s="1"/>
  <c r="F62" i="2"/>
  <c r="G51" i="2"/>
  <c r="F61" i="2"/>
  <c r="G61" i="2"/>
  <c r="F120" i="2"/>
  <c r="F34" i="2"/>
  <c r="G34" i="2"/>
  <c r="F128" i="2"/>
  <c r="I128" i="2" s="1"/>
  <c r="G107" i="2"/>
  <c r="I107" i="2" s="1"/>
  <c r="G7" i="2"/>
  <c r="I7" i="2" s="1"/>
  <c r="G90" i="2"/>
  <c r="F93" i="2"/>
  <c r="G93" i="2"/>
  <c r="F129" i="2"/>
  <c r="I129" i="2" s="1"/>
  <c r="F130" i="2"/>
  <c r="I130" i="2" s="1"/>
  <c r="F104" i="2"/>
  <c r="I104" i="2" s="1"/>
  <c r="F124" i="2"/>
  <c r="I124" i="2" s="1"/>
  <c r="G8" i="2"/>
  <c r="F108" i="2"/>
  <c r="G108" i="2"/>
  <c r="I108" i="2" s="1"/>
  <c r="F131" i="2"/>
  <c r="I131" i="2" s="1"/>
  <c r="G21" i="2"/>
  <c r="I21" i="2" s="1"/>
  <c r="F43" i="2"/>
  <c r="G43" i="2"/>
  <c r="G85" i="2"/>
  <c r="F54" i="2"/>
  <c r="F74" i="2"/>
  <c r="I74" i="2" s="1"/>
  <c r="F32" i="2"/>
  <c r="F12" i="2"/>
  <c r="I12" i="2" s="1"/>
  <c r="F99" i="2"/>
  <c r="G87" i="2"/>
  <c r="F49" i="2"/>
  <c r="I49" i="2" s="1"/>
  <c r="F132" i="2"/>
  <c r="I132" i="2" s="1"/>
  <c r="F66" i="2"/>
  <c r="F86" i="2"/>
  <c r="F63" i="2"/>
  <c r="G67" i="2"/>
  <c r="G105" i="2"/>
  <c r="I105" i="2" s="1"/>
  <c r="F125" i="2"/>
  <c r="I125" i="2"/>
  <c r="F60" i="2"/>
  <c r="I60" i="2" s="1"/>
  <c r="G84" i="2"/>
  <c r="I84" i="2" s="1"/>
  <c r="G52" i="2"/>
  <c r="I52" i="2"/>
  <c r="F68" i="2"/>
  <c r="I68" i="2"/>
  <c r="G123" i="2"/>
  <c r="F75" i="2"/>
  <c r="I75" i="2" s="1"/>
  <c r="F41" i="2"/>
  <c r="G41" i="2"/>
  <c r="G76" i="2"/>
  <c r="I76" i="2" s="1"/>
  <c r="F9" i="2"/>
  <c r="F77" i="2"/>
  <c r="I77" i="2" s="1"/>
  <c r="G88" i="2"/>
  <c r="F109" i="2"/>
  <c r="F126" i="2"/>
  <c r="I126" i="2" s="1"/>
  <c r="F119" i="2"/>
  <c r="I119" i="2" s="1"/>
  <c r="F102" i="2"/>
  <c r="F116" i="2"/>
  <c r="I116" i="2" s="1"/>
  <c r="E6" i="2"/>
  <c r="F6" i="2"/>
  <c r="F44" i="2"/>
  <c r="G44" i="2"/>
  <c r="F71" i="2"/>
  <c r="I71" i="2" s="1"/>
  <c r="F11" i="2"/>
  <c r="I11" i="2" s="1"/>
  <c r="F112" i="2"/>
  <c r="I112" i="2" s="1"/>
  <c r="F13" i="2"/>
  <c r="F16" i="2"/>
  <c r="I16" i="2" s="1"/>
  <c r="F101" i="2"/>
  <c r="G28" i="2"/>
  <c r="F106" i="2"/>
  <c r="G5" i="2"/>
  <c r="F10" i="2"/>
  <c r="F31" i="2"/>
  <c r="F92" i="2"/>
  <c r="G45" i="2"/>
  <c r="F69" i="2"/>
  <c r="F24" i="2"/>
  <c r="F133" i="2"/>
  <c r="I133" i="2" s="1"/>
  <c r="F64" i="2"/>
  <c r="I64" i="2" s="1"/>
  <c r="G17" i="2"/>
  <c r="I17" i="2" s="1"/>
  <c r="G23" i="2"/>
  <c r="F50" i="2"/>
  <c r="F110" i="2"/>
  <c r="I110" i="2" s="1"/>
  <c r="F39" i="2"/>
  <c r="F20" i="2"/>
  <c r="I20" i="2" s="1"/>
  <c r="G73" i="2"/>
  <c r="I73" i="2" s="1"/>
  <c r="G6" i="3"/>
  <c r="G7" i="3" s="1"/>
  <c r="G15" i="3"/>
  <c r="G20" i="3"/>
  <c r="G25" i="3"/>
  <c r="G26" i="3" s="1"/>
  <c r="G29" i="3"/>
  <c r="G42" i="3"/>
  <c r="G52" i="3"/>
  <c r="G55" i="3"/>
  <c r="H56" i="2"/>
  <c r="G60" i="3"/>
  <c r="G63" i="3" s="1"/>
  <c r="G62" i="3"/>
  <c r="G66" i="3"/>
  <c r="G67" i="3" s="1"/>
  <c r="G72" i="3"/>
  <c r="G75" i="3" s="1"/>
  <c r="G74" i="3"/>
  <c r="G78" i="3"/>
  <c r="G84" i="3"/>
  <c r="G88" i="3"/>
  <c r="G94" i="3" s="1"/>
  <c r="G93" i="3"/>
  <c r="H51" i="2" s="1"/>
  <c r="G97" i="3"/>
  <c r="G101" i="3"/>
  <c r="G106" i="3"/>
  <c r="G108" i="3"/>
  <c r="G118" i="3"/>
  <c r="G120" i="3"/>
  <c r="G121" i="3" s="1"/>
  <c r="G125" i="3"/>
  <c r="G127" i="3"/>
  <c r="G138" i="3"/>
  <c r="G142" i="3"/>
  <c r="G145" i="3"/>
  <c r="G150" i="3"/>
  <c r="G151" i="3" s="1"/>
  <c r="G158" i="3"/>
  <c r="G163" i="3"/>
  <c r="G164" i="3" s="1"/>
  <c r="G167" i="3"/>
  <c r="G171" i="3" s="1"/>
  <c r="G175" i="3"/>
  <c r="G179" i="3"/>
  <c r="G182" i="3"/>
  <c r="G186" i="3"/>
  <c r="G191" i="3"/>
  <c r="G194" i="3"/>
  <c r="G198" i="3"/>
  <c r="G199" i="3" s="1"/>
  <c r="G207" i="3"/>
  <c r="G208" i="3" s="1"/>
  <c r="G211" i="3"/>
  <c r="G212" i="3" s="1"/>
  <c r="G215" i="3"/>
  <c r="G216" i="3"/>
  <c r="G219" i="3"/>
  <c r="G220" i="3"/>
  <c r="G224" i="3"/>
  <c r="G228" i="3"/>
  <c r="G230" i="3"/>
  <c r="H8" i="2" s="1"/>
  <c r="G236" i="3"/>
  <c r="G240" i="3"/>
  <c r="G242" i="3"/>
  <c r="G246" i="3"/>
  <c r="G249" i="3"/>
  <c r="G258" i="3"/>
  <c r="G261" i="3"/>
  <c r="G262" i="3" s="1"/>
  <c r="G275" i="3"/>
  <c r="G285" i="3"/>
  <c r="G287" i="3"/>
  <c r="G292" i="3"/>
  <c r="G298" i="3"/>
  <c r="G301" i="3"/>
  <c r="G306" i="3"/>
  <c r="G307" i="3" s="1"/>
  <c r="G310" i="3"/>
  <c r="IS323" i="3"/>
  <c r="G329" i="3"/>
  <c r="IS330" i="3"/>
  <c r="IS331" i="3"/>
  <c r="IS335" i="3"/>
  <c r="IS336" i="3"/>
  <c r="G339" i="3"/>
  <c r="G342" i="3"/>
  <c r="H32" i="2" s="1"/>
  <c r="G347" i="3"/>
  <c r="G348" i="3"/>
  <c r="G353" i="3"/>
  <c r="G355" i="3"/>
  <c r="H99" i="2"/>
  <c r="G362" i="3"/>
  <c r="G370" i="3" s="1"/>
  <c r="H87" i="2"/>
  <c r="G374" i="3"/>
  <c r="G376" i="3"/>
  <c r="G380" i="3"/>
  <c r="G382" i="3"/>
  <c r="G388" i="3"/>
  <c r="G396" i="3"/>
  <c r="G397" i="3" s="1"/>
  <c r="G400" i="3"/>
  <c r="G401" i="3" s="1"/>
  <c r="G404" i="3"/>
  <c r="G407" i="3"/>
  <c r="G409" i="3"/>
  <c r="G416" i="3"/>
  <c r="G418" i="3"/>
  <c r="G441" i="3"/>
  <c r="G445" i="3"/>
  <c r="G449" i="3"/>
  <c r="G459" i="3"/>
  <c r="G466" i="3"/>
  <c r="H29" i="2"/>
  <c r="G477" i="3"/>
  <c r="G479" i="3"/>
  <c r="G484" i="3"/>
  <c r="G485" i="3" s="1"/>
  <c r="G488" i="3"/>
  <c r="G489" i="3" s="1"/>
  <c r="G492" i="3"/>
  <c r="G494" i="3" s="1"/>
  <c r="G500" i="3"/>
  <c r="G501" i="3" s="1"/>
  <c r="G504" i="3"/>
  <c r="G509" i="3"/>
  <c r="G510" i="3" s="1"/>
  <c r="G531" i="3"/>
  <c r="G539" i="3" s="1"/>
  <c r="G538" i="3"/>
  <c r="G544" i="3"/>
  <c r="G552" i="3" s="1"/>
  <c r="G556" i="3"/>
  <c r="G557" i="3"/>
  <c r="G560" i="3"/>
  <c r="G563" i="3"/>
  <c r="G567" i="3"/>
  <c r="G569" i="3"/>
  <c r="G574" i="3"/>
  <c r="G583" i="3"/>
  <c r="G586" i="3"/>
  <c r="G594" i="3"/>
  <c r="G603" i="3"/>
  <c r="G605" i="3"/>
  <c r="G608" i="3"/>
  <c r="G617" i="3"/>
  <c r="G618" i="3" s="1"/>
  <c r="G622" i="3"/>
  <c r="G626" i="3" s="1"/>
  <c r="G629" i="3"/>
  <c r="G630" i="3" s="1"/>
  <c r="G634" i="3"/>
  <c r="G636" i="3"/>
  <c r="G640" i="3" s="1"/>
  <c r="G638" i="3"/>
  <c r="H94" i="2" s="1"/>
  <c r="G644" i="3"/>
  <c r="G647" i="3"/>
  <c r="G650" i="3"/>
  <c r="G656" i="3"/>
  <c r="G659" i="3" s="1"/>
  <c r="G658" i="3"/>
  <c r="G662" i="3"/>
  <c r="G663" i="3" s="1"/>
  <c r="G668" i="3"/>
  <c r="G669" i="3" s="1"/>
  <c r="G679" i="3"/>
  <c r="G685" i="3" s="1"/>
  <c r="G684" i="3"/>
  <c r="H26" i="2" s="1"/>
  <c r="G690" i="3"/>
  <c r="G692" i="3"/>
  <c r="G700" i="3"/>
  <c r="G708" i="3"/>
  <c r="G713" i="3" s="1"/>
  <c r="G721" i="3"/>
  <c r="G728" i="3"/>
  <c r="G730" i="3"/>
  <c r="G736" i="3"/>
  <c r="G737" i="3" s="1"/>
  <c r="G751" i="3"/>
  <c r="G756" i="3"/>
  <c r="G758" i="3"/>
  <c r="H44" i="2" s="1"/>
  <c r="G763" i="3"/>
  <c r="G764" i="3" s="1"/>
  <c r="G767" i="3"/>
  <c r="G768" i="3" s="1"/>
  <c r="G774" i="3"/>
  <c r="G775" i="3" s="1"/>
  <c r="G779" i="3"/>
  <c r="G780" i="3" s="1"/>
  <c r="G783" i="3"/>
  <c r="G785" i="3"/>
  <c r="G795" i="3"/>
  <c r="G809" i="3"/>
  <c r="G814" i="3"/>
  <c r="H27" i="2" s="1"/>
  <c r="G820" i="3"/>
  <c r="G824" i="3"/>
  <c r="G825" i="3" s="1"/>
  <c r="G828" i="3"/>
  <c r="G829" i="3" s="1"/>
  <c r="G832" i="3"/>
  <c r="G834" i="3"/>
  <c r="G839" i="3"/>
  <c r="G840" i="3" s="1"/>
  <c r="G844" i="3"/>
  <c r="G849" i="3"/>
  <c r="G853" i="3"/>
  <c r="G854" i="3" s="1"/>
  <c r="G860" i="3"/>
  <c r="G865" i="3" s="1"/>
  <c r="G862" i="3"/>
  <c r="G868" i="3"/>
  <c r="G874" i="3" s="1"/>
  <c r="G879" i="3"/>
  <c r="G881" i="3"/>
  <c r="G885" i="3"/>
  <c r="G886" i="3" s="1"/>
  <c r="G903" i="3"/>
  <c r="G921" i="3"/>
  <c r="G931" i="3"/>
  <c r="G959" i="3"/>
  <c r="G976" i="3"/>
  <c r="G981" i="3"/>
  <c r="H31" i="2"/>
  <c r="G987" i="3"/>
  <c r="G988" i="3" s="1"/>
  <c r="G995" i="3"/>
  <c r="G1001" i="3"/>
  <c r="G1003" i="3"/>
  <c r="H92" i="2" s="1"/>
  <c r="G1028" i="3"/>
  <c r="G1062" i="3" s="1"/>
  <c r="G1061" i="3"/>
  <c r="G1066" i="3"/>
  <c r="G1067" i="3" s="1"/>
  <c r="G1083" i="3"/>
  <c r="G1110" i="3" s="1"/>
  <c r="G1099" i="3"/>
  <c r="H24" i="2"/>
  <c r="G1113" i="3"/>
  <c r="G1114" i="3" s="1"/>
  <c r="G1122" i="3"/>
  <c r="G1123" i="3" s="1"/>
  <c r="G1126" i="3"/>
  <c r="G1127" i="3" s="1"/>
  <c r="G1130" i="3"/>
  <c r="H91" i="2"/>
  <c r="I91" i="2" s="1"/>
  <c r="G1136" i="3"/>
  <c r="G1144" i="3"/>
  <c r="G1145" i="3" s="1"/>
  <c r="G1149" i="3"/>
  <c r="G1155" i="3" s="1"/>
  <c r="G1161" i="3"/>
  <c r="G1162" i="3" s="1"/>
  <c r="G1180" i="3"/>
  <c r="G1193" i="3"/>
  <c r="G1201" i="3"/>
  <c r="G1208" i="3"/>
  <c r="G1211" i="3"/>
  <c r="G1218" i="3"/>
  <c r="G1219" i="3" s="1"/>
  <c r="G1224" i="3"/>
  <c r="G1225" i="3" s="1"/>
  <c r="G1228" i="3"/>
  <c r="G1229" i="3" s="1"/>
  <c r="G1234" i="3"/>
  <c r="G1235" i="3" s="1"/>
  <c r="G1241" i="3"/>
  <c r="G1242" i="3" s="1"/>
  <c r="G1245" i="3"/>
  <c r="G1246" i="3" s="1"/>
  <c r="G1249" i="3"/>
  <c r="G1250" i="3" s="1"/>
  <c r="G1255" i="3"/>
  <c r="G1256" i="3" s="1"/>
  <c r="G1259" i="3"/>
  <c r="G1260" i="3" s="1"/>
  <c r="G1263" i="3"/>
  <c r="G1265" i="3"/>
  <c r="G1267" i="3"/>
  <c r="G1275" i="3"/>
  <c r="G1280" i="3"/>
  <c r="G1285" i="3"/>
  <c r="G1287" i="3"/>
  <c r="H39" i="2" s="1"/>
  <c r="G1292" i="3"/>
  <c r="G1293" i="3" s="1"/>
  <c r="H35" i="2"/>
  <c r="I35" i="2" s="1"/>
  <c r="G1298" i="3"/>
  <c r="G1302" i="3"/>
  <c r="G1305" i="3"/>
  <c r="G1306" i="3"/>
  <c r="G1310" i="3"/>
  <c r="G1313" i="3"/>
  <c r="G1314" i="3" s="1"/>
  <c r="H3" i="20"/>
  <c r="H5" i="20"/>
  <c r="H7" i="20"/>
  <c r="H11" i="20"/>
  <c r="H16" i="20"/>
  <c r="H18" i="20"/>
  <c r="H20" i="20"/>
  <c r="H22" i="20"/>
  <c r="H24" i="20"/>
  <c r="H27" i="20"/>
  <c r="H30" i="20"/>
  <c r="H32" i="20"/>
  <c r="H34" i="20"/>
  <c r="H37" i="20"/>
  <c r="H40" i="20"/>
  <c r="B229" i="20"/>
  <c r="G3" i="22"/>
  <c r="G5" i="22"/>
  <c r="G7" i="22"/>
  <c r="G12" i="22"/>
  <c r="G14" i="22"/>
  <c r="G19" i="22"/>
  <c r="G21" i="22"/>
  <c r="G26" i="22"/>
  <c r="G28" i="22"/>
  <c r="G30" i="22"/>
  <c r="G32" i="22"/>
  <c r="G35" i="22"/>
  <c r="G37" i="22"/>
  <c r="G41" i="22"/>
  <c r="G43" i="22"/>
  <c r="G46" i="22"/>
  <c r="G48" i="22"/>
  <c r="A198" i="22"/>
  <c r="G595" i="3"/>
  <c r="G377" i="3"/>
  <c r="H143" i="6"/>
  <c r="I143" i="6" s="1"/>
  <c r="G1327" i="7"/>
  <c r="G1033" i="7"/>
  <c r="H129" i="6"/>
  <c r="I129" i="6" s="1"/>
  <c r="H96" i="6"/>
  <c r="I96" i="6" s="1"/>
  <c r="G781" i="7"/>
  <c r="H94" i="6"/>
  <c r="G98" i="3"/>
  <c r="G1442" i="7"/>
  <c r="H126" i="6"/>
  <c r="I126" i="6" s="1"/>
  <c r="G1007" i="7"/>
  <c r="H110" i="6"/>
  <c r="H93" i="10"/>
  <c r="I93" i="10" s="1"/>
  <c r="H824" i="11"/>
  <c r="H12" i="10"/>
  <c r="I12" i="10" s="1"/>
  <c r="H13" i="10"/>
  <c r="I13" i="10" s="1"/>
  <c r="H87" i="6"/>
  <c r="I87" i="6" s="1"/>
  <c r="H84" i="6"/>
  <c r="I84" i="6" s="1"/>
  <c r="H58" i="6"/>
  <c r="I58" i="6" s="1"/>
  <c r="F46" i="6"/>
  <c r="H23" i="6"/>
  <c r="H677" i="11"/>
  <c r="H478" i="11"/>
  <c r="H391" i="11"/>
  <c r="H28" i="11"/>
  <c r="H134" i="10"/>
  <c r="I134" i="10" s="1"/>
  <c r="H126" i="10"/>
  <c r="I126" i="10" s="1"/>
  <c r="H124" i="10"/>
  <c r="I124" i="10" s="1"/>
  <c r="H87" i="10"/>
  <c r="I87" i="10" s="1"/>
  <c r="H77" i="10"/>
  <c r="I77" i="10" s="1"/>
  <c r="H28" i="10"/>
  <c r="I28" i="10" s="1"/>
  <c r="H1250" i="15"/>
  <c r="H1182" i="15"/>
  <c r="H467" i="15"/>
  <c r="H203" i="15"/>
  <c r="H94" i="10"/>
  <c r="I94" i="10" s="1"/>
  <c r="H828" i="11"/>
  <c r="H51" i="10"/>
  <c r="I51" i="10" s="1"/>
  <c r="H34" i="10"/>
  <c r="I34" i="10" s="1"/>
  <c r="H1388" i="11"/>
  <c r="H1248" i="11"/>
  <c r="IU1248" i="11" s="1"/>
  <c r="H991" i="11"/>
  <c r="H955" i="11"/>
  <c r="H951" i="11"/>
  <c r="H902" i="11"/>
  <c r="H834" i="11"/>
  <c r="H645" i="11"/>
  <c r="H351" i="11"/>
  <c r="H70" i="10"/>
  <c r="I70" i="10" s="1"/>
  <c r="H68" i="10"/>
  <c r="I68" i="10" s="1"/>
  <c r="H54" i="10"/>
  <c r="I54" i="10" s="1"/>
  <c r="H39" i="10"/>
  <c r="I39" i="10" s="1"/>
  <c r="H23" i="10"/>
  <c r="I23" i="10" s="1"/>
  <c r="H963" i="15"/>
  <c r="H521" i="15"/>
  <c r="G442" i="3"/>
  <c r="G30" i="3"/>
  <c r="H37" i="2"/>
  <c r="G564" i="3"/>
  <c r="G356" i="3"/>
  <c r="G111" i="3"/>
  <c r="G1138" i="3"/>
  <c r="H5" i="2"/>
  <c r="I5" i="2" s="1"/>
  <c r="G1131" i="3"/>
  <c r="G389" i="3"/>
  <c r="G106" i="2"/>
  <c r="G14" i="2"/>
  <c r="G868" i="7"/>
  <c r="H47" i="6"/>
  <c r="G87" i="7"/>
  <c r="G13" i="6"/>
  <c r="G151" i="6"/>
  <c r="H143" i="10"/>
  <c r="I143" i="10" s="1"/>
  <c r="H99" i="10"/>
  <c r="I99" i="10" s="1"/>
  <c r="G103" i="6"/>
  <c r="I103" i="6" s="1"/>
  <c r="H861" i="11"/>
  <c r="H299" i="11"/>
  <c r="H37" i="10"/>
  <c r="I37" i="10" s="1"/>
  <c r="G40" i="6"/>
  <c r="I40" i="6" s="1"/>
  <c r="G125" i="6"/>
  <c r="I125" i="6" s="1"/>
  <c r="H120" i="10"/>
  <c r="H1046" i="11"/>
  <c r="H1233" i="11"/>
  <c r="H159" i="6"/>
  <c r="I159" i="6" s="1"/>
  <c r="H109" i="6"/>
  <c r="H95" i="6"/>
  <c r="H78" i="6"/>
  <c r="I78" i="6" s="1"/>
  <c r="G161" i="6"/>
  <c r="I161" i="6" s="1"/>
  <c r="G1513" i="7"/>
  <c r="H1533" i="11"/>
  <c r="G158" i="6"/>
  <c r="I158" i="6" s="1"/>
  <c r="H149" i="10"/>
  <c r="I149" i="10" s="1"/>
  <c r="H1505" i="11"/>
  <c r="H146" i="10"/>
  <c r="I146" i="10" s="1"/>
  <c r="H1336" i="11"/>
  <c r="H132" i="10"/>
  <c r="I132" i="10" s="1"/>
  <c r="G130" i="6"/>
  <c r="I130" i="6" s="1"/>
  <c r="H1098" i="11"/>
  <c r="H1541" i="11"/>
  <c r="H151" i="10"/>
  <c r="I151" i="10" s="1"/>
  <c r="G17" i="6"/>
  <c r="H16" i="10"/>
  <c r="G325" i="7"/>
  <c r="H196" i="11"/>
  <c r="H22" i="10"/>
  <c r="I22" i="10" s="1"/>
  <c r="H39" i="6"/>
  <c r="I39" i="6" s="1"/>
  <c r="G385" i="7"/>
  <c r="G342" i="7"/>
  <c r="H431" i="11"/>
  <c r="H43" i="11"/>
  <c r="H740" i="15"/>
  <c r="H1319" i="11"/>
  <c r="H1041" i="11"/>
  <c r="H973" i="11"/>
  <c r="H520" i="11"/>
  <c r="H322" i="11"/>
  <c r="H796" i="11"/>
  <c r="F16" i="10"/>
  <c r="I16" i="10" s="1"/>
  <c r="F582" i="23" l="1"/>
  <c r="F489" i="23"/>
  <c r="F709" i="23"/>
  <c r="F454" i="23"/>
  <c r="F208" i="23"/>
  <c r="F738" i="23"/>
  <c r="H70" i="35"/>
  <c r="G114" i="35"/>
  <c r="G5" i="35"/>
  <c r="J5" i="35" s="1"/>
  <c r="H107" i="35"/>
  <c r="G480" i="3"/>
  <c r="G424" i="3"/>
  <c r="H41" i="35"/>
  <c r="H104" i="35"/>
  <c r="J104" i="35" s="1"/>
  <c r="F27" i="2"/>
  <c r="G28" i="35"/>
  <c r="G33" i="35"/>
  <c r="G18" i="35"/>
  <c r="G108" i="35"/>
  <c r="G34" i="35"/>
  <c r="J34" i="35" s="1"/>
  <c r="G262" i="7"/>
  <c r="G68" i="35"/>
  <c r="G16" i="7"/>
  <c r="G94" i="6"/>
  <c r="G81" i="6"/>
  <c r="I81" i="6" s="1"/>
  <c r="G66" i="6"/>
  <c r="I66" i="6" s="1"/>
  <c r="G16" i="6"/>
  <c r="H1481" i="11"/>
  <c r="F77" i="35"/>
  <c r="F33" i="35"/>
  <c r="F105" i="35"/>
  <c r="F119" i="35"/>
  <c r="J119" i="35" s="1"/>
  <c r="F79" i="35"/>
  <c r="J79" i="35" s="1"/>
  <c r="F93" i="35"/>
  <c r="J93" i="35" s="1"/>
  <c r="F85" i="35"/>
  <c r="J85" i="35" s="1"/>
  <c r="F53" i="35"/>
  <c r="F135" i="35"/>
  <c r="J135" i="35" s="1"/>
  <c r="H571" i="11"/>
  <c r="F110" i="35"/>
  <c r="F82" i="35"/>
  <c r="J82" i="35" s="1"/>
  <c r="H115" i="11"/>
  <c r="H64" i="11"/>
  <c r="H693" i="15"/>
  <c r="H546" i="15"/>
  <c r="H424" i="15"/>
  <c r="H288" i="15"/>
  <c r="I1233" i="18"/>
  <c r="F33" i="23"/>
  <c r="H9" i="2"/>
  <c r="H13" i="35"/>
  <c r="H54" i="2"/>
  <c r="G30" i="35"/>
  <c r="H14" i="6"/>
  <c r="I14" i="6" s="1"/>
  <c r="H154" i="10"/>
  <c r="I154" i="10" s="1"/>
  <c r="F30" i="35"/>
  <c r="I106" i="2"/>
  <c r="H9" i="6"/>
  <c r="I9" i="6" s="1"/>
  <c r="G1269" i="3"/>
  <c r="H221" i="11"/>
  <c r="G1214" i="3"/>
  <c r="G1005" i="3"/>
  <c r="IR1005" i="3" s="1"/>
  <c r="G932" i="3"/>
  <c r="H40" i="35"/>
  <c r="H37" i="35"/>
  <c r="H42" i="35"/>
  <c r="H96" i="35"/>
  <c r="J96" i="35" s="1"/>
  <c r="G344" i="3"/>
  <c r="G289" i="3"/>
  <c r="H60" i="35"/>
  <c r="J60" i="35" s="1"/>
  <c r="G128" i="3"/>
  <c r="I9" i="2"/>
  <c r="F67" i="2"/>
  <c r="I67" i="2" s="1"/>
  <c r="G24" i="35"/>
  <c r="J24" i="35" s="1"/>
  <c r="G77" i="35"/>
  <c r="G105" i="35"/>
  <c r="G14" i="35"/>
  <c r="G808" i="7"/>
  <c r="G691" i="7"/>
  <c r="G19" i="35"/>
  <c r="H53" i="6"/>
  <c r="I53" i="6" s="1"/>
  <c r="G234" i="7"/>
  <c r="G164" i="6"/>
  <c r="H1377" i="11"/>
  <c r="F27" i="35"/>
  <c r="F48" i="35"/>
  <c r="H107" i="10"/>
  <c r="I107" i="10" s="1"/>
  <c r="H188" i="11"/>
  <c r="H141" i="11"/>
  <c r="H1138" i="15"/>
  <c r="F567" i="23"/>
  <c r="G438" i="3"/>
  <c r="H47" i="35"/>
  <c r="J47" i="35" s="1"/>
  <c r="F120" i="35"/>
  <c r="F28" i="35"/>
  <c r="H1071" i="11"/>
  <c r="F122" i="35"/>
  <c r="J122" i="35" s="1"/>
  <c r="G41" i="7"/>
  <c r="H25" i="10"/>
  <c r="I25" i="10" s="1"/>
  <c r="H54" i="35"/>
  <c r="J54" i="35" s="1"/>
  <c r="H120" i="35"/>
  <c r="G474" i="3"/>
  <c r="G410" i="3"/>
  <c r="I8" i="2"/>
  <c r="G64" i="35"/>
  <c r="J64" i="35" s="1"/>
  <c r="G128" i="35"/>
  <c r="J128" i="35" s="1"/>
  <c r="G27" i="35"/>
  <c r="H122" i="6"/>
  <c r="G941" i="7"/>
  <c r="G46" i="35"/>
  <c r="H102" i="6"/>
  <c r="G120" i="35"/>
  <c r="G91" i="35"/>
  <c r="J91" i="35" s="1"/>
  <c r="G69" i="35"/>
  <c r="G122" i="35"/>
  <c r="G35" i="35"/>
  <c r="G124" i="35"/>
  <c r="G136" i="6"/>
  <c r="H1415" i="11"/>
  <c r="H1357" i="11"/>
  <c r="F136" i="35"/>
  <c r="J136" i="35" s="1"/>
  <c r="H987" i="11"/>
  <c r="F117" i="35"/>
  <c r="J117" i="35" s="1"/>
  <c r="F43" i="35"/>
  <c r="J43" i="35" s="1"/>
  <c r="F19" i="35"/>
  <c r="H496" i="11"/>
  <c r="H411" i="11"/>
  <c r="H46" i="10"/>
  <c r="I46" i="10" s="1"/>
  <c r="F139" i="35"/>
  <c r="J139" i="35" s="1"/>
  <c r="H393" i="15"/>
  <c r="H211" i="15"/>
  <c r="F374" i="23"/>
  <c r="F312" i="23"/>
  <c r="H117" i="35"/>
  <c r="H14" i="35"/>
  <c r="H10" i="35"/>
  <c r="H44" i="35"/>
  <c r="G42" i="35"/>
  <c r="H85" i="10"/>
  <c r="I85" i="10" s="1"/>
  <c r="G64" i="6"/>
  <c r="H1554" i="11"/>
  <c r="G882" i="3"/>
  <c r="H126" i="35"/>
  <c r="J126" i="35" s="1"/>
  <c r="H33" i="35"/>
  <c r="H137" i="35"/>
  <c r="G453" i="3"/>
  <c r="H109" i="35"/>
  <c r="F122" i="2"/>
  <c r="I122" i="2" s="1"/>
  <c r="F113" i="2"/>
  <c r="G1486" i="7"/>
  <c r="G22" i="35"/>
  <c r="J22" i="35" s="1"/>
  <c r="G1098" i="7"/>
  <c r="G989" i="7"/>
  <c r="G53" i="35"/>
  <c r="G112" i="35"/>
  <c r="J112" i="35" s="1"/>
  <c r="G44" i="35"/>
  <c r="G334" i="7"/>
  <c r="H35" i="6"/>
  <c r="I35" i="6" s="1"/>
  <c r="H8" i="6"/>
  <c r="H1529" i="11"/>
  <c r="F142" i="35"/>
  <c r="J142" i="35" s="1"/>
  <c r="F137" i="35"/>
  <c r="F15" i="35"/>
  <c r="J15" i="35" s="1"/>
  <c r="H97" i="10"/>
  <c r="I97" i="10" s="1"/>
  <c r="F107" i="35"/>
  <c r="F26" i="35"/>
  <c r="F34" i="35"/>
  <c r="H597" i="11"/>
  <c r="H561" i="11"/>
  <c r="H357" i="11"/>
  <c r="H40" i="10"/>
  <c r="I40" i="10" s="1"/>
  <c r="F62" i="35"/>
  <c r="J62" i="35" s="1"/>
  <c r="F861" i="17"/>
  <c r="H122" i="15"/>
  <c r="F511" i="23"/>
  <c r="F192" i="23"/>
  <c r="H53" i="35"/>
  <c r="G99" i="35"/>
  <c r="J99" i="35" s="1"/>
  <c r="I47" i="6"/>
  <c r="H46" i="35"/>
  <c r="H97" i="35"/>
  <c r="G109" i="2"/>
  <c r="I109" i="2" s="1"/>
  <c r="G80" i="35"/>
  <c r="J80" i="35" s="1"/>
  <c r="G90" i="35"/>
  <c r="J90" i="35" s="1"/>
  <c r="G55" i="35"/>
  <c r="G116" i="35"/>
  <c r="G40" i="35"/>
  <c r="G29" i="35"/>
  <c r="G479" i="7"/>
  <c r="G41" i="35"/>
  <c r="G100" i="35"/>
  <c r="G132" i="35"/>
  <c r="F45" i="35"/>
  <c r="G47" i="6"/>
  <c r="F71" i="35"/>
  <c r="J71" i="35" s="1"/>
  <c r="F131" i="35"/>
  <c r="J131" i="35" s="1"/>
  <c r="F67" i="35"/>
  <c r="J67" i="35" s="1"/>
  <c r="F16" i="35"/>
  <c r="J16" i="35" s="1"/>
  <c r="F100" i="35"/>
  <c r="J100" i="35" s="1"/>
  <c r="F78" i="35"/>
  <c r="J78" i="35" s="1"/>
  <c r="F747" i="23"/>
  <c r="H51" i="35"/>
  <c r="J51" i="35" s="1"/>
  <c r="F11" i="35"/>
  <c r="G70" i="35"/>
  <c r="G89" i="35"/>
  <c r="J89" i="35" s="1"/>
  <c r="G48" i="35"/>
  <c r="G117" i="35"/>
  <c r="G123" i="35"/>
  <c r="F35" i="35"/>
  <c r="G82" i="2"/>
  <c r="I82" i="2" s="1"/>
  <c r="G1317" i="7"/>
  <c r="G982" i="3"/>
  <c r="H98" i="35"/>
  <c r="H74" i="35"/>
  <c r="J74" i="35" s="1"/>
  <c r="H101" i="35"/>
  <c r="J101" i="35" s="1"/>
  <c r="H110" i="35"/>
  <c r="G254" i="3"/>
  <c r="H35" i="35"/>
  <c r="G56" i="3"/>
  <c r="F97" i="2"/>
  <c r="G15" i="2"/>
  <c r="I15" i="2" s="1"/>
  <c r="G23" i="35"/>
  <c r="J23" i="35" s="1"/>
  <c r="G87" i="35"/>
  <c r="J87" i="35" s="1"/>
  <c r="G979" i="7"/>
  <c r="G37" i="35"/>
  <c r="G84" i="35"/>
  <c r="J84" i="35" s="1"/>
  <c r="G66" i="35"/>
  <c r="G75" i="35"/>
  <c r="G495" i="7"/>
  <c r="G109" i="35"/>
  <c r="G10" i="35"/>
  <c r="G36" i="7"/>
  <c r="G138" i="6"/>
  <c r="F13" i="35"/>
  <c r="F18" i="35"/>
  <c r="H966" i="11"/>
  <c r="H105" i="10"/>
  <c r="I105" i="10" s="1"/>
  <c r="H735" i="11"/>
  <c r="H578" i="11"/>
  <c r="F44" i="35"/>
  <c r="F41" i="35"/>
  <c r="F140" i="35"/>
  <c r="J140" i="35" s="1"/>
  <c r="F109" i="35"/>
  <c r="J109" i="35" s="1"/>
  <c r="F132" i="35"/>
  <c r="H122" i="11"/>
  <c r="H430" i="15"/>
  <c r="F29" i="23"/>
  <c r="H66" i="35"/>
  <c r="G11" i="35"/>
  <c r="H78" i="10"/>
  <c r="I78" i="10" s="1"/>
  <c r="H141" i="6"/>
  <c r="I141" i="6" s="1"/>
  <c r="H38" i="35"/>
  <c r="H30" i="35"/>
  <c r="H103" i="35"/>
  <c r="J103" i="35" s="1"/>
  <c r="H56" i="35"/>
  <c r="J56" i="35" s="1"/>
  <c r="H39" i="35"/>
  <c r="J39" i="35" s="1"/>
  <c r="F59" i="2"/>
  <c r="G22" i="2"/>
  <c r="G38" i="35"/>
  <c r="G72" i="35"/>
  <c r="J72" i="35" s="1"/>
  <c r="G65" i="35"/>
  <c r="J65" i="35" s="1"/>
  <c r="G31" i="35"/>
  <c r="G98" i="35"/>
  <c r="G107" i="35"/>
  <c r="G26" i="35"/>
  <c r="G62" i="35"/>
  <c r="G82" i="6"/>
  <c r="F38" i="35"/>
  <c r="F129" i="35"/>
  <c r="J129" i="35" s="1"/>
  <c r="F115" i="35"/>
  <c r="J115" i="35" s="1"/>
  <c r="F55" i="35"/>
  <c r="F111" i="2"/>
  <c r="I111" i="2" s="1"/>
  <c r="H1032" i="11"/>
  <c r="F86" i="35"/>
  <c r="J86" i="35" s="1"/>
  <c r="F141" i="35"/>
  <c r="J141" i="35" s="1"/>
  <c r="F133" i="35"/>
  <c r="J133" i="35" s="1"/>
  <c r="H137" i="15"/>
  <c r="H6" i="2"/>
  <c r="I6" i="2" s="1"/>
  <c r="H97" i="2"/>
  <c r="I61" i="2"/>
  <c r="I51" i="2"/>
  <c r="H1587" i="11"/>
  <c r="G122" i="6"/>
  <c r="I122" i="6" s="1"/>
  <c r="H1461" i="11"/>
  <c r="H633" i="11"/>
  <c r="G1202" i="3"/>
  <c r="G815" i="3"/>
  <c r="G732" i="3"/>
  <c r="G610" i="3"/>
  <c r="G303" i="3"/>
  <c r="G232" i="3"/>
  <c r="G146" i="3"/>
  <c r="F23" i="2"/>
  <c r="I23" i="2" s="1"/>
  <c r="G69" i="2"/>
  <c r="I69" i="2" s="1"/>
  <c r="F48" i="2"/>
  <c r="I48" i="2" s="1"/>
  <c r="G120" i="2"/>
  <c r="G62" i="2"/>
  <c r="I62" i="2" s="1"/>
  <c r="H156" i="6"/>
  <c r="I156" i="6" s="1"/>
  <c r="G1404" i="7"/>
  <c r="G947" i="7"/>
  <c r="G833" i="7"/>
  <c r="G601" i="7"/>
  <c r="H24" i="6"/>
  <c r="I24" i="6" s="1"/>
  <c r="G107" i="7"/>
  <c r="G154" i="6"/>
  <c r="I154" i="6" s="1"/>
  <c r="G123" i="6"/>
  <c r="I123" i="6" s="1"/>
  <c r="G95" i="6"/>
  <c r="I95" i="6" s="1"/>
  <c r="H1513" i="11"/>
  <c r="H135" i="10"/>
  <c r="I135" i="10" s="1"/>
  <c r="H109" i="10"/>
  <c r="I109" i="10" s="1"/>
  <c r="H842" i="11"/>
  <c r="H166" i="11"/>
  <c r="H757" i="15"/>
  <c r="H82" i="15"/>
  <c r="H36" i="15"/>
  <c r="F231" i="23"/>
  <c r="H1071" i="24"/>
  <c r="F89" i="2"/>
  <c r="I109" i="6"/>
  <c r="H808" i="11"/>
  <c r="H76" i="6"/>
  <c r="G1321" i="7"/>
  <c r="G1289" i="3"/>
  <c r="G786" i="3"/>
  <c r="G383" i="3"/>
  <c r="G243" i="3"/>
  <c r="G21" i="3"/>
  <c r="G13" i="2"/>
  <c r="G38" i="2"/>
  <c r="G1509" i="7"/>
  <c r="G1473" i="7"/>
  <c r="G1450" i="7"/>
  <c r="H136" i="6"/>
  <c r="I136" i="6" s="1"/>
  <c r="H112" i="6"/>
  <c r="I112" i="6" s="1"/>
  <c r="G738" i="7"/>
  <c r="G697" i="7"/>
  <c r="I82" i="6"/>
  <c r="G612" i="7"/>
  <c r="G587" i="7"/>
  <c r="H46" i="6"/>
  <c r="G285" i="7"/>
  <c r="G133" i="7"/>
  <c r="G99" i="7"/>
  <c r="G167" i="6"/>
  <c r="G120" i="6"/>
  <c r="G70" i="6"/>
  <c r="I70" i="6" s="1"/>
  <c r="G60" i="6"/>
  <c r="H138" i="10"/>
  <c r="I138" i="10" s="1"/>
  <c r="H1315" i="11"/>
  <c r="H1092" i="11"/>
  <c r="H108" i="10"/>
  <c r="I108" i="10" s="1"/>
  <c r="H873" i="11"/>
  <c r="H759" i="11"/>
  <c r="H622" i="11"/>
  <c r="H398" i="11"/>
  <c r="H983" i="15"/>
  <c r="IU983" i="15" s="1"/>
  <c r="F50" i="23"/>
  <c r="H1181" i="21"/>
  <c r="H73" i="10"/>
  <c r="I73" i="10" s="1"/>
  <c r="G168" i="6"/>
  <c r="F45" i="2"/>
  <c r="I45" i="2" s="1"/>
  <c r="F38" i="2"/>
  <c r="F46" i="2"/>
  <c r="F14" i="2"/>
  <c r="I14" i="2" s="1"/>
  <c r="G1163" i="7"/>
  <c r="I74" i="6"/>
  <c r="H1578" i="11"/>
  <c r="H678" i="15"/>
  <c r="H221" i="15"/>
  <c r="F843" i="25"/>
  <c r="H86" i="2"/>
  <c r="G569" i="7"/>
  <c r="G166" i="7"/>
  <c r="H959" i="11"/>
  <c r="H117" i="10"/>
  <c r="I117" i="10" s="1"/>
  <c r="G760" i="3"/>
  <c r="G696" i="3"/>
  <c r="G590" i="3"/>
  <c r="G195" i="3"/>
  <c r="F29" i="2"/>
  <c r="G115" i="2"/>
  <c r="G773" i="7"/>
  <c r="G579" i="7"/>
  <c r="G485" i="7"/>
  <c r="G400" i="7"/>
  <c r="G375" i="7"/>
  <c r="G157" i="7"/>
  <c r="G145" i="6"/>
  <c r="I145" i="6" s="1"/>
  <c r="G132" i="6"/>
  <c r="G101" i="6"/>
  <c r="I101" i="6" s="1"/>
  <c r="G79" i="6"/>
  <c r="I79" i="6" s="1"/>
  <c r="H786" i="11"/>
  <c r="H505" i="11"/>
  <c r="H347" i="15"/>
  <c r="H324" i="15"/>
  <c r="F656" i="23"/>
  <c r="F438" i="23"/>
  <c r="F321" i="23"/>
  <c r="H1135" i="21"/>
  <c r="H25" i="2"/>
  <c r="I25" i="2" s="1"/>
  <c r="H12" i="35"/>
  <c r="G1300" i="7"/>
  <c r="G1267" i="7"/>
  <c r="H90" i="10"/>
  <c r="I90" i="10" s="1"/>
  <c r="H142" i="6"/>
  <c r="I142" i="6" s="1"/>
  <c r="G149" i="6"/>
  <c r="G63" i="2"/>
  <c r="I63" i="2" s="1"/>
  <c r="I17" i="6"/>
  <c r="H141" i="10"/>
  <c r="I141" i="10" s="1"/>
  <c r="H127" i="10"/>
  <c r="I127" i="10" s="1"/>
  <c r="G81" i="2"/>
  <c r="I81" i="2" s="1"/>
  <c r="G850" i="3"/>
  <c r="G651" i="3"/>
  <c r="I54" i="2"/>
  <c r="H34" i="2"/>
  <c r="I34" i="2" s="1"/>
  <c r="G80" i="2"/>
  <c r="I80" i="2" s="1"/>
  <c r="G31" i="2"/>
  <c r="I31" i="2" s="1"/>
  <c r="F88" i="2"/>
  <c r="F115" i="2"/>
  <c r="G1546" i="7"/>
  <c r="G1461" i="7"/>
  <c r="G1438" i="7"/>
  <c r="G1418" i="7"/>
  <c r="H132" i="6"/>
  <c r="G540" i="7"/>
  <c r="H64" i="6"/>
  <c r="I64" i="6" s="1"/>
  <c r="G460" i="7"/>
  <c r="H37" i="6"/>
  <c r="I37" i="6" s="1"/>
  <c r="G176" i="7"/>
  <c r="G116" i="7"/>
  <c r="G99" i="6"/>
  <c r="I99" i="6" s="1"/>
  <c r="G76" i="6"/>
  <c r="G67" i="6"/>
  <c r="I67" i="6" s="1"/>
  <c r="G46" i="6"/>
  <c r="I46" i="6" s="1"/>
  <c r="H1150" i="11"/>
  <c r="H1016" i="11"/>
  <c r="H535" i="11"/>
  <c r="H267" i="11"/>
  <c r="H14" i="10"/>
  <c r="I14" i="10" s="1"/>
  <c r="H845" i="15"/>
  <c r="H806" i="15"/>
  <c r="H43" i="15"/>
  <c r="H20" i="15"/>
  <c r="F400" i="23"/>
  <c r="F287" i="23"/>
  <c r="G134" i="6"/>
  <c r="I134" i="6" s="1"/>
  <c r="H1028" i="11"/>
  <c r="G884" i="7"/>
  <c r="I94" i="6"/>
  <c r="G49" i="22"/>
  <c r="H41" i="20"/>
  <c r="G570" i="3"/>
  <c r="G24" i="2"/>
  <c r="F78" i="2"/>
  <c r="I78" i="2" s="1"/>
  <c r="G33" i="2"/>
  <c r="H153" i="6"/>
  <c r="I153" i="6" s="1"/>
  <c r="H138" i="6"/>
  <c r="I138" i="6" s="1"/>
  <c r="G1183" i="7"/>
  <c r="IR1183" i="7" s="1"/>
  <c r="H119" i="6"/>
  <c r="I119" i="6" s="1"/>
  <c r="G820" i="7"/>
  <c r="G714" i="7"/>
  <c r="G511" i="7"/>
  <c r="G242" i="7"/>
  <c r="H22" i="6"/>
  <c r="G143" i="7"/>
  <c r="H16" i="6"/>
  <c r="I16" i="6" s="1"/>
  <c r="G140" i="6"/>
  <c r="I140" i="6" s="1"/>
  <c r="G127" i="6"/>
  <c r="I127" i="6" s="1"/>
  <c r="G110" i="6"/>
  <c r="I110" i="6" s="1"/>
  <c r="G86" i="6"/>
  <c r="G22" i="6"/>
  <c r="H894" i="11"/>
  <c r="H855" i="11"/>
  <c r="H258" i="11"/>
  <c r="H71" i="11"/>
  <c r="H19" i="10"/>
  <c r="I19" i="10" s="1"/>
  <c r="H602" i="15"/>
  <c r="F252" i="23"/>
  <c r="H102" i="2"/>
  <c r="H42" i="2"/>
  <c r="I42" i="2" s="1"/>
  <c r="H36" i="35"/>
  <c r="J36" i="35" s="1"/>
  <c r="H32" i="26"/>
  <c r="I26" i="6"/>
  <c r="I13" i="2"/>
  <c r="I66" i="2"/>
  <c r="I99" i="2"/>
  <c r="I120" i="2"/>
  <c r="J35" i="35"/>
  <c r="J40" i="35"/>
  <c r="G32" i="35"/>
  <c r="J32" i="35" s="1"/>
  <c r="G26" i="2"/>
  <c r="I26" i="2" s="1"/>
  <c r="H105" i="6"/>
  <c r="I105" i="6" s="1"/>
  <c r="H81" i="35"/>
  <c r="J81" i="35" s="1"/>
  <c r="H57" i="2"/>
  <c r="I57" i="2" s="1"/>
  <c r="H95" i="2"/>
  <c r="I95" i="2" s="1"/>
  <c r="H90" i="2"/>
  <c r="I90" i="2" s="1"/>
  <c r="H36" i="2"/>
  <c r="I36" i="2" s="1"/>
  <c r="G39" i="2"/>
  <c r="G50" i="2"/>
  <c r="I50" i="2" s="1"/>
  <c r="F123" i="2"/>
  <c r="I123" i="2" s="1"/>
  <c r="I37" i="2"/>
  <c r="H167" i="6"/>
  <c r="I167" i="6" s="1"/>
  <c r="H151" i="6"/>
  <c r="I151" i="6" s="1"/>
  <c r="H146" i="6"/>
  <c r="I146" i="6" s="1"/>
  <c r="H135" i="6"/>
  <c r="I135" i="6" s="1"/>
  <c r="G79" i="2"/>
  <c r="I79" i="2" s="1"/>
  <c r="G102" i="2"/>
  <c r="I102" i="2" s="1"/>
  <c r="G100" i="6"/>
  <c r="G706" i="7"/>
  <c r="H934" i="11"/>
  <c r="H106" i="10"/>
  <c r="I106" i="10" s="1"/>
  <c r="I39" i="2"/>
  <c r="H89" i="6"/>
  <c r="I89" i="6" s="1"/>
  <c r="H59" i="2"/>
  <c r="H38" i="2"/>
  <c r="I87" i="2"/>
  <c r="G293" i="3"/>
  <c r="H98" i="2"/>
  <c r="I98" i="2" s="1"/>
  <c r="G18" i="2"/>
  <c r="I18" i="2" s="1"/>
  <c r="G117" i="2"/>
  <c r="I117" i="2" s="1"/>
  <c r="G29" i="2"/>
  <c r="G32" i="2"/>
  <c r="G1480" i="7"/>
  <c r="G852" i="7"/>
  <c r="G505" i="3"/>
  <c r="G176" i="3"/>
  <c r="H23" i="2"/>
  <c r="H101" i="2"/>
  <c r="I101" i="2" s="1"/>
  <c r="H33" i="2"/>
  <c r="H96" i="2"/>
  <c r="I96" i="2" s="1"/>
  <c r="H100" i="2"/>
  <c r="I100" i="2" s="1"/>
  <c r="H93" i="2"/>
  <c r="I93" i="2" s="1"/>
  <c r="H53" i="2"/>
  <c r="I53" i="2" s="1"/>
  <c r="G59" i="2"/>
  <c r="G27" i="2"/>
  <c r="I27" i="2" s="1"/>
  <c r="I32" i="2"/>
  <c r="G113" i="2"/>
  <c r="I113" i="2" s="1"/>
  <c r="H163" i="6"/>
  <c r="I163" i="6" s="1"/>
  <c r="G1353" i="7"/>
  <c r="H90" i="6"/>
  <c r="G647" i="7"/>
  <c r="H75" i="6"/>
  <c r="I75" i="6" s="1"/>
  <c r="G186" i="7"/>
  <c r="H1076" i="15"/>
  <c r="F557" i="23"/>
  <c r="F75" i="35"/>
  <c r="J75" i="35" s="1"/>
  <c r="G77" i="6"/>
  <c r="I77" i="6" s="1"/>
  <c r="J106" i="35"/>
  <c r="H73" i="35"/>
  <c r="J73" i="35" s="1"/>
  <c r="G45" i="35"/>
  <c r="J45" i="35" s="1"/>
  <c r="H13" i="6"/>
  <c r="I13" i="6" s="1"/>
  <c r="H516" i="11"/>
  <c r="F123" i="35"/>
  <c r="J123" i="35" s="1"/>
  <c r="H61" i="10"/>
  <c r="I61" i="10" s="1"/>
  <c r="F68" i="35"/>
  <c r="J68" i="35" s="1"/>
  <c r="G23" i="6"/>
  <c r="I23" i="6" s="1"/>
  <c r="G102" i="3"/>
  <c r="G797" i="7"/>
  <c r="G835" i="3"/>
  <c r="H10" i="2"/>
  <c r="I10" i="2" s="1"/>
  <c r="H40" i="2"/>
  <c r="I40" i="2" s="1"/>
  <c r="G97" i="2"/>
  <c r="I97" i="2" s="1"/>
  <c r="G92" i="2"/>
  <c r="I92" i="2" s="1"/>
  <c r="G86" i="2"/>
  <c r="I86" i="2" s="1"/>
  <c r="H155" i="6"/>
  <c r="I155" i="6" s="1"/>
  <c r="H149" i="6"/>
  <c r="H148" i="6"/>
  <c r="I148" i="6" s="1"/>
  <c r="H128" i="6"/>
  <c r="I128" i="6" s="1"/>
  <c r="H92" i="6"/>
  <c r="I92" i="6" s="1"/>
  <c r="H71" i="6"/>
  <c r="I71" i="6" s="1"/>
  <c r="H65" i="6"/>
  <c r="I65" i="6" s="1"/>
  <c r="H713" i="15"/>
  <c r="H178" i="15"/>
  <c r="H131" i="6"/>
  <c r="I131" i="6" s="1"/>
  <c r="H106" i="6"/>
  <c r="G311" i="3"/>
  <c r="H637" i="11"/>
  <c r="G1043" i="7"/>
  <c r="H30" i="2"/>
  <c r="I30" i="2" s="1"/>
  <c r="H22" i="2"/>
  <c r="H28" i="2"/>
  <c r="I28" i="2" s="1"/>
  <c r="H89" i="2"/>
  <c r="H55" i="2"/>
  <c r="I55" i="2" s="1"/>
  <c r="H43" i="2"/>
  <c r="I43" i="2" s="1"/>
  <c r="G83" i="2"/>
  <c r="I83" i="2" s="1"/>
  <c r="G94" i="2"/>
  <c r="G46" i="2"/>
  <c r="I46" i="2" s="1"/>
  <c r="F114" i="2"/>
  <c r="I114" i="2" s="1"/>
  <c r="H166" i="6"/>
  <c r="I166" i="6" s="1"/>
  <c r="H162" i="6"/>
  <c r="I162" i="6" s="1"/>
  <c r="H133" i="6"/>
  <c r="I133" i="6" s="1"/>
  <c r="H120" i="6"/>
  <c r="I120" i="6" s="1"/>
  <c r="H100" i="6"/>
  <c r="H86" i="6"/>
  <c r="G29" i="6"/>
  <c r="I29" i="6" s="1"/>
  <c r="F138" i="35"/>
  <c r="J138" i="35" s="1"/>
  <c r="H1075" i="18"/>
  <c r="F108" i="35"/>
  <c r="J108" i="35" s="1"/>
  <c r="H765" i="11"/>
  <c r="G90" i="6"/>
  <c r="G183" i="3"/>
  <c r="H74" i="10"/>
  <c r="I74" i="10" s="1"/>
  <c r="H88" i="2"/>
  <c r="H85" i="2"/>
  <c r="I85" i="2" s="1"/>
  <c r="G19" i="2"/>
  <c r="I19" i="2" s="1"/>
  <c r="F94" i="2"/>
  <c r="H170" i="6"/>
  <c r="I170" i="6" s="1"/>
  <c r="H164" i="6"/>
  <c r="I164" i="6" s="1"/>
  <c r="G1344" i="7"/>
  <c r="H137" i="6"/>
  <c r="I137" i="6" s="1"/>
  <c r="G89" i="2"/>
  <c r="H72" i="6"/>
  <c r="I72" i="6" s="1"/>
  <c r="H63" i="6"/>
  <c r="I63" i="6" s="1"/>
  <c r="H60" i="6"/>
  <c r="F114" i="35"/>
  <c r="J114" i="35" s="1"/>
  <c r="H98" i="10"/>
  <c r="I98" i="10" s="1"/>
  <c r="G102" i="6"/>
  <c r="I102" i="6" s="1"/>
  <c r="H153" i="11"/>
  <c r="G19" i="6"/>
  <c r="I19" i="6" s="1"/>
  <c r="H18" i="10"/>
  <c r="I18" i="10" s="1"/>
  <c r="I8" i="6"/>
  <c r="G121" i="35"/>
  <c r="J121" i="35" s="1"/>
  <c r="F111" i="35"/>
  <c r="J111" i="35" s="1"/>
  <c r="F124" i="35"/>
  <c r="F46" i="35"/>
  <c r="J46" i="35" s="1"/>
  <c r="G50" i="35"/>
  <c r="F70" i="35"/>
  <c r="J70" i="35" s="1"/>
  <c r="F130" i="35"/>
  <c r="J130" i="35" s="1"/>
  <c r="H114" i="10"/>
  <c r="I114" i="10" s="1"/>
  <c r="H100" i="10"/>
  <c r="I100" i="10" s="1"/>
  <c r="H63" i="10"/>
  <c r="I63" i="10" s="1"/>
  <c r="H49" i="10"/>
  <c r="I49" i="10" s="1"/>
  <c r="H45" i="10"/>
  <c r="I45" i="10" s="1"/>
  <c r="H21" i="10"/>
  <c r="I21" i="10" s="1"/>
  <c r="F20" i="35"/>
  <c r="J20" i="35" s="1"/>
  <c r="F98" i="35"/>
  <c r="F118" i="35"/>
  <c r="J118" i="35" s="1"/>
  <c r="H32" i="6"/>
  <c r="I32" i="6" s="1"/>
  <c r="H125" i="10"/>
  <c r="I125" i="10" s="1"/>
  <c r="H111" i="10"/>
  <c r="I111" i="10" s="1"/>
  <c r="H67" i="10"/>
  <c r="I67" i="10" s="1"/>
  <c r="H41" i="2"/>
  <c r="I41" i="2" s="1"/>
  <c r="J29" i="35"/>
  <c r="F37" i="35"/>
  <c r="J37" i="35" s="1"/>
  <c r="G97" i="35"/>
  <c r="J97" i="35" s="1"/>
  <c r="H1344" i="11"/>
  <c r="H130" i="10"/>
  <c r="I130" i="10" s="1"/>
  <c r="H924" i="11"/>
  <c r="H102" i="10"/>
  <c r="I102" i="10" s="1"/>
  <c r="H81" i="10"/>
  <c r="I81" i="10" s="1"/>
  <c r="H66" i="10"/>
  <c r="I66" i="10" s="1"/>
  <c r="G113" i="35"/>
  <c r="J113" i="35" s="1"/>
  <c r="G92" i="7"/>
  <c r="I106" i="6"/>
  <c r="H156" i="10"/>
  <c r="I156" i="10" s="1"/>
  <c r="H1400" i="11"/>
  <c r="H118" i="10"/>
  <c r="H75" i="10"/>
  <c r="I75" i="10" s="1"/>
  <c r="H62" i="10"/>
  <c r="I62" i="10" s="1"/>
  <c r="F31" i="35"/>
  <c r="J31" i="35" s="1"/>
  <c r="G59" i="35"/>
  <c r="J59" i="35" s="1"/>
  <c r="H116" i="35"/>
  <c r="H57" i="10"/>
  <c r="I57" i="10" s="1"/>
  <c r="F127" i="2"/>
  <c r="I127" i="2" s="1"/>
  <c r="H59" i="10"/>
  <c r="I59" i="10" s="1"/>
  <c r="G1062" i="34"/>
  <c r="G518" i="34"/>
  <c r="I47" i="2"/>
  <c r="I59" i="2"/>
  <c r="I24" i="2"/>
  <c r="I168" i="6"/>
  <c r="I21" i="6"/>
  <c r="I56" i="2"/>
  <c r="I44" i="2"/>
  <c r="G23" i="34"/>
  <c r="G1288" i="34"/>
  <c r="G801" i="34"/>
  <c r="G901" i="34"/>
  <c r="G281" i="34"/>
  <c r="G1075" i="34"/>
  <c r="G339" i="34"/>
  <c r="J14" i="35"/>
  <c r="J10" i="35"/>
  <c r="J12" i="35"/>
  <c r="J13" i="35"/>
  <c r="J18" i="35"/>
  <c r="J19" i="35"/>
  <c r="G63" i="35"/>
  <c r="J63" i="35" s="1"/>
  <c r="G909" i="34"/>
  <c r="G727" i="34"/>
  <c r="G1016" i="34"/>
  <c r="G1344" i="34"/>
  <c r="G1451" i="34"/>
  <c r="G1537" i="34"/>
  <c r="G407" i="34"/>
  <c r="G1047" i="34"/>
  <c r="G1202" i="34"/>
  <c r="G667" i="34"/>
  <c r="G697" i="34"/>
  <c r="G705" i="34"/>
  <c r="G756" i="34"/>
  <c r="G1143" i="34"/>
  <c r="J11" i="35"/>
  <c r="J28" i="35"/>
  <c r="J44" i="35"/>
  <c r="J38" i="35"/>
  <c r="J53" i="35"/>
  <c r="J41" i="35"/>
  <c r="J27" i="35"/>
  <c r="J26" i="35"/>
  <c r="J48" i="35"/>
  <c r="J77" i="35"/>
  <c r="J95" i="35"/>
  <c r="J110" i="35"/>
  <c r="J30" i="35"/>
  <c r="J33" i="35"/>
  <c r="J42" i="35"/>
  <c r="J55" i="35"/>
  <c r="J66" i="35"/>
  <c r="J69" i="35"/>
  <c r="J92" i="35"/>
  <c r="J107" i="35"/>
  <c r="J120" i="35"/>
  <c r="J137" i="35"/>
  <c r="J105" i="35"/>
  <c r="J132" i="35"/>
  <c r="G852" i="34"/>
  <c r="IR1216" i="34"/>
  <c r="G436" i="34"/>
  <c r="G268" i="34"/>
  <c r="G358" i="34"/>
  <c r="G878" i="34"/>
  <c r="G1461" i="34"/>
  <c r="G147" i="34"/>
  <c r="G171" i="34"/>
  <c r="G296" i="34"/>
  <c r="G419" i="34"/>
  <c r="G553" i="34"/>
  <c r="G589" i="34"/>
  <c r="G682" i="34"/>
  <c r="G771" i="34"/>
  <c r="G1026" i="34"/>
  <c r="G809" i="34"/>
  <c r="G960" i="34"/>
  <c r="G1083" i="34"/>
  <c r="G1390" i="34"/>
  <c r="G1519" i="34"/>
  <c r="G73" i="34"/>
  <c r="G98" i="34"/>
  <c r="G130" i="34"/>
  <c r="G140" i="34"/>
  <c r="G232" i="34"/>
  <c r="G446" i="34"/>
  <c r="G452" i="34"/>
  <c r="G788" i="34"/>
  <c r="G862" i="34"/>
  <c r="J6" i="35"/>
  <c r="J116" i="35" l="1"/>
  <c r="I60" i="6"/>
  <c r="I115" i="2"/>
  <c r="I33" i="2"/>
  <c r="I29" i="2"/>
  <c r="I149" i="6"/>
  <c r="J98" i="35"/>
  <c r="I22" i="2"/>
  <c r="I22" i="6"/>
  <c r="I132" i="6"/>
  <c r="J124" i="35"/>
  <c r="I86" i="6"/>
  <c r="I38" i="2"/>
  <c r="I94" i="2"/>
  <c r="I76" i="6"/>
  <c r="I89" i="2"/>
  <c r="I88" i="2"/>
  <c r="F835" i="23"/>
  <c r="J50" i="35"/>
  <c r="I100" i="6"/>
  <c r="I90" i="6"/>
</calcChain>
</file>

<file path=xl/sharedStrings.xml><?xml version="1.0" encoding="utf-8"?>
<sst xmlns="http://schemas.openxmlformats.org/spreadsheetml/2006/main" count="83546" uniqueCount="6901">
  <si>
    <t xml:space="preserve">Points rules </t>
  </si>
  <si>
    <t>National Championships</t>
  </si>
  <si>
    <t>Variety - Exhibitor Points</t>
  </si>
  <si>
    <t>1st Place - each variety</t>
  </si>
  <si>
    <t>15 points</t>
  </si>
  <si>
    <t>2nd Place - each variety</t>
  </si>
  <si>
    <t>10 points</t>
  </si>
  <si>
    <t>3rd Place - each variety</t>
  </si>
  <si>
    <t>5 points</t>
  </si>
  <si>
    <t xml:space="preserve">State Championships </t>
  </si>
  <si>
    <t>7 points</t>
  </si>
  <si>
    <t>3 points</t>
  </si>
  <si>
    <t>Beginner and Intermediate - Exhibitor Points</t>
  </si>
  <si>
    <t>Best Beginner in Show (10 points per show max)</t>
  </si>
  <si>
    <t>10 Points</t>
  </si>
  <si>
    <t>Best Intermediate in Show (10 points per show max)</t>
  </si>
  <si>
    <t>Variety - Variety Award - ANBC, UBC, Adult &amp; Young State Championships</t>
  </si>
  <si>
    <t>6 points</t>
  </si>
  <si>
    <t>4 points</t>
  </si>
  <si>
    <t>4th Place - each variety</t>
  </si>
  <si>
    <t>5th Place - each variety</t>
  </si>
  <si>
    <t>2 points</t>
  </si>
  <si>
    <t>6th Place - each variety</t>
  </si>
  <si>
    <t>1 point</t>
  </si>
  <si>
    <t>Young - Club Championship (Diploma) - Maximum 25 points</t>
  </si>
  <si>
    <t>Best in Show - Grand Champion - Diploma*</t>
  </si>
  <si>
    <t>5 Points</t>
  </si>
  <si>
    <t>Best Champion in show</t>
  </si>
  <si>
    <t>Best Open in show</t>
  </si>
  <si>
    <t>Best Intermediate in show</t>
  </si>
  <si>
    <t>Best Beginner in show</t>
  </si>
  <si>
    <t>*Best in show also awarded 5 points for best in section for a total of 10 points , (if applicable)</t>
  </si>
  <si>
    <t>Minimum number of birds required to be benched to receive points is 20 per section and 120 in total</t>
  </si>
  <si>
    <t>Minimun number of exhibitors required to receive points is 3 per section and 3 in total</t>
  </si>
  <si>
    <t>Adult - Club Championship (Grand Champion) - Maximum 25 points</t>
  </si>
  <si>
    <t>Best in Show - Grand Champion*</t>
  </si>
  <si>
    <t>Minimum number of birds required to be benched to receive points is 20 per section and 80 in total</t>
  </si>
  <si>
    <t>Unbroken Cap - Club Championship (Supreme UBC) - Maximum 25 points</t>
  </si>
  <si>
    <t xml:space="preserve">Best in Show - Supreme UBC* </t>
  </si>
  <si>
    <t>Minimum number of birds required to be benched to receive a points is 20 per section and 80 in total</t>
  </si>
  <si>
    <t>**Promotion also applicable from Beginner to Intermediate by an elapsed time period of 5 years Beginners retain points for 5 years)</t>
  </si>
  <si>
    <t>***All previous points removed on promotion</t>
  </si>
  <si>
    <t>Exhibitor Points Table 2021</t>
  </si>
  <si>
    <t>Show Calendar 2021</t>
  </si>
  <si>
    <t>Exhibitor</t>
  </si>
  <si>
    <t>Status</t>
  </si>
  <si>
    <t>Total</t>
  </si>
  <si>
    <t>Mth</t>
  </si>
  <si>
    <t>Day</t>
  </si>
  <si>
    <t>Club</t>
  </si>
  <si>
    <t>Event</t>
  </si>
  <si>
    <t>Added</t>
  </si>
  <si>
    <t>Rodriguez R</t>
  </si>
  <si>
    <t>Beginner</t>
  </si>
  <si>
    <t>February</t>
  </si>
  <si>
    <t>Melton</t>
  </si>
  <si>
    <t>Club Champ</t>
  </si>
  <si>
    <t>O'Connell M</t>
  </si>
  <si>
    <t>Geelong</t>
  </si>
  <si>
    <t>Chalmers A</t>
  </si>
  <si>
    <t>March</t>
  </si>
  <si>
    <t>BCV</t>
  </si>
  <si>
    <t>Adult S/Champ.</t>
  </si>
  <si>
    <t>Dixon A</t>
  </si>
  <si>
    <t>Colac</t>
  </si>
  <si>
    <t>McIntosh R</t>
  </si>
  <si>
    <t>Riverina</t>
  </si>
  <si>
    <t>Ross C</t>
  </si>
  <si>
    <t>Ballarat</t>
  </si>
  <si>
    <t>Ponsioen R</t>
  </si>
  <si>
    <t>Border</t>
  </si>
  <si>
    <t>Gusman L</t>
  </si>
  <si>
    <t>United</t>
  </si>
  <si>
    <t>Quinn S</t>
  </si>
  <si>
    <t>Hand N</t>
  </si>
  <si>
    <t>May</t>
  </si>
  <si>
    <t>Y.B S/Champ</t>
  </si>
  <si>
    <t>Arslanian A</t>
  </si>
  <si>
    <t>ANBC</t>
  </si>
  <si>
    <t>Rayner L</t>
  </si>
  <si>
    <t>Thomas S</t>
  </si>
  <si>
    <t>Dandenong</t>
  </si>
  <si>
    <t>Whitton E</t>
  </si>
  <si>
    <t>June</t>
  </si>
  <si>
    <t>Eastern</t>
  </si>
  <si>
    <t>Wong S</t>
  </si>
  <si>
    <t>Bendigo</t>
  </si>
  <si>
    <t>Wright J</t>
  </si>
  <si>
    <t>Western Sub.</t>
  </si>
  <si>
    <t>Emond M</t>
  </si>
  <si>
    <t>Rowe A</t>
  </si>
  <si>
    <t>Champion</t>
  </si>
  <si>
    <t>Thurn P</t>
  </si>
  <si>
    <t>Slade R</t>
  </si>
  <si>
    <t>Clyde</t>
  </si>
  <si>
    <t>Huth M</t>
  </si>
  <si>
    <t>Murray V</t>
  </si>
  <si>
    <t>September</t>
  </si>
  <si>
    <t>UBC S/Champ.</t>
  </si>
  <si>
    <t xml:space="preserve">Randall M &amp; R </t>
  </si>
  <si>
    <t>UBC Show</t>
  </si>
  <si>
    <t>Richardson L</t>
  </si>
  <si>
    <t>October</t>
  </si>
  <si>
    <t>Kamel H</t>
  </si>
  <si>
    <t>Stephens R</t>
  </si>
  <si>
    <t>Nepean</t>
  </si>
  <si>
    <t>Rowe Bros</t>
  </si>
  <si>
    <t xml:space="preserve">Grech S &amp; T </t>
  </si>
  <si>
    <t>November</t>
  </si>
  <si>
    <t>Macfarlane D</t>
  </si>
  <si>
    <t>Cachia W</t>
  </si>
  <si>
    <t xml:space="preserve">Wilson Ron </t>
  </si>
  <si>
    <t>Baw Baw</t>
  </si>
  <si>
    <t>Broughton D</t>
  </si>
  <si>
    <t>Baxter A</t>
  </si>
  <si>
    <t>Orlandi J</t>
  </si>
  <si>
    <t>Wilson &amp; Hoadley</t>
  </si>
  <si>
    <t>Bader &amp; Turnbull</t>
  </si>
  <si>
    <t>Martin B</t>
  </si>
  <si>
    <t>Cooke E</t>
  </si>
  <si>
    <t>Ennis J</t>
  </si>
  <si>
    <t>Paoli M</t>
  </si>
  <si>
    <t>Sheppard &amp; Flanagan</t>
  </si>
  <si>
    <t>Leong J</t>
  </si>
  <si>
    <t xml:space="preserve">Appleton T &amp; S </t>
  </si>
  <si>
    <t>Ray &amp; German</t>
  </si>
  <si>
    <t>Howard R</t>
  </si>
  <si>
    <t>Tirant P</t>
  </si>
  <si>
    <t>Bradley Family</t>
  </si>
  <si>
    <t>Intermediate</t>
  </si>
  <si>
    <t>Lorsen H</t>
  </si>
  <si>
    <t>Clark M</t>
  </si>
  <si>
    <t>Freeman J</t>
  </si>
  <si>
    <t>Ieria V</t>
  </si>
  <si>
    <t>Beniamin N</t>
  </si>
  <si>
    <t>Kelly Gang</t>
  </si>
  <si>
    <t>May&amp;White</t>
  </si>
  <si>
    <t>Weeding M</t>
  </si>
  <si>
    <t>Kerr D</t>
  </si>
  <si>
    <t>Butler G</t>
  </si>
  <si>
    <t>Blunt K</t>
  </si>
  <si>
    <t>Ilic G</t>
  </si>
  <si>
    <t>Tartaglia S</t>
  </si>
  <si>
    <t>Watson R</t>
  </si>
  <si>
    <t>Hunt S &amp; N</t>
  </si>
  <si>
    <t>Karakostas T</t>
  </si>
  <si>
    <t>Macafee J</t>
  </si>
  <si>
    <t>Simonds R</t>
  </si>
  <si>
    <t>Bentley D</t>
  </si>
  <si>
    <t>Parr M</t>
  </si>
  <si>
    <t>Tyack P</t>
  </si>
  <si>
    <t>Zunneberg S</t>
  </si>
  <si>
    <t>Friedrichsen</t>
  </si>
  <si>
    <t>Mannix G</t>
  </si>
  <si>
    <t>McGrane K</t>
  </si>
  <si>
    <t>McQualter R &amp; M</t>
  </si>
  <si>
    <t>Perini W</t>
  </si>
  <si>
    <t>Rowan K</t>
  </si>
  <si>
    <t>Toohey D</t>
  </si>
  <si>
    <t>Van Hamond A</t>
  </si>
  <si>
    <t>Vremic D &amp; M</t>
  </si>
  <si>
    <t>Way J</t>
  </si>
  <si>
    <t>Lawrence K</t>
  </si>
  <si>
    <t>Fonti</t>
  </si>
  <si>
    <t>Open</t>
  </si>
  <si>
    <t>Hunter I</t>
  </si>
  <si>
    <t>Hall &amp; Rice</t>
  </si>
  <si>
    <t>Meale J</t>
  </si>
  <si>
    <t>McCalman K</t>
  </si>
  <si>
    <t>Clay Borg &amp; Skivington</t>
  </si>
  <si>
    <t>Stagg G</t>
  </si>
  <si>
    <t>Schembri B</t>
  </si>
  <si>
    <t>Collins N</t>
  </si>
  <si>
    <t>McVilly &amp; Thompson</t>
  </si>
  <si>
    <t>Kirby R</t>
  </si>
  <si>
    <t>Hiscock R</t>
  </si>
  <si>
    <t>Taylor D</t>
  </si>
  <si>
    <t>Brennand M</t>
  </si>
  <si>
    <t>Haddick O</t>
  </si>
  <si>
    <t>Flanagan J</t>
  </si>
  <si>
    <t>Reynolds B</t>
  </si>
  <si>
    <t>Nelson R</t>
  </si>
  <si>
    <t>Smith P &amp; D</t>
  </si>
  <si>
    <t>Davies L</t>
  </si>
  <si>
    <t>Keetlaar R</t>
  </si>
  <si>
    <t>Rixon D</t>
  </si>
  <si>
    <t>Charlton D</t>
  </si>
  <si>
    <t>Downey L</t>
  </si>
  <si>
    <t>Meney &amp; Muller</t>
  </si>
  <si>
    <t>Turner M</t>
  </si>
  <si>
    <t>Rowe G</t>
  </si>
  <si>
    <t>Pullen K</t>
  </si>
  <si>
    <t>Duffin G</t>
  </si>
  <si>
    <t>Hall G</t>
  </si>
  <si>
    <t>Brown A</t>
  </si>
  <si>
    <t>O'Connell G</t>
  </si>
  <si>
    <t>Spink D</t>
  </si>
  <si>
    <t>Watson G&amp;M NSW</t>
  </si>
  <si>
    <t>Mow S</t>
  </si>
  <si>
    <t>Byrnes, Slater &amp; Whannell</t>
  </si>
  <si>
    <t>Andrea D</t>
  </si>
  <si>
    <t>Ritchie D</t>
  </si>
  <si>
    <t>Mamic I</t>
  </si>
  <si>
    <t>Dickson G&amp;P</t>
  </si>
  <si>
    <t>Kelleher D</t>
  </si>
  <si>
    <t>Mifsud C</t>
  </si>
  <si>
    <t>Richardson A</t>
  </si>
  <si>
    <t>Carter B</t>
  </si>
  <si>
    <t>Cookson &amp; Avery</t>
  </si>
  <si>
    <t>Dagg R</t>
  </si>
  <si>
    <t xml:space="preserve">Durston R &amp; D </t>
  </si>
  <si>
    <t>Howes A &amp; J</t>
  </si>
  <si>
    <t>Smith D &amp; R</t>
  </si>
  <si>
    <t>Exhibitor Points 2021</t>
  </si>
  <si>
    <t>YEAR</t>
  </si>
  <si>
    <t>STATUS</t>
  </si>
  <si>
    <t>EXHIBITOR</t>
  </si>
  <si>
    <t>SHOW</t>
  </si>
  <si>
    <t>DATE</t>
  </si>
  <si>
    <t>RING NO</t>
  </si>
  <si>
    <t>POINTS</t>
  </si>
  <si>
    <t>AWARD</t>
  </si>
  <si>
    <t>Adult State Champs</t>
  </si>
  <si>
    <t>BCV-15-08947</t>
  </si>
  <si>
    <t>2nd Adult Opaline</t>
  </si>
  <si>
    <t>Andrea D Total</t>
  </si>
  <si>
    <t>T &amp; S Appleton</t>
  </si>
  <si>
    <t>Young State Champs</t>
  </si>
  <si>
    <t>TA2-17-111</t>
  </si>
  <si>
    <t>2nd Young Bird Green</t>
  </si>
  <si>
    <t>TA2-17-042</t>
  </si>
  <si>
    <t>1st Young Bird Grey Green</t>
  </si>
  <si>
    <t>Best in show (Diploma)</t>
  </si>
  <si>
    <t xml:space="preserve">Best Champion Young </t>
  </si>
  <si>
    <t>Insufficient numbers to award points</t>
  </si>
  <si>
    <t>BCV-18-6811</t>
  </si>
  <si>
    <t>Best UBC in Show</t>
  </si>
  <si>
    <t xml:space="preserve">Best Champion UBC </t>
  </si>
  <si>
    <t>TA2-18-089</t>
  </si>
  <si>
    <t>2nd Green</t>
  </si>
  <si>
    <t>TA2-18-059</t>
  </si>
  <si>
    <t>3rd Opaline AOSV</t>
  </si>
  <si>
    <t>BCV-18-8915</t>
  </si>
  <si>
    <t>Best Bird in Show (Diploma)</t>
  </si>
  <si>
    <t>Best Champion Young Bird</t>
  </si>
  <si>
    <t>Appleton T &amp; S Total</t>
  </si>
  <si>
    <t>Western</t>
  </si>
  <si>
    <t>BCV-19-6621</t>
  </si>
  <si>
    <t>Best Beginner UBC</t>
  </si>
  <si>
    <t>BCV-19-6633</t>
  </si>
  <si>
    <t>Arslanian A Total</t>
  </si>
  <si>
    <t xml:space="preserve">Champion </t>
  </si>
  <si>
    <t>Adult State Championship</t>
  </si>
  <si>
    <t>JRP-17-377</t>
  </si>
  <si>
    <t>2nd Adult State ChampiDilute</t>
  </si>
  <si>
    <t>United Diploma</t>
  </si>
  <si>
    <t>AB1-17-057</t>
  </si>
  <si>
    <t>BCV-15-13381</t>
  </si>
  <si>
    <t>2nd Adult Green</t>
  </si>
  <si>
    <t>AB1-14-109</t>
  </si>
  <si>
    <t>2nd Adult Grey wing</t>
  </si>
  <si>
    <t>AB1-16-059</t>
  </si>
  <si>
    <t>3rd Adult Grey wing</t>
  </si>
  <si>
    <t>AB1-17-082</t>
  </si>
  <si>
    <t>2nd Young Bird Violet</t>
  </si>
  <si>
    <t>UBC State Champs</t>
  </si>
  <si>
    <t>AB1-18-020</t>
  </si>
  <si>
    <t>1st UBC State Champ Grey Wing</t>
  </si>
  <si>
    <t>AB1-18-016</t>
  </si>
  <si>
    <t>2nd UBC State Champ Grey Wing</t>
  </si>
  <si>
    <t>Eastern District</t>
  </si>
  <si>
    <t>AB1-18-033</t>
  </si>
  <si>
    <t>Best UBC in Show (Diploma)</t>
  </si>
  <si>
    <t>Best Champion UBC</t>
  </si>
  <si>
    <t>AB1-17-103</t>
  </si>
  <si>
    <t xml:space="preserve">Best Champion Adult  </t>
  </si>
  <si>
    <t>1st D/F Spangle</t>
  </si>
  <si>
    <t>UBC State Championship</t>
  </si>
  <si>
    <t>AB1-19-041</t>
  </si>
  <si>
    <t>2nd UBC State Champ Grey</t>
  </si>
  <si>
    <t>AB1-19-036</t>
  </si>
  <si>
    <t>AB1-19-052</t>
  </si>
  <si>
    <t>3rd UBC State Champ Grey Wing</t>
  </si>
  <si>
    <t>AB1-19-031</t>
  </si>
  <si>
    <t>1st UBC State Champ Opaline AOSV</t>
  </si>
  <si>
    <t>AB1-19-055</t>
  </si>
  <si>
    <t>1st UBC State Champ Spangle Normal</t>
  </si>
  <si>
    <t>AB1-19-019</t>
  </si>
  <si>
    <t xml:space="preserve">Best UBC in Show  </t>
  </si>
  <si>
    <t>2nd Adult State ChampiD/F Spangle</t>
  </si>
  <si>
    <t>2nd Adult State ChampiHen</t>
  </si>
  <si>
    <t>Baxter A Total</t>
  </si>
  <si>
    <t xml:space="preserve">Beniamin N </t>
  </si>
  <si>
    <t>NB4-19-022</t>
  </si>
  <si>
    <t>NB4-19-067</t>
  </si>
  <si>
    <t>Best Intermediate UBC</t>
  </si>
  <si>
    <t>BCV-20-1961</t>
  </si>
  <si>
    <t>Beniamin N Total</t>
  </si>
  <si>
    <t>DB11-16-063</t>
  </si>
  <si>
    <t>2nd Adult Clear Wing</t>
  </si>
  <si>
    <t>Bentley D Total</t>
  </si>
  <si>
    <t>BCV-17-6221</t>
  </si>
  <si>
    <t>Best Intermediate young Bird</t>
  </si>
  <si>
    <t>BCV-16-9220</t>
  </si>
  <si>
    <t>Best Intermediate Adult Bird</t>
  </si>
  <si>
    <t>Best Intermediate Young Bird</t>
  </si>
  <si>
    <t>Blunt K Total</t>
  </si>
  <si>
    <t>Boromeo G</t>
  </si>
  <si>
    <t>BCV-15-2123</t>
  </si>
  <si>
    <t>Best Beginner Adult Bird</t>
  </si>
  <si>
    <t>SB8-16-016</t>
  </si>
  <si>
    <t>3rd Adult Crest</t>
  </si>
  <si>
    <t>SB8-17-057</t>
  </si>
  <si>
    <t>3rd Young Bird Crest</t>
  </si>
  <si>
    <t>128-10-18</t>
  </si>
  <si>
    <t>SB8-16-036</t>
  </si>
  <si>
    <t xml:space="preserve">Best Intermediate Adult </t>
  </si>
  <si>
    <t>SB8 -18-073 </t>
  </si>
  <si>
    <t>3rd Crest</t>
  </si>
  <si>
    <t>United UBC</t>
  </si>
  <si>
    <t>SB8-19-031</t>
  </si>
  <si>
    <t>SB9-16-157</t>
  </si>
  <si>
    <t>Best Inetmediate Adult</t>
  </si>
  <si>
    <t>SB8-18-101</t>
  </si>
  <si>
    <t>1st Adult State ChampiCrest</t>
  </si>
  <si>
    <t>SB8-18-021</t>
  </si>
  <si>
    <t>2nd Adult State ChampiCrest</t>
  </si>
  <si>
    <t>Promote to Open 2021</t>
  </si>
  <si>
    <t>SB8-18-073</t>
  </si>
  <si>
    <t>3rd Adult State ChampiCrest</t>
  </si>
  <si>
    <t>Bradley Family Total</t>
  </si>
  <si>
    <t>MB9-19-061</t>
  </si>
  <si>
    <t>Best Open young bird</t>
  </si>
  <si>
    <t>Brennand M Total</t>
  </si>
  <si>
    <t>DB4-18-037</t>
  </si>
  <si>
    <t>1st Adult State ChampiBlue</t>
  </si>
  <si>
    <t>Broughton D Total</t>
  </si>
  <si>
    <t>AB6-18-084</t>
  </si>
  <si>
    <t>AB6-19-011</t>
  </si>
  <si>
    <t>3rd UBC State Champ D/F Spangle</t>
  </si>
  <si>
    <t>Brown A Total</t>
  </si>
  <si>
    <t>BCV-15-20910</t>
  </si>
  <si>
    <t>Best Adult in Show</t>
  </si>
  <si>
    <t>GB9-15-052</t>
  </si>
  <si>
    <t>3rd Adult Grey</t>
  </si>
  <si>
    <t>3rd Adult Cinnamon wing</t>
  </si>
  <si>
    <t>Gippsland</t>
  </si>
  <si>
    <t>BCV-15-20951</t>
  </si>
  <si>
    <t>GB9-16-063</t>
  </si>
  <si>
    <t>GB9-19-111</t>
  </si>
  <si>
    <t>Butler G Total</t>
  </si>
  <si>
    <t>HA1-17-127</t>
  </si>
  <si>
    <t>Best Open Young Bird</t>
  </si>
  <si>
    <t>BCV-15-21168</t>
  </si>
  <si>
    <t>Best Open Adult Bird</t>
  </si>
  <si>
    <t>Byrnes,Slatter &amp; Whannell</t>
  </si>
  <si>
    <t>HA1-18-011</t>
  </si>
  <si>
    <t>3rd Albino</t>
  </si>
  <si>
    <t>Byrnes, Slater &amp; Whannell Total</t>
  </si>
  <si>
    <t>WC-17-072</t>
  </si>
  <si>
    <t>BCV-15-17923</t>
  </si>
  <si>
    <t>3rd Adult Blue</t>
  </si>
  <si>
    <t>BCV-15-17955</t>
  </si>
  <si>
    <t>1st Adult Grey</t>
  </si>
  <si>
    <t>WC2-16-044</t>
  </si>
  <si>
    <t>2nd Adult Grey</t>
  </si>
  <si>
    <t>WC2-17-072</t>
  </si>
  <si>
    <t>3rd Young Bird Hen</t>
  </si>
  <si>
    <t>WC2-17-102</t>
  </si>
  <si>
    <t>2nd Young Bird Spangle Normal</t>
  </si>
  <si>
    <t>2018 ANBC National</t>
  </si>
  <si>
    <t>WC2-18-102</t>
  </si>
  <si>
    <t>2nd Spangle Normal</t>
  </si>
  <si>
    <t>WC2-18-106</t>
  </si>
  <si>
    <t>1st UBC State Champ Clearbody</t>
  </si>
  <si>
    <t>WC2 -18-035</t>
  </si>
  <si>
    <t>1st Albino</t>
  </si>
  <si>
    <t>WC2-18-008 </t>
  </si>
  <si>
    <t>1st Fallow</t>
  </si>
  <si>
    <t>WC2-19-059</t>
  </si>
  <si>
    <t>3rd UBC State Champ Lutino</t>
  </si>
  <si>
    <t>WC2-18-126</t>
  </si>
  <si>
    <t>3rd Adult State ChampiBlue</t>
  </si>
  <si>
    <t>WC2-18-035</t>
  </si>
  <si>
    <t>1st Adult State ChampiAlbino</t>
  </si>
  <si>
    <t>Cachia W Total</t>
  </si>
  <si>
    <t xml:space="preserve">Open </t>
  </si>
  <si>
    <t>3rd Adult Dark Eyed Clear</t>
  </si>
  <si>
    <t>Carter B Total</t>
  </si>
  <si>
    <t>Chandler M</t>
  </si>
  <si>
    <t>N6G MC-16-075</t>
  </si>
  <si>
    <t>Best Open Adult</t>
  </si>
  <si>
    <t>Riverina Club Champ</t>
  </si>
  <si>
    <t>N6G MC-19-020</t>
  </si>
  <si>
    <t>Champion Young Bird in Show</t>
  </si>
  <si>
    <t>Non Victorian</t>
  </si>
  <si>
    <t>Chandler M Total</t>
  </si>
  <si>
    <t>DC11-18-165</t>
  </si>
  <si>
    <t>2nd Dominant Pied</t>
  </si>
  <si>
    <t>DC11-19-035</t>
  </si>
  <si>
    <t>2nd UBC State Champ Violet</t>
  </si>
  <si>
    <t>DC11-19-041</t>
  </si>
  <si>
    <t>1st UBC State Champ Whitecap</t>
  </si>
  <si>
    <t>Charlton D Total</t>
  </si>
  <si>
    <t>AC13-18-002</t>
  </si>
  <si>
    <t>Best Young Beginner</t>
  </si>
  <si>
    <t>Geelong Club Championship</t>
  </si>
  <si>
    <t>AC13-19-086</t>
  </si>
  <si>
    <t>AC13-19-088</t>
  </si>
  <si>
    <t>Chalmers A Total</t>
  </si>
  <si>
    <t>MC13-17-002</t>
  </si>
  <si>
    <t>1st Adult State ChampiD/F Spangle Best Intermediate in Show</t>
  </si>
  <si>
    <t xml:space="preserve">Clay Borg &amp; Skiv </t>
  </si>
  <si>
    <t>S1-19-188</t>
  </si>
  <si>
    <t>Best Open UBC</t>
  </si>
  <si>
    <t>S1-18-108</t>
  </si>
  <si>
    <t>2nd Adult State ChampiWhitecap</t>
  </si>
  <si>
    <t>S1-18-029</t>
  </si>
  <si>
    <t>3rd Adult State ChampiHens</t>
  </si>
  <si>
    <t>Clay Borg &amp; Skivington Total</t>
  </si>
  <si>
    <t>BCV-17-426</t>
  </si>
  <si>
    <t>1st Young Bird Goldenfaced</t>
  </si>
  <si>
    <t>NC1-19-016</t>
  </si>
  <si>
    <t>2nd UBC State Champ Blue</t>
  </si>
  <si>
    <t>NC1-19-028</t>
  </si>
  <si>
    <t>1st UBC State Champ Goldenfaced</t>
  </si>
  <si>
    <t>NC1-19-026</t>
  </si>
  <si>
    <t>2nd UBC State Champ Goldenfaced</t>
  </si>
  <si>
    <t>NC1-19-025</t>
  </si>
  <si>
    <t>1st UBC State Champ Spangle AOSV</t>
  </si>
  <si>
    <t>2nd Adult State ChampiGoldenfaced</t>
  </si>
  <si>
    <t>Collins N Total</t>
  </si>
  <si>
    <t>Collyer A</t>
  </si>
  <si>
    <t>Border District</t>
  </si>
  <si>
    <t>BCV-15-25993</t>
  </si>
  <si>
    <t>Best Beginner Young Bird</t>
  </si>
  <si>
    <t>Collyer A Total</t>
  </si>
  <si>
    <t>Cook E</t>
  </si>
  <si>
    <t>EC1-19-008</t>
  </si>
  <si>
    <t>MA2-16-020</t>
  </si>
  <si>
    <t>3rd Adult Violet</t>
  </si>
  <si>
    <t>Cookson &amp; Avery Total</t>
  </si>
  <si>
    <t>Corcoran B</t>
  </si>
  <si>
    <t>SNN-17-134 NSW</t>
  </si>
  <si>
    <t>Corcoran B total</t>
  </si>
  <si>
    <t>Crowe D</t>
  </si>
  <si>
    <t>DC12-14-002</t>
  </si>
  <si>
    <t>Crowe D Total</t>
  </si>
  <si>
    <t>BCV-16-1713</t>
  </si>
  <si>
    <t>3rd Adult Fallow</t>
  </si>
  <si>
    <t>Dagg R Total</t>
  </si>
  <si>
    <t>AD3-14-448</t>
  </si>
  <si>
    <t>3rd Adult D/F Spangle</t>
  </si>
  <si>
    <t>BCV-18-6125</t>
  </si>
  <si>
    <t>1st Dark Eyed Clear</t>
  </si>
  <si>
    <t>BCV-18-6122</t>
  </si>
  <si>
    <t>2nd Dark Eyed Clear</t>
  </si>
  <si>
    <t>3rd Dark Eyed Clear</t>
  </si>
  <si>
    <t>2nd Adult State ChampiDark Eyed Clear</t>
  </si>
  <si>
    <t>Promote to Intermediate 2021</t>
  </si>
  <si>
    <t>Dixon A Total</t>
  </si>
  <si>
    <t>Geelong UBC</t>
  </si>
  <si>
    <t>GP1-18-029</t>
  </si>
  <si>
    <t>Dixon G&amp;P Total</t>
  </si>
  <si>
    <t>LD1-14-032</t>
  </si>
  <si>
    <t>2nd Adult Crest</t>
  </si>
  <si>
    <t>Exhibition class</t>
  </si>
  <si>
    <t>1st White Cap</t>
  </si>
  <si>
    <t>LD1-19-050</t>
  </si>
  <si>
    <t>2nd UBC State Champ Clear Wing</t>
  </si>
  <si>
    <t>Downey L Total</t>
  </si>
  <si>
    <t>BCV-15-35753</t>
  </si>
  <si>
    <t>GD3-17-035</t>
  </si>
  <si>
    <t>Ballarat Club Champ</t>
  </si>
  <si>
    <t>GD3-19-004</t>
  </si>
  <si>
    <t>Bset Adult in Show</t>
  </si>
  <si>
    <t>Duffin G Total</t>
  </si>
  <si>
    <t>RD1-18-032</t>
  </si>
  <si>
    <t>3rd UBC State Champ Recessive Pied</t>
  </si>
  <si>
    <t>Durston R &amp; D Total</t>
  </si>
  <si>
    <t>BCV-17-9719</t>
  </si>
  <si>
    <t>Best Beginner Adult</t>
  </si>
  <si>
    <t>Emond M Total</t>
  </si>
  <si>
    <t>JE3-18-033</t>
  </si>
  <si>
    <t>JE3-16-136</t>
  </si>
  <si>
    <t>2nd Adult Spangle Normal</t>
  </si>
  <si>
    <t>BCV-15-24424</t>
  </si>
  <si>
    <t>1st Spangle AOSV</t>
  </si>
  <si>
    <t>JE3-17-237</t>
  </si>
  <si>
    <t>2nd Young Bird Blue</t>
  </si>
  <si>
    <t>JE3-17-113</t>
  </si>
  <si>
    <t>1st Young Bird Yellowfaced</t>
  </si>
  <si>
    <t>JE3-17-036</t>
  </si>
  <si>
    <t>3rd Young Bird Spangle Normal</t>
  </si>
  <si>
    <t>JE3-17-181</t>
  </si>
  <si>
    <t>3rd Young Bird Spangle AOSV</t>
  </si>
  <si>
    <t>JE3-118-237</t>
  </si>
  <si>
    <t>2nd Blue</t>
  </si>
  <si>
    <t>JE3-18-113</t>
  </si>
  <si>
    <t>3rd Yellowface</t>
  </si>
  <si>
    <t>Western Suburbs</t>
  </si>
  <si>
    <t>Best Young Bird in show (Diploma)</t>
  </si>
  <si>
    <t>JE3-16-053</t>
  </si>
  <si>
    <t xml:space="preserve">Best Champion Adult </t>
  </si>
  <si>
    <t>JE3-18-200</t>
  </si>
  <si>
    <t>2nd Albino</t>
  </si>
  <si>
    <t>JE3-18-027</t>
  </si>
  <si>
    <t>1st Clearbody</t>
  </si>
  <si>
    <t>JE3-18-006</t>
  </si>
  <si>
    <t>2nd Clearbody</t>
  </si>
  <si>
    <t>JE3-18-069</t>
  </si>
  <si>
    <t>3rd Lacewing</t>
  </si>
  <si>
    <t>3rd Clearbody</t>
  </si>
  <si>
    <t>JE3-17-280</t>
  </si>
  <si>
    <t>3rd Adult State ChampiAlbino</t>
  </si>
  <si>
    <t>Ennis J Total</t>
  </si>
  <si>
    <t>JF1-18-072</t>
  </si>
  <si>
    <t>3rd Adult State ChampiFallow</t>
  </si>
  <si>
    <t>Flanagan J Total</t>
  </si>
  <si>
    <t>Fonti A</t>
  </si>
  <si>
    <t>AF2-18-185</t>
  </si>
  <si>
    <t>AF2-18-038</t>
  </si>
  <si>
    <t>3rd Goldenfaced</t>
  </si>
  <si>
    <t>AF2-18-106</t>
  </si>
  <si>
    <t>AF2-17-146</t>
  </si>
  <si>
    <t>1st Adult State ChampiDark Eyed Clear</t>
  </si>
  <si>
    <t>AF2-18-154</t>
  </si>
  <si>
    <t>2nd Adult State ChampiRecessive Pied</t>
  </si>
  <si>
    <t>Fonti ATotal</t>
  </si>
  <si>
    <t>Friedrichsen R</t>
  </si>
  <si>
    <t>RF7-17-032</t>
  </si>
  <si>
    <t xml:space="preserve">Best Intermediate Young Bird </t>
  </si>
  <si>
    <t>Friedrichsen R Total</t>
  </si>
  <si>
    <t>JF7-17-111</t>
  </si>
  <si>
    <t>1st Adult State ChampiGoldenfaced</t>
  </si>
  <si>
    <t>Freeman J Total</t>
  </si>
  <si>
    <t>French H &amp; E</t>
  </si>
  <si>
    <t>1F-19-067</t>
  </si>
  <si>
    <t>Best Intermadiate Young</t>
  </si>
  <si>
    <t>IF-18-018</t>
  </si>
  <si>
    <t xml:space="preserve">Best Intermadiate Adult </t>
  </si>
  <si>
    <t>French H &amp; E  Total</t>
  </si>
  <si>
    <t>Grech S &amp; T</t>
  </si>
  <si>
    <t>BCV-15-10570</t>
  </si>
  <si>
    <t>2nd Yellowface</t>
  </si>
  <si>
    <t>ST1-16-017</t>
  </si>
  <si>
    <t>1st Lacewing</t>
  </si>
  <si>
    <t>ST1-17-119</t>
  </si>
  <si>
    <t>1st Young Bird Blue</t>
  </si>
  <si>
    <t>ST1-17-113</t>
  </si>
  <si>
    <t>3rd Young Bird Grey</t>
  </si>
  <si>
    <t>ST1-18-119</t>
  </si>
  <si>
    <t>1st Blue</t>
  </si>
  <si>
    <t>ST1-18-054</t>
  </si>
  <si>
    <t>3rd UBC State Champ Grey</t>
  </si>
  <si>
    <t>ST1-18-010</t>
  </si>
  <si>
    <t>Best Bird in show (Diploma)</t>
  </si>
  <si>
    <t>ST118--010</t>
  </si>
  <si>
    <t>ST1-16-018</t>
  </si>
  <si>
    <t>Best Chamion Adult</t>
  </si>
  <si>
    <t>Melton Club Chaps</t>
  </si>
  <si>
    <t>ST1-18-075</t>
  </si>
  <si>
    <t>1st Grey Wing</t>
  </si>
  <si>
    <t>ST1-18-033</t>
  </si>
  <si>
    <t>2nd Lacewing</t>
  </si>
  <si>
    <t>1st Hens</t>
  </si>
  <si>
    <t>2nd Greywing</t>
  </si>
  <si>
    <t>ST1-18-076</t>
  </si>
  <si>
    <t>S &amp; T Grech</t>
  </si>
  <si>
    <t>ST1-18-061</t>
  </si>
  <si>
    <t>1st Adult State ChampiDominant Pied</t>
  </si>
  <si>
    <t>ST1-17-165</t>
  </si>
  <si>
    <t>2nd Adult State ChampiDominant Pied</t>
  </si>
  <si>
    <t>Grech S &amp; T Total</t>
  </si>
  <si>
    <t>BCV-17-11408</t>
  </si>
  <si>
    <t>Gusman L Total</t>
  </si>
  <si>
    <t>OH2-16-070</t>
  </si>
  <si>
    <t>1st Dominant Pied</t>
  </si>
  <si>
    <t>OH2-17-051</t>
  </si>
  <si>
    <t>3rd Young Bird Lacewing</t>
  </si>
  <si>
    <t>OH2-18-049</t>
  </si>
  <si>
    <t>1st UBC State Champ Lacewing</t>
  </si>
  <si>
    <t>OH2-17-065</t>
  </si>
  <si>
    <t>3rd Adult State ChampiGrey Green</t>
  </si>
  <si>
    <t>Haddick O Total</t>
  </si>
  <si>
    <t>BCV-17-12658</t>
  </si>
  <si>
    <t>Hall &amp; Rice </t>
  </si>
  <si>
    <t>MW7-18-091 </t>
  </si>
  <si>
    <t>2nd Recessive Pied</t>
  </si>
  <si>
    <t>MW7-18-091</t>
  </si>
  <si>
    <t>1st Recessive Pied</t>
  </si>
  <si>
    <t>Best Open adult bird</t>
  </si>
  <si>
    <t>MW7-18-128</t>
  </si>
  <si>
    <t>2nd Adult State ChampiGrey Wing</t>
  </si>
  <si>
    <t>B8-18-073</t>
  </si>
  <si>
    <t>Hall &amp; Rice Total</t>
  </si>
  <si>
    <t>GH1-17-034</t>
  </si>
  <si>
    <t>GH1-18-130</t>
  </si>
  <si>
    <t>Hall G Total</t>
  </si>
  <si>
    <t>Hands N</t>
  </si>
  <si>
    <t>NH1-18-048</t>
  </si>
  <si>
    <t>3rd UBC State Champ Albino</t>
  </si>
  <si>
    <t>NH1-19-025</t>
  </si>
  <si>
    <t>Hand N Total</t>
  </si>
  <si>
    <t>RH3-18-002</t>
  </si>
  <si>
    <t>3rd Adult State ChampiGoldenfaced</t>
  </si>
  <si>
    <t>BCV-17-1049</t>
  </si>
  <si>
    <t>3rd Adult State ChampiD/F Spangle</t>
  </si>
  <si>
    <t>Hiscock R Total</t>
  </si>
  <si>
    <t>RH5-17-043</t>
  </si>
  <si>
    <t>1st Young Bird Violet</t>
  </si>
  <si>
    <t>RH5-17-060</t>
  </si>
  <si>
    <t>2nd Young Bird Cinnamon</t>
  </si>
  <si>
    <t>RH5-18-096</t>
  </si>
  <si>
    <t>Howard R Total</t>
  </si>
  <si>
    <t>AH2-17-014</t>
  </si>
  <si>
    <t>3rd Young Bird Opaline</t>
  </si>
  <si>
    <t>Howes A &amp; J Total</t>
  </si>
  <si>
    <t>BCV-16-5271</t>
  </si>
  <si>
    <t>BCV-18-2847</t>
  </si>
  <si>
    <t>3rd UBC State Champ Dominant Pied</t>
  </si>
  <si>
    <t>BCV-18-2860</t>
  </si>
  <si>
    <t>2nd UBC State Champ Dominant Pied</t>
  </si>
  <si>
    <t>BCV-19-162</t>
  </si>
  <si>
    <t>Hunt S &amp; N Total</t>
  </si>
  <si>
    <t>IH1-17-086</t>
  </si>
  <si>
    <t>Diploma</t>
  </si>
  <si>
    <t>IH1-17-023</t>
  </si>
  <si>
    <t>3rd Young Bird Green</t>
  </si>
  <si>
    <t>IH1-17-074</t>
  </si>
  <si>
    <t>1st Young Bird Spangle Normal</t>
  </si>
  <si>
    <t>IH1-18-74</t>
  </si>
  <si>
    <t>3rd Spangle Normal</t>
  </si>
  <si>
    <t>IH1-19-100</t>
  </si>
  <si>
    <t>2nd UBC State Champ Cinnamon</t>
  </si>
  <si>
    <t>Geelong Club Champ</t>
  </si>
  <si>
    <t>IH1-19-006</t>
  </si>
  <si>
    <t>No Ring number provided</t>
  </si>
  <si>
    <t>IH1-017-84</t>
  </si>
  <si>
    <t>1st Adult State ChampiGrey Green</t>
  </si>
  <si>
    <t>Hunter I Total</t>
  </si>
  <si>
    <t>MH10-19-024</t>
  </si>
  <si>
    <t>Diploma Winner</t>
  </si>
  <si>
    <t>Best Champion adult bird</t>
  </si>
  <si>
    <t>MH10-18-047</t>
  </si>
  <si>
    <t>Best Adult in show</t>
  </si>
  <si>
    <t>BCV-18-10404</t>
  </si>
  <si>
    <t>2nd Adult State ChampiGrey</t>
  </si>
  <si>
    <t>1st Adult State ChampiSpangle Normal</t>
  </si>
  <si>
    <t>MH10-18-029</t>
  </si>
  <si>
    <t>3rd Adult State ChampiHen</t>
  </si>
  <si>
    <t>Bet Champion Adult</t>
  </si>
  <si>
    <t>Huth M Total</t>
  </si>
  <si>
    <t>VI1-16-001</t>
  </si>
  <si>
    <t>1st Adult State ChampiGrey Wing</t>
  </si>
  <si>
    <t>Ieria V Total</t>
  </si>
  <si>
    <t>GI1-18-079</t>
  </si>
  <si>
    <t xml:space="preserve">Geelong </t>
  </si>
  <si>
    <t>GI1-18-1080</t>
  </si>
  <si>
    <t>Best Intermediate Young</t>
  </si>
  <si>
    <t>GI1-19-036</t>
  </si>
  <si>
    <t>GI1-19-049</t>
  </si>
  <si>
    <t>best Intermediate UBC</t>
  </si>
  <si>
    <t>Best Inter Adult</t>
  </si>
  <si>
    <t>Ilic G Total</t>
  </si>
  <si>
    <t>No points awarded - No ring on bird</t>
  </si>
  <si>
    <t>HK3-18-050</t>
  </si>
  <si>
    <t>1st UBC State Champ Green</t>
  </si>
  <si>
    <t>No ring</t>
  </si>
  <si>
    <t>No points awarded - No ring on bird, also insufficent numbers</t>
  </si>
  <si>
    <t>Best Champion Adult Bird</t>
  </si>
  <si>
    <t>HK3-18-112</t>
  </si>
  <si>
    <t>HK3-18-085</t>
  </si>
  <si>
    <t>3rd Green</t>
  </si>
  <si>
    <t>HK3-18-100</t>
  </si>
  <si>
    <t>HK3-19-092</t>
  </si>
  <si>
    <t>HK3-19-093</t>
  </si>
  <si>
    <t>3rd UBC State Champ Spangle Normal</t>
  </si>
  <si>
    <t>HK3-19-134</t>
  </si>
  <si>
    <t>Best UBC in show</t>
  </si>
  <si>
    <t>2nd Adult State ChampiGreen</t>
  </si>
  <si>
    <t>HK3-18-114</t>
  </si>
  <si>
    <t>3rd Adult State ChampiSpangle Normal</t>
  </si>
  <si>
    <t>HK3-18-038</t>
  </si>
  <si>
    <t>3rd Adult State ChampiSpangle AOSV</t>
  </si>
  <si>
    <t>kamel H</t>
  </si>
  <si>
    <t>HK3-18-092</t>
  </si>
  <si>
    <t xml:space="preserve">1st Adult State Champiion Hen </t>
  </si>
  <si>
    <t>Kamel H Total</t>
  </si>
  <si>
    <t>KK7-18-014</t>
  </si>
  <si>
    <t>3rd UBC State Champ Green</t>
  </si>
  <si>
    <t>KK7-19-039</t>
  </si>
  <si>
    <t>2nd UBC State Champ Grey Green</t>
  </si>
  <si>
    <t>Karakostas T Total</t>
  </si>
  <si>
    <t>Keetlaar</t>
  </si>
  <si>
    <t>RK1-18-055 </t>
  </si>
  <si>
    <t>1st Grey Green</t>
  </si>
  <si>
    <t>RK1-18-155</t>
  </si>
  <si>
    <t>3rd Grey Green</t>
  </si>
  <si>
    <t>Open NSW</t>
  </si>
  <si>
    <t>1DK-16-074</t>
  </si>
  <si>
    <t>Kelleher D Total</t>
  </si>
  <si>
    <t>SW Vic</t>
  </si>
  <si>
    <t>LK4-17-014</t>
  </si>
  <si>
    <t>LK4-18-047</t>
  </si>
  <si>
    <t>Best Intermediate adult bird</t>
  </si>
  <si>
    <t>Kelly Gang Total</t>
  </si>
  <si>
    <t>DK17-17-066</t>
  </si>
  <si>
    <t>2nd Young Bird Fallow</t>
  </si>
  <si>
    <t>2nd Fallow</t>
  </si>
  <si>
    <t>Best inermediate Young</t>
  </si>
  <si>
    <t>Kerr D Total</t>
  </si>
  <si>
    <t>RK5-18-091</t>
  </si>
  <si>
    <t>2nd Adult State ChampiYellowfaced</t>
  </si>
  <si>
    <t>Kirby R Total</t>
  </si>
  <si>
    <t>KL2-19-031</t>
  </si>
  <si>
    <t>3rd UBC State Champ Fallow</t>
  </si>
  <si>
    <t>Lawrence K Total</t>
  </si>
  <si>
    <t>JL1-16-033</t>
  </si>
  <si>
    <t>3rd Adult Green</t>
  </si>
  <si>
    <t>JL1-13-174</t>
  </si>
  <si>
    <t>2nd Adult Cinnamon wing</t>
  </si>
  <si>
    <t>BCV-15-15146</t>
  </si>
  <si>
    <t>1st Adult Clearbody</t>
  </si>
  <si>
    <t>JL1-17-189</t>
  </si>
  <si>
    <t>2nd Young Bird Grey Green</t>
  </si>
  <si>
    <t>JL1-17-015</t>
  </si>
  <si>
    <t>3rd Young Bird Grey Green</t>
  </si>
  <si>
    <t>JL1-17-078</t>
  </si>
  <si>
    <t>1st Young Bird Lutino</t>
  </si>
  <si>
    <t>JL1-17-030</t>
  </si>
  <si>
    <t>2nd Young Bird Lutino</t>
  </si>
  <si>
    <t>JL1-17-082</t>
  </si>
  <si>
    <t>3rd Young Bird Lutino</t>
  </si>
  <si>
    <t>JL1-17-007</t>
  </si>
  <si>
    <t>1st Young Bird Opaline AOSV</t>
  </si>
  <si>
    <t>JL1-17-173</t>
  </si>
  <si>
    <t>3rd Young Bird Opaline AOSV</t>
  </si>
  <si>
    <t>JL1-17-180</t>
  </si>
  <si>
    <t>1st Young Bird Spangle AOSV</t>
  </si>
  <si>
    <t>JL1-17-111</t>
  </si>
  <si>
    <t>1st Young Bird Dominant Pied</t>
  </si>
  <si>
    <t>JL1-17-004</t>
  </si>
  <si>
    <t>2nd Young Bird Hen</t>
  </si>
  <si>
    <t>JL1-18-030</t>
  </si>
  <si>
    <t>3rd Lutino</t>
  </si>
  <si>
    <t>JL1-18-173</t>
  </si>
  <si>
    <t>2nd Opaline AOSV</t>
  </si>
  <si>
    <t>JL1-18-180</t>
  </si>
  <si>
    <t>3rd Spangle AOSV</t>
  </si>
  <si>
    <t>JL1-18-069</t>
  </si>
  <si>
    <t>2nd UBC State Champ Green</t>
  </si>
  <si>
    <t>JL1-18-067</t>
  </si>
  <si>
    <t>1st UBC State Champ Lutino</t>
  </si>
  <si>
    <t>JL1-18-066</t>
  </si>
  <si>
    <t>JL1-18-101 </t>
  </si>
  <si>
    <t>3rd Violet</t>
  </si>
  <si>
    <t>JL1-18-089</t>
  </si>
  <si>
    <t>3rd Cinnamon</t>
  </si>
  <si>
    <t>1st Lutino</t>
  </si>
  <si>
    <t>JL1-18-043</t>
  </si>
  <si>
    <t>1st Green</t>
  </si>
  <si>
    <t>JL1-18-101</t>
  </si>
  <si>
    <t>Leong J Total</t>
  </si>
  <si>
    <t>HL1-17-018</t>
  </si>
  <si>
    <t>Best Intermediate Adult</t>
  </si>
  <si>
    <t>HL1-19-037</t>
  </si>
  <si>
    <t>Best intermedaite UBC</t>
  </si>
  <si>
    <t>HL1-19-018</t>
  </si>
  <si>
    <t>Best Young Bird in Show</t>
  </si>
  <si>
    <t>Best Intermediate Young bird</t>
  </si>
  <si>
    <t>Best  Intermediate Adult Bird</t>
  </si>
  <si>
    <t xml:space="preserve">Ballarat </t>
  </si>
  <si>
    <t>HL1-18-022</t>
  </si>
  <si>
    <t>Lorsen H Total</t>
  </si>
  <si>
    <t>JM9-17-021</t>
  </si>
  <si>
    <t>Macafee J Total</t>
  </si>
  <si>
    <t>DM2-18-044</t>
  </si>
  <si>
    <t>3rd Fallow</t>
  </si>
  <si>
    <t>DM2-18-031</t>
  </si>
  <si>
    <t>2nd Adult State ChampiClear Wing</t>
  </si>
  <si>
    <t>DM2-18-092</t>
  </si>
  <si>
    <t>2nd Adult State ChampiFallow</t>
  </si>
  <si>
    <t>Macfarlane D Total</t>
  </si>
  <si>
    <t>IM3-16-025</t>
  </si>
  <si>
    <t>3rd Adult Albino</t>
  </si>
  <si>
    <t>IM3-19-019</t>
  </si>
  <si>
    <t>3rd UBC State Champ Blue</t>
  </si>
  <si>
    <t>Mamic I Total</t>
  </si>
  <si>
    <t>GM10-17-008</t>
  </si>
  <si>
    <t>Mannix G Total</t>
  </si>
  <si>
    <t>BB8-17-015</t>
  </si>
  <si>
    <t>BCV-15-11349</t>
  </si>
  <si>
    <t>Best Champ Young Bird</t>
  </si>
  <si>
    <t>BB8-17-145</t>
  </si>
  <si>
    <t>2nd Young Bird Dilute</t>
  </si>
  <si>
    <t>2nd Young Bird Dominant Pied</t>
  </si>
  <si>
    <t>BB8-18-193</t>
  </si>
  <si>
    <t>Best Champion Young</t>
  </si>
  <si>
    <t>Insufficient numbers</t>
  </si>
  <si>
    <t>Best Champion Adult</t>
  </si>
  <si>
    <t>Martin B Total</t>
  </si>
  <si>
    <t>May &amp; White</t>
  </si>
  <si>
    <t>MW6-19-024</t>
  </si>
  <si>
    <t>Best Intermediate young bird</t>
  </si>
  <si>
    <t>May&amp;White Total</t>
  </si>
  <si>
    <t>McAlpine C</t>
  </si>
  <si>
    <t>CM5-18-009</t>
  </si>
  <si>
    <t>McAlpine C  Total</t>
  </si>
  <si>
    <t>BCV-15-1019</t>
  </si>
  <si>
    <t>2nd Adult Albino</t>
  </si>
  <si>
    <t>KM3-17-028</t>
  </si>
  <si>
    <t>2nd Young Bird Lacewing</t>
  </si>
  <si>
    <t>KM3-19-090</t>
  </si>
  <si>
    <t>2nd Adult State ChampiLacewing</t>
  </si>
  <si>
    <t>KM3-18-076</t>
  </si>
  <si>
    <t>3rd Adult State ChampiDominant Pied</t>
  </si>
  <si>
    <t>McCalman K Total</t>
  </si>
  <si>
    <t>BCV-16-5601</t>
  </si>
  <si>
    <t>Eastern Districts</t>
  </si>
  <si>
    <t>KM10-17-020</t>
  </si>
  <si>
    <t>KM10-17-002</t>
  </si>
  <si>
    <t xml:space="preserve">Best Beginner Adult </t>
  </si>
  <si>
    <t>McGrane K Total</t>
  </si>
  <si>
    <t>RMC-18-072</t>
  </si>
  <si>
    <t>1st UBC State Champ Grey Green</t>
  </si>
  <si>
    <t>RMC-19-073</t>
  </si>
  <si>
    <t>McIntosh R Total</t>
  </si>
  <si>
    <t>RM5-090-18</t>
  </si>
  <si>
    <t>BCV-15-32104</t>
  </si>
  <si>
    <t>EM1-17-177</t>
  </si>
  <si>
    <t>Best Open Young</t>
  </si>
  <si>
    <t>BM1-19-231</t>
  </si>
  <si>
    <t>Best open UBC</t>
  </si>
  <si>
    <t>Mcvilly &amp; Thompson</t>
  </si>
  <si>
    <t>2nd Adult State ChampiClearbody</t>
  </si>
  <si>
    <t>McVilly &amp; Thompson Total</t>
  </si>
  <si>
    <t>BCV-17-1396</t>
  </si>
  <si>
    <t>2nd Young Bird Clear Wing</t>
  </si>
  <si>
    <t>JM5-18-194</t>
  </si>
  <si>
    <t>1st UBC State Champ Clear Wing</t>
  </si>
  <si>
    <t>BCV-18-2502</t>
  </si>
  <si>
    <t>3rd Clear Wing</t>
  </si>
  <si>
    <t>JM5-19-126</t>
  </si>
  <si>
    <t>JM5-18-145</t>
  </si>
  <si>
    <t>1st Adult State ChampiClear Wing</t>
  </si>
  <si>
    <t>3rd Adult State ChampiClear Wing</t>
  </si>
  <si>
    <t>Meale J Total</t>
  </si>
  <si>
    <t>MM2-16-011</t>
  </si>
  <si>
    <t>2nd Adult Opaline AOSV</t>
  </si>
  <si>
    <t>Meney  &amp;  Muller</t>
  </si>
  <si>
    <t>MM2-18-127</t>
  </si>
  <si>
    <t>3rd UBC State Champ Opaline</t>
  </si>
  <si>
    <t>MM2-18-142</t>
  </si>
  <si>
    <t>MM2-18-155</t>
  </si>
  <si>
    <t>1st Yellowfaced</t>
  </si>
  <si>
    <t>Meney &amp; Muller Total</t>
  </si>
  <si>
    <t>Misfud C</t>
  </si>
  <si>
    <t>CM1-18-106</t>
  </si>
  <si>
    <t>Mifsud C Total</t>
  </si>
  <si>
    <t>BCV-15-01877</t>
  </si>
  <si>
    <t>3rd Adult Dominant Pied</t>
  </si>
  <si>
    <t>SM4-17-022</t>
  </si>
  <si>
    <t>3rd Young Bird D/F Spangle</t>
  </si>
  <si>
    <t>SM4-17-030</t>
  </si>
  <si>
    <t>3rd Young Bird Dominant Pied</t>
  </si>
  <si>
    <t>Mow S Total</t>
  </si>
  <si>
    <t>MS6-18-004 </t>
  </si>
  <si>
    <t>1st Dilute</t>
  </si>
  <si>
    <t>MS6-18-114</t>
  </si>
  <si>
    <t>2nd Dilute</t>
  </si>
  <si>
    <t>MS6-18-163</t>
  </si>
  <si>
    <t>3rd Dilute</t>
  </si>
  <si>
    <t>MS6-18-152</t>
  </si>
  <si>
    <t>2nd Cinnamon</t>
  </si>
  <si>
    <t>MS6-18-211</t>
  </si>
  <si>
    <t xml:space="preserve">Murray V  </t>
  </si>
  <si>
    <t>MS6-18-004</t>
  </si>
  <si>
    <t>MS6-19-083</t>
  </si>
  <si>
    <t>3rd UBC State Champ Clear Wing</t>
  </si>
  <si>
    <t>3rd Adult State ChampiDilute</t>
  </si>
  <si>
    <t>1st Adult State ChampiCinnamon</t>
  </si>
  <si>
    <t>MS6-18-155</t>
  </si>
  <si>
    <t>1st Adult State ChampiSpangle AOSV</t>
  </si>
  <si>
    <t>MS6-17-053</t>
  </si>
  <si>
    <t>1st Adult State ChampiWhitecap</t>
  </si>
  <si>
    <t>Murray V Total</t>
  </si>
  <si>
    <t>RN2-16-076</t>
  </si>
  <si>
    <t>RN2-16-140</t>
  </si>
  <si>
    <t>RN2-18-009</t>
  </si>
  <si>
    <t>RN2-16-019</t>
  </si>
  <si>
    <t xml:space="preserve">Best Open Adult </t>
  </si>
  <si>
    <t>Nelson R Total</t>
  </si>
  <si>
    <t>GO2-18-008</t>
  </si>
  <si>
    <t>1st UBC State Champ D/F Spangle</t>
  </si>
  <si>
    <t>O'Connell G Total</t>
  </si>
  <si>
    <t>BCV-19-1521</t>
  </si>
  <si>
    <t>No Ring Number Provided</t>
  </si>
  <si>
    <t>O’Connell M</t>
  </si>
  <si>
    <t>BCV-18-6066</t>
  </si>
  <si>
    <t>Best Beginner in Show</t>
  </si>
  <si>
    <t>O'Connell M Total</t>
  </si>
  <si>
    <t>J02-16-155</t>
  </si>
  <si>
    <t>3rd Adult Spangel AOSV</t>
  </si>
  <si>
    <t>J02-17-122</t>
  </si>
  <si>
    <t>3rd Young Bird Violet</t>
  </si>
  <si>
    <t>J02-17-034</t>
  </si>
  <si>
    <t>2nd Young Bird Clearbody</t>
  </si>
  <si>
    <t>JO2-18-034</t>
  </si>
  <si>
    <t>JO2-18-019</t>
  </si>
  <si>
    <t>1st UBC State Champ Violet</t>
  </si>
  <si>
    <t>JO2-18-009</t>
  </si>
  <si>
    <t>2nd UBC State Champ Opaline</t>
  </si>
  <si>
    <t>JO2-17-136</t>
  </si>
  <si>
    <t>JO2-18-033</t>
  </si>
  <si>
    <t>1st Grey</t>
  </si>
  <si>
    <t>2nd Grey</t>
  </si>
  <si>
    <t>JO2-19-050</t>
  </si>
  <si>
    <t>JO2-17-122</t>
  </si>
  <si>
    <t>2nd Adult State ChampiViolet</t>
  </si>
  <si>
    <t>Orlandi J Total</t>
  </si>
  <si>
    <t xml:space="preserve">Osmand K   </t>
  </si>
  <si>
    <t>KO1-17-134</t>
  </si>
  <si>
    <t>Osmand K Total</t>
  </si>
  <si>
    <t>Geelong Diploma</t>
  </si>
  <si>
    <t>MP1-17-063</t>
  </si>
  <si>
    <t>Dandenong Diploma</t>
  </si>
  <si>
    <t>MP1-17-012</t>
  </si>
  <si>
    <t>BCV-15-1242</t>
  </si>
  <si>
    <t>2nd Adult Violet</t>
  </si>
  <si>
    <t>BCV-15-1253</t>
  </si>
  <si>
    <t>1st Adult Greywing</t>
  </si>
  <si>
    <t>MP1-17-008</t>
  </si>
  <si>
    <t>Best Bird in Show</t>
  </si>
  <si>
    <t>1st Young Bird Grey</t>
  </si>
  <si>
    <t>2nd Young Bird Grey</t>
  </si>
  <si>
    <t>MP1-17-044</t>
  </si>
  <si>
    <t>1st Young Bird Grey Wing</t>
  </si>
  <si>
    <t>MP1-17-046</t>
  </si>
  <si>
    <t>2nd Young Bird Grey Wing</t>
  </si>
  <si>
    <t>MP1-17-118</t>
  </si>
  <si>
    <t>3rd Young Bird Grey Wing</t>
  </si>
  <si>
    <t>MP1-18-012</t>
  </si>
  <si>
    <t>MP1-18-066</t>
  </si>
  <si>
    <t>3rd Grey Wing</t>
  </si>
  <si>
    <t>MP1-19-125</t>
  </si>
  <si>
    <t>MP1-19-081</t>
  </si>
  <si>
    <t>MP1-19-107</t>
  </si>
  <si>
    <t>2nd UBC State Champ Opaline AOSV</t>
  </si>
  <si>
    <t>MP1-18-068</t>
  </si>
  <si>
    <t>3rd Adult State ChampiGrey Wing</t>
  </si>
  <si>
    <t>Paoli M Total</t>
  </si>
  <si>
    <t>MP2-18-030</t>
  </si>
  <si>
    <t>Parr M Total</t>
  </si>
  <si>
    <t>BCV-16-41179</t>
  </si>
  <si>
    <t>Perini W Total</t>
  </si>
  <si>
    <t>BCV-17-1715</t>
  </si>
  <si>
    <t>KS5-16-193</t>
  </si>
  <si>
    <t>Ponsioen R Total</t>
  </si>
  <si>
    <t>BCV-15-39512</t>
  </si>
  <si>
    <t>3rd Adult Recessive Pied</t>
  </si>
  <si>
    <t>KP1-18-086</t>
  </si>
  <si>
    <t>Pullen K Total</t>
  </si>
  <si>
    <t>BCV-18-6301</t>
  </si>
  <si>
    <t>BCV-18-6302</t>
  </si>
  <si>
    <t>3rd Opaline</t>
  </si>
  <si>
    <t>Randall M &amp; R</t>
  </si>
  <si>
    <t>L1-17-004</t>
  </si>
  <si>
    <t>2nd Young Bird Hens</t>
  </si>
  <si>
    <t>C2-17-072</t>
  </si>
  <si>
    <t>3rd Young Bird Hens</t>
  </si>
  <si>
    <t>MR1-18-026</t>
  </si>
  <si>
    <t>2nd UBC State Champ Yellowfaced</t>
  </si>
  <si>
    <t>MR1-18-145</t>
  </si>
  <si>
    <t>2nd UBC State Champ D/F Spangle</t>
  </si>
  <si>
    <t>MR1-18-210</t>
  </si>
  <si>
    <t>2nd UBC State Champ Recessive Pied</t>
  </si>
  <si>
    <t>MR1-18-156</t>
  </si>
  <si>
    <t>2nd UBC State Champ White Cap</t>
  </si>
  <si>
    <t>MR1-18-136</t>
  </si>
  <si>
    <t>MR1-18-067</t>
  </si>
  <si>
    <t>Best in Show</t>
  </si>
  <si>
    <t>MR1-18-147</t>
  </si>
  <si>
    <t>2nd Violet</t>
  </si>
  <si>
    <t>MR1-18-187</t>
  </si>
  <si>
    <t>MR1-18-146</t>
  </si>
  <si>
    <t>3rd D/F Spangle</t>
  </si>
  <si>
    <t>MR1-18-188</t>
  </si>
  <si>
    <t>MR1-18-041</t>
  </si>
  <si>
    <t>2nd Black eyed self</t>
  </si>
  <si>
    <t>MR1-18-161</t>
  </si>
  <si>
    <t>3rd UBC State Champ Black Eyed</t>
  </si>
  <si>
    <t>MR1-19-049</t>
  </si>
  <si>
    <t>2nd UBC State Champ Dilute</t>
  </si>
  <si>
    <t>MR1-17-12928</t>
  </si>
  <si>
    <t>Best Adult Bird in Show</t>
  </si>
  <si>
    <t xml:space="preserve">Best Champion Adult Bird </t>
  </si>
  <si>
    <t>MR1-19-014</t>
  </si>
  <si>
    <t>M &amp; R Randall</t>
  </si>
  <si>
    <t>MR1-18-9635</t>
  </si>
  <si>
    <t>2nd Adult State ChampiBlue</t>
  </si>
  <si>
    <t>2nd Adult State ChampiSpangle AOSV</t>
  </si>
  <si>
    <t>MR1-18-101</t>
  </si>
  <si>
    <t>MR1-17-103</t>
  </si>
  <si>
    <t>2nd Adult State ChampiHens</t>
  </si>
  <si>
    <t>Randall M &amp; R Total</t>
  </si>
  <si>
    <t>BCV-15-38601</t>
  </si>
  <si>
    <t>1st Adult Grey Green</t>
  </si>
  <si>
    <t>RG4-18-044</t>
  </si>
  <si>
    <t>RG4-19-055</t>
  </si>
  <si>
    <t>3rd UBC State Champ Grey Green</t>
  </si>
  <si>
    <t>RG4-16-038</t>
  </si>
  <si>
    <t>Ray &amp; German Total</t>
  </si>
  <si>
    <t>BCV-TBA-2018</t>
  </si>
  <si>
    <t>Rayner L Total</t>
  </si>
  <si>
    <t>BR1-17-023</t>
  </si>
  <si>
    <t>BR1-18-028</t>
  </si>
  <si>
    <t>3rd Adult State ChampiLacewing</t>
  </si>
  <si>
    <t>Reynolds B Total</t>
  </si>
  <si>
    <t>AR4-17-077</t>
  </si>
  <si>
    <t>AR4-18-145</t>
  </si>
  <si>
    <t>Richardson A Total</t>
  </si>
  <si>
    <t>LR1-19-044</t>
  </si>
  <si>
    <t>LR1-18-064</t>
  </si>
  <si>
    <t>1st Adult State ChampiGreen</t>
  </si>
  <si>
    <t>LR1-18-160</t>
  </si>
  <si>
    <t>2nd Adult State ChampiGrey Green</t>
  </si>
  <si>
    <t>LR1-17-074</t>
  </si>
  <si>
    <t>1st Adult State ChampiYellowfaced</t>
  </si>
  <si>
    <t>LR1-18-054</t>
  </si>
  <si>
    <t>3rd Adult State ChampiOpaline AOSV</t>
  </si>
  <si>
    <t>2017-LR1-172</t>
  </si>
  <si>
    <t>Richardson L Total</t>
  </si>
  <si>
    <t>DR4-17-088</t>
  </si>
  <si>
    <t>2nd Young Bird Goldenfaced</t>
  </si>
  <si>
    <t>Ritchie D Total</t>
  </si>
  <si>
    <t>DR1-16-029</t>
  </si>
  <si>
    <t>3rd Adult Black Eye</t>
  </si>
  <si>
    <t>DR1-16-045</t>
  </si>
  <si>
    <t>2nd Adult Hens</t>
  </si>
  <si>
    <t>DR1-18-015</t>
  </si>
  <si>
    <t>2nd UBC State Champ Black Eyed</t>
  </si>
  <si>
    <t>DR1-18-014</t>
  </si>
  <si>
    <t>DR1-19-054</t>
  </si>
  <si>
    <t>best Champion UBC</t>
  </si>
  <si>
    <t>Rixon D Total</t>
  </si>
  <si>
    <t>BCV-19-5034</t>
  </si>
  <si>
    <t>2nd UBC State Champ Spangle Normal</t>
  </si>
  <si>
    <t>RR9-19-054</t>
  </si>
  <si>
    <t>Best Beginner young bird</t>
  </si>
  <si>
    <t>RR9-013-2020</t>
  </si>
  <si>
    <t>BCV 18-6880</t>
  </si>
  <si>
    <t>Best Beginner Adult bird</t>
  </si>
  <si>
    <t>Rodriguez R Total</t>
  </si>
  <si>
    <t>BCV-15-42612</t>
  </si>
  <si>
    <t>BCV-43921</t>
  </si>
  <si>
    <t>Best Beginner Adult in Show</t>
  </si>
  <si>
    <t>CR10-18-047</t>
  </si>
  <si>
    <t>Ross C Total</t>
  </si>
  <si>
    <t>KJR-18-011</t>
  </si>
  <si>
    <t>Rowan K Total</t>
  </si>
  <si>
    <t>BCV-15-16459</t>
  </si>
  <si>
    <t>1st Adult Opaline AOSV</t>
  </si>
  <si>
    <t>AR1-16-150</t>
  </si>
  <si>
    <t>3rd Adult Opaline AOSV</t>
  </si>
  <si>
    <t>AR1-17-082</t>
  </si>
  <si>
    <t>1st Young Bird Albino</t>
  </si>
  <si>
    <t>AR1-17-037</t>
  </si>
  <si>
    <t>2nd Young Bird Opaline</t>
  </si>
  <si>
    <t>AR1-17-229</t>
  </si>
  <si>
    <t>1st Young Bird Clearbody</t>
  </si>
  <si>
    <t>AR1-17-138</t>
  </si>
  <si>
    <t>2nd Young Bird Recessive Pied</t>
  </si>
  <si>
    <t>AR1-17-168</t>
  </si>
  <si>
    <t>3rd Young Bird Recessive Pied</t>
  </si>
  <si>
    <t>AR1-18-229</t>
  </si>
  <si>
    <t>AR1-18-138</t>
  </si>
  <si>
    <t>AR1-18-168</t>
  </si>
  <si>
    <t>AR1-18-058</t>
  </si>
  <si>
    <t>AR1-18-042</t>
  </si>
  <si>
    <t>1st UBC State Champ Dark Eyed Clear</t>
  </si>
  <si>
    <t>AR1-18-065</t>
  </si>
  <si>
    <t>3rd UBC State Champ Dark Eyed Clear</t>
  </si>
  <si>
    <t>AR1-18-104</t>
  </si>
  <si>
    <t>AR1-18-097</t>
  </si>
  <si>
    <t xml:space="preserve">3rd UBC State Champ White cap </t>
  </si>
  <si>
    <t>AR1-18-273</t>
  </si>
  <si>
    <t>3rd Yellowfaced</t>
  </si>
  <si>
    <t>AR1-18-119</t>
  </si>
  <si>
    <t>AR1-18-162 </t>
  </si>
  <si>
    <t>3rd Recessive Pied</t>
  </si>
  <si>
    <t>AR1-18-044 </t>
  </si>
  <si>
    <t>1st Whitecap</t>
  </si>
  <si>
    <t>AR1-18-166</t>
  </si>
  <si>
    <t>3rd Whitecap</t>
  </si>
  <si>
    <t>AR1-18-162</t>
  </si>
  <si>
    <t>AR1-19-107</t>
  </si>
  <si>
    <t>AR1-19-114</t>
  </si>
  <si>
    <t>2nd UBC State Champ Lutino</t>
  </si>
  <si>
    <t>AR1-19-140</t>
  </si>
  <si>
    <t>2nd UBC State Champ Dark Eyed Clear</t>
  </si>
  <si>
    <t>AR1-19-204</t>
  </si>
  <si>
    <t>AR1-19-115</t>
  </si>
  <si>
    <t>1st UBC State Champ Opaline</t>
  </si>
  <si>
    <t>AR1-19-154</t>
  </si>
  <si>
    <t>1st UBC State Champ Fallow</t>
  </si>
  <si>
    <t>AR1-19-109</t>
  </si>
  <si>
    <t xml:space="preserve">Eastern </t>
  </si>
  <si>
    <t>AR1-17-283</t>
  </si>
  <si>
    <t>3rd Adult State ChampiViolet</t>
  </si>
  <si>
    <t>AR1-16-116</t>
  </si>
  <si>
    <t>1st Adult State ChampiLutino</t>
  </si>
  <si>
    <t>AR1-17-035</t>
  </si>
  <si>
    <t>2nd Adult State ChampiOpaline</t>
  </si>
  <si>
    <t>AR1-18-117</t>
  </si>
  <si>
    <t>3rd Adult State ChampiOpaline</t>
  </si>
  <si>
    <t>1st Adult State ChampiOpaline AOSV</t>
  </si>
  <si>
    <t>AR1-16-117</t>
  </si>
  <si>
    <t>1st Adult State ChampiClearbody</t>
  </si>
  <si>
    <t>1st Adult State ChampiRecessive Pied</t>
  </si>
  <si>
    <t>3rd Adult State ChampiRecessive Pied</t>
  </si>
  <si>
    <t>AR1-18-089</t>
  </si>
  <si>
    <t>3rd Adult State ChampiWhitecap</t>
  </si>
  <si>
    <t>Rowe A Total</t>
  </si>
  <si>
    <t>BCV-15-38608</t>
  </si>
  <si>
    <t>BCV-15-38829</t>
  </si>
  <si>
    <t>1st Adult Goldenface (Australian)</t>
  </si>
  <si>
    <t>BCV-15-38803</t>
  </si>
  <si>
    <t>2nd Adult Goldenface (Australian)</t>
  </si>
  <si>
    <t>JG2-16-153</t>
  </si>
  <si>
    <t>3rd Spangle Double Factor</t>
  </si>
  <si>
    <t>BCV-15-38836</t>
  </si>
  <si>
    <t>2nd Spangle AOSV</t>
  </si>
  <si>
    <t>JG2-16-155</t>
  </si>
  <si>
    <t>BCV-16-18619</t>
  </si>
  <si>
    <t>Rowe Brothers</t>
  </si>
  <si>
    <t>JG2-17-075</t>
  </si>
  <si>
    <t>2nd Young Bird Albino</t>
  </si>
  <si>
    <t>JG2-17-162</t>
  </si>
  <si>
    <t>3rd Young Bird Dark Eyed Clear</t>
  </si>
  <si>
    <t>JG2-17-088</t>
  </si>
  <si>
    <t>2nd Young Bird D/F Spangle</t>
  </si>
  <si>
    <t>JG2-17-010</t>
  </si>
  <si>
    <t>3rd Young Bird Clearbody</t>
  </si>
  <si>
    <t>JG2-17-370</t>
  </si>
  <si>
    <t>BCV-18-390</t>
  </si>
  <si>
    <t>BCV-18-136</t>
  </si>
  <si>
    <t>BCV-18-141</t>
  </si>
  <si>
    <t>3rd UBC State Champ Goldenfaced</t>
  </si>
  <si>
    <t>BCV-18-383</t>
  </si>
  <si>
    <t>BCV-18-172</t>
  </si>
  <si>
    <t>3rd UBC State Champ Spangle AOSV</t>
  </si>
  <si>
    <t>BCV-18-357</t>
  </si>
  <si>
    <t>1st UBC State Champ Recessive Pied</t>
  </si>
  <si>
    <t>BCV-18-004</t>
  </si>
  <si>
    <t>3rd Grey</t>
  </si>
  <si>
    <t>BCV-18-028</t>
  </si>
  <si>
    <t>1st Opaline</t>
  </si>
  <si>
    <t>BCV-18-140</t>
  </si>
  <si>
    <t>2nd Opaline</t>
  </si>
  <si>
    <t>BCV-18-171</t>
  </si>
  <si>
    <t>BCV-18-016</t>
  </si>
  <si>
    <t>JG2-19-087</t>
  </si>
  <si>
    <t>JG2-19-070</t>
  </si>
  <si>
    <t>JG2-19-123</t>
  </si>
  <si>
    <t>JG2-19-447</t>
  </si>
  <si>
    <t>3rd UBC State Champ Opaline AOSV</t>
  </si>
  <si>
    <t>JG2-19-129</t>
  </si>
  <si>
    <t>3rd UBC State Champ Clearbody</t>
  </si>
  <si>
    <t>JG2-19-125</t>
  </si>
  <si>
    <t>2nd UBC State Champ Spangle AOSV</t>
  </si>
  <si>
    <t>JG2-19-456</t>
  </si>
  <si>
    <t>N16-16-18619</t>
  </si>
  <si>
    <t>JG2-19-495</t>
  </si>
  <si>
    <t>BCV-17-11734</t>
  </si>
  <si>
    <t>3rd Adult State ChampiGrey</t>
  </si>
  <si>
    <t>JG2-16-334</t>
  </si>
  <si>
    <t>3rd Adult State ChampiBlack Eyed</t>
  </si>
  <si>
    <t>BCV-15-38567</t>
  </si>
  <si>
    <t>3rd Adult State ChampiDark Eyed Clear</t>
  </si>
  <si>
    <t>1st Adult State ChampiOpaline</t>
  </si>
  <si>
    <t>Rowe Bros Total</t>
  </si>
  <si>
    <t>BCV-18-5335</t>
  </si>
  <si>
    <t>1st UBC State Champ Albino</t>
  </si>
  <si>
    <t>BCV-18-5328</t>
  </si>
  <si>
    <t>2nd UBC State Champ Albino</t>
  </si>
  <si>
    <t>BCV-18-5329</t>
  </si>
  <si>
    <t>BS9-17-044</t>
  </si>
  <si>
    <t>BCV-15-16749</t>
  </si>
  <si>
    <t>BS9-17-126</t>
  </si>
  <si>
    <t xml:space="preserve">United  </t>
  </si>
  <si>
    <t>BS9-18-056</t>
  </si>
  <si>
    <t xml:space="preserve">Best Open Young </t>
  </si>
  <si>
    <t>BS9-19-039</t>
  </si>
  <si>
    <t>BS9-049</t>
  </si>
  <si>
    <t>2nd Adult State ChampiLutino</t>
  </si>
  <si>
    <t>Promote to Champion 2021</t>
  </si>
  <si>
    <t>Schembri B Total</t>
  </si>
  <si>
    <t>BS1-17-095</t>
  </si>
  <si>
    <t>1st Young Bird Green</t>
  </si>
  <si>
    <t>BS1-17-182</t>
  </si>
  <si>
    <t>2nd Young Bird Opaline AOSV</t>
  </si>
  <si>
    <t>BS1-17-141</t>
  </si>
  <si>
    <t>1st Young Bird Crest</t>
  </si>
  <si>
    <t>BS1-17-142</t>
  </si>
  <si>
    <t>2nd Young Bird Crest</t>
  </si>
  <si>
    <t>Sheppard &amp; Flanigan</t>
  </si>
  <si>
    <t>BS1-18-095</t>
  </si>
  <si>
    <t>BS1-18-182</t>
  </si>
  <si>
    <t>1st Opaline AOSV</t>
  </si>
  <si>
    <t>BS1-18-141</t>
  </si>
  <si>
    <t>1st Crested</t>
  </si>
  <si>
    <t>BS1-18-142</t>
  </si>
  <si>
    <t>2nd Crested</t>
  </si>
  <si>
    <t>CF1-18-026</t>
  </si>
  <si>
    <t>1st UBC State Champ Blue</t>
  </si>
  <si>
    <t>BS1-18-103</t>
  </si>
  <si>
    <t>BS1-18-155</t>
  </si>
  <si>
    <t>BS1-18-176</t>
  </si>
  <si>
    <t>3rd UBC State Champ Violet</t>
  </si>
  <si>
    <t>CF1-18-022</t>
  </si>
  <si>
    <t>1st UBC State Champ Yellowfaced</t>
  </si>
  <si>
    <t>BS1-18-101</t>
  </si>
  <si>
    <t>CF1-18-072</t>
  </si>
  <si>
    <t>BS1-18-083</t>
  </si>
  <si>
    <t>1st UBC State Champ Cinnamon</t>
  </si>
  <si>
    <t>BS1-18-085</t>
  </si>
  <si>
    <t>BS1-18-089</t>
  </si>
  <si>
    <t>CF1-18-064</t>
  </si>
  <si>
    <t>BS1-18-146</t>
  </si>
  <si>
    <t>1st UBC State Champ Crest</t>
  </si>
  <si>
    <t>BS1-18-147</t>
  </si>
  <si>
    <t>2nd UBC State Champ Crest</t>
  </si>
  <si>
    <t>BS1-18-262</t>
  </si>
  <si>
    <t>BS1-18-202 </t>
  </si>
  <si>
    <t>1st Violet</t>
  </si>
  <si>
    <t>CF1-18-180 </t>
  </si>
  <si>
    <t>2nd Yellowfaced</t>
  </si>
  <si>
    <t>BS1-18-201 </t>
  </si>
  <si>
    <t>2nd Black Eyed</t>
  </si>
  <si>
    <t>CF1-18-043 </t>
  </si>
  <si>
    <t>1st Clear Wing</t>
  </si>
  <si>
    <t>CF1-18-245</t>
  </si>
  <si>
    <t>2nd Clear Wing</t>
  </si>
  <si>
    <t>BS1-18-396 </t>
  </si>
  <si>
    <t>1st Crest</t>
  </si>
  <si>
    <t>BS1-18-178 </t>
  </si>
  <si>
    <t>2nd Crest</t>
  </si>
  <si>
    <t>BS1-18-076</t>
  </si>
  <si>
    <t>3rd Hens</t>
  </si>
  <si>
    <t>Sheppard &amp; Flanagan </t>
  </si>
  <si>
    <t>BS1-18-365 </t>
  </si>
  <si>
    <t>2nd Grey Green</t>
  </si>
  <si>
    <t>BS1-18-335 </t>
  </si>
  <si>
    <t>CF1-18-090 </t>
  </si>
  <si>
    <t>2nd Whitecap</t>
  </si>
  <si>
    <t>BS1-18-202</t>
  </si>
  <si>
    <t>CF1-18-043</t>
  </si>
  <si>
    <t>2nd Clearwing</t>
  </si>
  <si>
    <t>BS1-18-335</t>
  </si>
  <si>
    <t>BS1-18-075</t>
  </si>
  <si>
    <t>3rd Hen</t>
  </si>
  <si>
    <t>BS1-19-047</t>
  </si>
  <si>
    <t>CF1-19-039</t>
  </si>
  <si>
    <t>BS1-19-056</t>
  </si>
  <si>
    <t>BS1-19-097</t>
  </si>
  <si>
    <t>CF1-19-047</t>
  </si>
  <si>
    <t>CF1-19-015</t>
  </si>
  <si>
    <t>CF1-19-078</t>
  </si>
  <si>
    <t>3rd UBC State Champ Yellowfaced</t>
  </si>
  <si>
    <t>BS1-19-059</t>
  </si>
  <si>
    <t>3rd UBC State Champ Cinnamon</t>
  </si>
  <si>
    <t>CF1-19-007</t>
  </si>
  <si>
    <t>BS1-19-046</t>
  </si>
  <si>
    <t>2nd UBC State Champ Clearbody</t>
  </si>
  <si>
    <t>BS1-19-071</t>
  </si>
  <si>
    <t>2nd UBC State Champ Lacewing</t>
  </si>
  <si>
    <t>CF1-19-053</t>
  </si>
  <si>
    <t>1st UBC State Champ Dominant Pied</t>
  </si>
  <si>
    <t>CF1-19-103</t>
  </si>
  <si>
    <t>2nd UBC State Champ Whitecap</t>
  </si>
  <si>
    <t>BS1-19-104</t>
  </si>
  <si>
    <t>BS1-19-073</t>
  </si>
  <si>
    <t>BS1-19-119</t>
  </si>
  <si>
    <t>3rd UBC State Champ Crest</t>
  </si>
  <si>
    <t>Sheppard &amp; Flanagan Total</t>
  </si>
  <si>
    <t>RS11-16-035</t>
  </si>
  <si>
    <t>RS5-16-114</t>
  </si>
  <si>
    <t>RS5-16-150</t>
  </si>
  <si>
    <t>SA-15-00652</t>
  </si>
  <si>
    <t>2nd Adult Blackeye</t>
  </si>
  <si>
    <t>RS5-16-015</t>
  </si>
  <si>
    <t>3rd Adult Dilute</t>
  </si>
  <si>
    <t>1st Adult Cinnamon</t>
  </si>
  <si>
    <t>RS5-17-045</t>
  </si>
  <si>
    <t>Grand Champion</t>
  </si>
  <si>
    <t>RS15-17-162</t>
  </si>
  <si>
    <t>1st Young Bird Black Eyed</t>
  </si>
  <si>
    <t>RS15-17-168</t>
  </si>
  <si>
    <t>2nd Young Bird Black Eyed</t>
  </si>
  <si>
    <t>RS15-17-089</t>
  </si>
  <si>
    <t>1st Young Bird Lacewing</t>
  </si>
  <si>
    <t>RS15-18-089</t>
  </si>
  <si>
    <t xml:space="preserve">3rd Lacewing </t>
  </si>
  <si>
    <t>RS15-17-140</t>
  </si>
  <si>
    <t>SA-15-00707</t>
  </si>
  <si>
    <t>Best Champ Adult Bird</t>
  </si>
  <si>
    <t>RS15-18-098</t>
  </si>
  <si>
    <t>1st UBC State Champ Black Eyed</t>
  </si>
  <si>
    <t>Colac UBC</t>
  </si>
  <si>
    <t>RS15-18-148</t>
  </si>
  <si>
    <t>RS15-18-037</t>
  </si>
  <si>
    <t>RS15-18-093</t>
  </si>
  <si>
    <t>RS15-18-055</t>
  </si>
  <si>
    <t>RS15-18-143</t>
  </si>
  <si>
    <t>Best Bird in show</t>
  </si>
  <si>
    <t>RS15-18-108 </t>
  </si>
  <si>
    <t>1st Black Eyed</t>
  </si>
  <si>
    <t>RS15-18-152</t>
  </si>
  <si>
    <t>3rd Dominant Pied</t>
  </si>
  <si>
    <t>RS15-18-082</t>
  </si>
  <si>
    <t>RS15-19-110</t>
  </si>
  <si>
    <t>RS15-19-135</t>
  </si>
  <si>
    <t>RS15-19-133</t>
  </si>
  <si>
    <t>RS15-19-173</t>
  </si>
  <si>
    <t>Best champion UBC</t>
  </si>
  <si>
    <t>1st Adult State ChampiGrey</t>
  </si>
  <si>
    <t>RS15-18-108</t>
  </si>
  <si>
    <t>1st Adult State ChampiBlack Eyed</t>
  </si>
  <si>
    <t>2nd Adult State ChampiCinnamon</t>
  </si>
  <si>
    <t>RS15-18-111</t>
  </si>
  <si>
    <t>2nd Adult State ChampiOpaline AOSV</t>
  </si>
  <si>
    <t>Ballarat Club Championship</t>
  </si>
  <si>
    <t>RS5-19-169</t>
  </si>
  <si>
    <t>Rs15-19-169</t>
  </si>
  <si>
    <t>Bset Young Bird</t>
  </si>
  <si>
    <t>RS15-15-055</t>
  </si>
  <si>
    <t>Slade R Total</t>
  </si>
  <si>
    <t>S30-16-148</t>
  </si>
  <si>
    <t>3rd Adult Goldenface</t>
  </si>
  <si>
    <t>Smith D &amp; R Total</t>
  </si>
  <si>
    <t>DS11-17-165</t>
  </si>
  <si>
    <t>PS1-19-091</t>
  </si>
  <si>
    <t>1st UBC State Champ Dilute</t>
  </si>
  <si>
    <t>PS1-19-069</t>
  </si>
  <si>
    <t xml:space="preserve">Smith P &amp; D </t>
  </si>
  <si>
    <t>PS1-18-052</t>
  </si>
  <si>
    <t>PS1-18-044</t>
  </si>
  <si>
    <t>DS11-17-132</t>
  </si>
  <si>
    <t>Smith P &amp; D Total</t>
  </si>
  <si>
    <t>DS3-19-029</t>
  </si>
  <si>
    <t>1st UBC State Champ Grey</t>
  </si>
  <si>
    <t>Spink D Total</t>
  </si>
  <si>
    <t>GS1-18-051</t>
  </si>
  <si>
    <t>1st Adult State ChampiLacewing</t>
  </si>
  <si>
    <t>Stagg G Total</t>
  </si>
  <si>
    <t>BCV-16-12124</t>
  </si>
  <si>
    <t>1st Adult State ChampiViolet</t>
  </si>
  <si>
    <t>OZ1-18-067</t>
  </si>
  <si>
    <t>3rd Adult State ChampiYellowfaced</t>
  </si>
  <si>
    <t>OZ1-18-056</t>
  </si>
  <si>
    <t>2nd Adult State ChampiAlbino</t>
  </si>
  <si>
    <t>Stephens R Total</t>
  </si>
  <si>
    <t>ST7-17-040</t>
  </si>
  <si>
    <t>BCV-16-10590</t>
  </si>
  <si>
    <t>Tartaglia S Total</t>
  </si>
  <si>
    <t>BCV-15-07316</t>
  </si>
  <si>
    <t>3rd Adult opaline</t>
  </si>
  <si>
    <t>BCV-16-07316</t>
  </si>
  <si>
    <t>DT8-19-035</t>
  </si>
  <si>
    <t>DT8-19-096</t>
  </si>
  <si>
    <t>Taylor D Total</t>
  </si>
  <si>
    <t xml:space="preserve">Thomas S  </t>
  </si>
  <si>
    <t>1ST-019-18-NSW</t>
  </si>
  <si>
    <t>Best Beginner Young</t>
  </si>
  <si>
    <t>1ST-073-16-NSW</t>
  </si>
  <si>
    <t>Thomas S Total</t>
  </si>
  <si>
    <t>PT9-16-156</t>
  </si>
  <si>
    <t>3rd Adult Grey Green</t>
  </si>
  <si>
    <t>BCV-15-12596</t>
  </si>
  <si>
    <t>1st Adult Blue</t>
  </si>
  <si>
    <t>PT9-16-063</t>
  </si>
  <si>
    <t xml:space="preserve">1st Adult Spangle Double Factor </t>
  </si>
  <si>
    <t>BCV-15-12457</t>
  </si>
  <si>
    <t>1st Adult Fallow</t>
  </si>
  <si>
    <t>BCV-15-12532</t>
  </si>
  <si>
    <t>1st Adult Spangle Normal</t>
  </si>
  <si>
    <t>Exhibition Class</t>
  </si>
  <si>
    <t>3rd White Cap</t>
  </si>
  <si>
    <t>PT9-17-180</t>
  </si>
  <si>
    <t>1st Young Bird Opaline</t>
  </si>
  <si>
    <t>PT9-17-110</t>
  </si>
  <si>
    <t>1st Young Bird Fallow</t>
  </si>
  <si>
    <t>PT9-18-180</t>
  </si>
  <si>
    <t>PT9-18-169</t>
  </si>
  <si>
    <t>PT9-18-110</t>
  </si>
  <si>
    <t>PT9-18-092</t>
  </si>
  <si>
    <t>PT9-18-064</t>
  </si>
  <si>
    <t>PT9-18-105</t>
  </si>
  <si>
    <t>PT9-18-104</t>
  </si>
  <si>
    <t>2nd UBC State Champ Fallow</t>
  </si>
  <si>
    <t>PT9-18-070</t>
  </si>
  <si>
    <t>Melton Club Champs</t>
  </si>
  <si>
    <t>PT9-17-169</t>
  </si>
  <si>
    <t xml:space="preserve">Best Champ Adult </t>
  </si>
  <si>
    <t>PT9-18-111</t>
  </si>
  <si>
    <t>3rd Blue</t>
  </si>
  <si>
    <t>PT9-18-047</t>
  </si>
  <si>
    <t>1st Cinnamon</t>
  </si>
  <si>
    <t>PT9-18-152</t>
  </si>
  <si>
    <t>2nd Cinnamonwing</t>
  </si>
  <si>
    <t>PT9-19-102</t>
  </si>
  <si>
    <t>PT9-19-131</t>
  </si>
  <si>
    <t>3rd UBC State Champ Whitecap</t>
  </si>
  <si>
    <t>PT9-19-047</t>
  </si>
  <si>
    <t xml:space="preserve">Melton  </t>
  </si>
  <si>
    <t>PT9-19-107</t>
  </si>
  <si>
    <t>Best Champion young bird</t>
  </si>
  <si>
    <t>PT9-16-090</t>
  </si>
  <si>
    <t>3rd Adult State ChampiGreen</t>
  </si>
  <si>
    <t>3rd Adult State ChampiCinnamon</t>
  </si>
  <si>
    <t>3rd Adult State ChampiClearbody</t>
  </si>
  <si>
    <t>1st Adult State ChampiFallow</t>
  </si>
  <si>
    <t>1st Adult State ChampiHens</t>
  </si>
  <si>
    <t>Thurn P Total</t>
  </si>
  <si>
    <t>BCV-15-12225</t>
  </si>
  <si>
    <t>1st Adult Lutino</t>
  </si>
  <si>
    <t>PT7-16-266</t>
  </si>
  <si>
    <t>3rd Adult Lution</t>
  </si>
  <si>
    <t>BCV-15-12245</t>
  </si>
  <si>
    <t>2nd Adult Clearbody</t>
  </si>
  <si>
    <t>BCV-17-4111</t>
  </si>
  <si>
    <t>3rd Young Bird Blue</t>
  </si>
  <si>
    <t>BCV-18-4204</t>
  </si>
  <si>
    <t>BCV-17-4195</t>
  </si>
  <si>
    <t>Tirant P Total</t>
  </si>
  <si>
    <t>DT10-19-038</t>
  </si>
  <si>
    <t>Toohey D Total</t>
  </si>
  <si>
    <t>BCV-17-2607</t>
  </si>
  <si>
    <t>MT1-13-036</t>
  </si>
  <si>
    <t>1st Adult Blackeye</t>
  </si>
  <si>
    <t>BCV-16-6553</t>
  </si>
  <si>
    <t>2nd Adult Dominant Pied</t>
  </si>
  <si>
    <t>Turner M Total</t>
  </si>
  <si>
    <t>PT8-19-042</t>
  </si>
  <si>
    <t>Tyack P Total</t>
  </si>
  <si>
    <t>AVH-18-007</t>
  </si>
  <si>
    <t>AVH-17-077</t>
  </si>
  <si>
    <t>VH2-17-007</t>
  </si>
  <si>
    <t>Van Hamond A Total</t>
  </si>
  <si>
    <t>Vella &amp; Thomas Total</t>
  </si>
  <si>
    <t>Victola</t>
  </si>
  <si>
    <t>BCV-15-11531</t>
  </si>
  <si>
    <t>Victola Total</t>
  </si>
  <si>
    <t>MAD-19-068</t>
  </si>
  <si>
    <t>Vremic D &amp; M Total</t>
  </si>
  <si>
    <t>Watson G&amp;M</t>
  </si>
  <si>
    <t xml:space="preserve">Border </t>
  </si>
  <si>
    <t>IW-17-009</t>
  </si>
  <si>
    <t>Watson R Total</t>
  </si>
  <si>
    <t>RW16-18-040</t>
  </si>
  <si>
    <t>RW16-19-098</t>
  </si>
  <si>
    <t>JW11-18-075</t>
  </si>
  <si>
    <t xml:space="preserve">Best Intermediate Young </t>
  </si>
  <si>
    <t>Way J Total</t>
  </si>
  <si>
    <t>BCV-16-11517</t>
  </si>
  <si>
    <t>2nd Adult Lutino</t>
  </si>
  <si>
    <t>BCV-17-12125</t>
  </si>
  <si>
    <t>3rd Adult State ChampiLutino</t>
  </si>
  <si>
    <t>Weeding M Total</t>
  </si>
  <si>
    <t>Garth D</t>
  </si>
  <si>
    <t>BCV-16-5074</t>
  </si>
  <si>
    <t>BCV-15-5078</t>
  </si>
  <si>
    <t>Whitley D Total</t>
  </si>
  <si>
    <t>WH1-10-367</t>
  </si>
  <si>
    <t>WH1-17-373</t>
  </si>
  <si>
    <t>2nd Young Bird Dark Eyed Clear</t>
  </si>
  <si>
    <t>WH1-18-373</t>
  </si>
  <si>
    <t>WH1-17-082</t>
  </si>
  <si>
    <t>WH1-19-382</t>
  </si>
  <si>
    <t>WH1-19-065</t>
  </si>
  <si>
    <t>WH1-19-351</t>
  </si>
  <si>
    <t>WH1-18-348</t>
  </si>
  <si>
    <t>2nd Adult State ChampiBlack Eyed</t>
  </si>
  <si>
    <t>Wilson &amp; Hoadley Total</t>
  </si>
  <si>
    <t>NSW-18-14490</t>
  </si>
  <si>
    <t>Wilson R Total</t>
  </si>
  <si>
    <t>Wilson R</t>
  </si>
  <si>
    <t>RW13-18-068</t>
  </si>
  <si>
    <t>2nd Adult State ChampiSpangle Normal</t>
  </si>
  <si>
    <t>RW13-19-007</t>
  </si>
  <si>
    <t>Wilson Ron Total</t>
  </si>
  <si>
    <t>Wines B</t>
  </si>
  <si>
    <t>BW10-15-38171</t>
  </si>
  <si>
    <t>3rd Adult Grey Wing</t>
  </si>
  <si>
    <t>Wines B Total</t>
  </si>
  <si>
    <t>BC-19-732</t>
  </si>
  <si>
    <t>Wong S Total</t>
  </si>
  <si>
    <t>JW13-18-033</t>
  </si>
  <si>
    <t>Wright J Total</t>
  </si>
  <si>
    <t>SZ1 -18-045 </t>
  </si>
  <si>
    <t>2nd D/F Spangle</t>
  </si>
  <si>
    <t>Zunneberg S Total</t>
  </si>
  <si>
    <t>Variety Points 2021</t>
  </si>
  <si>
    <t>Class 1 - Green</t>
  </si>
  <si>
    <t>Class 2 - Grey Green</t>
  </si>
  <si>
    <t>Class 3 - Blue</t>
  </si>
  <si>
    <t>Class 4 - Violet</t>
  </si>
  <si>
    <t>Class 5 - Grey</t>
  </si>
  <si>
    <t>Year</t>
  </si>
  <si>
    <t xml:space="preserve">S &amp; T Grech </t>
  </si>
  <si>
    <t>S &amp; N Hunt</t>
  </si>
  <si>
    <t>Class 6 - English Yellow Face</t>
  </si>
  <si>
    <t>Class 7 - Australian Golden Face</t>
  </si>
  <si>
    <t>Class 8 - Blackeye self</t>
  </si>
  <si>
    <t>Class 9 - Dilute</t>
  </si>
  <si>
    <t>Class 10 - Lutino</t>
  </si>
  <si>
    <t>Class 11 - Albino</t>
  </si>
  <si>
    <t>Class 12 - Dark Eyed Clear</t>
  </si>
  <si>
    <t>Class 13 - Clearwing</t>
  </si>
  <si>
    <t>Class 14 - Grey Wing</t>
  </si>
  <si>
    <t>Class 15 - Cinnamon Wing</t>
  </si>
  <si>
    <t>Class 16 - Spangle Double Factor</t>
  </si>
  <si>
    <t xml:space="preserve">Class 17 - Opaline </t>
  </si>
  <si>
    <t>Class 18 - Opaline AOSV</t>
  </si>
  <si>
    <t>Class 19 - Clearbody</t>
  </si>
  <si>
    <t>Class 20 - Lacewing</t>
  </si>
  <si>
    <t>Kruisselbrink J</t>
  </si>
  <si>
    <t>Class 21 - Fallow</t>
  </si>
  <si>
    <t>Class 22 - Spangle Normal</t>
  </si>
  <si>
    <t>Class 23 - Spangle AOSV</t>
  </si>
  <si>
    <t>Class 24 - Dominant Pied</t>
  </si>
  <si>
    <t>Class 25 - Recessive Pied</t>
  </si>
  <si>
    <t>Vella and Thomas</t>
  </si>
  <si>
    <t>Class 27 - Australian Whitecap</t>
  </si>
  <si>
    <t>Class 28 - Crest</t>
  </si>
  <si>
    <t>Class 31 - Hens</t>
  </si>
  <si>
    <t>C &amp; A Mifsud</t>
  </si>
  <si>
    <t xml:space="preserve">Variety Awards - Exhibitor Points Data </t>
  </si>
  <si>
    <t>Variety</t>
  </si>
  <si>
    <t>Show</t>
  </si>
  <si>
    <t>Date</t>
  </si>
  <si>
    <t>Place</t>
  </si>
  <si>
    <t>Points</t>
  </si>
  <si>
    <t>Green</t>
  </si>
  <si>
    <t>Grey Green</t>
  </si>
  <si>
    <t>Blue</t>
  </si>
  <si>
    <t>Violet</t>
  </si>
  <si>
    <t>Grey</t>
  </si>
  <si>
    <t>Yellowfaced</t>
  </si>
  <si>
    <t>Goldenfaced</t>
  </si>
  <si>
    <t>Black Eyed</t>
  </si>
  <si>
    <t>Dilute</t>
  </si>
  <si>
    <t>Lutino</t>
  </si>
  <si>
    <t>Albino</t>
  </si>
  <si>
    <t>Dark Eyed Clear</t>
  </si>
  <si>
    <t>Clear Wing</t>
  </si>
  <si>
    <t>Grey Wing</t>
  </si>
  <si>
    <t>Cinnamon</t>
  </si>
  <si>
    <t>D/F Spangle</t>
  </si>
  <si>
    <t>Opaline</t>
  </si>
  <si>
    <t>Opaline AOSV</t>
  </si>
  <si>
    <t>Clearbody</t>
  </si>
  <si>
    <t>Lacewing</t>
  </si>
  <si>
    <t>Fallow</t>
  </si>
  <si>
    <t>Spangle Normal</t>
  </si>
  <si>
    <t>Spangle AOSV</t>
  </si>
  <si>
    <t>Dominant Pied</t>
  </si>
  <si>
    <t>Recessive Pied</t>
  </si>
  <si>
    <t>Whitecap</t>
  </si>
  <si>
    <t>Crest</t>
  </si>
  <si>
    <t>Hens</t>
  </si>
  <si>
    <t>Exhibitor Points Table 2020</t>
  </si>
  <si>
    <t>Show Calendar 2020</t>
  </si>
  <si>
    <t>Feb</t>
  </si>
  <si>
    <t>Club Championship</t>
  </si>
  <si>
    <t>Postponed</t>
  </si>
  <si>
    <t>Mar</t>
  </si>
  <si>
    <t>Cancelled</t>
  </si>
  <si>
    <t>Y.B. State Championship</t>
  </si>
  <si>
    <t>23/24</t>
  </si>
  <si>
    <t>National Championship</t>
  </si>
  <si>
    <t>Sept</t>
  </si>
  <si>
    <t>UBC Club Championship</t>
  </si>
  <si>
    <t>Oct</t>
  </si>
  <si>
    <t>Nov</t>
  </si>
  <si>
    <t>Exhibitor Points 2020</t>
  </si>
  <si>
    <t>Variety Points 2020</t>
  </si>
  <si>
    <t>Yes</t>
  </si>
  <si>
    <t>No</t>
  </si>
  <si>
    <t>Grech S</t>
  </si>
  <si>
    <t xml:space="preserve">May </t>
  </si>
  <si>
    <t>ANBC Nationals</t>
  </si>
  <si>
    <t>P &amp; D Smith</t>
  </si>
  <si>
    <t>Smith J</t>
  </si>
  <si>
    <t>D &amp; M Vremec</t>
  </si>
  <si>
    <t>Smith D</t>
  </si>
  <si>
    <t>Headspeath &amp; Brown</t>
  </si>
  <si>
    <t>Mifsud L</t>
  </si>
  <si>
    <t>A &amp; J Howes</t>
  </si>
  <si>
    <t>Wylde A</t>
  </si>
  <si>
    <t>Accadia M</t>
  </si>
  <si>
    <t>Vella &amp; Thomas</t>
  </si>
  <si>
    <t>FINAL FOR 2019</t>
  </si>
  <si>
    <t>Exhibitor Points Table 2019</t>
  </si>
  <si>
    <t>Show Calendar 2019</t>
  </si>
  <si>
    <t xml:space="preserve">Abbott B </t>
  </si>
  <si>
    <t>Barber L</t>
  </si>
  <si>
    <t>Bates D</t>
  </si>
  <si>
    <t>Apr</t>
  </si>
  <si>
    <t>Borg &amp; Skivington</t>
  </si>
  <si>
    <t>S.W. Victoria</t>
  </si>
  <si>
    <t xml:space="preserve">Oct </t>
  </si>
  <si>
    <t>Goulburn</t>
  </si>
  <si>
    <t>S.W.Victoria</t>
  </si>
  <si>
    <t>Cabel C</t>
  </si>
  <si>
    <t>Carro Family</t>
  </si>
  <si>
    <t>Carrol S</t>
  </si>
  <si>
    <t>Cassar C</t>
  </si>
  <si>
    <t>Caulfield Family</t>
  </si>
  <si>
    <t>Charlton K</t>
  </si>
  <si>
    <t>Charmers A</t>
  </si>
  <si>
    <t>Coleiro C</t>
  </si>
  <si>
    <t>Embrey T</t>
  </si>
  <si>
    <t xml:space="preserve">Formosa L &amp; L </t>
  </si>
  <si>
    <t>Galea D</t>
  </si>
  <si>
    <t>Goldsmith B</t>
  </si>
  <si>
    <t xml:space="preserve">Gould M &amp; I </t>
  </si>
  <si>
    <t>Herouvim C</t>
  </si>
  <si>
    <t>Hickling K</t>
  </si>
  <si>
    <t>Lemon &amp; Dean</t>
  </si>
  <si>
    <t>Maurer S</t>
  </si>
  <si>
    <t>McGregor P</t>
  </si>
  <si>
    <t>Newman M</t>
  </si>
  <si>
    <t>Osmand K</t>
  </si>
  <si>
    <t>Podger &amp; Ritchie</t>
  </si>
  <si>
    <t>Ponton S</t>
  </si>
  <si>
    <t>Randle A &amp; G</t>
  </si>
  <si>
    <t>Tevelein Family</t>
  </si>
  <si>
    <t>Tilley F</t>
  </si>
  <si>
    <t>Tonkin G</t>
  </si>
  <si>
    <t>Wallace A</t>
  </si>
  <si>
    <t>Whitley D</t>
  </si>
  <si>
    <t>Wood &amp; Drew</t>
  </si>
  <si>
    <t>Young P</t>
  </si>
  <si>
    <t>Exhibitor Points 2019</t>
  </si>
  <si>
    <t>Abbott B</t>
  </si>
  <si>
    <t>15-BCV-30111</t>
  </si>
  <si>
    <t>3rd Adult DARK EYED CLEAR - EXHIBITION CLASS</t>
  </si>
  <si>
    <t>Abbott B Total</t>
  </si>
  <si>
    <t>15-BCV-08972</t>
  </si>
  <si>
    <t>1st Adult Opaline</t>
  </si>
  <si>
    <t>15-BCV-08947</t>
  </si>
  <si>
    <t>3rd Adult Opaline</t>
  </si>
  <si>
    <t>BCV-08947-15</t>
  </si>
  <si>
    <t>Appleton T &amp; S</t>
  </si>
  <si>
    <t>UBC Sheild</t>
  </si>
  <si>
    <t>2017-TA2-088</t>
  </si>
  <si>
    <t>3rd UBC Grey</t>
  </si>
  <si>
    <t>TA2-16-015</t>
  </si>
  <si>
    <t>1st Young Grey Green</t>
  </si>
  <si>
    <t>TA2-16-024</t>
  </si>
  <si>
    <t>1st Young Hens</t>
  </si>
  <si>
    <t>2017 ANBC National</t>
  </si>
  <si>
    <t>3rd National Young Hens</t>
  </si>
  <si>
    <t xml:space="preserve">United UBC </t>
  </si>
  <si>
    <t>TA2-17-093</t>
  </si>
  <si>
    <t>2017-TA2-111</t>
  </si>
  <si>
    <t>2017-TA2-042</t>
  </si>
  <si>
    <t>2018-BCV-6811</t>
  </si>
  <si>
    <t xml:space="preserve">Best Adult UBC </t>
  </si>
  <si>
    <t>2018-TA2-089</t>
  </si>
  <si>
    <t>2018-TA2-059</t>
  </si>
  <si>
    <t>BCV-8915-18</t>
  </si>
  <si>
    <t>Bader &amp; Turnbull Total</t>
  </si>
  <si>
    <t xml:space="preserve">Mt Gambier </t>
  </si>
  <si>
    <t>SA-16-022</t>
  </si>
  <si>
    <t>Barber L Total</t>
  </si>
  <si>
    <t>BCV-16-8220</t>
  </si>
  <si>
    <t>2nd Young Spangle AOSV</t>
  </si>
  <si>
    <t>Bates D Total</t>
  </si>
  <si>
    <t>15-AB1-13384</t>
  </si>
  <si>
    <t>15-AB1-13419</t>
  </si>
  <si>
    <t>2nd Adult Blue</t>
  </si>
  <si>
    <t>15-AB1-43329</t>
  </si>
  <si>
    <t>14-AB1-109</t>
  </si>
  <si>
    <t>1st Adult Grey Wing</t>
  </si>
  <si>
    <t>15-AB1-13433</t>
  </si>
  <si>
    <t>2nd Adult Grey Wing</t>
  </si>
  <si>
    <t>15-AB1-45509</t>
  </si>
  <si>
    <t>1st Adult Spangle AOSV</t>
  </si>
  <si>
    <t>15-AB1-45527</t>
  </si>
  <si>
    <t>AB1-15-45509</t>
  </si>
  <si>
    <t>AB1-16-039</t>
  </si>
  <si>
    <t>3rd Young Yellowfaced (English)</t>
  </si>
  <si>
    <t>2nd Young Grey Wing</t>
  </si>
  <si>
    <t>2017-AB1-009</t>
  </si>
  <si>
    <t>1st UBC Grey Wing</t>
  </si>
  <si>
    <t>AB1-057-17</t>
  </si>
  <si>
    <t>BCV-13381-15</t>
  </si>
  <si>
    <t>AB1-109-14</t>
  </si>
  <si>
    <t>AB1-059-16</t>
  </si>
  <si>
    <t>2017-AB1-082</t>
  </si>
  <si>
    <t>2018-AB1-020</t>
  </si>
  <si>
    <t>2018-AB1-016</t>
  </si>
  <si>
    <t>2018-AB1-033</t>
  </si>
  <si>
    <t>2018-AB1 -033</t>
  </si>
  <si>
    <t>2019-AB1-041</t>
  </si>
  <si>
    <t>2019-AB1-036</t>
  </si>
  <si>
    <t>2019-AB1-052</t>
  </si>
  <si>
    <t>2019-AB1-031</t>
  </si>
  <si>
    <t>2019-AB1-055</t>
  </si>
  <si>
    <t>2019-AB1-19</t>
  </si>
  <si>
    <t>2019-NB4-022</t>
  </si>
  <si>
    <t>DB11-16-037</t>
  </si>
  <si>
    <t>1st Young Green</t>
  </si>
  <si>
    <t>2nd Young Clear Wing</t>
  </si>
  <si>
    <t>DB11-063-16</t>
  </si>
  <si>
    <t>VIC-6221-17</t>
  </si>
  <si>
    <t>BCV-9220-16</t>
  </si>
  <si>
    <t>3rd Adult  Australian Whitecap Exhibition Class</t>
  </si>
  <si>
    <t>S1-16-175</t>
  </si>
  <si>
    <t xml:space="preserve">1st Young White Cap </t>
  </si>
  <si>
    <t>S1-16-173</t>
  </si>
  <si>
    <t xml:space="preserve">2nd Young White Cap </t>
  </si>
  <si>
    <t>Exhibition only</t>
  </si>
  <si>
    <t xml:space="preserve">2nd Adult White Cap </t>
  </si>
  <si>
    <t>2017-BCV-7144</t>
  </si>
  <si>
    <t xml:space="preserve">3rd Young Bird White Cap </t>
  </si>
  <si>
    <t>Borg &amp; Skivington Total</t>
  </si>
  <si>
    <t>Remove from data base</t>
  </si>
  <si>
    <t>SB8-16-157</t>
  </si>
  <si>
    <t>FB8-16-162</t>
  </si>
  <si>
    <t>3rd Young Crest</t>
  </si>
  <si>
    <t>SB8-016-16</t>
  </si>
  <si>
    <t>2017-SB8-057</t>
  </si>
  <si>
    <t>2016-SB8-036</t>
  </si>
  <si>
    <t>2018-SB8 -073 </t>
  </si>
  <si>
    <t>2019-SB8-031</t>
  </si>
  <si>
    <t>2019-157-16</t>
  </si>
  <si>
    <t>MB9-078-17</t>
  </si>
  <si>
    <t>MB9-18-001</t>
  </si>
  <si>
    <t>MB9-18-055</t>
  </si>
  <si>
    <t>MB9-17-078</t>
  </si>
  <si>
    <t>2018-MB9-001</t>
  </si>
  <si>
    <t>Best Intermediate in show (Max 10 points)</t>
  </si>
  <si>
    <t>MB9-079-18</t>
  </si>
  <si>
    <t>Promote to Open 2020</t>
  </si>
  <si>
    <t>14-DB4-034</t>
  </si>
  <si>
    <t>2018-DB4-037</t>
  </si>
  <si>
    <t>2018-DB4-028</t>
  </si>
  <si>
    <t>3rd UBC State Champ Lacewing</t>
  </si>
  <si>
    <t>2018-S6-110</t>
  </si>
  <si>
    <t>1st UBC State Champ White Cap</t>
  </si>
  <si>
    <t>DB4-037-18</t>
  </si>
  <si>
    <t> 2018- DB4- 037</t>
  </si>
  <si>
    <t>Promote to Champion 2020</t>
  </si>
  <si>
    <t>2017-AB6-021</t>
  </si>
  <si>
    <t>3rd UBC Green</t>
  </si>
  <si>
    <t>2018-AB6-084</t>
  </si>
  <si>
    <t>2019-AB6-011</t>
  </si>
  <si>
    <t>Relegate to Open 2020</t>
  </si>
  <si>
    <t>BCV- 20910-15</t>
  </si>
  <si>
    <t>BCV-052-115</t>
  </si>
  <si>
    <t>BCV-20910-15</t>
  </si>
  <si>
    <t>VIC-20951-15</t>
  </si>
  <si>
    <t>13-HA1-040</t>
  </si>
  <si>
    <t>3rd Adult Cinnamon</t>
  </si>
  <si>
    <t>HA1-16-008</t>
  </si>
  <si>
    <t>HA1-127-17</t>
  </si>
  <si>
    <t>VIC-21168-15</t>
  </si>
  <si>
    <t>2018 - HA1- 011</t>
  </si>
  <si>
    <t>BCV-16-11316</t>
  </si>
  <si>
    <t>BCV-16-11385</t>
  </si>
  <si>
    <t>2nd Young Yellowfaced (English)</t>
  </si>
  <si>
    <t>Best Intermediate-Young State Champs</t>
  </si>
  <si>
    <t>Cabel C Total</t>
  </si>
  <si>
    <t>WC-072-17</t>
  </si>
  <si>
    <t>BCV-17923-15</t>
  </si>
  <si>
    <t>BCV-17955-15</t>
  </si>
  <si>
    <t>WC2-044-16</t>
  </si>
  <si>
    <t>2017-WC2-072</t>
  </si>
  <si>
    <t>2017-WC2-102</t>
  </si>
  <si>
    <t>2018-WC2-102</t>
  </si>
  <si>
    <t>2018-WC2-106</t>
  </si>
  <si>
    <t>2018-WC2 - 035</t>
  </si>
  <si>
    <t>2018 - WC2-008 </t>
  </si>
  <si>
    <t>2019-WC2-059</t>
  </si>
  <si>
    <t>Carro Family Total</t>
  </si>
  <si>
    <t>15-VIC-36308</t>
  </si>
  <si>
    <t>1st Adult Albino</t>
  </si>
  <si>
    <t>Carrol S Total</t>
  </si>
  <si>
    <t>2017-KC7-010</t>
  </si>
  <si>
    <t>1st UBC Albino</t>
  </si>
  <si>
    <t>Caulfield Family Total</t>
  </si>
  <si>
    <t>N6G MC-075-16</t>
  </si>
  <si>
    <t>DC11-14-255</t>
  </si>
  <si>
    <t>2018-DC11-165</t>
  </si>
  <si>
    <t>2019-DC11-035</t>
  </si>
  <si>
    <t>2019-DC11-041</t>
  </si>
  <si>
    <t>15-BCV-189</t>
  </si>
  <si>
    <t>2nd Adult Spangle AOSV</t>
  </si>
  <si>
    <t>Charlton K Total</t>
  </si>
  <si>
    <t>Remove from database</t>
  </si>
  <si>
    <t>Charmers A Total</t>
  </si>
  <si>
    <t>S1-188-19</t>
  </si>
  <si>
    <t>KC7-127-17</t>
  </si>
  <si>
    <t>Coleiro C Total</t>
  </si>
  <si>
    <t>2017-BCV-426</t>
  </si>
  <si>
    <t>2nd UBC Goldenfaced (Australian)</t>
  </si>
  <si>
    <t>2017-BCV-428</t>
  </si>
  <si>
    <t>3rd UBC Goldenfaced (Australian)</t>
  </si>
  <si>
    <t>2019-NC1-016</t>
  </si>
  <si>
    <t>2019-NC1-028</t>
  </si>
  <si>
    <t>2019-NC1-026</t>
  </si>
  <si>
    <t>2019-NC1-025</t>
  </si>
  <si>
    <t>EC1-18-044</t>
  </si>
  <si>
    <t>EC1-18-033</t>
  </si>
  <si>
    <t xml:space="preserve">Best Open Young  </t>
  </si>
  <si>
    <t>EC1-18-049</t>
  </si>
  <si>
    <t>2018-EC1-051</t>
  </si>
  <si>
    <t>1st Goldenfaced</t>
  </si>
  <si>
    <t>2018-EC1-041</t>
  </si>
  <si>
    <t>EC1-18-051</t>
  </si>
  <si>
    <t>1st Australian Goldenface</t>
  </si>
  <si>
    <t>2019-EC1-073</t>
  </si>
  <si>
    <t>Cooke E Total</t>
  </si>
  <si>
    <t>15-BCV-18360</t>
  </si>
  <si>
    <t>1st Adult Violet</t>
  </si>
  <si>
    <t>1st Young Violet</t>
  </si>
  <si>
    <t>MA2-020-16</t>
  </si>
  <si>
    <t>SNN-134-17-NSW</t>
  </si>
  <si>
    <t>2017-BCV-632</t>
  </si>
  <si>
    <t>3rd UBC Fallow</t>
  </si>
  <si>
    <t>1st Young Fallow</t>
  </si>
  <si>
    <t>BCV-1713-16</t>
  </si>
  <si>
    <t>Davies L Total</t>
  </si>
  <si>
    <t>2018-BCV-6125</t>
  </si>
  <si>
    <t>2018-BCV-6122</t>
  </si>
  <si>
    <t>BCV-6122-18</t>
  </si>
  <si>
    <t>1st Adult Australian Whitecap Exhibition Class</t>
  </si>
  <si>
    <t>2nd Adult  Australian Whitecap Exhibition Class</t>
  </si>
  <si>
    <t>LD1-032-14</t>
  </si>
  <si>
    <t>2019-LD1-050</t>
  </si>
  <si>
    <t>BCV-35753-15</t>
  </si>
  <si>
    <t>2018-RD1-032</t>
  </si>
  <si>
    <t>BCV-9719-17</t>
  </si>
  <si>
    <t>14-JE3-112</t>
  </si>
  <si>
    <t>15-BCV-24266</t>
  </si>
  <si>
    <t>JE3-16-108</t>
  </si>
  <si>
    <t>JE3-16-162</t>
  </si>
  <si>
    <t>3rd Young Violet</t>
  </si>
  <si>
    <t>JE3-16-106</t>
  </si>
  <si>
    <t>1st Young Opaline AOSV</t>
  </si>
  <si>
    <t>1st National Young Opaline AOSV</t>
  </si>
  <si>
    <t>Southwest</t>
  </si>
  <si>
    <t>JE3-15-086</t>
  </si>
  <si>
    <t>JE3-17-090</t>
  </si>
  <si>
    <t>JE3-033-18</t>
  </si>
  <si>
    <t>JE3-136-16</t>
  </si>
  <si>
    <t>BCV-24424-15</t>
  </si>
  <si>
    <t>2017-JE3-237</t>
  </si>
  <si>
    <t>2017-JE3-113</t>
  </si>
  <si>
    <t>2017-JE3-036</t>
  </si>
  <si>
    <t>2017-JE3-181</t>
  </si>
  <si>
    <t>2018-JE3-237</t>
  </si>
  <si>
    <t>2018-JE3-113</t>
  </si>
  <si>
    <t>JE3-053-16</t>
  </si>
  <si>
    <t>2018-JE3-200</t>
  </si>
  <si>
    <t>2018-JE3-027</t>
  </si>
  <si>
    <t>2018-JE3-006</t>
  </si>
  <si>
    <t>2018-JE3-069</t>
  </si>
  <si>
    <t>JE3-006-18</t>
  </si>
  <si>
    <t>13-JF1-018</t>
  </si>
  <si>
    <t>AF2-185-18</t>
  </si>
  <si>
    <t>2018-AF2-038</t>
  </si>
  <si>
    <t>2018-AF2-106</t>
  </si>
  <si>
    <t>RF7-032</t>
  </si>
  <si>
    <t>BCV-15-35406</t>
  </si>
  <si>
    <t>BCV-15-35388</t>
  </si>
  <si>
    <t>JF7-14-027</t>
  </si>
  <si>
    <t>BCV-15-35407</t>
  </si>
  <si>
    <t>3rd  Young Green</t>
  </si>
  <si>
    <t>BCV-35395-16</t>
  </si>
  <si>
    <t>11G-026-18-NSW</t>
  </si>
  <si>
    <t>Best Inter Young</t>
  </si>
  <si>
    <t>Goldsmith B Total</t>
  </si>
  <si>
    <t>Gould M &amp; I</t>
  </si>
  <si>
    <t>15-VIC-02052</t>
  </si>
  <si>
    <t>15-VIC-02032</t>
  </si>
  <si>
    <t>3rd Adult Clear Wing</t>
  </si>
  <si>
    <t>IG2-16-220</t>
  </si>
  <si>
    <t>BCV-15-2052</t>
  </si>
  <si>
    <t>Gould M &amp; I Total</t>
  </si>
  <si>
    <t>2017-ST1-073</t>
  </si>
  <si>
    <t>2nd UBC Cinnamon</t>
  </si>
  <si>
    <t>2017-ST1-064</t>
  </si>
  <si>
    <t>3rd UBC Opaline AOSV</t>
  </si>
  <si>
    <t>2017-ST1-107</t>
  </si>
  <si>
    <t>3rd UBC Spangle Normal</t>
  </si>
  <si>
    <t>15-VIC-10628</t>
  </si>
  <si>
    <t>1st Adult Green</t>
  </si>
  <si>
    <t>15-VIC-10570</t>
  </si>
  <si>
    <t>3rd Adult Yellowface (English)</t>
  </si>
  <si>
    <t>15-VIC-10718</t>
  </si>
  <si>
    <t>1st Adult Lacewing</t>
  </si>
  <si>
    <t>15-VIC-10593</t>
  </si>
  <si>
    <t>2nd Adult Lacewing</t>
  </si>
  <si>
    <t>14-ST1-90</t>
  </si>
  <si>
    <t>3rd Adult Lacewing</t>
  </si>
  <si>
    <t>15-VIC-10651</t>
  </si>
  <si>
    <t>2nd Adult Recessive Pied</t>
  </si>
  <si>
    <t>1st Young Lacewing</t>
  </si>
  <si>
    <t>ST1-16-013</t>
  </si>
  <si>
    <t>2nd Young Dominant Pied</t>
  </si>
  <si>
    <t>BCV-10570-15</t>
  </si>
  <si>
    <t>ST1-017-16</t>
  </si>
  <si>
    <t>2017-ST1-119</t>
  </si>
  <si>
    <t>2017-ST1-113</t>
  </si>
  <si>
    <t>2018-ST1-119</t>
  </si>
  <si>
    <t>2018-ST1-054</t>
  </si>
  <si>
    <t>2018-ST1-010</t>
  </si>
  <si>
    <t>2016-ST1-018</t>
  </si>
  <si>
    <t>2018-ST1-075</t>
  </si>
  <si>
    <t>2018-ST1-033</t>
  </si>
  <si>
    <t>2019-ST1-076</t>
  </si>
  <si>
    <t>ST1-010-18</t>
  </si>
  <si>
    <t>VIC-11408-17</t>
  </si>
  <si>
    <t>2017-OH2-046</t>
  </si>
  <si>
    <t>3rd UBC Lacewing</t>
  </si>
  <si>
    <t>OH2-070-16</t>
  </si>
  <si>
    <t>2017-OH2-051</t>
  </si>
  <si>
    <t>2018-OH2-049</t>
  </si>
  <si>
    <t>BCV-15-36752</t>
  </si>
  <si>
    <t>2018-MW7 -091 </t>
  </si>
  <si>
    <t>MW7-091-18</t>
  </si>
  <si>
    <t>GH1-16-042</t>
  </si>
  <si>
    <t>1st Young Blue</t>
  </si>
  <si>
    <t>GH1-16-084</t>
  </si>
  <si>
    <t>2nd Young Cinnamon</t>
  </si>
  <si>
    <t>GH1-034-17</t>
  </si>
  <si>
    <t>GH1-130-18</t>
  </si>
  <si>
    <t>2018-NH1-048</t>
  </si>
  <si>
    <t>2019-NH1-025</t>
  </si>
  <si>
    <t>VIC-5150-17</t>
  </si>
  <si>
    <t>2018-DS14-066</t>
  </si>
  <si>
    <t>2018-DS14-085</t>
  </si>
  <si>
    <t xml:space="preserve">Best Beginner Young  </t>
  </si>
  <si>
    <t>BCV-17-11220</t>
  </si>
  <si>
    <t>BCV-19-4660</t>
  </si>
  <si>
    <t>Headspeath &amp; Brown Total</t>
  </si>
  <si>
    <t>Promote to Intermediate 2020</t>
  </si>
  <si>
    <t>BCV-15-41434</t>
  </si>
  <si>
    <t>BCV-16-9149</t>
  </si>
  <si>
    <t>CH5-023-18</t>
  </si>
  <si>
    <t>BCV-9149-16</t>
  </si>
  <si>
    <t>CH5-016-19</t>
  </si>
  <si>
    <t>Best Beginner Bird in Show</t>
  </si>
  <si>
    <t>CH5-023-19</t>
  </si>
  <si>
    <t>Herouvim C Total</t>
  </si>
  <si>
    <t>15-BCV-14701</t>
  </si>
  <si>
    <t>2nd Adult Cinnamon</t>
  </si>
  <si>
    <t>RH5-16-099</t>
  </si>
  <si>
    <t>2nd Young Grey</t>
  </si>
  <si>
    <t>RH5-16-110</t>
  </si>
  <si>
    <t>3rd Young Cinnamon</t>
  </si>
  <si>
    <t>3rd National Young Cinnamon</t>
  </si>
  <si>
    <t>RH5-17-054</t>
  </si>
  <si>
    <t>RH5-17-047</t>
  </si>
  <si>
    <t>2017-RH5-043</t>
  </si>
  <si>
    <t>2017-RH5-060</t>
  </si>
  <si>
    <t>2018-RH5-096</t>
  </si>
  <si>
    <t>AH2-014-17</t>
  </si>
  <si>
    <t>2017-AH2-014</t>
  </si>
  <si>
    <t>2018-BCV-2847</t>
  </si>
  <si>
    <t>2018-BCV-2860</t>
  </si>
  <si>
    <t>BCV162919</t>
  </si>
  <si>
    <t>2017-IH1-063</t>
  </si>
  <si>
    <t>3rd UBC Dominant Pied</t>
  </si>
  <si>
    <t>13-IH1-1202</t>
  </si>
  <si>
    <t>1st Adult Yellowface (English)</t>
  </si>
  <si>
    <t>IH1-16-075</t>
  </si>
  <si>
    <t>3rd Young Spangle AOSV</t>
  </si>
  <si>
    <t>IH1-086-17</t>
  </si>
  <si>
    <t>2017-IH1-023</t>
  </si>
  <si>
    <t>2017-IH1-074</t>
  </si>
  <si>
    <t>2018-IH1-74</t>
  </si>
  <si>
    <t>2019-IH1-100</t>
  </si>
  <si>
    <t xml:space="preserve">Huth M   </t>
  </si>
  <si>
    <t>2018-MK10 -028 </t>
  </si>
  <si>
    <t>2nd Lutino</t>
  </si>
  <si>
    <t>2018- MH10-047 </t>
  </si>
  <si>
    <t>1st Spangle Normal</t>
  </si>
  <si>
    <t>MH10-047-18</t>
  </si>
  <si>
    <t>2nd Spangle</t>
  </si>
  <si>
    <t>2019-MH10-048</t>
  </si>
  <si>
    <t>MH10-073-19</t>
  </si>
  <si>
    <t>MH10-096-19</t>
  </si>
  <si>
    <t>MH10-093-17</t>
  </si>
  <si>
    <t>MH10-17-093</t>
  </si>
  <si>
    <t>MH10-101-2019</t>
  </si>
  <si>
    <t>1st National Young Greywing</t>
  </si>
  <si>
    <t>2017-VI1-001</t>
  </si>
  <si>
    <t>3rd Young Bird Dilute</t>
  </si>
  <si>
    <t>Western suburbs</t>
  </si>
  <si>
    <t>2018-V11-084</t>
  </si>
  <si>
    <t>2nd Grey Wing</t>
  </si>
  <si>
    <t>2019-V11-084</t>
  </si>
  <si>
    <t>GI1-079-18</t>
  </si>
  <si>
    <t>GI1080-18</t>
  </si>
  <si>
    <t>2019-GI1-036</t>
  </si>
  <si>
    <t>VIC-049-19</t>
  </si>
  <si>
    <t>2018-HK3-050</t>
  </si>
  <si>
    <t>2018-HK3-085</t>
  </si>
  <si>
    <t>2018-HK3-100</t>
  </si>
  <si>
    <t>2019-HK3-092</t>
  </si>
  <si>
    <t>2019-HK3-093</t>
  </si>
  <si>
    <t>2018-KK7-014</t>
  </si>
  <si>
    <t>2019-KK7-039</t>
  </si>
  <si>
    <t>2018-RK1 -055 </t>
  </si>
  <si>
    <t>RK1-155-18</t>
  </si>
  <si>
    <t>1DK-14-091</t>
  </si>
  <si>
    <t>1DK-074-16</t>
  </si>
  <si>
    <t>LK4-014-17</t>
  </si>
  <si>
    <t>2017-DK17-066</t>
  </si>
  <si>
    <t>RK5-092-16</t>
  </si>
  <si>
    <t>3rd Adult Hens</t>
  </si>
  <si>
    <t>2018-RK5-068</t>
  </si>
  <si>
    <t>RK5-091-18</t>
  </si>
  <si>
    <t>RK5-014-17</t>
  </si>
  <si>
    <t>2018-RK5 -045 </t>
  </si>
  <si>
    <t>2nd Goldenfaced</t>
  </si>
  <si>
    <t>2019-RK5-057</t>
  </si>
  <si>
    <t>3rd UBC State Champ Dilute</t>
  </si>
  <si>
    <t>Kruisselbrink J Total</t>
  </si>
  <si>
    <t>2019-KL2-031</t>
  </si>
  <si>
    <t>2017-JL1-098</t>
  </si>
  <si>
    <t>2nd UBC Opaline AOSV</t>
  </si>
  <si>
    <t>JL1-16-116</t>
  </si>
  <si>
    <t>2nd Young Green</t>
  </si>
  <si>
    <t>JL1-16-182</t>
  </si>
  <si>
    <t>3rd Young Green</t>
  </si>
  <si>
    <t>JL1-16-166</t>
  </si>
  <si>
    <t>3rd Young Dilute</t>
  </si>
  <si>
    <t>JL1-16-003</t>
  </si>
  <si>
    <t>1st Young Lutino</t>
  </si>
  <si>
    <t>JL1-16-158</t>
  </si>
  <si>
    <t>2nd Young Lutino</t>
  </si>
  <si>
    <t>JL1-16-142</t>
  </si>
  <si>
    <t>1st Young Cinnamon</t>
  </si>
  <si>
    <t>JL1-16-124</t>
  </si>
  <si>
    <t>2nd Young Opaline AOSV</t>
  </si>
  <si>
    <t>JL1-16-174</t>
  </si>
  <si>
    <t>3rd Young Dominant Pied</t>
  </si>
  <si>
    <t>2nd National Young Lutino</t>
  </si>
  <si>
    <t>1st National Young Lutino</t>
  </si>
  <si>
    <t>JL1-16-089</t>
  </si>
  <si>
    <t>3rd National Young Lutino</t>
  </si>
  <si>
    <t>2nd National Young Opaline AOSV</t>
  </si>
  <si>
    <t>JL1-16-137</t>
  </si>
  <si>
    <t>1st National Young Dominant Pied</t>
  </si>
  <si>
    <t>JL1-033-16</t>
  </si>
  <si>
    <t>JL1-174-13</t>
  </si>
  <si>
    <t>BCV-15146-15</t>
  </si>
  <si>
    <t>2017-JL1-189</t>
  </si>
  <si>
    <t>2017-JL1-015</t>
  </si>
  <si>
    <t>2017-JL1-078</t>
  </si>
  <si>
    <t>2017-JL1-030</t>
  </si>
  <si>
    <t>2017-JL1-082</t>
  </si>
  <si>
    <t>2017-JL1-007</t>
  </si>
  <si>
    <t>2017-JL1-173</t>
  </si>
  <si>
    <t>2017-JL1-180</t>
  </si>
  <si>
    <t>2017-JL1-111</t>
  </si>
  <si>
    <t>2017-JL1-004</t>
  </si>
  <si>
    <t>2018-JL1-030</t>
  </si>
  <si>
    <t>2018-JL1-173</t>
  </si>
  <si>
    <t>2018-JL1-180</t>
  </si>
  <si>
    <t>2018-JL1-069</t>
  </si>
  <si>
    <t>2018-JL1-067</t>
  </si>
  <si>
    <t>2018-JL1-066</t>
  </si>
  <si>
    <t>2018-JL1 -101 </t>
  </si>
  <si>
    <t>2018-JL1 -089</t>
  </si>
  <si>
    <t>HL1-018-17</t>
  </si>
  <si>
    <t>HL1-037-19</t>
  </si>
  <si>
    <t>2018-DM2-044</t>
  </si>
  <si>
    <t>1st Young Albino</t>
  </si>
  <si>
    <t>IM3-025-16</t>
  </si>
  <si>
    <t>2019-IM3-019</t>
  </si>
  <si>
    <t>BCV-16-2409</t>
  </si>
  <si>
    <t>GM10-008-07</t>
  </si>
  <si>
    <t>BB8-16-014</t>
  </si>
  <si>
    <t>1st Young Recessive Pied</t>
  </si>
  <si>
    <t>BB8-16-043</t>
  </si>
  <si>
    <t>3rd Young Recessive Pied</t>
  </si>
  <si>
    <t>BB8-015-17</t>
  </si>
  <si>
    <t>VIC-11349-15</t>
  </si>
  <si>
    <t>2017-BB8-145</t>
  </si>
  <si>
    <t>2017-BB8-015</t>
  </si>
  <si>
    <t>2018-BB8-015</t>
  </si>
  <si>
    <t>BB8-193-18</t>
  </si>
  <si>
    <t>2018-BB8-193</t>
  </si>
  <si>
    <t>2018-MW6-046</t>
  </si>
  <si>
    <t>MW6-009-18</t>
  </si>
  <si>
    <t>MW6-042-18</t>
  </si>
  <si>
    <t>MW6-004-18</t>
  </si>
  <si>
    <t>BCV-17-5000</t>
  </si>
  <si>
    <t>MW6-008-18</t>
  </si>
  <si>
    <t>VIC-4952-17</t>
  </si>
  <si>
    <t>MW6-18-009</t>
  </si>
  <si>
    <t>MW6-18-008</t>
  </si>
  <si>
    <t>Best in show</t>
  </si>
  <si>
    <t>VBCV-5000-17</t>
  </si>
  <si>
    <t>2019-MW6-035</t>
  </si>
  <si>
    <t>2019-MW6-037</t>
  </si>
  <si>
    <t>VIC-5000-17</t>
  </si>
  <si>
    <t>BCV-10758-16</t>
  </si>
  <si>
    <t>2017-KM3-028</t>
  </si>
  <si>
    <t>1st UBC Lacewing</t>
  </si>
  <si>
    <t>2017-KM3-027</t>
  </si>
  <si>
    <t>2nd UBC Lacewing</t>
  </si>
  <si>
    <t>KM3-13-013</t>
  </si>
  <si>
    <t>15-BCV-01019</t>
  </si>
  <si>
    <t>KM3-16-031</t>
  </si>
  <si>
    <t>3rd Young Albino</t>
  </si>
  <si>
    <t>KM3-16-015</t>
  </si>
  <si>
    <t>2nd Young D/F Spangle</t>
  </si>
  <si>
    <t>BCV-1019-15</t>
  </si>
  <si>
    <t>2019-KM3-090</t>
  </si>
  <si>
    <t>2018-RMC-072</t>
  </si>
  <si>
    <t>VIC-15-32104</t>
  </si>
  <si>
    <t>EM1-177-17</t>
  </si>
  <si>
    <t>BM1-231-19</t>
  </si>
  <si>
    <t>2017-BCV -1396</t>
  </si>
  <si>
    <t>1st UBC Clear Wing</t>
  </si>
  <si>
    <t>2017-BCV-1404</t>
  </si>
  <si>
    <t>2nd UBC Crest</t>
  </si>
  <si>
    <t>2017-BCV-1396</t>
  </si>
  <si>
    <t>2018-JM5-194</t>
  </si>
  <si>
    <t>2018- BCV-2502</t>
  </si>
  <si>
    <t>2019-JM5-126</t>
  </si>
  <si>
    <t>12-MM2-156</t>
  </si>
  <si>
    <t>14-MM2-412</t>
  </si>
  <si>
    <t>13-MM2-118</t>
  </si>
  <si>
    <t>MM2-011-16</t>
  </si>
  <si>
    <t>2018-MM2-127</t>
  </si>
  <si>
    <t>2018-MM2-142</t>
  </si>
  <si>
    <t>2018-MM2-155</t>
  </si>
  <si>
    <t>CM1-106-18</t>
  </si>
  <si>
    <t>15-VIC-01815</t>
  </si>
  <si>
    <t>2nd Adult Grey Green</t>
  </si>
  <si>
    <t>15-VIC-01878</t>
  </si>
  <si>
    <t>BCV-01877-15</t>
  </si>
  <si>
    <t>2017-SM4-022</t>
  </si>
  <si>
    <t>2017-SM4-030</t>
  </si>
  <si>
    <t>2018-MS6 -004 </t>
  </si>
  <si>
    <t>2018-MS6 - 114</t>
  </si>
  <si>
    <t>2018-MS6 - 163</t>
  </si>
  <si>
    <t>2018-MS6 -152</t>
  </si>
  <si>
    <t>2018-MS6 -211</t>
  </si>
  <si>
    <t>MS6-004-18</t>
  </si>
  <si>
    <t>MS6-163-18</t>
  </si>
  <si>
    <t>2019-MS6-083</t>
  </si>
  <si>
    <t>RN2-076-16</t>
  </si>
  <si>
    <t>RN2-140-16</t>
  </si>
  <si>
    <t>RN2-009-18</t>
  </si>
  <si>
    <t>Best open Young</t>
  </si>
  <si>
    <t>2017-BCV-1531</t>
  </si>
  <si>
    <t>2nd UBC Albino</t>
  </si>
  <si>
    <t>2017-BCV-1523</t>
  </si>
  <si>
    <t>3rd UBC Spangle AOSV</t>
  </si>
  <si>
    <t>2018-GO2-008</t>
  </si>
  <si>
    <t>BCV-1521-19</t>
  </si>
  <si>
    <t>J02-155-16</t>
  </si>
  <si>
    <t>2017-J02-122</t>
  </si>
  <si>
    <t>2017-J02-034</t>
  </si>
  <si>
    <t>2018-JO2-034</t>
  </si>
  <si>
    <t>2018-JO2-019</t>
  </si>
  <si>
    <t>2018-JO2-009</t>
  </si>
  <si>
    <t>JO2-136-17</t>
  </si>
  <si>
    <t>2018-JO2-033</t>
  </si>
  <si>
    <t>JO2-033-18</t>
  </si>
  <si>
    <t>2019-JO2-050</t>
  </si>
  <si>
    <t>KO1-134-17</t>
  </si>
  <si>
    <t>MP1-16-003</t>
  </si>
  <si>
    <t>3rd Young Opaline</t>
  </si>
  <si>
    <t>MP1-063-17</t>
  </si>
  <si>
    <t>MP1-012-17</t>
  </si>
  <si>
    <t>BCV-1242-15</t>
  </si>
  <si>
    <t>BCV-1253-15</t>
  </si>
  <si>
    <t>MP1-008-17</t>
  </si>
  <si>
    <t>2017-MP1-012</t>
  </si>
  <si>
    <t>2017-MP1-063</t>
  </si>
  <si>
    <t>2017-MP1-044</t>
  </si>
  <si>
    <t>2017-MP1-046</t>
  </si>
  <si>
    <t>2017-MP1-118</t>
  </si>
  <si>
    <t>2018-MP1-012</t>
  </si>
  <si>
    <t>2018-MP1-066</t>
  </si>
  <si>
    <t>2019-MP1-125</t>
  </si>
  <si>
    <t>2019-MP1-081</t>
  </si>
  <si>
    <t>2019-MP1-107</t>
  </si>
  <si>
    <t>2018-MP2-030</t>
  </si>
  <si>
    <t>BCV-41179-16</t>
  </si>
  <si>
    <t>DR4-14-007</t>
  </si>
  <si>
    <t>Podger &amp; Ritchie Total</t>
  </si>
  <si>
    <t>KS5-193-16</t>
  </si>
  <si>
    <t>BCV-15-4325</t>
  </si>
  <si>
    <t>Ponton S Total</t>
  </si>
  <si>
    <t>15-VIC-39512</t>
  </si>
  <si>
    <t>1st Adult Recessive Pied</t>
  </si>
  <si>
    <t>BCV-39512-15</t>
  </si>
  <si>
    <t>2018-KP1-86</t>
  </si>
  <si>
    <t>BCV-6301-18</t>
  </si>
  <si>
    <t>2018-BCV-6302</t>
  </si>
  <si>
    <t>2017-BCV-3576</t>
  </si>
  <si>
    <t>2nd UBC Black Eye</t>
  </si>
  <si>
    <t>2017-BCV-3561</t>
  </si>
  <si>
    <t>3rd UBC Black Eye</t>
  </si>
  <si>
    <t>2017-MR1-036</t>
  </si>
  <si>
    <t>3rd UBC Dilute</t>
  </si>
  <si>
    <t>2017-MR1-138</t>
  </si>
  <si>
    <t>1st UBC Opaline AOSV</t>
  </si>
  <si>
    <t>15-VIC-28226</t>
  </si>
  <si>
    <t>14-MR1-047</t>
  </si>
  <si>
    <t>13-MR1-008</t>
  </si>
  <si>
    <t>2017-L1-004</t>
  </si>
  <si>
    <t>2017-C2-072</t>
  </si>
  <si>
    <t>2018-MR1-026</t>
  </si>
  <si>
    <t>2018-MR1-145</t>
  </si>
  <si>
    <t>2018-MR1-210</t>
  </si>
  <si>
    <t>2018-R1-156</t>
  </si>
  <si>
    <t>2018-R1-136</t>
  </si>
  <si>
    <t>MR1-067-18</t>
  </si>
  <si>
    <t>2018-MR1-147</t>
  </si>
  <si>
    <t>2018-MR1-187</t>
  </si>
  <si>
    <t>2018-MR1-146</t>
  </si>
  <si>
    <t>2018-MR1-188</t>
  </si>
  <si>
    <t>MR1-041-18</t>
  </si>
  <si>
    <t>2019-MR1-161</t>
  </si>
  <si>
    <t>2019-MR1-049</t>
  </si>
  <si>
    <t>VIC-12928-17</t>
  </si>
  <si>
    <t>BCV-38601-15</t>
  </si>
  <si>
    <t>RG4-044-18</t>
  </si>
  <si>
    <t>2019-RG4-055</t>
  </si>
  <si>
    <t>RG4-038-16</t>
  </si>
  <si>
    <t>LR1-044-19</t>
  </si>
  <si>
    <t>14-DR4-007</t>
  </si>
  <si>
    <t>2017-DR4-088</t>
  </si>
  <si>
    <t>14-DR1-111</t>
  </si>
  <si>
    <t>1st Young Black Eye</t>
  </si>
  <si>
    <t>DR1-16-047</t>
  </si>
  <si>
    <t>2nd Young Black Eye</t>
  </si>
  <si>
    <t>DR1-16-037</t>
  </si>
  <si>
    <t>3rd Young Grey Wing</t>
  </si>
  <si>
    <t>BCV-15-19723</t>
  </si>
  <si>
    <t>DR1-17-004</t>
  </si>
  <si>
    <t>DR1-029-16</t>
  </si>
  <si>
    <t>DR1-045-16</t>
  </si>
  <si>
    <t>2018-DR1-015</t>
  </si>
  <si>
    <t>2018-DR1-014</t>
  </si>
  <si>
    <t>DR1-054-19</t>
  </si>
  <si>
    <t>2019-BCV-5034</t>
  </si>
  <si>
    <t>15-VIC-42612</t>
  </si>
  <si>
    <t>KJR-011-18</t>
  </si>
  <si>
    <t>2017-AR1-129</t>
  </si>
  <si>
    <t>1st UBC Lutino</t>
  </si>
  <si>
    <t>2017-AR1-085</t>
  </si>
  <si>
    <t>1st UBC Clearbody</t>
  </si>
  <si>
    <t>2017-AR1-111</t>
  </si>
  <si>
    <t>2nd UBC Clearbody</t>
  </si>
  <si>
    <t>2017-AR1-154</t>
  </si>
  <si>
    <t xml:space="preserve">2nd UBC White Cap </t>
  </si>
  <si>
    <t>2017-AR1-088</t>
  </si>
  <si>
    <t xml:space="preserve">3rd UBC White Cap </t>
  </si>
  <si>
    <t>AR1-033-16</t>
  </si>
  <si>
    <t>AR1-164-14</t>
  </si>
  <si>
    <t>14-AR1-184</t>
  </si>
  <si>
    <t>2nd Adult Yellowface (English)</t>
  </si>
  <si>
    <t>15-AR1-16595</t>
  </si>
  <si>
    <t>3rd Adult Lutino</t>
  </si>
  <si>
    <t>15-AR!-16459</t>
  </si>
  <si>
    <t>13-AR1-251</t>
  </si>
  <si>
    <t>3rd Adult Clearbody</t>
  </si>
  <si>
    <t>AR1-15-033</t>
  </si>
  <si>
    <t>AR1-16-033</t>
  </si>
  <si>
    <t>3rd Young Grey</t>
  </si>
  <si>
    <t>1st Young Clearbody</t>
  </si>
  <si>
    <t>AR1-16-187</t>
  </si>
  <si>
    <t>2nd Young Spangle Normal</t>
  </si>
  <si>
    <t>AR1-16-049</t>
  </si>
  <si>
    <t xml:space="preserve">3rd Young White Cap </t>
  </si>
  <si>
    <t>BCV-16459-15</t>
  </si>
  <si>
    <t>AR1-150-16</t>
  </si>
  <si>
    <t>2017-AR1-082</t>
  </si>
  <si>
    <t>2017-AR1-037</t>
  </si>
  <si>
    <t>2017-AR1-229</t>
  </si>
  <si>
    <t>2017-AR1-138</t>
  </si>
  <si>
    <t>2017-AR1-168</t>
  </si>
  <si>
    <t>2018-AR1-229</t>
  </si>
  <si>
    <t>2018-AR1-138</t>
  </si>
  <si>
    <t>2018-AR1-168</t>
  </si>
  <si>
    <t>2018-AR1-058</t>
  </si>
  <si>
    <t>2018-AR1-042</t>
  </si>
  <si>
    <t>2018-AR1-065</t>
  </si>
  <si>
    <t>2018-AR1-104</t>
  </si>
  <si>
    <t>2018-AR1-097</t>
  </si>
  <si>
    <t>2018-AR1 -273</t>
  </si>
  <si>
    <t>2018-AR1 -104</t>
  </si>
  <si>
    <t>2018-AR1 - 119</t>
  </si>
  <si>
    <t>2018-AR1 -162 </t>
  </si>
  <si>
    <t>2018-AR1 -044 </t>
  </si>
  <si>
    <t>2018- AR1- 166</t>
  </si>
  <si>
    <t>AR1-162-18</t>
  </si>
  <si>
    <t>2019-AR1-107</t>
  </si>
  <si>
    <t>2019-AR1-114</t>
  </si>
  <si>
    <t>2019-AR1-140</t>
  </si>
  <si>
    <t>2019-AR1-204</t>
  </si>
  <si>
    <t>2019-AR1-115</t>
  </si>
  <si>
    <t>2019-AR1-154</t>
  </si>
  <si>
    <t>2019-AR1-109</t>
  </si>
  <si>
    <t>2017-JG2-161</t>
  </si>
  <si>
    <t>1st UBC Goldenfaced (Australian)</t>
  </si>
  <si>
    <t>2017-JG2-197</t>
  </si>
  <si>
    <t>3rd UBC Lutino</t>
  </si>
  <si>
    <t>2017-JG2-140</t>
  </si>
  <si>
    <t>2nd UBC D/F Spangle</t>
  </si>
  <si>
    <t>2017-JG2-345</t>
  </si>
  <si>
    <t>3rd UBC Opaline</t>
  </si>
  <si>
    <t>2017-JG2-182</t>
  </si>
  <si>
    <t>2nd UBC Dominant Pied</t>
  </si>
  <si>
    <t>2017-JG2-162</t>
  </si>
  <si>
    <t>1st UBC Dark Eyed Clear</t>
  </si>
  <si>
    <t>15-BCV-38632</t>
  </si>
  <si>
    <t>15-BCV-38803</t>
  </si>
  <si>
    <t>3rd Adult Goldenface (Australian)</t>
  </si>
  <si>
    <t>15-BCV-38787</t>
  </si>
  <si>
    <t>1st Adult Dominant Pied</t>
  </si>
  <si>
    <t>15-BCV-38567</t>
  </si>
  <si>
    <t>1st Adult DARK EYED CLEAR - EXHIBITION CLASS</t>
  </si>
  <si>
    <t>15-BCV-38834</t>
  </si>
  <si>
    <t>2nd Adult DARK EYED CLEAR - EXHIBITION CLASS</t>
  </si>
  <si>
    <t>JG2-16-075</t>
  </si>
  <si>
    <t>JG2-16-112</t>
  </si>
  <si>
    <t>1st Young Goldenfaced (Australian)</t>
  </si>
  <si>
    <t>JG2-16-062</t>
  </si>
  <si>
    <t>2nd Young Goldenfaced (Australian)</t>
  </si>
  <si>
    <t>JG2-16-114</t>
  </si>
  <si>
    <t>3rd Young Goldenfaced (Australian)</t>
  </si>
  <si>
    <t>JG2-16-268</t>
  </si>
  <si>
    <t>1st Young Dominant Pied</t>
  </si>
  <si>
    <t>JG2-16-159</t>
  </si>
  <si>
    <t>3rd Young Dark Eyed Clear</t>
  </si>
  <si>
    <t>JG2-17-337</t>
  </si>
  <si>
    <t>BCV-38829-15</t>
  </si>
  <si>
    <t>BCV-38803-15</t>
  </si>
  <si>
    <t>JG2-153-16</t>
  </si>
  <si>
    <t>BCV-38836-15</t>
  </si>
  <si>
    <t>18619-16</t>
  </si>
  <si>
    <t>2017-JG2-075</t>
  </si>
  <si>
    <t>2017-JG2-088</t>
  </si>
  <si>
    <t>2017-JG2-010</t>
  </si>
  <si>
    <t>2018-JG2-088</t>
  </si>
  <si>
    <t>2018-JG2-370</t>
  </si>
  <si>
    <t>2018-BCV-390</t>
  </si>
  <si>
    <t>2018-BCV-136</t>
  </si>
  <si>
    <t>2018-BCV-141</t>
  </si>
  <si>
    <t>2018-BCV-383</t>
  </si>
  <si>
    <t>2018-BCV-172</t>
  </si>
  <si>
    <t>2018-BCV-357</t>
  </si>
  <si>
    <t>2015-BCV-38601</t>
  </si>
  <si>
    <t>2018-BCV-004</t>
  </si>
  <si>
    <t>2018-BCV-028</t>
  </si>
  <si>
    <t>2018-BCV-140</t>
  </si>
  <si>
    <t>2018-BCV-171</t>
  </si>
  <si>
    <t>BCV-016-18</t>
  </si>
  <si>
    <t>2019-JG2-087</t>
  </si>
  <si>
    <t>2019-JG2-070</t>
  </si>
  <si>
    <t>2019-JG2-123</t>
  </si>
  <si>
    <t>2019-JG2-447</t>
  </si>
  <si>
    <t>2019-JG2-129</t>
  </si>
  <si>
    <t>2019-JG2-125</t>
  </si>
  <si>
    <t>2019-JG2-456</t>
  </si>
  <si>
    <t>2018-BCV-5335</t>
  </si>
  <si>
    <t>2018-BCV-5328</t>
  </si>
  <si>
    <t>2018-BCV-5329</t>
  </si>
  <si>
    <t>BS9-044-17</t>
  </si>
  <si>
    <t>16749-15-BCV</t>
  </si>
  <si>
    <t>BS9-126-17</t>
  </si>
  <si>
    <t>BS9-056-18</t>
  </si>
  <si>
    <t>2019-BS9-039</t>
  </si>
  <si>
    <t>BSI-16-159</t>
  </si>
  <si>
    <t>3rd Young Blue</t>
  </si>
  <si>
    <t>CF1-16-012</t>
  </si>
  <si>
    <t>1st Young Yellowfaced (English)</t>
  </si>
  <si>
    <t>CF1-16-025</t>
  </si>
  <si>
    <t>1st Young Clear Wing</t>
  </si>
  <si>
    <t>CF1-16-129</t>
  </si>
  <si>
    <t>3rd Young Clear Wing</t>
  </si>
  <si>
    <t>CF1-16-041</t>
  </si>
  <si>
    <t>1st Young Spangle AOSV</t>
  </si>
  <si>
    <t>BSI-16-348</t>
  </si>
  <si>
    <t>1st Young Crest</t>
  </si>
  <si>
    <t>BSI-16-116</t>
  </si>
  <si>
    <t>2nd Young Crest</t>
  </si>
  <si>
    <t>BSI-16-101</t>
  </si>
  <si>
    <t>2nd Young Hens</t>
  </si>
  <si>
    <t>3rd National Young Clear Wing</t>
  </si>
  <si>
    <t>1st National Young Crest</t>
  </si>
  <si>
    <t>2017-BS1-069</t>
  </si>
  <si>
    <t>1st UBC Green</t>
  </si>
  <si>
    <t>2017-CF1-029</t>
  </si>
  <si>
    <t>2nd UBC Green</t>
  </si>
  <si>
    <t>2017-BS1-052</t>
  </si>
  <si>
    <t>1st UBC Blue</t>
  </si>
  <si>
    <t>2017-CF1-023</t>
  </si>
  <si>
    <t>3rd UBC Blue</t>
  </si>
  <si>
    <t>2017-BS1-076</t>
  </si>
  <si>
    <t>1st UBC Grey</t>
  </si>
  <si>
    <t>2017-CF1-020</t>
  </si>
  <si>
    <t>3rd UBC Yellowfaced (English)</t>
  </si>
  <si>
    <t>2017-CF1-045</t>
  </si>
  <si>
    <t>3rd UBC Grey Wing</t>
  </si>
  <si>
    <t>2017-BS1-026</t>
  </si>
  <si>
    <t>1st UBC Opaline</t>
  </si>
  <si>
    <t>2017-CF1-070</t>
  </si>
  <si>
    <t>2nd UBC Spangle Normal</t>
  </si>
  <si>
    <t>2017-BS1-060</t>
  </si>
  <si>
    <t>1st UBC Crest</t>
  </si>
  <si>
    <t>2017-CF1-060</t>
  </si>
  <si>
    <t xml:space="preserve">1st UBC White Cap </t>
  </si>
  <si>
    <t>2017-BS1-095</t>
  </si>
  <si>
    <t>2017-BS1-182</t>
  </si>
  <si>
    <t>2017-BS1-141</t>
  </si>
  <si>
    <t>2017-BS1-142</t>
  </si>
  <si>
    <t>2018-BS1-095</t>
  </si>
  <si>
    <t>2018-BS1-182</t>
  </si>
  <si>
    <t>2018-BS1-141</t>
  </si>
  <si>
    <t>2018-BS1-142</t>
  </si>
  <si>
    <t>2018-CF1-026</t>
  </si>
  <si>
    <t>2018-BS1-103</t>
  </si>
  <si>
    <t>2018-BS1-155</t>
  </si>
  <si>
    <t>2018-BS1-176</t>
  </si>
  <si>
    <t>2018-CF1-022</t>
  </si>
  <si>
    <t>2018-BS1-101</t>
  </si>
  <si>
    <t>2018-CF1-072</t>
  </si>
  <si>
    <t>2018-BS1-083</t>
  </si>
  <si>
    <t>2018-BS1-085</t>
  </si>
  <si>
    <t>2018-BS1-089</t>
  </si>
  <si>
    <t>2018-CF1-064</t>
  </si>
  <si>
    <t>2018-BS1-146</t>
  </si>
  <si>
    <t>2018-BS1-147</t>
  </si>
  <si>
    <t>2018-BS1 -262</t>
  </si>
  <si>
    <t>2018-BS1 -202 </t>
  </si>
  <si>
    <t>2018-CF1 -180 </t>
  </si>
  <si>
    <t>2018-BS1 -201 </t>
  </si>
  <si>
    <t>2018-CF1-043 </t>
  </si>
  <si>
    <t>2018-CF1 -245</t>
  </si>
  <si>
    <t>2018-BS1-396 </t>
  </si>
  <si>
    <t>2018-BS1 -178 </t>
  </si>
  <si>
    <t>2018-BS1-076</t>
  </si>
  <si>
    <t>2018-BS1 -365 </t>
  </si>
  <si>
    <t>2018-BS1 -335 </t>
  </si>
  <si>
    <t>2018-CF1 -090 </t>
  </si>
  <si>
    <t>2018-BS1-202</t>
  </si>
  <si>
    <t>2018-CF1-043</t>
  </si>
  <si>
    <t>2018-BS1-335</t>
  </si>
  <si>
    <t>2018-BS1-075</t>
  </si>
  <si>
    <t>2019-BS1-047</t>
  </si>
  <si>
    <t>2019-CF1-039</t>
  </si>
  <si>
    <t>2019-BS1-056</t>
  </si>
  <si>
    <t>2019-BS1-097</t>
  </si>
  <si>
    <t>2019-CF1-047</t>
  </si>
  <si>
    <t>2019-CF1-015</t>
  </si>
  <si>
    <t>2019-CF1-078</t>
  </si>
  <si>
    <t>2019-BS1-059</t>
  </si>
  <si>
    <t>2019-CF1-007</t>
  </si>
  <si>
    <t>2019-BS1-046</t>
  </si>
  <si>
    <t>2019-BS1-071</t>
  </si>
  <si>
    <t>2019-CF1-053</t>
  </si>
  <si>
    <t>2019-CF1-103</t>
  </si>
  <si>
    <t>2019-BS1-104</t>
  </si>
  <si>
    <t>2019-BS1-073</t>
  </si>
  <si>
    <t>2019-BS1-119</t>
  </si>
  <si>
    <t>RS11-035-16</t>
  </si>
  <si>
    <t>RS5-114-16</t>
  </si>
  <si>
    <t>RS5-150-16</t>
  </si>
  <si>
    <t>SA-00652-15</t>
  </si>
  <si>
    <t>RS5-015-16</t>
  </si>
  <si>
    <t>RS5-045-17</t>
  </si>
  <si>
    <t>2017-RS15-162</t>
  </si>
  <si>
    <t>2017-RS15-168</t>
  </si>
  <si>
    <t>2017-RS15-089</t>
  </si>
  <si>
    <t>2018-RS15-089</t>
  </si>
  <si>
    <t>RS15-140-17</t>
  </si>
  <si>
    <t>SA-00707-15</t>
  </si>
  <si>
    <t>2018-RS15-098</t>
  </si>
  <si>
    <t>2018-RS15-148</t>
  </si>
  <si>
    <t>RS15-037-18</t>
  </si>
  <si>
    <t>RS15-093-18</t>
  </si>
  <si>
    <t>RS5-055-18</t>
  </si>
  <si>
    <t>RS5-143-18</t>
  </si>
  <si>
    <t>2018- RS15-108 </t>
  </si>
  <si>
    <t>2018- RS15- 152</t>
  </si>
  <si>
    <t>RS5-082-18</t>
  </si>
  <si>
    <t>2019-RS15-110</t>
  </si>
  <si>
    <t>2019-RS15-135</t>
  </si>
  <si>
    <t>2019-RS15-133</t>
  </si>
  <si>
    <t>RS15-173-2019</t>
  </si>
  <si>
    <t>BCV-15-58076</t>
  </si>
  <si>
    <t>Unknown Ring number</t>
  </si>
  <si>
    <t>Smith D Total</t>
  </si>
  <si>
    <t>S30-148-16</t>
  </si>
  <si>
    <t>DS11-165-17</t>
  </si>
  <si>
    <t>2019-PS1-091</t>
  </si>
  <si>
    <t>PS1-069-19</t>
  </si>
  <si>
    <t>PS1-052-18</t>
  </si>
  <si>
    <t>PS1 - 044-18</t>
  </si>
  <si>
    <t>DS11-132-17</t>
  </si>
  <si>
    <t>2019-DS3-029</t>
  </si>
  <si>
    <t>2018-GS1-051</t>
  </si>
  <si>
    <t>GS1-051-18</t>
  </si>
  <si>
    <t>1st lacewing</t>
  </si>
  <si>
    <t>20-GS1-057</t>
  </si>
  <si>
    <t>ST7-040-17</t>
  </si>
  <si>
    <t>BCV-10590-16</t>
  </si>
  <si>
    <t>BCV-07316-15</t>
  </si>
  <si>
    <t>BCV-07316-16</t>
  </si>
  <si>
    <t>2019-DT8-035</t>
  </si>
  <si>
    <t>Tevelein Family Total</t>
  </si>
  <si>
    <t>15-VIC-12596</t>
  </si>
  <si>
    <t>14-BCV-8881</t>
  </si>
  <si>
    <t>15-VIC-12500</t>
  </si>
  <si>
    <t>15-VIC-12523</t>
  </si>
  <si>
    <t>2nd Adult Fallow</t>
  </si>
  <si>
    <t>15-VIC-12457</t>
  </si>
  <si>
    <t>15-VIC-12640</t>
  </si>
  <si>
    <t>14-BCV-8884</t>
  </si>
  <si>
    <t>PT9-16-130</t>
  </si>
  <si>
    <t>1st Young D/F Spangle</t>
  </si>
  <si>
    <t>3rd Young D/F Spangle</t>
  </si>
  <si>
    <t>PT9-16-085</t>
  </si>
  <si>
    <t>3rd Young Opaline AOSV</t>
  </si>
  <si>
    <t>PT9-16-097</t>
  </si>
  <si>
    <t>2nd Young Clearbody</t>
  </si>
  <si>
    <t>PT9-16-104</t>
  </si>
  <si>
    <t>3rd Young Clearbody</t>
  </si>
  <si>
    <t>PT9-16-172</t>
  </si>
  <si>
    <t>3rd Young Fallow</t>
  </si>
  <si>
    <t>2nd National Young D/F Spangle</t>
  </si>
  <si>
    <t>2017-PT9-086</t>
  </si>
  <si>
    <t>1st UBC Grey Green</t>
  </si>
  <si>
    <t>2017-PT9-090</t>
  </si>
  <si>
    <t>1st UBC Fallow</t>
  </si>
  <si>
    <t>2017-PT9-110</t>
  </si>
  <si>
    <t>2nd UBC Fallow</t>
  </si>
  <si>
    <t>PT9-156-16</t>
  </si>
  <si>
    <t>BCV-12596-15</t>
  </si>
  <si>
    <t>PT9-063-16</t>
  </si>
  <si>
    <t>BCV-12457-15</t>
  </si>
  <si>
    <t>BCV-12532-15</t>
  </si>
  <si>
    <t>2017-PT9-180</t>
  </si>
  <si>
    <t>2018-PT9-180</t>
  </si>
  <si>
    <t>2018-Pt9-169</t>
  </si>
  <si>
    <t>2018-PT9-110</t>
  </si>
  <si>
    <t>2018-PT9-092</t>
  </si>
  <si>
    <t>2018-PT9-064</t>
  </si>
  <si>
    <t>2018-PT9-105</t>
  </si>
  <si>
    <t>2018-PT9-104</t>
  </si>
  <si>
    <t>2018-PT9-070</t>
  </si>
  <si>
    <t>2018-PT9-111</t>
  </si>
  <si>
    <t>2018-PT9-047</t>
  </si>
  <si>
    <t>2018-PT9-152</t>
  </si>
  <si>
    <t>2019-PT9-102</t>
  </si>
  <si>
    <t>2019-PT9-131</t>
  </si>
  <si>
    <t>2019-PT9-047</t>
  </si>
  <si>
    <t>14-PT7-222</t>
  </si>
  <si>
    <t>15-VIC-12245</t>
  </si>
  <si>
    <t>15-VIC-12292</t>
  </si>
  <si>
    <t>BCV-12225-15</t>
  </si>
  <si>
    <t>PT7-266-16</t>
  </si>
  <si>
    <t>BCV-12245-15</t>
  </si>
  <si>
    <t>2017-BCV-4111</t>
  </si>
  <si>
    <t>BCV--4204-18</t>
  </si>
  <si>
    <t>BCV-4195-17</t>
  </si>
  <si>
    <t>Relegate to Open</t>
  </si>
  <si>
    <t>GT$-15-312</t>
  </si>
  <si>
    <t>14-GT4-312</t>
  </si>
  <si>
    <t>3rd Adult Spangle Normal</t>
  </si>
  <si>
    <t>Tonkin G Total</t>
  </si>
  <si>
    <t>BCV-14-43800</t>
  </si>
  <si>
    <t>14-BCV-3153</t>
  </si>
  <si>
    <t>2nd Adult Black Eye</t>
  </si>
  <si>
    <t>BCV-2607-17</t>
  </si>
  <si>
    <t>MT1-036-13</t>
  </si>
  <si>
    <t>BCV-6553-16</t>
  </si>
  <si>
    <t>2019-PT8-042</t>
  </si>
  <si>
    <t>BCV-16-0699</t>
  </si>
  <si>
    <t>AVH-007-18</t>
  </si>
  <si>
    <t>AVH-077-17</t>
  </si>
  <si>
    <t>VH2-007-17</t>
  </si>
  <si>
    <t>VIC-11531-15</t>
  </si>
  <si>
    <t>MAD-068-19</t>
  </si>
  <si>
    <t>BCV-17-5328</t>
  </si>
  <si>
    <t>RW16-040-18</t>
  </si>
  <si>
    <t>RW16-098-19</t>
  </si>
  <si>
    <t>JW11-16-027</t>
  </si>
  <si>
    <t>JW11-075-18</t>
  </si>
  <si>
    <t>BCV-11517-16</t>
  </si>
  <si>
    <t>VIC-12125-17</t>
  </si>
  <si>
    <t>VIC-5078-15</t>
  </si>
  <si>
    <t>2016-WH1-012</t>
  </si>
  <si>
    <t>WH1-16-018</t>
  </si>
  <si>
    <t>2nd Young Fallow</t>
  </si>
  <si>
    <t>WH1-16-493</t>
  </si>
  <si>
    <t>1st Young Dark Eyed Clear</t>
  </si>
  <si>
    <t>1st National Young Fallow</t>
  </si>
  <si>
    <t>2nd National Young Dark Eyed Clear</t>
  </si>
  <si>
    <t>WH1-367-10</t>
  </si>
  <si>
    <t>2017-WH1-373</t>
  </si>
  <si>
    <t>2018-WH1-373</t>
  </si>
  <si>
    <t>WH1-082-17</t>
  </si>
  <si>
    <t>2019-WH1-382</t>
  </si>
  <si>
    <t>2019-WH1-065</t>
  </si>
  <si>
    <t>2019-WH1-351</t>
  </si>
  <si>
    <t>NSW-14490-18</t>
  </si>
  <si>
    <t>15-BCC-25766</t>
  </si>
  <si>
    <t>2nd Adult D/F Spangle</t>
  </si>
  <si>
    <t>Wilson Ron</t>
  </si>
  <si>
    <t>RW13-023-17</t>
  </si>
  <si>
    <t>2017-RW13-023</t>
  </si>
  <si>
    <t>2nd Young Bird Spangle AOSV</t>
  </si>
  <si>
    <t>RW13-038-18</t>
  </si>
  <si>
    <t xml:space="preserve">Best Bird in Show </t>
  </si>
  <si>
    <t>Best Open</t>
  </si>
  <si>
    <t>2018-RW13-068</t>
  </si>
  <si>
    <t>2018-RW13-041</t>
  </si>
  <si>
    <t>2nd Hens</t>
  </si>
  <si>
    <t>RW13-068-18</t>
  </si>
  <si>
    <t>1st Spangle</t>
  </si>
  <si>
    <t>15-BW10-38171</t>
  </si>
  <si>
    <t>BC-732-19</t>
  </si>
  <si>
    <t>JW13-033-18</t>
  </si>
  <si>
    <t>AW6-16-030</t>
  </si>
  <si>
    <t>2nd Young Lacewing</t>
  </si>
  <si>
    <t>Wylde A Total</t>
  </si>
  <si>
    <t>2018-SZ1 -045 </t>
  </si>
  <si>
    <t>FINAL FOR 2018/2019</t>
  </si>
  <si>
    <t>Variety Points 2019</t>
  </si>
  <si>
    <t>Dave Broughton</t>
  </si>
  <si>
    <t>Vella &amp;Thomas</t>
  </si>
  <si>
    <t>Peters B</t>
  </si>
  <si>
    <t xml:space="preserve">Vince Ieria </t>
  </si>
  <si>
    <t>Hatherell A</t>
  </si>
  <si>
    <t>Bentely D</t>
  </si>
  <si>
    <t>Howes A&amp;J</t>
  </si>
  <si>
    <t>Moore G</t>
  </si>
  <si>
    <t xml:space="preserve">Appleton T&amp;S </t>
  </si>
  <si>
    <t>May &amp; White </t>
  </si>
  <si>
    <t xml:space="preserve">Hunt S&amp;N </t>
  </si>
  <si>
    <t>Durston R &amp; D</t>
  </si>
  <si>
    <t>Huth M</t>
  </si>
  <si>
    <t>Variety Awards - Exhibitor Points Data table</t>
  </si>
  <si>
    <t>Young State Championship</t>
  </si>
  <si>
    <t> R Keetlaar</t>
  </si>
  <si>
    <t> Dave Broughton</t>
  </si>
  <si>
    <t> J Leong</t>
  </si>
  <si>
    <t> R Howard</t>
  </si>
  <si>
    <t> R Kirby</t>
  </si>
  <si>
    <t> Mike Huth</t>
  </si>
  <si>
    <t>J. Smith</t>
  </si>
  <si>
    <t> A&amp;J Howes</t>
  </si>
  <si>
    <t> B Schembri</t>
  </si>
  <si>
    <t> Byrnes,Slatter &amp; Whannell</t>
  </si>
  <si>
    <t> Wayne Cachia</t>
  </si>
  <si>
    <t>A. Dixon</t>
  </si>
  <si>
    <t> M Paoli</t>
  </si>
  <si>
    <t> V Murray</t>
  </si>
  <si>
    <t> Neil Collins</t>
  </si>
  <si>
    <t> Sean Zunneberg</t>
  </si>
  <si>
    <t>T&amp;S Appleton</t>
  </si>
  <si>
    <t> Jeff Wright</t>
  </si>
  <si>
    <t xml:space="preserve"> Wayne Cachia </t>
  </si>
  <si>
    <t>S&amp;N Hunt</t>
  </si>
  <si>
    <t>R &amp; D Durston</t>
  </si>
  <si>
    <t> Bradley Family</t>
  </si>
  <si>
    <t>White Cap</t>
  </si>
  <si>
    <t> Mike Huth </t>
  </si>
  <si>
    <t xml:space="preserve">AppletonT&amp;S </t>
  </si>
  <si>
    <t>Leong</t>
  </si>
  <si>
    <t>Exhibitor Points Table 2018</t>
  </si>
  <si>
    <t>Show Calendar 2018</t>
  </si>
  <si>
    <t>Ackerly K</t>
  </si>
  <si>
    <t>De Rango E</t>
  </si>
  <si>
    <t>De Vos C</t>
  </si>
  <si>
    <t>McVilly B</t>
  </si>
  <si>
    <t>Salnitro P</t>
  </si>
  <si>
    <t>Stockton K</t>
  </si>
  <si>
    <t>MONTH</t>
  </si>
  <si>
    <t>POINTS REMOVED</t>
  </si>
  <si>
    <t>STATUS CHANGE</t>
  </si>
  <si>
    <t>Mt Gambier UBC</t>
  </si>
  <si>
    <t>KA-14-034</t>
  </si>
  <si>
    <t>2nd Young Opaline</t>
  </si>
  <si>
    <t>2016 ANBC National</t>
  </si>
  <si>
    <t>2nd 2016 National Opaline</t>
  </si>
  <si>
    <t>2016-JRP-202</t>
  </si>
  <si>
    <t>3rd UBC DARK EYED CLEAR - EXHIBITION CLASS</t>
  </si>
  <si>
    <t>BCV-15-30249</t>
  </si>
  <si>
    <t>2nd A Young Clearbody</t>
  </si>
  <si>
    <t>BCV-15-30197</t>
  </si>
  <si>
    <t>3rd  Young Recessive Pied</t>
  </si>
  <si>
    <t>2017-JRP-356</t>
  </si>
  <si>
    <t>2nd UBC Dilute</t>
  </si>
  <si>
    <t>JRP-16-053</t>
  </si>
  <si>
    <t>1st Young Opaline</t>
  </si>
  <si>
    <t>JRP-16-054</t>
  </si>
  <si>
    <t>diploma</t>
  </si>
  <si>
    <t>Promote to Champ 2019</t>
  </si>
  <si>
    <t>JRP-210-16</t>
  </si>
  <si>
    <t>2nd Adult Dilute</t>
  </si>
  <si>
    <t>JRP-053-16</t>
  </si>
  <si>
    <t>BCV-30249-15</t>
  </si>
  <si>
    <t>2017-JRP-268</t>
  </si>
  <si>
    <t>3rd Young Bird Fallow</t>
  </si>
  <si>
    <t>SA-15-365</t>
  </si>
  <si>
    <t>DB3-13-119</t>
  </si>
  <si>
    <t>2016-BCV-8211</t>
  </si>
  <si>
    <t>AB1-14-187</t>
  </si>
  <si>
    <t>AB1-14-009</t>
  </si>
  <si>
    <t>BCV-15-13307</t>
  </si>
  <si>
    <t>2nd  Young Blue</t>
  </si>
  <si>
    <t>BCV-15-13329</t>
  </si>
  <si>
    <t>2nd A Young Goldenface</t>
  </si>
  <si>
    <t>BCV-15-13361</t>
  </si>
  <si>
    <t>2016-AB1-039</t>
  </si>
  <si>
    <t>3rd UBC Yellowface (English)</t>
  </si>
  <si>
    <t>2016-AB1-064</t>
  </si>
  <si>
    <t>1st UBC State ChampiGreen</t>
  </si>
  <si>
    <t>2nd UBC State ChampiGreen</t>
  </si>
  <si>
    <t>2017-NB4-103</t>
  </si>
  <si>
    <t>3rd UBC Clearbody</t>
  </si>
  <si>
    <t>BCV-17-11869</t>
  </si>
  <si>
    <t>BCV-10562-16</t>
  </si>
  <si>
    <t>NB4-079-17</t>
  </si>
  <si>
    <t>Promote to Intermediate in 2019</t>
  </si>
  <si>
    <t>BCV-10561-16</t>
  </si>
  <si>
    <t>2017-BCV-6569</t>
  </si>
  <si>
    <t>3rd Young Bird Goldenfaced</t>
  </si>
  <si>
    <t>BCV-14-4199</t>
  </si>
  <si>
    <t>2016-S1-222</t>
  </si>
  <si>
    <t>2016-S1-218</t>
  </si>
  <si>
    <t>1st UBC WHITE CAP - EXHIBITION CLASS</t>
  </si>
  <si>
    <t>Revert to Open 2019</t>
  </si>
  <si>
    <t>MB9-16-019</t>
  </si>
  <si>
    <t>MB9-16-003</t>
  </si>
  <si>
    <t>1st Young Grey Wing</t>
  </si>
  <si>
    <t>MB9-062-17</t>
  </si>
  <si>
    <t>Move to Intermediate 2019</t>
  </si>
  <si>
    <t>MB9-070-17</t>
  </si>
  <si>
    <t>MB9-022-17</t>
  </si>
  <si>
    <t>MB9-055-18</t>
  </si>
  <si>
    <t>VIC-201-17</t>
  </si>
  <si>
    <t>DB4-14-034</t>
  </si>
  <si>
    <t>3rd UBC State ChampiGreen</t>
  </si>
  <si>
    <t>1st UBC State ChampiGrey Green</t>
  </si>
  <si>
    <t>BCV-15-20703</t>
  </si>
  <si>
    <t>1st 2016 National Fallow</t>
  </si>
  <si>
    <t>3rd UBC State ChampiGrey Green</t>
  </si>
  <si>
    <t>BCV-15-30715</t>
  </si>
  <si>
    <t>2nd  Young Lacewing</t>
  </si>
  <si>
    <t>2nd 2016 National Lacewing</t>
  </si>
  <si>
    <t>VC1-16-006</t>
  </si>
  <si>
    <t>2nd Young Recessive Pied</t>
  </si>
  <si>
    <t>VC1-17-080</t>
  </si>
  <si>
    <t>Promote to Champion 2019</t>
  </si>
  <si>
    <t>VC1-040-16</t>
  </si>
  <si>
    <t>2nd Adult Spangle Double Factor</t>
  </si>
  <si>
    <t>BCV-30715-15</t>
  </si>
  <si>
    <t>VC1-065-16</t>
  </si>
  <si>
    <t>VC1-021-13</t>
  </si>
  <si>
    <t>2017-R1-056</t>
  </si>
  <si>
    <t>1st Young Bird Hens</t>
  </si>
  <si>
    <t>BCV-15-36308</t>
  </si>
  <si>
    <t>3rd  Young Albino</t>
  </si>
  <si>
    <t>2016-BCV-6356</t>
  </si>
  <si>
    <t>3rd UBC Violet</t>
  </si>
  <si>
    <t>1 DARK EYED CLEAR - EXHIBITION CLASS</t>
  </si>
  <si>
    <t>CC3-12-050</t>
  </si>
  <si>
    <t>1st Adult Crest</t>
  </si>
  <si>
    <t>Beginner - keeps 2014 points until 2019</t>
  </si>
  <si>
    <t>Cassar C Total</t>
  </si>
  <si>
    <t>2016-KC7-022</t>
  </si>
  <si>
    <t>DC11-14-146</t>
  </si>
  <si>
    <t>DC11-14-089</t>
  </si>
  <si>
    <t>BCV-15-17150</t>
  </si>
  <si>
    <t>BCV-15-17094</t>
  </si>
  <si>
    <t>2nd  Young Spangle AOSV</t>
  </si>
  <si>
    <t>BCV-15-00189</t>
  </si>
  <si>
    <t>1st  Young Spangle AOSV</t>
  </si>
  <si>
    <t>EC1-14-071</t>
  </si>
  <si>
    <t>Best Adult Young Bird</t>
  </si>
  <si>
    <t>insufficient numbers to award 10 points</t>
  </si>
  <si>
    <t>BCV-15-18699</t>
  </si>
  <si>
    <t>LD3-14-052</t>
  </si>
  <si>
    <t>18620-15-BCV</t>
  </si>
  <si>
    <t>Promote to Open 2019</t>
  </si>
  <si>
    <t>LD3-17-003</t>
  </si>
  <si>
    <t>LD3-16-100</t>
  </si>
  <si>
    <t>2018-LD3-9</t>
  </si>
  <si>
    <t>VIC-15-18620</t>
  </si>
  <si>
    <t>ED5-14-022</t>
  </si>
  <si>
    <t>De Rango E Total</t>
  </si>
  <si>
    <t>BCV-15-14219</t>
  </si>
  <si>
    <t>3rd  Young Dilute</t>
  </si>
  <si>
    <t>De Vos C Total</t>
  </si>
  <si>
    <t>LD1-14-070</t>
  </si>
  <si>
    <t>LD1-14-068</t>
  </si>
  <si>
    <t>BCV-15-794</t>
  </si>
  <si>
    <t>3rd  Young D/F Spangle</t>
  </si>
  <si>
    <t>1st UBC State ChampiCinnamon</t>
  </si>
  <si>
    <t>JE3-14-145</t>
  </si>
  <si>
    <t>JE3-14-095</t>
  </si>
  <si>
    <t>BCV-13-4459</t>
  </si>
  <si>
    <t>JE3-14-050</t>
  </si>
  <si>
    <t>3rd Adult Spangle AOSV</t>
  </si>
  <si>
    <t>JE3-16-166</t>
  </si>
  <si>
    <t>JF1-14-031</t>
  </si>
  <si>
    <t>1st Adult Dilute</t>
  </si>
  <si>
    <t>JF1-13-018</t>
  </si>
  <si>
    <t>AF2-16-008</t>
  </si>
  <si>
    <t>AF2-16-032</t>
  </si>
  <si>
    <t>AF2-011-18</t>
  </si>
  <si>
    <t>2017-AF2-146</t>
  </si>
  <si>
    <t>1st Young Bird Dark Eyed Clear</t>
  </si>
  <si>
    <t>2017-AF2-117</t>
  </si>
  <si>
    <t>1st Young Bird Recessive Pied</t>
  </si>
  <si>
    <t>Promote to Open</t>
  </si>
  <si>
    <t>1st UBC State ChampiBlue</t>
  </si>
  <si>
    <t>Best Inter Young Bird</t>
  </si>
  <si>
    <t>AF2-144-18</t>
  </si>
  <si>
    <t>Best Inter UBC</t>
  </si>
  <si>
    <t>Formosa L &amp; L</t>
  </si>
  <si>
    <t xml:space="preserve">Colac </t>
  </si>
  <si>
    <t>BCV-14-3061</t>
  </si>
  <si>
    <t>Best Adult In Show</t>
  </si>
  <si>
    <t xml:space="preserve"> </t>
  </si>
  <si>
    <t>Formosa L &amp; L Total</t>
  </si>
  <si>
    <t>BCV-16-6019</t>
  </si>
  <si>
    <t>Best Intermediate UBC Bird in Show</t>
  </si>
  <si>
    <t>Galea D Total</t>
  </si>
  <si>
    <t>BCV-15-10626</t>
  </si>
  <si>
    <t>BCV-15-10586</t>
  </si>
  <si>
    <t>1st Young Yellowface</t>
  </si>
  <si>
    <t>BCV-15-10684</t>
  </si>
  <si>
    <t>2nd  Young Yellowface</t>
  </si>
  <si>
    <t>BCV-15-10582</t>
  </si>
  <si>
    <t>1st  Young Lacewing</t>
  </si>
  <si>
    <t>BCV-15-10718</t>
  </si>
  <si>
    <t>3rd  Young Lacewing</t>
  </si>
  <si>
    <t>1st 2016 National Lacewing</t>
  </si>
  <si>
    <t>ST1-14-053</t>
  </si>
  <si>
    <t>ST1-14-066</t>
  </si>
  <si>
    <t>ST1-14-090</t>
  </si>
  <si>
    <t>3rd UBC State ChampiBlue</t>
  </si>
  <si>
    <t>BCV-14-9452</t>
  </si>
  <si>
    <t>OH2-13-032</t>
  </si>
  <si>
    <t>OH2-14-166</t>
  </si>
  <si>
    <t>OH2-16-024</t>
  </si>
  <si>
    <t>2016-OH2-024</t>
  </si>
  <si>
    <t>1st UBC Spangle Normal</t>
  </si>
  <si>
    <t>1st UBC State ChampiViolet</t>
  </si>
  <si>
    <t>MH12-14-204</t>
  </si>
  <si>
    <t>MH12-12-019</t>
  </si>
  <si>
    <t>MH12-14-237</t>
  </si>
  <si>
    <t>2016-MH12-025</t>
  </si>
  <si>
    <t>2016-GH1-076</t>
  </si>
  <si>
    <t>2nd UBC Grey</t>
  </si>
  <si>
    <t>2016-GH1-077</t>
  </si>
  <si>
    <t>2nd UBC State ChampiViolet</t>
  </si>
  <si>
    <t>3rd UBC State ChampiViolet</t>
  </si>
  <si>
    <t>CH5-023-08</t>
  </si>
  <si>
    <t>BCV-15-34400</t>
  </si>
  <si>
    <t>EC1-13-025</t>
  </si>
  <si>
    <t>BCV-15-34493</t>
  </si>
  <si>
    <t>3rd  Young Grey</t>
  </si>
  <si>
    <t>2nd  Young Opaline AOSV</t>
  </si>
  <si>
    <t>Hickling K Total</t>
  </si>
  <si>
    <t>BCV-15-14609</t>
  </si>
  <si>
    <t>2nd  Young Cinnamon</t>
  </si>
  <si>
    <t>RH5-16-083</t>
  </si>
  <si>
    <t>2nd UBC Yellowface (English)</t>
  </si>
  <si>
    <t>RH5-16-116</t>
  </si>
  <si>
    <t>AH2-14-050</t>
  </si>
  <si>
    <t>BCV-15-06197</t>
  </si>
  <si>
    <t>2nd  Young Grey</t>
  </si>
  <si>
    <t>Revert to Open in 2019</t>
  </si>
  <si>
    <t>3rd UBC State ChampiLacewing</t>
  </si>
  <si>
    <t>1st UBC State ChampiFallow</t>
  </si>
  <si>
    <t>BCV-15-02805</t>
  </si>
  <si>
    <t>IH1-12-806</t>
  </si>
  <si>
    <t>IH1-13-1276</t>
  </si>
  <si>
    <t>IH1-13-1185</t>
  </si>
  <si>
    <t>1st National Dominant Pied</t>
  </si>
  <si>
    <t>2016-IH1-028</t>
  </si>
  <si>
    <t>MH10-025-17</t>
  </si>
  <si>
    <t>BCV-5565-16</t>
  </si>
  <si>
    <t>MH1-035-17</t>
  </si>
  <si>
    <t>MH10-035-17</t>
  </si>
  <si>
    <t>BCV-5537-16</t>
  </si>
  <si>
    <t>Best Intermediate Adult Bird in Show</t>
  </si>
  <si>
    <t>Best Bird in show - Diploma</t>
  </si>
  <si>
    <t>MH10-093-18</t>
  </si>
  <si>
    <t>2018-MH10-074</t>
  </si>
  <si>
    <t>1st UBC State ChampiGrey</t>
  </si>
  <si>
    <t>2018-MH10-055</t>
  </si>
  <si>
    <t>2nd UBC State ChampiGrey</t>
  </si>
  <si>
    <t>2018-MH10-047</t>
  </si>
  <si>
    <t>3rd UBC State ChampiGrey</t>
  </si>
  <si>
    <t>1st UBC State ChampiYellowfaced</t>
  </si>
  <si>
    <t>MH10-105-18</t>
  </si>
  <si>
    <t>MH10-111-18</t>
  </si>
  <si>
    <t>2nd UBC State ChampiYellowfaced</t>
  </si>
  <si>
    <t>3rd UBC State ChampiYellowfaced</t>
  </si>
  <si>
    <t>1DK-14-093</t>
  </si>
  <si>
    <t>1st UBC State ChampiGoldenfaced</t>
  </si>
  <si>
    <t>2016-JK3-1162</t>
  </si>
  <si>
    <t>2016-JK3-1100</t>
  </si>
  <si>
    <t>15-BCV-22877</t>
  </si>
  <si>
    <t>JK3-091-17</t>
  </si>
  <si>
    <t>JK3-225-14</t>
  </si>
  <si>
    <t>BCV-1131-16</t>
  </si>
  <si>
    <t>1st Adult Hens</t>
  </si>
  <si>
    <t>Kruisellbrink J</t>
  </si>
  <si>
    <t>2017-JK3-091</t>
  </si>
  <si>
    <t>1st Young Bird Cinnamon</t>
  </si>
  <si>
    <t>2018-JK3-112</t>
  </si>
  <si>
    <t>2nd UBC State ChampiGoldenfaced</t>
  </si>
  <si>
    <t>BCV-15-36833</t>
  </si>
  <si>
    <t>Lemon &amp; Dean Total</t>
  </si>
  <si>
    <t>BCV-15-15203</t>
  </si>
  <si>
    <t>BCV-15-15130</t>
  </si>
  <si>
    <t>BCV-15-15153</t>
  </si>
  <si>
    <t>BCV-15-15104</t>
  </si>
  <si>
    <t>BCV-15-15052</t>
  </si>
  <si>
    <t>3rd Young Lutino</t>
  </si>
  <si>
    <t>BCV-15-15161</t>
  </si>
  <si>
    <t>BCV-15-15141</t>
  </si>
  <si>
    <t>BCV-15-15175</t>
  </si>
  <si>
    <t>BCV-15-15117</t>
  </si>
  <si>
    <t>BCV-15-15095</t>
  </si>
  <si>
    <t>3rd Young Spangle Normal</t>
  </si>
  <si>
    <t>BCV-15-15157</t>
  </si>
  <si>
    <t>BCV-15-15149</t>
  </si>
  <si>
    <t>1st 2016 National Lutino</t>
  </si>
  <si>
    <t>BCV-15-15081</t>
  </si>
  <si>
    <t>1st 2016 National Opaline AOSV</t>
  </si>
  <si>
    <t>2016-JL1-038</t>
  </si>
  <si>
    <t>2016-JL1-137</t>
  </si>
  <si>
    <t>3rd UBC State ChampiGoldenfaced</t>
  </si>
  <si>
    <t>1st UBC State ChampiBlack Eyed</t>
  </si>
  <si>
    <t>2nd UBC State ChampiBlack Eyed</t>
  </si>
  <si>
    <t>HL1-16-8216</t>
  </si>
  <si>
    <t>BCV-15-0052</t>
  </si>
  <si>
    <t>3rd  Young Fallow</t>
  </si>
  <si>
    <t>2016-DM2-020</t>
  </si>
  <si>
    <t>2016-DM2-027</t>
  </si>
  <si>
    <t>3rd UBC Clear Wing</t>
  </si>
  <si>
    <t>2017-DM2-038</t>
  </si>
  <si>
    <t>2nd UBC Clear Wing</t>
  </si>
  <si>
    <t>DM2-16-22</t>
  </si>
  <si>
    <t>2nd Young Dark Eyed Clear</t>
  </si>
  <si>
    <t>BCV-052-15</t>
  </si>
  <si>
    <t>2017-DM2-066</t>
  </si>
  <si>
    <t>3rd Young Bird Clear Wing</t>
  </si>
  <si>
    <t>2018-DM2-031</t>
  </si>
  <si>
    <t>1st UBC State ChampiLutino</t>
  </si>
  <si>
    <t>2nd UBC State ChampiLutino</t>
  </si>
  <si>
    <t>2018-DM2-058</t>
  </si>
  <si>
    <t>3rd UBC State ChampiLutino</t>
  </si>
  <si>
    <t>Insufficient numbers to award 10 points</t>
  </si>
  <si>
    <t>SM-14-026</t>
  </si>
  <si>
    <t>Maurer S Total</t>
  </si>
  <si>
    <t>BCV-16-5603</t>
  </si>
  <si>
    <t>PM2-14-135</t>
  </si>
  <si>
    <t>McGregor P Total</t>
  </si>
  <si>
    <t>1st UBC State ChampiAlbino</t>
  </si>
  <si>
    <t>2nd UBC State ChampiAlbino</t>
  </si>
  <si>
    <t>3rd UBC State ChampiAlbino</t>
  </si>
  <si>
    <t>MM2-12-156</t>
  </si>
  <si>
    <t>MM2-14-445</t>
  </si>
  <si>
    <t>1st UBC State ChampiDark Eyed Clear</t>
  </si>
  <si>
    <t>2nd UBC State ChampiDark Eyed Clear</t>
  </si>
  <si>
    <t>CMI-14-065</t>
  </si>
  <si>
    <t>SM4-14-084</t>
  </si>
  <si>
    <t>BCV-15-1897</t>
  </si>
  <si>
    <t>2nd 2016 National Dilute</t>
  </si>
  <si>
    <t>2017-MS6-122</t>
  </si>
  <si>
    <t>1st UBC Dilute</t>
  </si>
  <si>
    <t>2017-MS6-111</t>
  </si>
  <si>
    <t>2017-MS6-124</t>
  </si>
  <si>
    <t>2nd UBC Grey Wing</t>
  </si>
  <si>
    <t>MS6-259-16</t>
  </si>
  <si>
    <t>BCV-42203-15</t>
  </si>
  <si>
    <t>1st Adult Clearwing</t>
  </si>
  <si>
    <t>MS6-300-16</t>
  </si>
  <si>
    <t>3rd Adult Clearwing</t>
  </si>
  <si>
    <t>2017-MS6-154</t>
  </si>
  <si>
    <t>3rd Young Bird Black Eyed</t>
  </si>
  <si>
    <t>2017-MS6-231</t>
  </si>
  <si>
    <t>1st Young Bird Dilute</t>
  </si>
  <si>
    <t>2017-MS6-003</t>
  </si>
  <si>
    <t xml:space="preserve">1st Young Bird White Cap </t>
  </si>
  <si>
    <t>Promote to Champion in 2019</t>
  </si>
  <si>
    <t>2017-MS6-053</t>
  </si>
  <si>
    <t xml:space="preserve">2nd Young Bird White Cap </t>
  </si>
  <si>
    <t>2018-MS6-154</t>
  </si>
  <si>
    <t>3rd Black Eyed self</t>
  </si>
  <si>
    <t>2018-MS6-114</t>
  </si>
  <si>
    <t>3rd UBC State ChampiDark Eyed Clear</t>
  </si>
  <si>
    <t>2018-MS6-124</t>
  </si>
  <si>
    <t>1st UBC State ChampiClear Wing</t>
  </si>
  <si>
    <t>2018-MS6-110</t>
  </si>
  <si>
    <t>MS6-152-18</t>
  </si>
  <si>
    <t>MM6-152-18</t>
  </si>
  <si>
    <t>MM6-125-18</t>
  </si>
  <si>
    <t>RN2-13-029</t>
  </si>
  <si>
    <t>2nd UBC State ChampiClear Wing</t>
  </si>
  <si>
    <t>O'Conner M</t>
  </si>
  <si>
    <t>O'Conner M Total</t>
  </si>
  <si>
    <t>3rd UBC State ChampiClear Wing</t>
  </si>
  <si>
    <t>1st UBC State ChampiGrey Wing</t>
  </si>
  <si>
    <t>2016-KO1-187</t>
  </si>
  <si>
    <t>2nd UBC Blue</t>
  </si>
  <si>
    <t>2016-KO1-246</t>
  </si>
  <si>
    <t>1st UBC Recessive Pied</t>
  </si>
  <si>
    <t>KO1-16-066</t>
  </si>
  <si>
    <t>Promote to Intermediate 2019</t>
  </si>
  <si>
    <t>KO1-17-135</t>
  </si>
  <si>
    <t>2017-KO1-131</t>
  </si>
  <si>
    <t>3rd Young Bird Cinnamon</t>
  </si>
  <si>
    <t>3rd UBC State ChampiGrey Wing</t>
  </si>
  <si>
    <t>BCV-15-06757</t>
  </si>
  <si>
    <t>2nd 2016 National Spangle Normal</t>
  </si>
  <si>
    <t>Insufficient numbers to award Diploma</t>
  </si>
  <si>
    <t>1st  Young Recessive Pied</t>
  </si>
  <si>
    <t>3rd National Recessive Pied</t>
  </si>
  <si>
    <t>MR1-13-008</t>
  </si>
  <si>
    <t>BCV-15-28126</t>
  </si>
  <si>
    <t>3rd Young Yellowface</t>
  </si>
  <si>
    <t>MR1-16-125</t>
  </si>
  <si>
    <t>MR1-16-037</t>
  </si>
  <si>
    <t>MR1-16-048</t>
  </si>
  <si>
    <t>3rd UBC State ChampiBlack Eyed</t>
  </si>
  <si>
    <t>1st UBC State ChampiDilute</t>
  </si>
  <si>
    <t>2nd UBC State ChampiDilute</t>
  </si>
  <si>
    <t>3rd UBC State ChampiDilute</t>
  </si>
  <si>
    <t>BCV-15-36446</t>
  </si>
  <si>
    <t>AR2-14-50</t>
  </si>
  <si>
    <t>3rd  Young Opaline</t>
  </si>
  <si>
    <t>Randle A &amp; G Total</t>
  </si>
  <si>
    <t>BR1-14-4098</t>
  </si>
  <si>
    <t>BR1-14-4022</t>
  </si>
  <si>
    <t>LR1-14-141</t>
  </si>
  <si>
    <t>Revert to Open 2018</t>
  </si>
  <si>
    <t>BCV-15-27464</t>
  </si>
  <si>
    <t>3rd  Young Grey Green</t>
  </si>
  <si>
    <t>BCV-15-27527</t>
  </si>
  <si>
    <t>LR1-16-113</t>
  </si>
  <si>
    <t>2nd Young Grey Green</t>
  </si>
  <si>
    <t>BCV-27527-15</t>
  </si>
  <si>
    <t>LR1-161-16</t>
  </si>
  <si>
    <t>2017-LR1-074</t>
  </si>
  <si>
    <t>2nd Young Bird Yellowfaced</t>
  </si>
  <si>
    <t>2017-LR1-051</t>
  </si>
  <si>
    <t>3rd Young Bird Yellowfaced</t>
  </si>
  <si>
    <t>2017-LR1-083</t>
  </si>
  <si>
    <t>1st Young Bird D/F Spangle</t>
  </si>
  <si>
    <t>2017-LR1-056</t>
  </si>
  <si>
    <t>1st Young Hen</t>
  </si>
  <si>
    <t>2017-LR1-182</t>
  </si>
  <si>
    <t>Best in Show (Diploma)</t>
  </si>
  <si>
    <t>2015-LR1-27527</t>
  </si>
  <si>
    <t>DR1-14-033</t>
  </si>
  <si>
    <t>1st 2016 National Grey</t>
  </si>
  <si>
    <t>2016-DR1-019</t>
  </si>
  <si>
    <t>2016-DR1-026</t>
  </si>
  <si>
    <t>2016-DR1-037</t>
  </si>
  <si>
    <t>2016-DR1-028</t>
  </si>
  <si>
    <t>3rd UBC Cinnamon</t>
  </si>
  <si>
    <t>2nd UBC State ChampiCinnamon</t>
  </si>
  <si>
    <t>3rd UBC State ChampiCinnamon</t>
  </si>
  <si>
    <t>AR1-14-164</t>
  </si>
  <si>
    <t>AR1-14-265</t>
  </si>
  <si>
    <t>AR1-14-286</t>
  </si>
  <si>
    <t>AR1-13-120</t>
  </si>
  <si>
    <t>2016-AR1-028</t>
  </si>
  <si>
    <t>3rd UBC Grey Green</t>
  </si>
  <si>
    <t>2016-AR1-166</t>
  </si>
  <si>
    <t>1st UBC Goldenface (Australian)</t>
  </si>
  <si>
    <t>2016-AR1-152</t>
  </si>
  <si>
    <t>2nd UBC Goldenface (Australian)</t>
  </si>
  <si>
    <t>2016-AR1-093</t>
  </si>
  <si>
    <t>2016-AR1-130</t>
  </si>
  <si>
    <t>1st UBC Cinnamon</t>
  </si>
  <si>
    <t>2016-AR1-158</t>
  </si>
  <si>
    <t>2016-AR1-092</t>
  </si>
  <si>
    <t>2016-AR1-117</t>
  </si>
  <si>
    <t>2016-AR1-120</t>
  </si>
  <si>
    <t>2016-AR1-112</t>
  </si>
  <si>
    <t>1st UBC State ChampiD/F Spangle</t>
  </si>
  <si>
    <t>2nd UBC State ChampiD/F Spangle</t>
  </si>
  <si>
    <t>3rd UBC State ChampiD/F Spangle</t>
  </si>
  <si>
    <t>1st UBC State ChampiOpaline</t>
  </si>
  <si>
    <t>BCV-15-38632</t>
  </si>
  <si>
    <t>1st  Young Goldenface</t>
  </si>
  <si>
    <t>BCV-15-38557</t>
  </si>
  <si>
    <t>3rd  Young Goldenface</t>
  </si>
  <si>
    <t>BCV-15-38658</t>
  </si>
  <si>
    <t>3rd  Young Black Eye</t>
  </si>
  <si>
    <t>BCV-15-38832</t>
  </si>
  <si>
    <t>BCV-15-38591</t>
  </si>
  <si>
    <t>BCV-15-38787</t>
  </si>
  <si>
    <t>1st  Young Dominant Pied</t>
  </si>
  <si>
    <t>BCV-15-38680</t>
  </si>
  <si>
    <t>2 DARK EYED CLEAR - EXHIBITION CLASS</t>
  </si>
  <si>
    <t>3 DARK EYED CLEAR - EXHIBITION CLASS</t>
  </si>
  <si>
    <t>1st 2016 National Goldenface</t>
  </si>
  <si>
    <t>2nd 2016 National Goldenface</t>
  </si>
  <si>
    <t>2016-JG2-360</t>
  </si>
  <si>
    <t>2016-JG2-123</t>
  </si>
  <si>
    <t>3rd UBC Goldenface (Australian)</t>
  </si>
  <si>
    <t>2016-JG2-149</t>
  </si>
  <si>
    <t>2nd UBC Lutino</t>
  </si>
  <si>
    <t>2016-JG2-153</t>
  </si>
  <si>
    <t>2016-JG2-389</t>
  </si>
  <si>
    <t>2016-JG2-155</t>
  </si>
  <si>
    <t>2nd UBC Recessive Pied</t>
  </si>
  <si>
    <t>2016-JG2-157</t>
  </si>
  <si>
    <t>1st UBC DARK EYED CLEAR - EXHIBITION CLASS</t>
  </si>
  <si>
    <t>2016-JG2-159</t>
  </si>
  <si>
    <t>2nd UBC DARK EYED CLEAR - EXHIBITION CLASS</t>
  </si>
  <si>
    <t>JG2-12-289</t>
  </si>
  <si>
    <t>JG2-14-221</t>
  </si>
  <si>
    <t>JG2-13-259</t>
  </si>
  <si>
    <t>JG2-14-046</t>
  </si>
  <si>
    <t>JG2-14-170</t>
  </si>
  <si>
    <t>JG2-14-215</t>
  </si>
  <si>
    <t>JG2-14-192</t>
  </si>
  <si>
    <t>BCV-15-38808</t>
  </si>
  <si>
    <t>2nd UBC State ChampiOpaline</t>
  </si>
  <si>
    <t>3rd UBC State ChampiOpaline</t>
  </si>
  <si>
    <t>1st UBC State ChampiOpaline AOSV</t>
  </si>
  <si>
    <t>2nd UBC State ChampiOpaline AOSV</t>
  </si>
  <si>
    <t>3rd UBC State ChampiOpaline AOSV</t>
  </si>
  <si>
    <t>1st UBC State ChampiClearbody</t>
  </si>
  <si>
    <t>2nd UBC State ChampiClearbody</t>
  </si>
  <si>
    <t>3rd UBC State ChampiClearbody</t>
  </si>
  <si>
    <t>1st UBC State ChampiLacewing</t>
  </si>
  <si>
    <t>2nd UBC State ChampiLacewing</t>
  </si>
  <si>
    <t>BCV-15-19925</t>
  </si>
  <si>
    <t>BCV-15-19927</t>
  </si>
  <si>
    <t>2nd  Young Dilute</t>
  </si>
  <si>
    <t>Revet to Open in 2019</t>
  </si>
  <si>
    <t>Salnitro P Total</t>
  </si>
  <si>
    <t>BCV-15-29321</t>
  </si>
  <si>
    <t>BCV-15-29499</t>
  </si>
  <si>
    <t>BCV-15-29247</t>
  </si>
  <si>
    <t>BCV-15-29024</t>
  </si>
  <si>
    <t>BCV-15-29573</t>
  </si>
  <si>
    <t>BCV-15-29575</t>
  </si>
  <si>
    <t>BCV-15-29493</t>
  </si>
  <si>
    <t>1st 2016 National Crest</t>
  </si>
  <si>
    <t>BCV-15-29553</t>
  </si>
  <si>
    <t>3rd 2016 National Greygreen</t>
  </si>
  <si>
    <t>1st 2016 National Opaline</t>
  </si>
  <si>
    <t>2016-BS1-101</t>
  </si>
  <si>
    <t>2016-CF1-009</t>
  </si>
  <si>
    <t>1st UBC Violet</t>
  </si>
  <si>
    <t>2016-CF1-020</t>
  </si>
  <si>
    <t>2016-CF1-012</t>
  </si>
  <si>
    <t>1st UBC Yellowface (English)</t>
  </si>
  <si>
    <t>2016-CF1-014</t>
  </si>
  <si>
    <t>2016-BS1-154</t>
  </si>
  <si>
    <t>2016-CF1-041</t>
  </si>
  <si>
    <t>1st UBC Spangle AOSV</t>
  </si>
  <si>
    <t>2016-BS1-034</t>
  </si>
  <si>
    <t>1st UBC Dominant Pied</t>
  </si>
  <si>
    <t>2016-BS1-135</t>
  </si>
  <si>
    <t>2016-BS1-116</t>
  </si>
  <si>
    <t>3rd UBC Crest</t>
  </si>
  <si>
    <t>2nd UBC State ChampiFallow</t>
  </si>
  <si>
    <t>3rd UBC State ChampiFallow</t>
  </si>
  <si>
    <t>1st UBC State ChampiSpangle Normal</t>
  </si>
  <si>
    <t>3rd UBC State ChampiSpangle Normal</t>
  </si>
  <si>
    <t>1st UBC State ChampiSpangle AOSV</t>
  </si>
  <si>
    <t>2nd UBC State ChampiSpangle AOSV</t>
  </si>
  <si>
    <t>3rd UBC State ChampiSpangle AOSV</t>
  </si>
  <si>
    <t>1st UBC State ChampiDominant Pied</t>
  </si>
  <si>
    <t>2nd UBC State ChampiDominant Pied</t>
  </si>
  <si>
    <t>3rd UBC State ChampiDominant Pied</t>
  </si>
  <si>
    <t>1st UBC State ChampiRecessive Pied</t>
  </si>
  <si>
    <t>2nd UBC State ChampiRecessive Pied</t>
  </si>
  <si>
    <t>3rd UBC State ChampiRecessive Pied</t>
  </si>
  <si>
    <t>BCV-16-5807</t>
  </si>
  <si>
    <t>BCV-16-5856</t>
  </si>
  <si>
    <t>2nd Young Dilute</t>
  </si>
  <si>
    <t>BCV-16-5865</t>
  </si>
  <si>
    <t>3rd Young Lacewing</t>
  </si>
  <si>
    <t xml:space="preserve">Dandenong </t>
  </si>
  <si>
    <t>DS11-056-17</t>
  </si>
  <si>
    <t>Promote to Open in 2019</t>
  </si>
  <si>
    <t>2018-PS1-086</t>
  </si>
  <si>
    <t>2nd UBC State ChampiGrey Wing</t>
  </si>
  <si>
    <t>2018-PS1-121</t>
  </si>
  <si>
    <t>2018-PS1-133</t>
  </si>
  <si>
    <t>BCV-15-25394</t>
  </si>
  <si>
    <t>BCV-15-25331</t>
  </si>
  <si>
    <t>2nd  Young Albino</t>
  </si>
  <si>
    <t>2016-OZ1-033</t>
  </si>
  <si>
    <t>1st UBC D/F Spangle</t>
  </si>
  <si>
    <t>BCV-16-12098</t>
  </si>
  <si>
    <t>2017-OZ1-047</t>
  </si>
  <si>
    <t>BCV-12124-16</t>
  </si>
  <si>
    <t>BCV-12105-16</t>
  </si>
  <si>
    <t>3rd Adult Yellowface</t>
  </si>
  <si>
    <t>BCV-12066-16</t>
  </si>
  <si>
    <t>OZ1-022-16</t>
  </si>
  <si>
    <t>OZ1-047-17</t>
  </si>
  <si>
    <t>Best Open Adult bird</t>
  </si>
  <si>
    <t>OZ1-058-18</t>
  </si>
  <si>
    <t>KS5-13-031</t>
  </si>
  <si>
    <t>Stockton K Total</t>
  </si>
  <si>
    <t>DT8-15-7287</t>
  </si>
  <si>
    <t>Best Intermediate Adult State Champs</t>
  </si>
  <si>
    <t>Promote to Open 2018</t>
  </si>
  <si>
    <t>15-DT8-07306</t>
  </si>
  <si>
    <t>DT8-16-002</t>
  </si>
  <si>
    <t>Mount Gambier</t>
  </si>
  <si>
    <t>Dt8-16-010</t>
  </si>
  <si>
    <t>Dt8-16-044</t>
  </si>
  <si>
    <t>TF1-13-087</t>
  </si>
  <si>
    <t>TF1-14-134</t>
  </si>
  <si>
    <t>2016-TF1-040</t>
  </si>
  <si>
    <t>13-TF1-087</t>
  </si>
  <si>
    <t>15-TF1-07404</t>
  </si>
  <si>
    <t>14-TF1-134</t>
  </si>
  <si>
    <t>TF1-16-031</t>
  </si>
  <si>
    <t>2nd Young Albino</t>
  </si>
  <si>
    <t>TF1-071-16</t>
  </si>
  <si>
    <t>1st Yellowface</t>
  </si>
  <si>
    <t>2017-TF1-059</t>
  </si>
  <si>
    <t>1st Young Bird Clear Wing</t>
  </si>
  <si>
    <t>2018-TF1-059</t>
  </si>
  <si>
    <t>1st Clearwing</t>
  </si>
  <si>
    <t>PT9-14-216</t>
  </si>
  <si>
    <t>PT9-14-039</t>
  </si>
  <si>
    <t>1st  Young Blue</t>
  </si>
  <si>
    <t>BCV-15-12515</t>
  </si>
  <si>
    <t>2nd  Young D/F Spangle</t>
  </si>
  <si>
    <t>1st  Young Fallow</t>
  </si>
  <si>
    <t>2016-PT9-103</t>
  </si>
  <si>
    <t>1st UBC State ChampiCrest</t>
  </si>
  <si>
    <t>2nd UBC State ChampiCrest</t>
  </si>
  <si>
    <t>3rd UBC State ChampiCrest</t>
  </si>
  <si>
    <t>1st UBC State ChampiWhite Cap</t>
  </si>
  <si>
    <t>2nd UBC State ChampiWhite Cap</t>
  </si>
  <si>
    <t>TIL-16-023</t>
  </si>
  <si>
    <t>Tilley F Total</t>
  </si>
  <si>
    <t>BCV-15-12127</t>
  </si>
  <si>
    <t>PT7-14-069</t>
  </si>
  <si>
    <t>3rd  Young Clearbody</t>
  </si>
  <si>
    <t>GT4-14-230</t>
  </si>
  <si>
    <t>1st Adult D/F Spangle</t>
  </si>
  <si>
    <t>GT4-13-142</t>
  </si>
  <si>
    <t>BCV-16-0601</t>
  </si>
  <si>
    <t>BCV-16-0687</t>
  </si>
  <si>
    <t>BCV-16-0708</t>
  </si>
  <si>
    <t>PV1-14-005</t>
  </si>
  <si>
    <t>PV1-12-119</t>
  </si>
  <si>
    <t>2016-PV1-102</t>
  </si>
  <si>
    <t>2016-PV1-063</t>
  </si>
  <si>
    <t>2016-PV1-77</t>
  </si>
  <si>
    <t>2nd UBC WHITE CAP - EXHIBITION CLASS</t>
  </si>
  <si>
    <t>2016-PV1-92</t>
  </si>
  <si>
    <t>3rd UBC WHITE CAP - EXHIBITION CLASS</t>
  </si>
  <si>
    <t>14-BCV-9941</t>
  </si>
  <si>
    <t>PV1-16-032</t>
  </si>
  <si>
    <t>2nd Young Violet</t>
  </si>
  <si>
    <t>2017-PV1-011</t>
  </si>
  <si>
    <t>2017-PV1-034</t>
  </si>
  <si>
    <t>2018-PV1-010</t>
  </si>
  <si>
    <t>3rd UBC State ChampiWhite Cap</t>
  </si>
  <si>
    <t>BCV-15-2776</t>
  </si>
  <si>
    <t>Wallace A Total</t>
  </si>
  <si>
    <t>WH1-12-1153</t>
  </si>
  <si>
    <t>WH1-13-1213</t>
  </si>
  <si>
    <t>WH1-14-2157</t>
  </si>
  <si>
    <t>1st Adult Clear Wing</t>
  </si>
  <si>
    <t>2016-WH1-389</t>
  </si>
  <si>
    <t>3rd UBC Recessive Pied</t>
  </si>
  <si>
    <t>TD1-13-143</t>
  </si>
  <si>
    <t>Wood &amp; Drew Total</t>
  </si>
  <si>
    <t>BCV-15-28451</t>
  </si>
  <si>
    <t>Young P Total</t>
  </si>
  <si>
    <t>Variety Points 2018</t>
  </si>
  <si>
    <t>Gretch S &amp; T</t>
  </si>
  <si>
    <t>G Butler</t>
  </si>
  <si>
    <t>H Kamal</t>
  </si>
  <si>
    <t>Miceli F</t>
  </si>
  <si>
    <t>Kamal H</t>
  </si>
  <si>
    <t>Skoric J</t>
  </si>
  <si>
    <t>Barker A</t>
  </si>
  <si>
    <t>Van Hammond A</t>
  </si>
  <si>
    <t>Vremec D &amp; M</t>
  </si>
  <si>
    <t>Carro V</t>
  </si>
  <si>
    <t>Roulston D</t>
  </si>
  <si>
    <t>O'Connel M</t>
  </si>
  <si>
    <t>Simmons R</t>
  </si>
  <si>
    <t>Class 26 - AOSV</t>
  </si>
  <si>
    <t>Class 29 - AOV</t>
  </si>
  <si>
    <t>Class 30 - Pair</t>
  </si>
  <si>
    <t>Class</t>
  </si>
  <si>
    <t>UBC State Champ</t>
  </si>
  <si>
    <t>Young Bird Shield</t>
  </si>
  <si>
    <t>Adult Shield</t>
  </si>
  <si>
    <t>A Brown</t>
  </si>
  <si>
    <t>S Tartaglia</t>
  </si>
  <si>
    <t>R Stephens</t>
  </si>
  <si>
    <t>A Rowe</t>
  </si>
  <si>
    <t>Yellowface</t>
  </si>
  <si>
    <t>Goldenface</t>
  </si>
  <si>
    <t>D &amp; R Smith</t>
  </si>
  <si>
    <t>Blackeye</t>
  </si>
  <si>
    <t>Clearwing</t>
  </si>
  <si>
    <t>M O'Connell</t>
  </si>
  <si>
    <t>G O'Connell</t>
  </si>
  <si>
    <t xml:space="preserve">Opaline </t>
  </si>
  <si>
    <t xml:space="preserve">ANBC </t>
  </si>
  <si>
    <t>2017 Exhibitor Points Dashboard Final</t>
  </si>
  <si>
    <t xml:space="preserve">First year </t>
  </si>
  <si>
    <t>in class</t>
  </si>
  <si>
    <t>From</t>
  </si>
  <si>
    <t>Ieria</t>
  </si>
  <si>
    <t xml:space="preserve">Alsop K &amp; S </t>
  </si>
  <si>
    <t>Bird A &amp; T</t>
  </si>
  <si>
    <t>Botha D</t>
  </si>
  <si>
    <t>Bride R</t>
  </si>
  <si>
    <t>Collyer B</t>
  </si>
  <si>
    <t>Grey M</t>
  </si>
  <si>
    <t>Illic G</t>
  </si>
  <si>
    <t>Leahy M&amp;D</t>
  </si>
  <si>
    <t>Spiteri M</t>
  </si>
  <si>
    <t>Walker P</t>
  </si>
  <si>
    <t>Watson G &amp; M</t>
  </si>
  <si>
    <t>MTH</t>
  </si>
  <si>
    <t>Points removed due to promotion</t>
  </si>
  <si>
    <t>N.B. 60 points are required at the end of this year to remain in or to be promoted to Champion Status</t>
  </si>
  <si>
    <t>Alsop K &amp; S</t>
  </si>
  <si>
    <t>Young Shield</t>
  </si>
  <si>
    <t>KS1-14-044</t>
  </si>
  <si>
    <t>2015 ANBC National Show</t>
  </si>
  <si>
    <t>1st 2015 ANBC National Crest</t>
  </si>
  <si>
    <t>Alsop K &amp; S Total</t>
  </si>
  <si>
    <t>UBC Shield</t>
  </si>
  <si>
    <t>BCV-15-08930</t>
  </si>
  <si>
    <t>j</t>
  </si>
  <si>
    <t>LB-14-068</t>
  </si>
  <si>
    <t>DB3-14-003</t>
  </si>
  <si>
    <t>AB1-13-296</t>
  </si>
  <si>
    <t>AB1-12-241</t>
  </si>
  <si>
    <t>AB1-14-098</t>
  </si>
  <si>
    <t>1st 2015 ANBC National Greywing</t>
  </si>
  <si>
    <t>BCV-15-13359</t>
  </si>
  <si>
    <t>BCV-15-13349</t>
  </si>
  <si>
    <t>AB2-14-072</t>
  </si>
  <si>
    <t>Bird A &amp; T Total</t>
  </si>
  <si>
    <t>BCV-11-1094</t>
  </si>
  <si>
    <t>BCV-14-4336</t>
  </si>
  <si>
    <t>Boromeo G Total</t>
  </si>
  <si>
    <t>Mt Gambier</t>
  </si>
  <si>
    <t>B2-14-013</t>
  </si>
  <si>
    <t>Botha D Total</t>
  </si>
  <si>
    <t>RB2-14-080</t>
  </si>
  <si>
    <t>BCV-15-20689</t>
  </si>
  <si>
    <t>Bride R Total</t>
  </si>
  <si>
    <t>BCV-15-20921</t>
  </si>
  <si>
    <t>Promote to Intermediate 2018</t>
  </si>
  <si>
    <t>2017-GB9-123</t>
  </si>
  <si>
    <t>2nd UBC Grey Green</t>
  </si>
  <si>
    <t>2017-GB9-131</t>
  </si>
  <si>
    <t>3rd UBC Albino</t>
  </si>
  <si>
    <t>2017-GB9-103</t>
  </si>
  <si>
    <t>GB9-16-153</t>
  </si>
  <si>
    <t>Best Beginner Young Bird-Young Bird Shield</t>
  </si>
  <si>
    <t>Best Intermediate-Young Bird Shield</t>
  </si>
  <si>
    <t>WC2-14-237</t>
  </si>
  <si>
    <t>Promote to Champion 2018</t>
  </si>
  <si>
    <t>BCV-15-17957</t>
  </si>
  <si>
    <t>1st  Young Grey</t>
  </si>
  <si>
    <t>WC2-16-021</t>
  </si>
  <si>
    <t>2016-WC2-044</t>
  </si>
  <si>
    <t>2016-WC2-021</t>
  </si>
  <si>
    <t>2017-WC2-080</t>
  </si>
  <si>
    <t>2nd UBC Opaline</t>
  </si>
  <si>
    <t>WC2-14-2177</t>
  </si>
  <si>
    <t>15-BCV-17933</t>
  </si>
  <si>
    <t>1st Young Grey</t>
  </si>
  <si>
    <t>BA1-14-846</t>
  </si>
  <si>
    <t>3rd Young DARK EYED CLEAR - EXHIBITION CLASS</t>
  </si>
  <si>
    <t>BCV-15-32893</t>
  </si>
  <si>
    <t>BCV-15-32883</t>
  </si>
  <si>
    <t>BCV-15-32905</t>
  </si>
  <si>
    <t>2nd UBC Spangle AOSV</t>
  </si>
  <si>
    <t>KC7-14-189</t>
  </si>
  <si>
    <t>KC1-13-063</t>
  </si>
  <si>
    <t>BCV-12-3721</t>
  </si>
  <si>
    <t>BCV-14-2627</t>
  </si>
  <si>
    <t>1st Young Goldenface (Australian)</t>
  </si>
  <si>
    <t>2nd 2015 ANBC National Goldenface (Australian)</t>
  </si>
  <si>
    <t>BC9-14-032</t>
  </si>
  <si>
    <t>BCV-15-33257</t>
  </si>
  <si>
    <t>Collyer B Total</t>
  </si>
  <si>
    <t>BCV-15-10103</t>
  </si>
  <si>
    <t>LD1-13-089</t>
  </si>
  <si>
    <t>LD1-13-090</t>
  </si>
  <si>
    <t>LD1-13-031</t>
  </si>
  <si>
    <t>LD1-13-084</t>
  </si>
  <si>
    <t>LD1-14-035</t>
  </si>
  <si>
    <t>2nd Adult DARK  Australian Whitecap Exhibition Class</t>
  </si>
  <si>
    <t>TE1-13-032</t>
  </si>
  <si>
    <t>Embrey T Total</t>
  </si>
  <si>
    <t>JE3-14-222</t>
  </si>
  <si>
    <t>JE3-12-118</t>
  </si>
  <si>
    <t>JE3-13-120</t>
  </si>
  <si>
    <t>JE3-13-067</t>
  </si>
  <si>
    <t>BCV-13-4472</t>
  </si>
  <si>
    <t>JE3-12-026</t>
  </si>
  <si>
    <t>JE3-14-112</t>
  </si>
  <si>
    <t>JE3-14-161</t>
  </si>
  <si>
    <t>JE3-14-065</t>
  </si>
  <si>
    <t>1st Young Spangle Normal</t>
  </si>
  <si>
    <t>3rd 2015 ANBC National Clearbody</t>
  </si>
  <si>
    <t>1st 2015 ANBC National Spangle Normal</t>
  </si>
  <si>
    <t>United UBC &amp; Diploma</t>
  </si>
  <si>
    <t>BCV-15-24297</t>
  </si>
  <si>
    <t>BCV-15-24337</t>
  </si>
  <si>
    <t>BCV-15-2435</t>
  </si>
  <si>
    <t>BCV-15-24341</t>
  </si>
  <si>
    <t>ST1-12-142</t>
  </si>
  <si>
    <t>ST1-12-113</t>
  </si>
  <si>
    <t>ST1-13-022</t>
  </si>
  <si>
    <t>ST1-14-166</t>
  </si>
  <si>
    <t>2nd 2015 ANBC National Lacewing</t>
  </si>
  <si>
    <t>BCV-15-10628</t>
  </si>
  <si>
    <t>BCV-15-10664</t>
  </si>
  <si>
    <t>BCV-15-10669</t>
  </si>
  <si>
    <t>BCV-15-10676</t>
  </si>
  <si>
    <t>BCV-15-10656</t>
  </si>
  <si>
    <t>BCV-15-10651</t>
  </si>
  <si>
    <t>BCV-15-10649</t>
  </si>
  <si>
    <t>BCV-15-18745</t>
  </si>
  <si>
    <t>Grey M Total</t>
  </si>
  <si>
    <t>GH1-14-106</t>
  </si>
  <si>
    <t>GH1-14-088</t>
  </si>
  <si>
    <t>3rd 2015 ANBC National Cinnamon</t>
  </si>
  <si>
    <t>RH5-14-072</t>
  </si>
  <si>
    <t>2nd Young Yellowface (English)</t>
  </si>
  <si>
    <t>RH5-14-022</t>
  </si>
  <si>
    <t>3rd 2015 ANBC National Dominant Pied</t>
  </si>
  <si>
    <t>RH5-14-215</t>
  </si>
  <si>
    <t>AH2-11-121</t>
  </si>
  <si>
    <t>1st Adult Black Eye</t>
  </si>
  <si>
    <t>AH2-11-037</t>
  </si>
  <si>
    <t>AH2-13-126</t>
  </si>
  <si>
    <t>AH2-14-126</t>
  </si>
  <si>
    <t>BCV-15-06076</t>
  </si>
  <si>
    <t>IH1-11-458</t>
  </si>
  <si>
    <t>IH1-12-515</t>
  </si>
  <si>
    <t>2017-MH10-030</t>
  </si>
  <si>
    <t>2017-MH10-034</t>
  </si>
  <si>
    <t>3rd UBC D/F Spangle</t>
  </si>
  <si>
    <t>2017-MH10-028</t>
  </si>
  <si>
    <t>2017-MH10-027</t>
  </si>
  <si>
    <t>BCV-16-5565</t>
  </si>
  <si>
    <t>MH10-17-098</t>
  </si>
  <si>
    <t>MH10-17-128</t>
  </si>
  <si>
    <t>Ieria Total</t>
  </si>
  <si>
    <t>GI1-14-060</t>
  </si>
  <si>
    <t>Illic G Total</t>
  </si>
  <si>
    <t>2017-HK3-075</t>
  </si>
  <si>
    <t>2017-HK3-044</t>
  </si>
  <si>
    <t>BCV-15-19380</t>
  </si>
  <si>
    <t>15-BCV-19380</t>
  </si>
  <si>
    <t>15-BCV-19428</t>
  </si>
  <si>
    <t>14-HK3-054</t>
  </si>
  <si>
    <t>HK3-16-063</t>
  </si>
  <si>
    <t>united UBC</t>
  </si>
  <si>
    <t>HK3-17-075</t>
  </si>
  <si>
    <t>DF6-13-021</t>
  </si>
  <si>
    <t>2017-RK5-005</t>
  </si>
  <si>
    <t>2017-RK5-033</t>
  </si>
  <si>
    <t>2nd UBC Violet</t>
  </si>
  <si>
    <t>2017-RK5-014</t>
  </si>
  <si>
    <t>1st UBC Yellowfaced (English)</t>
  </si>
  <si>
    <t>BCV-14-9115</t>
  </si>
  <si>
    <t>Best Beginner Adult Shield</t>
  </si>
  <si>
    <t>RK5-16-035</t>
  </si>
  <si>
    <t>RK5-16-092</t>
  </si>
  <si>
    <t>3rd Young Hens</t>
  </si>
  <si>
    <t>JK -13-096</t>
  </si>
  <si>
    <t>BL1-12-053</t>
  </si>
  <si>
    <t>JL1-14-192</t>
  </si>
  <si>
    <t>JL1-14-085</t>
  </si>
  <si>
    <t>JL1-14-082</t>
  </si>
  <si>
    <t>JL1-14-098</t>
  </si>
  <si>
    <t>JL1-14-083</t>
  </si>
  <si>
    <t>JL1-14-196</t>
  </si>
  <si>
    <t>JL1-14-107</t>
  </si>
  <si>
    <t>JL1-14-160</t>
  </si>
  <si>
    <t>JL1-14-068</t>
  </si>
  <si>
    <t>1st 2015 ANBC National Lutino</t>
  </si>
  <si>
    <t>2nd 2015 ANBC National Lutino</t>
  </si>
  <si>
    <t>JL1-14-017</t>
  </si>
  <si>
    <t>BCV-15-15100</t>
  </si>
  <si>
    <t>BCV-15-15056</t>
  </si>
  <si>
    <t>BCV-54-15146</t>
  </si>
  <si>
    <t>BCV-15-15120</t>
  </si>
  <si>
    <t>BCV-15-15133</t>
  </si>
  <si>
    <t>DM2-13-080</t>
  </si>
  <si>
    <t>DM2-14-030</t>
  </si>
  <si>
    <t>1st Young DARK EYED CLEAR - EXHIBITION CLASS</t>
  </si>
  <si>
    <t>GM10-14-008</t>
  </si>
  <si>
    <t>Mccalman K</t>
  </si>
  <si>
    <t>open</t>
  </si>
  <si>
    <t>2016-BM1-040</t>
  </si>
  <si>
    <t>McVilly B Total</t>
  </si>
  <si>
    <t>BCV-15-41813</t>
  </si>
  <si>
    <t>BCV-12-4006</t>
  </si>
  <si>
    <t>MM2-12-162</t>
  </si>
  <si>
    <t>MM2-13-118</t>
  </si>
  <si>
    <t>MM2-12-136</t>
  </si>
  <si>
    <t>MM2-12-154</t>
  </si>
  <si>
    <t>MM2-14-412</t>
  </si>
  <si>
    <t>MM2-14-441</t>
  </si>
  <si>
    <t>BCV-15-37714</t>
  </si>
  <si>
    <t>CM1-14-003</t>
  </si>
  <si>
    <t>SM4-12-175</t>
  </si>
  <si>
    <t>SM4-14-139</t>
  </si>
  <si>
    <t>GO2-12-025</t>
  </si>
  <si>
    <t>GO2-13-070</t>
  </si>
  <si>
    <t>BCV-15-31305</t>
  </si>
  <si>
    <t>JO2-13-049</t>
  </si>
  <si>
    <t>JO2-13-003</t>
  </si>
  <si>
    <t>BCV-15-27939</t>
  </si>
  <si>
    <t>BCV-15-27917</t>
  </si>
  <si>
    <t>1st  Young Violet</t>
  </si>
  <si>
    <t>BCV-15-27916</t>
  </si>
  <si>
    <t>2nd  Young Violet</t>
  </si>
  <si>
    <t>2016-J02-061</t>
  </si>
  <si>
    <t>2017-J02-054</t>
  </si>
  <si>
    <t>2017-J02-066</t>
  </si>
  <si>
    <t>2017-J02-061</t>
  </si>
  <si>
    <t>2nd UBC Yellowfaced (English)</t>
  </si>
  <si>
    <t>2017-J02-073</t>
  </si>
  <si>
    <t>2017-J02-051</t>
  </si>
  <si>
    <t>15-VIC-27939</t>
  </si>
  <si>
    <t>15-VIC-27994</t>
  </si>
  <si>
    <t>JO2-16-079</t>
  </si>
  <si>
    <t>J02-16-079</t>
  </si>
  <si>
    <t>2nd Young Blue</t>
  </si>
  <si>
    <t>J02-16-136</t>
  </si>
  <si>
    <t>J02-17-131</t>
  </si>
  <si>
    <t>DR4-1?-069</t>
  </si>
  <si>
    <t>Goulburn Valley</t>
  </si>
  <si>
    <t>KP1-14-107</t>
  </si>
  <si>
    <t>AR2-13-039</t>
  </si>
  <si>
    <t>DG8-14-172</t>
  </si>
  <si>
    <t>DG8-16-044</t>
  </si>
  <si>
    <t>2017-RG4-048</t>
  </si>
  <si>
    <t>2017-RG4-065</t>
  </si>
  <si>
    <t>DG8-16-038</t>
  </si>
  <si>
    <t>3rd Young Grey Green</t>
  </si>
  <si>
    <t>LR1-14-053</t>
  </si>
  <si>
    <t>LR1-14-027</t>
  </si>
  <si>
    <t>BCV-15-19709</t>
  </si>
  <si>
    <t>BCV-11-5892</t>
  </si>
  <si>
    <t>AR1-13-370</t>
  </si>
  <si>
    <t>AR1-12-180</t>
  </si>
  <si>
    <t>AR1-13-223</t>
  </si>
  <si>
    <t>AR1-13-134</t>
  </si>
  <si>
    <t>AR1-13-078</t>
  </si>
  <si>
    <t>AR1-14-184</t>
  </si>
  <si>
    <t>1st Young Yellowface (English)</t>
  </si>
  <si>
    <t>AR1-14-093</t>
  </si>
  <si>
    <t>3rd Young Yellowface (English)</t>
  </si>
  <si>
    <t>AR1-14-073</t>
  </si>
  <si>
    <t>2nd 2015 ANBC National Yellowface (English)</t>
  </si>
  <si>
    <t>BCV-15-16419</t>
  </si>
  <si>
    <t>BCV-15-16448</t>
  </si>
  <si>
    <t>BCV-15-16399</t>
  </si>
  <si>
    <t>JG2-13-187</t>
  </si>
  <si>
    <t>JG2-13-036</t>
  </si>
  <si>
    <t>JG2-13-205</t>
  </si>
  <si>
    <t>JG2-13-295</t>
  </si>
  <si>
    <t>BCV-15-38695</t>
  </si>
  <si>
    <t>BCV-15-38833</t>
  </si>
  <si>
    <t>BCV-14-6323</t>
  </si>
  <si>
    <t>2nd Young Goldenface (Australian)</t>
  </si>
  <si>
    <t>JG2-14-113</t>
  </si>
  <si>
    <t>JG2-14-049</t>
  </si>
  <si>
    <t>JG2-14-230</t>
  </si>
  <si>
    <t>BS9-14-072</t>
  </si>
  <si>
    <t>BCV-15-16666</t>
  </si>
  <si>
    <t>BS9-14-160</t>
  </si>
  <si>
    <t>BS9-14-231</t>
  </si>
  <si>
    <t>BS9-15-16749</t>
  </si>
  <si>
    <t>BS9-14-178</t>
  </si>
  <si>
    <t>2017-BS9-044</t>
  </si>
  <si>
    <t>BS9-17-073</t>
  </si>
  <si>
    <t>BS9-17-084</t>
  </si>
  <si>
    <t>BS1-14-069</t>
  </si>
  <si>
    <t>BS1-14-116</t>
  </si>
  <si>
    <t>BS1-14-144</t>
  </si>
  <si>
    <t>2nd 2015 ANBC National Dominant Pied</t>
  </si>
  <si>
    <t>BCV-15-29339</t>
  </si>
  <si>
    <t>BCV-15-29228</t>
  </si>
  <si>
    <t>BCV-15-29328</t>
  </si>
  <si>
    <t>BCV-15-29340</t>
  </si>
  <si>
    <t>BCV-15-29333</t>
  </si>
  <si>
    <t>BCV-15-29394</t>
  </si>
  <si>
    <t>SA-15-670</t>
  </si>
  <si>
    <t>SA-15-871</t>
  </si>
  <si>
    <t>2016-RS5-093</t>
  </si>
  <si>
    <t>1st UBC Black Eye</t>
  </si>
  <si>
    <t>RS15-16-116</t>
  </si>
  <si>
    <t>RS15-16-114</t>
  </si>
  <si>
    <t>RS15-16-144</t>
  </si>
  <si>
    <t>RS16-15-144</t>
  </si>
  <si>
    <t>15-SA-670</t>
  </si>
  <si>
    <t>15-SA-652</t>
  </si>
  <si>
    <t>2017-RS15-082</t>
  </si>
  <si>
    <t>BCV-15-20118</t>
  </si>
  <si>
    <t>Spiteri M Total</t>
  </si>
  <si>
    <t>BCV-15-25341</t>
  </si>
  <si>
    <t>BCV-15-25323</t>
  </si>
  <si>
    <t>Best Intermediate Adult Shield</t>
  </si>
  <si>
    <t>PT9-14-207</t>
  </si>
  <si>
    <t>BCV-14-8881</t>
  </si>
  <si>
    <t>PT9-14-122</t>
  </si>
  <si>
    <t>PT9-14-141</t>
  </si>
  <si>
    <t>2nd 2015 ANBC National Hen</t>
  </si>
  <si>
    <t>2nd 2015 ANBC National Clearbody</t>
  </si>
  <si>
    <t>BCV-15-12545</t>
  </si>
  <si>
    <t>BCV-15-12548</t>
  </si>
  <si>
    <t>BCV-15-12523</t>
  </si>
  <si>
    <t>SA-15-219</t>
  </si>
  <si>
    <t>PT7-13-074</t>
  </si>
  <si>
    <t>PT7-13-039</t>
  </si>
  <si>
    <t>BCV-15-12146</t>
  </si>
  <si>
    <t>GT4-13-204</t>
  </si>
  <si>
    <t>Revert to open 2018</t>
  </si>
  <si>
    <t>MT1-13-083</t>
  </si>
  <si>
    <t>BCV-14-3153</t>
  </si>
  <si>
    <t>BCV-14-008</t>
  </si>
  <si>
    <t>3rd 2015 ANBC National Recessive Pied</t>
  </si>
  <si>
    <t>BCV-15-11985</t>
  </si>
  <si>
    <t>PW3-13-026</t>
  </si>
  <si>
    <t>PW3-13-080</t>
  </si>
  <si>
    <t>Walker P Total</t>
  </si>
  <si>
    <t>1W-11-345</t>
  </si>
  <si>
    <t>Watson G &amp; M Total</t>
  </si>
  <si>
    <t>BCV-15-44062</t>
  </si>
  <si>
    <t>BCV-15-44079</t>
  </si>
  <si>
    <t>2016-BCV-11517</t>
  </si>
  <si>
    <t>2016-BCV-11505</t>
  </si>
  <si>
    <t>MW5-16-090</t>
  </si>
  <si>
    <t>3rd Young Black Eye</t>
  </si>
  <si>
    <t>WH1-13-1349</t>
  </si>
  <si>
    <t>2nd Young DARK EYED CLEAR - EXHIBITION CLASS</t>
  </si>
  <si>
    <t>RW13-14-034</t>
  </si>
  <si>
    <t>BCV-15-29708</t>
  </si>
  <si>
    <t>points @ end of 2016</t>
  </si>
  <si>
    <t>less promotions  (to Champion, Open and Intermediate. All start 2017 @ zero)</t>
  </si>
  <si>
    <t>less 2014 points for Champions reverting to Open</t>
  </si>
  <si>
    <t>less remaining 2014 points</t>
  </si>
  <si>
    <t>Total points to start 2017</t>
  </si>
  <si>
    <t>Show Results</t>
  </si>
  <si>
    <t>National Show Victorian Show points</t>
  </si>
  <si>
    <t>Best Beginner YB Shield</t>
  </si>
  <si>
    <t>Best Intermediate YB Shield</t>
  </si>
  <si>
    <t>1st, 2nd and 3rd placed birds 2017 ANBC National Show</t>
  </si>
  <si>
    <t>7 firsts</t>
  </si>
  <si>
    <t xml:space="preserve"> 5 seconds</t>
  </si>
  <si>
    <t>Kyabram</t>
  </si>
  <si>
    <t>4 thirds</t>
  </si>
  <si>
    <t>Border Districts</t>
  </si>
  <si>
    <t>Horsham</t>
  </si>
  <si>
    <t>Glenroy</t>
  </si>
  <si>
    <t>Still to come</t>
  </si>
  <si>
    <t xml:space="preserve">Geelong UBC </t>
  </si>
  <si>
    <t xml:space="preserve">Goulburn Valley </t>
  </si>
  <si>
    <t xml:space="preserve">Eastern Districts Young and UBC </t>
  </si>
  <si>
    <t>UBC Championship</t>
  </si>
  <si>
    <t>minus Murray &amp; Spink Partnership dissolution</t>
  </si>
  <si>
    <t>Variety Points 2017 Final</t>
  </si>
  <si>
    <t xml:space="preserve">Leong J </t>
  </si>
  <si>
    <t xml:space="preserve">Cabel C </t>
  </si>
  <si>
    <t xml:space="preserve">Randall M &amp; R  </t>
  </si>
  <si>
    <t xml:space="preserve">Cookson &amp; Avery </t>
  </si>
  <si>
    <t xml:space="preserve">Richardson L </t>
  </si>
  <si>
    <t xml:space="preserve">Hall G </t>
  </si>
  <si>
    <t xml:space="preserve">Orlandi J </t>
  </si>
  <si>
    <t xml:space="preserve">Bentley D </t>
  </si>
  <si>
    <t xml:space="preserve">Sheppard &amp; Flanagan </t>
  </si>
  <si>
    <t xml:space="preserve">Baxter A </t>
  </si>
  <si>
    <t xml:space="preserve">Mamic I </t>
  </si>
  <si>
    <t xml:space="preserve">Appleton T &amp; S  </t>
  </si>
  <si>
    <t xml:space="preserve">Ennis J </t>
  </si>
  <si>
    <t xml:space="preserve">Borg &amp; Skivington </t>
  </si>
  <si>
    <t xml:space="preserve">Gould M &amp; I  </t>
  </si>
  <si>
    <t xml:space="preserve">Meney &amp; Muller </t>
  </si>
  <si>
    <t xml:space="preserve">Ray &amp; German </t>
  </si>
  <si>
    <t xml:space="preserve">Thurn P </t>
  </si>
  <si>
    <t xml:space="preserve">Stephens R </t>
  </si>
  <si>
    <t xml:space="preserve">Rowe Bros </t>
  </si>
  <si>
    <t xml:space="preserve">Mow S </t>
  </si>
  <si>
    <t xml:space="preserve">Osmand K </t>
  </si>
  <si>
    <t xml:space="preserve">Vella &amp; Thomas </t>
  </si>
  <si>
    <t xml:space="preserve">Carrol S </t>
  </si>
  <si>
    <t xml:space="preserve">Mayor M </t>
  </si>
  <si>
    <t xml:space="preserve">Rowe A </t>
  </si>
  <si>
    <t xml:space="preserve">Carro Family </t>
  </si>
  <si>
    <t xml:space="preserve">Butler G </t>
  </si>
  <si>
    <t xml:space="preserve">Haddick O </t>
  </si>
  <si>
    <t xml:space="preserve">Howes A &amp; J  </t>
  </si>
  <si>
    <t xml:space="preserve">Crowe D </t>
  </si>
  <si>
    <t xml:space="preserve">Howard R </t>
  </si>
  <si>
    <t xml:space="preserve">Tirant P </t>
  </si>
  <si>
    <t xml:space="preserve">Davies L </t>
  </si>
  <si>
    <t xml:space="preserve">Broughton D </t>
  </si>
  <si>
    <t xml:space="preserve">Smith J </t>
  </si>
  <si>
    <t xml:space="preserve">Charlton D </t>
  </si>
  <si>
    <t xml:space="preserve">Kirby R </t>
  </si>
  <si>
    <t xml:space="preserve">Grech S &amp; T  </t>
  </si>
  <si>
    <t xml:space="preserve">Appleton T&amp;S  </t>
  </si>
  <si>
    <t xml:space="preserve">Cachia W </t>
  </si>
  <si>
    <t xml:space="preserve">Rixon D </t>
  </si>
  <si>
    <t xml:space="preserve">Slade R </t>
  </si>
  <si>
    <t xml:space="preserve">Turner M </t>
  </si>
  <si>
    <t xml:space="preserve">Kamel H </t>
  </si>
  <si>
    <t xml:space="preserve">Bader &amp; Turnbull </t>
  </si>
  <si>
    <t xml:space="preserve">Weeding M </t>
  </si>
  <si>
    <t xml:space="preserve">Hunter I </t>
  </si>
  <si>
    <t xml:space="preserve">Hall &amp; Rice </t>
  </si>
  <si>
    <t xml:space="preserve">Wright J </t>
  </si>
  <si>
    <t xml:space="preserve">Murray &amp; Spink </t>
  </si>
  <si>
    <t xml:space="preserve">Andrea D </t>
  </si>
  <si>
    <t xml:space="preserve">Wilson &amp; Hoadley </t>
  </si>
  <si>
    <t xml:space="preserve">Bates D </t>
  </si>
  <si>
    <t xml:space="preserve">McNamara J </t>
  </si>
  <si>
    <t>Class 12 - Clear Wing</t>
  </si>
  <si>
    <t xml:space="preserve">McCalman K </t>
  </si>
  <si>
    <t xml:space="preserve">Caulfield Family </t>
  </si>
  <si>
    <t xml:space="preserve">Macfarlane D </t>
  </si>
  <si>
    <t xml:space="preserve">Smith P &amp; D  </t>
  </si>
  <si>
    <t xml:space="preserve">Tevelein Family </t>
  </si>
  <si>
    <t xml:space="preserve">Kruisselbrink J </t>
  </si>
  <si>
    <t xml:space="preserve">Micelli F </t>
  </si>
  <si>
    <t xml:space="preserve">Van Hammond A </t>
  </si>
  <si>
    <t xml:space="preserve">Bently D </t>
  </si>
  <si>
    <t xml:space="preserve">Lawrence K </t>
  </si>
  <si>
    <t xml:space="preserve">Downey L </t>
  </si>
  <si>
    <t xml:space="preserve">Brennand M </t>
  </si>
  <si>
    <t xml:space="preserve">Meale J </t>
  </si>
  <si>
    <t xml:space="preserve">Traynor J </t>
  </si>
  <si>
    <t>Class 13 - Grey Wing</t>
  </si>
  <si>
    <t>Class 14 - Cinnamon Wing</t>
  </si>
  <si>
    <t>Class 15- Spangle Double Factor</t>
  </si>
  <si>
    <t>Class 16 - Opaline</t>
  </si>
  <si>
    <t xml:space="preserve">Ieria V </t>
  </si>
  <si>
    <t xml:space="preserve">Mccalman K </t>
  </si>
  <si>
    <t xml:space="preserve">Byrnes, Slater &amp; Whannell </t>
  </si>
  <si>
    <t xml:space="preserve">Wilson R </t>
  </si>
  <si>
    <t xml:space="preserve">Wines B </t>
  </si>
  <si>
    <t xml:space="preserve">Tonkin G </t>
  </si>
  <si>
    <t xml:space="preserve">Mccahon D </t>
  </si>
  <si>
    <t xml:space="preserve">Paoli M </t>
  </si>
  <si>
    <t xml:space="preserve">Boromeo G </t>
  </si>
  <si>
    <t xml:space="preserve">Schembri B </t>
  </si>
  <si>
    <t xml:space="preserve">Lemon &amp; Dean </t>
  </si>
  <si>
    <t>Class 17 - Opaline AOSV</t>
  </si>
  <si>
    <t>Class 18 - Clearbody</t>
  </si>
  <si>
    <t>Class 19 - Lacewing</t>
  </si>
  <si>
    <t>Class 20 - Fallow</t>
  </si>
  <si>
    <t xml:space="preserve">Dagg R </t>
  </si>
  <si>
    <t xml:space="preserve">Flanagan J </t>
  </si>
  <si>
    <t xml:space="preserve">Wylde A </t>
  </si>
  <si>
    <t xml:space="preserve">Formosa L &amp; L  </t>
  </si>
  <si>
    <t xml:space="preserve">Macafee J </t>
  </si>
  <si>
    <t xml:space="preserve">Derango E </t>
  </si>
  <si>
    <t xml:space="preserve">Thompson B &amp; S  </t>
  </si>
  <si>
    <t xml:space="preserve">Reynolds B </t>
  </si>
  <si>
    <t xml:space="preserve">Stagg G </t>
  </si>
  <si>
    <t xml:space="preserve">Mifsud C &amp; A  </t>
  </si>
  <si>
    <t>Class 21 - Spangle Normal</t>
  </si>
  <si>
    <t>Class 22 - Spangle AOSV</t>
  </si>
  <si>
    <t>Class 23 - Dominant Pied</t>
  </si>
  <si>
    <t>Class 24 - Recessive Pied</t>
  </si>
  <si>
    <t xml:space="preserve">Martin B </t>
  </si>
  <si>
    <t xml:space="preserve">Charlton K </t>
  </si>
  <si>
    <t xml:space="preserve">Pullen K </t>
  </si>
  <si>
    <t xml:space="preserve">Taylor D </t>
  </si>
  <si>
    <t xml:space="preserve">Ritchie D </t>
  </si>
  <si>
    <t xml:space="preserve">McVilly B </t>
  </si>
  <si>
    <t xml:space="preserve">Thompson B&amp;S  </t>
  </si>
  <si>
    <t xml:space="preserve">Bride R </t>
  </si>
  <si>
    <t xml:space="preserve">Fisher K </t>
  </si>
  <si>
    <t xml:space="preserve">Nelson R </t>
  </si>
  <si>
    <t>Class 25 - Crest</t>
  </si>
  <si>
    <t>Class 26 - Hens</t>
  </si>
  <si>
    <t>Class 27 - Dark Eyed Clear</t>
  </si>
  <si>
    <t>Class 28 - White Cap</t>
  </si>
  <si>
    <t xml:space="preserve">Bradley Family </t>
  </si>
  <si>
    <t xml:space="preserve">Ross C </t>
  </si>
  <si>
    <t xml:space="preserve">Charleton K </t>
  </si>
  <si>
    <t xml:space="preserve">Carter B </t>
  </si>
  <si>
    <t>6 Green</t>
  </si>
  <si>
    <t>Appleton T&amp;S  Total</t>
  </si>
  <si>
    <t>3 Green</t>
  </si>
  <si>
    <t>1 Green</t>
  </si>
  <si>
    <t>2 Green</t>
  </si>
  <si>
    <t>4 Green</t>
  </si>
  <si>
    <t>Grech S &amp; T  Total</t>
  </si>
  <si>
    <t>5 Green</t>
  </si>
  <si>
    <t xml:space="preserve">4 National Green </t>
  </si>
  <si>
    <t>Winner of Variety Challenge Certificate</t>
  </si>
  <si>
    <t>Mayor M</t>
  </si>
  <si>
    <t>Mayor M Total</t>
  </si>
  <si>
    <t>1 Grey Green</t>
  </si>
  <si>
    <t>Appleton T &amp; S  Total</t>
  </si>
  <si>
    <t>2 Grey Green</t>
  </si>
  <si>
    <t>4 Grey Green</t>
  </si>
  <si>
    <t>Joint Winner of Variety Challenge Certificate</t>
  </si>
  <si>
    <t>5 Grey Green</t>
  </si>
  <si>
    <t>Gould M &amp; I  Total</t>
  </si>
  <si>
    <t>6 Grey Green</t>
  </si>
  <si>
    <t>3 Grey Green</t>
  </si>
  <si>
    <t>4 National Grey Green</t>
  </si>
  <si>
    <t>Smith J Total</t>
  </si>
  <si>
    <t>2 Blue</t>
  </si>
  <si>
    <t>6 Blue</t>
  </si>
  <si>
    <t>5 Blue</t>
  </si>
  <si>
    <t>4 Blue</t>
  </si>
  <si>
    <t>1 Blue</t>
  </si>
  <si>
    <t>6 National Blue</t>
  </si>
  <si>
    <t xml:space="preserve">Howes A &amp; J </t>
  </si>
  <si>
    <t>Howes A &amp; J  Total</t>
  </si>
  <si>
    <t>3 Blue</t>
  </si>
  <si>
    <t>Randall M &amp; R  Total</t>
  </si>
  <si>
    <t>4 Violet</t>
  </si>
  <si>
    <t>3 Violet</t>
  </si>
  <si>
    <t>1 Violet</t>
  </si>
  <si>
    <t>5 Violet</t>
  </si>
  <si>
    <t>6 Violet</t>
  </si>
  <si>
    <t>4 National Violet</t>
  </si>
  <si>
    <t>2 Violet</t>
  </si>
  <si>
    <t>1 Grey</t>
  </si>
  <si>
    <t>5 National Grey</t>
  </si>
  <si>
    <t>6 Grey</t>
  </si>
  <si>
    <t>5 Grey</t>
  </si>
  <si>
    <t>2 Grey</t>
  </si>
  <si>
    <t>4 National Grey</t>
  </si>
  <si>
    <t>McNamara J</t>
  </si>
  <si>
    <t>McNamara J Total</t>
  </si>
  <si>
    <t>4 Grey</t>
  </si>
  <si>
    <t>3 Grey</t>
  </si>
  <si>
    <t>Yellowface (English)</t>
  </si>
  <si>
    <t>6 Yellowface (English)</t>
  </si>
  <si>
    <t>5 Yellowfaced (English)</t>
  </si>
  <si>
    <t>3 Yellowface (English)</t>
  </si>
  <si>
    <t>3 Yellowfaced (English)</t>
  </si>
  <si>
    <t>6 National Yellowfaced (English)</t>
  </si>
  <si>
    <t>2 Yellowfaced (English)</t>
  </si>
  <si>
    <t>2 Yellowface (English)</t>
  </si>
  <si>
    <t>5 Yellowface (English)</t>
  </si>
  <si>
    <t>1 Yellowface (English)</t>
  </si>
  <si>
    <t>4 Yellowface (English)</t>
  </si>
  <si>
    <t>1 Yellowfaced (English)</t>
  </si>
  <si>
    <t>6 Yellowfaced (English)</t>
  </si>
  <si>
    <t>4 Yellowfaced (English)</t>
  </si>
  <si>
    <t>Goldenfaced (Australian)</t>
  </si>
  <si>
    <t>6 Goldenfaced (Australian)</t>
  </si>
  <si>
    <t>4 Goldenface (Australian)</t>
  </si>
  <si>
    <t>5 Goldenface (Australian)</t>
  </si>
  <si>
    <t>1 Goldenface (Australian)</t>
  </si>
  <si>
    <t>4 Goldenfaced (Australian)</t>
  </si>
  <si>
    <t>2 Goldenface (Australian)</t>
  </si>
  <si>
    <t>3 Goldenface (Australian)</t>
  </si>
  <si>
    <t>6 Goldenface (Australian)</t>
  </si>
  <si>
    <t>1 Goldenfaced (Australian)</t>
  </si>
  <si>
    <t>2 Goldenfaced (Australian)</t>
  </si>
  <si>
    <t>2 National Goldenfaced (Australian)</t>
  </si>
  <si>
    <t>3 Goldenfaced (Australian)</t>
  </si>
  <si>
    <t>5 Goldenfaced (Australian)</t>
  </si>
  <si>
    <t>Black Eye</t>
  </si>
  <si>
    <t>4 Black Eye</t>
  </si>
  <si>
    <t>Murray &amp; Spink</t>
  </si>
  <si>
    <t>5 Black Eye</t>
  </si>
  <si>
    <t>6 Black Eye</t>
  </si>
  <si>
    <t>Murray &amp; Spink Total</t>
  </si>
  <si>
    <t>2 Black Eye</t>
  </si>
  <si>
    <t>3 Black Eye</t>
  </si>
  <si>
    <t>1 Black Eye</t>
  </si>
  <si>
    <t>5 National Black Eye</t>
  </si>
  <si>
    <t>4 Dilute</t>
  </si>
  <si>
    <t>5 Dilute</t>
  </si>
  <si>
    <t>6 National Dilute</t>
  </si>
  <si>
    <t>6 Dilute</t>
  </si>
  <si>
    <t>3 Dilute</t>
  </si>
  <si>
    <t>1 Dilute</t>
  </si>
  <si>
    <t>2 Dilute</t>
  </si>
  <si>
    <t>1 National Dilute</t>
  </si>
  <si>
    <t>5 National Dilute</t>
  </si>
  <si>
    <t>Smith P &amp; D  Total</t>
  </si>
  <si>
    <t>Traynor J</t>
  </si>
  <si>
    <t>Traynor J Total</t>
  </si>
  <si>
    <t>3 Lutino</t>
  </si>
  <si>
    <t>4 Lutino</t>
  </si>
  <si>
    <t>5 Lutino</t>
  </si>
  <si>
    <t>1 Lutino</t>
  </si>
  <si>
    <t>2 Lutino</t>
  </si>
  <si>
    <t>1 National Lutino</t>
  </si>
  <si>
    <t>2 National Lutino</t>
  </si>
  <si>
    <t>3 National Lutino</t>
  </si>
  <si>
    <t>6 Lutino</t>
  </si>
  <si>
    <t>Van Hammond A Total</t>
  </si>
  <si>
    <t>5 Albino</t>
  </si>
  <si>
    <t>4 Albino</t>
  </si>
  <si>
    <t>1 Albino</t>
  </si>
  <si>
    <t>6 Albino</t>
  </si>
  <si>
    <t>2 Albino</t>
  </si>
  <si>
    <t>3 Albino</t>
  </si>
  <si>
    <t>4 National Albino</t>
  </si>
  <si>
    <t>2 Clear Wing</t>
  </si>
  <si>
    <t>Bently D</t>
  </si>
  <si>
    <t>5 Clear Wing</t>
  </si>
  <si>
    <t>Bently D Total</t>
  </si>
  <si>
    <t>6 Clear Wing</t>
  </si>
  <si>
    <t>3 Clear Wing</t>
  </si>
  <si>
    <t>1 Clear Wing</t>
  </si>
  <si>
    <t>Micelli F</t>
  </si>
  <si>
    <t>4 Clear Wing</t>
  </si>
  <si>
    <t>Micelli F Total</t>
  </si>
  <si>
    <t>3 National Clear Wing</t>
  </si>
  <si>
    <t>5 National Clear Wing</t>
  </si>
  <si>
    <t>1 Grey Wing</t>
  </si>
  <si>
    <t>4 Grey Wing</t>
  </si>
  <si>
    <t>2 Grey Wing</t>
  </si>
  <si>
    <t>6 National Grey Wing</t>
  </si>
  <si>
    <t>5 Grey Wing</t>
  </si>
  <si>
    <t>3 Grey Wing</t>
  </si>
  <si>
    <t>6 Grey Wing</t>
  </si>
  <si>
    <t>1 National Grey Wing</t>
  </si>
  <si>
    <t>5 Cinnamon</t>
  </si>
  <si>
    <t>3 Cinnamon</t>
  </si>
  <si>
    <t>2 Cinnamon</t>
  </si>
  <si>
    <t>4 Cinnamon</t>
  </si>
  <si>
    <t>3 National Cinnamon</t>
  </si>
  <si>
    <t>6 Cinnamon</t>
  </si>
  <si>
    <t>1 Cinnamon</t>
  </si>
  <si>
    <t>Mccahon D</t>
  </si>
  <si>
    <t>Mccahon D Total</t>
  </si>
  <si>
    <t>4 D/F Spangle</t>
  </si>
  <si>
    <t>3 D/F Spangle</t>
  </si>
  <si>
    <t>5 D/F Spangle</t>
  </si>
  <si>
    <t>1 D/F Spangle</t>
  </si>
  <si>
    <t>6 D/F Spangle</t>
  </si>
  <si>
    <t>2 D/F Spangle</t>
  </si>
  <si>
    <t>Mccalman K Total</t>
  </si>
  <si>
    <t>2 National D/F Spangle</t>
  </si>
  <si>
    <t>1 Opaline</t>
  </si>
  <si>
    <t>3 Opaline</t>
  </si>
  <si>
    <t>4 National Opaline</t>
  </si>
  <si>
    <t>5 Opaline</t>
  </si>
  <si>
    <t>4 Opaline</t>
  </si>
  <si>
    <t>2 Opaline</t>
  </si>
  <si>
    <t>6 Opaline</t>
  </si>
  <si>
    <t>6 National Opaline</t>
  </si>
  <si>
    <t>3 Opaline AOSV</t>
  </si>
  <si>
    <t>1 Opaline AOSV</t>
  </si>
  <si>
    <t>5 Opaline AOSV</t>
  </si>
  <si>
    <t>1 National Opaline AOSV</t>
  </si>
  <si>
    <t>4 Opaline AOSV</t>
  </si>
  <si>
    <t>2 Opaline AOSV</t>
  </si>
  <si>
    <t>6 Opaline AOSV</t>
  </si>
  <si>
    <t>2 National Opaline AOSV</t>
  </si>
  <si>
    <t xml:space="preserve">Mifsud C &amp; A </t>
  </si>
  <si>
    <t>Mifsud C &amp; A  Total</t>
  </si>
  <si>
    <t>5 Clearbody</t>
  </si>
  <si>
    <t>4 Clearbody</t>
  </si>
  <si>
    <t>6 Clearbody</t>
  </si>
  <si>
    <t>Formosa L &amp; L  Total</t>
  </si>
  <si>
    <t>1 Clearbody</t>
  </si>
  <si>
    <t>2 Clearbody</t>
  </si>
  <si>
    <t>3 Clearbody</t>
  </si>
  <si>
    <t xml:space="preserve">Thompson B &amp; S </t>
  </si>
  <si>
    <t>Thompson B &amp; S  Total</t>
  </si>
  <si>
    <t xml:space="preserve">Thompson B&amp;S </t>
  </si>
  <si>
    <t>Thompson B&amp;S  Total</t>
  </si>
  <si>
    <t>1 Lacewing</t>
  </si>
  <si>
    <t>2 Lacewing</t>
  </si>
  <si>
    <t>3 Lacewing</t>
  </si>
  <si>
    <t>5  National Lacewing</t>
  </si>
  <si>
    <t>4 Lacewing</t>
  </si>
  <si>
    <t>5 Lacewing</t>
  </si>
  <si>
    <t>6 Lacewing</t>
  </si>
  <si>
    <t>4 Fallow</t>
  </si>
  <si>
    <t>5 Fallow</t>
  </si>
  <si>
    <t>1 Fallow</t>
  </si>
  <si>
    <t>Derango E</t>
  </si>
  <si>
    <t>6 Fallow</t>
  </si>
  <si>
    <t>Derango E Total</t>
  </si>
  <si>
    <t>3 Fallow</t>
  </si>
  <si>
    <t>2 Fallow</t>
  </si>
  <si>
    <t>5 National Fallow</t>
  </si>
  <si>
    <t>1 National Fallow</t>
  </si>
  <si>
    <t>5 Spangle Normal</t>
  </si>
  <si>
    <t>2 Spangle Normal</t>
  </si>
  <si>
    <t>4 Spangle Normal</t>
  </si>
  <si>
    <t>6 Spangle Normal</t>
  </si>
  <si>
    <t>1 Spangle Normal</t>
  </si>
  <si>
    <t>4 National Spangle Normal</t>
  </si>
  <si>
    <t>3 Spangle Normal</t>
  </si>
  <si>
    <t>6 National Spangle Normal</t>
  </si>
  <si>
    <t>2 Spangle AOSV</t>
  </si>
  <si>
    <t>1 Spangle AOSV</t>
  </si>
  <si>
    <t>5 Spangle AOSV</t>
  </si>
  <si>
    <t>4 Spangle AOSV</t>
  </si>
  <si>
    <t>6 Spangle AOSV</t>
  </si>
  <si>
    <t>3 Spangle AOSV</t>
  </si>
  <si>
    <t>4 Dominant Pied</t>
  </si>
  <si>
    <t>2 Dominant Pied</t>
  </si>
  <si>
    <t>4 National Dominant Pied</t>
  </si>
  <si>
    <t>5 Dominant Pied</t>
  </si>
  <si>
    <t>3 Dominant Pied</t>
  </si>
  <si>
    <t>1 National Dominant Pied</t>
  </si>
  <si>
    <t>6 Dominant Pied</t>
  </si>
  <si>
    <t>1 Dominant Pied</t>
  </si>
  <si>
    <t>4 Recessive Pied</t>
  </si>
  <si>
    <t>6 Recessive Pied</t>
  </si>
  <si>
    <t>5 Recessive Pied</t>
  </si>
  <si>
    <t>2 Recessive Pied</t>
  </si>
  <si>
    <t>Fisher K</t>
  </si>
  <si>
    <t>Fisher K Total</t>
  </si>
  <si>
    <t>1 Recessive Pied</t>
  </si>
  <si>
    <t>3 Recessive Pied</t>
  </si>
  <si>
    <t>5 Crest</t>
  </si>
  <si>
    <t>3 Crest</t>
  </si>
  <si>
    <t>4 Crest</t>
  </si>
  <si>
    <t>6 Crest</t>
  </si>
  <si>
    <t>2 Crest</t>
  </si>
  <si>
    <t>1 Crest</t>
  </si>
  <si>
    <t>1 National Crest</t>
  </si>
  <si>
    <t>5 National Crest</t>
  </si>
  <si>
    <t>1 Hens</t>
  </si>
  <si>
    <t>3 National Hens</t>
  </si>
  <si>
    <t>2 Hens</t>
  </si>
  <si>
    <t>4 Hens</t>
  </si>
  <si>
    <t>6 Hens</t>
  </si>
  <si>
    <t>3 Hens</t>
  </si>
  <si>
    <t>5 Hens</t>
  </si>
  <si>
    <t>6 National Hens</t>
  </si>
  <si>
    <t>DARK EYED CLEAR - EXHIBITION CLASS</t>
  </si>
  <si>
    <t>4 Dark Eyed Clear</t>
  </si>
  <si>
    <t>6 Dark Eyed Clear</t>
  </si>
  <si>
    <t>4 DARK EYED CLEAR - EXHIBITION CLASS</t>
  </si>
  <si>
    <t>5 DARK EYED CLEAR - EXHIBITION CLASS</t>
  </si>
  <si>
    <t>5 Dark Eyed Clear</t>
  </si>
  <si>
    <t>6 DARK EYED CLEAR - EXHIBITION CLASS</t>
  </si>
  <si>
    <t>Charleton K</t>
  </si>
  <si>
    <t>Charleton K Total</t>
  </si>
  <si>
    <t>2 Dark Eyed Clear</t>
  </si>
  <si>
    <t>3 Dark Eyed Clear</t>
  </si>
  <si>
    <t>6 National Dark Eyed Clear</t>
  </si>
  <si>
    <t>1 National Dark Eyed Clear</t>
  </si>
  <si>
    <t>2 National Dark Eyed Clear</t>
  </si>
  <si>
    <t>WHITE CAP - EXHIBITION CLASS</t>
  </si>
  <si>
    <t>1 WHITE CAP - EXHIBITION CLASS</t>
  </si>
  <si>
    <t>3 WHITE CAP - EXHIBITION CLASS</t>
  </si>
  <si>
    <t>2 WHITE CAP - EXHIBITION CLASS</t>
  </si>
  <si>
    <t>5 WHITE CAP - EXHIBITION CLASS</t>
  </si>
  <si>
    <t>4 WHITE CAP - EXHIBITION CLASS</t>
  </si>
  <si>
    <t>6 WHITE CAP - EXHIBITION CLASS</t>
  </si>
  <si>
    <t>Grand Total</t>
  </si>
  <si>
    <t>National 2017</t>
  </si>
  <si>
    <t>BA2-12-049</t>
  </si>
  <si>
    <t>GP1-11-032</t>
  </si>
  <si>
    <t>Ackerly K Total</t>
  </si>
  <si>
    <t>Alsop K &amp; S  Total</t>
  </si>
  <si>
    <t>DA1-12-141</t>
  </si>
  <si>
    <t>DA1-11-081</t>
  </si>
  <si>
    <t>TA5-11-076</t>
  </si>
  <si>
    <t>Promote to Champion 2017</t>
  </si>
  <si>
    <t>TA5-12-076</t>
  </si>
  <si>
    <t>TA2-14-035</t>
  </si>
  <si>
    <t>BCV-15-37603</t>
  </si>
  <si>
    <t>BCV-15-37604</t>
  </si>
  <si>
    <t>BCV-15-37602</t>
  </si>
  <si>
    <t>1st  Young Hens</t>
  </si>
  <si>
    <t>BCV-15-37617</t>
  </si>
  <si>
    <t>3rd  Young Hens</t>
  </si>
  <si>
    <t>1st 2016 National Green</t>
  </si>
  <si>
    <t>1st 2016 National Hen</t>
  </si>
  <si>
    <t>2016-TA2-025</t>
  </si>
  <si>
    <t>JRP-12-2207</t>
  </si>
  <si>
    <t>Revert to Open 2017</t>
  </si>
  <si>
    <t>JRP-13-3055</t>
  </si>
  <si>
    <t>BCV-12-6135</t>
  </si>
  <si>
    <t>AB1-12-230</t>
  </si>
  <si>
    <t>AB1-12-135</t>
  </si>
  <si>
    <t>AB1-13-062</t>
  </si>
  <si>
    <t>AB1-13-177</t>
  </si>
  <si>
    <t>AB1-14-068</t>
  </si>
  <si>
    <t>AB1-14-050</t>
  </si>
  <si>
    <t>3rd UBC Yellowface (Australian)</t>
  </si>
  <si>
    <t xml:space="preserve">Benbow T &amp; M </t>
  </si>
  <si>
    <t>MB7-10-018</t>
  </si>
  <si>
    <t xml:space="preserve">5 points deducted </t>
  </si>
  <si>
    <t>Benbow T &amp; M  Total</t>
  </si>
  <si>
    <t xml:space="preserve">Bird A &amp; T </t>
  </si>
  <si>
    <t>AB2-12-036</t>
  </si>
  <si>
    <t>Blake N</t>
  </si>
  <si>
    <t>NB5-13-001</t>
  </si>
  <si>
    <t>2012 beginner points re-instated 26/3/15</t>
  </si>
  <si>
    <t>NB5-14-012</t>
  </si>
  <si>
    <t>Blake N Total</t>
  </si>
  <si>
    <t>Inter</t>
  </si>
  <si>
    <t>Boremeo G</t>
  </si>
  <si>
    <t>BCV-132719</t>
  </si>
  <si>
    <t>Boremeo G Total</t>
  </si>
  <si>
    <t>BCV-12-6739</t>
  </si>
  <si>
    <t>BCV-13-6325</t>
  </si>
  <si>
    <t>3rd Young Yellowface (Australian)</t>
  </si>
  <si>
    <t>BCV-14-4300</t>
  </si>
  <si>
    <t>1st UBC Yellowface (Australian)</t>
  </si>
  <si>
    <t>B2-13-017</t>
  </si>
  <si>
    <t>Brennand</t>
  </si>
  <si>
    <t>Brennand Total</t>
  </si>
  <si>
    <t>Bridgeman KM &amp; M</t>
  </si>
  <si>
    <t>B3-13-009</t>
  </si>
  <si>
    <t>Revert to Open 2016 minus 2013 points</t>
  </si>
  <si>
    <t>Bridgeman KM &amp; M Total</t>
  </si>
  <si>
    <t>Butt T</t>
  </si>
  <si>
    <t>TB-12-222</t>
  </si>
  <si>
    <t>Butt T Total</t>
  </si>
  <si>
    <t>Geelong UBC Show</t>
  </si>
  <si>
    <t>CC6-14-068</t>
  </si>
  <si>
    <t>Promote to Intermediate 2017</t>
  </si>
  <si>
    <t>CC6-14-045</t>
  </si>
  <si>
    <t>2nd UBC Grey Green &amp; Best Beginner UBC Bird in Show</t>
  </si>
  <si>
    <t>KC7-14-085</t>
  </si>
  <si>
    <t>BCV-13-3531</t>
  </si>
  <si>
    <t>KC10-14-010</t>
  </si>
  <si>
    <t>Colerio C</t>
  </si>
  <si>
    <t>KC10-13-003</t>
  </si>
  <si>
    <t>KC10-14-129</t>
  </si>
  <si>
    <t>KC10-14-146</t>
  </si>
  <si>
    <t>Colerio C Total</t>
  </si>
  <si>
    <t>EC1-13-031</t>
  </si>
  <si>
    <t>EC1-13-098</t>
  </si>
  <si>
    <t>BCV-15-32745</t>
  </si>
  <si>
    <t>Promote to Open 2017</t>
  </si>
  <si>
    <t>RD9-14-067</t>
  </si>
  <si>
    <t>RD9-14-024</t>
  </si>
  <si>
    <t>BCV-15-32712</t>
  </si>
  <si>
    <t>BCV-16-1375</t>
  </si>
  <si>
    <t xml:space="preserve">Reserve Intermediate UBC Bird in Show </t>
  </si>
  <si>
    <t>BCV-15-32732</t>
  </si>
  <si>
    <t xml:space="preserve">Dickson G &amp; P </t>
  </si>
  <si>
    <t>GP1-12-003</t>
  </si>
  <si>
    <t>Dickson G &amp; P  Total</t>
  </si>
  <si>
    <t>LD1-12-100</t>
  </si>
  <si>
    <t>LD1-12-138</t>
  </si>
  <si>
    <t>LD1-13-058</t>
  </si>
  <si>
    <t>LD1-13-033</t>
  </si>
  <si>
    <t>2014 ANBC National Show</t>
  </si>
  <si>
    <t>1st 2014 ANBC National Clear Wing</t>
  </si>
  <si>
    <t>1st 2014 ANBC National Spangle AOSV</t>
  </si>
  <si>
    <t>3rd 2014 ANBC National Crest</t>
  </si>
  <si>
    <t>LD1-14-020</t>
  </si>
  <si>
    <t>GD3-14-001</t>
  </si>
  <si>
    <t>BCV-15-42321</t>
  </si>
  <si>
    <t>GD3-14-052</t>
  </si>
  <si>
    <t>BCV-15-35780</t>
  </si>
  <si>
    <t>JE3-13-007</t>
  </si>
  <si>
    <t>JE3-13-035</t>
  </si>
  <si>
    <t>3rd 2014 ANBC National Clearbody</t>
  </si>
  <si>
    <t>2nd 2014 ANBC National Grey Wing</t>
  </si>
  <si>
    <t>JE3-14-281</t>
  </si>
  <si>
    <t>BCV-15-10281</t>
  </si>
  <si>
    <t>BCV-15-10290</t>
  </si>
  <si>
    <t>BCV-15-10277</t>
  </si>
  <si>
    <t>Fonti A Total</t>
  </si>
  <si>
    <t>BCV-14-1394</t>
  </si>
  <si>
    <t>Gosbell G</t>
  </si>
  <si>
    <t>TG4-12-019</t>
  </si>
  <si>
    <t>TG4-12-013</t>
  </si>
  <si>
    <t>GOS-14-046</t>
  </si>
  <si>
    <t>Gosbell G Total</t>
  </si>
  <si>
    <t>Gould I</t>
  </si>
  <si>
    <t>IG1-12-025</t>
  </si>
  <si>
    <t>BCV-12-6972</t>
  </si>
  <si>
    <t>BCV-13-2619</t>
  </si>
  <si>
    <t>3rd 2014 ANBC National Grey Wing</t>
  </si>
  <si>
    <t>Gould I Total</t>
  </si>
  <si>
    <t>ST1-10-7403</t>
  </si>
  <si>
    <t>ST1-10-292</t>
  </si>
  <si>
    <t>ST1-12-080</t>
  </si>
  <si>
    <t>ST1-13-102</t>
  </si>
  <si>
    <t>ST1-13-053</t>
  </si>
  <si>
    <t>ST1-13-012</t>
  </si>
  <si>
    <t>ST1-14-121</t>
  </si>
  <si>
    <t>ST1-14-140</t>
  </si>
  <si>
    <t>ST1-14-136</t>
  </si>
  <si>
    <t>Hancock L</t>
  </si>
  <si>
    <t>BCV-13-5713</t>
  </si>
  <si>
    <t>Hancock L Total</t>
  </si>
  <si>
    <t>Herbert B &amp; D</t>
  </si>
  <si>
    <t>BCV-14-1255</t>
  </si>
  <si>
    <t>Herbert B &amp; D Total</t>
  </si>
  <si>
    <t xml:space="preserve">Hickling K </t>
  </si>
  <si>
    <t>Hopkins K</t>
  </si>
  <si>
    <t>KH5-13-006</t>
  </si>
  <si>
    <t xml:space="preserve">Best Beginner Young Bird </t>
  </si>
  <si>
    <t>2012 points re-instated 26/3/15</t>
  </si>
  <si>
    <t>KH5-13-032</t>
  </si>
  <si>
    <t>KH5-13-019</t>
  </si>
  <si>
    <t>KH5-13-070</t>
  </si>
  <si>
    <t>Hopkins K Total</t>
  </si>
  <si>
    <t>RH5-11-114</t>
  </si>
  <si>
    <t>RH5-13-128</t>
  </si>
  <si>
    <t>AH2-14-120</t>
  </si>
  <si>
    <t>Hunt E</t>
  </si>
  <si>
    <t>BH2-12-075</t>
  </si>
  <si>
    <t>BH2-11-062</t>
  </si>
  <si>
    <t>BH2-14-056</t>
  </si>
  <si>
    <t>BH2-13-075</t>
  </si>
  <si>
    <t>BCV-15-35921</t>
  </si>
  <si>
    <t>3rd 2016 National D/F Spangle</t>
  </si>
  <si>
    <t>BH2-11-066</t>
  </si>
  <si>
    <t>1st  Young D/F Spangle</t>
  </si>
  <si>
    <t>Hunt E Total</t>
  </si>
  <si>
    <t>IHI-10-277</t>
  </si>
  <si>
    <t>IHI-12-474</t>
  </si>
  <si>
    <t>IHI-12-527</t>
  </si>
  <si>
    <t>IHI-12-713</t>
  </si>
  <si>
    <t>IHI-12-757</t>
  </si>
  <si>
    <t>IHI-12-575</t>
  </si>
  <si>
    <t>IH1-13-1202</t>
  </si>
  <si>
    <t>2nd ANBC National Yellowface (English)</t>
  </si>
  <si>
    <t>3rd 2014 ANBC National Blue</t>
  </si>
  <si>
    <t>HK3-14-054</t>
  </si>
  <si>
    <t>BCV-15-13365</t>
  </si>
  <si>
    <t>HK3-15-19391</t>
  </si>
  <si>
    <t>HK3-14-034</t>
  </si>
  <si>
    <t>1DK-13-055</t>
  </si>
  <si>
    <t>1DK-12-039</t>
  </si>
  <si>
    <t>DXM-13-044</t>
  </si>
  <si>
    <t>Leahy M&amp;D Total</t>
  </si>
  <si>
    <t>BL1-11-006</t>
  </si>
  <si>
    <t>JL1-13-015</t>
  </si>
  <si>
    <t>JL1-13-160</t>
  </si>
  <si>
    <t>JL1-13-073</t>
  </si>
  <si>
    <t>JL1-13-172</t>
  </si>
  <si>
    <t>JL1-13-146</t>
  </si>
  <si>
    <t>3rd 2014 ANBC National Lutino</t>
  </si>
  <si>
    <t>2nd 2014 ANBC National Cinnamon</t>
  </si>
  <si>
    <t>3rd 2014 ANBC National Opaline</t>
  </si>
  <si>
    <t>3rd 2014 ANBC National Show Violet</t>
  </si>
  <si>
    <t>JL1-14-218</t>
  </si>
  <si>
    <t>JL1-14-175</t>
  </si>
  <si>
    <t>JL1-14-206</t>
  </si>
  <si>
    <t>JL1-14-239</t>
  </si>
  <si>
    <t>JL1-14-194</t>
  </si>
  <si>
    <t>JL1-14-202</t>
  </si>
  <si>
    <t>JL1-14-186</t>
  </si>
  <si>
    <t>JL1-14-190</t>
  </si>
  <si>
    <t>JL1-14-176</t>
  </si>
  <si>
    <t>JL1-14-137</t>
  </si>
  <si>
    <t>IM3-13-053</t>
  </si>
  <si>
    <t>IM3-13-122</t>
  </si>
  <si>
    <t>IM3-13-007</t>
  </si>
  <si>
    <t>IM3-13-140</t>
  </si>
  <si>
    <t>IM3-14-013</t>
  </si>
  <si>
    <t>IM3-14-105</t>
  </si>
  <si>
    <t>IM3-14-166</t>
  </si>
  <si>
    <t>2016-IM3-015</t>
  </si>
  <si>
    <t>GM10-12-014</t>
  </si>
  <si>
    <t>GM10-12-011</t>
  </si>
  <si>
    <t>BB8-14-118</t>
  </si>
  <si>
    <t>BB8-14-085</t>
  </si>
  <si>
    <t>1st 2015 ANBC National Dilute</t>
  </si>
  <si>
    <t>BB8-14-086</t>
  </si>
  <si>
    <t>2nd  Young Grey Green</t>
  </si>
  <si>
    <t>BCV-15-11285</t>
  </si>
  <si>
    <t>1st 2016 National DARK EYED CLEAR - EXHIBITION CLASS</t>
  </si>
  <si>
    <t>Matthews &amp; McLachlan</t>
  </si>
  <si>
    <t>MM14-12-002</t>
  </si>
  <si>
    <t>MM14-12-004</t>
  </si>
  <si>
    <t>MM14-12-008</t>
  </si>
  <si>
    <t>Matthews &amp; McLachlan Total</t>
  </si>
  <si>
    <t>BCV-15-01200</t>
  </si>
  <si>
    <t>BCV-15-01053</t>
  </si>
  <si>
    <t>BCV-15-1032</t>
  </si>
  <si>
    <t>BCV-15-1166</t>
  </si>
  <si>
    <t>1st  Young Albino</t>
  </si>
  <si>
    <t>KM3-16-076</t>
  </si>
  <si>
    <t>KM3-16-071</t>
  </si>
  <si>
    <t>KM3-16-057</t>
  </si>
  <si>
    <t>PM2-13-142</t>
  </si>
  <si>
    <t>PM2-12-079</t>
  </si>
  <si>
    <t>BCV-13-2803</t>
  </si>
  <si>
    <t>PM2-13-022</t>
  </si>
  <si>
    <t>JM4-13-102</t>
  </si>
  <si>
    <t>1st 2014 ANBC National Show Green</t>
  </si>
  <si>
    <t>JM4-14-091</t>
  </si>
  <si>
    <t>BCV-15-26428</t>
  </si>
  <si>
    <t>2016-JM4-051</t>
  </si>
  <si>
    <t>2016-JM4-072</t>
  </si>
  <si>
    <t>2016-JM4-063</t>
  </si>
  <si>
    <t>McNaugton L</t>
  </si>
  <si>
    <t>LM2-13-002</t>
  </si>
  <si>
    <t>McNaugton L Total</t>
  </si>
  <si>
    <t>McPhee</t>
  </si>
  <si>
    <t>BCV-13-351</t>
  </si>
  <si>
    <t>McPhee Total</t>
  </si>
  <si>
    <t>JM5-14-179</t>
  </si>
  <si>
    <t>MM2-10-329</t>
  </si>
  <si>
    <t>CM1-14-005</t>
  </si>
  <si>
    <t>Morris &amp; Bond</t>
  </si>
  <si>
    <t>MB8-13-006</t>
  </si>
  <si>
    <t>Morris &amp; Bond Total</t>
  </si>
  <si>
    <t>MS6-13-060</t>
  </si>
  <si>
    <t>MS6-11-099</t>
  </si>
  <si>
    <t>MS6-11-174</t>
  </si>
  <si>
    <t>MS6-13-086</t>
  </si>
  <si>
    <t>MS6-13-117</t>
  </si>
  <si>
    <t>MS6-13-132</t>
  </si>
  <si>
    <t>MS6-14-159</t>
  </si>
  <si>
    <t>MS6-14-164</t>
  </si>
  <si>
    <t>MS6-14-166</t>
  </si>
  <si>
    <t>MS6-12-167</t>
  </si>
  <si>
    <t>MS6-13-135</t>
  </si>
  <si>
    <t>MS6-14-065</t>
  </si>
  <si>
    <t>MS6-14-038</t>
  </si>
  <si>
    <t>1st Young Dilute</t>
  </si>
  <si>
    <t>MS6-14-167</t>
  </si>
  <si>
    <t>BCV-15-15621</t>
  </si>
  <si>
    <t>MS6-14-066</t>
  </si>
  <si>
    <t>BCV-15-1588</t>
  </si>
  <si>
    <t>BCV-15-15487</t>
  </si>
  <si>
    <t>1st  Young Dilute</t>
  </si>
  <si>
    <t>BCV-15-15633</t>
  </si>
  <si>
    <t>BCV-12-2378</t>
  </si>
  <si>
    <t>Owen P</t>
  </si>
  <si>
    <t>BCV-13-4513</t>
  </si>
  <si>
    <t>BCV-13-4530</t>
  </si>
  <si>
    <t>PO4-14-062</t>
  </si>
  <si>
    <t>BCV-15-8606</t>
  </si>
  <si>
    <t>BCV-15-8601</t>
  </si>
  <si>
    <t>Owen P Total</t>
  </si>
  <si>
    <t>MP1-09-089</t>
  </si>
  <si>
    <t>MP1-12-042</t>
  </si>
  <si>
    <t>MP1-11-103</t>
  </si>
  <si>
    <t>MP1-13-042</t>
  </si>
  <si>
    <t>MP1-12-101</t>
  </si>
  <si>
    <t>MP1-14-111</t>
  </si>
  <si>
    <t>BCV-15-01259</t>
  </si>
  <si>
    <t>BCV-15-1254</t>
  </si>
  <si>
    <t>2nd 2016 National Violet</t>
  </si>
  <si>
    <t>1st 2016 National Greywing</t>
  </si>
  <si>
    <t>3rd 2016 National Greywing</t>
  </si>
  <si>
    <t>Paterson T</t>
  </si>
  <si>
    <t>MtGambierUBC</t>
  </si>
  <si>
    <t>TP4-13-2013</t>
  </si>
  <si>
    <t>Paterson T Total</t>
  </si>
  <si>
    <t xml:space="preserve">Randle A &amp; G </t>
  </si>
  <si>
    <t>BR1-14-4094</t>
  </si>
  <si>
    <t>LR1-11-031</t>
  </si>
  <si>
    <t>LR1-11-081</t>
  </si>
  <si>
    <t>LR1-12-004</t>
  </si>
  <si>
    <t>LR1-14-108</t>
  </si>
  <si>
    <t>LR1-14-113</t>
  </si>
  <si>
    <t>LR1-14-105</t>
  </si>
  <si>
    <t>DR1-12-111</t>
  </si>
  <si>
    <t>DR1-13-025</t>
  </si>
  <si>
    <t>1st ANBC National Black Eye</t>
  </si>
  <si>
    <t>AR1-11-128</t>
  </si>
  <si>
    <t>AR1-12-052</t>
  </si>
  <si>
    <t>AR1-12-125</t>
  </si>
  <si>
    <t>AR1-12-218</t>
  </si>
  <si>
    <t>AR1-12-040</t>
  </si>
  <si>
    <t>AR1-12-179</t>
  </si>
  <si>
    <t>AR1-13-193</t>
  </si>
  <si>
    <t>AR1-13-226</t>
  </si>
  <si>
    <t>AR1-13-251</t>
  </si>
  <si>
    <t>AR1-14-032</t>
  </si>
  <si>
    <t>AR1-14-110</t>
  </si>
  <si>
    <t>AR1-14-060</t>
  </si>
  <si>
    <t>AR1-14-131</t>
  </si>
  <si>
    <t>JG2-10-170</t>
  </si>
  <si>
    <t>JG2-11-246</t>
  </si>
  <si>
    <t>1st Young Yellowface (Australian)</t>
  </si>
  <si>
    <t>JG2-13-027</t>
  </si>
  <si>
    <t>2nd Young Yellowface (Australian)</t>
  </si>
  <si>
    <t>JG2-13-021</t>
  </si>
  <si>
    <t>JG2-13-033</t>
  </si>
  <si>
    <t>JG2-13-075</t>
  </si>
  <si>
    <t>1st 2014 ANBC National Lutino</t>
  </si>
  <si>
    <t>1st 2014 ANBC National DARK EYED CLEAR - EXHIBITION CLASS</t>
  </si>
  <si>
    <t>2nd ANBC National Yellowface (Australian)</t>
  </si>
  <si>
    <t>BCV-12-5209</t>
  </si>
  <si>
    <t>GR9-11-004</t>
  </si>
  <si>
    <t>GR9-14-122</t>
  </si>
  <si>
    <t>GR9-14-168</t>
  </si>
  <si>
    <t>GR9-14-147</t>
  </si>
  <si>
    <t>GR9-14-146</t>
  </si>
  <si>
    <t>GR9-14-138</t>
  </si>
  <si>
    <t>Rowe G Total</t>
  </si>
  <si>
    <t>Sedgman &amp; Raphael</t>
  </si>
  <si>
    <t>BCV-11-3480</t>
  </si>
  <si>
    <t>Sedgman &amp; Raphael Total</t>
  </si>
  <si>
    <t>BS1-13-198</t>
  </si>
  <si>
    <t>BS1-13-133</t>
  </si>
  <si>
    <t>CF1-13-136</t>
  </si>
  <si>
    <t>CF1-13-157</t>
  </si>
  <si>
    <t>BS1-13-078</t>
  </si>
  <si>
    <t>BS1-13-171</t>
  </si>
  <si>
    <t>BS1-13-114</t>
  </si>
  <si>
    <t>1st 2014 ANBC National Opaline</t>
  </si>
  <si>
    <t>1st 2014 ANBC National Show Greygreen</t>
  </si>
  <si>
    <t>BS1-14-072</t>
  </si>
  <si>
    <t>CF1-14-050</t>
  </si>
  <si>
    <t>BS1-14-062</t>
  </si>
  <si>
    <t>BS1-14-132</t>
  </si>
  <si>
    <t>2nd UBC Yellowface (Australian)</t>
  </si>
  <si>
    <t>BS1-14-059</t>
  </si>
  <si>
    <t>BS1-14-098</t>
  </si>
  <si>
    <t>CF1-14-024</t>
  </si>
  <si>
    <t>CF1-14-071</t>
  </si>
  <si>
    <t>BS1-14-081</t>
  </si>
  <si>
    <t>CF1-14-010</t>
  </si>
  <si>
    <t>BS1-14-131</t>
  </si>
  <si>
    <t>RS5-16-116</t>
  </si>
  <si>
    <t>RS5-16-144</t>
  </si>
  <si>
    <t>JS11-14-133</t>
  </si>
  <si>
    <t>KS5-10-028</t>
  </si>
  <si>
    <t>KS5-14-172</t>
  </si>
  <si>
    <t>DT8-14-019</t>
  </si>
  <si>
    <t>DT8-14-038</t>
  </si>
  <si>
    <t>BCV-15-07311</t>
  </si>
  <si>
    <t>1st  Young Spangle Normal</t>
  </si>
  <si>
    <t>DT8-16-037</t>
  </si>
  <si>
    <t>TF1-13-052</t>
  </si>
  <si>
    <t>Thomson B&amp;S</t>
  </si>
  <si>
    <t>BCV-12-5766</t>
  </si>
  <si>
    <t>BCV-14-208</t>
  </si>
  <si>
    <t xml:space="preserve">Thomson B&amp;S </t>
  </si>
  <si>
    <t>2016-BCV-4457</t>
  </si>
  <si>
    <t xml:space="preserve">3rd UBC Spangle AOSV &amp; Reserve Beginner UBC Bird in Show </t>
  </si>
  <si>
    <t>Thomson B&amp;S  Total</t>
  </si>
  <si>
    <t>PT9-10-077</t>
  </si>
  <si>
    <t>PT9-10-1112</t>
  </si>
  <si>
    <t>PT9-12-138</t>
  </si>
  <si>
    <t>PT9-12-115</t>
  </si>
  <si>
    <t>PT9-12-162</t>
  </si>
  <si>
    <t>PT9-12-121</t>
  </si>
  <si>
    <t>BCV-13-127</t>
  </si>
  <si>
    <t>PT9-13-182</t>
  </si>
  <si>
    <t>BCV-13-7087</t>
  </si>
  <si>
    <t>PT9-13-023</t>
  </si>
  <si>
    <t>PT9-13-061</t>
  </si>
  <si>
    <t>PT9-13-048</t>
  </si>
  <si>
    <t>PT9-13-195</t>
  </si>
  <si>
    <t>BCV-13-7080</t>
  </si>
  <si>
    <t>PT9-13-058</t>
  </si>
  <si>
    <t>BCV-13-182</t>
  </si>
  <si>
    <t>2nd 2014 ANBC National Show Green</t>
  </si>
  <si>
    <t>1st 2014 ANBC National Dilute</t>
  </si>
  <si>
    <t>PT9-14-229</t>
  </si>
  <si>
    <t>TIL-13-058</t>
  </si>
  <si>
    <t>TIL-14-105</t>
  </si>
  <si>
    <t>PT7-13-224</t>
  </si>
  <si>
    <t>GT4-12-344</t>
  </si>
  <si>
    <t>GT4-10-410</t>
  </si>
  <si>
    <t xml:space="preserve">5 points deducted  </t>
  </si>
  <si>
    <t>GT4-14-170</t>
  </si>
  <si>
    <t>GT4-14-172</t>
  </si>
  <si>
    <t>BCV-15-40911</t>
  </si>
  <si>
    <t>BCV-15-40991</t>
  </si>
  <si>
    <t>BCV-15-43766</t>
  </si>
  <si>
    <t>BCV-15-40976</t>
  </si>
  <si>
    <t>BCV-15-40987</t>
  </si>
  <si>
    <t>BCV-15-43813</t>
  </si>
  <si>
    <t>MT1-11-018</t>
  </si>
  <si>
    <t>MT1-12-132</t>
  </si>
  <si>
    <t>MT1-10-130</t>
  </si>
  <si>
    <t>Tyler R</t>
  </si>
  <si>
    <t>RM14-13-053</t>
  </si>
  <si>
    <t>Tyler R Total</t>
  </si>
  <si>
    <t>JW11-11-010</t>
  </si>
  <si>
    <t>WH1-12-030</t>
  </si>
  <si>
    <t>WH1-14-2110</t>
  </si>
  <si>
    <t>WH1-14-2077</t>
  </si>
  <si>
    <t>WH1-14-2115</t>
  </si>
  <si>
    <t>RW13-12-052</t>
  </si>
  <si>
    <t>Wilson Ron  Total</t>
  </si>
  <si>
    <t>JW6-13-035</t>
  </si>
  <si>
    <t>JW6-13-010</t>
  </si>
  <si>
    <t>JW6-14-069</t>
  </si>
  <si>
    <t>JW6-14-083</t>
  </si>
  <si>
    <t>points @ end of 2015</t>
  </si>
  <si>
    <t>less promotions  (to Champion, Open and Intermediate. All start 2016 @ zero)</t>
  </si>
  <si>
    <t>less remaining 2013 points</t>
  </si>
  <si>
    <t>plus</t>
  </si>
  <si>
    <t>Total points to start 2016</t>
  </si>
  <si>
    <t>United Diploma &amp; UBC</t>
  </si>
  <si>
    <t>1st, 2nd and 3rd placed birds 2016 ANBC National Show</t>
  </si>
  <si>
    <t>Called off</t>
  </si>
  <si>
    <t>8 seconds</t>
  </si>
  <si>
    <t>7 thirds</t>
  </si>
  <si>
    <t>Re-instated B Hunt (now E Hunt)</t>
  </si>
  <si>
    <t>Sub Total</t>
  </si>
  <si>
    <t>National 2016</t>
  </si>
  <si>
    <t>Rogers D</t>
  </si>
  <si>
    <t>Rogers D Total</t>
  </si>
  <si>
    <t>Belcher &amp; Mckellar</t>
  </si>
  <si>
    <t>Belcher &amp; Mckellar Total</t>
  </si>
  <si>
    <t xml:space="preserve">Hickling K &amp; C </t>
  </si>
  <si>
    <t>Hickling K &amp; C  Total</t>
  </si>
  <si>
    <t>4 Yellowface</t>
  </si>
  <si>
    <t>6 Yellowface</t>
  </si>
  <si>
    <t>1 Yellowface</t>
  </si>
  <si>
    <t>2 Yellowface</t>
  </si>
  <si>
    <t>Hunt B</t>
  </si>
  <si>
    <t>Hunt B Total</t>
  </si>
  <si>
    <t>3 Yellowface</t>
  </si>
  <si>
    <t>5 Yellowface</t>
  </si>
  <si>
    <t>4 Goldenface</t>
  </si>
  <si>
    <t>6 Goldenface</t>
  </si>
  <si>
    <t>Goldenface (Australian)</t>
  </si>
  <si>
    <t>2 Goldenface</t>
  </si>
  <si>
    <t>1 Goldenface</t>
  </si>
  <si>
    <t>3 Goldenface</t>
  </si>
  <si>
    <t>5 Goldenface</t>
  </si>
  <si>
    <t>Butcher B</t>
  </si>
  <si>
    <t>Butcher B Total</t>
  </si>
  <si>
    <t xml:space="preserve">Bridgeman K M &amp; M </t>
  </si>
  <si>
    <t>Bridgeman K M &amp; M  Total</t>
  </si>
  <si>
    <t>Randle A &amp; G  Total</t>
  </si>
  <si>
    <t>Slater, Byrnes &amp; Whannell</t>
  </si>
  <si>
    <t>Slater, Byrnes &amp; Whannell Total</t>
  </si>
  <si>
    <t>Osmond K</t>
  </si>
  <si>
    <t>Osmond K Total</t>
  </si>
  <si>
    <t>Couper D</t>
  </si>
  <si>
    <t>Couper D Total</t>
  </si>
  <si>
    <t>BIRDS in SECTION</t>
  </si>
  <si>
    <t>Club Totals are on line 174</t>
  </si>
  <si>
    <t xml:space="preserve">Salnitro P </t>
  </si>
  <si>
    <t>Salnitro P  Total</t>
  </si>
  <si>
    <t>Winner Champion Section</t>
  </si>
  <si>
    <t>Fitzgibbon N</t>
  </si>
  <si>
    <t>Fitzgibbon N Total</t>
  </si>
  <si>
    <t>Joint Winner Open Section</t>
  </si>
  <si>
    <t>South West</t>
  </si>
  <si>
    <t>Simmond R</t>
  </si>
  <si>
    <t>Simmond R Total</t>
  </si>
  <si>
    <t>Joint Winner Beginner Section</t>
  </si>
  <si>
    <t>BIRDS</t>
  </si>
  <si>
    <t>TBA</t>
  </si>
  <si>
    <t xml:space="preserve">Eastern Districts </t>
  </si>
  <si>
    <t>KS1-13-087</t>
  </si>
  <si>
    <t>Revert to Open 2016</t>
  </si>
  <si>
    <t>TA5-10-059</t>
  </si>
  <si>
    <t>TA2-13-011</t>
  </si>
  <si>
    <t>BCV-11-5840</t>
  </si>
  <si>
    <t>AB1-13-083</t>
  </si>
  <si>
    <t>Belcher &amp; McKellar</t>
  </si>
  <si>
    <t>JM2-13-042</t>
  </si>
  <si>
    <t>PB12-11-145</t>
  </si>
  <si>
    <t>PB12-10-078</t>
  </si>
  <si>
    <t>1st Adult Suffused</t>
  </si>
  <si>
    <t>BCV-11-5051</t>
  </si>
  <si>
    <t>PB12-11-187</t>
  </si>
  <si>
    <t>JM2-12-090</t>
  </si>
  <si>
    <t>JM2-12-040</t>
  </si>
  <si>
    <t>JM2-11-103</t>
  </si>
  <si>
    <t>BCV-12-4742</t>
  </si>
  <si>
    <t>1st Adult Yellowface (Australian)</t>
  </si>
  <si>
    <t>JM2-14-079</t>
  </si>
  <si>
    <t>JM2-13-053</t>
  </si>
  <si>
    <t>JM2-13-056</t>
  </si>
  <si>
    <t>PB12-12-113</t>
  </si>
  <si>
    <t>BAM12-14-068</t>
  </si>
  <si>
    <t>BAM12-14-071</t>
  </si>
  <si>
    <t>BAM-14-071</t>
  </si>
  <si>
    <t>BAM-14-185</t>
  </si>
  <si>
    <t>2nd 2015 ANBC National Blue</t>
  </si>
  <si>
    <t>BAM-14-474</t>
  </si>
  <si>
    <t>3rd 2015 ANBC National Blue</t>
  </si>
  <si>
    <t>Belcher &amp; McKellar Total</t>
  </si>
  <si>
    <t>Bradford &amp; Schembri</t>
  </si>
  <si>
    <t>BS9-13-055</t>
  </si>
  <si>
    <t>Promote to Intermediate 2016</t>
  </si>
  <si>
    <t>BS9-14-025</t>
  </si>
  <si>
    <t>BS9-13-105</t>
  </si>
  <si>
    <t>BS9-14-008</t>
  </si>
  <si>
    <t>BS9-14-048</t>
  </si>
  <si>
    <t>Bradford &amp; Schembri Total</t>
  </si>
  <si>
    <t>BCV-10-740</t>
  </si>
  <si>
    <t>DB4-10-104</t>
  </si>
  <si>
    <t>Promote to Champion 2016</t>
  </si>
  <si>
    <t>DB4-13-070</t>
  </si>
  <si>
    <t>DB4-14-035</t>
  </si>
  <si>
    <t>DB4-14-058</t>
  </si>
  <si>
    <t>AB6-11-005</t>
  </si>
  <si>
    <t>AB6-11-062</t>
  </si>
  <si>
    <t>AB6-12-041</t>
  </si>
  <si>
    <t>AB6-13-018</t>
  </si>
  <si>
    <t>AB6-13-027</t>
  </si>
  <si>
    <t>2nd 2014 ANBC National Spangle AOSV</t>
  </si>
  <si>
    <t>AB6-12-069</t>
  </si>
  <si>
    <t>AB6-14-023</t>
  </si>
  <si>
    <t>AB6-12-084</t>
  </si>
  <si>
    <t>AB6-14-043</t>
  </si>
  <si>
    <t>BCV-15-20766</t>
  </si>
  <si>
    <t>Byrnes Slater &amp; Whannell</t>
  </si>
  <si>
    <t>HA1-11-117</t>
  </si>
  <si>
    <t>3rd Adult Yellowface (Australian)</t>
  </si>
  <si>
    <t>Promote to Open 2016</t>
  </si>
  <si>
    <t>HA1-12-148</t>
  </si>
  <si>
    <t>2nd Adult Yellowface (Australian)</t>
  </si>
  <si>
    <t>HA1-14-239</t>
  </si>
  <si>
    <t>HA1-12040</t>
  </si>
  <si>
    <t>Byrnes Slater &amp; Whannell Total</t>
  </si>
  <si>
    <t>WC2-13-152</t>
  </si>
  <si>
    <t>WC2-14-152</t>
  </si>
  <si>
    <t>WC2-14-174</t>
  </si>
  <si>
    <t>WC2-14-197</t>
  </si>
  <si>
    <t>WC2-13-098</t>
  </si>
  <si>
    <t>BCV-15-17984</t>
  </si>
  <si>
    <t>BCV-15-18013</t>
  </si>
  <si>
    <t>KC7-09-193</t>
  </si>
  <si>
    <t>KC7-13-124</t>
  </si>
  <si>
    <t>KC7-13-116</t>
  </si>
  <si>
    <t>KC7-13-117</t>
  </si>
  <si>
    <t>1st UBC Suffused</t>
  </si>
  <si>
    <t>KC7-13-147</t>
  </si>
  <si>
    <t>KC7-13-112</t>
  </si>
  <si>
    <t>BCV-12-206</t>
  </si>
  <si>
    <t>Chandler G&amp;M</t>
  </si>
  <si>
    <t>GMC-11-215</t>
  </si>
  <si>
    <t>Chandler G&amp;M Total</t>
  </si>
  <si>
    <t>1st 2015 ANBC National Grey</t>
  </si>
  <si>
    <t>Chasemore H</t>
  </si>
  <si>
    <t>HC3-11-035</t>
  </si>
  <si>
    <t>Chasemore H Total</t>
  </si>
  <si>
    <t>MA2-10-072</t>
  </si>
  <si>
    <t>3rd Adult Hen</t>
  </si>
  <si>
    <t>MA2-13-116</t>
  </si>
  <si>
    <t>MA2-12-054</t>
  </si>
  <si>
    <t>MA2-09-123</t>
  </si>
  <si>
    <t>MA2-13-045</t>
  </si>
  <si>
    <t>MA2-14-050</t>
  </si>
  <si>
    <t>MA2-14-002</t>
  </si>
  <si>
    <t>MA2-14-031</t>
  </si>
  <si>
    <t>3rd Young Goldenface (Australian)</t>
  </si>
  <si>
    <t>Cox S</t>
  </si>
  <si>
    <t>SC3-11-171</t>
  </si>
  <si>
    <t>Cox S Total</t>
  </si>
  <si>
    <t>Cunny S</t>
  </si>
  <si>
    <t>SC8-13-006</t>
  </si>
  <si>
    <t>Cunny S Total</t>
  </si>
  <si>
    <t>BCV-12-001</t>
  </si>
  <si>
    <t>BCV-12-007</t>
  </si>
  <si>
    <t>BCV-14-021</t>
  </si>
  <si>
    <t>RD9-14-021</t>
  </si>
  <si>
    <t>RD9-14-027</t>
  </si>
  <si>
    <t>BCV-15-32658</t>
  </si>
  <si>
    <t>De Rango &amp; Skoric</t>
  </si>
  <si>
    <t>ED5-11-041</t>
  </si>
  <si>
    <t>JS4-12-090</t>
  </si>
  <si>
    <t>ED5-12-046</t>
  </si>
  <si>
    <t>ED5-12-055</t>
  </si>
  <si>
    <t>ED5-10-050</t>
  </si>
  <si>
    <t>JS4-13-001</t>
  </si>
  <si>
    <t>3rd 2014 ANBC National Grey</t>
  </si>
  <si>
    <t>3rd 2015 ANBC National Clearwing</t>
  </si>
  <si>
    <t>De Rango &amp; Skoric Total</t>
  </si>
  <si>
    <t>LD1-11-124</t>
  </si>
  <si>
    <t>LD1-11-065</t>
  </si>
  <si>
    <t>LD1-13-133</t>
  </si>
  <si>
    <t>JE3-12-122</t>
  </si>
  <si>
    <t>JE3-12-110</t>
  </si>
  <si>
    <t>JF1-13-012</t>
  </si>
  <si>
    <t>1st 2014 ANBC National Fallow</t>
  </si>
  <si>
    <t>JF1-13-080</t>
  </si>
  <si>
    <t>JF1-14-057</t>
  </si>
  <si>
    <t>Ford Family</t>
  </si>
  <si>
    <t>BCV-12-3083</t>
  </si>
  <si>
    <t>BCV-12-3904</t>
  </si>
  <si>
    <t>BCV-12-4686</t>
  </si>
  <si>
    <t>Ford Family Total</t>
  </si>
  <si>
    <t>Gordon L &amp; C</t>
  </si>
  <si>
    <t>2013 ANBC National Show</t>
  </si>
  <si>
    <t>LC7-12-009</t>
  </si>
  <si>
    <t>2nd 2013 ANBC National Show Clearwing</t>
  </si>
  <si>
    <t>Gordon L &amp; C Total</t>
  </si>
  <si>
    <t>1st 2013 ANBC National Show Lacewing</t>
  </si>
  <si>
    <t>BCV-12-6870</t>
  </si>
  <si>
    <t>ST1-11-204</t>
  </si>
  <si>
    <t>ST1-13-032</t>
  </si>
  <si>
    <t>ST1-13-014</t>
  </si>
  <si>
    <t>BCV-10-7363</t>
  </si>
  <si>
    <t>Insuffient numbers to award 10 points</t>
  </si>
  <si>
    <t>OH2-10-019</t>
  </si>
  <si>
    <t>OH2-10-058</t>
  </si>
  <si>
    <t>OH2-13-003</t>
  </si>
  <si>
    <t>OH2-13-029</t>
  </si>
  <si>
    <t>3rd 2014 ANBC National Lacewing</t>
  </si>
  <si>
    <t>OH2-13-127</t>
  </si>
  <si>
    <t>OH2-14-044</t>
  </si>
  <si>
    <t>OH2-14-011</t>
  </si>
  <si>
    <t>OH2-14-167</t>
  </si>
  <si>
    <t>3rd 2015 ANBC National Spangle Normal</t>
  </si>
  <si>
    <t>OH2-14-9452</t>
  </si>
  <si>
    <t>BCV-15-18899</t>
  </si>
  <si>
    <t>BCV-15-18897</t>
  </si>
  <si>
    <t>BCV-15-18929</t>
  </si>
  <si>
    <t>GH1-10-075</t>
  </si>
  <si>
    <t>GH1-12-080</t>
  </si>
  <si>
    <t>GH1-12-044</t>
  </si>
  <si>
    <t>GH1-12-137</t>
  </si>
  <si>
    <t>BCV-12-134</t>
  </si>
  <si>
    <t>AH5-12-029</t>
  </si>
  <si>
    <t>AH5-12-051</t>
  </si>
  <si>
    <t>Hatherell A Total</t>
  </si>
  <si>
    <t>Hatherell K</t>
  </si>
  <si>
    <t>KH1-12-057</t>
  </si>
  <si>
    <t>Hatherell K Total</t>
  </si>
  <si>
    <t>Heenan R</t>
  </si>
  <si>
    <t>BCV-13-6857</t>
  </si>
  <si>
    <t>Heenan R Total</t>
  </si>
  <si>
    <t>Herbert B</t>
  </si>
  <si>
    <t>Herbert B Total</t>
  </si>
  <si>
    <t>KH9-13-069</t>
  </si>
  <si>
    <t>KH9-14-073</t>
  </si>
  <si>
    <t>KH9-13-081</t>
  </si>
  <si>
    <t>KH9-14-105</t>
  </si>
  <si>
    <t>KH9-14-109</t>
  </si>
  <si>
    <t>KH9-14-012</t>
  </si>
  <si>
    <t>RH5-13-080</t>
  </si>
  <si>
    <t>RH5-12-131</t>
  </si>
  <si>
    <t>RH5-12-134</t>
  </si>
  <si>
    <t>RH5-14-020</t>
  </si>
  <si>
    <t>AH2-11-170</t>
  </si>
  <si>
    <t>AH2-12-060</t>
  </si>
  <si>
    <t>AH2-13-103</t>
  </si>
  <si>
    <t>1st 2013 ANBC National Show Yellowface (English)</t>
  </si>
  <si>
    <t>IH1-12-747</t>
  </si>
  <si>
    <t>IH1-12-566</t>
  </si>
  <si>
    <t>IH1-12-713</t>
  </si>
  <si>
    <t>1st 2013 ANBC National Greygreen</t>
  </si>
  <si>
    <t>IH1-12-649</t>
  </si>
  <si>
    <t>2nd 2013 ANBC National Opaline</t>
  </si>
  <si>
    <t>1st 2013 ANBC National Hen</t>
  </si>
  <si>
    <t>HK3-12-045</t>
  </si>
  <si>
    <t>2nd 2013 ANBC National Crest</t>
  </si>
  <si>
    <t>BCV-15-19373</t>
  </si>
  <si>
    <t>BCV-15-19384</t>
  </si>
  <si>
    <t>BCV-15-19385</t>
  </si>
  <si>
    <t>Lay M</t>
  </si>
  <si>
    <t>Lay M Total</t>
  </si>
  <si>
    <t>JL1-12-105</t>
  </si>
  <si>
    <t>JL1-12-129</t>
  </si>
  <si>
    <t>JL1-12-050</t>
  </si>
  <si>
    <t>JL1-12-149</t>
  </si>
  <si>
    <t>JL1-12-166</t>
  </si>
  <si>
    <t>JL1-12-177</t>
  </si>
  <si>
    <t>JL1-12-058</t>
  </si>
  <si>
    <t>JL1-12-006</t>
  </si>
  <si>
    <t>2nd 2013 ANBC National Show Cinnamon</t>
  </si>
  <si>
    <t>2nd 2013 ANBC National Show Dominant Pied</t>
  </si>
  <si>
    <t>1st 2013 ANBC National Show Cinnamon</t>
  </si>
  <si>
    <t>3rd 2013 ANBC National Show Clearbody</t>
  </si>
  <si>
    <t>JL1-13-180</t>
  </si>
  <si>
    <t>JF7-14-030</t>
  </si>
  <si>
    <t>MM6-12-113</t>
  </si>
  <si>
    <t>McAfee J</t>
  </si>
  <si>
    <t>JM9-11-104</t>
  </si>
  <si>
    <t>McAfee J Total</t>
  </si>
  <si>
    <t>McCahon D</t>
  </si>
  <si>
    <t>BCV-12-5888</t>
  </si>
  <si>
    <t>BCV-12-5858</t>
  </si>
  <si>
    <t>BCV-12-5350</t>
  </si>
  <si>
    <t>DM18-14-069</t>
  </si>
  <si>
    <t>DM18-14-020</t>
  </si>
  <si>
    <t>DM18-14-0581</t>
  </si>
  <si>
    <t>McCahon D Total</t>
  </si>
  <si>
    <t>JM4-11-435</t>
  </si>
  <si>
    <t>JM4-13-156</t>
  </si>
  <si>
    <t>BCV-13-363</t>
  </si>
  <si>
    <t>Mellington B</t>
  </si>
  <si>
    <t>BM5-13-015</t>
  </si>
  <si>
    <t>2nd 2014 ANBC National Albino</t>
  </si>
  <si>
    <t>BM5-14-010</t>
  </si>
  <si>
    <t>BM5-14-007</t>
  </si>
  <si>
    <t>BM5-14-046</t>
  </si>
  <si>
    <t>Mellington B Total</t>
  </si>
  <si>
    <t>MM2-11-484</t>
  </si>
  <si>
    <t>3rd 2013 ANBC National Show Grey</t>
  </si>
  <si>
    <t>MM2-14-303</t>
  </si>
  <si>
    <t>MM2-13-155</t>
  </si>
  <si>
    <t>MM2-14-304</t>
  </si>
  <si>
    <t>MM2-13-077</t>
  </si>
  <si>
    <t>MB8-13-096</t>
  </si>
  <si>
    <t>SM4-12-141</t>
  </si>
  <si>
    <t>SM4-12-102</t>
  </si>
  <si>
    <t>SM4-12-006</t>
  </si>
  <si>
    <t>MS6-11-202</t>
  </si>
  <si>
    <t>MS6-12-164</t>
  </si>
  <si>
    <t>MS6-12-192</t>
  </si>
  <si>
    <t>1st Young Suffused</t>
  </si>
  <si>
    <t>MS6-13-212</t>
  </si>
  <si>
    <t>MS6-13-096</t>
  </si>
  <si>
    <t>BCV-12-2408</t>
  </si>
  <si>
    <t>BCV-11-3967</t>
  </si>
  <si>
    <t>BCV-11-3983</t>
  </si>
  <si>
    <t>Norton &amp; Mullet</t>
  </si>
  <si>
    <t>KH9-12-013</t>
  </si>
  <si>
    <t>Norton &amp; Mullet Total</t>
  </si>
  <si>
    <t>Norton B</t>
  </si>
  <si>
    <t>BN1-11-005</t>
  </si>
  <si>
    <t>Norton B Total</t>
  </si>
  <si>
    <t>MP1-11-031</t>
  </si>
  <si>
    <t>MP1-09-084</t>
  </si>
  <si>
    <t>2nd Adult Suffused</t>
  </si>
  <si>
    <t>MP1-11-040</t>
  </si>
  <si>
    <t>3rd Adult Suffused</t>
  </si>
  <si>
    <t>DR4-12-352</t>
  </si>
  <si>
    <t>1st 2013 ANBC National Show Albino</t>
  </si>
  <si>
    <t>KP1-09-018</t>
  </si>
  <si>
    <t>KP1-08-034</t>
  </si>
  <si>
    <t>MR1-10-123</t>
  </si>
  <si>
    <t>MR1-13-224</t>
  </si>
  <si>
    <t>MR1-14-154</t>
  </si>
  <si>
    <t>MR1-14-147</t>
  </si>
  <si>
    <t>MR1-13-244</t>
  </si>
  <si>
    <t>BCV-15-28225</t>
  </si>
  <si>
    <t>BCV-15-28148</t>
  </si>
  <si>
    <t xml:space="preserve">Randle G &amp; A </t>
  </si>
  <si>
    <t>Randle G &amp; A  Total</t>
  </si>
  <si>
    <t>DG8-14-089</t>
  </si>
  <si>
    <t>DG8-13-082</t>
  </si>
  <si>
    <t>BCV-15-16105</t>
  </si>
  <si>
    <t>3rd 2015 ANBC National Hen</t>
  </si>
  <si>
    <t>LR1-11-109</t>
  </si>
  <si>
    <t>LR1-11-052</t>
  </si>
  <si>
    <t>LR1-11-81</t>
  </si>
  <si>
    <t>LR1-12-138</t>
  </si>
  <si>
    <t>LR1-12-030</t>
  </si>
  <si>
    <t>3rd ANBC National Show Violet</t>
  </si>
  <si>
    <t>LR1-13-147</t>
  </si>
  <si>
    <t>Rodney S</t>
  </si>
  <si>
    <t>SR1-11-032</t>
  </si>
  <si>
    <t>BCV-12-1691</t>
  </si>
  <si>
    <t>SR1-12-006</t>
  </si>
  <si>
    <t>SR1-12-022</t>
  </si>
  <si>
    <t>SR1-12-011</t>
  </si>
  <si>
    <t>Rodney S Total</t>
  </si>
  <si>
    <t>BCV-14-7385</t>
  </si>
  <si>
    <t>BCV-14-7387</t>
  </si>
  <si>
    <t>BCV-15-31935</t>
  </si>
  <si>
    <t>BCV-14-9650</t>
  </si>
  <si>
    <t>BCV-15-31604</t>
  </si>
  <si>
    <t>BCV-15-31657</t>
  </si>
  <si>
    <t>BCV-11-5942</t>
  </si>
  <si>
    <t>AR1-09-028</t>
  </si>
  <si>
    <t>AR1-10-101</t>
  </si>
  <si>
    <t>AR1-12-169</t>
  </si>
  <si>
    <t>AR1-13-147</t>
  </si>
  <si>
    <t>AR1-13-234</t>
  </si>
  <si>
    <t>AR1-13-221</t>
  </si>
  <si>
    <t>AR1-13-156</t>
  </si>
  <si>
    <t>JG2-09-040</t>
  </si>
  <si>
    <t>JG2-09-056</t>
  </si>
  <si>
    <t>JG2-11-180</t>
  </si>
  <si>
    <t>JG2-12-006</t>
  </si>
  <si>
    <t>JG2-12-013</t>
  </si>
  <si>
    <t>JG2-13-265</t>
  </si>
  <si>
    <t>JG2-13-284</t>
  </si>
  <si>
    <t>JG2-13-288</t>
  </si>
  <si>
    <t>JG2-13-383</t>
  </si>
  <si>
    <t>JG2-13-299</t>
  </si>
  <si>
    <t>JG2-13-281</t>
  </si>
  <si>
    <t>GR9-13-225</t>
  </si>
  <si>
    <t>GR9-13-219</t>
  </si>
  <si>
    <t>GR9-13-211</t>
  </si>
  <si>
    <t>GR9-13-208</t>
  </si>
  <si>
    <t>GR9-13-168</t>
  </si>
  <si>
    <t>GR9-13-175</t>
  </si>
  <si>
    <t>GR9-13-249</t>
  </si>
  <si>
    <t>PS2-12-160</t>
  </si>
  <si>
    <t>PS2-12-166</t>
  </si>
  <si>
    <t>PS2-13-092</t>
  </si>
  <si>
    <t>PS2-13-006</t>
  </si>
  <si>
    <t>PS2-14-022</t>
  </si>
  <si>
    <t>BCV-15-19936</t>
  </si>
  <si>
    <t>BCV-10-6994</t>
  </si>
  <si>
    <t>CF1-12-208</t>
  </si>
  <si>
    <t>CF1-12-058</t>
  </si>
  <si>
    <t>BS1-12-143</t>
  </si>
  <si>
    <t>BS1-12-216</t>
  </si>
  <si>
    <t>1st 2013 ANBC National Show Blackeye</t>
  </si>
  <si>
    <t>1st 2012 ANBC National Show Clearwing</t>
  </si>
  <si>
    <t>1st 2012 ANBC National Show Crest</t>
  </si>
  <si>
    <t>CF1-13-011</t>
  </si>
  <si>
    <t>CF1-13-057</t>
  </si>
  <si>
    <t>BS1-13-161</t>
  </si>
  <si>
    <t>BS1-13-120</t>
  </si>
  <si>
    <t>JS11-13-148</t>
  </si>
  <si>
    <t>OZ1-10-058</t>
  </si>
  <si>
    <t>OZ1-11-110</t>
  </si>
  <si>
    <t>Stinchcombe A</t>
  </si>
  <si>
    <t>AS11-10-125</t>
  </si>
  <si>
    <t>Stinchcombe A Total</t>
  </si>
  <si>
    <t>KS5-10-094</t>
  </si>
  <si>
    <t>KS5-12-153</t>
  </si>
  <si>
    <t>DT9-14-019</t>
  </si>
  <si>
    <t>DT9-14-038</t>
  </si>
  <si>
    <t>TF1-10-005</t>
  </si>
  <si>
    <t>TF1-12-075</t>
  </si>
  <si>
    <t>TF1-13-079</t>
  </si>
  <si>
    <t>Thomson B &amp; S</t>
  </si>
  <si>
    <t>Thomson B &amp; S Total</t>
  </si>
  <si>
    <t>PT9-12-097</t>
  </si>
  <si>
    <t>PT9-11-018</t>
  </si>
  <si>
    <t>PT9-10-031</t>
  </si>
  <si>
    <t>PT9-11-026</t>
  </si>
  <si>
    <t>PT9-11-089</t>
  </si>
  <si>
    <t>PT9-11-278</t>
  </si>
  <si>
    <t>2nd 2013 ANBC National Show Albino</t>
  </si>
  <si>
    <t>PT9-13-215</t>
  </si>
  <si>
    <t>PT9-13-185</t>
  </si>
  <si>
    <t>2nd UBC Suffused</t>
  </si>
  <si>
    <t>PT9-13-242</t>
  </si>
  <si>
    <t>BCV-11-2743</t>
  </si>
  <si>
    <t>BCV-10-2608</t>
  </si>
  <si>
    <t>BCV-10-2558</t>
  </si>
  <si>
    <t>BCV-12-3446</t>
  </si>
  <si>
    <t>1st 2013 ANBC National Show Lutino</t>
  </si>
  <si>
    <t>GT4-10-431</t>
  </si>
  <si>
    <t>GT4-11-329</t>
  </si>
  <si>
    <t>GT4-09-250</t>
  </si>
  <si>
    <t>GT4-11-338</t>
  </si>
  <si>
    <t>GT4-09-123</t>
  </si>
  <si>
    <t>GT4-12-376</t>
  </si>
  <si>
    <t>2nd Young Suffused</t>
  </si>
  <si>
    <t>GT4-13-156</t>
  </si>
  <si>
    <t>GT4-13-185</t>
  </si>
  <si>
    <t>GT4-13-219</t>
  </si>
  <si>
    <t>Tonkin N</t>
  </si>
  <si>
    <t>MtGambier</t>
  </si>
  <si>
    <t>T1-12-088</t>
  </si>
  <si>
    <t>T1-13-2014</t>
  </si>
  <si>
    <t>Tonkin N Total</t>
  </si>
  <si>
    <t>MT1-10-042</t>
  </si>
  <si>
    <t>BCV-09-5340</t>
  </si>
  <si>
    <t>MT1-12-067</t>
  </si>
  <si>
    <t>WH1-12-650</t>
  </si>
  <si>
    <t>WH1-12-667</t>
  </si>
  <si>
    <t>WH1-10-9709</t>
  </si>
  <si>
    <t>WH1-11-592</t>
  </si>
  <si>
    <t>WH1-11-085</t>
  </si>
  <si>
    <t>WH1-12-711</t>
  </si>
  <si>
    <t>WH1-12-973</t>
  </si>
  <si>
    <t>WH1-12-727</t>
  </si>
  <si>
    <t>WH1-13-1294</t>
  </si>
  <si>
    <t>??????????</t>
  </si>
  <si>
    <t>Revert to open 2016</t>
  </si>
  <si>
    <t>RW13-11-122</t>
  </si>
  <si>
    <t>RW13-12-101</t>
  </si>
  <si>
    <t>RW13-12-017</t>
  </si>
  <si>
    <t>BCV-12-6954</t>
  </si>
  <si>
    <t>AW6-13-060</t>
  </si>
  <si>
    <t>PY1-12-006</t>
  </si>
  <si>
    <t>PY1-11-075</t>
  </si>
  <si>
    <t>points @ end of 2014</t>
  </si>
  <si>
    <t>less promotions  (to Champion, Open and Intermediate. All start 2015 @ zero)</t>
  </si>
  <si>
    <t>less demotion to Open points</t>
  </si>
  <si>
    <t>less remaining 2012 points (1365)</t>
  </si>
  <si>
    <t>Total points to start 2015</t>
  </si>
  <si>
    <t xml:space="preserve">Total </t>
  </si>
  <si>
    <t>Re-instated 2012 points  (McCahon, Dagg, Blake, Gosbell, Hancock, Mathew &amp; McLachlan, Hopkins)</t>
  </si>
  <si>
    <t>1st, 2nd and 3rd placed birds 2014 ANBC National Show</t>
  </si>
  <si>
    <r>
      <rPr>
        <b/>
        <sz val="8"/>
        <rFont val="Arial"/>
        <family val="2"/>
      </rPr>
      <t xml:space="preserve">Goulburn Valley </t>
    </r>
    <r>
      <rPr>
        <b/>
        <sz val="8"/>
        <color indexed="10"/>
        <rFont val="Arial"/>
        <family val="2"/>
      </rPr>
      <t>2014 (results received 11th Feb 2015)</t>
    </r>
  </si>
  <si>
    <t>Goulburn Valley 2015</t>
  </si>
  <si>
    <t>Points deducted for Best Adult in Show  and Best UBC in Show that were given 10 instead of 5 (there has to be at least 80 Adults/UBCs  to be eligible for 10 points).</t>
  </si>
  <si>
    <t>L Barber promoted to Open Status (Sth Aust)</t>
  </si>
  <si>
    <t>Vella P (formed new partnership</t>
  </si>
  <si>
    <t>Hall M (formed new partnership)</t>
  </si>
  <si>
    <t>Club Totals are on line 164</t>
  </si>
  <si>
    <t>Cookson &amp;  Avery</t>
  </si>
  <si>
    <t>Cookson &amp;  Avery Total</t>
  </si>
  <si>
    <t>Winner Open Section</t>
  </si>
  <si>
    <t>Bembow T &amp; M</t>
  </si>
  <si>
    <t>Bembow T &amp; M Total</t>
  </si>
  <si>
    <t>Winner Intermediate Section</t>
  </si>
  <si>
    <t>Byrnes/Slater &amp; Whannel</t>
  </si>
  <si>
    <t>Byrnes/Slater &amp; Whannel Total</t>
  </si>
  <si>
    <t>Keating M</t>
  </si>
  <si>
    <t>Keating M Total</t>
  </si>
  <si>
    <t>Winner Beginner Section</t>
  </si>
  <si>
    <t>Brown J</t>
  </si>
  <si>
    <t>Brown J Total</t>
  </si>
  <si>
    <t>Paddock J</t>
  </si>
  <si>
    <t>Paddock J Total</t>
  </si>
  <si>
    <t>National</t>
  </si>
  <si>
    <t>Hall M Total</t>
  </si>
  <si>
    <t>Ackers B Total</t>
  </si>
  <si>
    <t>Vella P</t>
  </si>
  <si>
    <t>Vella P Total</t>
  </si>
  <si>
    <t>Carol S</t>
  </si>
  <si>
    <t>Carol S Total</t>
  </si>
  <si>
    <t>Singh H Total</t>
  </si>
  <si>
    <t>Whannell Byrnes &amp; Slater</t>
  </si>
  <si>
    <t>Whannell Byrnes &amp; Slater Total</t>
  </si>
  <si>
    <t>McPhee C</t>
  </si>
  <si>
    <t>McPhee C Total</t>
  </si>
  <si>
    <t>Coltzau R</t>
  </si>
  <si>
    <t>Coltzau R Total</t>
  </si>
  <si>
    <t>Co-winner of Variety Challenge Certificate</t>
  </si>
  <si>
    <t>Kruiselbrink J Total</t>
  </si>
  <si>
    <t>Laurence K Total</t>
  </si>
  <si>
    <t>Gray M</t>
  </si>
  <si>
    <t>Gray M Total</t>
  </si>
  <si>
    <t>M &amp; R Randall Total</t>
  </si>
  <si>
    <t>Hall M</t>
  </si>
  <si>
    <t>LB-13-061</t>
  </si>
  <si>
    <t>LB-14-103</t>
  </si>
  <si>
    <t>AB1-08-067</t>
  </si>
  <si>
    <t>AB1-10-008</t>
  </si>
  <si>
    <t>AB1-10-049</t>
  </si>
  <si>
    <t>AB1-12-161</t>
  </si>
  <si>
    <t>AB1-12-144</t>
  </si>
  <si>
    <t>AB1-13-1012</t>
  </si>
  <si>
    <t>MB7-12-075</t>
  </si>
  <si>
    <t>AB2-11-015</t>
  </si>
  <si>
    <t>AB2-12-096</t>
  </si>
  <si>
    <t>Bird A &amp; T  Total</t>
  </si>
  <si>
    <t>Brain A</t>
  </si>
  <si>
    <t>AB12-12-025</t>
  </si>
  <si>
    <t>AB12-11-027</t>
  </si>
  <si>
    <t>AB12-12-052</t>
  </si>
  <si>
    <t>AB12-13-058</t>
  </si>
  <si>
    <t>Brain A Total</t>
  </si>
  <si>
    <t>Bridegeman KM &amp; M</t>
  </si>
  <si>
    <t>Bridegeman KM &amp; M Total</t>
  </si>
  <si>
    <t>DB4-11-012</t>
  </si>
  <si>
    <t>AB6-12-120</t>
  </si>
  <si>
    <t>KC7-10-193</t>
  </si>
  <si>
    <t>KC7-08-059</t>
  </si>
  <si>
    <t>KC7-07-174</t>
  </si>
  <si>
    <t>KC7-11-258</t>
  </si>
  <si>
    <t>2012 ANBC National Show</t>
  </si>
  <si>
    <t>2nd 2012 ANBC National Show Lutino</t>
  </si>
  <si>
    <t>BCV-12-243</t>
  </si>
  <si>
    <t>BCV-12-271</t>
  </si>
  <si>
    <t>GMC-09-068</t>
  </si>
  <si>
    <t>BCV-13-4855</t>
  </si>
  <si>
    <t>Promote To Intermediate 2015</t>
  </si>
  <si>
    <t>DC11-14-131</t>
  </si>
  <si>
    <t>DC11-14-152</t>
  </si>
  <si>
    <t>Promote To Champion 2015</t>
  </si>
  <si>
    <t>KC1-12-014</t>
  </si>
  <si>
    <t>KC1-12-037</t>
  </si>
  <si>
    <t>3rd 2013 ANBC National Show Spangle Normal</t>
  </si>
  <si>
    <t>KC1-13-119</t>
  </si>
  <si>
    <t>KC1-12-096</t>
  </si>
  <si>
    <t>KC1-12-3702</t>
  </si>
  <si>
    <t>HC3-11-048</t>
  </si>
  <si>
    <t>HC3-10-068</t>
  </si>
  <si>
    <t>NC1-11-020</t>
  </si>
  <si>
    <t>RC6-11-034</t>
  </si>
  <si>
    <t>LD3-13-028</t>
  </si>
  <si>
    <t>ED5-10-011</t>
  </si>
  <si>
    <t>ED5-08-047</t>
  </si>
  <si>
    <t>ED5-09-032</t>
  </si>
  <si>
    <t>ED5-09-012</t>
  </si>
  <si>
    <t>JS4-11-157</t>
  </si>
  <si>
    <t>JS4 -12-104</t>
  </si>
  <si>
    <t>014/06/2014</t>
  </si>
  <si>
    <t>GD3-12-013</t>
  </si>
  <si>
    <r>
      <rPr>
        <b/>
        <sz val="8"/>
        <color indexed="10"/>
        <rFont val="Arial"/>
        <family val="2"/>
      </rPr>
      <t>Promote to Intermediate 2015</t>
    </r>
    <r>
      <rPr>
        <b/>
        <sz val="8"/>
        <color indexed="9"/>
        <rFont val="Arial"/>
        <family val="2"/>
      </rPr>
      <t>P</t>
    </r>
  </si>
  <si>
    <t>GD3-12-015</t>
  </si>
  <si>
    <t>GD3-13-054</t>
  </si>
  <si>
    <t>Fox L</t>
  </si>
  <si>
    <t>GB8-13-025</t>
  </si>
  <si>
    <t>Fox L Total</t>
  </si>
  <si>
    <t>RF7-14-032</t>
  </si>
  <si>
    <t>116-069-11</t>
  </si>
  <si>
    <t>Goldsmith M</t>
  </si>
  <si>
    <t>MG1-11-026</t>
  </si>
  <si>
    <t>MG1-11-046</t>
  </si>
  <si>
    <t>Goldsmith M Total</t>
  </si>
  <si>
    <t>LC7-09-003</t>
  </si>
  <si>
    <t>Revert to Open 2015</t>
  </si>
  <si>
    <t>LC7-11-050</t>
  </si>
  <si>
    <t>ST1-11-018</t>
  </si>
  <si>
    <t>BCV-10-7355</t>
  </si>
  <si>
    <t>ST1-11-211</t>
  </si>
  <si>
    <t>ST1-11-078</t>
  </si>
  <si>
    <t>BCV-10-7443</t>
  </si>
  <si>
    <t>ST1-12-064</t>
  </si>
  <si>
    <t>OH2-10-016</t>
  </si>
  <si>
    <t>BCV-09-4278</t>
  </si>
  <si>
    <t>MH12-12-021</t>
  </si>
  <si>
    <t>MH12-14-018</t>
  </si>
  <si>
    <t>BCV-13-3954</t>
  </si>
  <si>
    <t>MH12-13-025</t>
  </si>
  <si>
    <t>BCV-13-3956</t>
  </si>
  <si>
    <t>AH5-12-060</t>
  </si>
  <si>
    <t>KH1-11-058</t>
  </si>
  <si>
    <t>KH1-11-089</t>
  </si>
  <si>
    <t>KH1-11-142</t>
  </si>
  <si>
    <t>3rd 2012 ANBC National Show Clear Wing</t>
  </si>
  <si>
    <t>Hiskins B</t>
  </si>
  <si>
    <t>BH1-11-096</t>
  </si>
  <si>
    <t>Hiskins B Total</t>
  </si>
  <si>
    <t>Holmes Family</t>
  </si>
  <si>
    <t>HOL-11-52</t>
  </si>
  <si>
    <t>Holmes Family Total</t>
  </si>
  <si>
    <t>BH2-11-047</t>
  </si>
  <si>
    <t>BH2-11-005</t>
  </si>
  <si>
    <t>2nd 2012 ANBC National Show Opaline</t>
  </si>
  <si>
    <t>IH1-11-472</t>
  </si>
  <si>
    <t>IH1-11-483</t>
  </si>
  <si>
    <t>IH1-11-476</t>
  </si>
  <si>
    <t>IH1-11-413</t>
  </si>
  <si>
    <t>3rd 2012 ANBC National Show Grey</t>
  </si>
  <si>
    <t>Keetelaar R</t>
  </si>
  <si>
    <t>RK-11-1069</t>
  </si>
  <si>
    <t>Keetelaar R Total</t>
  </si>
  <si>
    <t>JK3-08-081</t>
  </si>
  <si>
    <t>JK3-08-252</t>
  </si>
  <si>
    <t>JK3-06-136</t>
  </si>
  <si>
    <t>JL1-11-158</t>
  </si>
  <si>
    <t>3rd 2012 ANBC National Show Hens</t>
  </si>
  <si>
    <t>JL1-12-034</t>
  </si>
  <si>
    <t>JL1-12-155</t>
  </si>
  <si>
    <t>JL1-12-144</t>
  </si>
  <si>
    <t>JL1-12-150</t>
  </si>
  <si>
    <t>MacFarlane D</t>
  </si>
  <si>
    <t>DM2-12-074</t>
  </si>
  <si>
    <t>2nd Young AUSTRALIAN YELLOWFACE - SINGLE &amp; DOUBLE FACTOR</t>
  </si>
  <si>
    <t>DM2-11-074</t>
  </si>
  <si>
    <t>DM2-13-065</t>
  </si>
  <si>
    <t>BCV-13-7819</t>
  </si>
  <si>
    <t>DM2-13-044</t>
  </si>
  <si>
    <t>DM2-14-055</t>
  </si>
  <si>
    <t>MacFarlane D Total</t>
  </si>
  <si>
    <t>inter</t>
  </si>
  <si>
    <t>MM6-11-132</t>
  </si>
  <si>
    <t>MM6-12-145</t>
  </si>
  <si>
    <t>BCV-12-6907</t>
  </si>
  <si>
    <t>Mc Innes P</t>
  </si>
  <si>
    <t>PM1-11-039</t>
  </si>
  <si>
    <t>2nd 2012 ANBC National Show Clearbody</t>
  </si>
  <si>
    <t>Mc Innes P Total</t>
  </si>
  <si>
    <t>JM9-11-133</t>
  </si>
  <si>
    <t>BCV-11-435</t>
  </si>
  <si>
    <t>Mcvilly B</t>
  </si>
  <si>
    <t>BM1-07-059</t>
  </si>
  <si>
    <t>Mcvilly B Total</t>
  </si>
  <si>
    <t>BM5-11-105</t>
  </si>
  <si>
    <t>MM2-10-230</t>
  </si>
  <si>
    <t>MM2-11-501</t>
  </si>
  <si>
    <t>MM2-11-561</t>
  </si>
  <si>
    <t>BCV-12-3987</t>
  </si>
  <si>
    <t>MB8-12-153</t>
  </si>
  <si>
    <t>SM4-08-003</t>
  </si>
  <si>
    <t>SM4-07-027</t>
  </si>
  <si>
    <t>MS6-12-087</t>
  </si>
  <si>
    <t>MS6-11-093</t>
  </si>
  <si>
    <t>MS6-10-133</t>
  </si>
  <si>
    <t>MS6-11-200</t>
  </si>
  <si>
    <t>MS6-12-198</t>
  </si>
  <si>
    <t>MP1-10-076</t>
  </si>
  <si>
    <t>MP1-08-058</t>
  </si>
  <si>
    <t>MP1-09-150</t>
  </si>
  <si>
    <t>MP1-21-031</t>
  </si>
  <si>
    <t>MP1-11-123</t>
  </si>
  <si>
    <t>2nd 2012 ANBC National Show Grey Wing</t>
  </si>
  <si>
    <t>MP1-13-022</t>
  </si>
  <si>
    <t>Randall M</t>
  </si>
  <si>
    <t>MR1-12-200</t>
  </si>
  <si>
    <t>Randall M Total</t>
  </si>
  <si>
    <t xml:space="preserve">United </t>
  </si>
  <si>
    <t>MR1-11-112</t>
  </si>
  <si>
    <t>MR1-13-113</t>
  </si>
  <si>
    <t>MR1-13-078</t>
  </si>
  <si>
    <t>MR1-13-232</t>
  </si>
  <si>
    <t>MR1-13-191</t>
  </si>
  <si>
    <t>3rd UBC Suffused</t>
  </si>
  <si>
    <t>DG8-13-022</t>
  </si>
  <si>
    <t>DG8-12-018</t>
  </si>
  <si>
    <t>DG8-13-126</t>
  </si>
  <si>
    <t>DG8-13-045</t>
  </si>
  <si>
    <t>DG8-13-058</t>
  </si>
  <si>
    <t>DG8-14-073</t>
  </si>
  <si>
    <t>DG8-13-069</t>
  </si>
  <si>
    <t>LR1-11-068</t>
  </si>
  <si>
    <t>LR1-13-122/005</t>
  </si>
  <si>
    <t>LR1-12-129</t>
  </si>
  <si>
    <t>BCV-11-5920</t>
  </si>
  <si>
    <t>1st 2012 ANBC National Show Green</t>
  </si>
  <si>
    <t>3rd 2012 ANBC National Show Opaline AOSV</t>
  </si>
  <si>
    <t>AR1-12-213</t>
  </si>
  <si>
    <t>JG2-10-272</t>
  </si>
  <si>
    <t>JG2-10-259</t>
  </si>
  <si>
    <t>JG2-08-023</t>
  </si>
  <si>
    <t>JG2-10-112</t>
  </si>
  <si>
    <t>JG2-?????</t>
  </si>
  <si>
    <t>JG2-11-237</t>
  </si>
  <si>
    <t>JG2-11-280</t>
  </si>
  <si>
    <t>JG2-12-190</t>
  </si>
  <si>
    <t>JG2-12-088</t>
  </si>
  <si>
    <t>PV1-12-083</t>
  </si>
  <si>
    <t>JG2-11-251</t>
  </si>
  <si>
    <t>3rd 2012 ANBC National Show Albino</t>
  </si>
  <si>
    <t>Ryder A</t>
  </si>
  <si>
    <t>R1-11-007</t>
  </si>
  <si>
    <t>Ryder A Total</t>
  </si>
  <si>
    <t>MS1-09-025</t>
  </si>
  <si>
    <t>Shembri B</t>
  </si>
  <si>
    <t>Shembri B Total</t>
  </si>
  <si>
    <t>BS1-11-196</t>
  </si>
  <si>
    <t>BS1-11-005</t>
  </si>
  <si>
    <t>BS1-11-241</t>
  </si>
  <si>
    <t>BS1-11-085</t>
  </si>
  <si>
    <t>BS1-11-198</t>
  </si>
  <si>
    <t>BS1-11-079</t>
  </si>
  <si>
    <t>BCV-11-033</t>
  </si>
  <si>
    <t>BS1-11-293</t>
  </si>
  <si>
    <t>BS1-11-</t>
  </si>
  <si>
    <t>1st 2012 ANBC National Show Black Eye</t>
  </si>
  <si>
    <t>BS1-12-182</t>
  </si>
  <si>
    <t>BS1-12-152</t>
  </si>
  <si>
    <t>BS1-12-154</t>
  </si>
  <si>
    <t>BS1-12-123</t>
  </si>
  <si>
    <t>BS1-12-191</t>
  </si>
  <si>
    <t>CF1-12-124</t>
  </si>
  <si>
    <t>CF1-12-110</t>
  </si>
  <si>
    <t>BS1-12-189</t>
  </si>
  <si>
    <t>BS1-12-107</t>
  </si>
  <si>
    <t>CF1-12-095</t>
  </si>
  <si>
    <t>OZ1-11-056</t>
  </si>
  <si>
    <t>OZ1-10-056</t>
  </si>
  <si>
    <t>OZ1-09-042</t>
  </si>
  <si>
    <t>OZ1-10-012</t>
  </si>
  <si>
    <t>TF1-08-042</t>
  </si>
  <si>
    <t>TF1-11-115</t>
  </si>
  <si>
    <t>TF1-12-112</t>
  </si>
  <si>
    <t>PT9-10-112</t>
  </si>
  <si>
    <t>PT9-09-039</t>
  </si>
  <si>
    <t>PT9-10-110</t>
  </si>
  <si>
    <t>PT9-11-083</t>
  </si>
  <si>
    <t>PT9-11-117</t>
  </si>
  <si>
    <t>PT9-11-086</t>
  </si>
  <si>
    <t>1st 2012 ANBC National Show Clearbody</t>
  </si>
  <si>
    <t>3rd 2012 ANBC National Show Spangle Normal</t>
  </si>
  <si>
    <t>PT9-12-092</t>
  </si>
  <si>
    <t>PT9-12-085</t>
  </si>
  <si>
    <t>PT1-13-224</t>
  </si>
  <si>
    <t>GT4-11-281</t>
  </si>
  <si>
    <t>GT4-08-461</t>
  </si>
  <si>
    <t>GT4-11-158</t>
  </si>
  <si>
    <t>GT4-11-???</t>
  </si>
  <si>
    <t>3rd 2012 ANBC National Show Greywing</t>
  </si>
  <si>
    <t>GT4-12-365</t>
  </si>
  <si>
    <t>GT4-12-489</t>
  </si>
  <si>
    <t xml:space="preserve">Tonkin N </t>
  </si>
  <si>
    <t>T1-11-004</t>
  </si>
  <si>
    <t>T1-13-013</t>
  </si>
  <si>
    <t>JT3-09-041</t>
  </si>
  <si>
    <t>JT3-11-002</t>
  </si>
  <si>
    <t>MT1-08-013</t>
  </si>
  <si>
    <t xml:space="preserve">Vella P </t>
  </si>
  <si>
    <t>PV1-12-026</t>
  </si>
  <si>
    <t>PV1-12-100</t>
  </si>
  <si>
    <t>Vella P  Total</t>
  </si>
  <si>
    <t>JW11-10-009</t>
  </si>
  <si>
    <t>JW11-11-108</t>
  </si>
  <si>
    <t>WH1-10-9604</t>
  </si>
  <si>
    <t>WH1-10-9834</t>
  </si>
  <si>
    <t>WH1-10-9599</t>
  </si>
  <si>
    <t>WH1-10-9986</t>
  </si>
  <si>
    <t>WH1-11-300</t>
  </si>
  <si>
    <t>WH1-11-104</t>
  </si>
  <si>
    <t>WH1-11-136</t>
  </si>
  <si>
    <t>RW13-10-108</t>
  </si>
  <si>
    <t>RW13-12-079</t>
  </si>
  <si>
    <t>RW13-12-050</t>
  </si>
  <si>
    <t>AW6-12-017</t>
  </si>
  <si>
    <t>points @ end of 2013</t>
  </si>
  <si>
    <t>(DEC)</t>
  </si>
  <si>
    <t>less promotions  (to Champion, Open and Intermediate. All start 2014 @ zero)</t>
  </si>
  <si>
    <t>less remaing 2011 points (1365)</t>
  </si>
  <si>
    <t>Points removed due to formation of Partnership</t>
  </si>
  <si>
    <t>Points removed due to promotion by South Australia</t>
  </si>
  <si>
    <t>Total points to start 2014</t>
  </si>
  <si>
    <t>Ballarat UBC</t>
  </si>
  <si>
    <t xml:space="preserve">AppletonT &amp; S </t>
  </si>
  <si>
    <t>AppletonT &amp; S  Total</t>
  </si>
  <si>
    <t>Grech S Total</t>
  </si>
  <si>
    <t xml:space="preserve">Coleiro C &amp; K </t>
  </si>
  <si>
    <t>Coleiro C &amp; K  Total</t>
  </si>
  <si>
    <t>Yellowface (Australian)</t>
  </si>
  <si>
    <t>A &amp; T Bird</t>
  </si>
  <si>
    <t>4 Yellowface (Australian)</t>
  </si>
  <si>
    <t>A &amp; T Bird Total</t>
  </si>
  <si>
    <t>5 Yellowface (Australian)</t>
  </si>
  <si>
    <t>6 Yellowface (Australian)</t>
  </si>
  <si>
    <t>1 Yellowface (Australian)</t>
  </si>
  <si>
    <t>3 Yellowface (Australian)</t>
  </si>
  <si>
    <t>2 Yellowface (Australian)</t>
  </si>
  <si>
    <t>McCredden M</t>
  </si>
  <si>
    <t>McCredden M Total</t>
  </si>
  <si>
    <t>3 Suffused</t>
  </si>
  <si>
    <t>1 Suffused</t>
  </si>
  <si>
    <t>4 Suffused</t>
  </si>
  <si>
    <t>5 Suffused</t>
  </si>
  <si>
    <t>Mulqueen D</t>
  </si>
  <si>
    <t>Mulqueen D Total</t>
  </si>
  <si>
    <t>2 Suffused</t>
  </si>
  <si>
    <t>6 Suffused</t>
  </si>
  <si>
    <t>Ackerley K</t>
  </si>
  <si>
    <t>Ackerley K Total</t>
  </si>
  <si>
    <t>Gardiner G</t>
  </si>
  <si>
    <t>Gardiner G Total</t>
  </si>
  <si>
    <t xml:space="preserve">Elliot J &amp; T </t>
  </si>
  <si>
    <t>Elliot J &amp; T  Total</t>
  </si>
  <si>
    <t>Gerch S</t>
  </si>
  <si>
    <t>Gerch S Total</t>
  </si>
  <si>
    <t>Grech S T</t>
  </si>
  <si>
    <t>Grech S T Total</t>
  </si>
  <si>
    <t>Mc Naughton L</t>
  </si>
  <si>
    <t>Mc Naughton L Total</t>
  </si>
  <si>
    <t>Brian Abbott</t>
  </si>
  <si>
    <t>Brian Abbott Total</t>
  </si>
  <si>
    <t>156 Total</t>
  </si>
  <si>
    <t>546 Total</t>
  </si>
  <si>
    <t>557 Total</t>
  </si>
  <si>
    <t>567 Total</t>
  </si>
  <si>
    <t>Club Totals are on line 153</t>
  </si>
  <si>
    <t>George  T</t>
  </si>
  <si>
    <t>George  T Total</t>
  </si>
  <si>
    <t>Wilson  &amp; Hoadley</t>
  </si>
  <si>
    <t>Wilson  &amp; Hoadley Total</t>
  </si>
  <si>
    <t>Byrnes,Slater&amp;Whannell</t>
  </si>
  <si>
    <t>Byrnes,Slater&amp;Whannell Total</t>
  </si>
  <si>
    <t>McCahon V &amp; D</t>
  </si>
  <si>
    <t>McCahon V &amp; D Total</t>
  </si>
  <si>
    <t>2018-JRP-060</t>
  </si>
  <si>
    <t>2018-AB1-091</t>
  </si>
  <si>
    <t>1st Adult State ChampiD/F Spangle</t>
  </si>
  <si>
    <t>2019-KB6-045</t>
  </si>
  <si>
    <t>2019-SB8-092</t>
  </si>
  <si>
    <t>2018-SB8-096</t>
  </si>
  <si>
    <t>2019-SB8-036</t>
  </si>
  <si>
    <t>2018-SB8-101</t>
  </si>
  <si>
    <t>2018-SB8-073</t>
  </si>
  <si>
    <t>2019-MB9-061</t>
  </si>
  <si>
    <t>2018-WC2-126</t>
  </si>
  <si>
    <t>2019-WC2-053</t>
  </si>
  <si>
    <t>2017-BCV-11932</t>
  </si>
  <si>
    <t>2018-JF1-072</t>
  </si>
  <si>
    <t>2018-JF1-074</t>
  </si>
  <si>
    <t>2019-AF2-084</t>
  </si>
  <si>
    <t>2019-M+W-043</t>
  </si>
  <si>
    <t>2019-M+W-047</t>
  </si>
  <si>
    <t>2019-BCV-8291</t>
  </si>
  <si>
    <t>2019-BCV-8283</t>
  </si>
  <si>
    <t>Promote to Champion 2022</t>
  </si>
  <si>
    <t>2019-RH5-156</t>
  </si>
  <si>
    <t>2019-BCV-5988</t>
  </si>
  <si>
    <t>2019-MH10-133</t>
  </si>
  <si>
    <t>2019-HK3-010</t>
  </si>
  <si>
    <t>2019-HK3-134</t>
  </si>
  <si>
    <t>2018-RK5-045</t>
  </si>
  <si>
    <t>2019-JL1-010</t>
  </si>
  <si>
    <t>2018-JL1-101</t>
  </si>
  <si>
    <t>2018-JL1-056</t>
  </si>
  <si>
    <t>2018-DM2-092</t>
  </si>
  <si>
    <t>2018-IM3-085</t>
  </si>
  <si>
    <t>2019-MW6-024</t>
  </si>
  <si>
    <t>2019-KM3-078</t>
  </si>
  <si>
    <t>2019-MS6-199</t>
  </si>
  <si>
    <t>2018-MS6-152</t>
  </si>
  <si>
    <t>2018-MS6-155</t>
  </si>
  <si>
    <t>2019-MS6-193</t>
  </si>
  <si>
    <t>2018-JO2-028</t>
  </si>
  <si>
    <t>2019-MP1-078</t>
  </si>
  <si>
    <t>2019-MR1-148</t>
  </si>
  <si>
    <t>1st Adult State ChampiDilute</t>
  </si>
  <si>
    <t>2019-MR1-248</t>
  </si>
  <si>
    <t>2018-MR1-138</t>
  </si>
  <si>
    <t>2019-BCV-7246</t>
  </si>
  <si>
    <t>2019-MR1-164</t>
  </si>
  <si>
    <t>2018-LR1-160</t>
  </si>
  <si>
    <t>2019-LR1-053</t>
  </si>
  <si>
    <t>2017-AR1-283</t>
  </si>
  <si>
    <t>2018-AR1-273</t>
  </si>
  <si>
    <t>2019-AR1-102</t>
  </si>
  <si>
    <t>2018-BCV-250</t>
  </si>
  <si>
    <t>2018-BCV-094</t>
  </si>
  <si>
    <t>2019-JG2-099</t>
  </si>
  <si>
    <t>2018-BCV-002</t>
  </si>
  <si>
    <t>2019-JG2-055</t>
  </si>
  <si>
    <t>2019-BCV-1627</t>
  </si>
  <si>
    <t>2019-ST1-095</t>
  </si>
  <si>
    <t>2019-ST1-61</t>
  </si>
  <si>
    <t>2019-RS15-179</t>
  </si>
  <si>
    <t>2018-RS15-037</t>
  </si>
  <si>
    <t>2018-RS15-055</t>
  </si>
  <si>
    <t>2019-RS15-130</t>
  </si>
  <si>
    <t>2019-RS15-185</t>
  </si>
  <si>
    <t>2018-OZ1-053</t>
  </si>
  <si>
    <t>2019-PT9-204</t>
  </si>
  <si>
    <t>2019-PT9-107</t>
  </si>
  <si>
    <t>2019-PT9-037</t>
  </si>
  <si>
    <t>2019-PT9-211</t>
  </si>
  <si>
    <t>2019-PT9-023</t>
  </si>
  <si>
    <t>2018-PT9-044</t>
  </si>
  <si>
    <t>2018-PV1-112</t>
  </si>
  <si>
    <t>2018-WH1-348</t>
  </si>
  <si>
    <t>2019-WH1-112</t>
  </si>
  <si>
    <t>Colac Club Championship</t>
  </si>
  <si>
    <t>IH1-20-042</t>
  </si>
  <si>
    <t>Best Young bird in Show</t>
  </si>
  <si>
    <t>BCV-19-5988</t>
  </si>
  <si>
    <t>RS15-20-090</t>
  </si>
  <si>
    <t>HL1-20-007</t>
  </si>
  <si>
    <t>AA3-20-102</t>
  </si>
  <si>
    <t>BCV-18-9954</t>
  </si>
  <si>
    <t xml:space="preserve">Best Adult in Show </t>
  </si>
  <si>
    <t>MH10-19-133</t>
  </si>
  <si>
    <t>Riverina Club Championship</t>
  </si>
  <si>
    <t>MR1-20-122</t>
  </si>
  <si>
    <t>Best Champion Young bird</t>
  </si>
  <si>
    <t>GH1-20-178</t>
  </si>
  <si>
    <t>DT10-20-26</t>
  </si>
  <si>
    <t>Best Beginner Young bird</t>
  </si>
  <si>
    <t>AC13-20-018</t>
  </si>
  <si>
    <t>BCV-17-13087</t>
  </si>
  <si>
    <t>Best Intermediate Adult bird</t>
  </si>
  <si>
    <t>BB8-19-136</t>
  </si>
  <si>
    <t>Best Champion Adult bird</t>
  </si>
  <si>
    <t>Best Open Young bird</t>
  </si>
  <si>
    <t>GH1-19-011</t>
  </si>
  <si>
    <t>United Club Championship</t>
  </si>
  <si>
    <t>RG4-20-023</t>
  </si>
  <si>
    <t>IH1-20-004</t>
  </si>
  <si>
    <t>BCV-20-2000</t>
  </si>
  <si>
    <t>Carnick Budgies</t>
  </si>
  <si>
    <t>BCV-20-2145</t>
  </si>
  <si>
    <t>Carnick Budgies Total</t>
  </si>
  <si>
    <t>Melton Club Championship</t>
  </si>
  <si>
    <t>PT9-20-080</t>
  </si>
  <si>
    <t>MW6-20-049</t>
  </si>
  <si>
    <t>RR9-20-114</t>
  </si>
  <si>
    <t>BCV-19-8291</t>
  </si>
  <si>
    <t>JE3-21-091</t>
  </si>
  <si>
    <t>CM1-21-039</t>
  </si>
  <si>
    <t>CH5-21-059</t>
  </si>
  <si>
    <t>McMahon M</t>
  </si>
  <si>
    <t>MM15-21-021</t>
  </si>
  <si>
    <t>Young Bird  State Championship</t>
  </si>
  <si>
    <t>2020-JRP-252</t>
  </si>
  <si>
    <t>3rd Young Bird  State ChampiDark Eyed Clear</t>
  </si>
  <si>
    <t>2020-JRP-043</t>
  </si>
  <si>
    <t>3rd Young Bird  State ChampiSpangle AOSV</t>
  </si>
  <si>
    <t>2020-CM1-101</t>
  </si>
  <si>
    <t>3rd Young Bird  State ChampiGrey Green</t>
  </si>
  <si>
    <t>2020-CM1-013</t>
  </si>
  <si>
    <t>1st Young Bird  State ChampiCinnamon</t>
  </si>
  <si>
    <t>2020-CM1-084</t>
  </si>
  <si>
    <t>1st Young Bird  State ChampiOpaline AOSV</t>
  </si>
  <si>
    <t>2020-WC2-071</t>
  </si>
  <si>
    <t>1st Young Bird  State ChampiAlbino</t>
  </si>
  <si>
    <t>2020-WC2-160</t>
  </si>
  <si>
    <t>2nd Young Bird  State ChampiAlbino</t>
  </si>
  <si>
    <t>2020-WC2-078</t>
  </si>
  <si>
    <t>2nd Young Bird  State ChampiClearbody</t>
  </si>
  <si>
    <t>2020-MC13-043</t>
  </si>
  <si>
    <t>2nd Young Bird  State ChampiRecessive Pied</t>
  </si>
  <si>
    <t>2020-KC10-005</t>
  </si>
  <si>
    <t>2nd Young Bird  State ChampiLutino</t>
  </si>
  <si>
    <t>2020-BCV-2178</t>
  </si>
  <si>
    <t>2nd Young Bird  State ChampiGoldenfaced</t>
  </si>
  <si>
    <t>2020-LD1-157</t>
  </si>
  <si>
    <t>1st Young Bird  State ChampiLutino</t>
  </si>
  <si>
    <t>Dreamtime Budgies Total</t>
  </si>
  <si>
    <t>Dreamtime Budgies</t>
  </si>
  <si>
    <t>2020-HB-052</t>
  </si>
  <si>
    <t>3rd Young Bird  State ChampiViolet</t>
  </si>
  <si>
    <t>2020-HB-110</t>
  </si>
  <si>
    <t>2nd Young Bird  State ChampiGrey</t>
  </si>
  <si>
    <t>Dreamtime</t>
  </si>
  <si>
    <t>2020-RD1-052</t>
  </si>
  <si>
    <t>1st Young Bird  State ChampiRecessive Pied</t>
  </si>
  <si>
    <t>2020-JE3-128</t>
  </si>
  <si>
    <t>2nd Young Bird  State ChampiYellowfaced</t>
  </si>
  <si>
    <t>2020-JE3-129</t>
  </si>
  <si>
    <t>3rd Young Bird  State ChampiYellowfaced</t>
  </si>
  <si>
    <t>Ennis j</t>
  </si>
  <si>
    <t>2020-JE3-127</t>
  </si>
  <si>
    <t>3rd Young Bird  State ChampiOpaline</t>
  </si>
  <si>
    <t>2020-RH3-007</t>
  </si>
  <si>
    <t>1st Young Bird  State ChampiBlack Eyed</t>
  </si>
  <si>
    <t>2020-RH5-020</t>
  </si>
  <si>
    <t>2nd Young Bird  State ChampiOpaline</t>
  </si>
  <si>
    <t>Humadi A</t>
  </si>
  <si>
    <t>2020-BCV-5954</t>
  </si>
  <si>
    <t>3rd Young Bird  State ChampiWhitecap</t>
  </si>
  <si>
    <t>Humadi A Total</t>
  </si>
  <si>
    <t>2020-IH1-042</t>
  </si>
  <si>
    <t>1st Young Bird  State ChampiHens</t>
  </si>
  <si>
    <t>2020-MH10-086</t>
  </si>
  <si>
    <t>1st Young Bird  State ChampiD/F Spangle</t>
  </si>
  <si>
    <t>2020-HK3-005</t>
  </si>
  <si>
    <t>2nd Young Bird  State ChampiGreen</t>
  </si>
  <si>
    <t>2020-HK3-147</t>
  </si>
  <si>
    <t>2nd Young Bird  State ChampiOpaline AOSV</t>
  </si>
  <si>
    <t>2020-HK3-105</t>
  </si>
  <si>
    <t>3rd Young Bird  State ChampiOpaline AOSV</t>
  </si>
  <si>
    <t>2020-HK3-017</t>
  </si>
  <si>
    <t>2nd Young Bird  State ChampiSpangle Normal</t>
  </si>
  <si>
    <t>2020-RK5-033</t>
  </si>
  <si>
    <t>2nd Young Bird  State ChampiViolet</t>
  </si>
  <si>
    <t>2020-JL1-007</t>
  </si>
  <si>
    <t>1st Young Bird  State ChampiGreen</t>
  </si>
  <si>
    <t>2020-JL1-093</t>
  </si>
  <si>
    <t>1st Young Bird  State ChampiBlue</t>
  </si>
  <si>
    <t>2020-JL1-222</t>
  </si>
  <si>
    <t>2nd Young Bird  State ChampiBlue</t>
  </si>
  <si>
    <t>2020-JL1-056</t>
  </si>
  <si>
    <t>3rd Young Bird  State ChampiBlue</t>
  </si>
  <si>
    <t>2020-BCV-7488</t>
  </si>
  <si>
    <t>2020-JL1-035</t>
  </si>
  <si>
    <t>1st Young Bird  State ChampiClearbody</t>
  </si>
  <si>
    <t>2020-JL1-229</t>
  </si>
  <si>
    <t>1st Young Bird  State ChampiLacewing</t>
  </si>
  <si>
    <t>2020-JL1-174</t>
  </si>
  <si>
    <t>1st Young Bird  State ChampiDominant Pied</t>
  </si>
  <si>
    <t>2020-JL1-199</t>
  </si>
  <si>
    <t>3rd Young Bird  State ChampiHens</t>
  </si>
  <si>
    <t>2020-MR1-246</t>
  </si>
  <si>
    <t>2nd Young Bird  State ChampiDilute</t>
  </si>
  <si>
    <t>2020-MR1-122</t>
  </si>
  <si>
    <t>2nd Young Bird  State ChampiDominant Pied</t>
  </si>
  <si>
    <t>2020-MR1-211</t>
  </si>
  <si>
    <t>3rd Young Bird  State ChampiDominant Pied</t>
  </si>
  <si>
    <t>2020-MR1-186</t>
  </si>
  <si>
    <t>3rd Young Bird  State ChampiRecessive Pied</t>
  </si>
  <si>
    <t>2020-DM2-024</t>
  </si>
  <si>
    <t>3rd Young Bird  State ChampiFallow</t>
  </si>
  <si>
    <t>2020-MW6-029</t>
  </si>
  <si>
    <t>2nd Young Bird  State ChampiLacewing</t>
  </si>
  <si>
    <t>Promote to Open 2022</t>
  </si>
  <si>
    <t>2020-JM5-016</t>
  </si>
  <si>
    <t>1st Young Bird  State ChampiClear Wing</t>
  </si>
  <si>
    <t>2020-MS6-111</t>
  </si>
  <si>
    <t>3rd Young Bird  State ChampiDilute</t>
  </si>
  <si>
    <t>2020-MS6-036</t>
  </si>
  <si>
    <t>3rd Young Bird  State ChampiClear Wing</t>
  </si>
  <si>
    <t>2020-MS6-154</t>
  </si>
  <si>
    <t>3rd Young Bird  State ChampiD/F Spangle</t>
  </si>
  <si>
    <t>2020-MS6-062</t>
  </si>
  <si>
    <t>1st Young Bird  State ChampiWhitecap</t>
  </si>
  <si>
    <t>2020-JO2-099</t>
  </si>
  <si>
    <t>1st Young Bird  State ChampiViolet</t>
  </si>
  <si>
    <t>2020-JO2-079</t>
  </si>
  <si>
    <t>3rd Young Bird  State ChampiGoldenfaced</t>
  </si>
  <si>
    <t>2020-JO2-013</t>
  </si>
  <si>
    <t>2nd Young Bird  State ChampiSpangle AOSV</t>
  </si>
  <si>
    <t>2020-LR1-089</t>
  </si>
  <si>
    <t>3rd Young Bird  State ChampiCinnamon</t>
  </si>
  <si>
    <t>2020-BCV-6509</t>
  </si>
  <si>
    <t>3rd Young Bird  State ChampiBlack Eyed</t>
  </si>
  <si>
    <t>Promote to Intermediate 2022</t>
  </si>
  <si>
    <t>2020-RR9-078</t>
  </si>
  <si>
    <t>3rd Young Bird  State ChampiLutino</t>
  </si>
  <si>
    <t>2020-AR1-073</t>
  </si>
  <si>
    <t>1st Young Bird  State ChampiYellowfaced</t>
  </si>
  <si>
    <t>2020-AR1-095</t>
  </si>
  <si>
    <t>1st Young Bird  State ChampiDark Eyed Clear</t>
  </si>
  <si>
    <t>2020-AR1-193</t>
  </si>
  <si>
    <t>2nd Young Bird  State ChampiDark Eyed Clear</t>
  </si>
  <si>
    <t>2020-AR1-175</t>
  </si>
  <si>
    <t>2nd Young Bird  State ChampiFallow</t>
  </si>
  <si>
    <t>2020-JG2-073</t>
  </si>
  <si>
    <t>1st Young Bird  State ChampiGoldenfaced</t>
  </si>
  <si>
    <t>2020-JG2-286</t>
  </si>
  <si>
    <t>2nd Young Bird  State ChampiBlack Eyed</t>
  </si>
  <si>
    <t>2020-JG2-026</t>
  </si>
  <si>
    <t>3rd Young Bird  State ChampiClearbody</t>
  </si>
  <si>
    <t>Champ</t>
  </si>
  <si>
    <t>2020-BS9-101</t>
  </si>
  <si>
    <t>3rd Young Bird  State ChampiAlbino</t>
  </si>
  <si>
    <t>2020-BS1-064</t>
  </si>
  <si>
    <t>3rd Young Bird  State ChampiGreen</t>
  </si>
  <si>
    <t>2020-CF1-141</t>
  </si>
  <si>
    <t>2nd Young Bird  State ChampiClear Wing</t>
  </si>
  <si>
    <t>2020-BS1-326</t>
  </si>
  <si>
    <t>1st Young Bird  State ChampiGrey Wing</t>
  </si>
  <si>
    <t>2020-BS1-097</t>
  </si>
  <si>
    <t>2nd Young Bird  State ChampiGrey Wing</t>
  </si>
  <si>
    <t>2020-BS1-287</t>
  </si>
  <si>
    <t>3rd Young Bird  State ChampiGrey Wing</t>
  </si>
  <si>
    <t>2020-BS1-113</t>
  </si>
  <si>
    <t>2nd Young Bird  State ChampiCinnamon</t>
  </si>
  <si>
    <t>2020-CF1-088</t>
  </si>
  <si>
    <t>3rd Young Bird  State ChampiSpangle Normal</t>
  </si>
  <si>
    <t>2020-CF1-070</t>
  </si>
  <si>
    <t>1st Young Bird  State ChampiSpangle AOSV</t>
  </si>
  <si>
    <t>2020-BS1-105</t>
  </si>
  <si>
    <t>1st Young Bird  State ChampiCrest</t>
  </si>
  <si>
    <t>2020-BS1-102</t>
  </si>
  <si>
    <t>2nd Young Bird  State ChampiCrest</t>
  </si>
  <si>
    <t>2020-BS1-104</t>
  </si>
  <si>
    <t>3rd Young Bird  State ChampiCrest</t>
  </si>
  <si>
    <t>2020-RS15-090</t>
  </si>
  <si>
    <t>2nd Young Bird  State ChampiGrey Green</t>
  </si>
  <si>
    <t>2020-RS15-010</t>
  </si>
  <si>
    <t>3rd Young Bird  State ChampiLacewing</t>
  </si>
  <si>
    <t>2020-PS1-035</t>
  </si>
  <si>
    <t>1st Young Bird  State ChampiDilute</t>
  </si>
  <si>
    <t>2020-TA2-017</t>
  </si>
  <si>
    <t>2nd Young Bird  State ChampiHens</t>
  </si>
  <si>
    <t>2020-PT9-080</t>
  </si>
  <si>
    <t>1st Young Bird  State ChampiGrey Green</t>
  </si>
  <si>
    <t>2020-PT9-094</t>
  </si>
  <si>
    <t>1st Young Bird  State ChampiOpaline</t>
  </si>
  <si>
    <t>2020-PT9-110</t>
  </si>
  <si>
    <t>1st Young Bird  State ChampiFallow</t>
  </si>
  <si>
    <t>2020-PT9-127</t>
  </si>
  <si>
    <t>1st Young Bird  State ChampiSpangle Normal</t>
  </si>
  <si>
    <t>2020-PT9-082</t>
  </si>
  <si>
    <t>2nd Young Bird  State ChampiWhitecap</t>
  </si>
  <si>
    <t>2020-RW13-105</t>
  </si>
  <si>
    <t>3rd Young Bird  State ChampiGrey</t>
  </si>
  <si>
    <t>AA3-20-055</t>
  </si>
  <si>
    <t>CH5-20-018</t>
  </si>
  <si>
    <t>Best Intermediate Bird in Show</t>
  </si>
  <si>
    <t>Cricelli C</t>
  </si>
  <si>
    <t>Smith P</t>
  </si>
  <si>
    <t>Spinks D</t>
  </si>
  <si>
    <t>Brynes, Slatter &amp; Whannell</t>
  </si>
  <si>
    <t>Durston D</t>
  </si>
  <si>
    <t>And Thomas V</t>
  </si>
  <si>
    <t>Garth D Total</t>
  </si>
  <si>
    <t>RK1-18-055</t>
  </si>
  <si>
    <t>Imtermediate</t>
  </si>
  <si>
    <t>Best Inter Adult Bird</t>
  </si>
  <si>
    <t>1st Adult State ChampDilute</t>
  </si>
  <si>
    <t>MS6 -</t>
  </si>
  <si>
    <t>2019-LR1-038</t>
  </si>
  <si>
    <t>2nd Adult State ChampHens</t>
  </si>
  <si>
    <t>2018-HK3-092</t>
  </si>
  <si>
    <t>3rd Adult State ChampHens</t>
  </si>
  <si>
    <t>2018-JL1-113</t>
  </si>
  <si>
    <t>1st Adult State ChampHens</t>
  </si>
  <si>
    <t>4th Young Bird State ChampGreen</t>
  </si>
  <si>
    <t>Young Bird State Championship</t>
  </si>
  <si>
    <t>4th Young Bird State ChampGrey Green</t>
  </si>
  <si>
    <t>4th Young Bird State ChampBlue</t>
  </si>
  <si>
    <t>4th Young Bird State ChampViolet</t>
  </si>
  <si>
    <t>4th Young Bird State ChampGrey</t>
  </si>
  <si>
    <t>1st Young Bird  State ChampGrey</t>
  </si>
  <si>
    <t>4th Young Bird State ChampYellowfaced</t>
  </si>
  <si>
    <t>Mifsud C &amp; A</t>
  </si>
  <si>
    <t>4th Young Bird State ChampGoldenfaced</t>
  </si>
  <si>
    <t>4th Young Bird State ChampBlack Eyed</t>
  </si>
  <si>
    <t>4th Young Bird State ChampDilute</t>
  </si>
  <si>
    <t>4th Young Bird State ChampLutino</t>
  </si>
  <si>
    <t xml:space="preserve">Tyack P  </t>
  </si>
  <si>
    <t>4th Young Bird State ChampAlbino</t>
  </si>
  <si>
    <t>4th Young Bird State ChampDark Eyed Clear</t>
  </si>
  <si>
    <t>4th Young Bird State ChampClearwing</t>
  </si>
  <si>
    <t>4th Young Bird State ChampGreywing</t>
  </si>
  <si>
    <t>4th Young Bird State ChampCinnamon</t>
  </si>
  <si>
    <t>4th Young Bird State ChampD/F Spangle</t>
  </si>
  <si>
    <t>2nd Young Bird State ChampiD/F Spangle</t>
  </si>
  <si>
    <t>4th Young Bird State ChampOpaline</t>
  </si>
  <si>
    <t>4th Young Bird State ChampOpaline AOSV</t>
  </si>
  <si>
    <t>4th Young Bird State ChampClearbody</t>
  </si>
  <si>
    <t>4th Young Bird State ChampLacewing</t>
  </si>
  <si>
    <t>4th Young Bird State ChampFallow</t>
  </si>
  <si>
    <t>4th Young Bird State ChampSpangle Normal</t>
  </si>
  <si>
    <t>4th Young Bird State ChampSpangle AOSV</t>
  </si>
  <si>
    <t>4th Young Bird State ChampDominant Pied</t>
  </si>
  <si>
    <t>4th Young Bird State ChampRecessive Pied</t>
  </si>
  <si>
    <t>4th Young Bird State ChampWhitecap</t>
  </si>
  <si>
    <t>4th Young Bird State ChampCrest</t>
  </si>
  <si>
    <t>4th Young Bird State ChampHens</t>
  </si>
  <si>
    <t>2020-CF1-069</t>
  </si>
  <si>
    <t>2020-MB9-055</t>
  </si>
  <si>
    <t>2020-PT9-123</t>
  </si>
  <si>
    <t>BCV-20-2092</t>
  </si>
  <si>
    <t>2020-JL1-011</t>
  </si>
  <si>
    <t>2020-JL1-048</t>
  </si>
  <si>
    <t>2020-CM1-111</t>
  </si>
  <si>
    <t>2020-CM1-034</t>
  </si>
  <si>
    <t>2020-RK5-048</t>
  </si>
  <si>
    <t>2020-MR1-190</t>
  </si>
  <si>
    <t>2020-MR1-225</t>
  </si>
  <si>
    <t>BCV-20-2040</t>
  </si>
  <si>
    <t>2020-PT8-041</t>
  </si>
  <si>
    <t>2020-JRP-248</t>
  </si>
  <si>
    <t>2020-JRP-051</t>
  </si>
  <si>
    <t>2020-WH1-372</t>
  </si>
  <si>
    <t>2020-MP1-077</t>
  </si>
  <si>
    <t>2020-BS1-026</t>
  </si>
  <si>
    <t>2020-CF1-132</t>
  </si>
  <si>
    <t>2020-EC1-028</t>
  </si>
  <si>
    <t>2020-EC1-022</t>
  </si>
  <si>
    <t>2020-JE3-135</t>
  </si>
  <si>
    <t>2020-PT9-146</t>
  </si>
  <si>
    <t>2020-PT9-098</t>
  </si>
  <si>
    <t>2020-RS15-039</t>
  </si>
  <si>
    <t>Unconfirmed ring number</t>
  </si>
  <si>
    <t>-</t>
  </si>
  <si>
    <t>2020-AR1-086</t>
  </si>
  <si>
    <t>2020-SB8-091</t>
  </si>
  <si>
    <t>Best Young Bird in Show (Diploma)</t>
  </si>
  <si>
    <t>Border Dist Club Championship</t>
  </si>
  <si>
    <t>MR1-19-164</t>
  </si>
  <si>
    <t>Quinn S Total</t>
  </si>
  <si>
    <t>Royston F</t>
  </si>
  <si>
    <t>FR2-20-001</t>
  </si>
  <si>
    <t xml:space="preserve">McAlpine C  </t>
  </si>
  <si>
    <t>CM5-19-009</t>
  </si>
  <si>
    <t>BH1-19-017</t>
  </si>
  <si>
    <t>Max points already attained for Best Beginner in Show</t>
  </si>
  <si>
    <t>Corcoran B Total</t>
  </si>
  <si>
    <t>Dickson G&amp;P Total</t>
  </si>
  <si>
    <t>Keetlaar R Total</t>
  </si>
  <si>
    <t>May &amp; White Total</t>
  </si>
  <si>
    <t>Hands N Total</t>
  </si>
  <si>
    <t>Mifsud C &amp; A Total</t>
  </si>
  <si>
    <t>JO2-17-034</t>
  </si>
  <si>
    <t>JO2-16-155</t>
  </si>
  <si>
    <t>Rowe Brothers Total</t>
  </si>
  <si>
    <t>Vremec D &amp; M Total</t>
  </si>
  <si>
    <t>Whitton E Total</t>
  </si>
  <si>
    <t>Brynes, Slater &amp; Whannell</t>
  </si>
  <si>
    <t>Variety Points 2022</t>
  </si>
  <si>
    <t>Show Calendar 2022</t>
  </si>
  <si>
    <t>Exhibitor Points 2022</t>
  </si>
  <si>
    <t>Exhibitor Points Table 2022</t>
  </si>
  <si>
    <t>July</t>
  </si>
  <si>
    <t>28-29</t>
  </si>
  <si>
    <t>GD3-017-21</t>
  </si>
  <si>
    <t>RS15-19-169</t>
  </si>
  <si>
    <t>RS15-093-21</t>
  </si>
  <si>
    <t>Karakostas T &amp; E</t>
  </si>
  <si>
    <t>KK7-009-21</t>
  </si>
  <si>
    <t>Dickson G &amp; P</t>
  </si>
  <si>
    <t>Dickson G &amp; P Total</t>
  </si>
  <si>
    <t xml:space="preserve">Durston D </t>
  </si>
  <si>
    <t>Liefting S</t>
  </si>
  <si>
    <t>Payne T</t>
  </si>
  <si>
    <t>Royal O</t>
  </si>
  <si>
    <t>Barker A Total</t>
  </si>
  <si>
    <t>SNH-078-20</t>
  </si>
  <si>
    <t>Clyde Club Championship</t>
  </si>
  <si>
    <t>3rd UBC State Championship Spangle D/F</t>
  </si>
  <si>
    <t>AB6-084-18</t>
  </si>
  <si>
    <t>AB6-011-19</t>
  </si>
  <si>
    <t>2nd Adult State Championship Crest</t>
  </si>
  <si>
    <t>1st Adult State Championship Whitecap</t>
  </si>
  <si>
    <t>OH2-051-17</t>
  </si>
  <si>
    <t>OH2-049-18</t>
  </si>
  <si>
    <t>1st Adult State Championship Dominant Pied</t>
  </si>
  <si>
    <t>3rd Young Bird State Championship Lacewing</t>
  </si>
  <si>
    <t>1st UBC State Championship Lacewing</t>
  </si>
  <si>
    <t>3rd Young Bird State Championship Opaline</t>
  </si>
  <si>
    <t>3rd Adult State Championship Violet</t>
  </si>
  <si>
    <t>Liefting S Total</t>
  </si>
  <si>
    <t>Newman M Total</t>
  </si>
  <si>
    <t>Payne T Total</t>
  </si>
  <si>
    <t>Royston F Total</t>
  </si>
  <si>
    <t>McQualter R &amp; M Total</t>
  </si>
  <si>
    <t>McMahon M Total</t>
  </si>
  <si>
    <t>Clark M Total</t>
  </si>
  <si>
    <t>Simonds R Total</t>
  </si>
  <si>
    <t>3rd Adult State Championship Opaline</t>
  </si>
  <si>
    <t xml:space="preserve">Melton Club Championship  </t>
  </si>
  <si>
    <t>Royal O Total</t>
  </si>
  <si>
    <t xml:space="preserve">Vremec D &amp; M   </t>
  </si>
  <si>
    <t>2nd Young Bird State Championship Spangle D/F</t>
  </si>
  <si>
    <t>AA3-025-21</t>
  </si>
  <si>
    <t>PT9-094-20</t>
  </si>
  <si>
    <t>AC13-018-20</t>
  </si>
  <si>
    <t>GD3-009-20</t>
  </si>
  <si>
    <t xml:space="preserve">Hunter I  </t>
  </si>
  <si>
    <t>IH1-031-21</t>
  </si>
  <si>
    <t xml:space="preserve">Spink D  </t>
  </si>
  <si>
    <t>DS3-105-21</t>
  </si>
  <si>
    <t>Western Club Championship</t>
  </si>
  <si>
    <t>RS15-090-20</t>
  </si>
  <si>
    <t>DR1-001-20</t>
  </si>
  <si>
    <t>BCV-1627-19</t>
  </si>
  <si>
    <t>BCV-6621-19</t>
  </si>
  <si>
    <t>Promote to Intermediate 2023</t>
  </si>
  <si>
    <t>Lorson H</t>
  </si>
  <si>
    <t>1st Adult State Champ Green</t>
  </si>
  <si>
    <t>2nd Adult State Champ Green</t>
  </si>
  <si>
    <t>3rd Adult State Champ Green</t>
  </si>
  <si>
    <t>1st Adult State Champ Grey Green</t>
  </si>
  <si>
    <t>2nd Adult State Champ Grey Green</t>
  </si>
  <si>
    <t>3rd Adult State Champ Grey Green</t>
  </si>
  <si>
    <t>1st Adult State Champ Blue</t>
  </si>
  <si>
    <t>2nd Adult State Champ Blue</t>
  </si>
  <si>
    <t>3rd Adult State Champ Blue</t>
  </si>
  <si>
    <t>1st Adult State Champ Violet</t>
  </si>
  <si>
    <t>2nd Adult State Champ Violet</t>
  </si>
  <si>
    <t>3rd Adult State Champ Violet</t>
  </si>
  <si>
    <t>1st Adult State Champ Grey</t>
  </si>
  <si>
    <t>2nd Adult State Champ Grey</t>
  </si>
  <si>
    <t>3rd Adult State Champ Grey</t>
  </si>
  <si>
    <t>1st Adult State Champ Yellowfaced</t>
  </si>
  <si>
    <t>2nd Adult State Champ Yellowfaced</t>
  </si>
  <si>
    <t>3rd Adult State Champ Yellowfaced</t>
  </si>
  <si>
    <t>1st Adult State Champ Goldenfaced</t>
  </si>
  <si>
    <t>2nd Adult State Champ Goldenfaced</t>
  </si>
  <si>
    <t>3rd Adult State Champ Goldenfaced</t>
  </si>
  <si>
    <t>1st Adult State Champ Black Eyed</t>
  </si>
  <si>
    <t>2nd Adult State Champ Black Eyed</t>
  </si>
  <si>
    <t>3rd Adult State Champ Black Eyed</t>
  </si>
  <si>
    <t>2nd Adult State Champ Dilute</t>
  </si>
  <si>
    <t>3rd Adult State Champ Dilute</t>
  </si>
  <si>
    <t>1st Adult State Champ Lutino</t>
  </si>
  <si>
    <t>2nd Adult State Champ Lutino</t>
  </si>
  <si>
    <t>3rd Adult State Champ Lutino</t>
  </si>
  <si>
    <t>1st Adult State Champ Albino</t>
  </si>
  <si>
    <t>2nd Adult State Champ Albino</t>
  </si>
  <si>
    <t>3rd Adult State Champ Albino</t>
  </si>
  <si>
    <t>3rd Adult State Champ Dark Eyed Clear</t>
  </si>
  <si>
    <t>1st Adult State Champ Dark Eyed Clear</t>
  </si>
  <si>
    <t>2nd Adult State Champ Dark Eyed Clear</t>
  </si>
  <si>
    <t>1st Adult State Champ Clear Wing</t>
  </si>
  <si>
    <t>2nd Adult State Champ Clear Wing</t>
  </si>
  <si>
    <t>3rd Adult State Champ Clear Wing</t>
  </si>
  <si>
    <t>2nd Adult State Champ Grey Wing</t>
  </si>
  <si>
    <t>1st Adult State Champ Grey Wing</t>
  </si>
  <si>
    <t>3rd Adult State Champ Grey Wing</t>
  </si>
  <si>
    <t>1st Adult State Champ Cinnamon</t>
  </si>
  <si>
    <t>2nd Adult State Champ Cinnamon</t>
  </si>
  <si>
    <t>3rd Adult State Champ Cinnamon</t>
  </si>
  <si>
    <t>1st Adult State Champ D/F Spangle</t>
  </si>
  <si>
    <t>2nd Adult State Champ D/F Spangle</t>
  </si>
  <si>
    <t>3rd Adult State Champ D/F Spangle</t>
  </si>
  <si>
    <t>1st Adult State Champ Opaline</t>
  </si>
  <si>
    <t>2nd Adult State Champ Opaline</t>
  </si>
  <si>
    <t>3rd Adult State Champ Opaline</t>
  </si>
  <si>
    <t>1st Adult State Champ Opaline AOSV</t>
  </si>
  <si>
    <t>3rd Adult State Champ Opaline AOSV</t>
  </si>
  <si>
    <t>2nd Adult State Champ Opaline AOSV</t>
  </si>
  <si>
    <t>1st Adult State Champ Clearbody</t>
  </si>
  <si>
    <t>2nd Adult State Champ Clearbody</t>
  </si>
  <si>
    <t>3rd Adult State Champ Clearbody</t>
  </si>
  <si>
    <t>1st Adult State Champ Lacewing</t>
  </si>
  <si>
    <t>Byrnes,Slater &amp; Whannell</t>
  </si>
  <si>
    <t>2nd Adult State Champ Lacewing</t>
  </si>
  <si>
    <t>3rd Adult State Champ Lacewing</t>
  </si>
  <si>
    <t>1st Adult State Champ Fallow</t>
  </si>
  <si>
    <t>2nd Adult State Champ Fallow</t>
  </si>
  <si>
    <t>3rd Adult State Champ Fallow</t>
  </si>
  <si>
    <t>1st Adult State Champ Spangle Normal</t>
  </si>
  <si>
    <t>3rd Adult State Champ Spangle Normal</t>
  </si>
  <si>
    <t>2nd Adult State Champ Spangle Normal</t>
  </si>
  <si>
    <t>1st Adult State Champ Spangle AOSV</t>
  </si>
  <si>
    <t>2nd Adult State Champ Spangle AOSV</t>
  </si>
  <si>
    <t>3rd Adult State Champ Spangle AOSV</t>
  </si>
  <si>
    <t xml:space="preserve">Vella &amp; Thomas  </t>
  </si>
  <si>
    <t>1st Adult State Champ Dominant Pied</t>
  </si>
  <si>
    <t>1st Adult State Champ Whitecap</t>
  </si>
  <si>
    <t>2nd Adult State Champ Dominant Pied</t>
  </si>
  <si>
    <t>3rd Adult State Champ Dominant Pied</t>
  </si>
  <si>
    <t>1st Adult State Champ Recessive Pied</t>
  </si>
  <si>
    <t>2nd Adult State Champ Recessive Pied</t>
  </si>
  <si>
    <t>3rd Adult State Champ Recessive Pied</t>
  </si>
  <si>
    <t>2nd Adult State Champ Whitecap</t>
  </si>
  <si>
    <t>3rd Adult State Champ Whitecap</t>
  </si>
  <si>
    <t>1st Adult State Champ Crest</t>
  </si>
  <si>
    <t>2nd Adult State Champ Crest</t>
  </si>
  <si>
    <t>3rd Adult State Champ Crest</t>
  </si>
  <si>
    <t>Promote to Champion 2023</t>
  </si>
  <si>
    <t>3rd Adult State Champ Hens</t>
  </si>
  <si>
    <t>1st Adult State Champ Hens</t>
  </si>
  <si>
    <t>2nd Adult State Champ Hens</t>
  </si>
  <si>
    <t>1st Adult State Champ Dilute/Best Beginner Bird in Show</t>
  </si>
  <si>
    <t>Promote to Open 2023</t>
  </si>
  <si>
    <t>2nd Young Bird State Champ Grey</t>
  </si>
  <si>
    <t>3rd Young Bird State Champ Violet</t>
  </si>
  <si>
    <t xml:space="preserve">Blunt K </t>
  </si>
  <si>
    <t>Gillespie P</t>
  </si>
  <si>
    <t>JL1-010-19</t>
  </si>
  <si>
    <t>IH1-015-20</t>
  </si>
  <si>
    <t>MP1-143-20</t>
  </si>
  <si>
    <t>SM4-043-20</t>
  </si>
  <si>
    <t>CM1-101-20</t>
  </si>
  <si>
    <t>ST1-063-20</t>
  </si>
  <si>
    <t>JL1-056-20</t>
  </si>
  <si>
    <t>WC2-126-18</t>
  </si>
  <si>
    <t>SB8-158-20</t>
  </si>
  <si>
    <t>SB8-068-20</t>
  </si>
  <si>
    <t>JE3-077-19</t>
  </si>
  <si>
    <t>JE3-111-20</t>
  </si>
  <si>
    <t>PT9-194-20</t>
  </si>
  <si>
    <t>BCV-11734-17</t>
  </si>
  <si>
    <t>MB9-101-20</t>
  </si>
  <si>
    <t>HB-102-20</t>
  </si>
  <si>
    <t>JE3-128-20</t>
  </si>
  <si>
    <t>AB1-057-20</t>
  </si>
  <si>
    <t>JG2-224-19</t>
  </si>
  <si>
    <t>JG2-073-20</t>
  </si>
  <si>
    <t>MR1-161-19</t>
  </si>
  <si>
    <t>MS6-158-20</t>
  </si>
  <si>
    <t>DR1-039-19</t>
  </si>
  <si>
    <t>BCV-2248-20</t>
  </si>
  <si>
    <t>MS6-111-20</t>
  </si>
  <si>
    <t>MR1-148-19</t>
  </si>
  <si>
    <t>AR1-121-19</t>
  </si>
  <si>
    <t>PT8-077-20</t>
  </si>
  <si>
    <t>MP1-045-19</t>
  </si>
  <si>
    <t>PT9-204-19</t>
  </si>
  <si>
    <t>PT8-133-20</t>
  </si>
  <si>
    <t>PT8-157-20</t>
  </si>
  <si>
    <t>AF2-176-17</t>
  </si>
  <si>
    <t>AF2-084-19</t>
  </si>
  <si>
    <t>AR1-095-20</t>
  </si>
  <si>
    <t>DM2-031-18</t>
  </si>
  <si>
    <t>DM2-052-18</t>
  </si>
  <si>
    <t>MS6-036-20</t>
  </si>
  <si>
    <t>MB9-003-20</t>
  </si>
  <si>
    <t>MB9-119-20</t>
  </si>
  <si>
    <t>MP1-077-20</t>
  </si>
  <si>
    <t>BCV-6766-20</t>
  </si>
  <si>
    <t>RS15-169-19</t>
  </si>
  <si>
    <t>LR1-089-20</t>
  </si>
  <si>
    <t>JE3-187-19</t>
  </si>
  <si>
    <t>HK3-010-19</t>
  </si>
  <si>
    <t>PT9-151-19</t>
  </si>
  <si>
    <t>LR1-015-20</t>
  </si>
  <si>
    <t>HK3-078-20</t>
  </si>
  <si>
    <t>CM1-084-20</t>
  </si>
  <si>
    <t>BCV-7467-20</t>
  </si>
  <si>
    <t>JE3-135-20</t>
  </si>
  <si>
    <t>PT9-146-20</t>
  </si>
  <si>
    <t>AR4-054-20</t>
  </si>
  <si>
    <t>WC2-058-19</t>
  </si>
  <si>
    <t>JL1-229-20</t>
  </si>
  <si>
    <t>HA1-010-20</t>
  </si>
  <si>
    <t>BCV-665-20</t>
  </si>
  <si>
    <t>AR1-175-20</t>
  </si>
  <si>
    <t>PT9-110-20</t>
  </si>
  <si>
    <t>DM2-092-18</t>
  </si>
  <si>
    <t>HK3-093-19</t>
  </si>
  <si>
    <t>HK3-017-20</t>
  </si>
  <si>
    <t>AB1-029-20</t>
  </si>
  <si>
    <t>HK3-146-20</t>
  </si>
  <si>
    <t>JE3-078-19</t>
  </si>
  <si>
    <t>MP1-067-20</t>
  </si>
  <si>
    <t>PV1-039-19</t>
  </si>
  <si>
    <t>RH5-156-19</t>
  </si>
  <si>
    <t>MR1-122-20</t>
  </si>
  <si>
    <t>MR1-164-19</t>
  </si>
  <si>
    <t>MR1-186-20</t>
  </si>
  <si>
    <t>MR1-285-20</t>
  </si>
  <si>
    <t>GI1-037-19</t>
  </si>
  <si>
    <t>AR1-233-20</t>
  </si>
  <si>
    <t>PT9-044-18</t>
  </si>
  <si>
    <t>JG2-458-19</t>
  </si>
  <si>
    <t>SB8-171-20</t>
  </si>
  <si>
    <t>SB8-036-19</t>
  </si>
  <si>
    <t>JL1-199-20</t>
  </si>
  <si>
    <t>CM1-087-20</t>
  </si>
  <si>
    <t>BCV-7518-20</t>
  </si>
  <si>
    <t>HB-110-20</t>
  </si>
  <si>
    <t>BH1-069-21</t>
  </si>
  <si>
    <t>MR1-032-21</t>
  </si>
  <si>
    <t>DT10-118-21</t>
  </si>
  <si>
    <t>DT10-029-19</t>
  </si>
  <si>
    <t>Western Suburbs Club Championship</t>
  </si>
  <si>
    <t>EC1-079-21</t>
  </si>
  <si>
    <t>Slaughter C</t>
  </si>
  <si>
    <t>BCV-1034-21</t>
  </si>
  <si>
    <t>Slaughter C Total</t>
  </si>
  <si>
    <t>Thomson B</t>
  </si>
  <si>
    <t>BCV-3732-21</t>
  </si>
  <si>
    <t>Thomson B Total</t>
  </si>
  <si>
    <t>KO1-164-20</t>
  </si>
  <si>
    <t>CM5-009-19</t>
  </si>
  <si>
    <t>AA3-035-21</t>
  </si>
  <si>
    <t>BCV-5535-20</t>
  </si>
  <si>
    <t>RS15-018-21</t>
  </si>
  <si>
    <t>CM1-008-21</t>
  </si>
  <si>
    <t>NB4-032-21</t>
  </si>
  <si>
    <t>BCV-2031-20</t>
  </si>
  <si>
    <t>Bendigo Club Championship</t>
  </si>
  <si>
    <t>GD3-056-19</t>
  </si>
  <si>
    <t xml:space="preserve">Best Adult Bird in Show </t>
  </si>
  <si>
    <t>AR1-185-21</t>
  </si>
  <si>
    <t>SB8-134-21</t>
  </si>
  <si>
    <t>Praeger A</t>
  </si>
  <si>
    <t>NO1-006-21</t>
  </si>
  <si>
    <t>Praeger A Total</t>
  </si>
  <si>
    <t>CC7-017-21</t>
  </si>
  <si>
    <t>1st Young Bird State Champ Green</t>
  </si>
  <si>
    <t>2nd Young Bird State Champ Green</t>
  </si>
  <si>
    <t>3rd Young Bird State Champ Green</t>
  </si>
  <si>
    <t>1st Young Bird State Champ Grey Green</t>
  </si>
  <si>
    <t>2nd Young Bird State Champ Grey Green</t>
  </si>
  <si>
    <t>3rd Young Bird State Champ Grey Green</t>
  </si>
  <si>
    <t>3rd Young Bird State Champ Blue</t>
  </si>
  <si>
    <t>2nd Young Bird State Champ Blue</t>
  </si>
  <si>
    <t>1st Young Bird State Champ Blue</t>
  </si>
  <si>
    <t>1st Young Bird State Champ Violet</t>
  </si>
  <si>
    <t>2nd Young Bird State Champ Violet</t>
  </si>
  <si>
    <t>3rd Young Bird State Champ Grey</t>
  </si>
  <si>
    <t>1st Young Bird State Champ Grey</t>
  </si>
  <si>
    <t>1st Young Bird State Champ Yellowfaced</t>
  </si>
  <si>
    <t>3rd Young Bird State Champ Yellowfaced</t>
  </si>
  <si>
    <t>2nd Young Bird State Champ Yellowfaced</t>
  </si>
  <si>
    <t>1st Young Bird State Champ Dilute</t>
  </si>
  <si>
    <t>1st Young Bird State Champ Recessive Pied</t>
  </si>
  <si>
    <t>2nd Young Bird State Champ Recessive Pied</t>
  </si>
  <si>
    <t>3rd Young Bird State Champ Recessive Pied</t>
  </si>
  <si>
    <t>1st Young Bird State Champ Goldenfaced</t>
  </si>
  <si>
    <t>2nd Young Bird State Champ Goldenfaced</t>
  </si>
  <si>
    <t>3rd Young Bird State Champ Goldenfaced</t>
  </si>
  <si>
    <t>1st Young Bird State Champ Black Eyed</t>
  </si>
  <si>
    <t>2nd Young Bird State Champ Black Eyed</t>
  </si>
  <si>
    <t>3rd Young Bird State Champ Black Eyed</t>
  </si>
  <si>
    <t>2nd Young Bird State Champ Dilute</t>
  </si>
  <si>
    <t>3rd Young Bird State Champ Dilute</t>
  </si>
  <si>
    <t>1st Young Bird State Champ Lutino</t>
  </si>
  <si>
    <t>2nd Young Bird State Champ Lutino</t>
  </si>
  <si>
    <t>3rd Young Bird State Champ Lutino</t>
  </si>
  <si>
    <t>2nd Young Bird State Champ Albino</t>
  </si>
  <si>
    <t>1st Young Bird State Champ Albino</t>
  </si>
  <si>
    <t>3rd Young Bird State Champ Albino</t>
  </si>
  <si>
    <t>1st Young Bird State Champ Dark Eyed Clear</t>
  </si>
  <si>
    <t>2nd Young Bird State Champ Dark Eyed Clear</t>
  </si>
  <si>
    <t>3rd Young Bird State Champ Dark Eyed Clear</t>
  </si>
  <si>
    <t>1st Young Bird State Champ Clear Wing</t>
  </si>
  <si>
    <t>2nd Young Bird State Champ Clear Wing</t>
  </si>
  <si>
    <t>1st Young Bird State Champ Grey Wing</t>
  </si>
  <si>
    <t>2nd Young Bird State Champ Grey Wing</t>
  </si>
  <si>
    <t>3rd Young Bird State Champ Clear Wing</t>
  </si>
  <si>
    <t>3rd Young Bird State Champ Grey Wing</t>
  </si>
  <si>
    <t>1st Young Bird State Champ Cinnamon</t>
  </si>
  <si>
    <t>3rd Young Bird State Champ Cinnamon</t>
  </si>
  <si>
    <t>2nd Young Bird State Champ Cinnamon</t>
  </si>
  <si>
    <t>2nd Young Bird State Champ D/F Spangle</t>
  </si>
  <si>
    <t>1st Young Bird State Champ D/F Spangle</t>
  </si>
  <si>
    <t>3rd Young Bird State Champ D/F Spangle</t>
  </si>
  <si>
    <t>2nd Young Bird State Champ Opaline</t>
  </si>
  <si>
    <t>3rd Young Bird State Champ Opaline</t>
  </si>
  <si>
    <t>1st Young Bird State Champ Opaline</t>
  </si>
  <si>
    <t>2nd Young Bird State Champ Opaline AOSV</t>
  </si>
  <si>
    <t>1st Young Bird State Champ Opaline AOSV</t>
  </si>
  <si>
    <t>3rd Young Bird State Champ Opaline AOSV</t>
  </si>
  <si>
    <t>1st Young Bird State Champ Clearbody</t>
  </si>
  <si>
    <t>2nd Young Bird State Champ Clearbody</t>
  </si>
  <si>
    <t>3rd Young Bird State Champ Clearbody</t>
  </si>
  <si>
    <t>1st Young Bird State Champ Lacewing</t>
  </si>
  <si>
    <t>3rd Young Bird State Champ Lacewing</t>
  </si>
  <si>
    <t>2nd Young Bird State Champ Lacewing</t>
  </si>
  <si>
    <t>1st Young Bird State Champ Fallow</t>
  </si>
  <si>
    <t>2nd Young Bird State Champ Fallow</t>
  </si>
  <si>
    <t>3rd Young Bird State Champ Fallow</t>
  </si>
  <si>
    <t>1st Young Bird State Champ Spangle Normal</t>
  </si>
  <si>
    <t>2nd Young Bird State Champ Spangle Normal</t>
  </si>
  <si>
    <t>3rd Young Bird State Champ Spangle Normal</t>
  </si>
  <si>
    <t>1st Young Bird State Champ Spangle AOSV</t>
  </si>
  <si>
    <t>2nd Young Bird State Champ Spangle AOSV</t>
  </si>
  <si>
    <t>3rd Young Bird State Champ Spangle AOSV</t>
  </si>
  <si>
    <t>3rd Young Bird State Champ Dominant Pied</t>
  </si>
  <si>
    <t>2nd Young Bird State Champ Dominant Pied</t>
  </si>
  <si>
    <t>1st Young Bird State Champ Dominant Pied</t>
  </si>
  <si>
    <t>3rd Young Bird State Champ Whitecap</t>
  </si>
  <si>
    <t>1st Young Bird State Champ Whitecap</t>
  </si>
  <si>
    <t>2nd Young Bird State Champ Whitecap</t>
  </si>
  <si>
    <t>1st Young Bird State Champ Crest</t>
  </si>
  <si>
    <t>2nd Young Bird State Champ Crest</t>
  </si>
  <si>
    <t>3rd Young Bird State Champ Crest</t>
  </si>
  <si>
    <t>1st Young Bird State Champ Hens</t>
  </si>
  <si>
    <t>2nd Young Bird State Champ Hens</t>
  </si>
  <si>
    <t>3rd Young Bird State Champ Hens</t>
  </si>
  <si>
    <t>RS15-097-21</t>
  </si>
  <si>
    <t>RS15-073-21</t>
  </si>
  <si>
    <t>RS15-042-21</t>
  </si>
  <si>
    <t>RS15-033-21</t>
  </si>
  <si>
    <t>HK3-052-21</t>
  </si>
  <si>
    <t>HK3-066-21</t>
  </si>
  <si>
    <t>TA2-011-21</t>
  </si>
  <si>
    <t>TA2-067-21</t>
  </si>
  <si>
    <t>AA3-119-21</t>
  </si>
  <si>
    <t>AA3-008-21</t>
  </si>
  <si>
    <t>NB4-033-21</t>
  </si>
  <si>
    <t>WC2-019-21</t>
  </si>
  <si>
    <t>WC2-068-21</t>
  </si>
  <si>
    <t>JE3-005-21</t>
  </si>
  <si>
    <t>JE3-052-21</t>
  </si>
  <si>
    <t>JE3-114-21</t>
  </si>
  <si>
    <t>CH5-057-21</t>
  </si>
  <si>
    <t>IH1-108-21</t>
  </si>
  <si>
    <t>IH1-045-21</t>
  </si>
  <si>
    <t>GI1-063-21</t>
  </si>
  <si>
    <t>RK5-181-21</t>
  </si>
  <si>
    <t>JL1-072-21</t>
  </si>
  <si>
    <t>JL1-173-21</t>
  </si>
  <si>
    <t>BCV-6635-21</t>
  </si>
  <si>
    <t>JL1-087-21</t>
  </si>
  <si>
    <t>GM10-012-21</t>
  </si>
  <si>
    <t>BCV-020-21</t>
  </si>
  <si>
    <t>MS6-075-21</t>
  </si>
  <si>
    <t>MS6-011-21</t>
  </si>
  <si>
    <t>MS6-181-21</t>
  </si>
  <si>
    <t>MS6-046-21</t>
  </si>
  <si>
    <t>MS6-173-21</t>
  </si>
  <si>
    <t>MS6-003-21</t>
  </si>
  <si>
    <t>MR1-037-21</t>
  </si>
  <si>
    <t>BCV-5851-21</t>
  </si>
  <si>
    <t>BCV-5888-21</t>
  </si>
  <si>
    <t>MR1-044-21</t>
  </si>
  <si>
    <t>AR1-139-21</t>
  </si>
  <si>
    <t>AR1-010-21</t>
  </si>
  <si>
    <t>AR1-020-21</t>
  </si>
  <si>
    <t>AR1-172-21</t>
  </si>
  <si>
    <t>AR1-131-21</t>
  </si>
  <si>
    <t>JG2-085-21</t>
  </si>
  <si>
    <t>BS1-252-21</t>
  </si>
  <si>
    <t>CF1-048-21</t>
  </si>
  <si>
    <t>CF1-006-21</t>
  </si>
  <si>
    <t>BS1-121-21</t>
  </si>
  <si>
    <t>CF1-035-21</t>
  </si>
  <si>
    <t>CF1-103-21</t>
  </si>
  <si>
    <t>BS1-041-21</t>
  </si>
  <si>
    <t>BS1-042-21</t>
  </si>
  <si>
    <t>BS1-013-21</t>
  </si>
  <si>
    <t>BS1-157-21</t>
  </si>
  <si>
    <t>PS1-099-21</t>
  </si>
  <si>
    <t>PS1-013-21</t>
  </si>
  <si>
    <t>OZ1-061-21</t>
  </si>
  <si>
    <t>DT8-030-21</t>
  </si>
  <si>
    <t>PT8-086-21</t>
  </si>
  <si>
    <t>RW13-026-21</t>
  </si>
  <si>
    <t xml:space="preserve">Freeman J </t>
  </si>
  <si>
    <t>Griffin B</t>
  </si>
  <si>
    <t>2022 ANBC National</t>
  </si>
  <si>
    <t>3rd ANBC National Green</t>
  </si>
  <si>
    <t>1st ANBC National Green</t>
  </si>
  <si>
    <t>1st ANBC National Grey Green</t>
  </si>
  <si>
    <t>2nd ANBC National Grey Green</t>
  </si>
  <si>
    <t>2nd ANBC National Blue</t>
  </si>
  <si>
    <t>1st ANBC National Violet</t>
  </si>
  <si>
    <t>1st ANBC National Grey</t>
  </si>
  <si>
    <t>3rd ANBC National Goldenfaced</t>
  </si>
  <si>
    <t>1st ANBC National Black Eyed</t>
  </si>
  <si>
    <t>MR1-245-21</t>
  </si>
  <si>
    <t>3rd ANBC National Dilute</t>
  </si>
  <si>
    <t>2nd ANBC National Dilute</t>
  </si>
  <si>
    <t>1st ANBC National Lutino</t>
  </si>
  <si>
    <t>1st ANBC National Albino</t>
  </si>
  <si>
    <t>2nd ANBC National Albino</t>
  </si>
  <si>
    <t>3rd ANBC National Dark Eyed Clear</t>
  </si>
  <si>
    <t>1st ANBC National Clear Wing</t>
  </si>
  <si>
    <t>1st ANBC National Grey Wing</t>
  </si>
  <si>
    <t>2nd ANBC National Grey Wing</t>
  </si>
  <si>
    <t>1st ANBC National Cinnamon</t>
  </si>
  <si>
    <t>3rd ANBC National D/F Spangle</t>
  </si>
  <si>
    <t>1st ANBC National D/F Spangle</t>
  </si>
  <si>
    <t>3rd ANBC National Opaline</t>
  </si>
  <si>
    <t>2nd ANBC National Opaline AOSV</t>
  </si>
  <si>
    <t>3rd ANBC National Opaline AOSV</t>
  </si>
  <si>
    <t>1st ANBC National Clearbody</t>
  </si>
  <si>
    <t>1st ANBC National Lacewing</t>
  </si>
  <si>
    <t>2nd ANBC National Lacewing</t>
  </si>
  <si>
    <t>3rd ANBC National Fallow</t>
  </si>
  <si>
    <t>2nd ANBC National Spangle Normal</t>
  </si>
  <si>
    <t>1st ANBC National Recessive Pied</t>
  </si>
  <si>
    <t>1st ANBC National Crest</t>
  </si>
  <si>
    <t>1st ANBC National Hens</t>
  </si>
  <si>
    <t>JL1-058-21</t>
  </si>
  <si>
    <t>JL1-144-21</t>
  </si>
  <si>
    <t>JG2-126-21</t>
  </si>
  <si>
    <t>JRP-233-21</t>
  </si>
  <si>
    <t>PS1-067-21</t>
  </si>
  <si>
    <t>MS6-067-21</t>
  </si>
  <si>
    <t>WC2-081-21</t>
  </si>
  <si>
    <t>PT9-221-21</t>
  </si>
  <si>
    <t>BCV-6638-21</t>
  </si>
  <si>
    <t>PT9-099-21</t>
  </si>
  <si>
    <t>AR1-122-21</t>
  </si>
  <si>
    <t>HK3-059-21</t>
  </si>
  <si>
    <t>CF1-032-21</t>
  </si>
  <si>
    <t>BCV-002-21</t>
  </si>
  <si>
    <t>SB8-004-21</t>
  </si>
  <si>
    <t>SB8-123-21</t>
  </si>
  <si>
    <t>WC2-053-21</t>
  </si>
  <si>
    <t>IH1-125-21</t>
  </si>
  <si>
    <t>AR1-277-21</t>
  </si>
  <si>
    <t>MR1-114-20</t>
  </si>
  <si>
    <t>DT10-111-21</t>
  </si>
  <si>
    <t xml:space="preserve">Emond M  </t>
  </si>
  <si>
    <t>ME2-009-21</t>
  </si>
  <si>
    <t>PT8-113-20</t>
  </si>
  <si>
    <t>Birthisel Family Total</t>
  </si>
  <si>
    <t xml:space="preserve">Birthisel Family  </t>
  </si>
  <si>
    <t>BCV-1386-19</t>
  </si>
  <si>
    <t>Birthisel Family</t>
  </si>
  <si>
    <t>IH1-172-21</t>
  </si>
  <si>
    <t>IM3-065-21</t>
  </si>
  <si>
    <t>HL1-047-21</t>
  </si>
  <si>
    <t>AA3-077-21</t>
  </si>
  <si>
    <t>HL1-023-18</t>
  </si>
  <si>
    <t>Best Intermedaite UBC</t>
  </si>
  <si>
    <t>Colac UBC Championship</t>
  </si>
  <si>
    <t>AA3-162-20</t>
  </si>
  <si>
    <t>Variety Points 2023</t>
  </si>
  <si>
    <t>Show Calendar 2023</t>
  </si>
  <si>
    <t>Mastwyk J &amp; J</t>
  </si>
  <si>
    <t>Mclean R</t>
  </si>
  <si>
    <t>Fielding J &amp; M</t>
  </si>
  <si>
    <t>Brown K</t>
  </si>
  <si>
    <t xml:space="preserve">3rd UBC State Champ Grey  </t>
  </si>
  <si>
    <t>MR1-19-161</t>
  </si>
  <si>
    <t>Mastwyk J &amp; J Total</t>
  </si>
  <si>
    <t>Mclean R Total</t>
  </si>
  <si>
    <t xml:space="preserve">Mclean R  </t>
  </si>
  <si>
    <t xml:space="preserve">Humadi A  </t>
  </si>
  <si>
    <t>2nd UBC State Champ Lutino Best Beginner in Show</t>
  </si>
  <si>
    <t>2nd UBC State Champ D/F Spangle Best Intermediate in Show</t>
  </si>
  <si>
    <t>DS3-022-22</t>
  </si>
  <si>
    <t>OZ1-040-22</t>
  </si>
  <si>
    <t>AA3-212-22</t>
  </si>
  <si>
    <t xml:space="preserve">Galea D  </t>
  </si>
  <si>
    <t>DG5-011-22</t>
  </si>
  <si>
    <t>JL1-153-22</t>
  </si>
  <si>
    <t>JL1-136-22</t>
  </si>
  <si>
    <t>JL1-199-22</t>
  </si>
  <si>
    <t>JL1-183-22</t>
  </si>
  <si>
    <t>JL1-198-22</t>
  </si>
  <si>
    <t>JL1-168-22</t>
  </si>
  <si>
    <t>JL1-160-22</t>
  </si>
  <si>
    <t>JL1-184-22</t>
  </si>
  <si>
    <t>JL1-151-22</t>
  </si>
  <si>
    <t>JL1-214-22</t>
  </si>
  <si>
    <t>JL1-213-22</t>
  </si>
  <si>
    <t>JL1-112-22</t>
  </si>
  <si>
    <t>JL1-187-22</t>
  </si>
  <si>
    <t>JL1-146-22</t>
  </si>
  <si>
    <t>IH1-246-22</t>
  </si>
  <si>
    <t>IH1-260-22</t>
  </si>
  <si>
    <t>BS1-107-22</t>
  </si>
  <si>
    <t>BS1-086-22</t>
  </si>
  <si>
    <t>BS1-080-22</t>
  </si>
  <si>
    <t>BS1-077-22</t>
  </si>
  <si>
    <t>CF1-052-22</t>
  </si>
  <si>
    <t>CF1-041-22</t>
  </si>
  <si>
    <t>BS1-050-22</t>
  </si>
  <si>
    <t>BS1-087-22</t>
  </si>
  <si>
    <t>CF1-031-22</t>
  </si>
  <si>
    <t>BS1-114-22</t>
  </si>
  <si>
    <t>BS1-112-22</t>
  </si>
  <si>
    <t>BS1-123-22</t>
  </si>
  <si>
    <t>PT9-134-22</t>
  </si>
  <si>
    <t>PT9-136-22</t>
  </si>
  <si>
    <t>PT9-103-22</t>
  </si>
  <si>
    <t>PT9-110-22</t>
  </si>
  <si>
    <t>PT9-091-22</t>
  </si>
  <si>
    <t>PT9-105-22</t>
  </si>
  <si>
    <t>PT9-133-22</t>
  </si>
  <si>
    <t>JO2-035-22</t>
  </si>
  <si>
    <t>JO2-046-22</t>
  </si>
  <si>
    <t>MR1-083-22</t>
  </si>
  <si>
    <t>MR1-069-22</t>
  </si>
  <si>
    <t>MR1-058-22</t>
  </si>
  <si>
    <t>MR1-173-22</t>
  </si>
  <si>
    <t>RS15-042-22</t>
  </si>
  <si>
    <t>RS15-018-22</t>
  </si>
  <si>
    <t>AA3-208-22</t>
  </si>
  <si>
    <t>AA3-213-22</t>
  </si>
  <si>
    <t>AA3-219-22</t>
  </si>
  <si>
    <t>AR1-172-22</t>
  </si>
  <si>
    <t>AR1-161-22</t>
  </si>
  <si>
    <t>AR1-171-22</t>
  </si>
  <si>
    <t>AR1-157-22</t>
  </si>
  <si>
    <t>AR1-168-22</t>
  </si>
  <si>
    <t>JJM-133-22</t>
  </si>
  <si>
    <t>JJM-134-22</t>
  </si>
  <si>
    <t>JJM-050-22</t>
  </si>
  <si>
    <t>JJM-106-22</t>
  </si>
  <si>
    <t>JJM-109-22</t>
  </si>
  <si>
    <t>JJM-110-22</t>
  </si>
  <si>
    <t>JJM-025-22</t>
  </si>
  <si>
    <t>RK5-115-22</t>
  </si>
  <si>
    <t>DR1-027-22</t>
  </si>
  <si>
    <t>DR1-023-22</t>
  </si>
  <si>
    <t>NC1-066-22</t>
  </si>
  <si>
    <t>DS3-012-22</t>
  </si>
  <si>
    <t>DS3-027-22</t>
  </si>
  <si>
    <t>AR4-036-22</t>
  </si>
  <si>
    <t>AR4-010-22</t>
  </si>
  <si>
    <t>PV1-055-22</t>
  </si>
  <si>
    <t>JRP-268-22</t>
  </si>
  <si>
    <t>MB9-052-22</t>
  </si>
  <si>
    <t>BCV-2320-22</t>
  </si>
  <si>
    <t>NB4-137-22</t>
  </si>
  <si>
    <t>NB4-088-22</t>
  </si>
  <si>
    <t>RR9-083-22</t>
  </si>
  <si>
    <t>RM1-028-22</t>
  </si>
  <si>
    <t>MC13-001-22</t>
  </si>
  <si>
    <t>GI1-031-22</t>
  </si>
  <si>
    <t>PS1-048-22</t>
  </si>
  <si>
    <t>JW6-004-22</t>
  </si>
  <si>
    <t>JG2-236-22</t>
  </si>
  <si>
    <t>AH6-242-22</t>
  </si>
  <si>
    <t>Eastern Dist Club Championship</t>
  </si>
  <si>
    <t>HK3-006-22</t>
  </si>
  <si>
    <t>MB9-002-20</t>
  </si>
  <si>
    <t>MB9-002-22</t>
  </si>
  <si>
    <t>MB9-059-22</t>
  </si>
  <si>
    <t>CH5-075-21</t>
  </si>
  <si>
    <t>AH6-037-22</t>
  </si>
  <si>
    <t>BCV-1510-19</t>
  </si>
  <si>
    <t>NB4-136-22</t>
  </si>
  <si>
    <t>RH5-054-22</t>
  </si>
  <si>
    <t>Huang S</t>
  </si>
  <si>
    <t>Huang S Total</t>
  </si>
  <si>
    <t>BCV-1017-22</t>
  </si>
  <si>
    <t>Western Sub Club Championship</t>
  </si>
  <si>
    <t>BCV-1715-17</t>
  </si>
  <si>
    <t>BCV-42612-15</t>
  </si>
  <si>
    <t>BCV-6631-21</t>
  </si>
  <si>
    <t>OH2-065-17</t>
  </si>
  <si>
    <t>BCV-1364-19</t>
  </si>
  <si>
    <t>RH5-081-22</t>
  </si>
  <si>
    <t>DS3-065-22</t>
  </si>
  <si>
    <t>AH6-142-22</t>
  </si>
  <si>
    <t>Exhibitor Points Table 2023</t>
  </si>
  <si>
    <t>Exhibitor Points 2023</t>
  </si>
  <si>
    <t>BCV-5271-21</t>
  </si>
  <si>
    <t>TA2-053-22</t>
  </si>
  <si>
    <t>NB4-145-22</t>
  </si>
  <si>
    <t>Promote to Intermediate 2023 (Elapsed Time)</t>
  </si>
  <si>
    <t>BCV-1030-22</t>
  </si>
  <si>
    <t>AH6-195-22</t>
  </si>
  <si>
    <t>CM1-095-21</t>
  </si>
  <si>
    <t>Revert to Open in 2023</t>
  </si>
  <si>
    <t>Baw Baw Club Championship</t>
  </si>
  <si>
    <t>PS1-017-21</t>
  </si>
  <si>
    <t>PS1-083-19</t>
  </si>
  <si>
    <t>BCV-5293-21</t>
  </si>
  <si>
    <t>CH5-007-22</t>
  </si>
  <si>
    <t>Gillespie P Total</t>
  </si>
  <si>
    <t>PG3-024-22</t>
  </si>
  <si>
    <t>MP1-013-20</t>
  </si>
  <si>
    <t>BCV-6120-20</t>
  </si>
  <si>
    <t>LR1-113-22</t>
  </si>
  <si>
    <t>BM1-222-22</t>
  </si>
  <si>
    <t>RR9-105-22</t>
  </si>
  <si>
    <t>JJM-167-22</t>
  </si>
  <si>
    <t>GD3-036-22</t>
  </si>
  <si>
    <t>GD3-048-21</t>
  </si>
  <si>
    <t>AH6-167-22</t>
  </si>
  <si>
    <t>Carter D Total</t>
  </si>
  <si>
    <t xml:space="preserve">Carter D  </t>
  </si>
  <si>
    <t>Carter D</t>
  </si>
  <si>
    <t>DC1-059-22</t>
  </si>
  <si>
    <t>AK-089-20</t>
  </si>
  <si>
    <t>Not owner bred &amp; rung</t>
  </si>
  <si>
    <t>SNH-027-20</t>
  </si>
  <si>
    <t>IH1-392-22</t>
  </si>
  <si>
    <t>GD3-020-22</t>
  </si>
  <si>
    <t>Promote to Champion 2024</t>
  </si>
  <si>
    <t>AA3-013-22</t>
  </si>
  <si>
    <t>AA3-037-23</t>
  </si>
  <si>
    <t>CM5-028-22</t>
  </si>
  <si>
    <t>CM5-025-21</t>
  </si>
  <si>
    <t>RW13-062-21</t>
  </si>
  <si>
    <t>IM3-051-21</t>
  </si>
  <si>
    <t>DS3-088-22</t>
  </si>
  <si>
    <t xml:space="preserve">McLean R  </t>
  </si>
  <si>
    <t>McLean R Total</t>
  </si>
  <si>
    <t>McLean R</t>
  </si>
  <si>
    <t>RM1-006-23</t>
  </si>
  <si>
    <t>Carnick Budgerigars</t>
  </si>
  <si>
    <t>Jewel Brown J</t>
  </si>
  <si>
    <t>Forsythe G</t>
  </si>
  <si>
    <t>McMahon T</t>
  </si>
  <si>
    <t>RS15-179-19</t>
  </si>
  <si>
    <t>HK3-028-21</t>
  </si>
  <si>
    <t>HK3-105-20</t>
  </si>
  <si>
    <t>HK3-140-19</t>
  </si>
  <si>
    <t>HK3-176-20</t>
  </si>
  <si>
    <t>HK3-014-21</t>
  </si>
  <si>
    <t>HK3-051-20</t>
  </si>
  <si>
    <t>LR1-027-21</t>
  </si>
  <si>
    <t>LR1-043-21</t>
  </si>
  <si>
    <t>LR1-024-21</t>
  </si>
  <si>
    <t>LR1-003-21</t>
  </si>
  <si>
    <t>LR1-123-21</t>
  </si>
  <si>
    <t>RW13-110-21</t>
  </si>
  <si>
    <t>MS6-118-20</t>
  </si>
  <si>
    <t>MS6-122-21</t>
  </si>
  <si>
    <t>RW16-166-20</t>
  </si>
  <si>
    <t>RW16-033-20</t>
  </si>
  <si>
    <t>Promote to Open 2024</t>
  </si>
  <si>
    <t>1st Adult State Champ Dilute</t>
  </si>
  <si>
    <t>MR1-324-21</t>
  </si>
  <si>
    <t>PT9-094-21</t>
  </si>
  <si>
    <t>PT9-203-21</t>
  </si>
  <si>
    <t>PT9-012-21</t>
  </si>
  <si>
    <t>GB9-005-20</t>
  </si>
  <si>
    <t>BCV-436-21</t>
  </si>
  <si>
    <r>
      <t>2nd Adult State Champ Grey</t>
    </r>
    <r>
      <rPr>
        <sz val="9"/>
        <color rgb="FF0070C0"/>
        <rFont val="Arial"/>
        <family val="2"/>
      </rPr>
      <t xml:space="preserve"> (Best Intermediate in Show)</t>
    </r>
  </si>
  <si>
    <t>SM4-094-19</t>
  </si>
  <si>
    <t>AR1-085-20</t>
  </si>
  <si>
    <t>AR1-073-20</t>
  </si>
  <si>
    <t>GH1-146-21</t>
  </si>
  <si>
    <t>GH1-040-21</t>
  </si>
  <si>
    <t>AB1-130-21</t>
  </si>
  <si>
    <t>AB1-194-20</t>
  </si>
  <si>
    <t>DR1-093-21</t>
  </si>
  <si>
    <t>JRP-239-21</t>
  </si>
  <si>
    <t>JRP-242-21</t>
  </si>
  <si>
    <t>IM3-067-21</t>
  </si>
  <si>
    <t>DM2-047-21</t>
  </si>
  <si>
    <t>DM2-120-19</t>
  </si>
  <si>
    <t>Jewel Brown J Total</t>
  </si>
  <si>
    <t xml:space="preserve">Jewel Brown J </t>
  </si>
  <si>
    <t>JJB-010-21</t>
  </si>
  <si>
    <t>JJB-080-21</t>
  </si>
  <si>
    <r>
      <t xml:space="preserve">1st Adult State Champ Whitecap </t>
    </r>
    <r>
      <rPr>
        <sz val="9"/>
        <color rgb="FF0070C0"/>
        <rFont val="Arial"/>
        <family val="2"/>
      </rPr>
      <t>(Best Beginner in Show)</t>
    </r>
  </si>
  <si>
    <t>BCV-7524-20</t>
  </si>
  <si>
    <t>CM1-059-21</t>
  </si>
  <si>
    <t>CM1-060-21</t>
  </si>
  <si>
    <t>EC1-084-21</t>
  </si>
  <si>
    <t>ST1-009-21</t>
  </si>
  <si>
    <t>BM1-17-177</t>
  </si>
  <si>
    <t>BM1-034-20</t>
  </si>
  <si>
    <t>BM1-141-21</t>
  </si>
  <si>
    <t>JK3-203-19</t>
  </si>
  <si>
    <t>Forsythe G Total</t>
  </si>
  <si>
    <t xml:space="preserve">Forsythe G </t>
  </si>
  <si>
    <t>GF2-122-21</t>
  </si>
  <si>
    <t>BCV-654-20</t>
  </si>
  <si>
    <t>PV1-079-21</t>
  </si>
  <si>
    <t>IH1-268-22</t>
  </si>
  <si>
    <t>CB&amp;S-050-22</t>
  </si>
  <si>
    <t xml:space="preserve">Clay, Borg &amp; Skivington </t>
  </si>
  <si>
    <t>Clay, Borg &amp; Skivington</t>
  </si>
  <si>
    <t>AH6-258-22</t>
  </si>
  <si>
    <t>BCV-4625-22</t>
  </si>
  <si>
    <t>McMahon T Total</t>
  </si>
  <si>
    <t>April</t>
  </si>
  <si>
    <t>S7-028-22</t>
  </si>
  <si>
    <t>BCV-1045-21</t>
  </si>
  <si>
    <t>Godden C Total</t>
  </si>
  <si>
    <t xml:space="preserve">Godden C  </t>
  </si>
  <si>
    <t>BCV-7930-22</t>
  </si>
  <si>
    <t>Harvey R</t>
  </si>
  <si>
    <t>Harvey R Total</t>
  </si>
  <si>
    <t>DC1-090-22</t>
  </si>
  <si>
    <t>Godden C</t>
  </si>
  <si>
    <t>BH1-031-21</t>
  </si>
  <si>
    <t>GH1-013-22</t>
  </si>
  <si>
    <t>Clarke J</t>
  </si>
  <si>
    <t>Clarke J Total</t>
  </si>
  <si>
    <t>JLC-027-22</t>
  </si>
  <si>
    <t>BT8-015-22</t>
  </si>
  <si>
    <t>Leeburn R Total</t>
  </si>
  <si>
    <t xml:space="preserve">Leeburn R  </t>
  </si>
  <si>
    <t>BCV-3231-21</t>
  </si>
  <si>
    <t>Leeburn R</t>
  </si>
  <si>
    <t>Best Young Bird</t>
  </si>
  <si>
    <t>EC1-061-22</t>
  </si>
  <si>
    <t>GD3-032-22</t>
  </si>
  <si>
    <t>GD3-066-21</t>
  </si>
  <si>
    <t>SNH-059-22</t>
  </si>
  <si>
    <t>O'Brien J Total</t>
  </si>
  <si>
    <t xml:space="preserve">O'Brien J  </t>
  </si>
  <si>
    <t>BCV-3217-22</t>
  </si>
  <si>
    <t>O'Brien J</t>
  </si>
  <si>
    <t>BCV-1880-21</t>
  </si>
  <si>
    <t>IH1-302-22</t>
  </si>
  <si>
    <t>IH1-264-22</t>
  </si>
  <si>
    <t>IH1-266-22</t>
  </si>
  <si>
    <t>IH1-263-22</t>
  </si>
  <si>
    <t>JL1-152-22</t>
  </si>
  <si>
    <t>JL1-090-22</t>
  </si>
  <si>
    <t>JL1-276-22</t>
  </si>
  <si>
    <t>JL1-324-22</t>
  </si>
  <si>
    <t>JL1-163-22</t>
  </si>
  <si>
    <t>JL1-059-22</t>
  </si>
  <si>
    <t>JL1-069-22</t>
  </si>
  <si>
    <t>JL1-092-22</t>
  </si>
  <si>
    <t>JL1-005-22</t>
  </si>
  <si>
    <t>BS1-053-22</t>
  </si>
  <si>
    <t>CF1-010-22</t>
  </si>
  <si>
    <t>CF1-064-22</t>
  </si>
  <si>
    <t>CF1-038-22</t>
  </si>
  <si>
    <t>CF1-036-22</t>
  </si>
  <si>
    <t>BS1-224-22</t>
  </si>
  <si>
    <t>AH6-222-22</t>
  </si>
  <si>
    <t>AH6-168-22</t>
  </si>
  <si>
    <t>AH6-097-22</t>
  </si>
  <si>
    <t>PT9-162-22</t>
  </si>
  <si>
    <t>PT9-135-22</t>
  </si>
  <si>
    <t>PT9-161-22</t>
  </si>
  <si>
    <t>PT9-054-22</t>
  </si>
  <si>
    <t>RS15-098-22</t>
  </si>
  <si>
    <t>RS15-125-22</t>
  </si>
  <si>
    <t>RS15-028-22</t>
  </si>
  <si>
    <t>JG2-240-22</t>
  </si>
  <si>
    <t>AR1-016-22</t>
  </si>
  <si>
    <t>AR1-250-22</t>
  </si>
  <si>
    <t>AR1-017-22</t>
  </si>
  <si>
    <t>AR1-285-22</t>
  </si>
  <si>
    <t>AR1-040-22</t>
  </si>
  <si>
    <t>MR1-156-22</t>
  </si>
  <si>
    <t>MH10-056-22</t>
  </si>
  <si>
    <t>MH10-029-22</t>
  </si>
  <si>
    <t>CB&amp;S-040-22</t>
  </si>
  <si>
    <t>CB&amp;S-304-22</t>
  </si>
  <si>
    <t>SM4-024-22</t>
  </si>
  <si>
    <t>SM4-084-22</t>
  </si>
  <si>
    <t>JO2-221-22</t>
  </si>
  <si>
    <t>JE3-135-22</t>
  </si>
  <si>
    <t>JE3-055-22</t>
  </si>
  <si>
    <t>JRP-007-22</t>
  </si>
  <si>
    <t>JRP-025-22</t>
  </si>
  <si>
    <t>NO1-008-22</t>
  </si>
  <si>
    <t>AB1-053-22</t>
  </si>
  <si>
    <t>George Family Total</t>
  </si>
  <si>
    <t xml:space="preserve">George Family  </t>
  </si>
  <si>
    <t>BCV-2221-22</t>
  </si>
  <si>
    <t>George Family</t>
  </si>
  <si>
    <t>DR1-038-22</t>
  </si>
  <si>
    <t>DR1-061-22</t>
  </si>
  <si>
    <t>MS6-060-22</t>
  </si>
  <si>
    <t>MS6-001-22</t>
  </si>
  <si>
    <t>MS6-006-22</t>
  </si>
  <si>
    <t>PT8-038-22</t>
  </si>
  <si>
    <t>LR1-130-22</t>
  </si>
  <si>
    <t>LR1-111-22</t>
  </si>
  <si>
    <t>DT8-030-22</t>
  </si>
  <si>
    <t xml:space="preserve">Bentley D  </t>
  </si>
  <si>
    <t>BCV-3561-22</t>
  </si>
  <si>
    <t>MB9-036-22</t>
  </si>
  <si>
    <t>MB9-079-22</t>
  </si>
  <si>
    <t>MP1-058-22</t>
  </si>
  <si>
    <t>4th Young Bird State Champ Grey Wing</t>
  </si>
  <si>
    <t>TA2-047-22</t>
  </si>
  <si>
    <t>TA2-013-22</t>
  </si>
  <si>
    <t>HK3-018-22</t>
  </si>
  <si>
    <t>LD1-066-22</t>
  </si>
  <si>
    <t>GH1-065-22</t>
  </si>
  <si>
    <t>WC2-099-22</t>
  </si>
  <si>
    <t>Mann M Total</t>
  </si>
  <si>
    <t xml:space="preserve">Mann M  </t>
  </si>
  <si>
    <t>MDM-035-22</t>
  </si>
  <si>
    <t>Mann M</t>
  </si>
  <si>
    <t>SB8-053-22</t>
  </si>
  <si>
    <t>2023 ANBC National</t>
  </si>
  <si>
    <t>3rd ANBC National Hens</t>
  </si>
  <si>
    <t>3rd ANBC National Grey Green</t>
  </si>
  <si>
    <t>2nd ANBC National D/F Spangle</t>
  </si>
  <si>
    <t>1st ANBC National Spangle AOSV</t>
  </si>
  <si>
    <t>2nd ANBC National Yellowfaced</t>
  </si>
  <si>
    <t>3rd ANBC National Yellowfaced</t>
  </si>
  <si>
    <t>1st ANBC National Goldenfaced</t>
  </si>
  <si>
    <t>3rd ANBC National Black Eyed</t>
  </si>
  <si>
    <t>MR1-049-22</t>
  </si>
  <si>
    <t>1st ANBC National Opaline</t>
  </si>
  <si>
    <t>1st ANBC National Dark Eyed Clear</t>
  </si>
  <si>
    <t>2nd ANBC National Fallow</t>
  </si>
  <si>
    <t>2nd ANBC National Dark Eyed Clear</t>
  </si>
  <si>
    <t>HK3-012-22</t>
  </si>
  <si>
    <t>1st ANBC National Spangle Normal</t>
  </si>
  <si>
    <t>1st ANBC National Fallow</t>
  </si>
  <si>
    <t>3rd ANBC National Spangle AOSV</t>
  </si>
  <si>
    <t>3rd ANBC National Whitecap</t>
  </si>
  <si>
    <t>2nd ANBC National Whitecap</t>
  </si>
  <si>
    <t>MDM-036-22</t>
  </si>
  <si>
    <t>Class 8 - Blackeyed Self</t>
  </si>
  <si>
    <t>NO1-058-22</t>
  </si>
  <si>
    <t>2nd ANBC National Clearbody</t>
  </si>
  <si>
    <t>G &amp; P Dickson</t>
  </si>
  <si>
    <t>J &amp; M Fielding</t>
  </si>
  <si>
    <t>Butler P</t>
  </si>
  <si>
    <t>Bates &amp; Haddick</t>
  </si>
  <si>
    <t>Boult T</t>
  </si>
  <si>
    <t>BCV-3035-23</t>
  </si>
  <si>
    <t>BCV-3033-23</t>
  </si>
  <si>
    <t>IH1-430-23</t>
  </si>
  <si>
    <t>IH1-444-23</t>
  </si>
  <si>
    <t>IH1-417-23</t>
  </si>
  <si>
    <t>IH1-442-23</t>
  </si>
  <si>
    <t xml:space="preserve">Dickson G &amp; P  </t>
  </si>
  <si>
    <t>GP1-145-23</t>
  </si>
  <si>
    <t>GP1-116-23</t>
  </si>
  <si>
    <t>GP1-139-23</t>
  </si>
  <si>
    <t>CM1-045-23</t>
  </si>
  <si>
    <t>BS1-009-23</t>
  </si>
  <si>
    <t>CF1-006-23</t>
  </si>
  <si>
    <t>CF1-013-23</t>
  </si>
  <si>
    <t>CF1-029-23</t>
  </si>
  <si>
    <t>BS1-014-23</t>
  </si>
  <si>
    <t>BS1-013-23</t>
  </si>
  <si>
    <t>BS1-012-23</t>
  </si>
  <si>
    <t>CF1-007-23</t>
  </si>
  <si>
    <t>BS1-022-23</t>
  </si>
  <si>
    <t>BS1-004-23</t>
  </si>
  <si>
    <t>JL1-137-23</t>
  </si>
  <si>
    <t>JL1-153-23</t>
  </si>
  <si>
    <t>JL1-107-23</t>
  </si>
  <si>
    <t>JL1-126-23</t>
  </si>
  <si>
    <t>JL1-132-23</t>
  </si>
  <si>
    <t>JL1-124-23</t>
  </si>
  <si>
    <t>JL1-123-23</t>
  </si>
  <si>
    <t>JL1-150-23</t>
  </si>
  <si>
    <t>JL1-130-23</t>
  </si>
  <si>
    <t>JL1-148-23</t>
  </si>
  <si>
    <t xml:space="preserve">1st UBC State Champ Opaline  </t>
  </si>
  <si>
    <t>PT9-003-23</t>
  </si>
  <si>
    <t>PT9-007-23</t>
  </si>
  <si>
    <t>PT9-019-23</t>
  </si>
  <si>
    <t>MR1-050-23</t>
  </si>
  <si>
    <t>MR1-034-23</t>
  </si>
  <si>
    <t>RK5-049-23</t>
  </si>
  <si>
    <t>RK5-034-23</t>
  </si>
  <si>
    <t>RK5-031-23</t>
  </si>
  <si>
    <t>DG5-002-23</t>
  </si>
  <si>
    <t>DG5-001-23</t>
  </si>
  <si>
    <t>DG5-011-23</t>
  </si>
  <si>
    <t xml:space="preserve">1st UBC State Champ Grey </t>
  </si>
  <si>
    <t>RG4-055-23</t>
  </si>
  <si>
    <t>RG4-076-23</t>
  </si>
  <si>
    <t>RG4-049-23</t>
  </si>
  <si>
    <t>LR1-001-23</t>
  </si>
  <si>
    <t>RMC-084-23</t>
  </si>
  <si>
    <t>PS1-070-23</t>
  </si>
  <si>
    <t>PS1-097-23</t>
  </si>
  <si>
    <t>CAR-024-23</t>
  </si>
  <si>
    <t>CAR-026-23</t>
  </si>
  <si>
    <t>MAD-010-23</t>
  </si>
  <si>
    <t>MS6-038-23</t>
  </si>
  <si>
    <t>MS6-034-23</t>
  </si>
  <si>
    <t>MS6-025-23</t>
  </si>
  <si>
    <t>MB9-066-23</t>
  </si>
  <si>
    <t>AR1-073-23</t>
  </si>
  <si>
    <t>KM3-032-23</t>
  </si>
  <si>
    <t>KM3-031-23</t>
  </si>
  <si>
    <t xml:space="preserve">Rowe G  </t>
  </si>
  <si>
    <t>GR9-131-23</t>
  </si>
  <si>
    <t>GR9-121-23</t>
  </si>
  <si>
    <t>GR9-019-23</t>
  </si>
  <si>
    <t>AH6-105-23</t>
  </si>
  <si>
    <t>AH6-120-23</t>
  </si>
  <si>
    <t>JRP-247-23</t>
  </si>
  <si>
    <t>JRP-251-23</t>
  </si>
  <si>
    <t>DM2-013-23</t>
  </si>
  <si>
    <t>DM2-020-23</t>
  </si>
  <si>
    <t>DM2-038-23</t>
  </si>
  <si>
    <t>ST1-081-23</t>
  </si>
  <si>
    <t>ST1-035-23</t>
  </si>
  <si>
    <t>HK3-032-23</t>
  </si>
  <si>
    <t>HK3-026-23</t>
  </si>
  <si>
    <t>BCV-7004-23</t>
  </si>
  <si>
    <t>SB8-046-23</t>
  </si>
  <si>
    <t>SB8-053-23</t>
  </si>
  <si>
    <t>DR1-019-23</t>
  </si>
  <si>
    <t>CH5-070-23</t>
  </si>
  <si>
    <t>Bates &amp; Haddick Total</t>
  </si>
  <si>
    <t xml:space="preserve">Bates &amp; Haddick  </t>
  </si>
  <si>
    <t>BCV-296-23</t>
  </si>
  <si>
    <t xml:space="preserve">Pullen K  </t>
  </si>
  <si>
    <t>KP1-026-23</t>
  </si>
  <si>
    <t xml:space="preserve">Ieria V  </t>
  </si>
  <si>
    <t>VI1-007-23</t>
  </si>
  <si>
    <t>BS1-029-23</t>
  </si>
  <si>
    <r>
      <t xml:space="preserve">2nd UBC State Champ Grey </t>
    </r>
    <r>
      <rPr>
        <sz val="9"/>
        <color rgb="FF0070C0"/>
        <rFont val="Arial"/>
        <family val="2"/>
      </rPr>
      <t>(Best Intermediate in Show)</t>
    </r>
  </si>
  <si>
    <t>Fitzpatrick A &amp; E</t>
  </si>
  <si>
    <t>Fitzpatrick A &amp; E Total</t>
  </si>
  <si>
    <t xml:space="preserve">Fitzpatrick A &amp; E  </t>
  </si>
  <si>
    <t>United UBC Show</t>
  </si>
  <si>
    <t>BCV-3040-23</t>
  </si>
  <si>
    <t>Clay, Borg &amp; Skivington Total</t>
  </si>
  <si>
    <t>AR1-118-23</t>
  </si>
  <si>
    <t>NO1-162-23</t>
  </si>
  <si>
    <t>RM1-050-23</t>
  </si>
  <si>
    <t>BM1-243-23</t>
  </si>
  <si>
    <t>BCV-5722-22</t>
  </si>
  <si>
    <t>BCV-****-23</t>
  </si>
  <si>
    <t>CH5-068-21</t>
  </si>
  <si>
    <t>MR1-016-21</t>
  </si>
  <si>
    <t>WC2-082-23</t>
  </si>
  <si>
    <t>RR9-122-23</t>
  </si>
  <si>
    <t>Anderson P Total</t>
  </si>
  <si>
    <t xml:space="preserve">Anderson P  </t>
  </si>
  <si>
    <t>PA2-039-23</t>
  </si>
  <si>
    <t>Anderson P</t>
  </si>
  <si>
    <t>Wise B &amp; M Total</t>
  </si>
  <si>
    <t xml:space="preserve">Wise B &amp; M  </t>
  </si>
  <si>
    <t>BCV-7109-23</t>
  </si>
  <si>
    <t>Wise B &amp; M</t>
  </si>
  <si>
    <t xml:space="preserve">Hatherell A  </t>
  </si>
  <si>
    <t>AH5-046-22</t>
  </si>
  <si>
    <t>JRP-001-22</t>
  </si>
  <si>
    <t>PG3-098-22</t>
  </si>
  <si>
    <t>PG3-086-21</t>
  </si>
  <si>
    <t>SNH-064-20</t>
  </si>
  <si>
    <t xml:space="preserve">Stagg G  </t>
  </si>
  <si>
    <t>GS1-050-21</t>
  </si>
  <si>
    <t>WC2-075-23</t>
  </si>
  <si>
    <t>MB9-149-23</t>
  </si>
  <si>
    <t xml:space="preserve">Macafee J  </t>
  </si>
  <si>
    <t>JM9-023-23</t>
  </si>
  <si>
    <t>GD3-049-23</t>
  </si>
  <si>
    <t>JE3-162-22</t>
  </si>
  <si>
    <t>DT10-089-23</t>
  </si>
  <si>
    <t>BCV-3464-22</t>
  </si>
  <si>
    <t>RM1-024-22</t>
  </si>
  <si>
    <t>AR1-236-23</t>
  </si>
  <si>
    <t>Culell G Total</t>
  </si>
  <si>
    <t xml:space="preserve">Culell G  </t>
  </si>
  <si>
    <t>BCV-6239-23</t>
  </si>
  <si>
    <t>Culell G</t>
  </si>
  <si>
    <t>TA2-007-23</t>
  </si>
  <si>
    <t>DS3-063-21</t>
  </si>
  <si>
    <t>DS3-065-23</t>
  </si>
  <si>
    <t>JM9-079-22</t>
  </si>
  <si>
    <t>JM9-021-23</t>
  </si>
  <si>
    <t>MDM-009-22</t>
  </si>
  <si>
    <t>JM1-008-21</t>
  </si>
  <si>
    <t>PS1-030-21</t>
  </si>
  <si>
    <t>JG2-128-23</t>
  </si>
  <si>
    <t>Cameron Smith Family</t>
  </si>
  <si>
    <t>Burger G</t>
  </si>
  <si>
    <t>Voorsluys W</t>
  </si>
  <si>
    <t>Jewell-Brown J</t>
  </si>
  <si>
    <t>McVilley &amp; Thompson</t>
  </si>
  <si>
    <t>J &amp; J Mastwyk</t>
  </si>
  <si>
    <t>Mcmahon T</t>
  </si>
  <si>
    <t>Vremec D</t>
  </si>
  <si>
    <t>Jewel-Brown J</t>
  </si>
  <si>
    <t>Mcafee J</t>
  </si>
  <si>
    <t>Young Bird S/Champ.</t>
  </si>
  <si>
    <t>3-4</t>
  </si>
  <si>
    <t>Portelli A</t>
  </si>
  <si>
    <t>Exhibitor Points 2024</t>
  </si>
  <si>
    <t>Exhibitor Points Table 2024</t>
  </si>
  <si>
    <t>Show Calendar 2024</t>
  </si>
  <si>
    <t>Elmir Family</t>
  </si>
  <si>
    <t>Club Champ/UBC</t>
  </si>
  <si>
    <t>Adult S/Champ</t>
  </si>
  <si>
    <t>YB S/Champ</t>
  </si>
  <si>
    <t>UBC S/Champ</t>
  </si>
  <si>
    <t>Variety Points 2024</t>
  </si>
  <si>
    <t>ANBC National Show</t>
  </si>
  <si>
    <t>UBC S/Championship</t>
  </si>
  <si>
    <t>Adult S/Championship</t>
  </si>
  <si>
    <t>Young Bird S/Championship</t>
  </si>
  <si>
    <t>25-26</t>
  </si>
  <si>
    <t>PT9-079-23</t>
  </si>
  <si>
    <t>GP1-114-23</t>
  </si>
  <si>
    <t>AA3-289-22</t>
  </si>
  <si>
    <t>AA3-174-23</t>
  </si>
  <si>
    <t>BCV-4693-22</t>
  </si>
  <si>
    <t>MDM-062-21</t>
  </si>
  <si>
    <t>BCV-620-23</t>
  </si>
  <si>
    <t>Revert to Open 2024</t>
  </si>
  <si>
    <t>BCV-1725-23</t>
  </si>
  <si>
    <t>GP1-086-23</t>
  </si>
  <si>
    <t>RR9-092-23</t>
  </si>
  <si>
    <t>3-Feb-24</t>
  </si>
  <si>
    <t>PA2-001-23</t>
  </si>
  <si>
    <t>GMC-003-20</t>
  </si>
  <si>
    <t>HK3-014-23</t>
  </si>
  <si>
    <t>Anderson T Total</t>
  </si>
  <si>
    <t xml:space="preserve">Anderson T  </t>
  </si>
  <si>
    <t>Anderson T</t>
  </si>
  <si>
    <t>TA3-016-23</t>
  </si>
  <si>
    <t>BCV-2706-22</t>
  </si>
  <si>
    <t>BCV-602-23</t>
  </si>
  <si>
    <t>Promote to Intermediate 2025</t>
  </si>
  <si>
    <t>RM1-044-22</t>
  </si>
  <si>
    <t>IH1-415-23</t>
  </si>
  <si>
    <t>IH1-584-23</t>
  </si>
  <si>
    <t>GP1-343-23</t>
  </si>
  <si>
    <t>AC13-012-23</t>
  </si>
  <si>
    <t xml:space="preserve">Chasemore H  </t>
  </si>
  <si>
    <t>BCV-1826-20</t>
  </si>
  <si>
    <t xml:space="preserve">Freeman J  </t>
  </si>
  <si>
    <t>AA3-008-24</t>
  </si>
  <si>
    <t>BCV-310-24</t>
  </si>
  <si>
    <t>Smith &amp; Meagher Total</t>
  </si>
  <si>
    <t xml:space="preserve">Smith &amp; Meagher  </t>
  </si>
  <si>
    <t>Smith &amp; Meagher</t>
  </si>
  <si>
    <t>YB State Championship</t>
  </si>
  <si>
    <t xml:space="preserve">Byrnes,Slater &amp; Whannell  </t>
  </si>
  <si>
    <t>Portelli A Total</t>
  </si>
  <si>
    <t xml:space="preserve">Portelli A  </t>
  </si>
  <si>
    <t xml:space="preserve">Gillespie P </t>
  </si>
  <si>
    <t>Slater E</t>
  </si>
  <si>
    <t>B &amp; M Wise</t>
  </si>
  <si>
    <t>Tevelein G</t>
  </si>
  <si>
    <t>D &amp; M Vermec</t>
  </si>
  <si>
    <t>D &amp; K Knight</t>
  </si>
  <si>
    <t>Knight D &amp; K</t>
  </si>
  <si>
    <t>IH1-303-22</t>
  </si>
  <si>
    <t>RS15-179-21</t>
  </si>
  <si>
    <t>LR1-021-21</t>
  </si>
  <si>
    <t>LR1-118-22</t>
  </si>
  <si>
    <t>DS3-096-21</t>
  </si>
  <si>
    <t>DS3-030-21</t>
  </si>
  <si>
    <t>DS3-201-22</t>
  </si>
  <si>
    <t>PT9-080-20</t>
  </si>
  <si>
    <t>MS6-021-21</t>
  </si>
  <si>
    <t>MS6-106-21</t>
  </si>
  <si>
    <t>MS6-047-21</t>
  </si>
  <si>
    <t>DG5-085-21</t>
  </si>
  <si>
    <t>RG4-017-22</t>
  </si>
  <si>
    <t>JE3-190-21</t>
  </si>
  <si>
    <t>JE3-155-22</t>
  </si>
  <si>
    <t>JE3-016-21</t>
  </si>
  <si>
    <t>JE3-075-20</t>
  </si>
  <si>
    <t>AR1-278-21</t>
  </si>
  <si>
    <t>AR1-198-22</t>
  </si>
  <si>
    <t>AR1-184-21</t>
  </si>
  <si>
    <t>AR1-255-21</t>
  </si>
  <si>
    <t>AR1-198-20</t>
  </si>
  <si>
    <t>BM1-076-21</t>
  </si>
  <si>
    <t>JO2-038-22</t>
  </si>
  <si>
    <t>BCV-6955-21</t>
  </si>
  <si>
    <t>HA1-051-21</t>
  </si>
  <si>
    <t>WC2-087-22</t>
  </si>
  <si>
    <t>MR1-178-22</t>
  </si>
  <si>
    <t>MR1-051-21</t>
  </si>
  <si>
    <t>MP1-005-22</t>
  </si>
  <si>
    <t>PT8-103-22</t>
  </si>
  <si>
    <t>PT8-133-22</t>
  </si>
  <si>
    <t>DM2-064-22</t>
  </si>
  <si>
    <t>MAD-026-22</t>
  </si>
  <si>
    <t>ST1-081-20</t>
  </si>
  <si>
    <t>CM1-043-22</t>
  </si>
  <si>
    <t>GH1-042-20</t>
  </si>
  <si>
    <t>GH1-016-22</t>
  </si>
  <si>
    <t>GS1-057-19</t>
  </si>
  <si>
    <t>BCV-2853-20</t>
  </si>
  <si>
    <t>JF7-021-22</t>
  </si>
  <si>
    <t>JF7-015-20</t>
  </si>
  <si>
    <t>BMW-138-20</t>
  </si>
  <si>
    <t>BMW-170-21</t>
  </si>
  <si>
    <t>BMW-073-22</t>
  </si>
  <si>
    <t>BMW-160-20</t>
  </si>
  <si>
    <t>CH5-070-22</t>
  </si>
  <si>
    <r>
      <t xml:space="preserve">2nd Adult State Champ Cinnamon </t>
    </r>
    <r>
      <rPr>
        <sz val="8"/>
        <color rgb="FFFF0000"/>
        <rFont val="Arial"/>
        <family val="2"/>
      </rPr>
      <t>(Best Beginner in Show)</t>
    </r>
  </si>
  <si>
    <r>
      <t xml:space="preserve">1st Adult State Champ Whitecap </t>
    </r>
    <r>
      <rPr>
        <sz val="8"/>
        <color rgb="FF0070C0"/>
        <rFont val="Arial"/>
        <family val="2"/>
      </rPr>
      <t>(Best Beginner in Show)</t>
    </r>
  </si>
  <si>
    <t>JG2-456-20</t>
  </si>
  <si>
    <t>Best Intermediate in Show</t>
  </si>
  <si>
    <t>JO2-038-23</t>
  </si>
  <si>
    <t>BT8-040-23</t>
  </si>
  <si>
    <t>BCV-4036-22</t>
  </si>
  <si>
    <t>GD3-097-23</t>
  </si>
  <si>
    <t>GP1-375-23</t>
  </si>
  <si>
    <t>DG5-060-23</t>
  </si>
  <si>
    <t>BCV-3467-22</t>
  </si>
  <si>
    <t>BCV-8174-23</t>
  </si>
  <si>
    <t>PG3-080-22</t>
  </si>
  <si>
    <t>MR1-271-23</t>
  </si>
  <si>
    <t>BMW-006-23</t>
  </si>
  <si>
    <t>S7-006-23</t>
  </si>
  <si>
    <t>BT8-007-23</t>
  </si>
  <si>
    <t>BH1-077-21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</si>
</sst>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\$* #,##0.00_);_(\$* \(#,##0.00\);_(\$* \-??_);_(@_)"/>
    <numFmt numFmtId="165" formatCode="dd\-mmmm\-yyyy;@"/>
    <numFmt numFmtId="166" formatCode="dd\-mmm\-yy;@"/>
    <numFmt numFmtId="167" formatCode="dddd&quot;, &quot;mmmm\ dd&quot;, &quot;yyyy"/>
    <numFmt numFmtId="168" formatCode="dd\ mmmm\ yyyy;@"/>
    <numFmt numFmtId="169" formatCode="[$-409]d\-mmm\-yy;@"/>
  </numFmts>
  <fonts count="123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2"/>
      <name val="SWISS"/>
    </font>
    <font>
      <sz val="11"/>
      <color indexed="8"/>
      <name val="Calibri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2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color indexed="51"/>
      <name val="Arial"/>
      <family val="2"/>
    </font>
    <font>
      <b/>
      <sz val="10"/>
      <color indexed="40"/>
      <name val="Arial"/>
      <family val="2"/>
    </font>
    <font>
      <b/>
      <sz val="10"/>
      <color indexed="10"/>
      <name val="Arial"/>
      <family val="2"/>
    </font>
    <font>
      <b/>
      <sz val="10"/>
      <color indexed="31"/>
      <name val="Arial"/>
      <family val="2"/>
    </font>
    <font>
      <b/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49"/>
      <name val="Arial"/>
      <family val="2"/>
    </font>
    <font>
      <b/>
      <sz val="10"/>
      <color indexed="49"/>
      <name val="Arial"/>
      <family val="2"/>
    </font>
    <font>
      <sz val="11"/>
      <color indexed="17"/>
      <name val="Calibri"/>
      <family val="2"/>
    </font>
    <font>
      <b/>
      <sz val="11"/>
      <name val="Calibri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8"/>
      <color indexed="17"/>
      <name val="Arial"/>
      <family val="2"/>
    </font>
    <font>
      <sz val="10"/>
      <color indexed="14"/>
      <name val="Arial"/>
      <family val="2"/>
    </font>
    <font>
      <sz val="10"/>
      <color indexed="30"/>
      <name val="Arial"/>
      <family val="2"/>
    </font>
    <font>
      <sz val="10"/>
      <color indexed="38"/>
      <name val="Arial"/>
      <family val="2"/>
    </font>
    <font>
      <sz val="10"/>
      <color indexed="11"/>
      <name val="Arial"/>
      <family val="2"/>
      <charset val="1"/>
    </font>
    <font>
      <sz val="10"/>
      <color indexed="10"/>
      <name val="Arial"/>
      <family val="2"/>
    </font>
    <font>
      <sz val="10"/>
      <color indexed="53"/>
      <name val="Arial"/>
      <family val="2"/>
    </font>
    <font>
      <sz val="10"/>
      <color indexed="12"/>
      <name val="Arial"/>
      <family val="2"/>
    </font>
    <font>
      <sz val="10"/>
      <color indexed="51"/>
      <name val="Arial"/>
      <family val="2"/>
    </font>
    <font>
      <b/>
      <sz val="10"/>
      <color indexed="14"/>
      <name val="Arial"/>
      <family val="2"/>
    </font>
    <font>
      <sz val="10"/>
      <color indexed="8"/>
      <name val="Arial"/>
      <family val="2"/>
    </font>
    <font>
      <sz val="10"/>
      <color indexed="48"/>
      <name val="Arial"/>
      <family val="2"/>
    </font>
    <font>
      <sz val="10"/>
      <color indexed="40"/>
      <name val="Arial"/>
      <family val="2"/>
    </font>
    <font>
      <b/>
      <sz val="10"/>
      <color indexed="52"/>
      <name val="Arial"/>
      <family val="2"/>
    </font>
    <font>
      <sz val="10"/>
      <color indexed="57"/>
      <name val="Arial"/>
      <family val="2"/>
    </font>
    <font>
      <sz val="12"/>
      <name val="Calibri"/>
      <family val="2"/>
    </font>
    <font>
      <sz val="11"/>
      <name val="Calibri"/>
      <family val="2"/>
    </font>
    <font>
      <b/>
      <sz val="12"/>
      <color indexed="12"/>
      <name val="Arial"/>
      <family val="2"/>
    </font>
    <font>
      <b/>
      <sz val="10"/>
      <color indexed="13"/>
      <name val="Arial"/>
      <family val="2"/>
    </font>
    <font>
      <sz val="10"/>
      <name val="SWISS"/>
    </font>
    <font>
      <sz val="10"/>
      <color indexed="49"/>
      <name val="SWISS"/>
    </font>
    <font>
      <b/>
      <sz val="9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8"/>
      <color indexed="17"/>
      <name val="Arial"/>
      <family val="2"/>
    </font>
    <font>
      <b/>
      <sz val="8"/>
      <color indexed="62"/>
      <name val="Arial"/>
      <family val="2"/>
    </font>
    <font>
      <sz val="9"/>
      <name val="SWISS"/>
    </font>
    <font>
      <sz val="9"/>
      <color indexed="12"/>
      <name val="Arial"/>
      <family val="2"/>
    </font>
    <font>
      <b/>
      <sz val="8"/>
      <color indexed="52"/>
      <name val="Arial"/>
      <family val="2"/>
    </font>
    <font>
      <b/>
      <sz val="8"/>
      <color indexed="14"/>
      <name val="Arial"/>
      <family val="2"/>
    </font>
    <font>
      <b/>
      <sz val="8"/>
      <color indexed="8"/>
      <name val="Arial"/>
      <family val="2"/>
    </font>
    <font>
      <b/>
      <sz val="8"/>
      <color indexed="60"/>
      <name val="Arial"/>
      <family val="2"/>
    </font>
    <font>
      <b/>
      <sz val="8"/>
      <color indexed="53"/>
      <name val="Arial"/>
      <family val="2"/>
    </font>
    <font>
      <sz val="9"/>
      <name val="Arial"/>
      <family val="2"/>
    </font>
    <font>
      <sz val="9"/>
      <color indexed="52"/>
      <name val="SWISS"/>
    </font>
    <font>
      <sz val="9"/>
      <color indexed="52"/>
      <name val="Arial"/>
      <family val="2"/>
    </font>
    <font>
      <b/>
      <sz val="8"/>
      <color indexed="51"/>
      <name val="Arial"/>
      <family val="2"/>
    </font>
    <font>
      <sz val="9"/>
      <color indexed="51"/>
      <name val="SWISS"/>
    </font>
    <font>
      <sz val="9"/>
      <color indexed="51"/>
      <name val="Arial"/>
      <family val="2"/>
    </font>
    <font>
      <b/>
      <sz val="8"/>
      <color indexed="57"/>
      <name val="Arial"/>
      <family val="2"/>
    </font>
    <font>
      <b/>
      <sz val="8"/>
      <color indexed="48"/>
      <name val="Arial"/>
      <family val="2"/>
    </font>
    <font>
      <b/>
      <sz val="8"/>
      <color indexed="49"/>
      <name val="Arial"/>
      <family val="2"/>
    </font>
    <font>
      <b/>
      <sz val="9"/>
      <name val="Arial"/>
      <family val="2"/>
    </font>
    <font>
      <b/>
      <sz val="12"/>
      <color indexed="52"/>
      <name val="SWISS"/>
    </font>
    <font>
      <b/>
      <sz val="10"/>
      <color indexed="52"/>
      <name val="SWISS"/>
    </font>
    <font>
      <b/>
      <sz val="10"/>
      <color indexed="10"/>
      <name val="SWISS"/>
    </font>
    <font>
      <b/>
      <sz val="12"/>
      <color indexed="10"/>
      <name val="SWISS"/>
    </font>
    <font>
      <b/>
      <sz val="8"/>
      <color indexed="9"/>
      <name val="Arial"/>
      <family val="2"/>
    </font>
    <font>
      <b/>
      <sz val="8"/>
      <color indexed="30"/>
      <name val="Arial"/>
      <family val="2"/>
    </font>
    <font>
      <b/>
      <sz val="8"/>
      <color indexed="56"/>
      <name val="Arial"/>
      <family val="2"/>
    </font>
    <font>
      <sz val="12"/>
      <color indexed="14"/>
      <name val="SWISS"/>
    </font>
    <font>
      <sz val="10"/>
      <color indexed="14"/>
      <name val="SWISS"/>
    </font>
    <font>
      <b/>
      <sz val="10"/>
      <color indexed="14"/>
      <name val="SWISS"/>
    </font>
    <font>
      <sz val="12"/>
      <color indexed="14"/>
      <name val="Times New Roman"/>
      <family val="1"/>
    </font>
    <font>
      <sz val="9"/>
      <color indexed="10"/>
      <name val="Arial"/>
      <family val="2"/>
    </font>
    <font>
      <b/>
      <sz val="9"/>
      <name val="SWISS"/>
    </font>
    <font>
      <b/>
      <sz val="9"/>
      <color indexed="10"/>
      <name val="SWISS"/>
    </font>
    <font>
      <b/>
      <sz val="10"/>
      <name val="SWISS"/>
    </font>
    <font>
      <sz val="12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B050"/>
      <name val="Arial"/>
      <family val="2"/>
    </font>
    <font>
      <sz val="11"/>
      <color rgb="FF00B050"/>
      <name val="Calibri"/>
      <family val="2"/>
    </font>
    <font>
      <b/>
      <sz val="10"/>
      <color rgb="FF00B050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Arial"/>
      <family val="2"/>
    </font>
    <font>
      <sz val="10"/>
      <color rgb="FF7030A0"/>
      <name val="Arial"/>
      <family val="2"/>
    </font>
    <font>
      <sz val="10"/>
      <color rgb="FF000000"/>
      <name val="Arial"/>
      <family val="2"/>
    </font>
    <font>
      <sz val="11"/>
      <color rgb="FF7030A0"/>
      <name val="Calibri"/>
      <family val="2"/>
    </font>
    <font>
      <sz val="11"/>
      <color rgb="FF7030A0"/>
      <name val="Calibri"/>
      <family val="2"/>
      <charset val="1"/>
    </font>
    <font>
      <sz val="10"/>
      <color rgb="FF444444"/>
      <name val="Arial"/>
      <family val="2"/>
    </font>
    <font>
      <sz val="10"/>
      <color rgb="FF00A84C"/>
      <name val="Arial"/>
      <family val="2"/>
    </font>
    <font>
      <sz val="10"/>
      <color theme="7"/>
      <name val="Arial"/>
      <family val="2"/>
    </font>
    <font>
      <sz val="10"/>
      <color rgb="FFFF0000"/>
      <name val="Arial"/>
      <family val="2"/>
    </font>
    <font>
      <b/>
      <sz val="10"/>
      <color theme="5" tint="-0.249977111117893"/>
      <name val="Arial"/>
      <family val="2"/>
    </font>
    <font>
      <b/>
      <sz val="10"/>
      <color rgb="FF5E2824"/>
      <name val="Arial"/>
      <family val="2"/>
    </font>
    <font>
      <sz val="10"/>
      <color rgb="FF8D463F"/>
      <name val="Arial"/>
      <family val="2"/>
    </font>
    <font>
      <sz val="10"/>
      <color rgb="FF1E8905"/>
      <name val="Arial"/>
      <family val="2"/>
    </font>
    <font>
      <sz val="11"/>
      <color rgb="FF1E8905"/>
      <name val="Calibri"/>
      <family val="2"/>
    </font>
    <font>
      <b/>
      <sz val="11"/>
      <color indexed="17"/>
      <name val="Calibri"/>
      <family val="2"/>
    </font>
    <font>
      <b/>
      <sz val="10"/>
      <color rgb="FF8D463F"/>
      <name val="Arial"/>
      <family val="2"/>
    </font>
    <font>
      <b/>
      <sz val="10"/>
      <color rgb="FF1E8905"/>
      <name val="Arial"/>
      <family val="2"/>
    </font>
    <font>
      <sz val="11"/>
      <color rgb="FF8D463F"/>
      <name val="Calibri"/>
      <family val="2"/>
    </font>
    <font>
      <sz val="8"/>
      <color rgb="FF8D463F"/>
      <name val="Arial"/>
      <family val="2"/>
    </font>
    <font>
      <sz val="8"/>
      <color rgb="FF000000"/>
      <name val="Arial"/>
      <family val="2"/>
    </font>
    <font>
      <b/>
      <sz val="10"/>
      <color rgb="FF00B0F0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0"/>
      <color rgb="FFFFC000"/>
      <name val="Arial"/>
      <family val="2"/>
    </font>
    <font>
      <sz val="9"/>
      <color rgb="FF0070C0"/>
      <name val="Arial"/>
      <family val="2"/>
    </font>
    <font>
      <sz val="11"/>
      <color rgb="FF0070C0"/>
      <name val="Calibri"/>
      <family val="2"/>
    </font>
    <font>
      <sz val="10"/>
      <color theme="9" tint="-0.499984740745262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Calibri"/>
      <family val="2"/>
    </font>
    <font>
      <sz val="8"/>
      <color rgb="FFFF0000"/>
      <name val="Arial"/>
      <family val="2"/>
    </font>
    <font>
      <sz val="8"/>
      <color rgb="FF0070C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8"/>
        <bgColor indexed="58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17"/>
        <bgColor indexed="21"/>
      </patternFill>
    </fill>
    <fill>
      <patternFill patternType="solid">
        <fgColor indexed="13"/>
        <bgColor indexed="34"/>
      </patternFill>
    </fill>
    <fill>
      <patternFill patternType="solid">
        <fgColor indexed="34"/>
        <bgColor indexed="13"/>
      </patternFill>
    </fill>
    <fill>
      <patternFill patternType="solid">
        <fgColor indexed="44"/>
        <bgColor indexed="22"/>
      </patternFill>
    </fill>
    <fill>
      <patternFill patternType="solid">
        <fgColor indexed="10"/>
        <bgColor indexed="60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31"/>
      </patternFill>
    </fill>
    <fill>
      <patternFill patternType="solid">
        <fgColor indexed="45"/>
        <bgColor indexed="29"/>
      </patternFill>
    </fill>
    <fill>
      <patternFill patternType="solid">
        <fgColor rgb="FFFFFF00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21"/>
      </patternFill>
    </fill>
    <fill>
      <patternFill patternType="solid">
        <fgColor theme="1"/>
        <bgColor indexed="58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rgb="FFFFFF00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22"/>
      </patternFill>
    </fill>
    <fill>
      <patternFill patternType="solid">
        <fgColor theme="0"/>
        <bgColor indexed="1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A84C"/>
        <bgColor indexed="21"/>
      </patternFill>
    </fill>
    <fill>
      <patternFill patternType="solid">
        <fgColor theme="0"/>
        <bgColor indexed="22"/>
      </patternFill>
    </fill>
    <fill>
      <patternFill patternType="solid">
        <fgColor rgb="FF00A84C"/>
        <bgColor indexed="64"/>
      </patternFill>
    </fill>
    <fill>
      <patternFill patternType="solid">
        <fgColor rgb="FFFF0000"/>
        <bgColor indexed="21"/>
      </patternFill>
    </fill>
    <fill>
      <patternFill patternType="solid">
        <fgColor rgb="FF00A84C"/>
        <bgColor indexed="22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DDDDDD"/>
        <bgColor indexed="26"/>
      </patternFill>
    </fill>
    <fill>
      <patternFill patternType="solid">
        <fgColor theme="0"/>
        <bgColor indexed="21"/>
      </patternFill>
    </fill>
  </fills>
  <borders count="23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 style="thin">
        <color indexed="8"/>
      </right>
      <top/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8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8"/>
      </top>
      <bottom style="thin">
        <color indexed="31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8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indexed="31"/>
      </left>
      <right style="thin">
        <color indexed="8"/>
      </right>
      <top/>
      <bottom/>
      <diagonal/>
    </border>
    <border>
      <left style="thin">
        <color indexed="3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31"/>
      </top>
      <bottom style="thin">
        <color indexed="31"/>
      </bottom>
      <diagonal/>
    </border>
    <border>
      <left/>
      <right style="thin">
        <color indexed="8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/>
      <top/>
      <bottom style="thin">
        <color indexed="31"/>
      </bottom>
      <diagonal/>
    </border>
    <border>
      <left/>
      <right style="thin">
        <color indexed="8"/>
      </right>
      <top/>
      <bottom style="thin">
        <color indexed="31"/>
      </bottom>
      <diagonal/>
    </border>
    <border>
      <left style="thin">
        <color indexed="8"/>
      </left>
      <right/>
      <top style="thin">
        <color indexed="31"/>
      </top>
      <bottom style="thin">
        <color indexed="8"/>
      </bottom>
      <diagonal/>
    </border>
    <border>
      <left/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8"/>
      </right>
      <top style="thin">
        <color indexed="8"/>
      </top>
      <bottom style="thin">
        <color indexed="31"/>
      </bottom>
      <diagonal/>
    </border>
    <border>
      <left style="thin">
        <color indexed="8"/>
      </left>
      <right/>
      <top style="thin">
        <color indexed="8"/>
      </top>
      <bottom style="thin">
        <color indexed="31"/>
      </bottom>
      <diagonal/>
    </border>
    <border>
      <left/>
      <right style="thin">
        <color indexed="8"/>
      </right>
      <top style="thin">
        <color indexed="8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/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8"/>
      </left>
      <right/>
      <top style="thin">
        <color indexed="31"/>
      </top>
      <bottom/>
      <diagonal/>
    </border>
    <border>
      <left/>
      <right style="thin">
        <color indexed="8"/>
      </right>
      <top style="thin">
        <color indexed="3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64"/>
      </bottom>
      <diagonal/>
    </border>
    <border>
      <left style="thin">
        <color indexed="31"/>
      </left>
      <right/>
      <top style="thin">
        <color indexed="31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31"/>
      </right>
      <top style="thin">
        <color indexed="8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/>
      <bottom style="thin">
        <color indexed="31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indexed="31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/>
      <diagonal/>
    </border>
    <border>
      <left/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/>
      <diagonal/>
    </border>
    <border>
      <left/>
      <right style="thin">
        <color rgb="FFD9D9D9"/>
      </right>
      <top/>
      <bottom/>
      <diagonal/>
    </border>
    <border>
      <left/>
      <right/>
      <top style="thin">
        <color rgb="FFD9D9D9"/>
      </top>
      <bottom/>
      <diagonal/>
    </border>
    <border>
      <left/>
      <right/>
      <top style="thin">
        <color rgb="FFF2F2F2"/>
      </top>
      <bottom style="thin">
        <color rgb="FFD9D9D9"/>
      </bottom>
      <diagonal/>
    </border>
    <border>
      <left style="thin">
        <color rgb="FFF2F2F2"/>
      </left>
      <right style="thin">
        <color rgb="FFD9D9D9"/>
      </right>
      <top/>
      <bottom/>
      <diagonal/>
    </border>
    <border>
      <left style="thin">
        <color rgb="FFF2F2F2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F2F2F2"/>
      </left>
      <right style="thin">
        <color rgb="FFD9D9D9"/>
      </right>
      <top style="thin">
        <color rgb="FFD9D9D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medium">
        <color indexed="64"/>
      </right>
      <top style="thin">
        <color rgb="FFD9D9D9"/>
      </top>
      <bottom style="thin">
        <color rgb="FFD9D9D9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31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medium">
        <color indexed="64"/>
      </bottom>
      <diagonal/>
    </border>
    <border>
      <left style="thin">
        <color indexed="3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F2F2F2"/>
      </right>
      <top style="thin">
        <color rgb="FFD9D9D9"/>
      </top>
      <bottom style="thin">
        <color rgb="FFD9D9D9"/>
      </bottom>
      <diagonal/>
    </border>
    <border>
      <left style="thin">
        <color indexed="64"/>
      </left>
      <right/>
      <top style="thin">
        <color rgb="FFD9D9D9"/>
      </top>
      <bottom style="thin">
        <color rgb="FFD9D9D9"/>
      </bottom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/>
      <top style="thin">
        <color rgb="FFD9D9D9"/>
      </top>
      <bottom/>
      <diagonal/>
    </border>
    <border>
      <left style="thin">
        <color indexed="64"/>
      </left>
      <right style="thin">
        <color rgb="FFF2F2F2"/>
      </right>
      <top style="thin">
        <color rgb="FFD9D9D9"/>
      </top>
      <bottom/>
      <diagonal/>
    </border>
    <border>
      <left style="thin">
        <color indexed="64"/>
      </left>
      <right/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/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indexed="64"/>
      </left>
      <right style="thin">
        <color rgb="FFD9D9D9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9D9D9"/>
      </left>
      <right style="thin">
        <color auto="1"/>
      </right>
      <top style="thin">
        <color rgb="FFD9D9D9"/>
      </top>
      <bottom style="thin">
        <color auto="1"/>
      </bottom>
      <diagonal/>
    </border>
    <border>
      <left/>
      <right style="thin">
        <color indexed="3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31"/>
      </right>
      <top style="thin">
        <color theme="0" tint="-0.1499679555650502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theme="0" tint="-0.14996795556505021"/>
      </bottom>
      <diagonal/>
    </border>
    <border>
      <left/>
      <right style="thin">
        <color indexed="31"/>
      </right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rgb="FFD9D9D9"/>
      </left>
      <right style="thin">
        <color rgb="FFD9D9D9"/>
      </right>
      <top style="thin">
        <color auto="1"/>
      </top>
      <bottom style="thin">
        <color rgb="FFD9D9D9"/>
      </bottom>
      <diagonal/>
    </border>
    <border>
      <left style="thin">
        <color indexed="8"/>
      </left>
      <right style="thin">
        <color rgb="FF000000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31"/>
      </right>
      <top style="thin">
        <color indexed="3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3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31"/>
      </right>
      <top style="thin">
        <color theme="0" tint="-0.14996795556505021"/>
      </top>
      <bottom style="thin">
        <color indexed="31"/>
      </bottom>
      <diagonal/>
    </border>
    <border>
      <left style="thin">
        <color indexed="64"/>
      </left>
      <right style="thin">
        <color indexed="3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31"/>
      </left>
      <right style="thin">
        <color indexed="8"/>
      </right>
      <top style="thin">
        <color indexed="31"/>
      </top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rgb="FFF2F2F2"/>
      </right>
      <top/>
      <bottom style="thin">
        <color rgb="FFD9D9D9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31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/>
      </left>
      <right style="thin">
        <color auto="1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31"/>
      </right>
      <top style="thin">
        <color theme="0" tint="-0.14996795556505021"/>
      </top>
      <bottom/>
      <diagonal/>
    </border>
    <border>
      <left/>
      <right style="medium">
        <color indexed="64"/>
      </right>
      <top style="thin">
        <color rgb="FFD9D9D9"/>
      </top>
      <bottom style="thin">
        <color rgb="FFD9D9D9"/>
      </bottom>
      <diagonal/>
    </border>
    <border>
      <left style="thin">
        <color indexed="31"/>
      </left>
      <right style="medium">
        <color indexed="64"/>
      </right>
      <top style="thin">
        <color rgb="FFD9D9D9"/>
      </top>
      <bottom style="thin">
        <color rgb="FFD9D9D9"/>
      </bottom>
      <diagonal/>
    </border>
    <border>
      <left style="thin">
        <color indexed="31"/>
      </left>
      <right style="medium">
        <color indexed="64"/>
      </right>
      <top style="thin">
        <color rgb="FFD9D9D9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/>
      <right style="thin">
        <color rgb="FFD9D9D9"/>
      </right>
      <top style="thin">
        <color indexed="31"/>
      </top>
      <bottom style="thin">
        <color rgb="FFD9D9D9"/>
      </bottom>
      <diagonal/>
    </border>
    <border>
      <left style="thin">
        <color theme="2"/>
      </left>
      <right style="thin">
        <color theme="1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1"/>
      </right>
      <top style="thin">
        <color theme="2"/>
      </top>
      <bottom style="thin">
        <color rgb="FFD9D9D9"/>
      </bottom>
      <diagonal/>
    </border>
    <border>
      <left/>
      <right style="thin">
        <color indexed="8"/>
      </right>
      <top style="thin">
        <color indexed="31"/>
      </top>
      <bottom style="thin">
        <color theme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8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indexed="8"/>
      </top>
      <bottom/>
      <diagonal/>
    </border>
    <border>
      <left style="thin">
        <color theme="0"/>
      </left>
      <right style="thin">
        <color auto="1"/>
      </right>
      <top/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indexed="8"/>
      </top>
      <bottom/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0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/>
      <right style="thin">
        <color indexed="8"/>
      </right>
      <top/>
      <bottom style="thin">
        <color indexed="31"/>
      </bottom>
      <diagonal/>
    </border>
    <border>
      <left style="thin">
        <color indexed="8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8"/>
      </right>
      <top/>
      <bottom style="thin">
        <color indexed="31"/>
      </bottom>
      <diagonal/>
    </border>
    <border>
      <left style="thin">
        <color auto="1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8"/>
      </bottom>
      <diagonal/>
    </border>
    <border>
      <left/>
      <right style="thin">
        <color theme="0"/>
      </right>
      <top style="thin">
        <color indexed="8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indexed="8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auto="1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indexed="8"/>
      </top>
      <bottom/>
      <diagonal/>
    </border>
    <border>
      <left style="thin">
        <color theme="0"/>
      </left>
      <right/>
      <top style="thin">
        <color indexed="8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8"/>
      </right>
      <top/>
      <bottom style="thin">
        <color indexed="31"/>
      </bottom>
      <diagonal/>
    </border>
    <border>
      <left/>
      <right style="thin">
        <color indexed="8"/>
      </right>
      <top/>
      <bottom style="thin">
        <color indexed="31"/>
      </bottom>
      <diagonal/>
    </border>
    <border>
      <left style="thin">
        <color indexed="31"/>
      </left>
      <right/>
      <top/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64"/>
      </left>
      <right style="thin">
        <color theme="0" tint="-0.14996795556505021"/>
      </right>
      <top style="thin">
        <color rgb="FFD9D9D9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8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8"/>
      </right>
      <top style="thin">
        <color indexed="3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8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8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auto="1"/>
      </right>
      <top/>
      <bottom style="thin">
        <color indexed="8"/>
      </bottom>
      <diagonal/>
    </border>
    <border>
      <left style="thin">
        <color indexed="64"/>
      </left>
      <right style="thin">
        <color indexed="31"/>
      </right>
      <top style="thin">
        <color indexed="31"/>
      </top>
      <bottom style="thin">
        <color rgb="FFDDDDDD"/>
      </bottom>
      <diagonal/>
    </border>
    <border>
      <left style="thin">
        <color indexed="64"/>
      </left>
      <right style="thin">
        <color indexed="31"/>
      </right>
      <top style="thin">
        <color rgb="FFDDDDDD"/>
      </top>
      <bottom style="thin">
        <color indexed="3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theme="0"/>
      </right>
      <top/>
      <bottom style="thin">
        <color indexed="8"/>
      </bottom>
      <diagonal/>
    </border>
    <border>
      <left style="thin">
        <color auto="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8"/>
      </bottom>
      <diagonal/>
    </border>
    <border>
      <left/>
      <right style="thin">
        <color auto="1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indexed="8"/>
      </top>
      <bottom style="thin">
        <color theme="0"/>
      </bottom>
      <diagonal/>
    </border>
    <border>
      <left/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indexed="3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auto="1"/>
      </bottom>
      <diagonal/>
    </border>
    <border>
      <left/>
      <right style="thin">
        <color auto="1"/>
      </right>
      <top style="thin">
        <color indexed="31"/>
      </top>
      <bottom style="thin">
        <color indexed="31"/>
      </bottom>
      <diagonal/>
    </border>
    <border>
      <left/>
      <right style="thin">
        <color auto="1"/>
      </right>
      <top/>
      <bottom/>
      <diagonal/>
    </border>
  </borders>
  <cellStyleXfs count="26">
    <xf numFmtId="0" fontId="0" fillId="0" borderId="0"/>
    <xf numFmtId="164" fontId="86" fillId="0" borderId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87" fillId="0" borderId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</cellStyleXfs>
  <cellXfs count="2664">
    <xf numFmtId="0" fontId="0" fillId="0" borderId="0" xfId="0"/>
    <xf numFmtId="0" fontId="0" fillId="2" borderId="0" xfId="0" applyFill="1" applyAlignment="1">
      <alignment horizontal="center" vertical="center"/>
    </xf>
    <xf numFmtId="0" fontId="1" fillId="2" borderId="0" xfId="0" applyFont="1" applyFill="1" applyBorder="1"/>
    <xf numFmtId="0" fontId="5" fillId="2" borderId="0" xfId="0" applyFont="1" applyFill="1" applyAlignment="1">
      <alignment horizontal="left"/>
    </xf>
    <xf numFmtId="0" fontId="0" fillId="2" borderId="0" xfId="0" applyFill="1"/>
    <xf numFmtId="0" fontId="0" fillId="2" borderId="0" xfId="0" applyFill="1" applyAlignment="1">
      <alignment horizontal="center"/>
    </xf>
    <xf numFmtId="0" fontId="6" fillId="3" borderId="1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6" fillId="4" borderId="4" xfId="0" applyFont="1" applyFill="1" applyBorder="1" applyAlignment="1">
      <alignment vertical="center"/>
    </xf>
    <xf numFmtId="0" fontId="7" fillId="4" borderId="5" xfId="0" applyFont="1" applyFill="1" applyBorder="1"/>
    <xf numFmtId="0" fontId="7" fillId="4" borderId="6" xfId="0" applyFont="1" applyFill="1" applyBorder="1"/>
    <xf numFmtId="0" fontId="7" fillId="2" borderId="0" xfId="0" applyFont="1" applyFill="1" applyBorder="1"/>
    <xf numFmtId="0" fontId="0" fillId="2" borderId="0" xfId="0" applyFill="1" applyBorder="1"/>
    <xf numFmtId="0" fontId="1" fillId="5" borderId="1" xfId="0" applyFont="1" applyFill="1" applyBorder="1" applyAlignment="1">
      <alignment vertical="center"/>
    </xf>
    <xf numFmtId="0" fontId="0" fillId="5" borderId="2" xfId="0" applyFill="1" applyBorder="1" applyAlignment="1">
      <alignment vertical="center"/>
    </xf>
    <xf numFmtId="0" fontId="1" fillId="5" borderId="7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0" fillId="5" borderId="3" xfId="0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2" fillId="2" borderId="0" xfId="0" applyFont="1" applyFill="1"/>
    <xf numFmtId="0" fontId="13" fillId="2" borderId="0" xfId="0" applyFont="1" applyFill="1" applyAlignment="1">
      <alignment horizontal="left"/>
    </xf>
    <xf numFmtId="0" fontId="12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10" fillId="3" borderId="4" xfId="0" applyFont="1" applyFill="1" applyBorder="1"/>
    <xf numFmtId="0" fontId="10" fillId="3" borderId="5" xfId="0" applyFont="1" applyFill="1" applyBorder="1"/>
    <xf numFmtId="0" fontId="14" fillId="3" borderId="5" xfId="0" applyFont="1" applyFill="1" applyBorder="1" applyAlignment="1">
      <alignment horizontal="left"/>
    </xf>
    <xf numFmtId="0" fontId="15" fillId="3" borderId="5" xfId="0" applyFont="1" applyFill="1" applyBorder="1" applyAlignment="1">
      <alignment horizontal="left"/>
    </xf>
    <xf numFmtId="0" fontId="16" fillId="3" borderId="5" xfId="0" applyFont="1" applyFill="1" applyBorder="1" applyAlignment="1">
      <alignment horizontal="left"/>
    </xf>
    <xf numFmtId="0" fontId="17" fillId="3" borderId="5" xfId="0" applyFont="1" applyFill="1" applyBorder="1" applyAlignment="1">
      <alignment horizontal="left"/>
    </xf>
    <xf numFmtId="0" fontId="18" fillId="3" borderId="5" xfId="0" applyFont="1" applyFill="1" applyBorder="1" applyAlignment="1">
      <alignment horizontal="left"/>
    </xf>
    <xf numFmtId="0" fontId="10" fillId="3" borderId="6" xfId="0" applyFont="1" applyFill="1" applyBorder="1" applyAlignment="1">
      <alignment horizontal="left"/>
    </xf>
    <xf numFmtId="0" fontId="10" fillId="3" borderId="6" xfId="0" applyFont="1" applyFill="1" applyBorder="1"/>
    <xf numFmtId="0" fontId="1" fillId="0" borderId="8" xfId="0" applyFont="1" applyFill="1" applyBorder="1" applyAlignment="1">
      <alignment horizontal="left"/>
    </xf>
    <xf numFmtId="0" fontId="1" fillId="5" borderId="8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12" xfId="0" applyFont="1" applyFill="1" applyBorder="1" applyAlignment="1">
      <alignment vertical="center"/>
    </xf>
    <xf numFmtId="0" fontId="1" fillId="5" borderId="13" xfId="0" applyFont="1" applyFill="1" applyBorder="1" applyAlignment="1">
      <alignment horizontal="left" vertical="top" wrapText="1"/>
    </xf>
    <xf numFmtId="0" fontId="1" fillId="5" borderId="13" xfId="0" applyFont="1" applyFill="1" applyBorder="1" applyAlignment="1">
      <alignment horizontal="left"/>
    </xf>
    <xf numFmtId="0" fontId="1" fillId="6" borderId="14" xfId="0" applyFont="1" applyFill="1" applyBorder="1" applyAlignment="1">
      <alignment horizontal="left"/>
    </xf>
    <xf numFmtId="0" fontId="1" fillId="5" borderId="15" xfId="0" applyFont="1" applyFill="1" applyBorder="1" applyAlignment="1">
      <alignment vertical="center"/>
    </xf>
    <xf numFmtId="0" fontId="1" fillId="5" borderId="8" xfId="0" applyFont="1" applyFill="1" applyBorder="1" applyAlignment="1">
      <alignment horizontal="left" vertical="top" wrapText="1"/>
    </xf>
    <xf numFmtId="0" fontId="1" fillId="5" borderId="8" xfId="0" applyFont="1" applyFill="1" applyBorder="1" applyAlignment="1">
      <alignment horizontal="left"/>
    </xf>
    <xf numFmtId="165" fontId="1" fillId="0" borderId="8" xfId="0" applyNumberFormat="1" applyFont="1" applyFill="1" applyBorder="1" applyAlignment="1">
      <alignment horizontal="left"/>
    </xf>
    <xf numFmtId="166" fontId="1" fillId="0" borderId="8" xfId="0" applyNumberFormat="1" applyFont="1" applyFill="1" applyBorder="1" applyAlignment="1">
      <alignment horizontal="left"/>
    </xf>
    <xf numFmtId="165" fontId="1" fillId="5" borderId="15" xfId="0" applyNumberFormat="1" applyFont="1" applyFill="1" applyBorder="1" applyAlignment="1">
      <alignment horizontal="left"/>
    </xf>
    <xf numFmtId="165" fontId="1" fillId="0" borderId="15" xfId="0" applyNumberFormat="1" applyFont="1" applyFill="1" applyBorder="1" applyAlignment="1">
      <alignment horizontal="left"/>
    </xf>
    <xf numFmtId="0" fontId="1" fillId="2" borderId="0" xfId="0" applyFont="1" applyFill="1"/>
    <xf numFmtId="0" fontId="1" fillId="0" borderId="15" xfId="0" applyFont="1" applyFill="1" applyBorder="1" applyAlignment="1">
      <alignment horizontal="left"/>
    </xf>
    <xf numFmtId="0" fontId="1" fillId="5" borderId="8" xfId="0" applyFont="1" applyFill="1" applyBorder="1" applyAlignment="1">
      <alignment horizontal="left" vertical="center"/>
    </xf>
    <xf numFmtId="166" fontId="1" fillId="0" borderId="15" xfId="0" applyNumberFormat="1" applyFont="1" applyFill="1" applyBorder="1" applyAlignment="1">
      <alignment horizontal="left"/>
    </xf>
    <xf numFmtId="0" fontId="1" fillId="0" borderId="8" xfId="0" applyFont="1" applyFill="1" applyBorder="1" applyAlignment="1"/>
    <xf numFmtId="0" fontId="1" fillId="5" borderId="16" xfId="0" applyFont="1" applyFill="1" applyBorder="1" applyAlignment="1">
      <alignment vertical="center"/>
    </xf>
    <xf numFmtId="0" fontId="1" fillId="5" borderId="17" xfId="0" applyFont="1" applyFill="1" applyBorder="1" applyAlignment="1">
      <alignment horizontal="left" vertical="top" wrapText="1"/>
    </xf>
    <xf numFmtId="0" fontId="1" fillId="5" borderId="17" xfId="0" applyFont="1" applyFill="1" applyBorder="1" applyAlignment="1">
      <alignment horizontal="left"/>
    </xf>
    <xf numFmtId="0" fontId="1" fillId="0" borderId="15" xfId="6" applyFont="1" applyFill="1" applyBorder="1" applyAlignment="1">
      <alignment horizontal="left"/>
    </xf>
    <xf numFmtId="0" fontId="1" fillId="0" borderId="8" xfId="6" applyFont="1" applyFill="1" applyBorder="1" applyAlignment="1">
      <alignment horizontal="left"/>
    </xf>
    <xf numFmtId="0" fontId="1" fillId="0" borderId="8" xfId="0" applyFont="1" applyFill="1" applyBorder="1"/>
    <xf numFmtId="166" fontId="1" fillId="5" borderId="15" xfId="0" applyNumberFormat="1" applyFont="1" applyFill="1" applyBorder="1" applyAlignment="1">
      <alignment horizontal="left"/>
    </xf>
    <xf numFmtId="166" fontId="1" fillId="5" borderId="0" xfId="0" applyNumberFormat="1" applyFont="1" applyFill="1" applyBorder="1" applyAlignment="1"/>
    <xf numFmtId="0" fontId="1" fillId="5" borderId="0" xfId="0" applyFont="1" applyFill="1" applyBorder="1" applyAlignment="1"/>
    <xf numFmtId="0" fontId="0" fillId="5" borderId="0" xfId="0" applyFont="1" applyFill="1" applyBorder="1"/>
    <xf numFmtId="0" fontId="1" fillId="0" borderId="8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left"/>
    </xf>
    <xf numFmtId="0" fontId="1" fillId="0" borderId="19" xfId="0" applyFont="1" applyFill="1" applyBorder="1" applyAlignment="1">
      <alignment horizontal="left"/>
    </xf>
    <xf numFmtId="0" fontId="1" fillId="0" borderId="19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1" fillId="0" borderId="21" xfId="18" applyFont="1" applyFill="1" applyBorder="1" applyAlignment="1">
      <alignment horizontal="left"/>
    </xf>
    <xf numFmtId="0" fontId="1" fillId="0" borderId="22" xfId="0" applyFont="1" applyFill="1" applyBorder="1"/>
    <xf numFmtId="0" fontId="0" fillId="0" borderId="22" xfId="0" applyFill="1" applyBorder="1" applyAlignment="1">
      <alignment horizontal="center"/>
    </xf>
    <xf numFmtId="1" fontId="1" fillId="5" borderId="0" xfId="0" applyNumberFormat="1" applyFont="1" applyFill="1" applyBorder="1" applyAlignment="1">
      <alignment horizontal="center"/>
    </xf>
    <xf numFmtId="166" fontId="1" fillId="5" borderId="0" xfId="0" applyNumberFormat="1" applyFont="1" applyFill="1" applyBorder="1" applyAlignment="1">
      <alignment horizontal="center"/>
    </xf>
    <xf numFmtId="166" fontId="1" fillId="5" borderId="0" xfId="0" applyNumberFormat="1" applyFont="1" applyFill="1" applyBorder="1" applyAlignment="1">
      <alignment horizontal="left"/>
    </xf>
    <xf numFmtId="0" fontId="1" fillId="5" borderId="0" xfId="0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horizontal="left"/>
    </xf>
    <xf numFmtId="166" fontId="1" fillId="2" borderId="0" xfId="0" applyNumberFormat="1" applyFont="1" applyFill="1" applyBorder="1"/>
    <xf numFmtId="0" fontId="1" fillId="5" borderId="0" xfId="0" applyFont="1" applyFill="1" applyBorder="1"/>
    <xf numFmtId="0" fontId="13" fillId="2" borderId="0" xfId="0" applyFont="1" applyFill="1" applyBorder="1" applyAlignment="1">
      <alignment horizontal="left"/>
    </xf>
    <xf numFmtId="0" fontId="1" fillId="2" borderId="0" xfId="0" applyFont="1" applyFill="1" applyBorder="1" applyAlignment="1"/>
    <xf numFmtId="166" fontId="1" fillId="2" borderId="0" xfId="0" applyNumberFormat="1" applyFont="1" applyFill="1" applyBorder="1" applyAlignment="1">
      <alignment horizontal="center"/>
    </xf>
    <xf numFmtId="166" fontId="1" fillId="2" borderId="0" xfId="0" applyNumberFormat="1" applyFont="1" applyFill="1" applyBorder="1" applyAlignment="1">
      <alignment horizontal="left"/>
    </xf>
    <xf numFmtId="0" fontId="1" fillId="2" borderId="0" xfId="0" applyNumberFormat="1" applyFont="1" applyFill="1" applyBorder="1" applyAlignment="1">
      <alignment horizontal="center"/>
    </xf>
    <xf numFmtId="0" fontId="1" fillId="2" borderId="23" xfId="0" applyFont="1" applyFill="1" applyBorder="1" applyAlignment="1">
      <alignment horizontal="left"/>
    </xf>
    <xf numFmtId="1" fontId="8" fillId="2" borderId="0" xfId="0" applyNumberFormat="1" applyFont="1" applyFill="1" applyBorder="1" applyAlignment="1">
      <alignment horizontal="left"/>
    </xf>
    <xf numFmtId="0" fontId="8" fillId="2" borderId="0" xfId="0" applyFont="1" applyFill="1" applyBorder="1" applyAlignment="1"/>
    <xf numFmtId="166" fontId="8" fillId="2" borderId="0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left"/>
    </xf>
    <xf numFmtId="0" fontId="8" fillId="2" borderId="0" xfId="0" applyNumberFormat="1" applyFont="1" applyFill="1" applyBorder="1" applyAlignment="1">
      <alignment horizontal="center"/>
    </xf>
    <xf numFmtId="0" fontId="8" fillId="2" borderId="23" xfId="0" applyFont="1" applyFill="1" applyBorder="1" applyAlignment="1">
      <alignment horizontal="left"/>
    </xf>
    <xf numFmtId="0" fontId="8" fillId="2" borderId="0" xfId="0" applyFont="1" applyFill="1" applyBorder="1"/>
    <xf numFmtId="1" fontId="1" fillId="5" borderId="24" xfId="0" applyNumberFormat="1" applyFont="1" applyFill="1" applyBorder="1" applyAlignment="1">
      <alignment horizontal="center"/>
    </xf>
    <xf numFmtId="0" fontId="1" fillId="5" borderId="23" xfId="0" applyFont="1" applyFill="1" applyBorder="1" applyAlignment="1">
      <alignment horizontal="left"/>
    </xf>
    <xf numFmtId="1" fontId="19" fillId="5" borderId="24" xfId="0" applyNumberFormat="1" applyFont="1" applyFill="1" applyBorder="1" applyAlignment="1">
      <alignment horizontal="center"/>
    </xf>
    <xf numFmtId="0" fontId="19" fillId="5" borderId="0" xfId="0" applyFont="1" applyFill="1" applyBorder="1" applyAlignment="1"/>
    <xf numFmtId="167" fontId="19" fillId="5" borderId="0" xfId="0" applyNumberFormat="1" applyFont="1" applyFill="1" applyBorder="1" applyAlignment="1"/>
    <xf numFmtId="166" fontId="19" fillId="5" borderId="0" xfId="0" applyNumberFormat="1" applyFont="1" applyFill="1" applyBorder="1" applyAlignment="1">
      <alignment horizontal="center"/>
    </xf>
    <xf numFmtId="0" fontId="19" fillId="5" borderId="0" xfId="0" applyNumberFormat="1" applyFont="1" applyFill="1" applyBorder="1" applyAlignment="1">
      <alignment horizontal="left"/>
    </xf>
    <xf numFmtId="0" fontId="19" fillId="5" borderId="0" xfId="0" applyFont="1" applyFill="1" applyBorder="1" applyAlignment="1">
      <alignment horizontal="center"/>
    </xf>
    <xf numFmtId="0" fontId="19" fillId="5" borderId="23" xfId="0" applyFont="1" applyFill="1" applyBorder="1" applyAlignment="1">
      <alignment horizontal="left"/>
    </xf>
    <xf numFmtId="0" fontId="19" fillId="2" borderId="0" xfId="0" applyFont="1" applyFill="1" applyBorder="1"/>
    <xf numFmtId="166" fontId="19" fillId="2" borderId="0" xfId="0" applyNumberFormat="1" applyFont="1" applyFill="1" applyBorder="1" applyAlignment="1">
      <alignment horizontal="center"/>
    </xf>
    <xf numFmtId="0" fontId="19" fillId="5" borderId="0" xfId="0" applyFont="1" applyFill="1" applyBorder="1"/>
    <xf numFmtId="0" fontId="20" fillId="5" borderId="0" xfId="0" applyFont="1" applyFill="1" applyBorder="1" applyAlignment="1"/>
    <xf numFmtId="167" fontId="20" fillId="5" borderId="0" xfId="0" applyNumberFormat="1" applyFont="1" applyFill="1" applyBorder="1" applyAlignment="1"/>
    <xf numFmtId="166" fontId="20" fillId="5" borderId="0" xfId="0" applyNumberFormat="1" applyFont="1" applyFill="1" applyBorder="1" applyAlignment="1">
      <alignment horizontal="center"/>
    </xf>
    <xf numFmtId="0" fontId="20" fillId="5" borderId="0" xfId="0" applyNumberFormat="1" applyFont="1" applyFill="1" applyBorder="1" applyAlignment="1">
      <alignment horizontal="left"/>
    </xf>
    <xf numFmtId="0" fontId="20" fillId="5" borderId="23" xfId="0" applyFont="1" applyFill="1" applyBorder="1" applyAlignment="1">
      <alignment horizontal="left"/>
    </xf>
    <xf numFmtId="0" fontId="21" fillId="2" borderId="0" xfId="0" applyFont="1" applyFill="1" applyBorder="1"/>
    <xf numFmtId="166" fontId="21" fillId="2" borderId="0" xfId="0" applyNumberFormat="1" applyFont="1" applyFill="1" applyBorder="1" applyAlignment="1">
      <alignment horizontal="center"/>
    </xf>
    <xf numFmtId="0" fontId="8" fillId="5" borderId="0" xfId="0" applyFont="1" applyFill="1" applyBorder="1"/>
    <xf numFmtId="1" fontId="8" fillId="5" borderId="21" xfId="0" applyNumberFormat="1" applyFont="1" applyFill="1" applyBorder="1" applyAlignment="1">
      <alignment horizontal="center"/>
    </xf>
    <xf numFmtId="0" fontId="8" fillId="5" borderId="22" xfId="0" applyFont="1" applyFill="1" applyBorder="1" applyAlignment="1"/>
    <xf numFmtId="167" fontId="8" fillId="5" borderId="22" xfId="0" applyNumberFormat="1" applyFont="1" applyFill="1" applyBorder="1" applyAlignment="1"/>
    <xf numFmtId="166" fontId="8" fillId="5" borderId="22" xfId="0" applyNumberFormat="1" applyFont="1" applyFill="1" applyBorder="1" applyAlignment="1">
      <alignment horizontal="center"/>
    </xf>
    <xf numFmtId="0" fontId="8" fillId="5" borderId="22" xfId="0" applyNumberFormat="1" applyFont="1" applyFill="1" applyBorder="1" applyAlignment="1">
      <alignment horizontal="left"/>
    </xf>
    <xf numFmtId="0" fontId="8" fillId="5" borderId="22" xfId="0" applyFont="1" applyFill="1" applyBorder="1" applyAlignment="1">
      <alignment horizontal="center"/>
    </xf>
    <xf numFmtId="0" fontId="8" fillId="5" borderId="25" xfId="0" applyFont="1" applyFill="1" applyBorder="1" applyAlignment="1">
      <alignment horizontal="left"/>
    </xf>
    <xf numFmtId="167" fontId="1" fillId="5" borderId="0" xfId="0" applyNumberFormat="1" applyFont="1" applyFill="1" applyBorder="1" applyAlignment="1"/>
    <xf numFmtId="0" fontId="1" fillId="5" borderId="0" xfId="0" applyNumberFormat="1" applyFont="1" applyFill="1" applyBorder="1" applyAlignment="1">
      <alignment horizontal="left"/>
    </xf>
    <xf numFmtId="0" fontId="1" fillId="5" borderId="0" xfId="0" applyFont="1" applyFill="1" applyBorder="1" applyAlignment="1">
      <alignment horizontal="center"/>
    </xf>
    <xf numFmtId="0" fontId="19" fillId="5" borderId="24" xfId="0" applyFont="1" applyFill="1" applyBorder="1" applyAlignment="1">
      <alignment horizontal="center"/>
    </xf>
    <xf numFmtId="15" fontId="19" fillId="5" borderId="0" xfId="0" applyNumberFormat="1" applyFont="1" applyFill="1" applyBorder="1" applyAlignment="1">
      <alignment horizontal="center"/>
    </xf>
    <xf numFmtId="4" fontId="19" fillId="5" borderId="0" xfId="0" applyNumberFormat="1" applyFont="1" applyFill="1" applyBorder="1" applyAlignment="1">
      <alignment horizontal="left"/>
    </xf>
    <xf numFmtId="0" fontId="1" fillId="5" borderId="24" xfId="18" applyFill="1" applyBorder="1" applyAlignment="1">
      <alignment horizontal="center"/>
    </xf>
    <xf numFmtId="0" fontId="1" fillId="5" borderId="0" xfId="18" applyFont="1" applyFill="1" applyBorder="1" applyAlignment="1"/>
    <xf numFmtId="15" fontId="1" fillId="5" borderId="0" xfId="18" applyNumberFormat="1" applyFill="1" applyBorder="1" applyAlignment="1">
      <alignment horizontal="center"/>
    </xf>
    <xf numFmtId="4" fontId="1" fillId="5" borderId="0" xfId="18" applyNumberFormat="1" applyFont="1" applyFill="1" applyBorder="1" applyAlignment="1">
      <alignment horizontal="left"/>
    </xf>
    <xf numFmtId="0" fontId="1" fillId="5" borderId="0" xfId="18" applyFill="1" applyBorder="1" applyAlignment="1">
      <alignment horizontal="center"/>
    </xf>
    <xf numFmtId="0" fontId="1" fillId="5" borderId="23" xfId="18" applyFont="1" applyFill="1" applyBorder="1" applyAlignment="1">
      <alignment horizontal="left"/>
    </xf>
    <xf numFmtId="0" fontId="1" fillId="5" borderId="0" xfId="18" applyFill="1" applyBorder="1" applyAlignment="1"/>
    <xf numFmtId="0" fontId="8" fillId="5" borderId="21" xfId="0" applyFont="1" applyFill="1" applyBorder="1" applyAlignment="1">
      <alignment horizontal="center"/>
    </xf>
    <xf numFmtId="165" fontId="8" fillId="5" borderId="22" xfId="0" applyNumberFormat="1" applyFont="1" applyFill="1" applyBorder="1" applyAlignment="1"/>
    <xf numFmtId="0" fontId="8" fillId="5" borderId="22" xfId="0" applyFont="1" applyFill="1" applyBorder="1" applyAlignment="1">
      <alignment horizontal="left"/>
    </xf>
    <xf numFmtId="0" fontId="1" fillId="5" borderId="24" xfId="0" applyFont="1" applyFill="1" applyBorder="1" applyAlignment="1">
      <alignment horizontal="center"/>
    </xf>
    <xf numFmtId="165" fontId="1" fillId="5" borderId="0" xfId="0" applyNumberFormat="1" applyFont="1" applyFill="1" applyBorder="1" applyAlignment="1"/>
    <xf numFmtId="15" fontId="1" fillId="5" borderId="0" xfId="0" applyNumberFormat="1" applyFont="1" applyFill="1" applyBorder="1" applyAlignment="1">
      <alignment horizontal="center"/>
    </xf>
    <xf numFmtId="4" fontId="1" fillId="5" borderId="0" xfId="0" applyNumberFormat="1" applyFont="1" applyFill="1" applyBorder="1" applyAlignment="1">
      <alignment horizontal="left"/>
    </xf>
    <xf numFmtId="165" fontId="20" fillId="5" borderId="0" xfId="0" applyNumberFormat="1" applyFont="1" applyFill="1" applyBorder="1" applyAlignment="1"/>
    <xf numFmtId="0" fontId="20" fillId="5" borderId="0" xfId="0" applyFont="1" applyFill="1" applyBorder="1" applyAlignment="1">
      <alignment horizontal="left"/>
    </xf>
    <xf numFmtId="0" fontId="8" fillId="5" borderId="0" xfId="0" applyFont="1" applyFill="1" applyBorder="1" applyAlignment="1">
      <alignment horizontal="center"/>
    </xf>
    <xf numFmtId="0" fontId="8" fillId="5" borderId="0" xfId="0" applyFont="1" applyFill="1" applyBorder="1" applyAlignment="1"/>
    <xf numFmtId="165" fontId="8" fillId="5" borderId="0" xfId="0" applyNumberFormat="1" applyFont="1" applyFill="1" applyBorder="1" applyAlignment="1"/>
    <xf numFmtId="166" fontId="8" fillId="5" borderId="0" xfId="0" applyNumberFormat="1" applyFont="1" applyFill="1" applyBorder="1" applyAlignment="1">
      <alignment horizontal="center"/>
    </xf>
    <xf numFmtId="0" fontId="8" fillId="5" borderId="0" xfId="0" applyFont="1" applyFill="1" applyBorder="1" applyAlignment="1">
      <alignment horizontal="left"/>
    </xf>
    <xf numFmtId="0" fontId="8" fillId="5" borderId="26" xfId="0" applyFont="1" applyFill="1" applyBorder="1" applyAlignment="1">
      <alignment horizontal="left"/>
    </xf>
    <xf numFmtId="0" fontId="22" fillId="0" borderId="0" xfId="0" applyFont="1"/>
    <xf numFmtId="15" fontId="22" fillId="0" borderId="0" xfId="0" applyNumberFormat="1" applyFont="1"/>
    <xf numFmtId="4" fontId="22" fillId="0" borderId="0" xfId="0" applyNumberFormat="1" applyFont="1"/>
    <xf numFmtId="0" fontId="22" fillId="0" borderId="0" xfId="0" applyFont="1" applyAlignment="1">
      <alignment horizontal="center"/>
    </xf>
    <xf numFmtId="0" fontId="22" fillId="0" borderId="26" xfId="0" applyFont="1" applyBorder="1"/>
    <xf numFmtId="0" fontId="22" fillId="0" borderId="22" xfId="0" applyFont="1" applyBorder="1"/>
    <xf numFmtId="15" fontId="22" fillId="0" borderId="22" xfId="0" applyNumberFormat="1" applyFont="1" applyBorder="1"/>
    <xf numFmtId="4" fontId="22" fillId="0" borderId="22" xfId="0" applyNumberFormat="1" applyFont="1" applyBorder="1"/>
    <xf numFmtId="0" fontId="23" fillId="0" borderId="22" xfId="0" applyFont="1" applyBorder="1" applyAlignment="1">
      <alignment horizontal="center"/>
    </xf>
    <xf numFmtId="0" fontId="22" fillId="0" borderId="27" xfId="0" applyFont="1" applyBorder="1"/>
    <xf numFmtId="165" fontId="19" fillId="5" borderId="0" xfId="0" applyNumberFormat="1" applyFont="1" applyFill="1" applyBorder="1" applyAlignment="1"/>
    <xf numFmtId="0" fontId="19" fillId="5" borderId="0" xfId="0" applyFont="1" applyFill="1" applyBorder="1" applyAlignment="1">
      <alignment horizontal="left"/>
    </xf>
    <xf numFmtId="166" fontId="19" fillId="5" borderId="0" xfId="0" applyNumberFormat="1" applyFont="1" applyFill="1" applyBorder="1" applyAlignment="1"/>
    <xf numFmtId="0" fontId="19" fillId="5" borderId="0" xfId="0" applyNumberFormat="1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ont="1" applyFill="1" applyBorder="1" applyAlignment="1"/>
    <xf numFmtId="15" fontId="0" fillId="5" borderId="0" xfId="0" applyNumberFormat="1" applyFill="1" applyBorder="1" applyAlignment="1">
      <alignment horizontal="center"/>
    </xf>
    <xf numFmtId="4" fontId="0" fillId="5" borderId="0" xfId="0" applyNumberFormat="1" applyFont="1" applyFill="1" applyBorder="1" applyAlignment="1">
      <alignment horizontal="left"/>
    </xf>
    <xf numFmtId="0" fontId="24" fillId="5" borderId="24" xfId="0" applyFont="1" applyFill="1" applyBorder="1" applyAlignment="1">
      <alignment horizontal="center"/>
    </xf>
    <xf numFmtId="0" fontId="8" fillId="5" borderId="24" xfId="0" applyFont="1" applyFill="1" applyBorder="1" applyAlignment="1">
      <alignment horizontal="center"/>
    </xf>
    <xf numFmtId="0" fontId="8" fillId="5" borderId="23" xfId="0" applyFont="1" applyFill="1" applyBorder="1" applyAlignment="1">
      <alignment horizontal="left"/>
    </xf>
    <xf numFmtId="0" fontId="24" fillId="5" borderId="0" xfId="0" applyFont="1" applyFill="1" applyBorder="1" applyAlignment="1"/>
    <xf numFmtId="165" fontId="24" fillId="5" borderId="0" xfId="0" applyNumberFormat="1" applyFont="1" applyFill="1" applyBorder="1" applyAlignment="1"/>
    <xf numFmtId="15" fontId="24" fillId="5" borderId="0" xfId="0" applyNumberFormat="1" applyFont="1" applyFill="1" applyBorder="1" applyAlignment="1">
      <alignment horizontal="center"/>
    </xf>
    <xf numFmtId="4" fontId="24" fillId="5" borderId="0" xfId="0" applyNumberFormat="1" applyFont="1" applyFill="1" applyBorder="1" applyAlignment="1">
      <alignment horizontal="left"/>
    </xf>
    <xf numFmtId="0" fontId="24" fillId="5" borderId="0" xfId="0" applyFont="1" applyFill="1" applyBorder="1" applyAlignment="1">
      <alignment horizontal="center"/>
    </xf>
    <xf numFmtId="0" fontId="24" fillId="5" borderId="23" xfId="0" applyFont="1" applyFill="1" applyBorder="1" applyAlignment="1">
      <alignment horizontal="left"/>
    </xf>
    <xf numFmtId="0" fontId="24" fillId="2" borderId="0" xfId="0" applyFont="1" applyFill="1" applyBorder="1"/>
    <xf numFmtId="166" fontId="24" fillId="2" borderId="0" xfId="0" applyNumberFormat="1" applyFont="1" applyFill="1" applyBorder="1" applyAlignment="1">
      <alignment horizontal="center"/>
    </xf>
    <xf numFmtId="0" fontId="24" fillId="5" borderId="0" xfId="0" applyFont="1" applyFill="1" applyBorder="1"/>
    <xf numFmtId="166" fontId="20" fillId="2" borderId="0" xfId="0" applyNumberFormat="1" applyFont="1" applyFill="1" applyBorder="1" applyAlignment="1">
      <alignment horizontal="center"/>
    </xf>
    <xf numFmtId="0" fontId="25" fillId="5" borderId="0" xfId="0" applyFont="1" applyFill="1" applyBorder="1" applyAlignment="1"/>
    <xf numFmtId="165" fontId="25" fillId="5" borderId="0" xfId="0" applyNumberFormat="1" applyFont="1" applyFill="1" applyBorder="1" applyAlignment="1"/>
    <xf numFmtId="166" fontId="25" fillId="5" borderId="0" xfId="0" applyNumberFormat="1" applyFont="1" applyFill="1" applyBorder="1" applyAlignment="1">
      <alignment horizontal="center"/>
    </xf>
    <xf numFmtId="0" fontId="25" fillId="5" borderId="0" xfId="0" applyFont="1" applyFill="1" applyBorder="1" applyAlignment="1">
      <alignment horizontal="left"/>
    </xf>
    <xf numFmtId="0" fontId="25" fillId="5" borderId="23" xfId="0" applyFont="1" applyFill="1" applyBorder="1" applyAlignment="1">
      <alignment horizontal="left"/>
    </xf>
    <xf numFmtId="0" fontId="25" fillId="2" borderId="0" xfId="0" applyFont="1" applyFill="1" applyBorder="1"/>
    <xf numFmtId="166" fontId="25" fillId="2" borderId="0" xfId="0" applyNumberFormat="1" applyFont="1" applyFill="1" applyBorder="1" applyAlignment="1">
      <alignment horizontal="center"/>
    </xf>
    <xf numFmtId="0" fontId="25" fillId="5" borderId="0" xfId="0" applyFont="1" applyFill="1" applyBorder="1"/>
    <xf numFmtId="0" fontId="20" fillId="5" borderId="24" xfId="0" applyFont="1" applyFill="1" applyBorder="1" applyAlignment="1">
      <alignment horizontal="center"/>
    </xf>
    <xf numFmtId="0" fontId="20" fillId="5" borderId="0" xfId="0" applyFont="1" applyFill="1" applyBorder="1" applyAlignment="1">
      <alignment horizontal="center"/>
    </xf>
    <xf numFmtId="0" fontId="8" fillId="7" borderId="24" xfId="0" applyFont="1" applyFill="1" applyBorder="1" applyAlignment="1">
      <alignment horizontal="center"/>
    </xf>
    <xf numFmtId="0" fontId="8" fillId="7" borderId="0" xfId="0" applyFont="1" applyFill="1" applyBorder="1" applyAlignment="1"/>
    <xf numFmtId="165" fontId="8" fillId="7" borderId="0" xfId="0" applyNumberFormat="1" applyFont="1" applyFill="1" applyBorder="1" applyAlignment="1"/>
    <xf numFmtId="166" fontId="8" fillId="7" borderId="0" xfId="0" applyNumberFormat="1" applyFont="1" applyFill="1" applyBorder="1" applyAlignment="1">
      <alignment horizontal="center"/>
    </xf>
    <xf numFmtId="0" fontId="8" fillId="7" borderId="0" xfId="0" applyFont="1" applyFill="1" applyBorder="1" applyAlignment="1">
      <alignment horizontal="left"/>
    </xf>
    <xf numFmtId="0" fontId="8" fillId="7" borderId="0" xfId="0" applyFont="1" applyFill="1" applyBorder="1" applyAlignment="1">
      <alignment horizontal="center"/>
    </xf>
    <xf numFmtId="0" fontId="8" fillId="7" borderId="23" xfId="0" applyFont="1" applyFill="1" applyBorder="1" applyAlignment="1">
      <alignment horizontal="left"/>
    </xf>
    <xf numFmtId="0" fontId="8" fillId="7" borderId="0" xfId="0" applyFont="1" applyFill="1" applyBorder="1"/>
    <xf numFmtId="0" fontId="19" fillId="7" borderId="24" xfId="0" applyFont="1" applyFill="1" applyBorder="1" applyAlignment="1">
      <alignment horizontal="center"/>
    </xf>
    <xf numFmtId="0" fontId="19" fillId="7" borderId="0" xfId="0" applyFont="1" applyFill="1" applyBorder="1" applyAlignment="1"/>
    <xf numFmtId="165" fontId="19" fillId="7" borderId="0" xfId="0" applyNumberFormat="1" applyFont="1" applyFill="1" applyBorder="1" applyAlignment="1"/>
    <xf numFmtId="166" fontId="19" fillId="7" borderId="0" xfId="0" applyNumberFormat="1" applyFont="1" applyFill="1" applyBorder="1" applyAlignment="1">
      <alignment horizontal="center"/>
    </xf>
    <xf numFmtId="0" fontId="19" fillId="7" borderId="0" xfId="0" applyFont="1" applyFill="1" applyBorder="1" applyAlignment="1">
      <alignment horizontal="left"/>
    </xf>
    <xf numFmtId="0" fontId="19" fillId="7" borderId="0" xfId="0" applyFont="1" applyFill="1" applyBorder="1" applyAlignment="1">
      <alignment horizontal="center"/>
    </xf>
    <xf numFmtId="0" fontId="19" fillId="7" borderId="23" xfId="0" applyFont="1" applyFill="1" applyBorder="1" applyAlignment="1">
      <alignment horizontal="left"/>
    </xf>
    <xf numFmtId="0" fontId="19" fillId="7" borderId="0" xfId="0" applyFont="1" applyFill="1" applyBorder="1"/>
    <xf numFmtId="15" fontId="19" fillId="7" borderId="0" xfId="0" applyNumberFormat="1" applyFont="1" applyFill="1" applyBorder="1" applyAlignment="1">
      <alignment horizontal="center"/>
    </xf>
    <xf numFmtId="4" fontId="19" fillId="7" borderId="0" xfId="0" applyNumberFormat="1" applyFont="1" applyFill="1" applyBorder="1" applyAlignment="1">
      <alignment horizontal="left"/>
    </xf>
    <xf numFmtId="0" fontId="20" fillId="7" borderId="0" xfId="0" applyFont="1" applyFill="1" applyBorder="1" applyAlignment="1"/>
    <xf numFmtId="165" fontId="20" fillId="7" borderId="0" xfId="0" applyNumberFormat="1" applyFont="1" applyFill="1" applyBorder="1" applyAlignment="1"/>
    <xf numFmtId="166" fontId="20" fillId="7" borderId="0" xfId="0" applyNumberFormat="1" applyFont="1" applyFill="1" applyBorder="1" applyAlignment="1">
      <alignment horizontal="center"/>
    </xf>
    <xf numFmtId="0" fontId="20" fillId="7" borderId="0" xfId="0" applyFont="1" applyFill="1" applyBorder="1" applyAlignment="1">
      <alignment horizontal="left"/>
    </xf>
    <xf numFmtId="0" fontId="20" fillId="7" borderId="23" xfId="0" applyFont="1" applyFill="1" applyBorder="1" applyAlignment="1">
      <alignment horizontal="left"/>
    </xf>
    <xf numFmtId="0" fontId="1" fillId="7" borderId="0" xfId="0" applyFont="1" applyFill="1" applyBorder="1"/>
    <xf numFmtId="0" fontId="1" fillId="7" borderId="24" xfId="18" applyFill="1" applyBorder="1" applyAlignment="1">
      <alignment horizontal="center"/>
    </xf>
    <xf numFmtId="0" fontId="1" fillId="7" borderId="0" xfId="18" applyFont="1" applyFill="1" applyBorder="1" applyAlignment="1"/>
    <xf numFmtId="15" fontId="1" fillId="7" borderId="0" xfId="18" applyNumberFormat="1" applyFill="1" applyBorder="1" applyAlignment="1">
      <alignment horizontal="center"/>
    </xf>
    <xf numFmtId="4" fontId="1" fillId="7" borderId="0" xfId="18" applyNumberFormat="1" applyFont="1" applyFill="1" applyBorder="1" applyAlignment="1">
      <alignment horizontal="left"/>
    </xf>
    <xf numFmtId="0" fontId="1" fillId="7" borderId="0" xfId="18" applyFill="1" applyBorder="1" applyAlignment="1">
      <alignment horizontal="center"/>
    </xf>
    <xf numFmtId="0" fontId="1" fillId="7" borderId="23" xfId="18" applyFont="1" applyFill="1" applyBorder="1" applyAlignment="1">
      <alignment horizontal="left"/>
    </xf>
    <xf numFmtId="0" fontId="1" fillId="7" borderId="0" xfId="18" applyFill="1" applyBorder="1" applyAlignment="1"/>
    <xf numFmtId="0" fontId="24" fillId="7" borderId="24" xfId="18" applyFont="1" applyFill="1" applyBorder="1" applyAlignment="1">
      <alignment horizontal="center"/>
    </xf>
    <xf numFmtId="0" fontId="24" fillId="7" borderId="0" xfId="18" applyFont="1" applyFill="1" applyBorder="1" applyAlignment="1"/>
    <xf numFmtId="15" fontId="24" fillId="7" borderId="0" xfId="18" applyNumberFormat="1" applyFont="1" applyFill="1" applyBorder="1" applyAlignment="1">
      <alignment horizontal="center"/>
    </xf>
    <xf numFmtId="4" fontId="24" fillId="7" borderId="0" xfId="18" applyNumberFormat="1" applyFont="1" applyFill="1" applyBorder="1" applyAlignment="1">
      <alignment horizontal="left"/>
    </xf>
    <xf numFmtId="0" fontId="24" fillId="7" borderId="0" xfId="18" applyFont="1" applyFill="1" applyBorder="1" applyAlignment="1">
      <alignment horizontal="center"/>
    </xf>
    <xf numFmtId="0" fontId="24" fillId="7" borderId="23" xfId="18" applyFont="1" applyFill="1" applyBorder="1" applyAlignment="1">
      <alignment horizontal="left"/>
    </xf>
    <xf numFmtId="0" fontId="8" fillId="7" borderId="21" xfId="0" applyFont="1" applyFill="1" applyBorder="1" applyAlignment="1">
      <alignment horizontal="center"/>
    </xf>
    <xf numFmtId="0" fontId="8" fillId="7" borderId="22" xfId="0" applyFont="1" applyFill="1" applyBorder="1" applyAlignment="1"/>
    <xf numFmtId="165" fontId="8" fillId="7" borderId="22" xfId="0" applyNumberFormat="1" applyFont="1" applyFill="1" applyBorder="1" applyAlignment="1"/>
    <xf numFmtId="166" fontId="8" fillId="7" borderId="22" xfId="0" applyNumberFormat="1" applyFont="1" applyFill="1" applyBorder="1" applyAlignment="1">
      <alignment horizontal="center"/>
    </xf>
    <xf numFmtId="0" fontId="8" fillId="7" borderId="22" xfId="0" applyFont="1" applyFill="1" applyBorder="1" applyAlignment="1">
      <alignment horizontal="left"/>
    </xf>
    <xf numFmtId="0" fontId="8" fillId="7" borderId="22" xfId="0" applyFont="1" applyFill="1" applyBorder="1" applyAlignment="1">
      <alignment horizontal="center"/>
    </xf>
    <xf numFmtId="0" fontId="8" fillId="7" borderId="25" xfId="0" applyFont="1" applyFill="1" applyBorder="1" applyAlignment="1">
      <alignment horizontal="left"/>
    </xf>
    <xf numFmtId="0" fontId="24" fillId="5" borderId="24" xfId="18" applyFont="1" applyFill="1" applyBorder="1" applyAlignment="1">
      <alignment horizontal="center"/>
    </xf>
    <xf numFmtId="0" fontId="24" fillId="5" borderId="0" xfId="18" applyFont="1" applyFill="1" applyBorder="1" applyAlignment="1"/>
    <xf numFmtId="15" fontId="24" fillId="5" borderId="0" xfId="18" applyNumberFormat="1" applyFont="1" applyFill="1" applyBorder="1" applyAlignment="1">
      <alignment horizontal="center"/>
    </xf>
    <xf numFmtId="4" fontId="24" fillId="5" borderId="0" xfId="18" applyNumberFormat="1" applyFont="1" applyFill="1" applyBorder="1" applyAlignment="1">
      <alignment horizontal="left"/>
    </xf>
    <xf numFmtId="0" fontId="24" fillId="5" borderId="0" xfId="18" applyFont="1" applyFill="1" applyBorder="1" applyAlignment="1">
      <alignment horizontal="center"/>
    </xf>
    <xf numFmtId="0" fontId="24" fillId="5" borderId="23" xfId="18" applyFont="1" applyFill="1" applyBorder="1" applyAlignment="1">
      <alignment horizontal="left"/>
    </xf>
    <xf numFmtId="166" fontId="24" fillId="2" borderId="0" xfId="0" applyNumberFormat="1" applyFont="1" applyFill="1" applyBorder="1"/>
    <xf numFmtId="166" fontId="24" fillId="5" borderId="0" xfId="0" applyNumberFormat="1" applyFont="1" applyFill="1" applyBorder="1" applyAlignment="1">
      <alignment horizontal="center"/>
    </xf>
    <xf numFmtId="0" fontId="24" fillId="5" borderId="0" xfId="0" applyFont="1" applyFill="1" applyBorder="1" applyAlignment="1">
      <alignment horizontal="left"/>
    </xf>
    <xf numFmtId="0" fontId="1" fillId="5" borderId="26" xfId="0" applyFont="1" applyFill="1" applyBorder="1" applyAlignment="1">
      <alignment horizontal="left"/>
    </xf>
    <xf numFmtId="0" fontId="24" fillId="0" borderId="0" xfId="0" applyFont="1"/>
    <xf numFmtId="15" fontId="24" fillId="0" borderId="0" xfId="0" applyNumberFormat="1" applyFont="1"/>
    <xf numFmtId="4" fontId="24" fillId="0" borderId="0" xfId="0" applyNumberFormat="1" applyFont="1"/>
    <xf numFmtId="0" fontId="24" fillId="0" borderId="0" xfId="0" applyFont="1" applyAlignment="1">
      <alignment horizontal="center"/>
    </xf>
    <xf numFmtId="0" fontId="24" fillId="0" borderId="26" xfId="0" applyFont="1" applyBorder="1"/>
    <xf numFmtId="166" fontId="24" fillId="5" borderId="0" xfId="0" applyNumberFormat="1" applyFont="1" applyFill="1" applyBorder="1" applyAlignment="1"/>
    <xf numFmtId="4" fontId="20" fillId="5" borderId="0" xfId="0" applyNumberFormat="1" applyFont="1" applyFill="1" applyBorder="1" applyAlignment="1">
      <alignment horizontal="left"/>
    </xf>
    <xf numFmtId="0" fontId="20" fillId="2" borderId="0" xfId="0" applyFont="1" applyFill="1" applyBorder="1"/>
    <xf numFmtId="166" fontId="26" fillId="2" borderId="0" xfId="0" applyNumberFormat="1" applyFont="1" applyFill="1" applyBorder="1" applyAlignment="1">
      <alignment horizontal="center"/>
    </xf>
    <xf numFmtId="4" fontId="8" fillId="5" borderId="22" xfId="0" applyNumberFormat="1" applyFont="1" applyFill="1" applyBorder="1" applyAlignment="1">
      <alignment horizontal="left"/>
    </xf>
    <xf numFmtId="0" fontId="8" fillId="5" borderId="22" xfId="0" applyNumberFormat="1" applyFont="1" applyFill="1" applyBorder="1" applyAlignment="1">
      <alignment horizontal="center"/>
    </xf>
    <xf numFmtId="0" fontId="24" fillId="0" borderId="23" xfId="0" applyFont="1" applyBorder="1"/>
    <xf numFmtId="0" fontId="26" fillId="5" borderId="0" xfId="0" applyFont="1" applyFill="1" applyBorder="1" applyAlignment="1"/>
    <xf numFmtId="166" fontId="26" fillId="5" borderId="0" xfId="0" applyNumberFormat="1" applyFont="1" applyFill="1" applyBorder="1" applyAlignment="1"/>
    <xf numFmtId="166" fontId="26" fillId="5" borderId="0" xfId="0" applyNumberFormat="1" applyFont="1" applyFill="1" applyBorder="1" applyAlignment="1">
      <alignment horizontal="center"/>
    </xf>
    <xf numFmtId="0" fontId="26" fillId="5" borderId="0" xfId="0" applyFont="1" applyFill="1" applyBorder="1" applyAlignment="1">
      <alignment horizontal="left"/>
    </xf>
    <xf numFmtId="0" fontId="26" fillId="5" borderId="23" xfId="0" applyFont="1" applyFill="1" applyBorder="1" applyAlignment="1">
      <alignment horizontal="left"/>
    </xf>
    <xf numFmtId="0" fontId="26" fillId="2" borderId="0" xfId="0" applyFont="1" applyFill="1" applyBorder="1"/>
    <xf numFmtId="166" fontId="8" fillId="5" borderId="22" xfId="0" applyNumberFormat="1" applyFont="1" applyFill="1" applyBorder="1" applyAlignment="1"/>
    <xf numFmtId="0" fontId="27" fillId="0" borderId="23" xfId="0" applyFont="1" applyBorder="1"/>
    <xf numFmtId="0" fontId="24" fillId="0" borderId="22" xfId="0" applyFont="1" applyBorder="1"/>
    <xf numFmtId="0" fontId="24" fillId="0" borderId="0" xfId="0" applyFont="1" applyBorder="1"/>
    <xf numFmtId="1" fontId="26" fillId="5" borderId="24" xfId="0" applyNumberFormat="1" applyFont="1" applyFill="1" applyBorder="1" applyAlignment="1">
      <alignment horizontal="center"/>
    </xf>
    <xf numFmtId="0" fontId="26" fillId="5" borderId="0" xfId="0" applyNumberFormat="1" applyFont="1" applyFill="1" applyBorder="1" applyAlignment="1">
      <alignment horizontal="center"/>
    </xf>
    <xf numFmtId="1" fontId="8" fillId="5" borderId="24" xfId="0" applyNumberFormat="1" applyFont="1" applyFill="1" applyBorder="1" applyAlignment="1">
      <alignment horizontal="center"/>
    </xf>
    <xf numFmtId="166" fontId="8" fillId="5" borderId="0" xfId="0" applyNumberFormat="1" applyFont="1" applyFill="1" applyBorder="1" applyAlignment="1"/>
    <xf numFmtId="0" fontId="8" fillId="5" borderId="0" xfId="0" applyNumberFormat="1" applyFont="1" applyFill="1" applyBorder="1" applyAlignment="1">
      <alignment horizontal="center"/>
    </xf>
    <xf numFmtId="1" fontId="24" fillId="5" borderId="24" xfId="0" applyNumberFormat="1" applyFont="1" applyFill="1" applyBorder="1" applyAlignment="1">
      <alignment horizontal="center"/>
    </xf>
    <xf numFmtId="0" fontId="24" fillId="5" borderId="0" xfId="0" applyNumberFormat="1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/>
    <xf numFmtId="165" fontId="1" fillId="5" borderId="5" xfId="0" applyNumberFormat="1" applyFont="1" applyFill="1" applyBorder="1" applyAlignment="1"/>
    <xf numFmtId="166" fontId="1" fillId="5" borderId="5" xfId="0" applyNumberFormat="1" applyFont="1" applyFill="1" applyBorder="1" applyAlignment="1">
      <alignment horizontal="center"/>
    </xf>
    <xf numFmtId="0" fontId="1" fillId="5" borderId="5" xfId="0" applyFont="1" applyFill="1" applyBorder="1" applyAlignment="1">
      <alignment horizontal="left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left"/>
    </xf>
    <xf numFmtId="0" fontId="28" fillId="5" borderId="24" xfId="6" applyFont="1" applyFill="1" applyBorder="1" applyAlignment="1">
      <alignment horizontal="center"/>
    </xf>
    <xf numFmtId="0" fontId="28" fillId="5" borderId="0" xfId="6" applyFont="1" applyFill="1" applyBorder="1" applyAlignment="1"/>
    <xf numFmtId="166" fontId="28" fillId="5" borderId="0" xfId="6" applyNumberFormat="1" applyFont="1" applyFill="1" applyBorder="1" applyAlignment="1">
      <alignment horizontal="center"/>
    </xf>
    <xf numFmtId="4" fontId="28" fillId="5" borderId="0" xfId="6" applyNumberFormat="1" applyFont="1" applyFill="1" applyBorder="1" applyAlignment="1">
      <alignment horizontal="left"/>
    </xf>
    <xf numFmtId="0" fontId="28" fillId="5" borderId="0" xfId="6" applyNumberFormat="1" applyFont="1" applyFill="1" applyBorder="1" applyAlignment="1">
      <alignment horizontal="center"/>
    </xf>
    <xf numFmtId="0" fontId="28" fillId="5" borderId="23" xfId="0" applyFont="1" applyFill="1" applyBorder="1" applyAlignment="1">
      <alignment horizontal="left"/>
    </xf>
    <xf numFmtId="0" fontId="29" fillId="2" borderId="0" xfId="0" applyFont="1" applyFill="1" applyBorder="1"/>
    <xf numFmtId="0" fontId="8" fillId="5" borderId="21" xfId="6" applyFont="1" applyFill="1" applyBorder="1" applyAlignment="1">
      <alignment horizontal="center"/>
    </xf>
    <xf numFmtId="0" fontId="8" fillId="5" borderId="22" xfId="6" applyFont="1" applyFill="1" applyBorder="1" applyAlignment="1"/>
    <xf numFmtId="166" fontId="8" fillId="5" borderId="22" xfId="6" applyNumberFormat="1" applyFont="1" applyFill="1" applyBorder="1" applyAlignment="1">
      <alignment horizontal="center"/>
    </xf>
    <xf numFmtId="4" fontId="8" fillId="5" borderId="22" xfId="6" applyNumberFormat="1" applyFont="1" applyFill="1" applyBorder="1" applyAlignment="1">
      <alignment horizontal="left"/>
    </xf>
    <xf numFmtId="0" fontId="8" fillId="5" borderId="22" xfId="6" applyNumberFormat="1" applyFont="1" applyFill="1" applyBorder="1" applyAlignment="1">
      <alignment horizontal="center"/>
    </xf>
    <xf numFmtId="0" fontId="1" fillId="5" borderId="24" xfId="6" applyFont="1" applyFill="1" applyBorder="1" applyAlignment="1">
      <alignment horizontal="center"/>
    </xf>
    <xf numFmtId="0" fontId="1" fillId="5" borderId="0" xfId="6" applyFont="1" applyFill="1" applyBorder="1" applyAlignment="1"/>
    <xf numFmtId="166" fontId="1" fillId="5" borderId="0" xfId="6" applyNumberFormat="1" applyFont="1" applyFill="1" applyBorder="1" applyAlignment="1">
      <alignment horizontal="center"/>
    </xf>
    <xf numFmtId="4" fontId="1" fillId="5" borderId="0" xfId="6" applyNumberFormat="1" applyFont="1" applyFill="1" applyBorder="1" applyAlignment="1">
      <alignment horizontal="left"/>
    </xf>
    <xf numFmtId="0" fontId="1" fillId="5" borderId="0" xfId="6" applyNumberFormat="1" applyFont="1" applyFill="1" applyBorder="1" applyAlignment="1">
      <alignment horizontal="center"/>
    </xf>
    <xf numFmtId="0" fontId="26" fillId="7" borderId="24" xfId="0" applyFont="1" applyFill="1" applyBorder="1" applyAlignment="1">
      <alignment horizontal="center"/>
    </xf>
    <xf numFmtId="0" fontId="26" fillId="7" borderId="0" xfId="0" applyFont="1" applyFill="1" applyBorder="1" applyAlignment="1"/>
    <xf numFmtId="166" fontId="26" fillId="7" borderId="0" xfId="0" applyNumberFormat="1" applyFont="1" applyFill="1" applyBorder="1" applyAlignment="1">
      <alignment horizontal="center"/>
    </xf>
    <xf numFmtId="0" fontId="26" fillId="7" borderId="0" xfId="0" applyFont="1" applyFill="1" applyBorder="1" applyAlignment="1">
      <alignment horizontal="left"/>
    </xf>
    <xf numFmtId="0" fontId="26" fillId="7" borderId="0" xfId="0" applyNumberFormat="1" applyFont="1" applyFill="1" applyBorder="1" applyAlignment="1">
      <alignment horizontal="center"/>
    </xf>
    <xf numFmtId="0" fontId="26" fillId="7" borderId="23" xfId="0" applyFont="1" applyFill="1" applyBorder="1" applyAlignment="1">
      <alignment horizontal="left"/>
    </xf>
    <xf numFmtId="0" fontId="1" fillId="7" borderId="0" xfId="0" applyFont="1" applyFill="1" applyBorder="1" applyAlignment="1"/>
    <xf numFmtId="0" fontId="1" fillId="7" borderId="24" xfId="0" applyFont="1" applyFill="1" applyBorder="1" applyAlignment="1">
      <alignment horizontal="center"/>
    </xf>
    <xf numFmtId="166" fontId="1" fillId="7" borderId="0" xfId="0" applyNumberFormat="1" applyFont="1" applyFill="1" applyBorder="1" applyAlignment="1">
      <alignment horizontal="center"/>
    </xf>
    <xf numFmtId="0" fontId="1" fillId="7" borderId="0" xfId="0" applyFont="1" applyFill="1" applyBorder="1" applyAlignment="1">
      <alignment horizontal="left"/>
    </xf>
    <xf numFmtId="0" fontId="1" fillId="7" borderId="0" xfId="0" applyNumberFormat="1" applyFont="1" applyFill="1" applyBorder="1" applyAlignment="1">
      <alignment horizontal="center"/>
    </xf>
    <xf numFmtId="0" fontId="1" fillId="7" borderId="23" xfId="0" applyFont="1" applyFill="1" applyBorder="1" applyAlignment="1">
      <alignment horizontal="left"/>
    </xf>
    <xf numFmtId="0" fontId="24" fillId="7" borderId="24" xfId="0" applyFont="1" applyFill="1" applyBorder="1" applyAlignment="1">
      <alignment horizontal="center"/>
    </xf>
    <xf numFmtId="0" fontId="24" fillId="7" borderId="0" xfId="0" applyFont="1" applyFill="1" applyBorder="1" applyAlignment="1"/>
    <xf numFmtId="0" fontId="24" fillId="7" borderId="0" xfId="0" applyFont="1" applyFill="1"/>
    <xf numFmtId="15" fontId="24" fillId="7" borderId="0" xfId="0" applyNumberFormat="1" applyFont="1" applyFill="1"/>
    <xf numFmtId="4" fontId="24" fillId="7" borderId="0" xfId="0" applyNumberFormat="1" applyFont="1" applyFill="1"/>
    <xf numFmtId="0" fontId="24" fillId="7" borderId="0" xfId="0" applyFont="1" applyFill="1" applyAlignment="1">
      <alignment horizontal="center"/>
    </xf>
    <xf numFmtId="0" fontId="8" fillId="7" borderId="22" xfId="0" applyNumberFormat="1" applyFont="1" applyFill="1" applyBorder="1" applyAlignment="1">
      <alignment horizontal="center"/>
    </xf>
    <xf numFmtId="167" fontId="8" fillId="5" borderId="0" xfId="0" applyNumberFormat="1" applyFont="1" applyFill="1" applyBorder="1" applyAlignment="1"/>
    <xf numFmtId="0" fontId="8" fillId="5" borderId="0" xfId="0" applyNumberFormat="1" applyFont="1" applyFill="1" applyBorder="1" applyAlignment="1">
      <alignment horizontal="left"/>
    </xf>
    <xf numFmtId="1" fontId="1" fillId="5" borderId="4" xfId="0" applyNumberFormat="1" applyFont="1" applyFill="1" applyBorder="1" applyAlignment="1">
      <alignment horizontal="center"/>
    </xf>
    <xf numFmtId="167" fontId="1" fillId="5" borderId="5" xfId="0" applyNumberFormat="1" applyFont="1" applyFill="1" applyBorder="1" applyAlignment="1"/>
    <xf numFmtId="0" fontId="1" fillId="5" borderId="5" xfId="0" applyNumberFormat="1" applyFont="1" applyFill="1" applyBorder="1" applyAlignment="1">
      <alignment horizontal="left"/>
    </xf>
    <xf numFmtId="15" fontId="24" fillId="0" borderId="0" xfId="0" applyNumberFormat="1" applyFont="1" applyBorder="1"/>
    <xf numFmtId="4" fontId="24" fillId="0" borderId="0" xfId="0" applyNumberFormat="1" applyFont="1" applyBorder="1"/>
    <xf numFmtId="0" fontId="24" fillId="0" borderId="0" xfId="0" applyFont="1" applyBorder="1" applyAlignment="1">
      <alignment horizontal="center"/>
    </xf>
    <xf numFmtId="167" fontId="1" fillId="5" borderId="22" xfId="0" applyNumberFormat="1" applyFont="1" applyFill="1" applyBorder="1" applyAlignment="1"/>
    <xf numFmtId="166" fontId="1" fillId="5" borderId="22" xfId="0" applyNumberFormat="1" applyFont="1" applyFill="1" applyBorder="1" applyAlignment="1">
      <alignment horizontal="center"/>
    </xf>
    <xf numFmtId="0" fontId="1" fillId="5" borderId="22" xfId="0" applyNumberFormat="1" applyFont="1" applyFill="1" applyBorder="1" applyAlignment="1">
      <alignment horizontal="left"/>
    </xf>
    <xf numFmtId="0" fontId="1" fillId="5" borderId="25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26" fillId="5" borderId="24" xfId="0" applyFont="1" applyFill="1" applyBorder="1" applyAlignment="1">
      <alignment horizontal="center"/>
    </xf>
    <xf numFmtId="0" fontId="20" fillId="5" borderId="0" xfId="0" applyFont="1" applyFill="1" applyBorder="1"/>
    <xf numFmtId="0" fontId="26" fillId="5" borderId="0" xfId="0" applyFont="1" applyFill="1" applyBorder="1" applyAlignment="1">
      <alignment horizontal="center"/>
    </xf>
    <xf numFmtId="166" fontId="20" fillId="5" borderId="0" xfId="0" applyNumberFormat="1" applyFont="1" applyFill="1" applyBorder="1" applyAlignment="1"/>
    <xf numFmtId="0" fontId="30" fillId="5" borderId="24" xfId="0" applyFont="1" applyFill="1" applyBorder="1" applyAlignment="1">
      <alignment horizontal="center"/>
    </xf>
    <xf numFmtId="0" fontId="30" fillId="5" borderId="0" xfId="0" applyFont="1" applyFill="1" applyBorder="1" applyAlignment="1"/>
    <xf numFmtId="0" fontId="31" fillId="0" borderId="0" xfId="0" applyFont="1"/>
    <xf numFmtId="15" fontId="31" fillId="0" borderId="0" xfId="0" applyNumberFormat="1" applyFont="1"/>
    <xf numFmtId="4" fontId="31" fillId="0" borderId="0" xfId="0" applyNumberFormat="1" applyFont="1"/>
    <xf numFmtId="0" fontId="31" fillId="0" borderId="0" xfId="0" applyFont="1" applyAlignment="1">
      <alignment horizontal="center"/>
    </xf>
    <xf numFmtId="166" fontId="32" fillId="2" borderId="0" xfId="0" applyNumberFormat="1" applyFont="1" applyFill="1" applyBorder="1" applyAlignment="1">
      <alignment horizontal="center"/>
    </xf>
    <xf numFmtId="0" fontId="24" fillId="5" borderId="0" xfId="0" applyNumberFormat="1" applyFont="1" applyFill="1" applyBorder="1" applyAlignment="1">
      <alignment horizontal="left"/>
    </xf>
    <xf numFmtId="0" fontId="18" fillId="5" borderId="0" xfId="0" applyFont="1" applyFill="1" applyBorder="1" applyAlignment="1"/>
    <xf numFmtId="0" fontId="28" fillId="2" borderId="0" xfId="0" applyFont="1" applyFill="1" applyBorder="1"/>
    <xf numFmtId="0" fontId="28" fillId="5" borderId="0" xfId="0" applyFont="1" applyFill="1" applyBorder="1"/>
    <xf numFmtId="167" fontId="24" fillId="5" borderId="0" xfId="0" applyNumberFormat="1" applyFont="1" applyFill="1" applyBorder="1" applyAlignment="1"/>
    <xf numFmtId="0" fontId="19" fillId="5" borderId="24" xfId="6" applyFont="1" applyFill="1" applyBorder="1" applyAlignment="1">
      <alignment horizontal="center"/>
    </xf>
    <xf numFmtId="0" fontId="19" fillId="5" borderId="0" xfId="6" applyFont="1" applyFill="1" applyBorder="1" applyAlignment="1"/>
    <xf numFmtId="166" fontId="19" fillId="5" borderId="0" xfId="6" applyNumberFormat="1" applyFont="1" applyFill="1" applyBorder="1" applyAlignment="1">
      <alignment horizontal="center"/>
    </xf>
    <xf numFmtId="4" fontId="19" fillId="5" borderId="0" xfId="6" applyNumberFormat="1" applyFont="1" applyFill="1" applyBorder="1" applyAlignment="1">
      <alignment horizontal="left"/>
    </xf>
    <xf numFmtId="0" fontId="19" fillId="5" borderId="0" xfId="6" applyNumberFormat="1" applyFont="1" applyFill="1" applyBorder="1" applyAlignment="1">
      <alignment horizontal="center"/>
    </xf>
    <xf numFmtId="0" fontId="19" fillId="5" borderId="23" xfId="6" applyFont="1" applyFill="1" applyBorder="1" applyAlignment="1">
      <alignment horizontal="left"/>
    </xf>
    <xf numFmtId="0" fontId="8" fillId="5" borderId="25" xfId="6" applyFont="1" applyFill="1" applyBorder="1" applyAlignment="1">
      <alignment horizontal="left"/>
    </xf>
    <xf numFmtId="0" fontId="1" fillId="5" borderId="23" xfId="6" applyFont="1" applyFill="1" applyBorder="1" applyAlignment="1">
      <alignment horizontal="left"/>
    </xf>
    <xf numFmtId="1" fontId="20" fillId="5" borderId="24" xfId="0" applyNumberFormat="1" applyFont="1" applyFill="1" applyBorder="1" applyAlignment="1">
      <alignment horizontal="center"/>
    </xf>
    <xf numFmtId="0" fontId="33" fillId="5" borderId="0" xfId="0" applyFont="1" applyFill="1" applyBorder="1" applyAlignment="1"/>
    <xf numFmtId="166" fontId="33" fillId="5" borderId="0" xfId="0" applyNumberFormat="1" applyFont="1" applyFill="1" applyBorder="1" applyAlignment="1"/>
    <xf numFmtId="166" fontId="33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left"/>
    </xf>
    <xf numFmtId="0" fontId="33" fillId="5" borderId="23" xfId="0" applyFont="1" applyFill="1" applyBorder="1" applyAlignment="1">
      <alignment horizontal="left"/>
    </xf>
    <xf numFmtId="0" fontId="33" fillId="2" borderId="0" xfId="0" applyFont="1" applyFill="1" applyBorder="1"/>
    <xf numFmtId="166" fontId="33" fillId="2" borderId="0" xfId="0" applyNumberFormat="1" applyFont="1" applyFill="1" applyBorder="1" applyAlignment="1">
      <alignment horizontal="center"/>
    </xf>
    <xf numFmtId="0" fontId="33" fillId="5" borderId="0" xfId="0" applyFont="1" applyFill="1" applyBorder="1"/>
    <xf numFmtId="0" fontId="26" fillId="5" borderId="0" xfId="0" applyFont="1" applyFill="1" applyBorder="1"/>
    <xf numFmtId="0" fontId="34" fillId="2" borderId="0" xfId="0" applyFont="1" applyFill="1" applyBorder="1" applyAlignment="1">
      <alignment horizontal="left"/>
    </xf>
    <xf numFmtId="0" fontId="35" fillId="2" borderId="0" xfId="0" applyFont="1" applyFill="1" applyBorder="1"/>
    <xf numFmtId="0" fontId="19" fillId="2" borderId="0" xfId="0" applyFont="1" applyFill="1" applyBorder="1" applyAlignment="1">
      <alignment horizontal="left"/>
    </xf>
    <xf numFmtId="0" fontId="19" fillId="8" borderId="24" xfId="0" applyFont="1" applyFill="1" applyBorder="1" applyAlignment="1">
      <alignment horizontal="center"/>
    </xf>
    <xf numFmtId="0" fontId="19" fillId="8" borderId="0" xfId="0" applyFont="1" applyFill="1" applyBorder="1" applyAlignment="1"/>
    <xf numFmtId="165" fontId="19" fillId="8" borderId="0" xfId="0" applyNumberFormat="1" applyFont="1" applyFill="1" applyBorder="1" applyAlignment="1"/>
    <xf numFmtId="166" fontId="19" fillId="8" borderId="0" xfId="0" applyNumberFormat="1" applyFont="1" applyFill="1" applyBorder="1" applyAlignment="1">
      <alignment horizontal="center"/>
    </xf>
    <xf numFmtId="0" fontId="19" fillId="8" borderId="0" xfId="0" applyFont="1" applyFill="1" applyBorder="1" applyAlignment="1">
      <alignment horizontal="left"/>
    </xf>
    <xf numFmtId="0" fontId="19" fillId="8" borderId="0" xfId="0" applyFont="1" applyFill="1" applyBorder="1" applyAlignment="1">
      <alignment horizontal="center"/>
    </xf>
    <xf numFmtId="0" fontId="19" fillId="8" borderId="23" xfId="0" applyFont="1" applyFill="1" applyBorder="1" applyAlignment="1">
      <alignment horizontal="left"/>
    </xf>
    <xf numFmtId="0" fontId="19" fillId="8" borderId="0" xfId="0" applyFont="1" applyFill="1" applyBorder="1"/>
    <xf numFmtId="0" fontId="1" fillId="8" borderId="24" xfId="0" applyFont="1" applyFill="1" applyBorder="1" applyAlignment="1">
      <alignment horizontal="center"/>
    </xf>
    <xf numFmtId="0" fontId="1" fillId="8" borderId="0" xfId="0" applyFont="1" applyFill="1" applyBorder="1" applyAlignment="1"/>
    <xf numFmtId="165" fontId="1" fillId="8" borderId="0" xfId="0" applyNumberFormat="1" applyFont="1" applyFill="1" applyBorder="1" applyAlignment="1"/>
    <xf numFmtId="166" fontId="1" fillId="8" borderId="0" xfId="0" applyNumberFormat="1" applyFont="1" applyFill="1" applyBorder="1" applyAlignment="1">
      <alignment horizontal="center"/>
    </xf>
    <xf numFmtId="0" fontId="1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center"/>
    </xf>
    <xf numFmtId="0" fontId="1" fillId="8" borderId="23" xfId="0" applyFont="1" applyFill="1" applyBorder="1" applyAlignment="1">
      <alignment horizontal="left"/>
    </xf>
    <xf numFmtId="0" fontId="1" fillId="8" borderId="0" xfId="0" applyFont="1" applyFill="1" applyBorder="1"/>
    <xf numFmtId="0" fontId="0" fillId="8" borderId="0" xfId="0" applyFill="1" applyBorder="1" applyAlignment="1">
      <alignment horizontal="center"/>
    </xf>
    <xf numFmtId="0" fontId="0" fillId="8" borderId="0" xfId="0" applyFont="1" applyFill="1" applyBorder="1" applyAlignment="1"/>
    <xf numFmtId="15" fontId="0" fillId="8" borderId="0" xfId="0" applyNumberFormat="1" applyFill="1" applyBorder="1" applyAlignment="1">
      <alignment horizontal="center"/>
    </xf>
    <xf numFmtId="166" fontId="1" fillId="8" borderId="0" xfId="0" applyNumberFormat="1" applyFont="1" applyFill="1" applyBorder="1"/>
    <xf numFmtId="4" fontId="1" fillId="8" borderId="0" xfId="0" applyNumberFormat="1" applyFont="1" applyFill="1" applyBorder="1" applyAlignment="1">
      <alignment horizontal="left"/>
    </xf>
    <xf numFmtId="0" fontId="31" fillId="8" borderId="0" xfId="0" applyFont="1" applyFill="1"/>
    <xf numFmtId="15" fontId="31" fillId="8" borderId="0" xfId="0" applyNumberFormat="1" applyFont="1" applyFill="1"/>
    <xf numFmtId="4" fontId="31" fillId="8" borderId="0" xfId="0" applyNumberFormat="1" applyFont="1" applyFill="1"/>
    <xf numFmtId="0" fontId="31" fillId="8" borderId="0" xfId="0" applyFont="1" applyFill="1" applyAlignment="1">
      <alignment horizontal="center"/>
    </xf>
    <xf numFmtId="0" fontId="31" fillId="8" borderId="26" xfId="0" applyFont="1" applyFill="1" applyBorder="1"/>
    <xf numFmtId="0" fontId="8" fillId="8" borderId="21" xfId="0" applyFont="1" applyFill="1" applyBorder="1" applyAlignment="1">
      <alignment horizontal="center"/>
    </xf>
    <xf numFmtId="0" fontId="8" fillId="8" borderId="22" xfId="0" applyFont="1" applyFill="1" applyBorder="1" applyAlignment="1"/>
    <xf numFmtId="165" fontId="8" fillId="8" borderId="22" xfId="0" applyNumberFormat="1" applyFont="1" applyFill="1" applyBorder="1" applyAlignment="1"/>
    <xf numFmtId="166" fontId="8" fillId="8" borderId="22" xfId="0" applyNumberFormat="1" applyFont="1" applyFill="1" applyBorder="1" applyAlignment="1">
      <alignment horizontal="center"/>
    </xf>
    <xf numFmtId="0" fontId="8" fillId="8" borderId="22" xfId="0" applyFont="1" applyFill="1" applyBorder="1" applyAlignment="1">
      <alignment horizontal="left"/>
    </xf>
    <xf numFmtId="0" fontId="8" fillId="8" borderId="22" xfId="0" applyFont="1" applyFill="1" applyBorder="1" applyAlignment="1">
      <alignment horizontal="center"/>
    </xf>
    <xf numFmtId="0" fontId="8" fillId="8" borderId="25" xfId="0" applyFont="1" applyFill="1" applyBorder="1" applyAlignment="1">
      <alignment horizontal="left"/>
    </xf>
    <xf numFmtId="0" fontId="30" fillId="5" borderId="0" xfId="0" applyFont="1" applyFill="1" applyBorder="1" applyAlignment="1">
      <alignment horizontal="center"/>
    </xf>
    <xf numFmtId="0" fontId="35" fillId="5" borderId="0" xfId="0" applyFont="1" applyFill="1" applyBorder="1"/>
    <xf numFmtId="0" fontId="30" fillId="5" borderId="0" xfId="0" applyNumberFormat="1" applyFont="1" applyFill="1" applyBorder="1" applyAlignment="1">
      <alignment horizontal="center"/>
    </xf>
    <xf numFmtId="0" fontId="7" fillId="3" borderId="24" xfId="0" applyFont="1" applyFill="1" applyBorder="1"/>
    <xf numFmtId="0" fontId="7" fillId="3" borderId="23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7" fillId="3" borderId="4" xfId="0" applyFont="1" applyFill="1" applyBorder="1"/>
    <xf numFmtId="0" fontId="7" fillId="3" borderId="6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left" vertical="center"/>
    </xf>
    <xf numFmtId="0" fontId="1" fillId="5" borderId="13" xfId="0" applyNumberFormat="1" applyFont="1" applyFill="1" applyBorder="1" applyAlignment="1">
      <alignment horizontal="center" vertical="top" wrapText="1"/>
    </xf>
    <xf numFmtId="0" fontId="1" fillId="5" borderId="13" xfId="0" applyFont="1" applyFill="1" applyBorder="1" applyAlignment="1">
      <alignment horizontal="center"/>
    </xf>
    <xf numFmtId="0" fontId="1" fillId="7" borderId="28" xfId="0" applyFont="1" applyFill="1" applyBorder="1" applyAlignment="1">
      <alignment horizontal="center"/>
    </xf>
    <xf numFmtId="0" fontId="0" fillId="5" borderId="7" xfId="0" applyFont="1" applyFill="1" applyBorder="1"/>
    <xf numFmtId="0" fontId="0" fillId="5" borderId="7" xfId="0" applyFill="1" applyBorder="1" applyAlignment="1">
      <alignment horizontal="center"/>
    </xf>
    <xf numFmtId="0" fontId="1" fillId="2" borderId="0" xfId="6" applyFont="1" applyFill="1" applyAlignment="1">
      <alignment horizontal="center"/>
    </xf>
    <xf numFmtId="0" fontId="1" fillId="5" borderId="15" xfId="0" applyFont="1" applyFill="1" applyBorder="1" applyAlignment="1">
      <alignment horizontal="left" vertical="center"/>
    </xf>
    <xf numFmtId="0" fontId="1" fillId="5" borderId="8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/>
    </xf>
    <xf numFmtId="0" fontId="1" fillId="5" borderId="16" xfId="0" applyFont="1" applyFill="1" applyBorder="1" applyAlignment="1">
      <alignment horizontal="left" vertical="center"/>
    </xf>
    <xf numFmtId="0" fontId="1" fillId="5" borderId="17" xfId="0" applyFont="1" applyFill="1" applyBorder="1" applyAlignment="1">
      <alignment horizont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/>
    </xf>
    <xf numFmtId="0" fontId="1" fillId="0" borderId="7" xfId="2" applyFont="1" applyFill="1" applyBorder="1" applyAlignment="1">
      <alignment horizontal="center"/>
    </xf>
    <xf numFmtId="0" fontId="1" fillId="0" borderId="7" xfId="6" applyFont="1" applyFill="1" applyBorder="1" applyAlignment="1">
      <alignment horizontal="center"/>
    </xf>
    <xf numFmtId="0" fontId="1" fillId="0" borderId="7" xfId="6" applyFont="1" applyFill="1" applyBorder="1"/>
    <xf numFmtId="0" fontId="1" fillId="0" borderId="7" xfId="0" applyFont="1" applyFill="1" applyBorder="1"/>
    <xf numFmtId="0" fontId="1" fillId="0" borderId="7" xfId="2" applyFont="1" applyFill="1" applyBorder="1" applyAlignment="1">
      <alignment horizontal="left"/>
    </xf>
    <xf numFmtId="0" fontId="0" fillId="0" borderId="7" xfId="0" applyFill="1" applyBorder="1"/>
    <xf numFmtId="0" fontId="7" fillId="3" borderId="23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left"/>
    </xf>
    <xf numFmtId="0" fontId="1" fillId="0" borderId="7" xfId="2" applyFill="1" applyBorder="1" applyAlignment="1">
      <alignment horizontal="left"/>
    </xf>
    <xf numFmtId="0" fontId="7" fillId="3" borderId="21" xfId="0" applyFont="1" applyFill="1" applyBorder="1"/>
    <xf numFmtId="0" fontId="7" fillId="3" borderId="25" xfId="0" applyFont="1" applyFill="1" applyBorder="1" applyAlignment="1">
      <alignment horizontal="center"/>
    </xf>
    <xf numFmtId="0" fontId="1" fillId="2" borderId="0" xfId="2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0" fontId="10" fillId="2" borderId="0" xfId="0" applyFont="1" applyFill="1" applyBorder="1"/>
    <xf numFmtId="0" fontId="7" fillId="2" borderId="0" xfId="0" applyFont="1" applyFill="1" applyBorder="1" applyAlignment="1">
      <alignment horizontal="center"/>
    </xf>
    <xf numFmtId="0" fontId="1" fillId="5" borderId="7" xfId="0" applyFont="1" applyFill="1" applyBorder="1"/>
    <xf numFmtId="0" fontId="1" fillId="5" borderId="7" xfId="0" applyFont="1" applyFill="1" applyBorder="1" applyAlignment="1">
      <alignment horizontal="center"/>
    </xf>
    <xf numFmtId="0" fontId="1" fillId="5" borderId="7" xfId="2" applyFill="1" applyBorder="1" applyAlignment="1">
      <alignment horizontal="left"/>
    </xf>
    <xf numFmtId="0" fontId="1" fillId="5" borderId="7" xfId="2" applyFont="1" applyFill="1" applyBorder="1" applyAlignment="1">
      <alignment horizontal="center"/>
    </xf>
    <xf numFmtId="0" fontId="5" fillId="2" borderId="0" xfId="2" applyFont="1" applyFill="1"/>
    <xf numFmtId="0" fontId="8" fillId="2" borderId="0" xfId="0" applyFont="1" applyFill="1"/>
    <xf numFmtId="0" fontId="8" fillId="5" borderId="7" xfId="0" applyFont="1" applyFill="1" applyBorder="1"/>
    <xf numFmtId="0" fontId="8" fillId="5" borderId="7" xfId="0" applyFont="1" applyFill="1" applyBorder="1" applyAlignment="1">
      <alignment horizontal="center"/>
    </xf>
    <xf numFmtId="15" fontId="0" fillId="5" borderId="7" xfId="0" applyNumberFormat="1" applyFill="1" applyBorder="1"/>
    <xf numFmtId="0" fontId="11" fillId="9" borderId="1" xfId="0" applyFont="1" applyFill="1" applyBorder="1" applyAlignment="1">
      <alignment vertical="center"/>
    </xf>
    <xf numFmtId="0" fontId="1" fillId="9" borderId="2" xfId="0" applyFont="1" applyFill="1" applyBorder="1"/>
    <xf numFmtId="0" fontId="1" fillId="9" borderId="3" xfId="0" applyFont="1" applyFill="1" applyBorder="1"/>
    <xf numFmtId="0" fontId="36" fillId="3" borderId="5" xfId="0" applyFont="1" applyFill="1" applyBorder="1" applyAlignment="1">
      <alignment horizontal="left"/>
    </xf>
    <xf numFmtId="0" fontId="1" fillId="10" borderId="14" xfId="0" applyFont="1" applyFill="1" applyBorder="1" applyAlignment="1">
      <alignment horizontal="left"/>
    </xf>
    <xf numFmtId="1" fontId="1" fillId="2" borderId="0" xfId="0" applyNumberFormat="1" applyFont="1" applyFill="1" applyBorder="1" applyAlignment="1">
      <alignment horizontal="center"/>
    </xf>
    <xf numFmtId="1" fontId="8" fillId="5" borderId="4" xfId="0" applyNumberFormat="1" applyFont="1" applyFill="1" applyBorder="1" applyAlignment="1">
      <alignment horizontal="center"/>
    </xf>
    <xf numFmtId="0" fontId="8" fillId="5" borderId="5" xfId="0" applyFont="1" applyFill="1" applyBorder="1" applyAlignment="1"/>
    <xf numFmtId="166" fontId="8" fillId="5" borderId="5" xfId="0" applyNumberFormat="1" applyFont="1" applyFill="1" applyBorder="1" applyAlignment="1">
      <alignment horizontal="center"/>
    </xf>
    <xf numFmtId="0" fontId="8" fillId="5" borderId="5" xfId="0" applyFont="1" applyFill="1" applyBorder="1" applyAlignment="1">
      <alignment horizontal="left"/>
    </xf>
    <xf numFmtId="0" fontId="8" fillId="5" borderId="5" xfId="0" applyNumberFormat="1" applyFont="1" applyFill="1" applyBorder="1" applyAlignment="1">
      <alignment horizontal="center"/>
    </xf>
    <xf numFmtId="0" fontId="8" fillId="5" borderId="6" xfId="0" applyFont="1" applyFill="1" applyBorder="1" applyAlignment="1">
      <alignment horizontal="left"/>
    </xf>
    <xf numFmtId="0" fontId="20" fillId="5" borderId="0" xfId="0" applyNumberFormat="1" applyFont="1" applyFill="1" applyBorder="1" applyAlignment="1">
      <alignment horizontal="center"/>
    </xf>
    <xf numFmtId="166" fontId="29" fillId="2" borderId="0" xfId="0" applyNumberFormat="1" applyFont="1" applyFill="1" applyBorder="1" applyAlignment="1">
      <alignment horizontal="center"/>
    </xf>
    <xf numFmtId="0" fontId="29" fillId="5" borderId="0" xfId="0" applyNumberFormat="1" applyFont="1" applyFill="1" applyBorder="1" applyAlignment="1">
      <alignment horizontal="left"/>
    </xf>
    <xf numFmtId="0" fontId="29" fillId="5" borderId="0" xfId="0" applyFont="1" applyFill="1" applyBorder="1"/>
    <xf numFmtId="0" fontId="37" fillId="2" borderId="0" xfId="0" applyFont="1" applyFill="1" applyBorder="1"/>
    <xf numFmtId="0" fontId="38" fillId="2" borderId="0" xfId="0" applyFont="1" applyFill="1" applyBorder="1"/>
    <xf numFmtId="0" fontId="38" fillId="5" borderId="0" xfId="0" applyFont="1" applyFill="1" applyBorder="1"/>
    <xf numFmtId="0" fontId="20" fillId="5" borderId="24" xfId="6" applyFont="1" applyFill="1" applyBorder="1" applyAlignment="1">
      <alignment horizontal="center"/>
    </xf>
    <xf numFmtId="0" fontId="20" fillId="5" borderId="0" xfId="6" applyFont="1" applyFill="1" applyBorder="1" applyAlignment="1"/>
    <xf numFmtId="166" fontId="20" fillId="5" borderId="0" xfId="6" applyNumberFormat="1" applyFont="1" applyFill="1" applyBorder="1" applyAlignment="1">
      <alignment horizontal="center"/>
    </xf>
    <xf numFmtId="4" fontId="20" fillId="5" borderId="0" xfId="6" applyNumberFormat="1" applyFont="1" applyFill="1" applyBorder="1" applyAlignment="1">
      <alignment horizontal="left"/>
    </xf>
    <xf numFmtId="0" fontId="20" fillId="5" borderId="0" xfId="6" applyNumberFormat="1" applyFont="1" applyFill="1" applyBorder="1" applyAlignment="1">
      <alignment horizontal="center"/>
    </xf>
    <xf numFmtId="0" fontId="20" fillId="5" borderId="23" xfId="6" applyFont="1" applyFill="1" applyBorder="1" applyAlignment="1">
      <alignment horizontal="left"/>
    </xf>
    <xf numFmtId="166" fontId="1" fillId="2" borderId="0" xfId="6" applyNumberFormat="1" applyFont="1" applyFill="1" applyBorder="1" applyAlignment="1">
      <alignment horizontal="center"/>
    </xf>
    <xf numFmtId="0" fontId="1" fillId="6" borderId="28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left"/>
    </xf>
    <xf numFmtId="0" fontId="1" fillId="0" borderId="6" xfId="0" applyFont="1" applyFill="1" applyBorder="1" applyAlignment="1">
      <alignment horizontal="center"/>
    </xf>
    <xf numFmtId="0" fontId="1" fillId="0" borderId="24" xfId="2" applyFont="1" applyFill="1" applyBorder="1" applyAlignment="1">
      <alignment horizontal="left"/>
    </xf>
    <xf numFmtId="0" fontId="1" fillId="0" borderId="23" xfId="2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/>
    </xf>
    <xf numFmtId="0" fontId="1" fillId="0" borderId="24" xfId="0" applyFont="1" applyFill="1" applyBorder="1" applyAlignment="1">
      <alignment horizontal="left"/>
    </xf>
    <xf numFmtId="0" fontId="1" fillId="6" borderId="29" xfId="0" applyFont="1" applyFill="1" applyBorder="1" applyAlignment="1">
      <alignment horizontal="center"/>
    </xf>
    <xf numFmtId="0" fontId="1" fillId="0" borderId="30" xfId="2" applyFill="1" applyBorder="1" applyAlignment="1">
      <alignment horizontal="left"/>
    </xf>
    <xf numFmtId="0" fontId="1" fillId="0" borderId="31" xfId="2" applyFont="1" applyFill="1" applyBorder="1" applyAlignment="1">
      <alignment horizontal="center"/>
    </xf>
    <xf numFmtId="0" fontId="1" fillId="0" borderId="32" xfId="2" applyFont="1" applyFill="1" applyBorder="1"/>
    <xf numFmtId="0" fontId="1" fillId="0" borderId="33" xfId="2" applyFont="1" applyFill="1" applyBorder="1" applyAlignment="1">
      <alignment horizontal="center"/>
    </xf>
    <xf numFmtId="0" fontId="1" fillId="0" borderId="30" xfId="2" applyFont="1" applyFill="1" applyBorder="1"/>
    <xf numFmtId="0" fontId="1" fillId="0" borderId="30" xfId="6" applyFont="1" applyFill="1" applyBorder="1"/>
    <xf numFmtId="0" fontId="1" fillId="0" borderId="31" xfId="6" applyFont="1" applyFill="1" applyBorder="1" applyAlignment="1">
      <alignment horizontal="center"/>
    </xf>
    <xf numFmtId="0" fontId="1" fillId="0" borderId="30" xfId="0" applyFont="1" applyFill="1" applyBorder="1"/>
    <xf numFmtId="0" fontId="1" fillId="0" borderId="31" xfId="0" applyFont="1" applyFill="1" applyBorder="1" applyAlignment="1">
      <alignment horizontal="center"/>
    </xf>
    <xf numFmtId="0" fontId="0" fillId="0" borderId="30" xfId="0" applyFill="1" applyBorder="1"/>
    <xf numFmtId="0" fontId="0" fillId="0" borderId="31" xfId="0" applyFill="1" applyBorder="1"/>
    <xf numFmtId="0" fontId="1" fillId="0" borderId="34" xfId="6" applyFont="1" applyFill="1" applyBorder="1"/>
    <xf numFmtId="0" fontId="1" fillId="0" borderId="35" xfId="6" applyFont="1" applyFill="1" applyBorder="1" applyAlignment="1">
      <alignment horizontal="center"/>
    </xf>
    <xf numFmtId="0" fontId="1" fillId="0" borderId="34" xfId="0" applyFont="1" applyFill="1" applyBorder="1"/>
    <xf numFmtId="0" fontId="1" fillId="0" borderId="35" xfId="0" applyFont="1" applyFill="1" applyBorder="1" applyAlignment="1">
      <alignment horizontal="center"/>
    </xf>
    <xf numFmtId="0" fontId="0" fillId="0" borderId="34" xfId="0" applyFill="1" applyBorder="1"/>
    <xf numFmtId="0" fontId="0" fillId="0" borderId="35" xfId="0" applyFill="1" applyBorder="1"/>
    <xf numFmtId="0" fontId="1" fillId="0" borderId="4" xfId="2" applyFont="1" applyFill="1" applyBorder="1" applyAlignment="1">
      <alignment horizontal="left"/>
    </xf>
    <xf numFmtId="0" fontId="1" fillId="0" borderId="6" xfId="2" applyFont="1" applyFill="1" applyBorder="1" applyAlignment="1">
      <alignment horizontal="center"/>
    </xf>
    <xf numFmtId="0" fontId="1" fillId="0" borderId="31" xfId="0" applyFont="1" applyFill="1" applyBorder="1"/>
    <xf numFmtId="0" fontId="1" fillId="0" borderId="24" xfId="2" applyFill="1" applyBorder="1" applyAlignment="1">
      <alignment horizontal="left"/>
    </xf>
    <xf numFmtId="0" fontId="0" fillId="0" borderId="24" xfId="0" applyFill="1" applyBorder="1"/>
    <xf numFmtId="0" fontId="0" fillId="0" borderId="23" xfId="0" applyFill="1" applyBorder="1"/>
    <xf numFmtId="0" fontId="0" fillId="0" borderId="32" xfId="0" applyFill="1" applyBorder="1"/>
    <xf numFmtId="0" fontId="0" fillId="0" borderId="33" xfId="0" applyFill="1" applyBorder="1"/>
    <xf numFmtId="0" fontId="1" fillId="0" borderId="34" xfId="2" applyFill="1" applyBorder="1" applyAlignment="1">
      <alignment horizontal="left"/>
    </xf>
    <xf numFmtId="0" fontId="1" fillId="0" borderId="35" xfId="2" applyFont="1" applyFill="1" applyBorder="1" applyAlignment="1">
      <alignment horizontal="center"/>
    </xf>
    <xf numFmtId="0" fontId="0" fillId="5" borderId="0" xfId="0" applyFill="1"/>
    <xf numFmtId="0" fontId="5" fillId="5" borderId="0" xfId="2" applyFont="1" applyFill="1"/>
    <xf numFmtId="0" fontId="0" fillId="5" borderId="7" xfId="0" applyFont="1" applyFill="1" applyBorder="1" applyAlignment="1">
      <alignment horizontal="left"/>
    </xf>
    <xf numFmtId="15" fontId="0" fillId="5" borderId="7" xfId="0" applyNumberFormat="1" applyFill="1" applyBorder="1" applyAlignment="1">
      <alignment horizontal="center"/>
    </xf>
    <xf numFmtId="0" fontId="1" fillId="5" borderId="7" xfId="2" applyFont="1" applyFill="1" applyBorder="1"/>
    <xf numFmtId="15" fontId="1" fillId="5" borderId="7" xfId="2" applyNumberFormat="1" applyFill="1" applyBorder="1" applyAlignment="1">
      <alignment horizontal="center"/>
    </xf>
    <xf numFmtId="0" fontId="1" fillId="5" borderId="7" xfId="2" applyFill="1" applyBorder="1" applyAlignment="1">
      <alignment horizontal="center"/>
    </xf>
    <xf numFmtId="0" fontId="39" fillId="5" borderId="7" xfId="2" applyFont="1" applyFill="1" applyBorder="1" applyAlignment="1">
      <alignment horizontal="center"/>
    </xf>
    <xf numFmtId="0" fontId="39" fillId="5" borderId="7" xfId="0" applyFont="1" applyFill="1" applyBorder="1" applyAlignment="1">
      <alignment horizontal="center"/>
    </xf>
    <xf numFmtId="0" fontId="1" fillId="5" borderId="0" xfId="2" applyFill="1" applyBorder="1"/>
    <xf numFmtId="0" fontId="1" fillId="5" borderId="2" xfId="2" applyFill="1" applyBorder="1" applyAlignment="1">
      <alignment horizontal="left"/>
    </xf>
    <xf numFmtId="0" fontId="1" fillId="5" borderId="2" xfId="2" applyFill="1" applyBorder="1"/>
    <xf numFmtId="15" fontId="1" fillId="5" borderId="2" xfId="2" applyNumberFormat="1" applyFill="1" applyBorder="1" applyAlignment="1">
      <alignment horizontal="center"/>
    </xf>
    <xf numFmtId="0" fontId="1" fillId="5" borderId="2" xfId="2" applyFill="1" applyBorder="1" applyAlignment="1">
      <alignment horizontal="center"/>
    </xf>
    <xf numFmtId="0" fontId="1" fillId="5" borderId="2" xfId="2" applyFont="1" applyFill="1" applyBorder="1"/>
    <xf numFmtId="0" fontId="1" fillId="5" borderId="7" xfId="0" applyFont="1" applyFill="1" applyBorder="1" applyAlignment="1">
      <alignment horizontal="left"/>
    </xf>
    <xf numFmtId="0" fontId="39" fillId="5" borderId="2" xfId="2" applyFont="1" applyFill="1" applyBorder="1" applyAlignment="1">
      <alignment horizontal="center"/>
    </xf>
    <xf numFmtId="0" fontId="1" fillId="5" borderId="0" xfId="2" applyFill="1"/>
    <xf numFmtId="0" fontId="0" fillId="5" borderId="2" xfId="0" applyFill="1" applyBorder="1" applyAlignment="1">
      <alignment horizontal="left"/>
    </xf>
    <xf numFmtId="0" fontId="0" fillId="5" borderId="2" xfId="0" applyFill="1" applyBorder="1"/>
    <xf numFmtId="15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0" borderId="0" xfId="0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2" applyFont="1" applyFill="1" applyBorder="1" applyAlignment="1">
      <alignment horizontal="left"/>
    </xf>
    <xf numFmtId="0" fontId="1" fillId="0" borderId="0" xfId="2" applyFont="1" applyFill="1" applyBorder="1" applyAlignment="1">
      <alignment horizontal="center"/>
    </xf>
    <xf numFmtId="0" fontId="1" fillId="0" borderId="0" xfId="2" applyFont="1" applyFill="1" applyBorder="1"/>
    <xf numFmtId="0" fontId="0" fillId="0" borderId="0" xfId="0" applyFont="1" applyFill="1" applyBorder="1" applyAlignment="1">
      <alignment horizontal="left"/>
    </xf>
    <xf numFmtId="0" fontId="1" fillId="0" borderId="9" xfId="0" applyFont="1" applyFill="1" applyBorder="1" applyAlignment="1">
      <alignment horizontal="center"/>
    </xf>
    <xf numFmtId="0" fontId="1" fillId="0" borderId="8" xfId="6" applyFont="1" applyFill="1" applyBorder="1" applyAlignment="1">
      <alignment horizontal="center"/>
    </xf>
    <xf numFmtId="0" fontId="1" fillId="0" borderId="16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6" fontId="1" fillId="2" borderId="0" xfId="0" applyNumberFormat="1" applyFont="1" applyFill="1" applyBorder="1" applyAlignment="1"/>
    <xf numFmtId="1" fontId="10" fillId="3" borderId="0" xfId="0" applyNumberFormat="1" applyFont="1" applyFill="1" applyBorder="1" applyAlignment="1">
      <alignment horizontal="left"/>
    </xf>
    <xf numFmtId="0" fontId="10" fillId="3" borderId="0" xfId="0" applyFont="1" applyFill="1" applyBorder="1" applyAlignment="1">
      <alignment horizontal="left"/>
    </xf>
    <xf numFmtId="166" fontId="10" fillId="3" borderId="0" xfId="0" applyNumberFormat="1" applyFont="1" applyFill="1" applyBorder="1" applyAlignment="1">
      <alignment horizontal="left"/>
    </xf>
    <xf numFmtId="0" fontId="10" fillId="3" borderId="0" xfId="0" applyNumberFormat="1" applyFont="1" applyFill="1" applyBorder="1" applyAlignment="1">
      <alignment horizontal="left"/>
    </xf>
    <xf numFmtId="0" fontId="8" fillId="5" borderId="0" xfId="0" applyFont="1" applyFill="1" applyBorder="1" applyAlignment="1">
      <alignment horizontal="center" wrapText="1"/>
    </xf>
    <xf numFmtId="1" fontId="8" fillId="5" borderId="5" xfId="0" applyNumberFormat="1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166" fontId="8" fillId="5" borderId="5" xfId="0" applyNumberFormat="1" applyFont="1" applyFill="1" applyBorder="1" applyAlignment="1">
      <alignment horizontal="left"/>
    </xf>
    <xf numFmtId="1" fontId="20" fillId="5" borderId="0" xfId="0" applyNumberFormat="1" applyFont="1" applyFill="1" applyBorder="1" applyAlignment="1">
      <alignment horizontal="center"/>
    </xf>
    <xf numFmtId="167" fontId="20" fillId="5" borderId="0" xfId="0" applyNumberFormat="1" applyFont="1" applyFill="1" applyBorder="1" applyAlignment="1">
      <alignment horizontal="left"/>
    </xf>
    <xf numFmtId="166" fontId="20" fillId="5" borderId="0" xfId="0" applyNumberFormat="1" applyFont="1" applyFill="1" applyBorder="1" applyAlignment="1">
      <alignment horizontal="left"/>
    </xf>
    <xf numFmtId="0" fontId="20" fillId="5" borderId="0" xfId="0" applyNumberFormat="1" applyFont="1" applyFill="1" applyBorder="1" applyAlignment="1"/>
    <xf numFmtId="1" fontId="8" fillId="5" borderId="22" xfId="0" applyNumberFormat="1" applyFont="1" applyFill="1" applyBorder="1" applyAlignment="1">
      <alignment horizontal="center"/>
    </xf>
    <xf numFmtId="167" fontId="8" fillId="5" borderId="22" xfId="0" applyNumberFormat="1" applyFont="1" applyFill="1" applyBorder="1" applyAlignment="1">
      <alignment horizontal="left"/>
    </xf>
    <xf numFmtId="166" fontId="8" fillId="5" borderId="22" xfId="0" applyNumberFormat="1" applyFont="1" applyFill="1" applyBorder="1" applyAlignment="1">
      <alignment horizontal="left"/>
    </xf>
    <xf numFmtId="0" fontId="8" fillId="5" borderId="22" xfId="0" applyNumberFormat="1" applyFont="1" applyFill="1" applyBorder="1" applyAlignment="1"/>
    <xf numFmtId="0" fontId="8" fillId="5" borderId="22" xfId="0" applyFont="1" applyFill="1" applyBorder="1"/>
    <xf numFmtId="167" fontId="1" fillId="5" borderId="0" xfId="0" applyNumberFormat="1" applyFont="1" applyFill="1" applyBorder="1" applyAlignment="1">
      <alignment horizontal="left"/>
    </xf>
    <xf numFmtId="0" fontId="1" fillId="5" borderId="0" xfId="0" applyNumberFormat="1" applyFont="1" applyFill="1" applyBorder="1" applyAlignment="1"/>
    <xf numFmtId="166" fontId="26" fillId="5" borderId="0" xfId="0" applyNumberFormat="1" applyFont="1" applyFill="1" applyBorder="1" applyAlignment="1">
      <alignment horizontal="left"/>
    </xf>
    <xf numFmtId="0" fontId="40" fillId="2" borderId="0" xfId="0" applyFont="1" applyFill="1" applyBorder="1"/>
    <xf numFmtId="166" fontId="40" fillId="2" borderId="0" xfId="0" applyNumberFormat="1" applyFont="1" applyFill="1" applyBorder="1" applyAlignment="1">
      <alignment horizontal="center"/>
    </xf>
    <xf numFmtId="1" fontId="19" fillId="5" borderId="0" xfId="0" applyNumberFormat="1" applyFont="1" applyFill="1" applyBorder="1" applyAlignment="1">
      <alignment horizontal="center"/>
    </xf>
    <xf numFmtId="167" fontId="19" fillId="5" borderId="0" xfId="0" applyNumberFormat="1" applyFont="1" applyFill="1" applyBorder="1" applyAlignment="1">
      <alignment horizontal="left"/>
    </xf>
    <xf numFmtId="166" fontId="19" fillId="5" borderId="0" xfId="0" applyNumberFormat="1" applyFont="1" applyFill="1" applyBorder="1" applyAlignment="1">
      <alignment horizontal="left"/>
    </xf>
    <xf numFmtId="0" fontId="19" fillId="5" borderId="0" xfId="0" applyNumberFormat="1" applyFont="1" applyFill="1" applyBorder="1" applyAlignment="1"/>
    <xf numFmtId="165" fontId="20" fillId="5" borderId="0" xfId="0" applyNumberFormat="1" applyFont="1" applyFill="1" applyBorder="1" applyAlignment="1">
      <alignment horizontal="left"/>
    </xf>
    <xf numFmtId="15" fontId="19" fillId="5" borderId="0" xfId="0" applyNumberFormat="1" applyFont="1" applyFill="1" applyBorder="1" applyAlignment="1">
      <alignment horizontal="left"/>
    </xf>
    <xf numFmtId="165" fontId="8" fillId="5" borderId="22" xfId="0" applyNumberFormat="1" applyFont="1" applyFill="1" applyBorder="1" applyAlignment="1">
      <alignment horizontal="left"/>
    </xf>
    <xf numFmtId="165" fontId="1" fillId="5" borderId="0" xfId="0" applyNumberFormat="1" applyFont="1" applyFill="1" applyBorder="1" applyAlignment="1">
      <alignment horizontal="left"/>
    </xf>
    <xf numFmtId="1" fontId="26" fillId="2" borderId="0" xfId="0" applyNumberFormat="1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left"/>
    </xf>
    <xf numFmtId="166" fontId="26" fillId="2" borderId="0" xfId="0" applyNumberFormat="1" applyFont="1" applyFill="1" applyBorder="1" applyAlignment="1">
      <alignment horizontal="left"/>
    </xf>
    <xf numFmtId="0" fontId="26" fillId="2" borderId="0" xfId="0" applyNumberFormat="1" applyFont="1" applyFill="1" applyBorder="1" applyAlignment="1"/>
    <xf numFmtId="0" fontId="26" fillId="2" borderId="0" xfId="0" applyFont="1" applyFill="1" applyBorder="1" applyAlignment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left"/>
    </xf>
    <xf numFmtId="165" fontId="20" fillId="2" borderId="0" xfId="0" applyNumberFormat="1" applyFont="1" applyFill="1" applyBorder="1" applyAlignment="1">
      <alignment horizontal="left"/>
    </xf>
    <xf numFmtId="0" fontId="20" fillId="2" borderId="0" xfId="0" applyFont="1" applyFill="1" applyBorder="1" applyAlignment="1"/>
    <xf numFmtId="166" fontId="20" fillId="2" borderId="0" xfId="0" applyNumberFormat="1" applyFont="1" applyFill="1" applyBorder="1" applyAlignment="1">
      <alignment horizontal="left"/>
    </xf>
    <xf numFmtId="1" fontId="20" fillId="2" borderId="0" xfId="0" applyNumberFormat="1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165" fontId="19" fillId="2" borderId="0" xfId="0" applyNumberFormat="1" applyFont="1" applyFill="1" applyBorder="1" applyAlignment="1">
      <alignment horizontal="left"/>
    </xf>
    <xf numFmtId="0" fontId="19" fillId="2" borderId="0" xfId="0" applyFont="1" applyFill="1" applyBorder="1" applyAlignment="1"/>
    <xf numFmtId="166" fontId="19" fillId="2" borderId="0" xfId="0" applyNumberFormat="1" applyFont="1" applyFill="1" applyBorder="1" applyAlignment="1">
      <alignment horizontal="left"/>
    </xf>
    <xf numFmtId="15" fontId="19" fillId="2" borderId="0" xfId="0" applyNumberFormat="1" applyFont="1" applyFill="1" applyBorder="1" applyAlignment="1">
      <alignment horizontal="left"/>
    </xf>
    <xf numFmtId="4" fontId="19" fillId="2" borderId="0" xfId="0" applyNumberFormat="1" applyFont="1" applyFill="1" applyBorder="1" applyAlignment="1">
      <alignment horizontal="left"/>
    </xf>
    <xf numFmtId="0" fontId="8" fillId="2" borderId="22" xfId="0" applyFont="1" applyFill="1" applyBorder="1" applyAlignment="1">
      <alignment horizontal="center"/>
    </xf>
    <xf numFmtId="1" fontId="8" fillId="2" borderId="22" xfId="0" applyNumberFormat="1" applyFont="1" applyFill="1" applyBorder="1" applyAlignment="1">
      <alignment horizontal="center"/>
    </xf>
    <xf numFmtId="0" fontId="8" fillId="2" borderId="22" xfId="0" applyFont="1" applyFill="1" applyBorder="1" applyAlignment="1">
      <alignment horizontal="left"/>
    </xf>
    <xf numFmtId="165" fontId="8" fillId="2" borderId="22" xfId="0" applyNumberFormat="1" applyFont="1" applyFill="1" applyBorder="1" applyAlignment="1">
      <alignment horizontal="left"/>
    </xf>
    <xf numFmtId="0" fontId="8" fillId="2" borderId="22" xfId="0" applyFont="1" applyFill="1" applyBorder="1" applyAlignment="1"/>
    <xf numFmtId="166" fontId="8" fillId="2" borderId="22" xfId="0" applyNumberFormat="1" applyFont="1" applyFill="1" applyBorder="1" applyAlignment="1">
      <alignment horizontal="left"/>
    </xf>
    <xf numFmtId="0" fontId="8" fillId="2" borderId="22" xfId="0" applyFont="1" applyFill="1" applyBorder="1"/>
    <xf numFmtId="1" fontId="26" fillId="5" borderId="0" xfId="0" applyNumberFormat="1" applyFont="1" applyFill="1" applyBorder="1" applyAlignment="1">
      <alignment horizontal="center"/>
    </xf>
    <xf numFmtId="0" fontId="26" fillId="5" borderId="0" xfId="0" applyNumberFormat="1" applyFont="1" applyFill="1" applyBorder="1" applyAlignment="1"/>
    <xf numFmtId="165" fontId="19" fillId="5" borderId="0" xfId="0" applyNumberFormat="1" applyFont="1" applyFill="1" applyBorder="1" applyAlignment="1">
      <alignment horizontal="left"/>
    </xf>
    <xf numFmtId="165" fontId="8" fillId="5" borderId="0" xfId="0" applyNumberFormat="1" applyFont="1" applyFill="1" applyBorder="1" applyAlignment="1">
      <alignment horizontal="left"/>
    </xf>
    <xf numFmtId="166" fontId="8" fillId="5" borderId="0" xfId="0" applyNumberFormat="1" applyFont="1" applyFill="1" applyBorder="1" applyAlignment="1">
      <alignment horizontal="left"/>
    </xf>
    <xf numFmtId="0" fontId="25" fillId="5" borderId="0" xfId="0" applyFont="1" applyFill="1" applyBorder="1" applyAlignment="1">
      <alignment horizontal="center"/>
    </xf>
    <xf numFmtId="165" fontId="25" fillId="5" borderId="0" xfId="0" applyNumberFormat="1" applyFont="1" applyFill="1" applyBorder="1" applyAlignment="1">
      <alignment horizontal="left"/>
    </xf>
    <xf numFmtId="166" fontId="25" fillId="5" borderId="0" xfId="0" applyNumberFormat="1" applyFont="1" applyFill="1" applyBorder="1" applyAlignment="1">
      <alignment horizontal="left"/>
    </xf>
    <xf numFmtId="0" fontId="26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right"/>
    </xf>
    <xf numFmtId="167" fontId="20" fillId="2" borderId="0" xfId="0" applyNumberFormat="1" applyFont="1" applyFill="1" applyBorder="1" applyAlignment="1">
      <alignment horizontal="left"/>
    </xf>
    <xf numFmtId="0" fontId="20" fillId="2" borderId="0" xfId="0" applyNumberFormat="1" applyFont="1" applyFill="1" applyBorder="1" applyAlignment="1"/>
    <xf numFmtId="1" fontId="33" fillId="2" borderId="0" xfId="0" applyNumberFormat="1" applyFont="1" applyFill="1" applyBorder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Border="1" applyAlignment="1">
      <alignment horizontal="left"/>
    </xf>
    <xf numFmtId="166" fontId="33" fillId="2" borderId="0" xfId="0" applyNumberFormat="1" applyFont="1" applyFill="1" applyBorder="1" applyAlignment="1">
      <alignment horizontal="left"/>
    </xf>
    <xf numFmtId="0" fontId="33" fillId="2" borderId="0" xfId="0" applyFont="1" applyFill="1" applyBorder="1" applyAlignment="1"/>
    <xf numFmtId="0" fontId="33" fillId="2" borderId="0" xfId="0" applyNumberFormat="1" applyFont="1" applyFill="1" applyBorder="1" applyAlignment="1">
      <alignment horizontal="center"/>
    </xf>
    <xf numFmtId="1" fontId="25" fillId="2" borderId="0" xfId="0" applyNumberFormat="1" applyFont="1" applyFill="1" applyBorder="1" applyAlignment="1">
      <alignment horizontal="center"/>
    </xf>
    <xf numFmtId="0" fontId="25" fillId="2" borderId="0" xfId="0" applyFont="1" applyFill="1" applyBorder="1" applyAlignment="1">
      <alignment horizontal="left"/>
    </xf>
    <xf numFmtId="165" fontId="25" fillId="2" borderId="0" xfId="0" applyNumberFormat="1" applyFont="1" applyFill="1" applyBorder="1" applyAlignment="1">
      <alignment horizontal="left"/>
    </xf>
    <xf numFmtId="0" fontId="25" fillId="2" borderId="0" xfId="0" applyFont="1" applyFill="1" applyBorder="1" applyAlignment="1"/>
    <xf numFmtId="166" fontId="25" fillId="2" borderId="0" xfId="0" applyNumberFormat="1" applyFont="1" applyFill="1" applyBorder="1" applyAlignment="1">
      <alignment horizontal="left"/>
    </xf>
    <xf numFmtId="166" fontId="19" fillId="2" borderId="0" xfId="0" applyNumberFormat="1" applyFont="1" applyFill="1" applyBorder="1" applyAlignment="1"/>
    <xf numFmtId="0" fontId="19" fillId="2" borderId="0" xfId="0" applyNumberFormat="1" applyFont="1" applyFill="1" applyBorder="1" applyAlignment="1">
      <alignment horizontal="center"/>
    </xf>
    <xf numFmtId="167" fontId="8" fillId="2" borderId="22" xfId="0" applyNumberFormat="1" applyFont="1" applyFill="1" applyBorder="1" applyAlignment="1">
      <alignment horizontal="left"/>
    </xf>
    <xf numFmtId="0" fontId="8" fillId="2" borderId="22" xfId="0" applyNumberFormat="1" applyFont="1" applyFill="1" applyBorder="1" applyAlignment="1"/>
    <xf numFmtId="4" fontId="19" fillId="5" borderId="0" xfId="0" applyNumberFormat="1" applyFont="1" applyFill="1" applyBorder="1" applyAlignment="1"/>
    <xf numFmtId="4" fontId="20" fillId="5" borderId="0" xfId="0" applyNumberFormat="1" applyFont="1" applyFill="1" applyBorder="1" applyAlignment="1"/>
    <xf numFmtId="4" fontId="8" fillId="5" borderId="22" xfId="0" applyNumberFormat="1" applyFont="1" applyFill="1" applyBorder="1" applyAlignment="1"/>
    <xf numFmtId="4" fontId="1" fillId="5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/>
    </xf>
    <xf numFmtId="0" fontId="28" fillId="5" borderId="0" xfId="6" applyFont="1" applyFill="1" applyBorder="1" applyAlignment="1">
      <alignment horizontal="center"/>
    </xf>
    <xf numFmtId="0" fontId="28" fillId="5" borderId="0" xfId="6" applyFont="1" applyFill="1" applyBorder="1" applyAlignment="1">
      <alignment horizontal="left"/>
    </xf>
    <xf numFmtId="166" fontId="28" fillId="5" borderId="0" xfId="6" applyNumberFormat="1" applyFont="1" applyFill="1" applyBorder="1" applyAlignment="1">
      <alignment horizontal="left"/>
    </xf>
    <xf numFmtId="4" fontId="28" fillId="5" borderId="0" xfId="6" applyNumberFormat="1" applyFont="1" applyFill="1" applyBorder="1" applyAlignment="1"/>
    <xf numFmtId="0" fontId="28" fillId="5" borderId="0" xfId="0" applyFont="1" applyFill="1" applyBorder="1" applyAlignment="1">
      <alignment horizontal="left"/>
    </xf>
    <xf numFmtId="0" fontId="8" fillId="5" borderId="22" xfId="6" applyFont="1" applyFill="1" applyBorder="1" applyAlignment="1">
      <alignment horizontal="center"/>
    </xf>
    <xf numFmtId="0" fontId="8" fillId="5" borderId="22" xfId="6" applyFont="1" applyFill="1" applyBorder="1" applyAlignment="1">
      <alignment horizontal="left"/>
    </xf>
    <xf numFmtId="166" fontId="8" fillId="5" borderId="22" xfId="6" applyNumberFormat="1" applyFont="1" applyFill="1" applyBorder="1" applyAlignment="1">
      <alignment horizontal="left"/>
    </xf>
    <xf numFmtId="4" fontId="8" fillId="5" borderId="22" xfId="6" applyNumberFormat="1" applyFont="1" applyFill="1" applyBorder="1" applyAlignment="1"/>
    <xf numFmtId="0" fontId="1" fillId="5" borderId="0" xfId="6" applyFont="1" applyFill="1" applyBorder="1" applyAlignment="1">
      <alignment horizontal="center"/>
    </xf>
    <xf numFmtId="0" fontId="1" fillId="5" borderId="0" xfId="6" applyFont="1" applyFill="1" applyBorder="1" applyAlignment="1">
      <alignment horizontal="left"/>
    </xf>
    <xf numFmtId="166" fontId="1" fillId="5" borderId="0" xfId="6" applyNumberFormat="1" applyFont="1" applyFill="1" applyBorder="1" applyAlignment="1">
      <alignment horizontal="left"/>
    </xf>
    <xf numFmtId="4" fontId="1" fillId="5" borderId="0" xfId="6" applyNumberFormat="1" applyFont="1" applyFill="1" applyBorder="1" applyAlignment="1"/>
    <xf numFmtId="0" fontId="29" fillId="2" borderId="0" xfId="0" applyNumberFormat="1" applyFont="1" applyFill="1" applyBorder="1" applyAlignment="1"/>
    <xf numFmtId="167" fontId="19" fillId="2" borderId="0" xfId="0" applyNumberFormat="1" applyFont="1" applyFill="1" applyBorder="1" applyAlignment="1">
      <alignment horizontal="left"/>
    </xf>
    <xf numFmtId="0" fontId="19" fillId="2" borderId="0" xfId="0" applyNumberFormat="1" applyFont="1" applyFill="1" applyBorder="1" applyAlignment="1"/>
    <xf numFmtId="1" fontId="8" fillId="5" borderId="0" xfId="0" applyNumberFormat="1" applyFont="1" applyFill="1" applyBorder="1" applyAlignment="1">
      <alignment horizontal="center"/>
    </xf>
    <xf numFmtId="167" fontId="8" fillId="5" borderId="0" xfId="0" applyNumberFormat="1" applyFont="1" applyFill="1" applyBorder="1" applyAlignment="1">
      <alignment horizontal="left"/>
    </xf>
    <xf numFmtId="0" fontId="8" fillId="5" borderId="0" xfId="0" applyNumberFormat="1" applyFont="1" applyFill="1" applyBorder="1" applyAlignment="1"/>
    <xf numFmtId="0" fontId="20" fillId="2" borderId="0" xfId="0" applyNumberFormat="1" applyFont="1" applyFill="1" applyBorder="1" applyAlignment="1">
      <alignment horizontal="center"/>
    </xf>
    <xf numFmtId="0" fontId="8" fillId="2" borderId="22" xfId="0" applyNumberFormat="1" applyFont="1" applyFill="1" applyBorder="1" applyAlignment="1">
      <alignment horizontal="center"/>
    </xf>
    <xf numFmtId="0" fontId="26" fillId="5" borderId="0" xfId="0" applyFont="1" applyFill="1" applyAlignment="1">
      <alignment horizontal="left"/>
    </xf>
    <xf numFmtId="0" fontId="20" fillId="5" borderId="0" xfId="0" applyFont="1" applyFill="1" applyAlignment="1">
      <alignment horizontal="left"/>
    </xf>
    <xf numFmtId="0" fontId="19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0" fontId="32" fillId="2" borderId="0" xfId="0" applyFont="1" applyFill="1" applyBorder="1"/>
    <xf numFmtId="15" fontId="19" fillId="2" borderId="0" xfId="0" applyNumberFormat="1" applyFont="1" applyFill="1" applyBorder="1" applyAlignment="1">
      <alignment horizontal="center"/>
    </xf>
    <xf numFmtId="4" fontId="19" fillId="2" borderId="0" xfId="0" applyNumberFormat="1" applyFont="1" applyFill="1" applyBorder="1" applyAlignment="1">
      <alignment horizontal="center"/>
    </xf>
    <xf numFmtId="0" fontId="26" fillId="5" borderId="0" xfId="6" applyFont="1" applyFill="1" applyBorder="1" applyAlignment="1">
      <alignment horizontal="center"/>
    </xf>
    <xf numFmtId="0" fontId="26" fillId="5" borderId="0" xfId="6" applyFont="1" applyFill="1" applyBorder="1" applyAlignment="1">
      <alignment horizontal="left"/>
    </xf>
    <xf numFmtId="166" fontId="26" fillId="5" borderId="0" xfId="6" applyNumberFormat="1" applyFont="1" applyFill="1" applyBorder="1" applyAlignment="1">
      <alignment horizontal="left"/>
    </xf>
    <xf numFmtId="4" fontId="26" fillId="5" borderId="0" xfId="6" applyNumberFormat="1" applyFont="1" applyFill="1" applyBorder="1" applyAlignment="1"/>
    <xf numFmtId="0" fontId="26" fillId="5" borderId="0" xfId="6" applyNumberFormat="1" applyFont="1" applyFill="1" applyBorder="1" applyAlignment="1">
      <alignment horizontal="center"/>
    </xf>
    <xf numFmtId="0" fontId="20" fillId="5" borderId="0" xfId="6" applyFont="1" applyFill="1" applyBorder="1" applyAlignment="1">
      <alignment horizontal="center"/>
    </xf>
    <xf numFmtId="0" fontId="20" fillId="5" borderId="0" xfId="6" applyFont="1" applyFill="1" applyBorder="1" applyAlignment="1">
      <alignment horizontal="left"/>
    </xf>
    <xf numFmtId="166" fontId="20" fillId="5" borderId="0" xfId="6" applyNumberFormat="1" applyFont="1" applyFill="1" applyBorder="1" applyAlignment="1">
      <alignment horizontal="left"/>
    </xf>
    <xf numFmtId="4" fontId="20" fillId="5" borderId="0" xfId="6" applyNumberFormat="1" applyFont="1" applyFill="1" applyBorder="1" applyAlignment="1"/>
    <xf numFmtId="0" fontId="19" fillId="5" borderId="0" xfId="6" applyFont="1" applyFill="1" applyBorder="1" applyAlignment="1">
      <alignment horizontal="center"/>
    </xf>
    <xf numFmtId="0" fontId="19" fillId="5" borderId="0" xfId="6" applyFont="1" applyFill="1" applyBorder="1" applyAlignment="1">
      <alignment horizontal="left"/>
    </xf>
    <xf numFmtId="166" fontId="19" fillId="5" borderId="0" xfId="6" applyNumberFormat="1" applyFont="1" applyFill="1" applyBorder="1" applyAlignment="1">
      <alignment horizontal="left"/>
    </xf>
    <xf numFmtId="4" fontId="19" fillId="5" borderId="0" xfId="6" applyNumberFormat="1" applyFont="1" applyFill="1" applyBorder="1" applyAlignment="1"/>
    <xf numFmtId="0" fontId="41" fillId="2" borderId="0" xfId="0" applyFont="1" applyFill="1" applyBorder="1"/>
    <xf numFmtId="1" fontId="28" fillId="5" borderId="0" xfId="0" applyNumberFormat="1" applyFont="1" applyFill="1" applyBorder="1" applyAlignment="1">
      <alignment horizontal="center"/>
    </xf>
    <xf numFmtId="0" fontId="28" fillId="5" borderId="0" xfId="0" applyFont="1" applyFill="1" applyBorder="1" applyAlignment="1">
      <alignment horizontal="center"/>
    </xf>
    <xf numFmtId="166" fontId="28" fillId="5" borderId="0" xfId="0" applyNumberFormat="1" applyFont="1" applyFill="1" applyBorder="1" applyAlignment="1">
      <alignment horizontal="left"/>
    </xf>
    <xf numFmtId="0" fontId="28" fillId="5" borderId="0" xfId="0" applyFont="1" applyFill="1" applyBorder="1" applyAlignment="1"/>
    <xf numFmtId="0" fontId="28" fillId="5" borderId="0" xfId="0" applyNumberFormat="1" applyFont="1" applyFill="1" applyBorder="1" applyAlignment="1">
      <alignment horizontal="center"/>
    </xf>
    <xf numFmtId="1" fontId="33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center"/>
    </xf>
    <xf numFmtId="166" fontId="33" fillId="5" borderId="0" xfId="0" applyNumberFormat="1" applyFont="1" applyFill="1" applyBorder="1" applyAlignment="1">
      <alignment horizontal="left"/>
    </xf>
    <xf numFmtId="0" fontId="33" fillId="5" borderId="0" xfId="0" applyNumberFormat="1" applyFont="1" applyFill="1" applyBorder="1" applyAlignment="1">
      <alignment horizontal="center"/>
    </xf>
    <xf numFmtId="15" fontId="0" fillId="2" borderId="0" xfId="0" applyNumberFormat="1" applyFill="1" applyBorder="1" applyAlignment="1">
      <alignment horizontal="center"/>
    </xf>
    <xf numFmtId="4" fontId="0" fillId="2" borderId="0" xfId="0" applyNumberFormat="1" applyFill="1" applyBorder="1" applyAlignment="1">
      <alignment horizontal="center"/>
    </xf>
    <xf numFmtId="0" fontId="37" fillId="5" borderId="0" xfId="0" applyFont="1" applyFill="1" applyBorder="1"/>
    <xf numFmtId="4" fontId="19" fillId="0" borderId="0" xfId="0" applyNumberFormat="1" applyFont="1" applyBorder="1" applyAlignment="1">
      <alignment horizontal="left"/>
    </xf>
    <xf numFmtId="1" fontId="26" fillId="5" borderId="0" xfId="0" applyNumberFormat="1" applyFont="1" applyFill="1" applyBorder="1" applyAlignment="1">
      <alignment horizontal="left"/>
    </xf>
    <xf numFmtId="166" fontId="35" fillId="2" borderId="0" xfId="0" applyNumberFormat="1" applyFont="1" applyFill="1" applyBorder="1" applyAlignment="1">
      <alignment horizontal="center"/>
    </xf>
    <xf numFmtId="0" fontId="42" fillId="5" borderId="12" xfId="0" applyFont="1" applyFill="1" applyBorder="1" applyAlignment="1">
      <alignment horizontal="left" vertical="center"/>
    </xf>
    <xf numFmtId="0" fontId="43" fillId="5" borderId="13" xfId="0" applyNumberFormat="1" applyFont="1" applyFill="1" applyBorder="1" applyAlignment="1">
      <alignment horizontal="left" vertical="top" wrapText="1"/>
    </xf>
    <xf numFmtId="0" fontId="43" fillId="5" borderId="13" xfId="0" applyFont="1" applyFill="1" applyBorder="1" applyAlignment="1">
      <alignment horizontal="left"/>
    </xf>
    <xf numFmtId="0" fontId="1" fillId="7" borderId="37" xfId="0" applyFont="1" applyFill="1" applyBorder="1"/>
    <xf numFmtId="0" fontId="1" fillId="5" borderId="38" xfId="2" applyFont="1" applyFill="1" applyBorder="1" applyAlignment="1">
      <alignment horizontal="left"/>
    </xf>
    <xf numFmtId="0" fontId="1" fillId="5" borderId="39" xfId="2" applyFont="1" applyFill="1" applyBorder="1" applyAlignment="1">
      <alignment horizontal="center"/>
    </xf>
    <xf numFmtId="0" fontId="1" fillId="5" borderId="30" xfId="2" applyFont="1" applyFill="1" applyBorder="1" applyAlignment="1">
      <alignment horizontal="left"/>
    </xf>
    <xf numFmtId="0" fontId="1" fillId="5" borderId="31" xfId="2" applyFont="1" applyFill="1" applyBorder="1" applyAlignment="1">
      <alignment horizontal="center"/>
    </xf>
    <xf numFmtId="0" fontId="42" fillId="5" borderId="15" xfId="0" applyFont="1" applyFill="1" applyBorder="1" applyAlignment="1">
      <alignment horizontal="left" vertical="center"/>
    </xf>
    <xf numFmtId="0" fontId="43" fillId="5" borderId="8" xfId="0" applyFont="1" applyFill="1" applyBorder="1" applyAlignment="1">
      <alignment horizontal="left" vertical="top" wrapText="1"/>
    </xf>
    <xf numFmtId="0" fontId="43" fillId="5" borderId="8" xfId="0" applyFont="1" applyFill="1" applyBorder="1" applyAlignment="1">
      <alignment horizontal="left"/>
    </xf>
    <xf numFmtId="0" fontId="1" fillId="7" borderId="14" xfId="0" applyFont="1" applyFill="1" applyBorder="1"/>
    <xf numFmtId="0" fontId="42" fillId="5" borderId="16" xfId="0" applyFont="1" applyFill="1" applyBorder="1" applyAlignment="1">
      <alignment horizontal="left" wrapText="1"/>
    </xf>
    <xf numFmtId="0" fontId="43" fillId="5" borderId="17" xfId="0" applyFont="1" applyFill="1" applyBorder="1" applyAlignment="1">
      <alignment horizontal="left" wrapText="1"/>
    </xf>
    <xf numFmtId="0" fontId="1" fillId="7" borderId="36" xfId="0" applyFont="1" applyFill="1" applyBorder="1"/>
    <xf numFmtId="0" fontId="1" fillId="5" borderId="30" xfId="2" applyFont="1" applyFill="1" applyBorder="1"/>
    <xf numFmtId="0" fontId="1" fillId="5" borderId="30" xfId="0" applyFont="1" applyFill="1" applyBorder="1"/>
    <xf numFmtId="0" fontId="1" fillId="5" borderId="31" xfId="0" applyFont="1" applyFill="1" applyBorder="1" applyAlignment="1">
      <alignment horizontal="center"/>
    </xf>
    <xf numFmtId="0" fontId="1" fillId="5" borderId="30" xfId="6" applyFont="1" applyFill="1" applyBorder="1"/>
    <xf numFmtId="0" fontId="1" fillId="5" borderId="31" xfId="6" applyFont="1" applyFill="1" applyBorder="1" applyAlignment="1">
      <alignment horizontal="center"/>
    </xf>
    <xf numFmtId="0" fontId="0" fillId="5" borderId="30" xfId="0" applyFill="1" applyBorder="1"/>
    <xf numFmtId="0" fontId="0" fillId="5" borderId="31" xfId="0" applyFill="1" applyBorder="1"/>
    <xf numFmtId="0" fontId="1" fillId="5" borderId="34" xfId="6" applyFont="1" applyFill="1" applyBorder="1"/>
    <xf numFmtId="0" fontId="1" fillId="5" borderId="35" xfId="6" applyFont="1" applyFill="1" applyBorder="1" applyAlignment="1">
      <alignment horizontal="center"/>
    </xf>
    <xf numFmtId="0" fontId="1" fillId="5" borderId="34" xfId="0" applyFont="1" applyFill="1" applyBorder="1"/>
    <xf numFmtId="0" fontId="1" fillId="5" borderId="35" xfId="0" applyFont="1" applyFill="1" applyBorder="1" applyAlignment="1">
      <alignment horizontal="center"/>
    </xf>
    <xf numFmtId="0" fontId="0" fillId="5" borderId="34" xfId="0" applyFill="1" applyBorder="1"/>
    <xf numFmtId="0" fontId="0" fillId="5" borderId="35" xfId="0" applyFill="1" applyBorder="1"/>
    <xf numFmtId="0" fontId="1" fillId="5" borderId="31" xfId="0" applyFont="1" applyFill="1" applyBorder="1"/>
    <xf numFmtId="0" fontId="1" fillId="5" borderId="32" xfId="2" applyFont="1" applyFill="1" applyBorder="1" applyAlignment="1">
      <alignment horizontal="left"/>
    </xf>
    <xf numFmtId="0" fontId="1" fillId="5" borderId="33" xfId="2" applyFont="1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0" fontId="1" fillId="5" borderId="34" xfId="2" applyFont="1" applyFill="1" applyBorder="1" applyAlignment="1">
      <alignment horizontal="left"/>
    </xf>
    <xf numFmtId="0" fontId="1" fillId="5" borderId="35" xfId="2" applyFont="1" applyFill="1" applyBorder="1" applyAlignment="1">
      <alignment horizontal="center"/>
    </xf>
    <xf numFmtId="0" fontId="0" fillId="5" borderId="38" xfId="0" applyFill="1" applyBorder="1"/>
    <xf numFmtId="0" fontId="0" fillId="5" borderId="39" xfId="0" applyFill="1" applyBorder="1"/>
    <xf numFmtId="0" fontId="1" fillId="5" borderId="39" xfId="0" applyFont="1" applyFill="1" applyBorder="1" applyAlignment="1">
      <alignment horizontal="center"/>
    </xf>
    <xf numFmtId="0" fontId="8" fillId="5" borderId="7" xfId="2" applyFont="1" applyFill="1" applyBorder="1"/>
    <xf numFmtId="0" fontId="8" fillId="5" borderId="7" xfId="2" applyFont="1" applyFill="1" applyBorder="1" applyAlignment="1">
      <alignment horizontal="center"/>
    </xf>
    <xf numFmtId="0" fontId="1" fillId="5" borderId="7" xfId="2" applyFont="1" applyFill="1" applyBorder="1" applyAlignment="1">
      <alignment horizontal="left"/>
    </xf>
    <xf numFmtId="15" fontId="1" fillId="5" borderId="7" xfId="2" applyNumberFormat="1" applyFont="1" applyFill="1" applyBorder="1" applyAlignment="1">
      <alignment horizontal="center"/>
    </xf>
    <xf numFmtId="0" fontId="20" fillId="5" borderId="7" xfId="2" applyFont="1" applyFill="1" applyBorder="1" applyAlignment="1">
      <alignment horizontal="center"/>
    </xf>
    <xf numFmtId="0" fontId="8" fillId="5" borderId="7" xfId="2" applyFont="1" applyFill="1" applyBorder="1" applyAlignment="1">
      <alignment horizontal="left"/>
    </xf>
    <xf numFmtId="15" fontId="8" fillId="5" borderId="7" xfId="2" applyNumberFormat="1" applyFont="1" applyFill="1" applyBorder="1" applyAlignment="1">
      <alignment horizontal="center"/>
    </xf>
    <xf numFmtId="15" fontId="1" fillId="5" borderId="7" xfId="0" applyNumberFormat="1" applyFont="1" applyFill="1" applyBorder="1" applyAlignment="1">
      <alignment horizontal="center"/>
    </xf>
    <xf numFmtId="0" fontId="20" fillId="5" borderId="7" xfId="0" applyFont="1" applyFill="1" applyBorder="1" applyAlignment="1">
      <alignment horizontal="center"/>
    </xf>
    <xf numFmtId="0" fontId="1" fillId="5" borderId="0" xfId="2" applyFill="1" applyBorder="1" applyAlignment="1">
      <alignment horizontal="left"/>
    </xf>
    <xf numFmtId="15" fontId="1" fillId="5" borderId="0" xfId="2" applyNumberFormat="1" applyFill="1" applyBorder="1" applyAlignment="1">
      <alignment horizontal="center"/>
    </xf>
    <xf numFmtId="0" fontId="1" fillId="5" borderId="0" xfId="2" applyFill="1" applyBorder="1" applyAlignment="1">
      <alignment horizontal="center"/>
    </xf>
    <xf numFmtId="0" fontId="10" fillId="3" borderId="7" xfId="0" applyFont="1" applyFill="1" applyBorder="1"/>
    <xf numFmtId="0" fontId="45" fillId="3" borderId="7" xfId="0" applyFont="1" applyFill="1" applyBorder="1" applyAlignment="1">
      <alignment horizontal="left"/>
    </xf>
    <xf numFmtId="0" fontId="17" fillId="3" borderId="7" xfId="0" applyFont="1" applyFill="1" applyBorder="1" applyAlignment="1">
      <alignment horizontal="left"/>
    </xf>
    <xf numFmtId="0" fontId="36" fillId="3" borderId="7" xfId="0" applyFont="1" applyFill="1" applyBorder="1" applyAlignment="1">
      <alignment horizontal="left"/>
    </xf>
    <xf numFmtId="0" fontId="14" fillId="3" borderId="7" xfId="0" applyFont="1" applyFill="1" applyBorder="1" applyAlignment="1">
      <alignment horizontal="left"/>
    </xf>
    <xf numFmtId="0" fontId="15" fillId="3" borderId="7" xfId="0" applyFont="1" applyFill="1" applyBorder="1" applyAlignment="1">
      <alignment horizontal="left"/>
    </xf>
    <xf numFmtId="0" fontId="10" fillId="3" borderId="7" xfId="0" applyFont="1" applyFill="1" applyBorder="1" applyAlignment="1">
      <alignment horizontal="left"/>
    </xf>
    <xf numFmtId="0" fontId="10" fillId="3" borderId="0" xfId="0" applyFont="1" applyFill="1"/>
    <xf numFmtId="0" fontId="10" fillId="3" borderId="40" xfId="0" applyFont="1" applyFill="1" applyBorder="1"/>
    <xf numFmtId="0" fontId="1" fillId="0" borderId="12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center"/>
    </xf>
    <xf numFmtId="0" fontId="1" fillId="5" borderId="37" xfId="0" applyFont="1" applyFill="1" applyBorder="1" applyAlignment="1">
      <alignment horizontal="center"/>
    </xf>
    <xf numFmtId="0" fontId="0" fillId="5" borderId="41" xfId="0" applyFill="1" applyBorder="1"/>
    <xf numFmtId="0" fontId="0" fillId="5" borderId="42" xfId="0" applyFill="1" applyBorder="1"/>
    <xf numFmtId="0" fontId="1" fillId="5" borderId="14" xfId="0" applyFont="1" applyFill="1" applyBorder="1" applyAlignment="1">
      <alignment horizontal="center"/>
    </xf>
    <xf numFmtId="0" fontId="0" fillId="5" borderId="43" xfId="0" applyFill="1" applyBorder="1"/>
    <xf numFmtId="0" fontId="0" fillId="5" borderId="44" xfId="0" applyFill="1" applyBorder="1"/>
    <xf numFmtId="0" fontId="1" fillId="5" borderId="44" xfId="0" applyFont="1" applyFill="1" applyBorder="1"/>
    <xf numFmtId="0" fontId="0" fillId="2" borderId="43" xfId="0" applyFill="1" applyBorder="1"/>
    <xf numFmtId="0" fontId="0" fillId="2" borderId="44" xfId="0" applyFill="1" applyBorder="1"/>
    <xf numFmtId="0" fontId="1" fillId="5" borderId="15" xfId="0" applyFont="1" applyFill="1" applyBorder="1" applyAlignment="1">
      <alignment horizontal="left"/>
    </xf>
    <xf numFmtId="0" fontId="0" fillId="5" borderId="45" xfId="0" applyFill="1" applyBorder="1"/>
    <xf numFmtId="0" fontId="0" fillId="5" borderId="46" xfId="0" applyFill="1" applyBorder="1"/>
    <xf numFmtId="166" fontId="1" fillId="5" borderId="0" xfId="0" applyNumberFormat="1" applyFont="1" applyFill="1" applyBorder="1"/>
    <xf numFmtId="0" fontId="32" fillId="5" borderId="0" xfId="0" applyFont="1" applyFill="1" applyBorder="1" applyAlignment="1">
      <alignment horizontal="center"/>
    </xf>
    <xf numFmtId="1" fontId="32" fillId="5" borderId="0" xfId="0" applyNumberFormat="1" applyFont="1" applyFill="1" applyBorder="1" applyAlignment="1">
      <alignment horizontal="center"/>
    </xf>
    <xf numFmtId="0" fontId="32" fillId="5" borderId="0" xfId="0" applyFont="1" applyFill="1" applyBorder="1" applyAlignment="1">
      <alignment horizontal="left"/>
    </xf>
    <xf numFmtId="166" fontId="32" fillId="5" borderId="0" xfId="0" applyNumberFormat="1" applyFont="1" applyFill="1" applyBorder="1" applyAlignment="1">
      <alignment horizontal="left"/>
    </xf>
    <xf numFmtId="0" fontId="32" fillId="5" borderId="0" xfId="0" applyFont="1" applyFill="1" applyBorder="1" applyAlignment="1"/>
    <xf numFmtId="0" fontId="32" fillId="5" borderId="0" xfId="0" applyNumberFormat="1" applyFont="1" applyFill="1" applyBorder="1" applyAlignment="1">
      <alignment horizontal="center"/>
    </xf>
    <xf numFmtId="0" fontId="32" fillId="5" borderId="0" xfId="0" applyFont="1" applyFill="1" applyBorder="1"/>
    <xf numFmtId="166" fontId="32" fillId="5" borderId="0" xfId="0" applyNumberFormat="1" applyFont="1" applyFill="1" applyBorder="1" applyAlignment="1">
      <alignment horizontal="center"/>
    </xf>
    <xf numFmtId="0" fontId="28" fillId="5" borderId="0" xfId="0" applyFont="1" applyFill="1" applyAlignment="1">
      <alignment horizontal="left"/>
    </xf>
    <xf numFmtId="166" fontId="29" fillId="5" borderId="0" xfId="0" applyNumberFormat="1" applyFont="1" applyFill="1" applyBorder="1" applyAlignment="1">
      <alignment horizontal="center"/>
    </xf>
    <xf numFmtId="4" fontId="26" fillId="5" borderId="0" xfId="0" applyNumberFormat="1" applyFont="1" applyFill="1" applyBorder="1" applyAlignment="1"/>
    <xf numFmtId="166" fontId="28" fillId="5" borderId="0" xfId="0" applyNumberFormat="1" applyFont="1" applyFill="1" applyAlignment="1">
      <alignment horizontal="left"/>
    </xf>
    <xf numFmtId="0" fontId="37" fillId="5" borderId="0" xfId="0" applyNumberFormat="1" applyFont="1" applyFill="1" applyBorder="1" applyAlignment="1">
      <alignment horizontal="center"/>
    </xf>
    <xf numFmtId="0" fontId="37" fillId="5" borderId="0" xfId="0" applyFont="1" applyFill="1" applyBorder="1" applyAlignment="1">
      <alignment horizontal="left"/>
    </xf>
    <xf numFmtId="166" fontId="35" fillId="5" borderId="0" xfId="0" applyNumberFormat="1" applyFont="1" applyFill="1" applyBorder="1" applyAlignment="1">
      <alignment horizontal="center"/>
    </xf>
    <xf numFmtId="0" fontId="46" fillId="5" borderId="0" xfId="0" applyFont="1" applyFill="1" applyBorder="1"/>
    <xf numFmtId="15" fontId="46" fillId="5" borderId="0" xfId="0" applyNumberFormat="1" applyFont="1" applyFill="1" applyBorder="1" applyAlignment="1">
      <alignment horizontal="center"/>
    </xf>
    <xf numFmtId="0" fontId="46" fillId="5" borderId="0" xfId="0" applyFont="1" applyFill="1" applyBorder="1" applyAlignment="1">
      <alignment horizontal="center"/>
    </xf>
    <xf numFmtId="0" fontId="47" fillId="5" borderId="0" xfId="0" applyFont="1" applyFill="1" applyBorder="1"/>
    <xf numFmtId="15" fontId="47" fillId="5" borderId="0" xfId="0" applyNumberFormat="1" applyFont="1" applyFill="1" applyBorder="1" applyAlignment="1">
      <alignment horizontal="center"/>
    </xf>
    <xf numFmtId="0" fontId="47" fillId="5" borderId="0" xfId="0" applyFont="1" applyFill="1" applyBorder="1" applyAlignment="1">
      <alignment horizontal="center"/>
    </xf>
    <xf numFmtId="0" fontId="34" fillId="5" borderId="0" xfId="0" applyFont="1" applyFill="1" applyBorder="1" applyAlignment="1">
      <alignment horizontal="left"/>
    </xf>
    <xf numFmtId="0" fontId="41" fillId="5" borderId="0" xfId="0" applyFont="1" applyFill="1" applyBorder="1"/>
    <xf numFmtId="1" fontId="25" fillId="5" borderId="0" xfId="0" applyNumberFormat="1" applyFont="1" applyFill="1" applyBorder="1" applyAlignment="1">
      <alignment horizontal="center"/>
    </xf>
    <xf numFmtId="0" fontId="25" fillId="5" borderId="0" xfId="0" applyNumberFormat="1" applyFont="1" applyFill="1" applyBorder="1" applyAlignment="1">
      <alignment horizontal="center"/>
    </xf>
    <xf numFmtId="1" fontId="1" fillId="5" borderId="0" xfId="0" applyNumberFormat="1" applyFont="1" applyFill="1" applyBorder="1" applyAlignment="1">
      <alignment horizontal="left"/>
    </xf>
    <xf numFmtId="1" fontId="32" fillId="5" borderId="0" xfId="0" applyNumberFormat="1" applyFont="1" applyFill="1" applyBorder="1" applyAlignment="1">
      <alignment horizontal="left"/>
    </xf>
    <xf numFmtId="0" fontId="1" fillId="5" borderId="38" xfId="6" applyFont="1" applyFill="1" applyBorder="1"/>
    <xf numFmtId="0" fontId="1" fillId="5" borderId="39" xfId="6" applyFont="1" applyFill="1" applyBorder="1" applyAlignment="1">
      <alignment horizontal="center"/>
    </xf>
    <xf numFmtId="0" fontId="1" fillId="5" borderId="38" xfId="0" applyFont="1" applyFill="1" applyBorder="1"/>
    <xf numFmtId="0" fontId="1" fillId="5" borderId="47" xfId="6" applyFont="1" applyFill="1" applyBorder="1"/>
    <xf numFmtId="0" fontId="1" fillId="5" borderId="48" xfId="6" applyFont="1" applyFill="1" applyBorder="1" applyAlignment="1">
      <alignment horizontal="center"/>
    </xf>
    <xf numFmtId="0" fontId="7" fillId="3" borderId="25" xfId="0" applyFont="1" applyFill="1" applyBorder="1" applyAlignment="1">
      <alignment horizontal="left"/>
    </xf>
    <xf numFmtId="0" fontId="0" fillId="5" borderId="32" xfId="0" applyFill="1" applyBorder="1"/>
    <xf numFmtId="0" fontId="0" fillId="5" borderId="33" xfId="0" applyFill="1" applyBorder="1"/>
    <xf numFmtId="0" fontId="1" fillId="11" borderId="0" xfId="0" applyFont="1" applyFill="1"/>
    <xf numFmtId="166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0" fontId="8" fillId="11" borderId="0" xfId="0" applyFont="1" applyFill="1"/>
    <xf numFmtId="0" fontId="16" fillId="11" borderId="0" xfId="0" applyFont="1" applyFill="1"/>
    <xf numFmtId="166" fontId="16" fillId="11" borderId="0" xfId="0" applyNumberFormat="1" applyFont="1" applyFill="1" applyAlignment="1">
      <alignment horizontal="center"/>
    </xf>
    <xf numFmtId="0" fontId="16" fillId="11" borderId="0" xfId="0" applyFont="1" applyFill="1" applyAlignment="1">
      <alignment horizontal="center"/>
    </xf>
    <xf numFmtId="0" fontId="32" fillId="11" borderId="0" xfId="0" applyFont="1" applyFill="1"/>
    <xf numFmtId="0" fontId="48" fillId="5" borderId="0" xfId="0" applyFont="1" applyFill="1" applyBorder="1"/>
    <xf numFmtId="166" fontId="32" fillId="11" borderId="0" xfId="0" applyNumberFormat="1" applyFont="1" applyFill="1" applyAlignment="1">
      <alignment horizontal="center"/>
    </xf>
    <xf numFmtId="0" fontId="32" fillId="11" borderId="0" xfId="0" applyFont="1" applyFill="1" applyAlignment="1">
      <alignment horizontal="center"/>
    </xf>
    <xf numFmtId="0" fontId="1" fillId="5" borderId="0" xfId="0" applyFont="1" applyFill="1"/>
    <xf numFmtId="0" fontId="8" fillId="5" borderId="0" xfId="0" applyFont="1" applyFill="1"/>
    <xf numFmtId="166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9" fillId="5" borderId="0" xfId="0" applyFont="1" applyFill="1" applyBorder="1" applyAlignment="1">
      <alignment horizontal="center"/>
    </xf>
    <xf numFmtId="1" fontId="49" fillId="5" borderId="0" xfId="0" applyNumberFormat="1" applyFont="1" applyFill="1" applyBorder="1" applyAlignment="1">
      <alignment horizontal="center"/>
    </xf>
    <xf numFmtId="0" fontId="49" fillId="5" borderId="0" xfId="0" applyFont="1" applyFill="1" applyBorder="1" applyAlignment="1">
      <alignment horizontal="left"/>
    </xf>
    <xf numFmtId="168" fontId="49" fillId="5" borderId="0" xfId="0" applyNumberFormat="1" applyFont="1" applyFill="1" applyBorder="1" applyAlignment="1">
      <alignment horizontal="left"/>
    </xf>
    <xf numFmtId="166" fontId="49" fillId="5" borderId="0" xfId="0" applyNumberFormat="1" applyFont="1" applyFill="1" applyBorder="1" applyAlignment="1">
      <alignment horizontal="left"/>
    </xf>
    <xf numFmtId="0" fontId="49" fillId="5" borderId="0" xfId="0" applyNumberFormat="1" applyFont="1" applyFill="1" applyBorder="1" applyAlignment="1">
      <alignment horizontal="center"/>
    </xf>
    <xf numFmtId="0" fontId="49" fillId="5" borderId="0" xfId="0" applyFont="1" applyFill="1" applyBorder="1"/>
    <xf numFmtId="166" fontId="49" fillId="5" borderId="0" xfId="0" applyNumberFormat="1" applyFont="1" applyFill="1" applyBorder="1"/>
    <xf numFmtId="0" fontId="50" fillId="5" borderId="0" xfId="0" applyFont="1" applyFill="1" applyBorder="1" applyAlignment="1">
      <alignment horizontal="center"/>
    </xf>
    <xf numFmtId="1" fontId="50" fillId="5" borderId="0" xfId="0" applyNumberFormat="1" applyFont="1" applyFill="1" applyBorder="1" applyAlignment="1">
      <alignment horizontal="center"/>
    </xf>
    <xf numFmtId="0" fontId="50" fillId="5" borderId="0" xfId="0" applyFont="1" applyFill="1" applyBorder="1" applyAlignment="1">
      <alignment horizontal="left"/>
    </xf>
    <xf numFmtId="168" fontId="50" fillId="5" borderId="0" xfId="0" applyNumberFormat="1" applyFont="1" applyFill="1" applyBorder="1" applyAlignment="1">
      <alignment horizontal="left"/>
    </xf>
    <xf numFmtId="0" fontId="50" fillId="5" borderId="0" xfId="0" applyNumberFormat="1" applyFont="1" applyFill="1" applyBorder="1" applyAlignment="1">
      <alignment horizontal="center"/>
    </xf>
    <xf numFmtId="0" fontId="50" fillId="5" borderId="0" xfId="0" applyFont="1" applyFill="1" applyBorder="1"/>
    <xf numFmtId="166" fontId="50" fillId="5" borderId="0" xfId="0" applyNumberFormat="1" applyFont="1" applyFill="1" applyBorder="1" applyAlignment="1">
      <alignment horizontal="center"/>
    </xf>
    <xf numFmtId="0" fontId="51" fillId="5" borderId="0" xfId="0" applyFont="1" applyFill="1" applyBorder="1"/>
    <xf numFmtId="0" fontId="52" fillId="5" borderId="0" xfId="0" applyFont="1" applyFill="1" applyBorder="1"/>
    <xf numFmtId="0" fontId="53" fillId="0" borderId="0" xfId="0" applyFont="1" applyBorder="1"/>
    <xf numFmtId="0" fontId="54" fillId="0" borderId="0" xfId="0" applyFont="1" applyBorder="1" applyAlignment="1">
      <alignment horizontal="left"/>
    </xf>
    <xf numFmtId="15" fontId="53" fillId="0" borderId="0" xfId="0" applyNumberFormat="1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166" fontId="49" fillId="5" borderId="0" xfId="0" applyNumberFormat="1" applyFont="1" applyFill="1" applyBorder="1" applyAlignment="1">
      <alignment horizontal="center"/>
    </xf>
    <xf numFmtId="0" fontId="55" fillId="5" borderId="0" xfId="0" applyFont="1" applyFill="1" applyBorder="1"/>
    <xf numFmtId="0" fontId="55" fillId="5" borderId="0" xfId="0" applyFont="1" applyFill="1" applyBorder="1" applyAlignment="1">
      <alignment horizontal="center"/>
    </xf>
    <xf numFmtId="0" fontId="56" fillId="5" borderId="0" xfId="0" applyFont="1" applyFill="1" applyBorder="1" applyAlignment="1">
      <alignment horizontal="center"/>
    </xf>
    <xf numFmtId="0" fontId="56" fillId="5" borderId="0" xfId="0" applyFont="1" applyFill="1" applyBorder="1" applyAlignment="1">
      <alignment horizontal="left"/>
    </xf>
    <xf numFmtId="168" fontId="56" fillId="5" borderId="0" xfId="0" applyNumberFormat="1" applyFont="1" applyFill="1" applyBorder="1" applyAlignment="1">
      <alignment horizontal="left"/>
    </xf>
    <xf numFmtId="0" fontId="56" fillId="5" borderId="0" xfId="0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left"/>
    </xf>
    <xf numFmtId="1" fontId="56" fillId="5" borderId="0" xfId="0" applyNumberFormat="1" applyFont="1" applyFill="1" applyBorder="1" applyAlignment="1">
      <alignment horizontal="center"/>
    </xf>
    <xf numFmtId="166" fontId="56" fillId="5" borderId="0" xfId="0" applyNumberFormat="1" applyFont="1" applyFill="1" applyBorder="1" applyAlignment="1">
      <alignment horizontal="left"/>
    </xf>
    <xf numFmtId="0" fontId="56" fillId="5" borderId="0" xfId="0" applyFont="1" applyFill="1" applyBorder="1"/>
    <xf numFmtId="0" fontId="55" fillId="5" borderId="0" xfId="0" applyFont="1" applyFill="1" applyBorder="1" applyAlignment="1"/>
    <xf numFmtId="166" fontId="55" fillId="5" borderId="0" xfId="0" applyNumberFormat="1" applyFont="1" applyFill="1" applyBorder="1" applyAlignment="1">
      <alignment horizontal="left"/>
    </xf>
    <xf numFmtId="0" fontId="55" fillId="5" borderId="0" xfId="0" applyFont="1" applyFill="1" applyBorder="1" applyAlignment="1">
      <alignment horizontal="left"/>
    </xf>
    <xf numFmtId="168" fontId="55" fillId="5" borderId="0" xfId="0" applyNumberFormat="1" applyFont="1" applyFill="1" applyBorder="1" applyAlignment="1">
      <alignment horizontal="left"/>
    </xf>
    <xf numFmtId="166" fontId="55" fillId="5" borderId="0" xfId="0" applyNumberFormat="1" applyFont="1" applyFill="1" applyBorder="1" applyAlignment="1">
      <alignment horizontal="center"/>
    </xf>
    <xf numFmtId="0" fontId="49" fillId="12" borderId="0" xfId="0" applyFont="1" applyFill="1" applyBorder="1" applyAlignment="1">
      <alignment horizontal="center"/>
    </xf>
    <xf numFmtId="1" fontId="49" fillId="12" borderId="0" xfId="0" applyNumberFormat="1" applyFont="1" applyFill="1" applyBorder="1" applyAlignment="1">
      <alignment horizontal="center"/>
    </xf>
    <xf numFmtId="0" fontId="49" fillId="12" borderId="0" xfId="0" applyFont="1" applyFill="1" applyBorder="1" applyAlignment="1">
      <alignment horizontal="left"/>
    </xf>
    <xf numFmtId="166" fontId="49" fillId="12" borderId="0" xfId="0" applyNumberFormat="1" applyFont="1" applyFill="1" applyBorder="1" applyAlignment="1">
      <alignment horizontal="left"/>
    </xf>
    <xf numFmtId="168" fontId="49" fillId="12" borderId="0" xfId="0" applyNumberFormat="1" applyFont="1" applyFill="1" applyBorder="1" applyAlignment="1">
      <alignment horizontal="left"/>
    </xf>
    <xf numFmtId="0" fontId="49" fillId="12" borderId="0" xfId="0" applyNumberFormat="1" applyFont="1" applyFill="1" applyBorder="1" applyAlignment="1">
      <alignment horizontal="center"/>
    </xf>
    <xf numFmtId="0" fontId="49" fillId="12" borderId="0" xfId="0" applyFont="1" applyFill="1" applyBorder="1"/>
    <xf numFmtId="0" fontId="50" fillId="12" borderId="0" xfId="0" applyFont="1" applyFill="1" applyBorder="1"/>
    <xf numFmtId="166" fontId="49" fillId="12" borderId="0" xfId="0" applyNumberFormat="1" applyFont="1" applyFill="1" applyBorder="1" applyAlignment="1">
      <alignment horizontal="center"/>
    </xf>
    <xf numFmtId="0" fontId="55" fillId="12" borderId="0" xfId="0" applyFont="1" applyFill="1" applyBorder="1"/>
    <xf numFmtId="0" fontId="55" fillId="12" borderId="0" xfId="0" applyFont="1" applyFill="1" applyBorder="1" applyAlignment="1">
      <alignment horizontal="center"/>
    </xf>
    <xf numFmtId="0" fontId="56" fillId="12" borderId="0" xfId="0" applyFont="1" applyFill="1" applyBorder="1" applyAlignment="1">
      <alignment horizontal="center"/>
    </xf>
    <xf numFmtId="0" fontId="56" fillId="12" borderId="0" xfId="0" applyFont="1" applyFill="1" applyBorder="1" applyAlignment="1">
      <alignment horizontal="left"/>
    </xf>
    <xf numFmtId="168" fontId="56" fillId="12" borderId="0" xfId="0" applyNumberFormat="1" applyFont="1" applyFill="1" applyBorder="1" applyAlignment="1">
      <alignment horizontal="left"/>
    </xf>
    <xf numFmtId="0" fontId="56" fillId="12" borderId="0" xfId="0" applyNumberFormat="1" applyFont="1" applyFill="1" applyBorder="1" applyAlignment="1">
      <alignment horizontal="center"/>
    </xf>
    <xf numFmtId="1" fontId="56" fillId="12" borderId="0" xfId="0" applyNumberFormat="1" applyFont="1" applyFill="1" applyBorder="1" applyAlignment="1">
      <alignment horizontal="center"/>
    </xf>
    <xf numFmtId="166" fontId="56" fillId="12" borderId="0" xfId="0" applyNumberFormat="1" applyFont="1" applyFill="1" applyBorder="1" applyAlignment="1">
      <alignment horizontal="left"/>
    </xf>
    <xf numFmtId="0" fontId="56" fillId="12" borderId="0" xfId="0" applyFont="1" applyFill="1" applyBorder="1"/>
    <xf numFmtId="0" fontId="55" fillId="12" borderId="0" xfId="0" applyFont="1" applyFill="1" applyBorder="1" applyAlignment="1"/>
    <xf numFmtId="166" fontId="55" fillId="12" borderId="0" xfId="0" applyNumberFormat="1" applyFont="1" applyFill="1" applyBorder="1" applyAlignment="1">
      <alignment horizontal="left"/>
    </xf>
    <xf numFmtId="0" fontId="55" fillId="12" borderId="0" xfId="0" applyFont="1" applyFill="1" applyBorder="1" applyAlignment="1">
      <alignment horizontal="left"/>
    </xf>
    <xf numFmtId="168" fontId="55" fillId="12" borderId="0" xfId="0" applyNumberFormat="1" applyFont="1" applyFill="1" applyBorder="1" applyAlignment="1">
      <alignment horizontal="left"/>
    </xf>
    <xf numFmtId="166" fontId="55" fillId="12" borderId="0" xfId="0" applyNumberFormat="1" applyFont="1" applyFill="1" applyBorder="1" applyAlignment="1">
      <alignment horizontal="center"/>
    </xf>
    <xf numFmtId="1" fontId="55" fillId="12" borderId="0" xfId="0" applyNumberFormat="1" applyFont="1" applyFill="1" applyBorder="1" applyAlignment="1">
      <alignment horizontal="center"/>
    </xf>
    <xf numFmtId="0" fontId="55" fillId="12" borderId="0" xfId="0" applyNumberFormat="1" applyFont="1" applyFill="1" applyBorder="1" applyAlignment="1">
      <alignment horizontal="left"/>
    </xf>
    <xf numFmtId="0" fontId="49" fillId="13" borderId="0" xfId="0" applyFont="1" applyFill="1" applyBorder="1" applyAlignment="1">
      <alignment horizontal="center"/>
    </xf>
    <xf numFmtId="1" fontId="49" fillId="13" borderId="0" xfId="0" applyNumberFormat="1" applyFont="1" applyFill="1" applyBorder="1" applyAlignment="1">
      <alignment horizontal="center"/>
    </xf>
    <xf numFmtId="0" fontId="49" fillId="13" borderId="0" xfId="0" applyFont="1" applyFill="1" applyBorder="1" applyAlignment="1">
      <alignment horizontal="left"/>
    </xf>
    <xf numFmtId="166" fontId="49" fillId="13" borderId="0" xfId="0" applyNumberFormat="1" applyFont="1" applyFill="1" applyBorder="1" applyAlignment="1">
      <alignment horizontal="left"/>
    </xf>
    <xf numFmtId="168" fontId="49" fillId="13" borderId="0" xfId="0" applyNumberFormat="1" applyFont="1" applyFill="1" applyBorder="1" applyAlignment="1">
      <alignment horizontal="left"/>
    </xf>
    <xf numFmtId="0" fontId="49" fillId="13" borderId="0" xfId="0" applyNumberFormat="1" applyFont="1" applyFill="1" applyBorder="1" applyAlignment="1">
      <alignment horizontal="center"/>
    </xf>
    <xf numFmtId="0" fontId="49" fillId="13" borderId="0" xfId="0" applyFont="1" applyFill="1" applyBorder="1"/>
    <xf numFmtId="0" fontId="50" fillId="13" borderId="0" xfId="0" applyFont="1" applyFill="1" applyBorder="1"/>
    <xf numFmtId="166" fontId="49" fillId="13" borderId="0" xfId="0" applyNumberFormat="1" applyFont="1" applyFill="1" applyBorder="1" applyAlignment="1">
      <alignment horizontal="center"/>
    </xf>
    <xf numFmtId="0" fontId="55" fillId="13" borderId="0" xfId="0" applyFont="1" applyFill="1" applyBorder="1"/>
    <xf numFmtId="0" fontId="55" fillId="13" borderId="0" xfId="0" applyFont="1" applyFill="1" applyBorder="1" applyAlignment="1">
      <alignment horizontal="center"/>
    </xf>
    <xf numFmtId="0" fontId="57" fillId="13" borderId="0" xfId="0" applyNumberFormat="1" applyFont="1" applyFill="1" applyBorder="1" applyAlignment="1">
      <alignment horizontal="center"/>
    </xf>
    <xf numFmtId="0" fontId="57" fillId="13" borderId="0" xfId="0" applyFont="1" applyFill="1" applyBorder="1" applyAlignment="1">
      <alignment horizontal="left"/>
    </xf>
    <xf numFmtId="0" fontId="55" fillId="13" borderId="0" xfId="0" applyFont="1" applyFill="1" applyBorder="1" applyAlignment="1"/>
    <xf numFmtId="166" fontId="55" fillId="13" borderId="0" xfId="0" applyNumberFormat="1" applyFont="1" applyFill="1" applyBorder="1" applyAlignment="1">
      <alignment horizontal="left"/>
    </xf>
    <xf numFmtId="0" fontId="55" fillId="13" borderId="0" xfId="0" applyFont="1" applyFill="1" applyBorder="1" applyAlignment="1">
      <alignment horizontal="left"/>
    </xf>
    <xf numFmtId="168" fontId="55" fillId="13" borderId="0" xfId="0" applyNumberFormat="1" applyFont="1" applyFill="1" applyBorder="1" applyAlignment="1">
      <alignment horizontal="left"/>
    </xf>
    <xf numFmtId="166" fontId="55" fillId="13" borderId="0" xfId="0" applyNumberFormat="1" applyFont="1" applyFill="1" applyBorder="1" applyAlignment="1">
      <alignment horizontal="center"/>
    </xf>
    <xf numFmtId="1" fontId="55" fillId="13" borderId="0" xfId="0" applyNumberFormat="1" applyFont="1" applyFill="1" applyBorder="1" applyAlignment="1">
      <alignment horizontal="center"/>
    </xf>
    <xf numFmtId="0" fontId="55" fillId="13" borderId="0" xfId="0" applyNumberFormat="1" applyFont="1" applyFill="1" applyBorder="1" applyAlignment="1">
      <alignment horizontal="left"/>
    </xf>
    <xf numFmtId="1" fontId="55" fillId="5" borderId="0" xfId="0" applyNumberFormat="1" applyFont="1" applyFill="1" applyBorder="1" applyAlignment="1">
      <alignment horizontal="center"/>
    </xf>
    <xf numFmtId="0" fontId="55" fillId="5" borderId="0" xfId="0" applyNumberFormat="1" applyFont="1" applyFill="1" applyBorder="1" applyAlignment="1">
      <alignment horizontal="center"/>
    </xf>
    <xf numFmtId="0" fontId="56" fillId="13" borderId="0" xfId="0" applyFont="1" applyFill="1" applyBorder="1" applyAlignment="1">
      <alignment horizontal="center"/>
    </xf>
    <xf numFmtId="1" fontId="56" fillId="13" borderId="0" xfId="0" applyNumberFormat="1" applyFont="1" applyFill="1" applyBorder="1" applyAlignment="1">
      <alignment horizontal="center"/>
    </xf>
    <xf numFmtId="0" fontId="56" fillId="13" borderId="0" xfId="0" applyFont="1" applyFill="1" applyBorder="1" applyAlignment="1">
      <alignment horizontal="left"/>
    </xf>
    <xf numFmtId="166" fontId="56" fillId="13" borderId="0" xfId="0" applyNumberFormat="1" applyFont="1" applyFill="1" applyBorder="1" applyAlignment="1">
      <alignment horizontal="left"/>
    </xf>
    <xf numFmtId="168" fontId="56" fillId="13" borderId="0" xfId="0" applyNumberFormat="1" applyFont="1" applyFill="1" applyBorder="1" applyAlignment="1">
      <alignment horizontal="left"/>
    </xf>
    <xf numFmtId="0" fontId="56" fillId="13" borderId="0" xfId="0" applyNumberFormat="1" applyFont="1" applyFill="1" applyBorder="1" applyAlignment="1">
      <alignment horizontal="center"/>
    </xf>
    <xf numFmtId="0" fontId="55" fillId="13" borderId="0" xfId="0" applyNumberFormat="1" applyFont="1" applyFill="1" applyBorder="1" applyAlignment="1">
      <alignment horizontal="center"/>
    </xf>
    <xf numFmtId="0" fontId="57" fillId="5" borderId="0" xfId="0" applyNumberFormat="1" applyFont="1" applyFill="1" applyBorder="1" applyAlignment="1">
      <alignment horizontal="center"/>
    </xf>
    <xf numFmtId="0" fontId="57" fillId="5" borderId="0" xfId="0" applyFont="1" applyFill="1" applyBorder="1" applyAlignment="1">
      <alignment horizontal="left"/>
    </xf>
    <xf numFmtId="168" fontId="57" fillId="5" borderId="0" xfId="0" applyNumberFormat="1" applyFont="1" applyFill="1" applyBorder="1" applyAlignment="1">
      <alignment horizontal="left"/>
    </xf>
    <xf numFmtId="0" fontId="55" fillId="5" borderId="0" xfId="0" applyNumberFormat="1" applyFont="1" applyFill="1" applyBorder="1" applyAlignment="1">
      <alignment horizontal="left"/>
    </xf>
    <xf numFmtId="1" fontId="58" fillId="5" borderId="0" xfId="0" applyNumberFormat="1" applyFont="1" applyFill="1" applyBorder="1" applyAlignment="1">
      <alignment horizontal="center"/>
    </xf>
    <xf numFmtId="0" fontId="58" fillId="5" borderId="0" xfId="0" applyFont="1" applyFill="1" applyBorder="1" applyAlignment="1">
      <alignment horizontal="left"/>
    </xf>
    <xf numFmtId="166" fontId="58" fillId="5" borderId="0" xfId="0" applyNumberFormat="1" applyFont="1" applyFill="1" applyBorder="1" applyAlignment="1">
      <alignment horizontal="left"/>
    </xf>
    <xf numFmtId="168" fontId="58" fillId="5" borderId="0" xfId="0" applyNumberFormat="1" applyFont="1" applyFill="1" applyBorder="1" applyAlignment="1">
      <alignment horizontal="left"/>
    </xf>
    <xf numFmtId="0" fontId="58" fillId="5" borderId="0" xfId="0" applyNumberFormat="1" applyFont="1" applyFill="1" applyBorder="1" applyAlignment="1">
      <alignment horizontal="center"/>
    </xf>
    <xf numFmtId="0" fontId="59" fillId="5" borderId="0" xfId="0" applyFont="1" applyFill="1" applyBorder="1" applyAlignment="1">
      <alignment horizontal="center"/>
    </xf>
    <xf numFmtId="1" fontId="59" fillId="5" borderId="0" xfId="0" applyNumberFormat="1" applyFont="1" applyFill="1" applyBorder="1" applyAlignment="1">
      <alignment horizontal="center"/>
    </xf>
    <xf numFmtId="0" fontId="59" fillId="5" borderId="0" xfId="0" applyFont="1" applyFill="1" applyBorder="1" applyAlignment="1">
      <alignment horizontal="left"/>
    </xf>
    <xf numFmtId="166" fontId="59" fillId="5" borderId="0" xfId="0" applyNumberFormat="1" applyFont="1" applyFill="1" applyBorder="1" applyAlignment="1">
      <alignment horizontal="left"/>
    </xf>
    <xf numFmtId="168" fontId="59" fillId="5" borderId="0" xfId="0" applyNumberFormat="1" applyFont="1" applyFill="1" applyBorder="1" applyAlignment="1">
      <alignment horizontal="left"/>
    </xf>
    <xf numFmtId="0" fontId="59" fillId="5" borderId="0" xfId="0" applyNumberFormat="1" applyFont="1" applyFill="1" applyBorder="1" applyAlignment="1">
      <alignment horizontal="center"/>
    </xf>
    <xf numFmtId="0" fontId="59" fillId="5" borderId="0" xfId="0" applyFont="1" applyFill="1" applyBorder="1"/>
    <xf numFmtId="166" fontId="59" fillId="5" borderId="0" xfId="0" applyNumberFormat="1" applyFont="1" applyFill="1" applyBorder="1" applyAlignment="1">
      <alignment horizontal="center"/>
    </xf>
    <xf numFmtId="0" fontId="57" fillId="5" borderId="0" xfId="0" applyFont="1" applyFill="1" applyBorder="1" applyAlignment="1">
      <alignment horizontal="center"/>
    </xf>
    <xf numFmtId="166" fontId="57" fillId="5" borderId="0" xfId="0" applyNumberFormat="1" applyFont="1" applyFill="1" applyBorder="1" applyAlignment="1">
      <alignment horizontal="left"/>
    </xf>
    <xf numFmtId="4" fontId="55" fillId="5" borderId="0" xfId="0" applyNumberFormat="1" applyFont="1" applyFill="1" applyBorder="1" applyAlignment="1">
      <alignment horizontal="left"/>
    </xf>
    <xf numFmtId="1" fontId="51" fillId="5" borderId="0" xfId="0" applyNumberFormat="1" applyFont="1" applyFill="1" applyBorder="1" applyAlignment="1">
      <alignment horizontal="center"/>
    </xf>
    <xf numFmtId="0" fontId="51" fillId="5" borderId="0" xfId="0" applyFont="1" applyFill="1" applyBorder="1" applyAlignment="1">
      <alignment horizontal="center"/>
    </xf>
    <xf numFmtId="0" fontId="51" fillId="5" borderId="0" xfId="0" applyFont="1" applyFill="1" applyBorder="1" applyAlignment="1">
      <alignment horizontal="left"/>
    </xf>
    <xf numFmtId="168" fontId="51" fillId="5" borderId="0" xfId="0" applyNumberFormat="1" applyFont="1" applyFill="1" applyBorder="1" applyAlignment="1">
      <alignment horizontal="left"/>
    </xf>
    <xf numFmtId="4" fontId="51" fillId="5" borderId="0" xfId="0" applyNumberFormat="1" applyFont="1" applyFill="1" applyBorder="1" applyAlignment="1">
      <alignment horizontal="left"/>
    </xf>
    <xf numFmtId="0" fontId="51" fillId="5" borderId="0" xfId="0" applyNumberFormat="1" applyFont="1" applyFill="1" applyBorder="1" applyAlignment="1">
      <alignment horizontal="center"/>
    </xf>
    <xf numFmtId="0" fontId="53" fillId="12" borderId="0" xfId="0" applyFont="1" applyFill="1" applyBorder="1"/>
    <xf numFmtId="0" fontId="54" fillId="12" borderId="0" xfId="0" applyFont="1" applyFill="1" applyBorder="1" applyAlignment="1">
      <alignment horizontal="left"/>
    </xf>
    <xf numFmtId="0" fontId="60" fillId="12" borderId="0" xfId="0" applyFont="1" applyFill="1" applyBorder="1"/>
    <xf numFmtId="15" fontId="53" fillId="12" borderId="0" xfId="0" applyNumberFormat="1" applyFont="1" applyFill="1" applyBorder="1" applyAlignment="1">
      <alignment horizontal="center"/>
    </xf>
    <xf numFmtId="0" fontId="53" fillId="12" borderId="0" xfId="0" applyFont="1" applyFill="1" applyBorder="1" applyAlignment="1">
      <alignment horizontal="center"/>
    </xf>
    <xf numFmtId="0" fontId="55" fillId="12" borderId="0" xfId="0" applyNumberFormat="1" applyFont="1" applyFill="1" applyBorder="1" applyAlignment="1">
      <alignment horizontal="center"/>
    </xf>
    <xf numFmtId="0" fontId="61" fillId="12" borderId="0" xfId="0" applyFont="1" applyFill="1" applyBorder="1"/>
    <xf numFmtId="0" fontId="62" fillId="12" borderId="0" xfId="0" applyFont="1" applyFill="1" applyBorder="1" applyAlignment="1">
      <alignment horizontal="left"/>
    </xf>
    <xf numFmtId="0" fontId="62" fillId="12" borderId="0" xfId="0" applyFont="1" applyFill="1" applyBorder="1"/>
    <xf numFmtId="15" fontId="61" fillId="12" borderId="0" xfId="0" applyNumberFormat="1" applyFont="1" applyFill="1" applyBorder="1" applyAlignment="1">
      <alignment horizontal="center"/>
    </xf>
    <xf numFmtId="0" fontId="61" fillId="12" borderId="0" xfId="0" applyFont="1" applyFill="1" applyBorder="1" applyAlignment="1">
      <alignment horizontal="center"/>
    </xf>
    <xf numFmtId="0" fontId="61" fillId="0" borderId="0" xfId="0" applyFont="1" applyBorder="1"/>
    <xf numFmtId="0" fontId="62" fillId="0" borderId="0" xfId="0" applyFont="1" applyBorder="1" applyAlignment="1">
      <alignment horizontal="left"/>
    </xf>
    <xf numFmtId="0" fontId="62" fillId="0" borderId="0" xfId="0" applyFont="1" applyBorder="1"/>
    <xf numFmtId="15" fontId="61" fillId="0" borderId="0" xfId="0" applyNumberFormat="1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168" fontId="57" fillId="13" borderId="0" xfId="0" applyNumberFormat="1" applyFont="1" applyFill="1" applyBorder="1" applyAlignment="1">
      <alignment horizontal="left"/>
    </xf>
    <xf numFmtId="0" fontId="61" fillId="13" borderId="0" xfId="0" applyFont="1" applyFill="1" applyBorder="1"/>
    <xf numFmtId="0" fontId="62" fillId="13" borderId="0" xfId="0" applyFont="1" applyFill="1" applyBorder="1" applyAlignment="1">
      <alignment horizontal="left"/>
    </xf>
    <xf numFmtId="0" fontId="62" fillId="13" borderId="0" xfId="0" applyFont="1" applyFill="1" applyBorder="1"/>
    <xf numFmtId="15" fontId="61" fillId="13" borderId="0" xfId="0" applyNumberFormat="1" applyFont="1" applyFill="1" applyBorder="1" applyAlignment="1">
      <alignment horizontal="center"/>
    </xf>
    <xf numFmtId="0" fontId="61" fillId="13" borderId="0" xfId="0" applyFont="1" applyFill="1" applyBorder="1" applyAlignment="1">
      <alignment horizontal="center"/>
    </xf>
    <xf numFmtId="0" fontId="56" fillId="13" borderId="0" xfId="0" applyFont="1" applyFill="1" applyBorder="1"/>
    <xf numFmtId="0" fontId="52" fillId="13" borderId="0" xfId="0" applyFont="1" applyFill="1" applyBorder="1"/>
    <xf numFmtId="166" fontId="56" fillId="5" borderId="0" xfId="0" applyNumberFormat="1" applyFont="1" applyFill="1" applyAlignment="1">
      <alignment horizontal="left"/>
    </xf>
    <xf numFmtId="0" fontId="57" fillId="5" borderId="0" xfId="0" applyFont="1" applyFill="1" applyBorder="1"/>
    <xf numFmtId="0" fontId="56" fillId="5" borderId="0" xfId="6" applyFont="1" applyFill="1" applyBorder="1" applyAlignment="1">
      <alignment horizontal="center"/>
    </xf>
    <xf numFmtId="0" fontId="56" fillId="5" borderId="0" xfId="6" applyFont="1" applyFill="1" applyBorder="1" applyAlignment="1">
      <alignment horizontal="left"/>
    </xf>
    <xf numFmtId="168" fontId="56" fillId="5" borderId="0" xfId="6" applyNumberFormat="1" applyFont="1" applyFill="1" applyBorder="1" applyAlignment="1">
      <alignment horizontal="left"/>
    </xf>
    <xf numFmtId="4" fontId="56" fillId="5" borderId="0" xfId="6" applyNumberFormat="1" applyFont="1" applyFill="1" applyBorder="1" applyAlignment="1">
      <alignment horizontal="left"/>
    </xf>
    <xf numFmtId="0" fontId="56" fillId="5" borderId="0" xfId="6" applyNumberFormat="1" applyFont="1" applyFill="1" applyBorder="1" applyAlignment="1">
      <alignment horizontal="center"/>
    </xf>
    <xf numFmtId="166" fontId="49" fillId="5" borderId="0" xfId="6" applyNumberFormat="1" applyFont="1" applyFill="1" applyBorder="1" applyAlignment="1">
      <alignment horizontal="center"/>
    </xf>
    <xf numFmtId="0" fontId="55" fillId="12" borderId="0" xfId="6" applyFont="1" applyFill="1" applyBorder="1" applyAlignment="1">
      <alignment horizontal="center"/>
    </xf>
    <xf numFmtId="0" fontId="55" fillId="12" borderId="0" xfId="6" applyFont="1" applyFill="1" applyBorder="1" applyAlignment="1">
      <alignment horizontal="left"/>
    </xf>
    <xf numFmtId="168" fontId="55" fillId="12" borderId="0" xfId="6" applyNumberFormat="1" applyFont="1" applyFill="1" applyBorder="1" applyAlignment="1">
      <alignment horizontal="left"/>
    </xf>
    <xf numFmtId="4" fontId="55" fillId="12" borderId="0" xfId="6" applyNumberFormat="1" applyFont="1" applyFill="1" applyBorder="1" applyAlignment="1">
      <alignment horizontal="left"/>
    </xf>
    <xf numFmtId="0" fontId="55" fillId="12" borderId="0" xfId="6" applyNumberFormat="1" applyFont="1" applyFill="1" applyBorder="1" applyAlignment="1">
      <alignment horizontal="center"/>
    </xf>
    <xf numFmtId="166" fontId="49" fillId="12" borderId="0" xfId="6" applyNumberFormat="1" applyFont="1" applyFill="1" applyBorder="1" applyAlignment="1">
      <alignment horizontal="center"/>
    </xf>
    <xf numFmtId="0" fontId="51" fillId="12" borderId="0" xfId="0" applyFont="1" applyFill="1" applyBorder="1"/>
    <xf numFmtId="1" fontId="57" fillId="5" borderId="0" xfId="0" applyNumberFormat="1" applyFont="1" applyFill="1" applyBorder="1" applyAlignment="1">
      <alignment horizontal="center"/>
    </xf>
    <xf numFmtId="0" fontId="58" fillId="5" borderId="0" xfId="0" applyFont="1" applyFill="1" applyBorder="1"/>
    <xf numFmtId="0" fontId="52" fillId="12" borderId="0" xfId="0" applyFont="1" applyFill="1" applyBorder="1"/>
    <xf numFmtId="0" fontId="63" fillId="5" borderId="0" xfId="0" applyFont="1" applyFill="1" applyBorder="1"/>
    <xf numFmtId="0" fontId="64" fillId="0" borderId="0" xfId="0" applyFont="1" applyBorder="1"/>
    <xf numFmtId="0" fontId="65" fillId="0" borderId="0" xfId="0" applyFont="1" applyBorder="1" applyAlignment="1">
      <alignment horizontal="left"/>
    </xf>
    <xf numFmtId="15" fontId="64" fillId="0" borderId="0" xfId="0" applyNumberFormat="1" applyFont="1" applyBorder="1" applyAlignment="1">
      <alignment horizontal="center"/>
    </xf>
    <xf numFmtId="0" fontId="64" fillId="0" borderId="0" xfId="0" applyFont="1" applyBorder="1" applyAlignment="1">
      <alignment horizontal="center"/>
    </xf>
    <xf numFmtId="0" fontId="58" fillId="5" borderId="0" xfId="0" applyFont="1" applyFill="1" applyBorder="1" applyAlignment="1">
      <alignment horizontal="center"/>
    </xf>
    <xf numFmtId="166" fontId="51" fillId="5" borderId="0" xfId="0" applyNumberFormat="1" applyFont="1" applyFill="1" applyBorder="1" applyAlignment="1">
      <alignment horizontal="left"/>
    </xf>
    <xf numFmtId="0" fontId="53" fillId="0" borderId="0" xfId="0" applyFont="1"/>
    <xf numFmtId="0" fontId="52" fillId="5" borderId="0" xfId="0" applyFont="1" applyFill="1" applyBorder="1" applyAlignment="1">
      <alignment horizontal="center"/>
    </xf>
    <xf numFmtId="0" fontId="66" fillId="5" borderId="0" xfId="0" applyFont="1" applyFill="1" applyBorder="1"/>
    <xf numFmtId="0" fontId="67" fillId="5" borderId="0" xfId="0" applyFont="1" applyFill="1" applyBorder="1"/>
    <xf numFmtId="0" fontId="55" fillId="5" borderId="0" xfId="0" applyFont="1" applyFill="1" applyAlignment="1">
      <alignment horizontal="left"/>
    </xf>
    <xf numFmtId="0" fontId="63" fillId="5" borderId="0" xfId="0" applyFont="1" applyFill="1" applyBorder="1" applyAlignment="1">
      <alignment horizontal="center"/>
    </xf>
    <xf numFmtId="0" fontId="49" fillId="5" borderId="0" xfId="0" applyFont="1" applyFill="1"/>
    <xf numFmtId="0" fontId="66" fillId="5" borderId="0" xfId="0" applyFont="1" applyFill="1" applyBorder="1" applyAlignment="1">
      <alignment horizontal="center"/>
    </xf>
    <xf numFmtId="0" fontId="51" fillId="12" borderId="0" xfId="0" applyFont="1" applyFill="1" applyBorder="1" applyAlignment="1">
      <alignment horizontal="center"/>
    </xf>
    <xf numFmtId="0" fontId="67" fillId="12" borderId="0" xfId="0" applyFont="1" applyFill="1" applyBorder="1"/>
    <xf numFmtId="0" fontId="67" fillId="12" borderId="0" xfId="0" applyFont="1" applyFill="1" applyBorder="1" applyAlignment="1">
      <alignment horizontal="center"/>
    </xf>
    <xf numFmtId="0" fontId="63" fillId="12" borderId="0" xfId="0" applyFont="1" applyFill="1" applyBorder="1"/>
    <xf numFmtId="0" fontId="58" fillId="12" borderId="0" xfId="0" applyFont="1" applyFill="1" applyBorder="1"/>
    <xf numFmtId="0" fontId="58" fillId="12" borderId="0" xfId="0" applyFont="1" applyFill="1" applyBorder="1" applyAlignment="1">
      <alignment horizontal="center"/>
    </xf>
    <xf numFmtId="0" fontId="49" fillId="5" borderId="0" xfId="6" applyFont="1" applyFill="1" applyBorder="1" applyAlignment="1">
      <alignment horizontal="center"/>
    </xf>
    <xf numFmtId="0" fontId="49" fillId="5" borderId="0" xfId="6" applyFont="1" applyFill="1" applyBorder="1" applyAlignment="1">
      <alignment horizontal="left"/>
    </xf>
    <xf numFmtId="168" fontId="49" fillId="5" borderId="0" xfId="6" applyNumberFormat="1" applyFont="1" applyFill="1" applyBorder="1" applyAlignment="1">
      <alignment horizontal="left"/>
    </xf>
    <xf numFmtId="4" fontId="49" fillId="5" borderId="0" xfId="6" applyNumberFormat="1" applyFont="1" applyFill="1" applyBorder="1" applyAlignment="1">
      <alignment horizontal="left"/>
    </xf>
    <xf numFmtId="0" fontId="49" fillId="5" borderId="0" xfId="6" applyNumberFormat="1" applyFont="1" applyFill="1" applyBorder="1" applyAlignment="1">
      <alignment horizontal="center"/>
    </xf>
    <xf numFmtId="0" fontId="55" fillId="5" borderId="0" xfId="6" applyFont="1" applyFill="1" applyBorder="1" applyAlignment="1">
      <alignment horizontal="center"/>
    </xf>
    <xf numFmtId="0" fontId="55" fillId="5" borderId="0" xfId="6" applyFont="1" applyFill="1" applyBorder="1" applyAlignment="1">
      <alignment horizontal="left"/>
    </xf>
    <xf numFmtId="168" fontId="55" fillId="5" borderId="0" xfId="6" applyNumberFormat="1" applyFont="1" applyFill="1" applyBorder="1" applyAlignment="1">
      <alignment horizontal="left"/>
    </xf>
    <xf numFmtId="4" fontId="55" fillId="5" borderId="0" xfId="6" applyNumberFormat="1" applyFont="1" applyFill="1" applyBorder="1" applyAlignment="1">
      <alignment horizontal="left"/>
    </xf>
    <xf numFmtId="0" fontId="55" fillId="5" borderId="0" xfId="6" applyNumberFormat="1" applyFont="1" applyFill="1" applyBorder="1" applyAlignment="1">
      <alignment horizontal="center"/>
    </xf>
    <xf numFmtId="0" fontId="51" fillId="5" borderId="0" xfId="6" applyFont="1" applyFill="1" applyBorder="1" applyAlignment="1">
      <alignment horizontal="center"/>
    </xf>
    <xf numFmtId="0" fontId="68" fillId="5" borderId="0" xfId="0" applyFont="1" applyFill="1" applyBorder="1"/>
    <xf numFmtId="0" fontId="68" fillId="5" borderId="0" xfId="0" applyFont="1" applyFill="1" applyBorder="1" applyAlignment="1">
      <alignment horizontal="center"/>
    </xf>
    <xf numFmtId="0" fontId="57" fillId="12" borderId="0" xfId="0" applyNumberFormat="1" applyFont="1" applyFill="1" applyBorder="1" applyAlignment="1">
      <alignment horizontal="center"/>
    </xf>
    <xf numFmtId="0" fontId="57" fillId="12" borderId="0" xfId="0" applyFont="1" applyFill="1" applyBorder="1" applyAlignment="1">
      <alignment horizontal="left"/>
    </xf>
    <xf numFmtId="0" fontId="68" fillId="12" borderId="0" xfId="0" applyFont="1" applyFill="1" applyBorder="1"/>
    <xf numFmtId="0" fontId="68" fillId="12" borderId="0" xfId="0" applyFont="1" applyFill="1" applyBorder="1" applyAlignment="1">
      <alignment horizontal="center"/>
    </xf>
    <xf numFmtId="166" fontId="56" fillId="12" borderId="0" xfId="0" applyNumberFormat="1" applyFont="1" applyFill="1" applyAlignment="1">
      <alignment horizontal="left"/>
    </xf>
    <xf numFmtId="0" fontId="56" fillId="12" borderId="0" xfId="0" applyFont="1" applyFill="1" applyAlignment="1">
      <alignment horizontal="left"/>
    </xf>
    <xf numFmtId="166" fontId="55" fillId="12" borderId="0" xfId="0" applyNumberFormat="1" applyFont="1" applyFill="1" applyAlignment="1">
      <alignment horizontal="left"/>
    </xf>
    <xf numFmtId="0" fontId="55" fillId="12" borderId="0" xfId="0" applyFont="1" applyFill="1" applyAlignment="1">
      <alignment horizontal="left"/>
    </xf>
    <xf numFmtId="1" fontId="55" fillId="12" borderId="0" xfId="0" applyNumberFormat="1" applyFont="1" applyFill="1" applyBorder="1" applyAlignment="1">
      <alignment horizontal="left"/>
    </xf>
    <xf numFmtId="0" fontId="52" fillId="12" borderId="0" xfId="0" applyFont="1" applyFill="1" applyBorder="1" applyAlignment="1">
      <alignment horizontal="center"/>
    </xf>
    <xf numFmtId="1" fontId="63" fillId="5" borderId="0" xfId="0" applyNumberFormat="1" applyFont="1" applyFill="1" applyBorder="1" applyAlignment="1">
      <alignment horizontal="center"/>
    </xf>
    <xf numFmtId="0" fontId="63" fillId="5" borderId="0" xfId="0" applyFont="1" applyFill="1" applyBorder="1" applyAlignment="1">
      <alignment horizontal="left"/>
    </xf>
    <xf numFmtId="166" fontId="63" fillId="5" borderId="0" xfId="0" applyNumberFormat="1" applyFont="1" applyFill="1" applyBorder="1" applyAlignment="1">
      <alignment horizontal="left"/>
    </xf>
    <xf numFmtId="168" fontId="63" fillId="5" borderId="0" xfId="0" applyNumberFormat="1" applyFont="1" applyFill="1" applyBorder="1" applyAlignment="1">
      <alignment horizontal="left"/>
    </xf>
    <xf numFmtId="0" fontId="63" fillId="5" borderId="0" xfId="0" applyNumberFormat="1" applyFont="1" applyFill="1" applyBorder="1" applyAlignment="1">
      <alignment horizontal="center"/>
    </xf>
    <xf numFmtId="166" fontId="63" fillId="5" borderId="0" xfId="0" applyNumberFormat="1" applyFont="1" applyFill="1" applyBorder="1" applyAlignment="1">
      <alignment horizontal="center"/>
    </xf>
    <xf numFmtId="4" fontId="49" fillId="5" borderId="0" xfId="0" applyNumberFormat="1" applyFont="1" applyFill="1" applyBorder="1" applyAlignment="1">
      <alignment horizontal="left"/>
    </xf>
    <xf numFmtId="0" fontId="57" fillId="12" borderId="0" xfId="6" applyFont="1" applyFill="1" applyBorder="1" applyAlignment="1">
      <alignment horizontal="center"/>
    </xf>
    <xf numFmtId="0" fontId="57" fillId="12" borderId="0" xfId="0" applyFont="1" applyFill="1" applyBorder="1" applyAlignment="1">
      <alignment horizontal="center"/>
    </xf>
    <xf numFmtId="166" fontId="57" fillId="12" borderId="0" xfId="0" applyNumberFormat="1" applyFont="1" applyFill="1" applyBorder="1" applyAlignment="1">
      <alignment horizontal="left"/>
    </xf>
    <xf numFmtId="168" fontId="57" fillId="12" borderId="0" xfId="0" applyNumberFormat="1" applyFont="1" applyFill="1" applyBorder="1" applyAlignment="1">
      <alignment horizontal="left"/>
    </xf>
    <xf numFmtId="0" fontId="56" fillId="12" borderId="0" xfId="6" applyFont="1" applyFill="1" applyBorder="1" applyAlignment="1">
      <alignment horizontal="center"/>
    </xf>
    <xf numFmtId="166" fontId="55" fillId="12" borderId="0" xfId="6" applyNumberFormat="1" applyFont="1" applyFill="1" applyBorder="1" applyAlignment="1">
      <alignment horizontal="center"/>
    </xf>
    <xf numFmtId="0" fontId="51" fillId="5" borderId="0" xfId="6" applyFont="1" applyFill="1" applyBorder="1" applyAlignment="1">
      <alignment horizontal="left"/>
    </xf>
    <xf numFmtId="168" fontId="51" fillId="5" borderId="0" xfId="6" applyNumberFormat="1" applyFont="1" applyFill="1" applyBorder="1" applyAlignment="1">
      <alignment horizontal="left"/>
    </xf>
    <xf numFmtId="4" fontId="51" fillId="5" borderId="0" xfId="6" applyNumberFormat="1" applyFont="1" applyFill="1" applyBorder="1" applyAlignment="1">
      <alignment horizontal="left"/>
    </xf>
    <xf numFmtId="0" fontId="51" fillId="5" borderId="0" xfId="6" applyNumberFormat="1" applyFont="1" applyFill="1" applyBorder="1" applyAlignment="1">
      <alignment horizontal="center"/>
    </xf>
    <xf numFmtId="0" fontId="51" fillId="13" borderId="0" xfId="0" applyFont="1" applyFill="1" applyBorder="1"/>
    <xf numFmtId="0" fontId="58" fillId="13" borderId="0" xfId="0" applyFont="1" applyFill="1" applyBorder="1"/>
    <xf numFmtId="0" fontId="58" fillId="13" borderId="0" xfId="0" applyFont="1" applyFill="1" applyBorder="1" applyAlignment="1">
      <alignment horizontal="center"/>
    </xf>
    <xf numFmtId="0" fontId="52" fillId="13" borderId="0" xfId="0" applyFont="1" applyFill="1" applyBorder="1" applyAlignment="1">
      <alignment horizontal="center"/>
    </xf>
    <xf numFmtId="0" fontId="67" fillId="5" borderId="0" xfId="0" applyFont="1" applyFill="1" applyBorder="1" applyAlignment="1">
      <alignment horizontal="center"/>
    </xf>
    <xf numFmtId="1" fontId="55" fillId="5" borderId="0" xfId="0" applyNumberFormat="1" applyFont="1" applyFill="1" applyBorder="1" applyAlignment="1">
      <alignment horizontal="left"/>
    </xf>
    <xf numFmtId="0" fontId="57" fillId="5" borderId="0" xfId="6" applyFont="1" applyFill="1" applyBorder="1" applyAlignment="1">
      <alignment horizontal="left"/>
    </xf>
    <xf numFmtId="0" fontId="57" fillId="12" borderId="0" xfId="0" applyFont="1" applyFill="1" applyBorder="1"/>
    <xf numFmtId="0" fontId="63" fillId="13" borderId="0" xfId="0" applyFont="1" applyFill="1" applyBorder="1"/>
    <xf numFmtId="0" fontId="63" fillId="13" borderId="0" xfId="0" applyFont="1" applyFill="1" applyBorder="1" applyAlignment="1">
      <alignment horizontal="center"/>
    </xf>
    <xf numFmtId="0" fontId="56" fillId="13" borderId="0" xfId="0" applyFont="1" applyFill="1" applyAlignment="1">
      <alignment horizontal="left"/>
    </xf>
    <xf numFmtId="1" fontId="49" fillId="5" borderId="0" xfId="0" applyNumberFormat="1" applyFont="1" applyFill="1" applyBorder="1" applyAlignment="1" applyProtection="1">
      <alignment horizontal="center"/>
    </xf>
    <xf numFmtId="0" fontId="0" fillId="5" borderId="0" xfId="0" applyFill="1" applyBorder="1" applyAlignment="1">
      <alignment horizontal="left"/>
    </xf>
    <xf numFmtId="168" fontId="0" fillId="5" borderId="0" xfId="0" applyNumberFormat="1" applyFill="1" applyBorder="1" applyAlignment="1">
      <alignment horizontal="left"/>
    </xf>
    <xf numFmtId="166" fontId="0" fillId="5" borderId="0" xfId="0" applyNumberFormat="1" applyFont="1" applyFill="1" applyBorder="1"/>
    <xf numFmtId="1" fontId="49" fillId="5" borderId="0" xfId="0" applyNumberFormat="1" applyFont="1" applyFill="1" applyBorder="1" applyAlignment="1">
      <alignment horizontal="left"/>
    </xf>
    <xf numFmtId="0" fontId="49" fillId="5" borderId="0" xfId="0" applyFont="1" applyFill="1" applyBorder="1" applyAlignment="1"/>
    <xf numFmtId="1" fontId="50" fillId="5" borderId="0" xfId="0" applyNumberFormat="1" applyFont="1" applyFill="1" applyBorder="1" applyAlignment="1">
      <alignment horizontal="left"/>
    </xf>
    <xf numFmtId="0" fontId="49" fillId="5" borderId="0" xfId="0" applyNumberFormat="1" applyFont="1" applyFill="1" applyBorder="1" applyAlignment="1">
      <alignment horizontal="left"/>
    </xf>
    <xf numFmtId="0" fontId="60" fillId="5" borderId="0" xfId="0" applyFont="1" applyFill="1" applyBorder="1"/>
    <xf numFmtId="0" fontId="60" fillId="5" borderId="0" xfId="0" applyFont="1" applyFill="1" applyBorder="1" applyAlignment="1">
      <alignment horizontal="left"/>
    </xf>
    <xf numFmtId="166" fontId="60" fillId="5" borderId="0" xfId="0" applyNumberFormat="1" applyFont="1" applyFill="1" applyBorder="1" applyAlignment="1">
      <alignment horizontal="left"/>
    </xf>
    <xf numFmtId="0" fontId="60" fillId="5" borderId="0" xfId="0" applyFont="1" applyFill="1" applyBorder="1" applyAlignment="1">
      <alignment horizontal="center"/>
    </xf>
    <xf numFmtId="0" fontId="60" fillId="5" borderId="0" xfId="0" applyFont="1" applyFill="1" applyBorder="1" applyAlignment="1">
      <alignment horizontal="right"/>
    </xf>
    <xf numFmtId="15" fontId="60" fillId="5" borderId="0" xfId="0" applyNumberFormat="1" applyFont="1" applyFill="1" applyBorder="1" applyAlignment="1">
      <alignment horizontal="left"/>
    </xf>
    <xf numFmtId="0" fontId="48" fillId="5" borderId="0" xfId="0" applyFont="1" applyFill="1" applyBorder="1" applyAlignment="1">
      <alignment horizontal="left"/>
    </xf>
    <xf numFmtId="166" fontId="48" fillId="5" borderId="0" xfId="0" applyNumberFormat="1" applyFont="1" applyFill="1" applyBorder="1" applyAlignment="1">
      <alignment horizontal="center"/>
    </xf>
    <xf numFmtId="0" fontId="48" fillId="5" borderId="0" xfId="0" applyFont="1" applyFill="1" applyBorder="1" applyAlignment="1">
      <alignment horizontal="center"/>
    </xf>
    <xf numFmtId="0" fontId="69" fillId="5" borderId="0" xfId="0" applyFont="1" applyFill="1" applyBorder="1"/>
    <xf numFmtId="0" fontId="69" fillId="5" borderId="0" xfId="0" applyFont="1" applyFill="1" applyBorder="1" applyAlignment="1">
      <alignment horizontal="left"/>
    </xf>
    <xf numFmtId="0" fontId="48" fillId="5" borderId="0" xfId="0" applyFont="1" applyFill="1" applyBorder="1" applyAlignment="1">
      <alignment horizontal="right"/>
    </xf>
    <xf numFmtId="166" fontId="48" fillId="5" borderId="0" xfId="0" applyNumberFormat="1" applyFont="1" applyFill="1" applyBorder="1" applyAlignment="1">
      <alignment horizontal="left"/>
    </xf>
    <xf numFmtId="15" fontId="48" fillId="5" borderId="0" xfId="0" applyNumberFormat="1" applyFont="1" applyFill="1" applyBorder="1" applyAlignment="1">
      <alignment horizontal="left"/>
    </xf>
    <xf numFmtId="0" fontId="70" fillId="5" borderId="0" xfId="0" applyFont="1" applyFill="1"/>
    <xf numFmtId="0" fontId="40" fillId="5" borderId="0" xfId="0" applyFont="1" applyFill="1" applyBorder="1" applyAlignment="1">
      <alignment horizontal="center"/>
    </xf>
    <xf numFmtId="1" fontId="40" fillId="5" borderId="0" xfId="0" applyNumberFormat="1" applyFont="1" applyFill="1" applyBorder="1" applyAlignment="1">
      <alignment horizontal="center"/>
    </xf>
    <xf numFmtId="0" fontId="40" fillId="5" borderId="0" xfId="0" applyFont="1" applyFill="1" applyBorder="1" applyAlignment="1">
      <alignment horizontal="left"/>
    </xf>
    <xf numFmtId="166" fontId="40" fillId="5" borderId="0" xfId="0" applyNumberFormat="1" applyFont="1" applyFill="1" applyBorder="1" applyAlignment="1">
      <alignment horizontal="left"/>
    </xf>
    <xf numFmtId="0" fontId="71" fillId="5" borderId="0" xfId="0" applyFont="1" applyFill="1" applyAlignment="1"/>
    <xf numFmtId="0" fontId="71" fillId="5" borderId="0" xfId="0" applyFont="1" applyFill="1" applyAlignment="1">
      <alignment horizontal="center"/>
    </xf>
    <xf numFmtId="0" fontId="70" fillId="5" borderId="0" xfId="0" applyFont="1" applyFill="1" applyBorder="1"/>
    <xf numFmtId="0" fontId="16" fillId="5" borderId="0" xfId="0" applyFont="1" applyFill="1" applyBorder="1" applyAlignment="1">
      <alignment horizontal="center"/>
    </xf>
    <xf numFmtId="1" fontId="16" fillId="5" borderId="0" xfId="0" applyNumberFormat="1" applyFont="1" applyFill="1" applyBorder="1" applyAlignment="1">
      <alignment horizontal="center"/>
    </xf>
    <xf numFmtId="0" fontId="16" fillId="5" borderId="0" xfId="0" applyFont="1" applyFill="1" applyBorder="1" applyAlignment="1">
      <alignment horizontal="left"/>
    </xf>
    <xf numFmtId="0" fontId="72" fillId="11" borderId="49" xfId="0" applyFont="1" applyFill="1" applyBorder="1" applyAlignment="1">
      <alignment horizontal="left"/>
    </xf>
    <xf numFmtId="166" fontId="16" fillId="5" borderId="0" xfId="0" applyNumberFormat="1" applyFont="1" applyFill="1" applyBorder="1" applyAlignment="1">
      <alignment horizontal="left"/>
    </xf>
    <xf numFmtId="0" fontId="72" fillId="5" borderId="0" xfId="0" applyFont="1" applyFill="1" applyAlignment="1"/>
    <xf numFmtId="0" fontId="73" fillId="5" borderId="0" xfId="0" applyFont="1" applyFill="1"/>
    <xf numFmtId="0" fontId="71" fillId="5" borderId="0" xfId="0" applyFont="1" applyFill="1" applyAlignment="1">
      <alignment horizontal="left"/>
    </xf>
    <xf numFmtId="166" fontId="71" fillId="5" borderId="0" xfId="0" applyNumberFormat="1" applyFont="1" applyFill="1" applyAlignment="1">
      <alignment horizontal="left"/>
    </xf>
    <xf numFmtId="0" fontId="71" fillId="5" borderId="0" xfId="0" applyFont="1" applyFill="1"/>
    <xf numFmtId="0" fontId="71" fillId="5" borderId="0" xfId="0" applyFont="1" applyFill="1" applyBorder="1" applyAlignment="1">
      <alignment horizontal="center"/>
    </xf>
    <xf numFmtId="0" fontId="71" fillId="5" borderId="0" xfId="0" applyFont="1" applyFill="1" applyBorder="1" applyAlignment="1">
      <alignment horizontal="left"/>
    </xf>
    <xf numFmtId="166" fontId="71" fillId="5" borderId="0" xfId="0" applyNumberFormat="1" applyFont="1" applyFill="1" applyBorder="1" applyAlignment="1">
      <alignment horizontal="left"/>
    </xf>
    <xf numFmtId="0" fontId="71" fillId="5" borderId="0" xfId="0" applyFont="1" applyFill="1" applyBorder="1"/>
    <xf numFmtId="0" fontId="49" fillId="11" borderId="0" xfId="0" applyFont="1" applyFill="1" applyBorder="1" applyAlignment="1">
      <alignment horizontal="center"/>
    </xf>
    <xf numFmtId="1" fontId="49" fillId="11" borderId="0" xfId="0" applyNumberFormat="1" applyFont="1" applyFill="1" applyBorder="1" applyAlignment="1">
      <alignment horizontal="center"/>
    </xf>
    <xf numFmtId="0" fontId="49" fillId="11" borderId="0" xfId="0" applyFont="1" applyFill="1" applyBorder="1" applyAlignment="1">
      <alignment horizontal="left"/>
    </xf>
    <xf numFmtId="0" fontId="49" fillId="11" borderId="0" xfId="0" applyFont="1" applyFill="1" applyBorder="1" applyAlignment="1"/>
    <xf numFmtId="166" fontId="49" fillId="11" borderId="0" xfId="0" applyNumberFormat="1" applyFont="1" applyFill="1" applyBorder="1" applyAlignment="1">
      <alignment horizontal="center"/>
    </xf>
    <xf numFmtId="166" fontId="49" fillId="11" borderId="0" xfId="0" applyNumberFormat="1" applyFont="1" applyFill="1" applyBorder="1" applyAlignment="1">
      <alignment horizontal="left"/>
    </xf>
    <xf numFmtId="0" fontId="49" fillId="11" borderId="0" xfId="0" applyFont="1" applyFill="1" applyBorder="1"/>
    <xf numFmtId="0" fontId="57" fillId="11" borderId="0" xfId="0" applyFont="1" applyFill="1" applyBorder="1" applyAlignment="1">
      <alignment horizontal="center"/>
    </xf>
    <xf numFmtId="0" fontId="50" fillId="11" borderId="0" xfId="0" applyFont="1" applyFill="1" applyBorder="1" applyAlignment="1">
      <alignment horizontal="left"/>
    </xf>
    <xf numFmtId="0" fontId="74" fillId="11" borderId="0" xfId="0" applyFont="1" applyFill="1" applyBorder="1"/>
    <xf numFmtId="0" fontId="56" fillId="11" borderId="0" xfId="0" applyFont="1" applyFill="1" applyBorder="1"/>
    <xf numFmtId="0" fontId="56" fillId="11" borderId="0" xfId="0" applyFont="1" applyFill="1" applyBorder="1" applyAlignment="1">
      <alignment horizontal="center"/>
    </xf>
    <xf numFmtId="0" fontId="51" fillId="11" borderId="0" xfId="0" applyFont="1" applyFill="1" applyBorder="1" applyAlignment="1">
      <alignment horizontal="center"/>
    </xf>
    <xf numFmtId="1" fontId="51" fillId="11" borderId="0" xfId="0" applyNumberFormat="1" applyFont="1" applyFill="1" applyBorder="1" applyAlignment="1">
      <alignment horizontal="center"/>
    </xf>
    <xf numFmtId="0" fontId="51" fillId="11" borderId="0" xfId="0" applyFont="1" applyFill="1" applyBorder="1" applyAlignment="1">
      <alignment horizontal="left"/>
    </xf>
    <xf numFmtId="0" fontId="51" fillId="11" borderId="0" xfId="0" applyFont="1" applyFill="1" applyBorder="1" applyAlignment="1"/>
    <xf numFmtId="166" fontId="51" fillId="11" borderId="0" xfId="0" applyNumberFormat="1" applyFont="1" applyFill="1" applyBorder="1" applyAlignment="1">
      <alignment horizontal="left"/>
    </xf>
    <xf numFmtId="166" fontId="51" fillId="11" borderId="0" xfId="0" applyNumberFormat="1" applyFont="1" applyFill="1" applyBorder="1" applyAlignment="1">
      <alignment horizontal="center"/>
    </xf>
    <xf numFmtId="166" fontId="49" fillId="11" borderId="0" xfId="0" applyNumberFormat="1" applyFont="1" applyFill="1" applyBorder="1" applyAlignment="1"/>
    <xf numFmtId="0" fontId="56" fillId="11" borderId="0" xfId="0" applyFont="1" applyFill="1" applyBorder="1" applyAlignment="1">
      <alignment horizontal="left"/>
    </xf>
    <xf numFmtId="166" fontId="56" fillId="11" borderId="0" xfId="0" applyNumberFormat="1" applyFont="1" applyFill="1" applyBorder="1" applyAlignment="1">
      <alignment horizontal="center"/>
    </xf>
    <xf numFmtId="0" fontId="56" fillId="11" borderId="0" xfId="0" applyFont="1" applyFill="1" applyAlignment="1">
      <alignment horizontal="left"/>
    </xf>
    <xf numFmtId="1" fontId="56" fillId="11" borderId="0" xfId="0" applyNumberFormat="1" applyFont="1" applyFill="1" applyBorder="1" applyAlignment="1">
      <alignment horizontal="center"/>
    </xf>
    <xf numFmtId="166" fontId="56" fillId="11" borderId="0" xfId="0" applyNumberFormat="1" applyFont="1" applyFill="1" applyBorder="1" applyAlignment="1">
      <alignment horizontal="left"/>
    </xf>
    <xf numFmtId="0" fontId="50" fillId="11" borderId="0" xfId="0" applyFont="1" applyFill="1" applyBorder="1"/>
    <xf numFmtId="0" fontId="58" fillId="11" borderId="0" xfId="0" applyFont="1" applyFill="1" applyBorder="1"/>
    <xf numFmtId="0" fontId="51" fillId="11" borderId="0" xfId="0" applyFont="1" applyFill="1" applyBorder="1"/>
    <xf numFmtId="0" fontId="57" fillId="11" borderId="0" xfId="0" applyFont="1" applyFill="1" applyBorder="1" applyAlignment="1">
      <alignment horizontal="left"/>
    </xf>
    <xf numFmtId="0" fontId="56" fillId="11" borderId="0" xfId="0" applyFont="1" applyFill="1" applyBorder="1" applyAlignment="1"/>
    <xf numFmtId="166" fontId="51" fillId="11" borderId="0" xfId="0" applyNumberFormat="1" applyFont="1" applyFill="1" applyBorder="1" applyAlignment="1"/>
    <xf numFmtId="166" fontId="57" fillId="11" borderId="0" xfId="0" applyNumberFormat="1" applyFont="1" applyFill="1" applyBorder="1" applyAlignment="1">
      <alignment horizontal="center"/>
    </xf>
    <xf numFmtId="166" fontId="56" fillId="11" borderId="0" xfId="0" applyNumberFormat="1" applyFont="1" applyFill="1" applyBorder="1" applyAlignment="1"/>
    <xf numFmtId="0" fontId="51" fillId="11" borderId="0" xfId="6" applyFont="1" applyFill="1" applyBorder="1" applyAlignment="1">
      <alignment horizontal="center"/>
    </xf>
    <xf numFmtId="1" fontId="58" fillId="11" borderId="0" xfId="0" applyNumberFormat="1" applyFont="1" applyFill="1" applyBorder="1" applyAlignment="1">
      <alignment horizontal="center"/>
    </xf>
    <xf numFmtId="0" fontId="58" fillId="11" borderId="0" xfId="0" applyFont="1" applyFill="1" applyBorder="1" applyAlignment="1">
      <alignment horizontal="left"/>
    </xf>
    <xf numFmtId="166" fontId="58" fillId="11" borderId="0" xfId="0" applyNumberFormat="1" applyFont="1" applyFill="1" applyBorder="1" applyAlignment="1">
      <alignment horizontal="left"/>
    </xf>
    <xf numFmtId="166" fontId="58" fillId="11" borderId="0" xfId="0" applyNumberFormat="1" applyFont="1" applyFill="1" applyBorder="1" applyAlignment="1">
      <alignment horizontal="center"/>
    </xf>
    <xf numFmtId="0" fontId="58" fillId="11" borderId="0" xfId="0" applyFont="1" applyFill="1" applyBorder="1" applyAlignment="1">
      <alignment horizontal="center"/>
    </xf>
    <xf numFmtId="166" fontId="57" fillId="11" borderId="0" xfId="0" applyNumberFormat="1" applyFont="1" applyFill="1" applyBorder="1" applyAlignment="1"/>
    <xf numFmtId="4" fontId="51" fillId="11" borderId="0" xfId="0" applyNumberFormat="1" applyFont="1" applyFill="1" applyBorder="1" applyAlignment="1">
      <alignment horizontal="left"/>
    </xf>
    <xf numFmtId="0" fontId="57" fillId="11" borderId="0" xfId="0" applyFont="1" applyFill="1" applyBorder="1"/>
    <xf numFmtId="166" fontId="56" fillId="11" borderId="0" xfId="0" applyNumberFormat="1" applyFont="1" applyFill="1" applyAlignment="1">
      <alignment horizontal="left"/>
    </xf>
    <xf numFmtId="0" fontId="74" fillId="11" borderId="0" xfId="0" applyFont="1" applyFill="1" applyBorder="1" applyAlignment="1">
      <alignment horizontal="center"/>
    </xf>
    <xf numFmtId="0" fontId="67" fillId="11" borderId="0" xfId="0" applyFont="1" applyFill="1" applyBorder="1"/>
    <xf numFmtId="0" fontId="51" fillId="11" borderId="0" xfId="6" applyFont="1" applyFill="1" applyBorder="1" applyAlignment="1">
      <alignment horizontal="left"/>
    </xf>
    <xf numFmtId="0" fontId="51" fillId="11" borderId="0" xfId="6" applyFont="1" applyFill="1" applyBorder="1" applyAlignment="1"/>
    <xf numFmtId="166" fontId="51" fillId="11" borderId="0" xfId="6" applyNumberFormat="1" applyFont="1" applyFill="1" applyBorder="1" applyAlignment="1">
      <alignment horizontal="center"/>
    </xf>
    <xf numFmtId="4" fontId="51" fillId="11" borderId="0" xfId="6" applyNumberFormat="1" applyFont="1" applyFill="1" applyBorder="1" applyAlignment="1">
      <alignment horizontal="left"/>
    </xf>
    <xf numFmtId="0" fontId="52" fillId="11" borderId="0" xfId="0" applyFont="1" applyFill="1" applyBorder="1"/>
    <xf numFmtId="0" fontId="56" fillId="11" borderId="0" xfId="6" applyFont="1" applyFill="1" applyBorder="1" applyAlignment="1">
      <alignment horizontal="center"/>
    </xf>
    <xf numFmtId="0" fontId="56" fillId="11" borderId="0" xfId="6" applyFont="1" applyFill="1" applyBorder="1" applyAlignment="1">
      <alignment horizontal="left"/>
    </xf>
    <xf numFmtId="0" fontId="56" fillId="11" borderId="0" xfId="6" applyFont="1" applyFill="1" applyBorder="1" applyAlignment="1"/>
    <xf numFmtId="166" fontId="56" fillId="11" borderId="0" xfId="6" applyNumberFormat="1" applyFont="1" applyFill="1" applyBorder="1" applyAlignment="1">
      <alignment horizontal="center"/>
    </xf>
    <xf numFmtId="4" fontId="56" fillId="11" borderId="0" xfId="6" applyNumberFormat="1" applyFont="1" applyFill="1" applyBorder="1" applyAlignment="1">
      <alignment horizontal="left"/>
    </xf>
    <xf numFmtId="0" fontId="58" fillId="11" borderId="0" xfId="6" applyFont="1" applyFill="1" applyBorder="1" applyAlignment="1">
      <alignment horizontal="center"/>
    </xf>
    <xf numFmtId="0" fontId="55" fillId="11" borderId="0" xfId="0" applyFont="1" applyFill="1" applyBorder="1"/>
    <xf numFmtId="0" fontId="49" fillId="11" borderId="0" xfId="6" applyFont="1" applyFill="1" applyBorder="1" applyAlignment="1">
      <alignment horizontal="center"/>
    </xf>
    <xf numFmtId="1" fontId="57" fillId="11" borderId="0" xfId="0" applyNumberFormat="1" applyFont="1" applyFill="1" applyBorder="1" applyAlignment="1">
      <alignment horizontal="center"/>
    </xf>
    <xf numFmtId="0" fontId="57" fillId="11" borderId="0" xfId="0" applyFont="1" applyFill="1" applyBorder="1" applyAlignment="1"/>
    <xf numFmtId="166" fontId="57" fillId="11" borderId="0" xfId="0" applyNumberFormat="1" applyFont="1" applyFill="1" applyBorder="1" applyAlignment="1">
      <alignment horizontal="left"/>
    </xf>
    <xf numFmtId="0" fontId="66" fillId="11" borderId="0" xfId="0" applyFont="1" applyFill="1" applyBorder="1"/>
    <xf numFmtId="0" fontId="52" fillId="11" borderId="0" xfId="0" applyFont="1" applyFill="1" applyBorder="1" applyAlignment="1">
      <alignment horizontal="center"/>
    </xf>
    <xf numFmtId="0" fontId="50" fillId="11" borderId="0" xfId="0" applyFont="1" applyFill="1" applyBorder="1" applyAlignment="1">
      <alignment horizontal="center"/>
    </xf>
    <xf numFmtId="0" fontId="66" fillId="11" borderId="0" xfId="0" applyFont="1" applyFill="1" applyBorder="1" applyAlignment="1">
      <alignment horizontal="center"/>
    </xf>
    <xf numFmtId="0" fontId="75" fillId="11" borderId="0" xfId="0" applyFont="1" applyFill="1" applyBorder="1"/>
    <xf numFmtId="0" fontId="75" fillId="11" borderId="0" xfId="0" applyFont="1" applyFill="1" applyBorder="1" applyAlignment="1">
      <alignment horizontal="center"/>
    </xf>
    <xf numFmtId="0" fontId="67" fillId="11" borderId="0" xfId="0" applyFont="1" applyFill="1" applyBorder="1" applyAlignment="1">
      <alignment horizontal="center"/>
    </xf>
    <xf numFmtId="0" fontId="55" fillId="11" borderId="0" xfId="0" applyFont="1" applyFill="1" applyBorder="1" applyAlignment="1">
      <alignment horizontal="center"/>
    </xf>
    <xf numFmtId="0" fontId="68" fillId="11" borderId="0" xfId="0" applyFont="1" applyFill="1" applyBorder="1"/>
    <xf numFmtId="0" fontId="50" fillId="11" borderId="0" xfId="0" applyFont="1" applyFill="1"/>
    <xf numFmtId="0" fontId="58" fillId="11" borderId="0" xfId="0" applyFont="1" applyFill="1"/>
    <xf numFmtId="0" fontId="49" fillId="11" borderId="0" xfId="6" applyFont="1" applyFill="1" applyBorder="1" applyAlignment="1">
      <alignment horizontal="left"/>
    </xf>
    <xf numFmtId="0" fontId="49" fillId="11" borderId="0" xfId="6" applyFont="1" applyFill="1" applyBorder="1" applyAlignment="1"/>
    <xf numFmtId="166" fontId="49" fillId="11" borderId="0" xfId="6" applyNumberFormat="1" applyFont="1" applyFill="1" applyBorder="1" applyAlignment="1">
      <alignment horizontal="center"/>
    </xf>
    <xf numFmtId="4" fontId="49" fillId="11" borderId="0" xfId="6" applyNumberFormat="1" applyFont="1" applyFill="1" applyBorder="1" applyAlignment="1">
      <alignment horizontal="left"/>
    </xf>
    <xf numFmtId="0" fontId="68" fillId="11" borderId="0" xfId="0" applyFont="1" applyFill="1" applyBorder="1" applyAlignment="1">
      <alignment horizontal="center"/>
    </xf>
    <xf numFmtId="4" fontId="49" fillId="11" borderId="0" xfId="0" applyNumberFormat="1" applyFont="1" applyFill="1" applyBorder="1" applyAlignment="1">
      <alignment horizontal="left"/>
    </xf>
    <xf numFmtId="0" fontId="57" fillId="11" borderId="0" xfId="6" applyFont="1" applyFill="1" applyBorder="1" applyAlignment="1">
      <alignment horizontal="center"/>
    </xf>
    <xf numFmtId="0" fontId="57" fillId="11" borderId="0" xfId="6" applyFont="1" applyFill="1" applyBorder="1" applyAlignment="1">
      <alignment horizontal="left"/>
    </xf>
    <xf numFmtId="0" fontId="57" fillId="11" borderId="0" xfId="6" applyFont="1" applyFill="1" applyBorder="1" applyAlignment="1"/>
    <xf numFmtId="166" fontId="57" fillId="11" borderId="0" xfId="6" applyNumberFormat="1" applyFont="1" applyFill="1" applyBorder="1" applyAlignment="1">
      <alignment horizontal="center"/>
    </xf>
    <xf numFmtId="4" fontId="57" fillId="11" borderId="0" xfId="6" applyNumberFormat="1" applyFont="1" applyFill="1" applyBorder="1" applyAlignment="1">
      <alignment horizontal="left"/>
    </xf>
    <xf numFmtId="0" fontId="76" fillId="11" borderId="0" xfId="0" applyFont="1" applyFill="1" applyBorder="1"/>
    <xf numFmtId="1" fontId="49" fillId="11" borderId="0" xfId="0" applyNumberFormat="1" applyFont="1" applyFill="1" applyBorder="1" applyAlignment="1" applyProtection="1">
      <alignment horizontal="center"/>
    </xf>
    <xf numFmtId="1" fontId="49" fillId="11" borderId="0" xfId="0" applyNumberFormat="1" applyFont="1" applyFill="1" applyBorder="1" applyAlignment="1">
      <alignment horizontal="left"/>
    </xf>
    <xf numFmtId="1" fontId="50" fillId="11" borderId="0" xfId="0" applyNumberFormat="1" applyFont="1" applyFill="1" applyBorder="1" applyAlignment="1">
      <alignment horizontal="left"/>
    </xf>
    <xf numFmtId="0" fontId="50" fillId="11" borderId="0" xfId="0" applyFont="1" applyFill="1" applyBorder="1" applyAlignment="1"/>
    <xf numFmtId="0" fontId="49" fillId="11" borderId="0" xfId="0" applyNumberFormat="1" applyFont="1" applyFill="1" applyBorder="1" applyAlignment="1">
      <alignment horizontal="left"/>
    </xf>
    <xf numFmtId="167" fontId="49" fillId="11" borderId="0" xfId="0" applyNumberFormat="1" applyFont="1" applyFill="1" applyBorder="1" applyAlignment="1">
      <alignment horizontal="left"/>
    </xf>
    <xf numFmtId="1" fontId="50" fillId="11" borderId="0" xfId="0" applyNumberFormat="1" applyFont="1" applyFill="1" applyBorder="1" applyAlignment="1">
      <alignment horizontal="center"/>
    </xf>
    <xf numFmtId="0" fontId="77" fillId="0" borderId="0" xfId="0" applyFont="1"/>
    <xf numFmtId="0" fontId="77" fillId="0" borderId="0" xfId="0" applyFont="1" applyBorder="1"/>
    <xf numFmtId="0" fontId="36" fillId="11" borderId="0" xfId="0" applyFont="1" applyFill="1" applyBorder="1" applyAlignment="1">
      <alignment horizontal="center"/>
    </xf>
    <xf numFmtId="1" fontId="36" fillId="11" borderId="0" xfId="0" applyNumberFormat="1" applyFont="1" applyFill="1" applyBorder="1" applyAlignment="1">
      <alignment horizontal="center"/>
    </xf>
    <xf numFmtId="0" fontId="36" fillId="11" borderId="0" xfId="0" applyFont="1" applyFill="1" applyBorder="1" applyAlignment="1">
      <alignment horizontal="left"/>
    </xf>
    <xf numFmtId="166" fontId="36" fillId="11" borderId="0" xfId="0" applyNumberFormat="1" applyFont="1" applyFill="1" applyBorder="1" applyAlignment="1">
      <alignment horizontal="left"/>
    </xf>
    <xf numFmtId="0" fontId="78" fillId="11" borderId="0" xfId="0" applyFont="1" applyFill="1" applyAlignment="1"/>
    <xf numFmtId="0" fontId="78" fillId="11" borderId="0" xfId="0" applyFont="1" applyFill="1" applyAlignment="1">
      <alignment horizontal="center"/>
    </xf>
    <xf numFmtId="0" fontId="28" fillId="11" borderId="0" xfId="0" applyFont="1" applyFill="1" applyBorder="1" applyAlignment="1">
      <alignment horizontal="center"/>
    </xf>
    <xf numFmtId="1" fontId="28" fillId="11" borderId="0" xfId="0" applyNumberFormat="1" applyFont="1" applyFill="1" applyBorder="1" applyAlignment="1">
      <alignment horizontal="center"/>
    </xf>
    <xf numFmtId="0" fontId="28" fillId="11" borderId="0" xfId="0" applyFont="1" applyFill="1" applyBorder="1" applyAlignment="1">
      <alignment horizontal="left"/>
    </xf>
    <xf numFmtId="166" fontId="28" fillId="11" borderId="0" xfId="0" applyNumberFormat="1" applyFont="1" applyFill="1" applyBorder="1" applyAlignment="1">
      <alignment horizontal="left"/>
    </xf>
    <xf numFmtId="0" fontId="78" fillId="11" borderId="0" xfId="0" applyFont="1" applyFill="1" applyAlignment="1">
      <alignment horizontal="left"/>
    </xf>
    <xf numFmtId="166" fontId="78" fillId="11" borderId="0" xfId="0" applyNumberFormat="1" applyFont="1" applyFill="1" applyAlignment="1">
      <alignment horizontal="left"/>
    </xf>
    <xf numFmtId="0" fontId="78" fillId="11" borderId="0" xfId="0" applyFont="1" applyFill="1"/>
    <xf numFmtId="0" fontId="72" fillId="11" borderId="49" xfId="0" applyFont="1" applyFill="1" applyBorder="1" applyAlignment="1">
      <alignment horizontal="center"/>
    </xf>
    <xf numFmtId="166" fontId="72" fillId="11" borderId="49" xfId="0" applyNumberFormat="1" applyFont="1" applyFill="1" applyBorder="1" applyAlignment="1">
      <alignment horizontal="left"/>
    </xf>
    <xf numFmtId="0" fontId="72" fillId="11" borderId="49" xfId="0" applyFont="1" applyFill="1" applyBorder="1"/>
    <xf numFmtId="0" fontId="73" fillId="0" borderId="0" xfId="0" applyFont="1" applyBorder="1"/>
    <xf numFmtId="0" fontId="73" fillId="0" borderId="49" xfId="0" applyFont="1" applyBorder="1"/>
    <xf numFmtId="0" fontId="79" fillId="11" borderId="0" xfId="0" applyFont="1" applyFill="1" applyAlignment="1">
      <alignment horizontal="left"/>
    </xf>
    <xf numFmtId="14" fontId="78" fillId="11" borderId="0" xfId="0" applyNumberFormat="1" applyFont="1" applyFill="1" applyAlignment="1">
      <alignment horizontal="left"/>
    </xf>
    <xf numFmtId="0" fontId="28" fillId="11" borderId="0" xfId="0" applyFont="1" applyFill="1" applyAlignment="1">
      <alignment vertical="center"/>
    </xf>
    <xf numFmtId="0" fontId="80" fillId="11" borderId="0" xfId="0" applyFont="1" applyFill="1" applyAlignment="1">
      <alignment vertical="center"/>
    </xf>
    <xf numFmtId="0" fontId="79" fillId="11" borderId="0" xfId="0" applyFont="1" applyFill="1" applyAlignment="1">
      <alignment horizontal="center"/>
    </xf>
    <xf numFmtId="166" fontId="79" fillId="11" borderId="0" xfId="0" applyNumberFormat="1" applyFont="1" applyFill="1" applyAlignment="1">
      <alignment horizontal="left"/>
    </xf>
    <xf numFmtId="0" fontId="79" fillId="11" borderId="0" xfId="0" applyFont="1" applyFill="1"/>
    <xf numFmtId="0" fontId="78" fillId="11" borderId="0" xfId="0" applyFont="1" applyFill="1" applyBorder="1" applyAlignment="1">
      <alignment horizontal="center"/>
    </xf>
    <xf numFmtId="0" fontId="78" fillId="11" borderId="0" xfId="0" applyFont="1" applyFill="1" applyBorder="1" applyAlignment="1">
      <alignment horizontal="left"/>
    </xf>
    <xf numFmtId="0" fontId="60" fillId="11" borderId="0" xfId="0" applyFont="1" applyFill="1" applyBorder="1" applyAlignment="1">
      <alignment horizontal="right"/>
    </xf>
    <xf numFmtId="0" fontId="60" fillId="11" borderId="0" xfId="0" applyFont="1" applyFill="1" applyBorder="1"/>
    <xf numFmtId="0" fontId="60" fillId="11" borderId="0" xfId="0" applyFont="1" applyFill="1" applyBorder="1" applyAlignment="1">
      <alignment horizontal="center"/>
    </xf>
    <xf numFmtId="0" fontId="60" fillId="11" borderId="0" xfId="0" applyFont="1" applyFill="1"/>
    <xf numFmtId="166" fontId="60" fillId="11" borderId="0" xfId="0" applyNumberFormat="1" applyFont="1" applyFill="1" applyBorder="1" applyAlignment="1">
      <alignment horizontal="center"/>
    </xf>
    <xf numFmtId="166" fontId="60" fillId="11" borderId="0" xfId="0" applyNumberFormat="1" applyFont="1" applyFill="1" applyBorder="1"/>
    <xf numFmtId="0" fontId="69" fillId="11" borderId="0" xfId="0" applyFont="1" applyFill="1" applyBorder="1"/>
    <xf numFmtId="0" fontId="60" fillId="11" borderId="0" xfId="0" applyFont="1" applyFill="1" applyBorder="1" applyAlignment="1">
      <alignment horizontal="left"/>
    </xf>
    <xf numFmtId="15" fontId="60" fillId="11" borderId="0" xfId="0" applyNumberFormat="1" applyFont="1" applyFill="1" applyBorder="1" applyAlignment="1">
      <alignment horizontal="center"/>
    </xf>
    <xf numFmtId="0" fontId="69" fillId="11" borderId="0" xfId="0" applyFont="1" applyFill="1" applyBorder="1" applyAlignment="1">
      <alignment horizontal="left"/>
    </xf>
    <xf numFmtId="0" fontId="60" fillId="11" borderId="0" xfId="2" applyFont="1" applyFill="1" applyBorder="1" applyAlignment="1">
      <alignment horizontal="right"/>
    </xf>
    <xf numFmtId="0" fontId="60" fillId="11" borderId="0" xfId="2" applyFont="1" applyFill="1" applyBorder="1" applyAlignment="1">
      <alignment horizontal="left"/>
    </xf>
    <xf numFmtId="0" fontId="60" fillId="11" borderId="0" xfId="2" applyFont="1" applyFill="1" applyBorder="1"/>
    <xf numFmtId="15" fontId="60" fillId="11" borderId="0" xfId="2" applyNumberFormat="1" applyFont="1" applyFill="1" applyBorder="1" applyAlignment="1">
      <alignment horizontal="center"/>
    </xf>
    <xf numFmtId="0" fontId="60" fillId="11" borderId="0" xfId="2" applyFont="1" applyFill="1" applyBorder="1" applyAlignment="1">
      <alignment horizontal="center"/>
    </xf>
    <xf numFmtId="0" fontId="69" fillId="11" borderId="0" xfId="2" applyFont="1" applyFill="1" applyBorder="1" applyAlignment="1">
      <alignment horizontal="left"/>
    </xf>
    <xf numFmtId="0" fontId="48" fillId="7" borderId="0" xfId="0" applyFont="1" applyFill="1" applyBorder="1" applyAlignment="1">
      <alignment horizontal="right"/>
    </xf>
    <xf numFmtId="0" fontId="48" fillId="7" borderId="0" xfId="0" applyFont="1" applyFill="1" applyBorder="1"/>
    <xf numFmtId="0" fontId="50" fillId="12" borderId="0" xfId="0" applyFont="1" applyFill="1"/>
    <xf numFmtId="166" fontId="48" fillId="7" borderId="0" xfId="0" applyNumberFormat="1" applyFont="1" applyFill="1" applyBorder="1" applyAlignment="1">
      <alignment horizontal="center"/>
    </xf>
    <xf numFmtId="0" fontId="48" fillId="7" borderId="0" xfId="0" applyFont="1" applyFill="1" applyBorder="1" applyAlignment="1">
      <alignment horizontal="center"/>
    </xf>
    <xf numFmtId="166" fontId="48" fillId="7" borderId="0" xfId="0" applyNumberFormat="1" applyFont="1" applyFill="1" applyBorder="1"/>
    <xf numFmtId="0" fontId="54" fillId="11" borderId="0" xfId="2" applyFont="1" applyFill="1" applyBorder="1"/>
    <xf numFmtId="0" fontId="48" fillId="7" borderId="0" xfId="2" applyFont="1" applyFill="1" applyBorder="1" applyAlignment="1">
      <alignment horizontal="right"/>
    </xf>
    <xf numFmtId="0" fontId="48" fillId="7" borderId="0" xfId="2" applyFont="1" applyFill="1" applyBorder="1" applyAlignment="1">
      <alignment horizontal="left"/>
    </xf>
    <xf numFmtId="15" fontId="48" fillId="7" borderId="0" xfId="2" applyNumberFormat="1" applyFont="1" applyFill="1" applyBorder="1" applyAlignment="1">
      <alignment horizontal="center"/>
    </xf>
    <xf numFmtId="0" fontId="48" fillId="7" borderId="0" xfId="2" applyFont="1" applyFill="1" applyBorder="1" applyAlignment="1">
      <alignment horizontal="center"/>
    </xf>
    <xf numFmtId="0" fontId="48" fillId="7" borderId="0" xfId="2" applyFont="1" applyFill="1" applyBorder="1"/>
    <xf numFmtId="0" fontId="50" fillId="7" borderId="0" xfId="0" applyFont="1" applyFill="1"/>
    <xf numFmtId="0" fontId="81" fillId="7" borderId="0" xfId="2" applyFont="1" applyFill="1" applyBorder="1" applyAlignment="1">
      <alignment horizontal="right"/>
    </xf>
    <xf numFmtId="0" fontId="81" fillId="7" borderId="0" xfId="2" applyFont="1" applyFill="1" applyBorder="1" applyAlignment="1">
      <alignment horizontal="left"/>
    </xf>
    <xf numFmtId="15" fontId="81" fillId="7" borderId="0" xfId="2" applyNumberFormat="1" applyFont="1" applyFill="1" applyBorder="1" applyAlignment="1">
      <alignment horizontal="center"/>
    </xf>
    <xf numFmtId="0" fontId="81" fillId="7" borderId="0" xfId="2" applyFont="1" applyFill="1" applyBorder="1" applyAlignment="1">
      <alignment horizontal="center"/>
    </xf>
    <xf numFmtId="0" fontId="81" fillId="7" borderId="0" xfId="2" applyFont="1" applyFill="1" applyBorder="1"/>
    <xf numFmtId="0" fontId="81" fillId="7" borderId="0" xfId="0" applyFont="1" applyFill="1" applyBorder="1"/>
    <xf numFmtId="166" fontId="81" fillId="7" borderId="0" xfId="0" applyNumberFormat="1" applyFont="1" applyFill="1" applyBorder="1"/>
    <xf numFmtId="0" fontId="48" fillId="7" borderId="0" xfId="0" applyFont="1" applyFill="1"/>
    <xf numFmtId="0" fontId="69" fillId="11" borderId="0" xfId="2" applyFont="1" applyFill="1" applyBorder="1" applyAlignment="1">
      <alignment horizontal="right"/>
    </xf>
    <xf numFmtId="0" fontId="69" fillId="11" borderId="0" xfId="0" applyFont="1" applyFill="1"/>
    <xf numFmtId="15" fontId="69" fillId="11" borderId="0" xfId="2" applyNumberFormat="1" applyFont="1" applyFill="1" applyBorder="1" applyAlignment="1">
      <alignment horizontal="center"/>
    </xf>
    <xf numFmtId="0" fontId="69" fillId="11" borderId="0" xfId="2" applyFont="1" applyFill="1" applyBorder="1" applyAlignment="1">
      <alignment horizontal="center"/>
    </xf>
    <xf numFmtId="0" fontId="69" fillId="11" borderId="0" xfId="2" applyFont="1" applyFill="1" applyBorder="1"/>
    <xf numFmtId="0" fontId="48" fillId="7" borderId="0" xfId="0" applyFont="1" applyFill="1" applyBorder="1" applyAlignment="1">
      <alignment horizontal="left"/>
    </xf>
    <xf numFmtId="15" fontId="48" fillId="7" borderId="0" xfId="0" applyNumberFormat="1" applyFont="1" applyFill="1" applyBorder="1" applyAlignment="1">
      <alignment horizontal="center"/>
    </xf>
    <xf numFmtId="0" fontId="58" fillId="11" borderId="0" xfId="6" applyFont="1" applyFill="1" applyBorder="1" applyAlignment="1">
      <alignment horizontal="left"/>
    </xf>
    <xf numFmtId="166" fontId="58" fillId="11" borderId="0" xfId="6" applyNumberFormat="1" applyFont="1" applyFill="1" applyBorder="1" applyAlignment="1">
      <alignment horizontal="left"/>
    </xf>
    <xf numFmtId="4" fontId="58" fillId="11" borderId="0" xfId="6" applyNumberFormat="1" applyFont="1" applyFill="1" applyBorder="1" applyAlignment="1">
      <alignment horizontal="left"/>
    </xf>
    <xf numFmtId="0" fontId="74" fillId="12" borderId="0" xfId="0" applyFont="1" applyFill="1" applyBorder="1"/>
    <xf numFmtId="0" fontId="74" fillId="12" borderId="0" xfId="0" applyFont="1" applyFill="1" applyBorder="1" applyAlignment="1">
      <alignment horizontal="center"/>
    </xf>
    <xf numFmtId="0" fontId="51" fillId="12" borderId="0" xfId="6" applyFont="1" applyFill="1" applyBorder="1" applyAlignment="1">
      <alignment horizontal="center"/>
    </xf>
    <xf numFmtId="1" fontId="51" fillId="12" borderId="0" xfId="0" applyNumberFormat="1" applyFont="1" applyFill="1" applyBorder="1" applyAlignment="1">
      <alignment horizontal="center"/>
    </xf>
    <xf numFmtId="0" fontId="51" fillId="12" borderId="0" xfId="0" applyFont="1" applyFill="1" applyBorder="1" applyAlignment="1">
      <alignment horizontal="left"/>
    </xf>
    <xf numFmtId="166" fontId="51" fillId="12" borderId="0" xfId="0" applyNumberFormat="1" applyFont="1" applyFill="1" applyBorder="1" applyAlignment="1">
      <alignment horizontal="left"/>
    </xf>
    <xf numFmtId="0" fontId="49" fillId="12" borderId="0" xfId="0" applyFont="1" applyFill="1" applyBorder="1" applyAlignment="1"/>
    <xf numFmtId="166" fontId="51" fillId="11" borderId="0" xfId="6" applyNumberFormat="1" applyFont="1" applyFill="1" applyBorder="1" applyAlignment="1">
      <alignment horizontal="left"/>
    </xf>
    <xf numFmtId="0" fontId="58" fillId="14" borderId="0" xfId="0" applyFont="1" applyFill="1" applyBorder="1" applyAlignment="1">
      <alignment horizontal="center"/>
    </xf>
    <xf numFmtId="1" fontId="58" fillId="14" borderId="0" xfId="0" applyNumberFormat="1" applyFont="1" applyFill="1" applyBorder="1" applyAlignment="1">
      <alignment horizontal="center"/>
    </xf>
    <xf numFmtId="0" fontId="58" fillId="14" borderId="0" xfId="0" applyFont="1" applyFill="1" applyBorder="1" applyAlignment="1">
      <alignment horizontal="left"/>
    </xf>
    <xf numFmtId="166" fontId="58" fillId="14" borderId="0" xfId="0" applyNumberFormat="1" applyFont="1" applyFill="1" applyBorder="1" applyAlignment="1">
      <alignment horizontal="left"/>
    </xf>
    <xf numFmtId="0" fontId="50" fillId="14" borderId="0" xfId="0" applyFont="1" applyFill="1" applyBorder="1"/>
    <xf numFmtId="0" fontId="74" fillId="14" borderId="0" xfId="0" applyFont="1" applyFill="1" applyBorder="1"/>
    <xf numFmtId="0" fontId="74" fillId="14" borderId="0" xfId="0" applyFont="1" applyFill="1" applyBorder="1" applyAlignment="1">
      <alignment horizontal="center"/>
    </xf>
    <xf numFmtId="0" fontId="51" fillId="14" borderId="0" xfId="0" applyFont="1" applyFill="1" applyBorder="1" applyAlignment="1">
      <alignment horizontal="center"/>
    </xf>
    <xf numFmtId="1" fontId="51" fillId="14" borderId="0" xfId="0" applyNumberFormat="1" applyFont="1" applyFill="1" applyBorder="1" applyAlignment="1">
      <alignment horizontal="center"/>
    </xf>
    <xf numFmtId="0" fontId="51" fillId="14" borderId="0" xfId="0" applyFont="1" applyFill="1" applyBorder="1" applyAlignment="1">
      <alignment horizontal="left"/>
    </xf>
    <xf numFmtId="166" fontId="51" fillId="14" borderId="0" xfId="0" applyNumberFormat="1" applyFont="1" applyFill="1" applyBorder="1" applyAlignment="1">
      <alignment horizontal="left"/>
    </xf>
    <xf numFmtId="0" fontId="57" fillId="14" borderId="0" xfId="0" applyFont="1" applyFill="1" applyBorder="1"/>
    <xf numFmtId="0" fontId="57" fillId="14" borderId="0" xfId="0" applyFont="1" applyFill="1" applyBorder="1" applyAlignment="1">
      <alignment horizontal="center"/>
    </xf>
    <xf numFmtId="0" fontId="58" fillId="14" borderId="0" xfId="6" applyFont="1" applyFill="1" applyBorder="1" applyAlignment="1">
      <alignment horizontal="center"/>
    </xf>
    <xf numFmtId="0" fontId="58" fillId="14" borderId="0" xfId="6" applyFont="1" applyFill="1" applyBorder="1" applyAlignment="1">
      <alignment horizontal="left"/>
    </xf>
    <xf numFmtId="166" fontId="58" fillId="14" borderId="0" xfId="6" applyNumberFormat="1" applyFont="1" applyFill="1" applyBorder="1" applyAlignment="1">
      <alignment horizontal="left"/>
    </xf>
    <xf numFmtId="4" fontId="58" fillId="14" borderId="0" xfId="6" applyNumberFormat="1" applyFont="1" applyFill="1" applyBorder="1" applyAlignment="1">
      <alignment horizontal="left"/>
    </xf>
    <xf numFmtId="0" fontId="58" fillId="14" borderId="0" xfId="0" applyFont="1" applyFill="1" applyBorder="1"/>
    <xf numFmtId="0" fontId="51" fillId="14" borderId="0" xfId="0" applyFont="1" applyFill="1" applyBorder="1"/>
    <xf numFmtId="0" fontId="52" fillId="14" borderId="0" xfId="0" applyFont="1" applyFill="1" applyBorder="1"/>
    <xf numFmtId="0" fontId="52" fillId="14" borderId="0" xfId="0" applyFont="1" applyFill="1" applyBorder="1" applyAlignment="1">
      <alignment horizontal="center"/>
    </xf>
    <xf numFmtId="166" fontId="49" fillId="11" borderId="0" xfId="6" applyNumberFormat="1" applyFont="1" applyFill="1" applyBorder="1" applyAlignment="1">
      <alignment horizontal="left"/>
    </xf>
    <xf numFmtId="0" fontId="58" fillId="12" borderId="0" xfId="6" applyFont="1" applyFill="1" applyBorder="1" applyAlignment="1">
      <alignment horizontal="center"/>
    </xf>
    <xf numFmtId="0" fontId="58" fillId="12" borderId="0" xfId="6" applyFont="1" applyFill="1" applyBorder="1" applyAlignment="1">
      <alignment horizontal="left"/>
    </xf>
    <xf numFmtId="166" fontId="58" fillId="12" borderId="0" xfId="6" applyNumberFormat="1" applyFont="1" applyFill="1" applyBorder="1" applyAlignment="1">
      <alignment horizontal="left"/>
    </xf>
    <xf numFmtId="4" fontId="58" fillId="12" borderId="0" xfId="6" applyNumberFormat="1" applyFont="1" applyFill="1" applyBorder="1" applyAlignment="1">
      <alignment horizontal="left"/>
    </xf>
    <xf numFmtId="4" fontId="58" fillId="11" borderId="0" xfId="0" applyNumberFormat="1" applyFont="1" applyFill="1" applyBorder="1" applyAlignment="1">
      <alignment horizontal="left"/>
    </xf>
    <xf numFmtId="166" fontId="57" fillId="11" borderId="0" xfId="6" applyNumberFormat="1" applyFont="1" applyFill="1" applyBorder="1" applyAlignment="1">
      <alignment horizontal="left"/>
    </xf>
    <xf numFmtId="0" fontId="49" fillId="14" borderId="0" xfId="0" applyFont="1" applyFill="1" applyBorder="1"/>
    <xf numFmtId="1" fontId="58" fillId="12" borderId="0" xfId="0" applyNumberFormat="1" applyFont="1" applyFill="1" applyBorder="1" applyAlignment="1">
      <alignment horizontal="center"/>
    </xf>
    <xf numFmtId="0" fontId="58" fillId="12" borderId="0" xfId="0" applyFont="1" applyFill="1" applyBorder="1" applyAlignment="1">
      <alignment horizontal="left"/>
    </xf>
    <xf numFmtId="166" fontId="58" fillId="12" borderId="0" xfId="0" applyNumberFormat="1" applyFont="1" applyFill="1" applyBorder="1" applyAlignment="1">
      <alignment horizontal="left"/>
    </xf>
    <xf numFmtId="4" fontId="58" fillId="14" borderId="0" xfId="0" applyNumberFormat="1" applyFont="1" applyFill="1" applyBorder="1" applyAlignment="1">
      <alignment horizontal="left"/>
    </xf>
    <xf numFmtId="0" fontId="55" fillId="14" borderId="0" xfId="0" applyFont="1" applyFill="1" applyBorder="1"/>
    <xf numFmtId="1" fontId="58" fillId="11" borderId="0" xfId="0" applyNumberFormat="1" applyFont="1" applyFill="1" applyBorder="1" applyAlignment="1" applyProtection="1">
      <alignment horizontal="center"/>
    </xf>
    <xf numFmtId="0" fontId="53" fillId="5" borderId="0" xfId="0" applyFont="1" applyFill="1" applyBorder="1" applyAlignment="1">
      <alignment horizontal="right"/>
    </xf>
    <xf numFmtId="0" fontId="53" fillId="5" borderId="0" xfId="0" applyFont="1" applyFill="1" applyBorder="1"/>
    <xf numFmtId="166" fontId="60" fillId="5" borderId="0" xfId="0" applyNumberFormat="1" applyFont="1" applyFill="1" applyBorder="1" applyAlignment="1">
      <alignment horizontal="center"/>
    </xf>
    <xf numFmtId="166" fontId="60" fillId="5" borderId="0" xfId="0" applyNumberFormat="1" applyFont="1" applyFill="1" applyBorder="1"/>
    <xf numFmtId="0" fontId="53" fillId="5" borderId="0" xfId="0" applyFont="1" applyFill="1" applyBorder="1" applyAlignment="1">
      <alignment horizontal="left"/>
    </xf>
    <xf numFmtId="15" fontId="53" fillId="5" borderId="0" xfId="0" applyNumberFormat="1" applyFont="1" applyFill="1" applyBorder="1" applyAlignment="1">
      <alignment horizontal="center"/>
    </xf>
    <xf numFmtId="0" fontId="53" fillId="5" borderId="0" xfId="0" applyFont="1" applyFill="1" applyBorder="1" applyAlignment="1">
      <alignment horizontal="center"/>
    </xf>
    <xf numFmtId="0" fontId="82" fillId="5" borderId="0" xfId="0" applyFont="1" applyFill="1" applyBorder="1" applyAlignment="1">
      <alignment horizontal="left"/>
    </xf>
    <xf numFmtId="0" fontId="50" fillId="12" borderId="0" xfId="0" applyFont="1" applyFill="1" applyBorder="1" applyAlignment="1">
      <alignment horizontal="right"/>
    </xf>
    <xf numFmtId="166" fontId="50" fillId="12" borderId="0" xfId="0" applyNumberFormat="1" applyFont="1" applyFill="1" applyBorder="1" applyAlignment="1">
      <alignment horizontal="center"/>
    </xf>
    <xf numFmtId="0" fontId="50" fillId="12" borderId="0" xfId="0" applyFont="1" applyFill="1" applyBorder="1" applyAlignment="1">
      <alignment horizontal="center"/>
    </xf>
    <xf numFmtId="166" fontId="50" fillId="12" borderId="0" xfId="0" applyNumberFormat="1" applyFont="1" applyFill="1" applyBorder="1"/>
    <xf numFmtId="0" fontId="48" fillId="12" borderId="0" xfId="0" applyFont="1" applyFill="1" applyBorder="1" applyAlignment="1">
      <alignment horizontal="right"/>
    </xf>
    <xf numFmtId="0" fontId="48" fillId="12" borderId="0" xfId="0" applyFont="1" applyFill="1" applyBorder="1"/>
    <xf numFmtId="0" fontId="48" fillId="12" borderId="0" xfId="0" applyFont="1" applyFill="1" applyBorder="1" applyAlignment="1">
      <alignment horizontal="center"/>
    </xf>
    <xf numFmtId="166" fontId="48" fillId="12" borderId="0" xfId="0" applyNumberFormat="1" applyFont="1" applyFill="1" applyBorder="1"/>
    <xf numFmtId="166" fontId="48" fillId="12" borderId="0" xfId="0" applyNumberFormat="1" applyFont="1" applyFill="1" applyBorder="1" applyAlignment="1">
      <alignment horizontal="center"/>
    </xf>
    <xf numFmtId="0" fontId="83" fillId="12" borderId="0" xfId="0" applyFont="1" applyFill="1" applyBorder="1" applyAlignment="1">
      <alignment horizontal="right"/>
    </xf>
    <xf numFmtId="0" fontId="83" fillId="12" borderId="0" xfId="0" applyFont="1" applyFill="1" applyBorder="1" applyAlignment="1">
      <alignment horizontal="left"/>
    </xf>
    <xf numFmtId="15" fontId="83" fillId="12" borderId="0" xfId="0" applyNumberFormat="1" applyFont="1" applyFill="1" applyBorder="1" applyAlignment="1">
      <alignment horizontal="center"/>
    </xf>
    <xf numFmtId="0" fontId="83" fillId="12" borderId="0" xfId="0" applyFont="1" applyFill="1" applyBorder="1" applyAlignment="1">
      <alignment horizontal="center"/>
    </xf>
    <xf numFmtId="0" fontId="83" fillId="12" borderId="0" xfId="0" applyFont="1" applyFill="1" applyBorder="1"/>
    <xf numFmtId="0" fontId="82" fillId="5" borderId="0" xfId="0" applyFont="1" applyFill="1" applyBorder="1"/>
    <xf numFmtId="0" fontId="0" fillId="0" borderId="0" xfId="0" applyFont="1"/>
    <xf numFmtId="0" fontId="8" fillId="11" borderId="0" xfId="0" applyFont="1" applyFill="1" applyBorder="1" applyAlignment="1">
      <alignment horizontal="center"/>
    </xf>
    <xf numFmtId="1" fontId="8" fillId="11" borderId="0" xfId="0" applyNumberFormat="1" applyFont="1" applyFill="1" applyBorder="1" applyAlignment="1">
      <alignment horizontal="center"/>
    </xf>
    <xf numFmtId="0" fontId="8" fillId="11" borderId="0" xfId="0" applyFont="1" applyFill="1" applyBorder="1" applyAlignment="1">
      <alignment horizontal="left"/>
    </xf>
    <xf numFmtId="166" fontId="8" fillId="11" borderId="0" xfId="0" applyNumberFormat="1" applyFont="1" applyFill="1" applyBorder="1" applyAlignment="1">
      <alignment horizontal="left"/>
    </xf>
    <xf numFmtId="0" fontId="46" fillId="11" borderId="0" xfId="0" applyFont="1" applyFill="1" applyAlignment="1"/>
    <xf numFmtId="0" fontId="46" fillId="11" borderId="0" xfId="0" applyFont="1" applyFill="1" applyAlignment="1">
      <alignment horizontal="center"/>
    </xf>
    <xf numFmtId="0" fontId="1" fillId="11" borderId="0" xfId="0" applyFont="1" applyFill="1" applyBorder="1" applyAlignment="1">
      <alignment horizontal="center"/>
    </xf>
    <xf numFmtId="1" fontId="1" fillId="11" borderId="0" xfId="0" applyNumberFormat="1" applyFont="1" applyFill="1" applyBorder="1" applyAlignment="1">
      <alignment horizontal="center"/>
    </xf>
    <xf numFmtId="0" fontId="1" fillId="11" borderId="0" xfId="0" applyFont="1" applyFill="1" applyBorder="1" applyAlignment="1">
      <alignment horizontal="left"/>
    </xf>
    <xf numFmtId="166" fontId="1" fillId="11" borderId="0" xfId="0" applyNumberFormat="1" applyFont="1" applyFill="1" applyBorder="1" applyAlignment="1">
      <alignment horizontal="left"/>
    </xf>
    <xf numFmtId="0" fontId="46" fillId="11" borderId="0" xfId="0" applyFont="1" applyFill="1" applyAlignment="1">
      <alignment horizontal="left"/>
    </xf>
    <xf numFmtId="166" fontId="46" fillId="11" borderId="0" xfId="0" applyNumberFormat="1" applyFont="1" applyFill="1" applyAlignment="1">
      <alignment horizontal="left"/>
    </xf>
    <xf numFmtId="0" fontId="46" fillId="11" borderId="0" xfId="0" applyFont="1" applyFill="1"/>
    <xf numFmtId="0" fontId="84" fillId="11" borderId="0" xfId="0" applyFont="1" applyFill="1" applyAlignment="1">
      <alignment horizontal="left"/>
    </xf>
    <xf numFmtId="0" fontId="72" fillId="11" borderId="0" xfId="0" applyFont="1" applyFill="1" applyAlignment="1">
      <alignment horizontal="center"/>
    </xf>
    <xf numFmtId="0" fontId="72" fillId="11" borderId="0" xfId="0" applyFont="1" applyFill="1" applyAlignment="1">
      <alignment horizontal="left"/>
    </xf>
    <xf numFmtId="166" fontId="72" fillId="11" borderId="0" xfId="0" applyNumberFormat="1" applyFont="1" applyFill="1" applyAlignment="1">
      <alignment horizontal="left"/>
    </xf>
    <xf numFmtId="0" fontId="72" fillId="11" borderId="0" xfId="0" applyFont="1" applyFill="1"/>
    <xf numFmtId="0" fontId="16" fillId="0" borderId="0" xfId="0" applyFont="1"/>
    <xf numFmtId="14" fontId="46" fillId="11" borderId="0" xfId="0" applyNumberFormat="1" applyFont="1" applyFill="1" applyAlignment="1">
      <alignment horizontal="left"/>
    </xf>
    <xf numFmtId="14" fontId="72" fillId="11" borderId="0" xfId="0" applyNumberFormat="1" applyFont="1" applyFill="1" applyAlignment="1">
      <alignment horizontal="left"/>
    </xf>
    <xf numFmtId="0" fontId="1" fillId="11" borderId="0" xfId="0" applyFont="1" applyFill="1" applyAlignment="1">
      <alignment vertical="center"/>
    </xf>
    <xf numFmtId="0" fontId="85" fillId="11" borderId="0" xfId="0" applyFont="1" applyFill="1" applyAlignment="1">
      <alignment vertical="center"/>
    </xf>
    <xf numFmtId="0" fontId="84" fillId="11" borderId="0" xfId="0" applyFont="1" applyFill="1" applyAlignment="1">
      <alignment horizontal="center"/>
    </xf>
    <xf numFmtId="166" fontId="84" fillId="11" borderId="0" xfId="0" applyNumberFormat="1" applyFont="1" applyFill="1" applyAlignment="1">
      <alignment horizontal="left"/>
    </xf>
    <xf numFmtId="0" fontId="84" fillId="11" borderId="0" xfId="0" applyFont="1" applyFill="1"/>
    <xf numFmtId="0" fontId="46" fillId="11" borderId="0" xfId="0" applyFont="1" applyFill="1" applyBorder="1" applyAlignment="1">
      <alignment horizontal="center"/>
    </xf>
    <xf numFmtId="0" fontId="46" fillId="11" borderId="0" xfId="0" applyFont="1" applyFill="1" applyBorder="1" applyAlignment="1">
      <alignment horizontal="left"/>
    </xf>
    <xf numFmtId="0" fontId="88" fillId="5" borderId="0" xfId="0" applyFont="1" applyFill="1" applyBorder="1" applyAlignment="1"/>
    <xf numFmtId="0" fontId="88" fillId="5" borderId="0" xfId="0" applyFont="1" applyFill="1" applyBorder="1" applyAlignment="1">
      <alignment horizontal="center"/>
    </xf>
    <xf numFmtId="0" fontId="24" fillId="7" borderId="50" xfId="0" applyFont="1" applyFill="1" applyBorder="1"/>
    <xf numFmtId="0" fontId="24" fillId="0" borderId="50" xfId="0" applyFont="1" applyBorder="1"/>
    <xf numFmtId="0" fontId="31" fillId="0" borderId="50" xfId="0" applyFont="1" applyBorder="1"/>
    <xf numFmtId="0" fontId="24" fillId="5" borderId="50" xfId="0" applyFont="1" applyFill="1" applyBorder="1" applyAlignment="1">
      <alignment horizontal="left"/>
    </xf>
    <xf numFmtId="0" fontId="88" fillId="8" borderId="24" xfId="0" applyFont="1" applyFill="1" applyBorder="1" applyAlignment="1">
      <alignment horizontal="center"/>
    </xf>
    <xf numFmtId="0" fontId="88" fillId="8" borderId="0" xfId="0" applyFont="1" applyFill="1" applyBorder="1" applyAlignment="1"/>
    <xf numFmtId="0" fontId="88" fillId="8" borderId="0" xfId="0" applyFont="1" applyFill="1" applyBorder="1" applyAlignment="1">
      <alignment horizontal="center"/>
    </xf>
    <xf numFmtId="1" fontId="88" fillId="5" borderId="24" xfId="0" applyNumberFormat="1" applyFont="1" applyFill="1" applyBorder="1" applyAlignment="1">
      <alignment horizontal="center"/>
    </xf>
    <xf numFmtId="15" fontId="88" fillId="5" borderId="0" xfId="0" applyNumberFormat="1" applyFont="1" applyFill="1" applyBorder="1" applyAlignment="1">
      <alignment horizontal="center"/>
    </xf>
    <xf numFmtId="4" fontId="88" fillId="5" borderId="0" xfId="0" applyNumberFormat="1" applyFont="1" applyFill="1" applyBorder="1" applyAlignment="1">
      <alignment horizontal="left"/>
    </xf>
    <xf numFmtId="0" fontId="88" fillId="5" borderId="23" xfId="0" applyFont="1" applyFill="1" applyBorder="1" applyAlignment="1">
      <alignment horizontal="left"/>
    </xf>
    <xf numFmtId="0" fontId="88" fillId="0" borderId="0" xfId="0" applyFont="1"/>
    <xf numFmtId="15" fontId="88" fillId="0" borderId="0" xfId="0" applyNumberFormat="1" applyFont="1"/>
    <xf numFmtId="4" fontId="88" fillId="0" borderId="0" xfId="0" applyNumberFormat="1" applyFont="1"/>
    <xf numFmtId="0" fontId="88" fillId="0" borderId="0" xfId="0" applyFont="1" applyAlignment="1">
      <alignment horizontal="center"/>
    </xf>
    <xf numFmtId="0" fontId="1" fillId="15" borderId="11" xfId="0" applyFont="1" applyFill="1" applyBorder="1" applyAlignment="1">
      <alignment horizontal="center"/>
    </xf>
    <xf numFmtId="0" fontId="0" fillId="5" borderId="15" xfId="0" applyFont="1" applyFill="1" applyBorder="1"/>
    <xf numFmtId="166" fontId="1" fillId="16" borderId="8" xfId="0" applyNumberFormat="1" applyFont="1" applyFill="1" applyBorder="1" applyAlignment="1">
      <alignment horizontal="left"/>
    </xf>
    <xf numFmtId="0" fontId="1" fillId="16" borderId="8" xfId="0" applyFont="1" applyFill="1" applyBorder="1" applyAlignment="1">
      <alignment horizontal="left"/>
    </xf>
    <xf numFmtId="0" fontId="1" fillId="16" borderId="8" xfId="0" applyFont="1" applyFill="1" applyBorder="1" applyAlignment="1">
      <alignment horizontal="center"/>
    </xf>
    <xf numFmtId="0" fontId="1" fillId="16" borderId="9" xfId="0" applyFont="1" applyFill="1" applyBorder="1" applyAlignment="1">
      <alignment horizontal="center"/>
    </xf>
    <xf numFmtId="0" fontId="1" fillId="16" borderId="10" xfId="0" applyFont="1" applyFill="1" applyBorder="1" applyAlignment="1">
      <alignment horizontal="center"/>
    </xf>
    <xf numFmtId="0" fontId="1" fillId="17" borderId="11" xfId="0" applyFont="1" applyFill="1" applyBorder="1" applyAlignment="1">
      <alignment horizontal="center"/>
    </xf>
    <xf numFmtId="0" fontId="1" fillId="16" borderId="8" xfId="0" applyFont="1" applyFill="1" applyBorder="1"/>
    <xf numFmtId="0" fontId="1" fillId="17" borderId="8" xfId="0" applyFont="1" applyFill="1" applyBorder="1" applyAlignment="1">
      <alignment horizontal="center"/>
    </xf>
    <xf numFmtId="0" fontId="1" fillId="17" borderId="10" xfId="0" applyFont="1" applyFill="1" applyBorder="1" applyAlignment="1">
      <alignment horizontal="center"/>
    </xf>
    <xf numFmtId="0" fontId="0" fillId="17" borderId="8" xfId="0" applyFont="1" applyFill="1" applyBorder="1"/>
    <xf numFmtId="0" fontId="1" fillId="16" borderId="15" xfId="0" applyFont="1" applyFill="1" applyBorder="1" applyAlignment="1">
      <alignment horizontal="left"/>
    </xf>
    <xf numFmtId="166" fontId="1" fillId="16" borderId="15" xfId="0" applyNumberFormat="1" applyFont="1" applyFill="1" applyBorder="1" applyAlignment="1">
      <alignment horizontal="left"/>
    </xf>
    <xf numFmtId="0" fontId="1" fillId="16" borderId="8" xfId="0" applyFont="1" applyFill="1" applyBorder="1" applyAlignment="1"/>
    <xf numFmtId="0" fontId="1" fillId="17" borderId="15" xfId="0" applyFont="1" applyFill="1" applyBorder="1" applyAlignment="1"/>
    <xf numFmtId="165" fontId="1" fillId="16" borderId="15" xfId="0" applyNumberFormat="1" applyFont="1" applyFill="1" applyBorder="1" applyAlignment="1">
      <alignment horizontal="left"/>
    </xf>
    <xf numFmtId="0" fontId="1" fillId="16" borderId="15" xfId="18" applyFont="1" applyFill="1" applyBorder="1" applyAlignment="1">
      <alignment horizontal="left"/>
    </xf>
    <xf numFmtId="0" fontId="0" fillId="16" borderId="8" xfId="0" applyFill="1" applyBorder="1" applyAlignment="1">
      <alignment horizontal="center"/>
    </xf>
    <xf numFmtId="0" fontId="0" fillId="16" borderId="10" xfId="0" applyFill="1" applyBorder="1" applyAlignment="1">
      <alignment horizontal="center"/>
    </xf>
    <xf numFmtId="0" fontId="1" fillId="16" borderId="0" xfId="0" applyFont="1" applyFill="1" applyBorder="1" applyAlignment="1">
      <alignment horizontal="left"/>
    </xf>
    <xf numFmtId="0" fontId="1" fillId="18" borderId="11" xfId="0" applyFont="1" applyFill="1" applyBorder="1" applyAlignment="1">
      <alignment horizontal="center"/>
    </xf>
    <xf numFmtId="0" fontId="1" fillId="19" borderId="14" xfId="0" applyFont="1" applyFill="1" applyBorder="1" applyAlignment="1">
      <alignment horizontal="left"/>
    </xf>
    <xf numFmtId="0" fontId="1" fillId="20" borderId="14" xfId="0" applyFont="1" applyFill="1" applyBorder="1" applyAlignment="1">
      <alignment horizontal="left"/>
    </xf>
    <xf numFmtId="165" fontId="88" fillId="5" borderId="0" xfId="0" applyNumberFormat="1" applyFont="1" applyFill="1" applyBorder="1" applyAlignment="1"/>
    <xf numFmtId="166" fontId="88" fillId="5" borderId="0" xfId="0" applyNumberFormat="1" applyFont="1" applyFill="1" applyBorder="1" applyAlignment="1">
      <alignment horizontal="center"/>
    </xf>
    <xf numFmtId="0" fontId="88" fillId="5" borderId="0" xfId="0" applyFont="1" applyFill="1" applyBorder="1" applyAlignment="1">
      <alignment horizontal="left"/>
    </xf>
    <xf numFmtId="0" fontId="88" fillId="0" borderId="50" xfId="0" applyFont="1" applyBorder="1"/>
    <xf numFmtId="167" fontId="88" fillId="5" borderId="0" xfId="0" applyNumberFormat="1" applyFont="1" applyFill="1" applyBorder="1" applyAlignment="1"/>
    <xf numFmtId="0" fontId="88" fillId="5" borderId="0" xfId="0" applyNumberFormat="1" applyFont="1" applyFill="1" applyBorder="1" applyAlignment="1">
      <alignment horizontal="left"/>
    </xf>
    <xf numFmtId="0" fontId="1" fillId="2" borderId="51" xfId="0" applyFont="1" applyFill="1" applyBorder="1"/>
    <xf numFmtId="0" fontId="24" fillId="2" borderId="51" xfId="0" applyFont="1" applyFill="1" applyBorder="1"/>
    <xf numFmtId="166" fontId="88" fillId="5" borderId="0" xfId="0" applyNumberFormat="1" applyFont="1" applyFill="1" applyBorder="1" applyAlignment="1"/>
    <xf numFmtId="0" fontId="88" fillId="5" borderId="0" xfId="0" applyNumberFormat="1" applyFont="1" applyFill="1" applyBorder="1" applyAlignment="1">
      <alignment horizontal="center"/>
    </xf>
    <xf numFmtId="0" fontId="88" fillId="5" borderId="24" xfId="0" applyFont="1" applyFill="1" applyBorder="1" applyAlignment="1">
      <alignment horizontal="center"/>
    </xf>
    <xf numFmtId="0" fontId="88" fillId="0" borderId="0" xfId="0" applyFont="1" applyBorder="1"/>
    <xf numFmtId="0" fontId="89" fillId="0" borderId="0" xfId="0" applyFont="1"/>
    <xf numFmtId="15" fontId="89" fillId="0" borderId="0" xfId="0" applyNumberFormat="1" applyFont="1"/>
    <xf numFmtId="4" fontId="89" fillId="0" borderId="0" xfId="0" applyNumberFormat="1" applyFont="1"/>
    <xf numFmtId="0" fontId="89" fillId="0" borderId="0" xfId="0" applyFont="1" applyAlignment="1">
      <alignment horizontal="center"/>
    </xf>
    <xf numFmtId="0" fontId="89" fillId="0" borderId="50" xfId="0" applyFont="1" applyBorder="1"/>
    <xf numFmtId="0" fontId="0" fillId="5" borderId="7" xfId="0" applyFont="1" applyFill="1" applyBorder="1" applyAlignment="1">
      <alignment horizontal="center"/>
    </xf>
    <xf numFmtId="4" fontId="0" fillId="5" borderId="0" xfId="0" applyNumberFormat="1" applyFill="1" applyBorder="1" applyAlignment="1">
      <alignment horizontal="left"/>
    </xf>
    <xf numFmtId="4" fontId="0" fillId="8" borderId="0" xfId="0" applyNumberFormat="1" applyFill="1" applyBorder="1" applyAlignment="1">
      <alignment horizontal="left"/>
    </xf>
    <xf numFmtId="0" fontId="1" fillId="16" borderId="52" xfId="0" applyFont="1" applyFill="1" applyBorder="1" applyAlignment="1">
      <alignment horizontal="left"/>
    </xf>
    <xf numFmtId="0" fontId="1" fillId="16" borderId="53" xfId="0" applyFont="1" applyFill="1" applyBorder="1" applyAlignment="1">
      <alignment horizontal="left"/>
    </xf>
    <xf numFmtId="0" fontId="1" fillId="16" borderId="53" xfId="0" applyFont="1" applyFill="1" applyBorder="1" applyAlignment="1">
      <alignment horizontal="center"/>
    </xf>
    <xf numFmtId="0" fontId="1" fillId="16" borderId="54" xfId="0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left"/>
    </xf>
    <xf numFmtId="0" fontId="88" fillId="5" borderId="0" xfId="18" applyFont="1" applyFill="1" applyBorder="1" applyAlignment="1"/>
    <xf numFmtId="0" fontId="88" fillId="5" borderId="24" xfId="18" applyFont="1" applyFill="1" applyBorder="1" applyAlignment="1">
      <alignment horizontal="center"/>
    </xf>
    <xf numFmtId="0" fontId="88" fillId="0" borderId="23" xfId="0" applyFont="1" applyBorder="1"/>
    <xf numFmtId="1" fontId="8" fillId="5" borderId="55" xfId="0" applyNumberFormat="1" applyFont="1" applyFill="1" applyBorder="1" applyAlignment="1">
      <alignment horizontal="center"/>
    </xf>
    <xf numFmtId="0" fontId="8" fillId="5" borderId="56" xfId="0" applyFont="1" applyFill="1" applyBorder="1" applyAlignment="1"/>
    <xf numFmtId="166" fontId="8" fillId="5" borderId="56" xfId="0" applyNumberFormat="1" applyFont="1" applyFill="1" applyBorder="1" applyAlignment="1"/>
    <xf numFmtId="166" fontId="8" fillId="5" borderId="56" xfId="0" applyNumberFormat="1" applyFont="1" applyFill="1" applyBorder="1" applyAlignment="1">
      <alignment horizontal="center"/>
    </xf>
    <xf numFmtId="0" fontId="8" fillId="5" borderId="56" xfId="0" applyFont="1" applyFill="1" applyBorder="1" applyAlignment="1">
      <alignment horizontal="left"/>
    </xf>
    <xf numFmtId="0" fontId="8" fillId="5" borderId="56" xfId="0" applyNumberFormat="1" applyFont="1" applyFill="1" applyBorder="1" applyAlignment="1">
      <alignment horizontal="center"/>
    </xf>
    <xf numFmtId="0" fontId="8" fillId="5" borderId="57" xfId="0" applyFont="1" applyFill="1" applyBorder="1" applyAlignment="1">
      <alignment horizontal="left"/>
    </xf>
    <xf numFmtId="1" fontId="90" fillId="5" borderId="24" xfId="0" applyNumberFormat="1" applyFont="1" applyFill="1" applyBorder="1" applyAlignment="1">
      <alignment horizontal="center"/>
    </xf>
    <xf numFmtId="0" fontId="90" fillId="5" borderId="0" xfId="0" applyFont="1" applyFill="1" applyBorder="1" applyAlignment="1"/>
    <xf numFmtId="166" fontId="90" fillId="5" borderId="0" xfId="0" applyNumberFormat="1" applyFont="1" applyFill="1" applyBorder="1" applyAlignment="1"/>
    <xf numFmtId="166" fontId="90" fillId="5" borderId="0" xfId="0" applyNumberFormat="1" applyFont="1" applyFill="1" applyBorder="1" applyAlignment="1">
      <alignment horizontal="center"/>
    </xf>
    <xf numFmtId="0" fontId="90" fillId="5" borderId="0" xfId="0" applyFont="1" applyFill="1" applyBorder="1" applyAlignment="1">
      <alignment horizontal="left"/>
    </xf>
    <xf numFmtId="0" fontId="90" fillId="5" borderId="0" xfId="0" applyNumberFormat="1" applyFont="1" applyFill="1" applyBorder="1" applyAlignment="1">
      <alignment horizontal="center"/>
    </xf>
    <xf numFmtId="0" fontId="90" fillId="5" borderId="23" xfId="0" applyFont="1" applyFill="1" applyBorder="1" applyAlignment="1">
      <alignment horizontal="left"/>
    </xf>
    <xf numFmtId="0" fontId="19" fillId="5" borderId="56" xfId="0" applyFont="1" applyFill="1" applyBorder="1" applyAlignment="1"/>
    <xf numFmtId="0" fontId="1" fillId="5" borderId="58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left" vertical="center"/>
    </xf>
    <xf numFmtId="0" fontId="91" fillId="21" borderId="5" xfId="0" applyFont="1" applyFill="1" applyBorder="1" applyAlignment="1">
      <alignment horizontal="left"/>
    </xf>
    <xf numFmtId="0" fontId="0" fillId="0" borderId="59" xfId="0" applyFill="1" applyBorder="1"/>
    <xf numFmtId="0" fontId="0" fillId="5" borderId="60" xfId="0" applyFont="1" applyFill="1" applyBorder="1"/>
    <xf numFmtId="0" fontId="0" fillId="0" borderId="59" xfId="0" applyBorder="1"/>
    <xf numFmtId="0" fontId="0" fillId="0" borderId="61" xfId="0" applyFill="1" applyBorder="1"/>
    <xf numFmtId="0" fontId="0" fillId="5" borderId="59" xfId="0" applyFont="1" applyFill="1" applyBorder="1"/>
    <xf numFmtId="0" fontId="1" fillId="0" borderId="59" xfId="2" applyFont="1" applyFill="1" applyBorder="1" applyAlignment="1">
      <alignment horizontal="center"/>
    </xf>
    <xf numFmtId="0" fontId="0" fillId="5" borderId="59" xfId="0" applyFont="1" applyFill="1" applyBorder="1" applyAlignment="1">
      <alignment horizontal="center"/>
    </xf>
    <xf numFmtId="0" fontId="1" fillId="0" borderId="59" xfId="0" applyFont="1" applyFill="1" applyBorder="1" applyAlignment="1">
      <alignment horizontal="center"/>
    </xf>
    <xf numFmtId="0" fontId="92" fillId="5" borderId="0" xfId="0" applyFont="1" applyFill="1" applyBorder="1" applyAlignment="1"/>
    <xf numFmtId="0" fontId="92" fillId="5" borderId="0" xfId="0" applyFont="1" applyFill="1" applyBorder="1" applyAlignment="1">
      <alignment horizontal="center"/>
    </xf>
    <xf numFmtId="0" fontId="92" fillId="0" borderId="0" xfId="0" applyFont="1" applyBorder="1"/>
    <xf numFmtId="0" fontId="93" fillId="0" borderId="0" xfId="0" applyFont="1" applyBorder="1"/>
    <xf numFmtId="16" fontId="1" fillId="5" borderId="15" xfId="0" applyNumberFormat="1" applyFont="1" applyFill="1" applyBorder="1" applyAlignment="1">
      <alignment vertical="center"/>
    </xf>
    <xf numFmtId="16" fontId="1" fillId="5" borderId="64" xfId="0" applyNumberFormat="1" applyFont="1" applyFill="1" applyBorder="1" applyAlignment="1">
      <alignment vertical="center"/>
    </xf>
    <xf numFmtId="0" fontId="1" fillId="17" borderId="33" xfId="0" applyFont="1" applyFill="1" applyBorder="1" applyAlignment="1">
      <alignment horizontal="center"/>
    </xf>
    <xf numFmtId="0" fontId="1" fillId="17" borderId="67" xfId="0" applyFont="1" applyFill="1" applyBorder="1" applyAlignment="1">
      <alignment horizontal="center"/>
    </xf>
    <xf numFmtId="0" fontId="1" fillId="17" borderId="68" xfId="0" applyFont="1" applyFill="1" applyBorder="1" applyAlignment="1">
      <alignment horizontal="center"/>
    </xf>
    <xf numFmtId="0" fontId="94" fillId="23" borderId="71" xfId="0" applyFont="1" applyFill="1" applyBorder="1"/>
    <xf numFmtId="0" fontId="94" fillId="23" borderId="73" xfId="0" applyFont="1" applyFill="1" applyBorder="1"/>
    <xf numFmtId="0" fontId="94" fillId="23" borderId="74" xfId="0" applyFont="1" applyFill="1" applyBorder="1"/>
    <xf numFmtId="0" fontId="94" fillId="23" borderId="69" xfId="0" applyFont="1" applyFill="1" applyBorder="1"/>
    <xf numFmtId="0" fontId="94" fillId="23" borderId="65" xfId="0" applyFont="1" applyFill="1" applyBorder="1"/>
    <xf numFmtId="0" fontId="94" fillId="23" borderId="76" xfId="0" applyFont="1" applyFill="1" applyBorder="1"/>
    <xf numFmtId="0" fontId="94" fillId="23" borderId="0" xfId="0" applyFont="1" applyFill="1" applyBorder="1"/>
    <xf numFmtId="0" fontId="94" fillId="23" borderId="78" xfId="0" applyFont="1" applyFill="1" applyBorder="1"/>
    <xf numFmtId="0" fontId="94" fillId="23" borderId="79" xfId="0" applyFont="1" applyFill="1" applyBorder="1"/>
    <xf numFmtId="0" fontId="94" fillId="23" borderId="70" xfId="0" applyFont="1" applyFill="1" applyBorder="1"/>
    <xf numFmtId="0" fontId="0" fillId="2" borderId="67" xfId="0" applyFill="1" applyBorder="1"/>
    <xf numFmtId="0" fontId="0" fillId="23" borderId="70" xfId="0" applyFill="1" applyBorder="1"/>
    <xf numFmtId="0" fontId="94" fillId="23" borderId="66" xfId="0" applyFont="1" applyFill="1" applyBorder="1" applyAlignment="1">
      <alignment horizontal="center"/>
    </xf>
    <xf numFmtId="0" fontId="94" fillId="23" borderId="80" xfId="0" applyFont="1" applyFill="1" applyBorder="1" applyAlignment="1">
      <alignment horizontal="center"/>
    </xf>
    <xf numFmtId="0" fontId="94" fillId="23" borderId="81" xfId="0" applyFont="1" applyFill="1" applyBorder="1" applyAlignment="1">
      <alignment horizontal="center"/>
    </xf>
    <xf numFmtId="0" fontId="94" fillId="23" borderId="77" xfId="0" applyFont="1" applyFill="1" applyBorder="1" applyAlignment="1">
      <alignment horizontal="center"/>
    </xf>
    <xf numFmtId="0" fontId="94" fillId="23" borderId="82" xfId="0" applyFont="1" applyFill="1" applyBorder="1" applyAlignment="1">
      <alignment horizontal="center"/>
    </xf>
    <xf numFmtId="0" fontId="94" fillId="23" borderId="70" xfId="0" applyFont="1" applyFill="1" applyBorder="1" applyAlignment="1">
      <alignment horizontal="center"/>
    </xf>
    <xf numFmtId="0" fontId="94" fillId="23" borderId="72" xfId="0" applyFont="1" applyFill="1" applyBorder="1" applyAlignment="1">
      <alignment horizontal="center"/>
    </xf>
    <xf numFmtId="0" fontId="0" fillId="23" borderId="71" xfId="0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" fillId="5" borderId="62" xfId="0" applyFont="1" applyFill="1" applyBorder="1" applyAlignment="1">
      <alignment horizontal="center" vertical="top" wrapText="1"/>
    </xf>
    <xf numFmtId="0" fontId="1" fillId="5" borderId="63" xfId="0" applyFont="1" applyFill="1" applyBorder="1" applyAlignment="1">
      <alignment horizontal="center" vertical="top" wrapText="1"/>
    </xf>
    <xf numFmtId="0" fontId="0" fillId="2" borderId="75" xfId="0" applyFill="1" applyBorder="1" applyAlignment="1">
      <alignment horizontal="center"/>
    </xf>
    <xf numFmtId="0" fontId="1" fillId="5" borderId="71" xfId="0" applyFont="1" applyFill="1" applyBorder="1" applyAlignment="1">
      <alignment horizontal="center" vertical="top" wrapText="1"/>
    </xf>
    <xf numFmtId="0" fontId="1" fillId="5" borderId="71" xfId="0" applyFont="1" applyFill="1" applyBorder="1" applyAlignment="1">
      <alignment horizontal="left"/>
    </xf>
    <xf numFmtId="0" fontId="94" fillId="23" borderId="71" xfId="0" applyFont="1" applyFill="1" applyBorder="1" applyAlignment="1">
      <alignment horizontal="center"/>
    </xf>
    <xf numFmtId="0" fontId="22" fillId="0" borderId="0" xfId="0" applyFont="1" applyBorder="1"/>
    <xf numFmtId="0" fontId="92" fillId="0" borderId="0" xfId="0" applyFont="1"/>
    <xf numFmtId="0" fontId="92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2" fillId="5" borderId="24" xfId="0" applyFont="1" applyFill="1" applyBorder="1" applyAlignment="1">
      <alignment horizontal="center"/>
    </xf>
    <xf numFmtId="165" fontId="92" fillId="5" borderId="0" xfId="0" applyNumberFormat="1" applyFont="1" applyFill="1" applyBorder="1" applyAlignment="1"/>
    <xf numFmtId="0" fontId="92" fillId="5" borderId="0" xfId="0" applyFont="1" applyFill="1" applyBorder="1" applyAlignment="1">
      <alignment horizontal="left"/>
    </xf>
    <xf numFmtId="0" fontId="8" fillId="25" borderId="24" xfId="0" applyFont="1" applyFill="1" applyBorder="1" applyAlignment="1">
      <alignment horizontal="center"/>
    </xf>
    <xf numFmtId="0" fontId="8" fillId="25" borderId="0" xfId="0" applyFont="1" applyFill="1" applyBorder="1" applyAlignment="1"/>
    <xf numFmtId="165" fontId="8" fillId="25" borderId="0" xfId="0" applyNumberFormat="1" applyFont="1" applyFill="1" applyBorder="1" applyAlignment="1"/>
    <xf numFmtId="0" fontId="8" fillId="25" borderId="0" xfId="0" applyFont="1" applyFill="1" applyBorder="1" applyAlignment="1">
      <alignment horizontal="left"/>
    </xf>
    <xf numFmtId="0" fontId="8" fillId="25" borderId="0" xfId="0" applyFont="1" applyFill="1" applyBorder="1" applyAlignment="1">
      <alignment horizontal="center"/>
    </xf>
    <xf numFmtId="0" fontId="1" fillId="25" borderId="24" xfId="18" applyFill="1" applyBorder="1" applyAlignment="1">
      <alignment horizontal="center"/>
    </xf>
    <xf numFmtId="0" fontId="1" fillId="25" borderId="0" xfId="18" applyFont="1" applyFill="1" applyBorder="1" applyAlignment="1"/>
    <xf numFmtId="0" fontId="1" fillId="25" borderId="0" xfId="18" applyFill="1" applyBorder="1" applyAlignment="1">
      <alignment horizontal="center"/>
    </xf>
    <xf numFmtId="0" fontId="8" fillId="25" borderId="21" xfId="0" applyFont="1" applyFill="1" applyBorder="1" applyAlignment="1">
      <alignment horizontal="center"/>
    </xf>
    <xf numFmtId="0" fontId="8" fillId="25" borderId="22" xfId="0" applyFont="1" applyFill="1" applyBorder="1" applyAlignment="1"/>
    <xf numFmtId="165" fontId="8" fillId="25" borderId="22" xfId="0" applyNumberFormat="1" applyFont="1" applyFill="1" applyBorder="1" applyAlignment="1"/>
    <xf numFmtId="0" fontId="8" fillId="25" borderId="22" xfId="0" applyFont="1" applyFill="1" applyBorder="1" applyAlignment="1">
      <alignment horizontal="left"/>
    </xf>
    <xf numFmtId="0" fontId="8" fillId="25" borderId="22" xfId="0" applyFont="1" applyFill="1" applyBorder="1" applyAlignment="1">
      <alignment horizontal="center"/>
    </xf>
    <xf numFmtId="0" fontId="92" fillId="25" borderId="24" xfId="0" applyFont="1" applyFill="1" applyBorder="1" applyAlignment="1">
      <alignment horizontal="center"/>
    </xf>
    <xf numFmtId="0" fontId="92" fillId="25" borderId="24" xfId="18" applyFont="1" applyFill="1" applyBorder="1" applyAlignment="1">
      <alignment horizontal="center"/>
    </xf>
    <xf numFmtId="0" fontId="92" fillId="24" borderId="0" xfId="0" applyFont="1" applyFill="1"/>
    <xf numFmtId="0" fontId="92" fillId="24" borderId="0" xfId="0" applyFont="1" applyFill="1" applyAlignment="1">
      <alignment horizontal="center"/>
    </xf>
    <xf numFmtId="0" fontId="92" fillId="18" borderId="0" xfId="0" applyFont="1" applyFill="1" applyBorder="1" applyAlignment="1">
      <alignment horizontal="center"/>
    </xf>
    <xf numFmtId="0" fontId="92" fillId="5" borderId="24" xfId="18" applyFont="1" applyFill="1" applyBorder="1" applyAlignment="1">
      <alignment horizontal="center"/>
    </xf>
    <xf numFmtId="0" fontId="92" fillId="5" borderId="0" xfId="18" applyFont="1" applyFill="1" applyBorder="1" applyAlignment="1"/>
    <xf numFmtId="0" fontId="92" fillId="5" borderId="0" xfId="18" applyFont="1" applyFill="1" applyBorder="1" applyAlignment="1">
      <alignment horizontal="center"/>
    </xf>
    <xf numFmtId="0" fontId="1" fillId="25" borderId="0" xfId="0" applyFont="1" applyFill="1" applyBorder="1" applyAlignment="1"/>
    <xf numFmtId="0" fontId="1" fillId="25" borderId="24" xfId="0" applyFont="1" applyFill="1" applyBorder="1" applyAlignment="1">
      <alignment horizontal="center"/>
    </xf>
    <xf numFmtId="0" fontId="1" fillId="25" borderId="0" xfId="0" applyFont="1" applyFill="1" applyBorder="1" applyAlignment="1">
      <alignment horizontal="left"/>
    </xf>
    <xf numFmtId="0" fontId="1" fillId="25" borderId="0" xfId="0" applyNumberFormat="1" applyFont="1" applyFill="1" applyBorder="1" applyAlignment="1">
      <alignment horizontal="center"/>
    </xf>
    <xf numFmtId="0" fontId="24" fillId="25" borderId="24" xfId="0" applyFont="1" applyFill="1" applyBorder="1" applyAlignment="1">
      <alignment horizontal="center"/>
    </xf>
    <xf numFmtId="0" fontId="24" fillId="25" borderId="0" xfId="0" applyFont="1" applyFill="1" applyBorder="1" applyAlignment="1"/>
    <xf numFmtId="0" fontId="24" fillId="25" borderId="0" xfId="0" applyFont="1" applyFill="1"/>
    <xf numFmtId="0" fontId="24" fillId="25" borderId="0" xfId="0" applyFont="1" applyFill="1" applyAlignment="1">
      <alignment horizontal="center"/>
    </xf>
    <xf numFmtId="0" fontId="8" fillId="25" borderId="22" xfId="0" applyNumberFormat="1" applyFont="1" applyFill="1" applyBorder="1" applyAlignment="1">
      <alignment horizontal="center"/>
    </xf>
    <xf numFmtId="0" fontId="92" fillId="25" borderId="0" xfId="0" applyFont="1" applyFill="1" applyBorder="1" applyAlignment="1"/>
    <xf numFmtId="0" fontId="92" fillId="25" borderId="0" xfId="0" applyFont="1" applyFill="1" applyBorder="1" applyAlignment="1">
      <alignment horizontal="left"/>
    </xf>
    <xf numFmtId="0" fontId="92" fillId="25" borderId="0" xfId="0" applyNumberFormat="1" applyFont="1" applyFill="1" applyBorder="1" applyAlignment="1">
      <alignment horizontal="center"/>
    </xf>
    <xf numFmtId="167" fontId="92" fillId="5" borderId="0" xfId="0" applyNumberFormat="1" applyFont="1" applyFill="1" applyBorder="1" applyAlignment="1"/>
    <xf numFmtId="0" fontId="92" fillId="5" borderId="0" xfId="0" applyNumberFormat="1" applyFont="1" applyFill="1" applyBorder="1" applyAlignment="1">
      <alignment horizontal="center"/>
    </xf>
    <xf numFmtId="0" fontId="1" fillId="2" borderId="51" xfId="0" applyFont="1" applyFill="1" applyBorder="1" applyAlignment="1">
      <alignment horizontal="left"/>
    </xf>
    <xf numFmtId="1" fontId="92" fillId="5" borderId="24" xfId="0" applyNumberFormat="1" applyFont="1" applyFill="1" applyBorder="1" applyAlignment="1">
      <alignment horizontal="center"/>
    </xf>
    <xf numFmtId="166" fontId="92" fillId="5" borderId="0" xfId="0" applyNumberFormat="1" applyFont="1" applyFill="1" applyBorder="1" applyAlignment="1"/>
    <xf numFmtId="0" fontId="24" fillId="26" borderId="51" xfId="0" applyFont="1" applyFill="1" applyBorder="1"/>
    <xf numFmtId="0" fontId="92" fillId="26" borderId="51" xfId="0" applyFont="1" applyFill="1" applyBorder="1"/>
    <xf numFmtId="0" fontId="19" fillId="2" borderId="51" xfId="0" applyFont="1" applyFill="1" applyBorder="1"/>
    <xf numFmtId="0" fontId="1" fillId="26" borderId="51" xfId="0" applyFont="1" applyFill="1" applyBorder="1"/>
    <xf numFmtId="0" fontId="96" fillId="0" borderId="0" xfId="0" quotePrefix="1" applyFont="1" applyAlignment="1">
      <alignment horizontal="center" wrapText="1"/>
    </xf>
    <xf numFmtId="0" fontId="10" fillId="3" borderId="83" xfId="0" applyFont="1" applyFill="1" applyBorder="1"/>
    <xf numFmtId="0" fontId="10" fillId="3" borderId="84" xfId="0" applyFont="1" applyFill="1" applyBorder="1"/>
    <xf numFmtId="0" fontId="10" fillId="3" borderId="85" xfId="0" applyFont="1" applyFill="1" applyBorder="1"/>
    <xf numFmtId="0" fontId="94" fillId="23" borderId="86" xfId="0" applyFont="1" applyFill="1" applyBorder="1"/>
    <xf numFmtId="0" fontId="1" fillId="27" borderId="87" xfId="0" applyFont="1" applyFill="1" applyBorder="1" applyAlignment="1">
      <alignment horizontal="center"/>
    </xf>
    <xf numFmtId="0" fontId="1" fillId="2" borderId="88" xfId="0" applyFont="1" applyFill="1" applyBorder="1"/>
    <xf numFmtId="0" fontId="1" fillId="28" borderId="89" xfId="0" applyFont="1" applyFill="1" applyBorder="1"/>
    <xf numFmtId="0" fontId="1" fillId="5" borderId="86" xfId="0" applyFont="1" applyFill="1" applyBorder="1" applyAlignment="1">
      <alignment vertical="center"/>
    </xf>
    <xf numFmtId="0" fontId="1" fillId="2" borderId="91" xfId="0" applyFont="1" applyFill="1" applyBorder="1"/>
    <xf numFmtId="0" fontId="1" fillId="2" borderId="92" xfId="0" applyFont="1" applyFill="1" applyBorder="1"/>
    <xf numFmtId="0" fontId="1" fillId="5" borderId="93" xfId="0" applyFont="1" applyFill="1" applyBorder="1" applyAlignment="1">
      <alignment horizontal="center" vertical="center"/>
    </xf>
    <xf numFmtId="0" fontId="1" fillId="27" borderId="94" xfId="0" applyFont="1" applyFill="1" applyBorder="1" applyAlignment="1">
      <alignment horizontal="center"/>
    </xf>
    <xf numFmtId="0" fontId="8" fillId="2" borderId="51" xfId="0" applyFont="1" applyFill="1" applyBorder="1"/>
    <xf numFmtId="0" fontId="92" fillId="2" borderId="51" xfId="0" applyFont="1" applyFill="1" applyBorder="1"/>
    <xf numFmtId="0" fontId="92" fillId="0" borderId="56" xfId="0" applyFont="1" applyBorder="1"/>
    <xf numFmtId="165" fontId="8" fillId="5" borderId="56" xfId="0" applyNumberFormat="1" applyFont="1" applyFill="1" applyBorder="1" applyAlignment="1"/>
    <xf numFmtId="0" fontId="8" fillId="5" borderId="55" xfId="0" applyFont="1" applyFill="1" applyBorder="1" applyAlignment="1">
      <alignment horizontal="center"/>
    </xf>
    <xf numFmtId="0" fontId="8" fillId="5" borderId="56" xfId="0" applyFont="1" applyFill="1" applyBorder="1" applyAlignment="1">
      <alignment horizontal="center"/>
    </xf>
    <xf numFmtId="0" fontId="1" fillId="5" borderId="0" xfId="18" applyFont="1" applyFill="1" applyBorder="1" applyAlignment="1">
      <alignment horizontal="left"/>
    </xf>
    <xf numFmtId="0" fontId="92" fillId="5" borderId="0" xfId="18" applyFont="1" applyFill="1" applyBorder="1" applyAlignment="1">
      <alignment horizontal="left"/>
    </xf>
    <xf numFmtId="0" fontId="0" fillId="2" borderId="51" xfId="0" applyFill="1" applyBorder="1"/>
    <xf numFmtId="0" fontId="94" fillId="23" borderId="95" xfId="0" applyFont="1" applyFill="1" applyBorder="1"/>
    <xf numFmtId="0" fontId="94" fillId="23" borderId="51" xfId="0" applyFont="1" applyFill="1" applyBorder="1"/>
    <xf numFmtId="0" fontId="94" fillId="23" borderId="96" xfId="0" applyFont="1" applyFill="1" applyBorder="1"/>
    <xf numFmtId="0" fontId="94" fillId="23" borderId="97" xfId="0" applyFont="1" applyFill="1" applyBorder="1"/>
    <xf numFmtId="0" fontId="94" fillId="23" borderId="98" xfId="0" applyFont="1" applyFill="1" applyBorder="1"/>
    <xf numFmtId="0" fontId="94" fillId="23" borderId="99" xfId="0" applyFont="1" applyFill="1" applyBorder="1"/>
    <xf numFmtId="0" fontId="0" fillId="23" borderId="96" xfId="0" applyFill="1" applyBorder="1"/>
    <xf numFmtId="0" fontId="0" fillId="23" borderId="100" xfId="0" applyFill="1" applyBorder="1"/>
    <xf numFmtId="0" fontId="0" fillId="23" borderId="101" xfId="0" applyFill="1" applyBorder="1" applyAlignment="1">
      <alignment horizontal="center"/>
    </xf>
    <xf numFmtId="0" fontId="0" fillId="23" borderId="102" xfId="0" applyFill="1" applyBorder="1"/>
    <xf numFmtId="0" fontId="10" fillId="3" borderId="103" xfId="0" applyFont="1" applyFill="1" applyBorder="1"/>
    <xf numFmtId="16" fontId="1" fillId="5" borderId="104" xfId="0" applyNumberFormat="1" applyFont="1" applyFill="1" applyBorder="1" applyAlignment="1">
      <alignment vertical="center"/>
    </xf>
    <xf numFmtId="16" fontId="1" fillId="5" borderId="105" xfId="0" applyNumberFormat="1" applyFont="1" applyFill="1" applyBorder="1" applyAlignment="1">
      <alignment vertical="center"/>
    </xf>
    <xf numFmtId="165" fontId="1" fillId="16" borderId="8" xfId="0" applyNumberFormat="1" applyFont="1" applyFill="1" applyBorder="1" applyAlignment="1">
      <alignment horizontal="left"/>
    </xf>
    <xf numFmtId="0" fontId="0" fillId="16" borderId="8" xfId="0" applyFill="1" applyBorder="1"/>
    <xf numFmtId="0" fontId="1" fillId="17" borderId="15" xfId="0" applyFont="1" applyFill="1" applyBorder="1"/>
    <xf numFmtId="0" fontId="0" fillId="17" borderId="15" xfId="0" applyFont="1" applyFill="1" applyBorder="1"/>
    <xf numFmtId="166" fontId="1" fillId="24" borderId="8" xfId="0" applyNumberFormat="1" applyFont="1" applyFill="1" applyBorder="1" applyAlignment="1">
      <alignment horizontal="left"/>
    </xf>
    <xf numFmtId="0" fontId="1" fillId="24" borderId="8" xfId="0" applyFont="1" applyFill="1" applyBorder="1" applyAlignment="1">
      <alignment horizontal="left"/>
    </xf>
    <xf numFmtId="0" fontId="1" fillId="18" borderId="8" xfId="0" applyFont="1" applyFill="1" applyBorder="1" applyAlignment="1">
      <alignment horizontal="center"/>
    </xf>
    <xf numFmtId="0" fontId="1" fillId="18" borderId="10" xfId="0" applyFont="1" applyFill="1" applyBorder="1" applyAlignment="1">
      <alignment horizontal="center"/>
    </xf>
    <xf numFmtId="0" fontId="1" fillId="24" borderId="15" xfId="0" applyFont="1" applyFill="1" applyBorder="1" applyAlignment="1">
      <alignment horizontal="left"/>
    </xf>
    <xf numFmtId="0" fontId="1" fillId="24" borderId="8" xfId="0" applyFont="1" applyFill="1" applyBorder="1"/>
    <xf numFmtId="166" fontId="1" fillId="24" borderId="15" xfId="0" applyNumberFormat="1" applyFont="1" applyFill="1" applyBorder="1" applyAlignment="1">
      <alignment horizontal="left"/>
    </xf>
    <xf numFmtId="165" fontId="1" fillId="24" borderId="15" xfId="0" applyNumberFormat="1" applyFont="1" applyFill="1" applyBorder="1" applyAlignment="1">
      <alignment horizontal="left"/>
    </xf>
    <xf numFmtId="0" fontId="1" fillId="24" borderId="8" xfId="0" applyFont="1" applyFill="1" applyBorder="1" applyAlignment="1">
      <alignment horizontal="center"/>
    </xf>
    <xf numFmtId="0" fontId="1" fillId="24" borderId="10" xfId="0" applyFont="1" applyFill="1" applyBorder="1" applyAlignment="1">
      <alignment horizontal="center"/>
    </xf>
    <xf numFmtId="0" fontId="1" fillId="18" borderId="15" xfId="0" applyFont="1" applyFill="1" applyBorder="1" applyAlignment="1"/>
    <xf numFmtId="0" fontId="1" fillId="24" borderId="8" xfId="0" applyFont="1" applyFill="1" applyBorder="1" applyAlignment="1"/>
    <xf numFmtId="166" fontId="1" fillId="18" borderId="15" xfId="0" applyNumberFormat="1" applyFont="1" applyFill="1" applyBorder="1" applyAlignment="1">
      <alignment horizontal="left"/>
    </xf>
    <xf numFmtId="0" fontId="1" fillId="24" borderId="15" xfId="6" applyFont="1" applyFill="1" applyBorder="1" applyAlignment="1">
      <alignment horizontal="left"/>
    </xf>
    <xf numFmtId="0" fontId="1" fillId="24" borderId="8" xfId="6" applyFont="1" applyFill="1" applyBorder="1" applyAlignment="1">
      <alignment horizontal="left"/>
    </xf>
    <xf numFmtId="0" fontId="1" fillId="24" borderId="52" xfId="0" applyFont="1" applyFill="1" applyBorder="1" applyAlignment="1">
      <alignment horizontal="left"/>
    </xf>
    <xf numFmtId="0" fontId="1" fillId="24" borderId="53" xfId="0" applyFont="1" applyFill="1" applyBorder="1" applyAlignment="1">
      <alignment horizontal="left"/>
    </xf>
    <xf numFmtId="0" fontId="1" fillId="24" borderId="53" xfId="0" applyFont="1" applyFill="1" applyBorder="1" applyAlignment="1">
      <alignment horizontal="center"/>
    </xf>
    <xf numFmtId="0" fontId="1" fillId="24" borderId="54" xfId="0" applyFont="1" applyFill="1" applyBorder="1" applyAlignment="1">
      <alignment horizontal="center"/>
    </xf>
    <xf numFmtId="0" fontId="1" fillId="18" borderId="58" xfId="0" applyFont="1" applyFill="1" applyBorder="1" applyAlignment="1">
      <alignment horizontal="center"/>
    </xf>
    <xf numFmtId="4" fontId="92" fillId="0" borderId="0" xfId="0" applyNumberFormat="1" applyFont="1" applyBorder="1" applyAlignment="1">
      <alignment horizontal="center"/>
    </xf>
    <xf numFmtId="0" fontId="92" fillId="0" borderId="0" xfId="0" applyFont="1" applyBorder="1" applyAlignment="1">
      <alignment horizontal="center"/>
    </xf>
    <xf numFmtId="4" fontId="22" fillId="0" borderId="0" xfId="0" applyNumberFormat="1" applyFont="1" applyAlignment="1">
      <alignment horizontal="center"/>
    </xf>
    <xf numFmtId="0" fontId="8" fillId="0" borderId="22" xfId="0" applyFont="1" applyBorder="1"/>
    <xf numFmtId="0" fontId="91" fillId="5" borderId="0" xfId="0" applyFont="1" applyFill="1" applyBorder="1" applyAlignment="1"/>
    <xf numFmtId="165" fontId="91" fillId="5" borderId="0" xfId="0" applyNumberFormat="1" applyFont="1" applyFill="1" applyBorder="1" applyAlignment="1"/>
    <xf numFmtId="0" fontId="91" fillId="5" borderId="0" xfId="0" applyFont="1" applyFill="1" applyBorder="1" applyAlignment="1">
      <alignment horizontal="left"/>
    </xf>
    <xf numFmtId="166" fontId="91" fillId="5" borderId="0" xfId="0" applyNumberFormat="1" applyFont="1" applyFill="1" applyBorder="1" applyAlignment="1"/>
    <xf numFmtId="0" fontId="8" fillId="29" borderId="21" xfId="0" applyFont="1" applyFill="1" applyBorder="1" applyAlignment="1">
      <alignment horizontal="center"/>
    </xf>
    <xf numFmtId="0" fontId="8" fillId="29" borderId="22" xfId="0" applyFont="1" applyFill="1" applyBorder="1" applyAlignment="1"/>
    <xf numFmtId="165" fontId="8" fillId="29" borderId="22" xfId="0" applyNumberFormat="1" applyFont="1" applyFill="1" applyBorder="1" applyAlignment="1"/>
    <xf numFmtId="0" fontId="8" fillId="29" borderId="22" xfId="0" applyFont="1" applyFill="1" applyBorder="1" applyAlignment="1">
      <alignment horizontal="left"/>
    </xf>
    <xf numFmtId="0" fontId="8" fillId="29" borderId="22" xfId="0" applyFont="1" applyFill="1" applyBorder="1" applyAlignment="1">
      <alignment horizontal="center"/>
    </xf>
    <xf numFmtId="0" fontId="1" fillId="15" borderId="33" xfId="0" applyFont="1" applyFill="1" applyBorder="1" applyAlignment="1">
      <alignment horizontal="center"/>
    </xf>
    <xf numFmtId="0" fontId="1" fillId="16" borderId="0" xfId="18" applyFont="1" applyFill="1" applyBorder="1" applyAlignment="1">
      <alignment horizontal="left"/>
    </xf>
    <xf numFmtId="0" fontId="0" fillId="0" borderId="106" xfId="0" applyBorder="1" applyAlignment="1">
      <alignment horizontal="left"/>
    </xf>
    <xf numFmtId="0" fontId="0" fillId="0" borderId="106" xfId="0" applyFill="1" applyBorder="1"/>
    <xf numFmtId="0" fontId="0" fillId="0" borderId="61" xfId="0" applyBorder="1" applyAlignment="1">
      <alignment horizontal="left"/>
    </xf>
    <xf numFmtId="0" fontId="1" fillId="0" borderId="106" xfId="0" applyFont="1" applyBorder="1" applyAlignment="1">
      <alignment horizontal="left"/>
    </xf>
    <xf numFmtId="0" fontId="0" fillId="0" borderId="106" xfId="0" applyBorder="1"/>
    <xf numFmtId="0" fontId="0" fillId="0" borderId="59" xfId="0" applyBorder="1" applyAlignment="1">
      <alignment horizontal="left"/>
    </xf>
    <xf numFmtId="0" fontId="1" fillId="0" borderId="59" xfId="0" applyFont="1" applyBorder="1" applyAlignment="1">
      <alignment horizontal="left"/>
    </xf>
    <xf numFmtId="0" fontId="0" fillId="0" borderId="7" xfId="0" applyBorder="1"/>
    <xf numFmtId="0" fontId="0" fillId="0" borderId="60" xfId="0" applyBorder="1"/>
    <xf numFmtId="0" fontId="1" fillId="19" borderId="90" xfId="0" applyFont="1" applyFill="1" applyBorder="1" applyAlignment="1">
      <alignment horizontal="center"/>
    </xf>
    <xf numFmtId="0" fontId="0" fillId="0" borderId="7" xfId="0" applyBorder="1" applyAlignment="1">
      <alignment horizontal="left"/>
    </xf>
    <xf numFmtId="0" fontId="0" fillId="5" borderId="106" xfId="0" applyFont="1" applyFill="1" applyBorder="1"/>
    <xf numFmtId="0" fontId="1" fillId="5" borderId="60" xfId="0" applyFont="1" applyFill="1" applyBorder="1"/>
    <xf numFmtId="0" fontId="0" fillId="0" borderId="60" xfId="0" applyBorder="1" applyAlignment="1">
      <alignment horizontal="left"/>
    </xf>
    <xf numFmtId="0" fontId="1" fillId="0" borderId="59" xfId="2" applyFill="1" applyBorder="1" applyAlignment="1">
      <alignment horizontal="left"/>
    </xf>
    <xf numFmtId="0" fontId="1" fillId="0" borderId="59" xfId="2" applyFont="1" applyFill="1" applyBorder="1" applyAlignment="1">
      <alignment horizontal="left"/>
    </xf>
    <xf numFmtId="0" fontId="1" fillId="0" borderId="60" xfId="2" applyFont="1" applyFill="1" applyBorder="1" applyAlignment="1">
      <alignment horizontal="left"/>
    </xf>
    <xf numFmtId="0" fontId="0" fillId="0" borderId="7" xfId="0" applyFont="1" applyFill="1" applyBorder="1"/>
    <xf numFmtId="0" fontId="1" fillId="0" borderId="59" xfId="0" applyFont="1" applyFill="1" applyBorder="1" applyAlignment="1">
      <alignment horizontal="left"/>
    </xf>
    <xf numFmtId="0" fontId="1" fillId="5" borderId="59" xfId="2" applyFill="1" applyBorder="1" applyAlignment="1">
      <alignment horizontal="left"/>
    </xf>
    <xf numFmtId="0" fontId="34" fillId="0" borderId="106" xfId="0" applyFont="1" applyBorder="1"/>
    <xf numFmtId="15" fontId="0" fillId="0" borderId="106" xfId="0" applyNumberFormat="1" applyBorder="1" applyAlignment="1">
      <alignment horizontal="center"/>
    </xf>
    <xf numFmtId="0" fontId="0" fillId="0" borderId="106" xfId="0" applyBorder="1" applyAlignment="1">
      <alignment horizontal="center"/>
    </xf>
    <xf numFmtId="0" fontId="89" fillId="0" borderId="0" xfId="0" applyFont="1" applyBorder="1"/>
    <xf numFmtId="0" fontId="1" fillId="25" borderId="0" xfId="18" applyFont="1" applyFill="1" applyBorder="1" applyAlignment="1">
      <alignment horizontal="left"/>
    </xf>
    <xf numFmtId="0" fontId="24" fillId="5" borderId="0" xfId="18" applyFont="1" applyFill="1" applyBorder="1" applyAlignment="1">
      <alignment horizontal="left"/>
    </xf>
    <xf numFmtId="0" fontId="1" fillId="5" borderId="56" xfId="0" applyFont="1" applyFill="1" applyBorder="1" applyAlignment="1">
      <alignment horizontal="left"/>
    </xf>
    <xf numFmtId="0" fontId="27" fillId="0" borderId="0" xfId="0" applyFont="1" applyBorder="1"/>
    <xf numFmtId="0" fontId="24" fillId="25" borderId="0" xfId="0" applyFont="1" applyFill="1" applyBorder="1"/>
    <xf numFmtId="0" fontId="1" fillId="5" borderId="22" xfId="0" applyFont="1" applyFill="1" applyBorder="1" applyAlignment="1">
      <alignment horizontal="left"/>
    </xf>
    <xf numFmtId="0" fontId="31" fillId="0" borderId="0" xfId="0" applyFont="1" applyBorder="1"/>
    <xf numFmtId="0" fontId="21" fillId="2" borderId="51" xfId="0" applyFont="1" applyFill="1" applyBorder="1"/>
    <xf numFmtId="0" fontId="25" fillId="2" borderId="51" xfId="0" applyFont="1" applyFill="1" applyBorder="1"/>
    <xf numFmtId="0" fontId="20" fillId="2" borderId="51" xfId="0" applyFont="1" applyFill="1" applyBorder="1"/>
    <xf numFmtId="166" fontId="1" fillId="2" borderId="51" xfId="0" applyNumberFormat="1" applyFont="1" applyFill="1" applyBorder="1"/>
    <xf numFmtId="0" fontId="26" fillId="2" borderId="51" xfId="0" applyFont="1" applyFill="1" applyBorder="1"/>
    <xf numFmtId="0" fontId="19" fillId="26" borderId="51" xfId="0" applyFont="1" applyFill="1" applyBorder="1"/>
    <xf numFmtId="0" fontId="33" fillId="2" borderId="51" xfId="0" applyFont="1" applyFill="1" applyBorder="1"/>
    <xf numFmtId="0" fontId="29" fillId="2" borderId="51" xfId="0" applyFont="1" applyFill="1" applyBorder="1"/>
    <xf numFmtId="4" fontId="24" fillId="0" borderId="0" xfId="0" applyNumberFormat="1" applyFont="1" applyAlignment="1">
      <alignment horizontal="center"/>
    </xf>
    <xf numFmtId="4" fontId="1" fillId="5" borderId="0" xfId="18" applyNumberFormat="1" applyFont="1" applyFill="1" applyBorder="1" applyAlignment="1">
      <alignment horizontal="center"/>
    </xf>
    <xf numFmtId="4" fontId="1" fillId="5" borderId="0" xfId="0" applyNumberFormat="1" applyFont="1" applyFill="1" applyBorder="1" applyAlignment="1">
      <alignment horizontal="center"/>
    </xf>
    <xf numFmtId="0" fontId="98" fillId="5" borderId="0" xfId="0" applyFont="1" applyFill="1" applyBorder="1" applyAlignment="1">
      <alignment horizontal="center"/>
    </xf>
    <xf numFmtId="0" fontId="98" fillId="5" borderId="0" xfId="0" applyFont="1" applyFill="1" applyBorder="1" applyAlignment="1"/>
    <xf numFmtId="4" fontId="98" fillId="5" borderId="0" xfId="0" applyNumberFormat="1" applyFont="1" applyFill="1" applyBorder="1" applyAlignment="1">
      <alignment horizontal="center"/>
    </xf>
    <xf numFmtId="0" fontId="98" fillId="5" borderId="0" xfId="0" applyFont="1" applyFill="1" applyBorder="1" applyAlignment="1">
      <alignment horizontal="left"/>
    </xf>
    <xf numFmtId="4" fontId="0" fillId="5" borderId="0" xfId="0" applyNumberFormat="1" applyFill="1" applyBorder="1" applyAlignment="1">
      <alignment horizontal="center"/>
    </xf>
    <xf numFmtId="4" fontId="24" fillId="0" borderId="0" xfId="0" applyNumberFormat="1" applyFont="1" applyBorder="1" applyAlignment="1">
      <alignment horizontal="center"/>
    </xf>
    <xf numFmtId="4" fontId="24" fillId="5" borderId="0" xfId="0" applyNumberFormat="1" applyFont="1" applyFill="1" applyBorder="1" applyAlignment="1">
      <alignment horizontal="center"/>
    </xf>
    <xf numFmtId="4" fontId="19" fillId="5" borderId="0" xfId="0" applyNumberFormat="1" applyFont="1" applyFill="1" applyBorder="1" applyAlignment="1">
      <alignment horizontal="center"/>
    </xf>
    <xf numFmtId="4" fontId="31" fillId="0" borderId="0" xfId="0" applyNumberFormat="1" applyFont="1" applyAlignment="1">
      <alignment horizontal="center"/>
    </xf>
    <xf numFmtId="4" fontId="88" fillId="5" borderId="0" xfId="0" applyNumberFormat="1" applyFont="1" applyFill="1" applyBorder="1" applyAlignment="1">
      <alignment horizontal="center"/>
    </xf>
    <xf numFmtId="4" fontId="88" fillId="0" borderId="0" xfId="0" applyNumberFormat="1" applyFont="1" applyAlignment="1">
      <alignment horizontal="center"/>
    </xf>
    <xf numFmtId="169" fontId="92" fillId="0" borderId="0" xfId="0" applyNumberFormat="1" applyFont="1" applyAlignment="1">
      <alignment horizontal="center"/>
    </xf>
    <xf numFmtId="169" fontId="19" fillId="5" borderId="0" xfId="0" applyNumberFormat="1" applyFont="1" applyFill="1" applyBorder="1" applyAlignment="1">
      <alignment horizontal="center"/>
    </xf>
    <xf numFmtId="169" fontId="20" fillId="5" borderId="0" xfId="0" applyNumberFormat="1" applyFont="1" applyFill="1" applyBorder="1" applyAlignment="1">
      <alignment horizontal="center"/>
    </xf>
    <xf numFmtId="169" fontId="8" fillId="5" borderId="22" xfId="0" applyNumberFormat="1" applyFont="1" applyFill="1" applyBorder="1" applyAlignment="1">
      <alignment horizontal="center"/>
    </xf>
    <xf numFmtId="169" fontId="1" fillId="5" borderId="0" xfId="0" applyNumberFormat="1" applyFont="1" applyFill="1" applyBorder="1" applyAlignment="1">
      <alignment horizontal="center"/>
    </xf>
    <xf numFmtId="169" fontId="1" fillId="5" borderId="0" xfId="18" applyNumberFormat="1" applyFill="1" applyBorder="1" applyAlignment="1">
      <alignment horizontal="center"/>
    </xf>
    <xf numFmtId="169" fontId="92" fillId="0" borderId="0" xfId="0" applyNumberFormat="1" applyFont="1" applyBorder="1" applyAlignment="1">
      <alignment horizontal="center"/>
    </xf>
    <xf numFmtId="169" fontId="92" fillId="5" borderId="0" xfId="18" applyNumberFormat="1" applyFont="1" applyFill="1" applyBorder="1" applyAlignment="1">
      <alignment horizontal="center"/>
    </xf>
    <xf numFmtId="169" fontId="8" fillId="5" borderId="0" xfId="0" applyNumberFormat="1" applyFont="1" applyFill="1" applyBorder="1" applyAlignment="1">
      <alignment horizontal="center"/>
    </xf>
    <xf numFmtId="169" fontId="22" fillId="0" borderId="0" xfId="0" applyNumberFormat="1" applyFont="1" applyAlignment="1">
      <alignment horizontal="center"/>
    </xf>
    <xf numFmtId="169" fontId="0" fillId="5" borderId="0" xfId="0" applyNumberFormat="1" applyFill="1" applyBorder="1" applyAlignment="1">
      <alignment horizontal="center"/>
    </xf>
    <xf numFmtId="169" fontId="89" fillId="0" borderId="0" xfId="0" applyNumberFormat="1" applyFont="1" applyAlignment="1">
      <alignment horizontal="center"/>
    </xf>
    <xf numFmtId="169" fontId="88" fillId="5" borderId="0" xfId="0" applyNumberFormat="1" applyFont="1" applyFill="1" applyBorder="1" applyAlignment="1">
      <alignment horizontal="center"/>
    </xf>
    <xf numFmtId="169" fontId="24" fillId="5" borderId="0" xfId="0" applyNumberFormat="1" applyFont="1" applyFill="1" applyBorder="1" applyAlignment="1">
      <alignment horizontal="center"/>
    </xf>
    <xf numFmtId="169" fontId="25" fillId="5" borderId="0" xfId="0" applyNumberFormat="1" applyFont="1" applyFill="1" applyBorder="1" applyAlignment="1">
      <alignment horizontal="center"/>
    </xf>
    <xf numFmtId="169" fontId="92" fillId="5" borderId="0" xfId="0" applyNumberFormat="1" applyFont="1" applyFill="1" applyBorder="1" applyAlignment="1">
      <alignment horizontal="center"/>
    </xf>
    <xf numFmtId="169" fontId="8" fillId="25" borderId="0" xfId="0" applyNumberFormat="1" applyFont="1" applyFill="1" applyBorder="1" applyAlignment="1">
      <alignment horizontal="center"/>
    </xf>
    <xf numFmtId="169" fontId="92" fillId="24" borderId="0" xfId="0" applyNumberFormat="1" applyFont="1" applyFill="1" applyAlignment="1">
      <alignment horizontal="center"/>
    </xf>
    <xf numFmtId="169" fontId="1" fillId="25" borderId="0" xfId="18" applyNumberFormat="1" applyFill="1" applyBorder="1" applyAlignment="1">
      <alignment horizontal="center"/>
    </xf>
    <xf numFmtId="169" fontId="8" fillId="25" borderId="22" xfId="0" applyNumberFormat="1" applyFont="1" applyFill="1" applyBorder="1" applyAlignment="1">
      <alignment horizontal="center"/>
    </xf>
    <xf numFmtId="169" fontId="24" fillId="5" borderId="0" xfId="18" applyNumberFormat="1" applyFont="1" applyFill="1" applyBorder="1" applyAlignment="1">
      <alignment horizontal="center"/>
    </xf>
    <xf numFmtId="169" fontId="24" fillId="0" borderId="0" xfId="0" applyNumberFormat="1" applyFont="1" applyAlignment="1">
      <alignment horizontal="center"/>
    </xf>
    <xf numFmtId="169" fontId="88" fillId="0" borderId="0" xfId="0" applyNumberFormat="1" applyFont="1" applyAlignment="1">
      <alignment horizontal="center"/>
    </xf>
    <xf numFmtId="169" fontId="8" fillId="5" borderId="56" xfId="0" applyNumberFormat="1" applyFont="1" applyFill="1" applyBorder="1" applyAlignment="1">
      <alignment horizontal="center"/>
    </xf>
    <xf numFmtId="169" fontId="26" fillId="5" borderId="0" xfId="0" applyNumberFormat="1" applyFont="1" applyFill="1" applyBorder="1" applyAlignment="1">
      <alignment horizontal="center"/>
    </xf>
    <xf numFmtId="169" fontId="91" fillId="5" borderId="0" xfId="0" applyNumberFormat="1" applyFont="1" applyFill="1" applyBorder="1" applyAlignment="1">
      <alignment horizontal="center"/>
    </xf>
    <xf numFmtId="169" fontId="1" fillId="5" borderId="5" xfId="0" applyNumberFormat="1" applyFont="1" applyFill="1" applyBorder="1" applyAlignment="1">
      <alignment horizontal="center"/>
    </xf>
    <xf numFmtId="169" fontId="28" fillId="5" borderId="0" xfId="6" applyNumberFormat="1" applyFont="1" applyFill="1" applyBorder="1" applyAlignment="1">
      <alignment horizontal="center"/>
    </xf>
    <xf numFmtId="169" fontId="8" fillId="5" borderId="22" xfId="6" applyNumberFormat="1" applyFont="1" applyFill="1" applyBorder="1" applyAlignment="1">
      <alignment horizontal="center"/>
    </xf>
    <xf numFmtId="169" fontId="1" fillId="5" borderId="0" xfId="6" applyNumberFormat="1" applyFont="1" applyFill="1" applyBorder="1" applyAlignment="1">
      <alignment horizontal="center"/>
    </xf>
    <xf numFmtId="169" fontId="1" fillId="25" borderId="0" xfId="0" applyNumberFormat="1" applyFont="1" applyFill="1" applyBorder="1" applyAlignment="1">
      <alignment horizontal="center"/>
    </xf>
    <xf numFmtId="169" fontId="24" fillId="25" borderId="0" xfId="0" applyNumberFormat="1" applyFont="1" applyFill="1" applyAlignment="1">
      <alignment horizontal="center"/>
    </xf>
    <xf numFmtId="169" fontId="92" fillId="25" borderId="0" xfId="0" applyNumberFormat="1" applyFont="1" applyFill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169" fontId="1" fillId="5" borderId="22" xfId="0" applyNumberFormat="1" applyFont="1" applyFill="1" applyBorder="1" applyAlignment="1">
      <alignment horizontal="center"/>
    </xf>
    <xf numFmtId="169" fontId="31" fillId="0" borderId="0" xfId="0" applyNumberFormat="1" applyFont="1" applyAlignment="1">
      <alignment horizontal="center"/>
    </xf>
    <xf numFmtId="169" fontId="19" fillId="5" borderId="0" xfId="6" applyNumberFormat="1" applyFont="1" applyFill="1" applyBorder="1" applyAlignment="1">
      <alignment horizontal="center"/>
    </xf>
    <xf numFmtId="169" fontId="33" fillId="5" borderId="0" xfId="0" applyNumberFormat="1" applyFont="1" applyFill="1" applyBorder="1" applyAlignment="1">
      <alignment horizontal="center"/>
    </xf>
    <xf numFmtId="169" fontId="98" fillId="5" borderId="0" xfId="0" applyNumberFormat="1" applyFont="1" applyFill="1" applyBorder="1" applyAlignment="1">
      <alignment horizontal="center"/>
    </xf>
    <xf numFmtId="169" fontId="93" fillId="0" borderId="0" xfId="0" applyNumberFormat="1" applyFont="1" applyBorder="1" applyAlignment="1">
      <alignment horizontal="center"/>
    </xf>
    <xf numFmtId="169" fontId="8" fillId="29" borderId="22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4" fontId="92" fillId="5" borderId="0" xfId="18" applyNumberFormat="1" applyFont="1" applyFill="1" applyBorder="1" applyAlignment="1">
      <alignment horizontal="center"/>
    </xf>
    <xf numFmtId="4" fontId="89" fillId="0" borderId="0" xfId="0" applyNumberFormat="1" applyFont="1" applyAlignment="1">
      <alignment horizontal="center"/>
    </xf>
    <xf numFmtId="4" fontId="1" fillId="25" borderId="0" xfId="18" applyNumberFormat="1" applyFont="1" applyFill="1" applyBorder="1" applyAlignment="1">
      <alignment horizontal="center"/>
    </xf>
    <xf numFmtId="4" fontId="24" fillId="5" borderId="0" xfId="18" applyNumberFormat="1" applyFont="1" applyFill="1" applyBorder="1" applyAlignment="1">
      <alignment horizontal="center"/>
    </xf>
    <xf numFmtId="4" fontId="0" fillId="5" borderId="0" xfId="0" applyNumberFormat="1" applyFont="1" applyFill="1" applyBorder="1" applyAlignment="1">
      <alignment horizontal="center"/>
    </xf>
    <xf numFmtId="4" fontId="20" fillId="5" borderId="0" xfId="0" applyNumberFormat="1" applyFont="1" applyFill="1" applyBorder="1" applyAlignment="1">
      <alignment horizontal="center"/>
    </xf>
    <xf numFmtId="4" fontId="8" fillId="5" borderId="22" xfId="0" applyNumberFormat="1" applyFont="1" applyFill="1" applyBorder="1" applyAlignment="1">
      <alignment horizontal="center"/>
    </xf>
    <xf numFmtId="4" fontId="92" fillId="0" borderId="0" xfId="0" applyNumberFormat="1" applyFont="1" applyAlignment="1">
      <alignment horizontal="center"/>
    </xf>
    <xf numFmtId="0" fontId="91" fillId="5" borderId="0" xfId="0" applyFont="1" applyFill="1" applyBorder="1" applyAlignment="1">
      <alignment horizontal="center"/>
    </xf>
    <xf numFmtId="4" fontId="28" fillId="5" borderId="0" xfId="6" applyNumberFormat="1" applyFont="1" applyFill="1" applyBorder="1" applyAlignment="1">
      <alignment horizontal="center"/>
    </xf>
    <xf numFmtId="4" fontId="8" fillId="5" borderId="22" xfId="6" applyNumberFormat="1" applyFont="1" applyFill="1" applyBorder="1" applyAlignment="1">
      <alignment horizontal="center"/>
    </xf>
    <xf numFmtId="4" fontId="1" fillId="5" borderId="0" xfId="6" applyNumberFormat="1" applyFont="1" applyFill="1" applyBorder="1" applyAlignment="1">
      <alignment horizontal="center"/>
    </xf>
    <xf numFmtId="0" fontId="1" fillId="25" borderId="0" xfId="0" applyFont="1" applyFill="1" applyBorder="1" applyAlignment="1">
      <alignment horizontal="center"/>
    </xf>
    <xf numFmtId="4" fontId="24" fillId="25" borderId="0" xfId="0" applyNumberFormat="1" applyFont="1" applyFill="1" applyAlignment="1">
      <alignment horizontal="center"/>
    </xf>
    <xf numFmtId="0" fontId="92" fillId="25" borderId="0" xfId="0" applyFont="1" applyFill="1" applyBorder="1" applyAlignment="1">
      <alignment horizontal="center"/>
    </xf>
    <xf numFmtId="4" fontId="92" fillId="5" borderId="0" xfId="0" applyNumberFormat="1" applyFont="1" applyFill="1" applyBorder="1" applyAlignment="1">
      <alignment horizontal="center"/>
    </xf>
    <xf numFmtId="0" fontId="1" fillId="5" borderId="5" xfId="0" applyNumberFormat="1" applyFont="1" applyFill="1" applyBorder="1" applyAlignment="1">
      <alignment horizontal="center"/>
    </xf>
    <xf numFmtId="0" fontId="1" fillId="5" borderId="22" xfId="0" applyNumberFormat="1" applyFont="1" applyFill="1" applyBorder="1" applyAlignment="1">
      <alignment horizontal="center"/>
    </xf>
    <xf numFmtId="4" fontId="19" fillId="5" borderId="0" xfId="6" applyNumberFormat="1" applyFont="1" applyFill="1" applyBorder="1" applyAlignment="1">
      <alignment horizontal="center"/>
    </xf>
    <xf numFmtId="4" fontId="88" fillId="5" borderId="0" xfId="18" applyNumberFormat="1" applyFont="1" applyFill="1" applyBorder="1" applyAlignment="1">
      <alignment horizontal="center"/>
    </xf>
    <xf numFmtId="0" fontId="93" fillId="0" borderId="0" xfId="0" applyFont="1" applyBorder="1" applyAlignment="1">
      <alignment horizontal="center"/>
    </xf>
    <xf numFmtId="0" fontId="1" fillId="17" borderId="9" xfId="0" applyFont="1" applyFill="1" applyBorder="1" applyAlignment="1">
      <alignment horizontal="center"/>
    </xf>
    <xf numFmtId="0" fontId="1" fillId="16" borderId="65" xfId="0" applyFont="1" applyFill="1" applyBorder="1" applyAlignment="1">
      <alignment horizontal="center"/>
    </xf>
    <xf numFmtId="0" fontId="1" fillId="17" borderId="69" xfId="0" applyFont="1" applyFill="1" applyBorder="1" applyAlignment="1">
      <alignment horizontal="center"/>
    </xf>
    <xf numFmtId="0" fontId="97" fillId="22" borderId="68" xfId="0" quotePrefix="1" applyFont="1" applyFill="1" applyBorder="1" applyAlignment="1">
      <alignment horizontal="center"/>
    </xf>
    <xf numFmtId="0" fontId="1" fillId="17" borderId="71" xfId="0" applyFont="1" applyFill="1" applyBorder="1" applyAlignment="1">
      <alignment horizontal="center"/>
    </xf>
    <xf numFmtId="165" fontId="1" fillId="16" borderId="0" xfId="0" applyNumberFormat="1" applyFont="1" applyFill="1" applyBorder="1" applyAlignment="1">
      <alignment horizontal="left"/>
    </xf>
    <xf numFmtId="165" fontId="1" fillId="17" borderId="15" xfId="0" applyNumberFormat="1" applyFont="1" applyFill="1" applyBorder="1" applyAlignment="1">
      <alignment horizontal="left"/>
    </xf>
    <xf numFmtId="0" fontId="1" fillId="24" borderId="0" xfId="0" applyFont="1" applyFill="1" applyBorder="1" applyAlignment="1">
      <alignment horizontal="left"/>
    </xf>
    <xf numFmtId="0" fontId="0" fillId="30" borderId="0" xfId="0" applyFill="1" applyBorder="1"/>
    <xf numFmtId="0" fontId="0" fillId="23" borderId="71" xfId="0" applyFill="1" applyBorder="1"/>
    <xf numFmtId="0" fontId="0" fillId="23" borderId="101" xfId="0" applyFill="1" applyBorder="1"/>
    <xf numFmtId="165" fontId="1" fillId="16" borderId="108" xfId="0" applyNumberFormat="1" applyFont="1" applyFill="1" applyBorder="1" applyAlignment="1">
      <alignment horizontal="left"/>
    </xf>
    <xf numFmtId="0" fontId="1" fillId="16" borderId="108" xfId="0" applyFont="1" applyFill="1" applyBorder="1" applyAlignment="1">
      <alignment horizontal="left"/>
    </xf>
    <xf numFmtId="0" fontId="1" fillId="16" borderId="109" xfId="0" applyFont="1" applyFill="1" applyBorder="1" applyAlignment="1">
      <alignment horizontal="left"/>
    </xf>
    <xf numFmtId="0" fontId="1" fillId="16" borderId="111" xfId="0" applyFont="1" applyFill="1" applyBorder="1" applyAlignment="1">
      <alignment horizontal="left"/>
    </xf>
    <xf numFmtId="166" fontId="1" fillId="16" borderId="110" xfId="0" applyNumberFormat="1" applyFont="1" applyFill="1" applyBorder="1" applyAlignment="1">
      <alignment horizontal="left"/>
    </xf>
    <xf numFmtId="0" fontId="92" fillId="5" borderId="22" xfId="0" applyFont="1" applyFill="1" applyBorder="1" applyAlignment="1">
      <alignment horizontal="center"/>
    </xf>
    <xf numFmtId="0" fontId="92" fillId="5" borderId="22" xfId="0" applyFont="1" applyFill="1" applyBorder="1" applyAlignment="1"/>
    <xf numFmtId="169" fontId="92" fillId="5" borderId="22" xfId="0" applyNumberFormat="1" applyFont="1" applyFill="1" applyBorder="1" applyAlignment="1">
      <alignment horizontal="center"/>
    </xf>
    <xf numFmtId="0" fontId="92" fillId="5" borderId="25" xfId="0" applyFont="1" applyFill="1" applyBorder="1" applyAlignment="1">
      <alignment horizontal="left"/>
    </xf>
    <xf numFmtId="0" fontId="92" fillId="5" borderId="112" xfId="0" applyFont="1" applyFill="1" applyBorder="1" applyAlignment="1">
      <alignment horizontal="left"/>
    </xf>
    <xf numFmtId="0" fontId="0" fillId="30" borderId="113" xfId="0" applyFill="1" applyBorder="1"/>
    <xf numFmtId="0" fontId="1" fillId="31" borderId="14" xfId="0" applyFont="1" applyFill="1" applyBorder="1" applyAlignment="1">
      <alignment horizontal="left"/>
    </xf>
    <xf numFmtId="0" fontId="99" fillId="25" borderId="24" xfId="18" applyFont="1" applyFill="1" applyBorder="1" applyAlignment="1">
      <alignment horizontal="center"/>
    </xf>
    <xf numFmtId="0" fontId="88" fillId="5" borderId="0" xfId="18" applyFont="1" applyFill="1" applyBorder="1" applyAlignment="1">
      <alignment horizontal="center"/>
    </xf>
    <xf numFmtId="0" fontId="100" fillId="26" borderId="51" xfId="0" applyFont="1" applyFill="1" applyBorder="1"/>
    <xf numFmtId="169" fontId="88" fillId="5" borderId="0" xfId="18" applyNumberFormat="1" applyFont="1" applyFill="1" applyBorder="1" applyAlignment="1">
      <alignment horizontal="center"/>
    </xf>
    <xf numFmtId="0" fontId="88" fillId="5" borderId="0" xfId="18" applyFont="1" applyFill="1" applyBorder="1" applyAlignment="1">
      <alignment horizontal="left"/>
    </xf>
    <xf numFmtId="0" fontId="88" fillId="18" borderId="0" xfId="0" applyFont="1" applyFill="1" applyBorder="1" applyAlignment="1">
      <alignment horizontal="center"/>
    </xf>
    <xf numFmtId="0" fontId="88" fillId="18" borderId="0" xfId="0" applyFont="1" applyFill="1" applyBorder="1" applyAlignment="1"/>
    <xf numFmtId="165" fontId="88" fillId="18" borderId="0" xfId="0" applyNumberFormat="1" applyFont="1" applyFill="1" applyBorder="1" applyAlignment="1"/>
    <xf numFmtId="169" fontId="88" fillId="18" borderId="0" xfId="0" applyNumberFormat="1" applyFont="1" applyFill="1" applyBorder="1" applyAlignment="1">
      <alignment horizontal="center"/>
    </xf>
    <xf numFmtId="0" fontId="88" fillId="18" borderId="0" xfId="0" applyFont="1" applyFill="1" applyBorder="1" applyAlignment="1">
      <alignment horizontal="left"/>
    </xf>
    <xf numFmtId="166" fontId="88" fillId="18" borderId="0" xfId="0" applyNumberFormat="1" applyFont="1" applyFill="1" applyBorder="1" applyAlignment="1"/>
    <xf numFmtId="0" fontId="88" fillId="18" borderId="0" xfId="0" applyNumberFormat="1" applyFont="1" applyFill="1" applyBorder="1" applyAlignment="1">
      <alignment horizontal="center"/>
    </xf>
    <xf numFmtId="1" fontId="88" fillId="18" borderId="24" xfId="0" applyNumberFormat="1" applyFont="1" applyFill="1" applyBorder="1" applyAlignment="1">
      <alignment horizontal="center"/>
    </xf>
    <xf numFmtId="1" fontId="92" fillId="18" borderId="24" xfId="0" applyNumberFormat="1" applyFont="1" applyFill="1" applyBorder="1" applyAlignment="1">
      <alignment horizontal="center"/>
    </xf>
    <xf numFmtId="0" fontId="92" fillId="18" borderId="0" xfId="0" applyFont="1" applyFill="1" applyBorder="1" applyAlignment="1"/>
    <xf numFmtId="0" fontId="92" fillId="18" borderId="24" xfId="0" applyFont="1" applyFill="1" applyBorder="1" applyAlignment="1">
      <alignment horizontal="center"/>
    </xf>
    <xf numFmtId="0" fontId="92" fillId="24" borderId="0" xfId="0" applyFont="1" applyFill="1" applyBorder="1"/>
    <xf numFmtId="169" fontId="92" fillId="24" borderId="0" xfId="0" applyNumberFormat="1" applyFont="1" applyFill="1" applyBorder="1" applyAlignment="1">
      <alignment horizontal="center"/>
    </xf>
    <xf numFmtId="4" fontId="92" fillId="24" borderId="0" xfId="0" applyNumberFormat="1" applyFont="1" applyFill="1" applyBorder="1" applyAlignment="1">
      <alignment horizontal="center"/>
    </xf>
    <xf numFmtId="0" fontId="92" fillId="24" borderId="0" xfId="0" applyFont="1" applyFill="1" applyBorder="1" applyAlignment="1">
      <alignment horizontal="center"/>
    </xf>
    <xf numFmtId="166" fontId="92" fillId="18" borderId="0" xfId="0" applyNumberFormat="1" applyFont="1" applyFill="1" applyBorder="1" applyAlignment="1"/>
    <xf numFmtId="169" fontId="92" fillId="18" borderId="0" xfId="0" applyNumberFormat="1" applyFont="1" applyFill="1" applyBorder="1" applyAlignment="1">
      <alignment horizontal="center"/>
    </xf>
    <xf numFmtId="0" fontId="92" fillId="18" borderId="0" xfId="0" applyNumberFormat="1" applyFont="1" applyFill="1" applyBorder="1" applyAlignment="1">
      <alignment horizontal="center"/>
    </xf>
    <xf numFmtId="0" fontId="92" fillId="18" borderId="0" xfId="0" applyFont="1" applyFill="1" applyBorder="1" applyAlignment="1">
      <alignment horizontal="left"/>
    </xf>
    <xf numFmtId="1" fontId="8" fillId="18" borderId="21" xfId="0" applyNumberFormat="1" applyFont="1" applyFill="1" applyBorder="1" applyAlignment="1">
      <alignment horizontal="center"/>
    </xf>
    <xf numFmtId="0" fontId="8" fillId="18" borderId="22" xfId="0" applyFont="1" applyFill="1" applyBorder="1" applyAlignment="1"/>
    <xf numFmtId="166" fontId="8" fillId="18" borderId="22" xfId="0" applyNumberFormat="1" applyFont="1" applyFill="1" applyBorder="1" applyAlignment="1"/>
    <xf numFmtId="169" fontId="8" fillId="18" borderId="22" xfId="0" applyNumberFormat="1" applyFont="1" applyFill="1" applyBorder="1" applyAlignment="1">
      <alignment horizontal="center"/>
    </xf>
    <xf numFmtId="0" fontId="8" fillId="18" borderId="22" xfId="0" applyFont="1" applyFill="1" applyBorder="1" applyAlignment="1">
      <alignment horizontal="center"/>
    </xf>
    <xf numFmtId="0" fontId="8" fillId="18" borderId="22" xfId="0" applyNumberFormat="1" applyFont="1" applyFill="1" applyBorder="1" applyAlignment="1">
      <alignment horizontal="center"/>
    </xf>
    <xf numFmtId="0" fontId="8" fillId="18" borderId="22" xfId="0" applyFont="1" applyFill="1" applyBorder="1" applyAlignment="1">
      <alignment horizontal="left"/>
    </xf>
    <xf numFmtId="169" fontId="88" fillId="0" borderId="0" xfId="0" applyNumberFormat="1" applyFont="1" applyBorder="1" applyAlignment="1">
      <alignment horizontal="center"/>
    </xf>
    <xf numFmtId="4" fontId="88" fillId="0" borderId="0" xfId="0" applyNumberFormat="1" applyFont="1" applyBorder="1" applyAlignment="1">
      <alignment horizontal="center"/>
    </xf>
    <xf numFmtId="0" fontId="88" fillId="0" borderId="0" xfId="0" applyFont="1" applyBorder="1" applyAlignment="1">
      <alignment horizontal="center"/>
    </xf>
    <xf numFmtId="0" fontId="0" fillId="18" borderId="0" xfId="0" applyFill="1" applyBorder="1" applyAlignment="1">
      <alignment horizontal="center"/>
    </xf>
    <xf numFmtId="0" fontId="1" fillId="18" borderId="0" xfId="0" applyFont="1" applyFill="1" applyBorder="1" applyAlignment="1"/>
    <xf numFmtId="0" fontId="0" fillId="18" borderId="0" xfId="0" applyFont="1" applyFill="1" applyBorder="1" applyAlignment="1"/>
    <xf numFmtId="169" fontId="0" fillId="18" borderId="0" xfId="0" applyNumberFormat="1" applyFill="1" applyBorder="1" applyAlignment="1">
      <alignment horizontal="center"/>
    </xf>
    <xf numFmtId="4" fontId="0" fillId="18" borderId="0" xfId="0" applyNumberFormat="1" applyFill="1" applyBorder="1" applyAlignment="1">
      <alignment horizontal="center"/>
    </xf>
    <xf numFmtId="0" fontId="1" fillId="18" borderId="0" xfId="0" applyFont="1" applyFill="1" applyBorder="1" applyAlignment="1">
      <alignment horizontal="left"/>
    </xf>
    <xf numFmtId="0" fontId="1" fillId="18" borderId="24" xfId="0" applyFont="1" applyFill="1" applyBorder="1" applyAlignment="1">
      <alignment horizontal="center"/>
    </xf>
    <xf numFmtId="167" fontId="1" fillId="18" borderId="0" xfId="0" applyNumberFormat="1" applyFont="1" applyFill="1" applyBorder="1" applyAlignment="1"/>
    <xf numFmtId="169" fontId="1" fillId="18" borderId="0" xfId="0" applyNumberFormat="1" applyFont="1" applyFill="1" applyBorder="1" applyAlignment="1">
      <alignment horizontal="center"/>
    </xf>
    <xf numFmtId="0" fontId="1" fillId="18" borderId="0" xfId="0" applyNumberFormat="1" applyFont="1" applyFill="1" applyBorder="1" applyAlignment="1">
      <alignment horizontal="center"/>
    </xf>
    <xf numFmtId="0" fontId="1" fillId="18" borderId="0" xfId="0" applyFont="1" applyFill="1" applyBorder="1" applyAlignment="1">
      <alignment horizontal="center"/>
    </xf>
    <xf numFmtId="0" fontId="24" fillId="18" borderId="0" xfId="0" applyFont="1" applyFill="1" applyBorder="1" applyAlignment="1">
      <alignment horizontal="center"/>
    </xf>
    <xf numFmtId="0" fontId="24" fillId="18" borderId="0" xfId="0" applyFont="1" applyFill="1" applyBorder="1" applyAlignment="1"/>
    <xf numFmtId="169" fontId="24" fillId="18" borderId="0" xfId="0" applyNumberFormat="1" applyFont="1" applyFill="1" applyBorder="1" applyAlignment="1">
      <alignment horizontal="center"/>
    </xf>
    <xf numFmtId="4" fontId="24" fillId="18" borderId="0" xfId="0" applyNumberFormat="1" applyFont="1" applyFill="1" applyBorder="1" applyAlignment="1">
      <alignment horizontal="center"/>
    </xf>
    <xf numFmtId="0" fontId="24" fillId="18" borderId="0" xfId="0" applyFont="1" applyFill="1" applyBorder="1" applyAlignment="1">
      <alignment horizontal="left"/>
    </xf>
    <xf numFmtId="0" fontId="24" fillId="18" borderId="24" xfId="0" applyFont="1" applyFill="1" applyBorder="1" applyAlignment="1">
      <alignment horizontal="center"/>
    </xf>
    <xf numFmtId="167" fontId="24" fillId="18" borderId="0" xfId="0" applyNumberFormat="1" applyFont="1" applyFill="1" applyBorder="1" applyAlignment="1"/>
    <xf numFmtId="0" fontId="24" fillId="18" borderId="0" xfId="0" applyNumberFormat="1" applyFont="1" applyFill="1" applyBorder="1" applyAlignment="1">
      <alignment horizontal="center"/>
    </xf>
    <xf numFmtId="0" fontId="1" fillId="32" borderId="114" xfId="0" applyFont="1" applyFill="1" applyBorder="1"/>
    <xf numFmtId="0" fontId="101" fillId="21" borderId="5" xfId="0" applyFont="1" applyFill="1" applyBorder="1" applyAlignment="1">
      <alignment horizontal="left"/>
    </xf>
    <xf numFmtId="166" fontId="1" fillId="16" borderId="116" xfId="0" applyNumberFormat="1" applyFont="1" applyFill="1" applyBorder="1" applyAlignment="1">
      <alignment horizontal="left"/>
    </xf>
    <xf numFmtId="0" fontId="1" fillId="16" borderId="117" xfId="0" applyFont="1" applyFill="1" applyBorder="1" applyAlignment="1">
      <alignment horizontal="left"/>
    </xf>
    <xf numFmtId="0" fontId="1" fillId="16" borderId="118" xfId="0" applyFont="1" applyFill="1" applyBorder="1" applyAlignment="1">
      <alignment horizontal="left"/>
    </xf>
    <xf numFmtId="165" fontId="1" fillId="16" borderId="115" xfId="0" applyNumberFormat="1" applyFont="1" applyFill="1" applyBorder="1" applyAlignment="1">
      <alignment horizontal="left"/>
    </xf>
    <xf numFmtId="0" fontId="1" fillId="16" borderId="115" xfId="0" applyFont="1" applyFill="1" applyBorder="1" applyAlignment="1">
      <alignment horizontal="left"/>
    </xf>
    <xf numFmtId="0" fontId="1" fillId="16" borderId="119" xfId="0" applyFont="1" applyFill="1" applyBorder="1" applyAlignment="1">
      <alignment horizontal="left"/>
    </xf>
    <xf numFmtId="0" fontId="1" fillId="16" borderId="115" xfId="18" applyFont="1" applyFill="1" applyBorder="1" applyAlignment="1">
      <alignment horizontal="left"/>
    </xf>
    <xf numFmtId="0" fontId="1" fillId="24" borderId="115" xfId="0" applyFont="1" applyFill="1" applyBorder="1" applyAlignment="1">
      <alignment horizontal="left"/>
    </xf>
    <xf numFmtId="166" fontId="1" fillId="16" borderId="115" xfId="0" applyNumberFormat="1" applyFont="1" applyFill="1" applyBorder="1" applyAlignment="1">
      <alignment horizontal="left"/>
    </xf>
    <xf numFmtId="0" fontId="1" fillId="0" borderId="106" xfId="0" applyFont="1" applyBorder="1"/>
    <xf numFmtId="0" fontId="1" fillId="23" borderId="70" xfId="0" applyFont="1" applyFill="1" applyBorder="1"/>
    <xf numFmtId="0" fontId="0" fillId="2" borderId="120" xfId="0" applyFill="1" applyBorder="1"/>
    <xf numFmtId="0" fontId="102" fillId="5" borderId="24" xfId="0" applyFont="1" applyFill="1" applyBorder="1" applyAlignment="1">
      <alignment horizontal="center"/>
    </xf>
    <xf numFmtId="0" fontId="1" fillId="2" borderId="92" xfId="0" applyFont="1" applyFill="1" applyBorder="1" applyAlignment="1">
      <alignment horizontal="center"/>
    </xf>
    <xf numFmtId="0" fontId="1" fillId="5" borderId="93" xfId="0" applyFont="1" applyFill="1" applyBorder="1" applyAlignment="1">
      <alignment horizontal="left" vertical="center"/>
    </xf>
    <xf numFmtId="1" fontId="103" fillId="5" borderId="24" xfId="0" applyNumberFormat="1" applyFont="1" applyFill="1" applyBorder="1" applyAlignment="1">
      <alignment horizontal="center"/>
    </xf>
    <xf numFmtId="0" fontId="100" fillId="5" borderId="0" xfId="0" applyFont="1" applyFill="1" applyBorder="1" applyAlignment="1"/>
    <xf numFmtId="0" fontId="103" fillId="5" borderId="0" xfId="0" applyFont="1" applyFill="1" applyBorder="1" applyAlignment="1"/>
    <xf numFmtId="167" fontId="103" fillId="5" borderId="0" xfId="0" applyNumberFormat="1" applyFont="1" applyFill="1" applyBorder="1" applyAlignment="1"/>
    <xf numFmtId="169" fontId="103" fillId="5" borderId="0" xfId="0" applyNumberFormat="1" applyFont="1" applyFill="1" applyBorder="1" applyAlignment="1">
      <alignment horizontal="center"/>
    </xf>
    <xf numFmtId="0" fontId="103" fillId="5" borderId="0" xfId="0" applyNumberFormat="1" applyFont="1" applyFill="1" applyBorder="1" applyAlignment="1">
      <alignment horizontal="center"/>
    </xf>
    <xf numFmtId="0" fontId="103" fillId="5" borderId="0" xfId="0" applyFont="1" applyFill="1" applyBorder="1" applyAlignment="1">
      <alignment horizontal="center"/>
    </xf>
    <xf numFmtId="0" fontId="103" fillId="5" borderId="0" xfId="0" applyFont="1" applyFill="1" applyBorder="1" applyAlignment="1">
      <alignment horizontal="left"/>
    </xf>
    <xf numFmtId="0" fontId="103" fillId="5" borderId="24" xfId="0" applyFont="1" applyFill="1" applyBorder="1" applyAlignment="1">
      <alignment horizontal="center"/>
    </xf>
    <xf numFmtId="166" fontId="103" fillId="5" borderId="0" xfId="0" applyNumberFormat="1" applyFont="1" applyFill="1" applyBorder="1" applyAlignment="1"/>
    <xf numFmtId="0" fontId="100" fillId="5" borderId="24" xfId="0" applyFont="1" applyFill="1" applyBorder="1" applyAlignment="1">
      <alignment horizontal="center"/>
    </xf>
    <xf numFmtId="165" fontId="100" fillId="5" borderId="0" xfId="0" applyNumberFormat="1" applyFont="1" applyFill="1" applyBorder="1" applyAlignment="1"/>
    <xf numFmtId="169" fontId="100" fillId="5" borderId="0" xfId="0" applyNumberFormat="1" applyFont="1" applyFill="1" applyBorder="1" applyAlignment="1">
      <alignment horizontal="center"/>
    </xf>
    <xf numFmtId="0" fontId="100" fillId="5" borderId="0" xfId="0" applyFont="1" applyFill="1" applyBorder="1" applyAlignment="1">
      <alignment horizontal="center"/>
    </xf>
    <xf numFmtId="0" fontId="100" fillId="5" borderId="0" xfId="0" applyFont="1" applyFill="1" applyBorder="1" applyAlignment="1">
      <alignment horizontal="left"/>
    </xf>
    <xf numFmtId="1" fontId="100" fillId="5" borderId="24" xfId="0" applyNumberFormat="1" applyFont="1" applyFill="1" applyBorder="1" applyAlignment="1">
      <alignment horizontal="center"/>
    </xf>
    <xf numFmtId="166" fontId="100" fillId="5" borderId="0" xfId="0" applyNumberFormat="1" applyFont="1" applyFill="1" applyBorder="1" applyAlignment="1"/>
    <xf numFmtId="0" fontId="100" fillId="5" borderId="0" xfId="0" applyNumberFormat="1" applyFont="1" applyFill="1" applyBorder="1" applyAlignment="1">
      <alignment horizontal="center"/>
    </xf>
    <xf numFmtId="4" fontId="103" fillId="5" borderId="0" xfId="0" applyNumberFormat="1" applyFont="1" applyFill="1" applyBorder="1" applyAlignment="1">
      <alignment horizontal="center"/>
    </xf>
    <xf numFmtId="167" fontId="100" fillId="5" borderId="0" xfId="0" applyNumberFormat="1" applyFont="1" applyFill="1" applyBorder="1" applyAlignment="1"/>
    <xf numFmtId="4" fontId="100" fillId="5" borderId="0" xfId="0" applyNumberFormat="1" applyFont="1" applyFill="1" applyBorder="1" applyAlignment="1">
      <alignment horizontal="center"/>
    </xf>
    <xf numFmtId="16" fontId="1" fillId="5" borderId="18" xfId="0" applyNumberFormat="1" applyFont="1" applyFill="1" applyBorder="1" applyAlignment="1">
      <alignment vertical="center"/>
    </xf>
    <xf numFmtId="0" fontId="1" fillId="5" borderId="19" xfId="0" applyFont="1" applyFill="1" applyBorder="1" applyAlignment="1">
      <alignment horizontal="center" vertical="top" wrapText="1"/>
    </xf>
    <xf numFmtId="0" fontId="1" fillId="5" borderId="19" xfId="0" applyFont="1" applyFill="1" applyBorder="1" applyAlignment="1">
      <alignment horizontal="left"/>
    </xf>
    <xf numFmtId="0" fontId="1" fillId="5" borderId="18" xfId="0" applyFont="1" applyFill="1" applyBorder="1" applyAlignment="1">
      <alignment vertical="center"/>
    </xf>
    <xf numFmtId="0" fontId="94" fillId="23" borderId="123" xfId="0" applyFont="1" applyFill="1" applyBorder="1"/>
    <xf numFmtId="0" fontId="94" fillId="23" borderId="75" xfId="0" applyFont="1" applyFill="1" applyBorder="1" applyAlignment="1">
      <alignment horizontal="center"/>
    </xf>
    <xf numFmtId="0" fontId="1" fillId="32" borderId="122" xfId="0" applyFont="1" applyFill="1" applyBorder="1"/>
    <xf numFmtId="0" fontId="0" fillId="32" borderId="122" xfId="0" applyFill="1" applyBorder="1" applyAlignment="1">
      <alignment horizontal="center"/>
    </xf>
    <xf numFmtId="0" fontId="0" fillId="2" borderId="124" xfId="0" applyFill="1" applyBorder="1"/>
    <xf numFmtId="0" fontId="1" fillId="32" borderId="125" xfId="0" applyFont="1" applyFill="1" applyBorder="1"/>
    <xf numFmtId="0" fontId="10" fillId="3" borderId="5" xfId="0" applyFont="1" applyFill="1" applyBorder="1" applyAlignment="1">
      <alignment horizontal="left"/>
    </xf>
    <xf numFmtId="0" fontId="1" fillId="2" borderId="126" xfId="0" applyFont="1" applyFill="1" applyBorder="1"/>
    <xf numFmtId="0" fontId="23" fillId="0" borderId="0" xfId="0" applyFont="1" applyBorder="1" applyAlignment="1">
      <alignment horizontal="center"/>
    </xf>
    <xf numFmtId="0" fontId="104" fillId="5" borderId="0" xfId="0" applyFont="1" applyFill="1" applyBorder="1" applyAlignment="1">
      <alignment horizontal="center"/>
    </xf>
    <xf numFmtId="0" fontId="104" fillId="5" borderId="0" xfId="0" applyFont="1" applyFill="1" applyBorder="1" applyAlignment="1"/>
    <xf numFmtId="165" fontId="104" fillId="5" borderId="0" xfId="0" applyNumberFormat="1" applyFont="1" applyFill="1" applyBorder="1" applyAlignment="1"/>
    <xf numFmtId="169" fontId="104" fillId="5" borderId="0" xfId="0" applyNumberFormat="1" applyFont="1" applyFill="1" applyBorder="1" applyAlignment="1">
      <alignment horizontal="center"/>
    </xf>
    <xf numFmtId="4" fontId="104" fillId="5" borderId="0" xfId="0" applyNumberFormat="1" applyFont="1" applyFill="1" applyBorder="1" applyAlignment="1">
      <alignment horizontal="center"/>
    </xf>
    <xf numFmtId="0" fontId="8" fillId="0" borderId="127" xfId="0" applyFont="1" applyBorder="1" applyAlignment="1">
      <alignment horizontal="center"/>
    </xf>
    <xf numFmtId="0" fontId="23" fillId="0" borderId="127" xfId="0" applyFont="1" applyBorder="1" applyAlignment="1">
      <alignment horizontal="center"/>
    </xf>
    <xf numFmtId="0" fontId="104" fillId="5" borderId="24" xfId="0" applyFont="1" applyFill="1" applyBorder="1" applyAlignment="1">
      <alignment horizontal="center"/>
    </xf>
    <xf numFmtId="0" fontId="104" fillId="0" borderId="0" xfId="0" applyFont="1"/>
    <xf numFmtId="0" fontId="104" fillId="0" borderId="0" xfId="0" applyFont="1" applyBorder="1"/>
    <xf numFmtId="166" fontId="104" fillId="5" borderId="0" xfId="0" applyNumberFormat="1" applyFont="1" applyFill="1" applyBorder="1" applyAlignment="1"/>
    <xf numFmtId="0" fontId="104" fillId="5" borderId="0" xfId="0" applyFont="1" applyFill="1" applyBorder="1" applyAlignment="1">
      <alignment horizontal="left"/>
    </xf>
    <xf numFmtId="1" fontId="104" fillId="5" borderId="24" xfId="0" applyNumberFormat="1" applyFont="1" applyFill="1" applyBorder="1" applyAlignment="1">
      <alignment horizontal="center"/>
    </xf>
    <xf numFmtId="167" fontId="104" fillId="5" borderId="0" xfId="0" applyNumberFormat="1" applyFont="1" applyFill="1" applyBorder="1" applyAlignment="1"/>
    <xf numFmtId="0" fontId="104" fillId="5" borderId="0" xfId="0" applyNumberFormat="1" applyFont="1" applyFill="1" applyBorder="1" applyAlignment="1">
      <alignment horizontal="center"/>
    </xf>
    <xf numFmtId="0" fontId="104" fillId="5" borderId="24" xfId="18" applyFont="1" applyFill="1" applyBorder="1" applyAlignment="1">
      <alignment horizontal="center"/>
    </xf>
    <xf numFmtId="0" fontId="104" fillId="5" borderId="0" xfId="18" applyFont="1" applyFill="1" applyBorder="1" applyAlignment="1"/>
    <xf numFmtId="4" fontId="104" fillId="5" borderId="0" xfId="18" applyNumberFormat="1" applyFont="1" applyFill="1" applyBorder="1" applyAlignment="1">
      <alignment horizontal="center"/>
    </xf>
    <xf numFmtId="165" fontId="103" fillId="5" borderId="0" xfId="0" applyNumberFormat="1" applyFont="1" applyFill="1" applyBorder="1" applyAlignment="1"/>
    <xf numFmtId="0" fontId="107" fillId="5" borderId="0" xfId="0" applyFont="1" applyFill="1" applyBorder="1" applyAlignment="1"/>
    <xf numFmtId="169" fontId="107" fillId="5" borderId="0" xfId="0" applyNumberFormat="1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165" fontId="107" fillId="5" borderId="0" xfId="0" applyNumberFormat="1" applyFont="1" applyFill="1" applyBorder="1" applyAlignment="1"/>
    <xf numFmtId="0" fontId="103" fillId="0" borderId="0" xfId="0" applyFont="1"/>
    <xf numFmtId="0" fontId="103" fillId="0" borderId="0" xfId="0" applyFont="1" applyAlignment="1">
      <alignment horizontal="center"/>
    </xf>
    <xf numFmtId="1" fontId="100" fillId="5" borderId="0" xfId="0" applyNumberFormat="1" applyFont="1" applyFill="1" applyBorder="1" applyAlignment="1">
      <alignment horizontal="center"/>
    </xf>
    <xf numFmtId="0" fontId="108" fillId="5" borderId="0" xfId="0" applyFont="1" applyFill="1" applyBorder="1" applyAlignment="1"/>
    <xf numFmtId="169" fontId="108" fillId="5" borderId="0" xfId="0" applyNumberFormat="1" applyFont="1" applyFill="1" applyBorder="1" applyAlignment="1">
      <alignment horizontal="center"/>
    </xf>
    <xf numFmtId="0" fontId="108" fillId="5" borderId="0" xfId="0" applyFont="1" applyFill="1" applyBorder="1" applyAlignment="1">
      <alignment horizontal="center"/>
    </xf>
    <xf numFmtId="165" fontId="108" fillId="5" borderId="0" xfId="0" applyNumberFormat="1" applyFont="1" applyFill="1" applyBorder="1" applyAlignment="1"/>
    <xf numFmtId="0" fontId="100" fillId="5" borderId="0" xfId="0" applyFont="1" applyFill="1" applyBorder="1"/>
    <xf numFmtId="166" fontId="108" fillId="5" borderId="0" xfId="0" applyNumberFormat="1" applyFont="1" applyFill="1" applyBorder="1" applyAlignment="1"/>
    <xf numFmtId="0" fontId="24" fillId="2" borderId="126" xfId="0" applyFont="1" applyFill="1" applyBorder="1"/>
    <xf numFmtId="0" fontId="103" fillId="0" borderId="129" xfId="0" applyFont="1" applyBorder="1"/>
    <xf numFmtId="0" fontId="103" fillId="0" borderId="130" xfId="0" applyFont="1" applyBorder="1"/>
    <xf numFmtId="0" fontId="103" fillId="0" borderId="131" xfId="0" applyFont="1" applyBorder="1"/>
    <xf numFmtId="0" fontId="103" fillId="0" borderId="128" xfId="0" applyFont="1" applyBorder="1"/>
    <xf numFmtId="0" fontId="103" fillId="0" borderId="133" xfId="0" applyFont="1" applyBorder="1"/>
    <xf numFmtId="0" fontId="103" fillId="0" borderId="132" xfId="0" applyFont="1" applyBorder="1"/>
    <xf numFmtId="169" fontId="103" fillId="0" borderId="133" xfId="0" applyNumberFormat="1" applyFont="1" applyBorder="1" applyAlignment="1">
      <alignment horizontal="center"/>
    </xf>
    <xf numFmtId="169" fontId="103" fillId="0" borderId="132" xfId="0" applyNumberFormat="1" applyFont="1" applyBorder="1" applyAlignment="1">
      <alignment horizontal="center"/>
    </xf>
    <xf numFmtId="0" fontId="103" fillId="0" borderId="134" xfId="0" applyFont="1" applyBorder="1" applyAlignment="1">
      <alignment horizontal="center"/>
    </xf>
    <xf numFmtId="0" fontId="103" fillId="0" borderId="135" xfId="0" applyFont="1" applyBorder="1" applyAlignment="1">
      <alignment horizontal="center"/>
    </xf>
    <xf numFmtId="0" fontId="103" fillId="0" borderId="133" xfId="0" applyFont="1" applyBorder="1" applyAlignment="1">
      <alignment horizontal="center"/>
    </xf>
    <xf numFmtId="0" fontId="103" fillId="0" borderId="132" xfId="0" applyFont="1" applyBorder="1" applyAlignment="1">
      <alignment horizontal="center"/>
    </xf>
    <xf numFmtId="0" fontId="103" fillId="0" borderId="135" xfId="0" applyFont="1" applyBorder="1"/>
    <xf numFmtId="169" fontId="103" fillId="0" borderId="135" xfId="0" applyNumberFormat="1" applyFont="1" applyBorder="1" applyAlignment="1">
      <alignment horizontal="center"/>
    </xf>
    <xf numFmtId="0" fontId="8" fillId="26" borderId="51" xfId="0" applyFont="1" applyFill="1" applyBorder="1"/>
    <xf numFmtId="0" fontId="1" fillId="26" borderId="126" xfId="0" applyFont="1" applyFill="1" applyBorder="1"/>
    <xf numFmtId="0" fontId="100" fillId="26" borderId="126" xfId="0" applyFont="1" applyFill="1" applyBorder="1"/>
    <xf numFmtId="0" fontId="1" fillId="33" borderId="14" xfId="0" applyFont="1" applyFill="1" applyBorder="1" applyAlignment="1">
      <alignment horizontal="left"/>
    </xf>
    <xf numFmtId="0" fontId="100" fillId="34" borderId="14" xfId="0" applyFont="1" applyFill="1" applyBorder="1" applyAlignment="1">
      <alignment horizontal="left"/>
    </xf>
    <xf numFmtId="0" fontId="1" fillId="34" borderId="14" xfId="0" applyFont="1" applyFill="1" applyBorder="1" applyAlignment="1">
      <alignment horizontal="left"/>
    </xf>
    <xf numFmtId="0" fontId="1" fillId="27" borderId="14" xfId="0" applyFont="1" applyFill="1" applyBorder="1" applyAlignment="1">
      <alignment horizontal="left"/>
    </xf>
    <xf numFmtId="0" fontId="0" fillId="2" borderId="126" xfId="0" applyFill="1" applyBorder="1"/>
    <xf numFmtId="0" fontId="1" fillId="34" borderId="0" xfId="0" applyFont="1" applyFill="1" applyBorder="1" applyAlignment="1">
      <alignment horizontal="left"/>
    </xf>
    <xf numFmtId="0" fontId="94" fillId="27" borderId="69" xfId="0" applyFont="1" applyFill="1" applyBorder="1"/>
    <xf numFmtId="0" fontId="94" fillId="27" borderId="65" xfId="0" applyFont="1" applyFill="1" applyBorder="1"/>
    <xf numFmtId="0" fontId="94" fillId="27" borderId="76" xfId="0" applyFont="1" applyFill="1" applyBorder="1"/>
    <xf numFmtId="0" fontId="94" fillId="27" borderId="107" xfId="0" applyFont="1" applyFill="1" applyBorder="1"/>
    <xf numFmtId="0" fontId="103" fillId="5" borderId="24" xfId="18" applyFont="1" applyFill="1" applyBorder="1" applyAlignment="1">
      <alignment horizontal="center"/>
    </xf>
    <xf numFmtId="0" fontId="103" fillId="5" borderId="0" xfId="18" applyFont="1" applyFill="1" applyBorder="1" applyAlignment="1"/>
    <xf numFmtId="169" fontId="103" fillId="5" borderId="0" xfId="18" applyNumberFormat="1" applyFont="1" applyFill="1" applyBorder="1" applyAlignment="1">
      <alignment horizontal="center"/>
    </xf>
    <xf numFmtId="4" fontId="103" fillId="5" borderId="0" xfId="18" applyNumberFormat="1" applyFont="1" applyFill="1" applyBorder="1" applyAlignment="1">
      <alignment horizontal="center"/>
    </xf>
    <xf numFmtId="0" fontId="103" fillId="5" borderId="0" xfId="18" applyFont="1" applyFill="1" applyBorder="1" applyAlignment="1">
      <alignment horizontal="center"/>
    </xf>
    <xf numFmtId="0" fontId="103" fillId="5" borderId="0" xfId="18" applyFont="1" applyFill="1" applyBorder="1" applyAlignment="1">
      <alignment horizontal="left"/>
    </xf>
    <xf numFmtId="0" fontId="19" fillId="2" borderId="126" xfId="0" applyFont="1" applyFill="1" applyBorder="1"/>
    <xf numFmtId="0" fontId="103" fillId="25" borderId="24" xfId="18" applyFont="1" applyFill="1" applyBorder="1" applyAlignment="1">
      <alignment horizontal="center"/>
    </xf>
    <xf numFmtId="0" fontId="103" fillId="25" borderId="0" xfId="18" applyFont="1" applyFill="1" applyBorder="1" applyAlignment="1"/>
    <xf numFmtId="169" fontId="103" fillId="25" borderId="0" xfId="18" applyNumberFormat="1" applyFont="1" applyFill="1" applyBorder="1" applyAlignment="1">
      <alignment horizontal="center"/>
    </xf>
    <xf numFmtId="4" fontId="103" fillId="25" borderId="0" xfId="18" applyNumberFormat="1" applyFont="1" applyFill="1" applyBorder="1" applyAlignment="1">
      <alignment horizontal="center"/>
    </xf>
    <xf numFmtId="0" fontId="103" fillId="18" borderId="0" xfId="0" applyFont="1" applyFill="1" applyBorder="1" applyAlignment="1">
      <alignment horizontal="center"/>
    </xf>
    <xf numFmtId="0" fontId="103" fillId="25" borderId="0" xfId="18" applyFont="1" applyFill="1" applyBorder="1" applyAlignment="1">
      <alignment horizontal="left"/>
    </xf>
    <xf numFmtId="0" fontId="1" fillId="2" borderId="126" xfId="0" applyFont="1" applyFill="1" applyBorder="1" applyAlignment="1">
      <alignment horizontal="left"/>
    </xf>
    <xf numFmtId="0" fontId="103" fillId="0" borderId="127" xfId="0" applyFont="1" applyBorder="1"/>
    <xf numFmtId="0" fontId="24" fillId="15" borderId="0" xfId="0" applyFont="1" applyFill="1" applyBorder="1"/>
    <xf numFmtId="0" fontId="1" fillId="35" borderId="89" xfId="0" applyFont="1" applyFill="1" applyBorder="1"/>
    <xf numFmtId="0" fontId="92" fillId="2" borderId="126" xfId="0" applyFont="1" applyFill="1" applyBorder="1"/>
    <xf numFmtId="165" fontId="1" fillId="16" borderId="136" xfId="0" applyNumberFormat="1" applyFont="1" applyFill="1" applyBorder="1" applyAlignment="1">
      <alignment horizontal="left"/>
    </xf>
    <xf numFmtId="166" fontId="1" fillId="16" borderId="137" xfId="0" applyNumberFormat="1" applyFont="1" applyFill="1" applyBorder="1" applyAlignment="1">
      <alignment horizontal="left"/>
    </xf>
    <xf numFmtId="0" fontId="1" fillId="31" borderId="121" xfId="0" applyFont="1" applyFill="1" applyBorder="1" applyAlignment="1">
      <alignment horizontal="left"/>
    </xf>
    <xf numFmtId="0" fontId="33" fillId="2" borderId="126" xfId="0" applyFont="1" applyFill="1" applyBorder="1"/>
    <xf numFmtId="0" fontId="1" fillId="15" borderId="126" xfId="0" applyFont="1" applyFill="1" applyBorder="1"/>
    <xf numFmtId="0" fontId="19" fillId="26" borderId="126" xfId="0" applyFont="1" applyFill="1" applyBorder="1"/>
    <xf numFmtId="15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5" fontId="0" fillId="5" borderId="60" xfId="0" applyNumberFormat="1" applyFill="1" applyBorder="1" applyAlignment="1">
      <alignment horizontal="center"/>
    </xf>
    <xf numFmtId="0" fontId="0" fillId="5" borderId="60" xfId="0" applyFill="1" applyBorder="1" applyAlignment="1">
      <alignment horizontal="center"/>
    </xf>
    <xf numFmtId="0" fontId="0" fillId="5" borderId="60" xfId="0" applyFont="1" applyFill="1" applyBorder="1" applyAlignment="1">
      <alignment horizontal="center"/>
    </xf>
    <xf numFmtId="0" fontId="0" fillId="0" borderId="138" xfId="0" applyBorder="1" applyAlignment="1">
      <alignment horizontal="left"/>
    </xf>
    <xf numFmtId="15" fontId="0" fillId="0" borderId="138" xfId="0" applyNumberFormat="1" applyBorder="1" applyAlignment="1">
      <alignment horizontal="center"/>
    </xf>
    <xf numFmtId="0" fontId="0" fillId="0" borderId="138" xfId="0" applyBorder="1" applyAlignment="1">
      <alignment horizontal="center"/>
    </xf>
    <xf numFmtId="0" fontId="1" fillId="0" borderId="138" xfId="0" applyFont="1" applyBorder="1" applyAlignment="1">
      <alignment horizontal="left"/>
    </xf>
    <xf numFmtId="0" fontId="1" fillId="0" borderId="138" xfId="0" applyFont="1" applyBorder="1"/>
    <xf numFmtId="0" fontId="1" fillId="0" borderId="61" xfId="0" applyFont="1" applyFill="1" applyBorder="1"/>
    <xf numFmtId="0" fontId="1" fillId="0" borderId="61" xfId="0" applyFont="1" applyBorder="1" applyAlignment="1">
      <alignment horizontal="left"/>
    </xf>
    <xf numFmtId="0" fontId="1" fillId="0" borderId="106" xfId="0" applyFont="1" applyFill="1" applyBorder="1"/>
    <xf numFmtId="0" fontId="1" fillId="0" borderId="0" xfId="0" applyFont="1" applyBorder="1" applyAlignment="1">
      <alignment horizontal="left"/>
    </xf>
    <xf numFmtId="0" fontId="1" fillId="0" borderId="59" xfId="0" applyFont="1" applyBorder="1"/>
    <xf numFmtId="0" fontId="1" fillId="5" borderId="59" xfId="0" applyFont="1" applyFill="1" applyBorder="1"/>
    <xf numFmtId="0" fontId="1" fillId="0" borderId="60" xfId="0" applyFont="1" applyBorder="1"/>
    <xf numFmtId="0" fontId="0" fillId="5" borderId="139" xfId="0" applyFont="1" applyFill="1" applyBorder="1" applyAlignment="1">
      <alignment horizontal="center"/>
    </xf>
    <xf numFmtId="0" fontId="0" fillId="0" borderId="140" xfId="0" applyBorder="1" applyAlignment="1">
      <alignment horizontal="left"/>
    </xf>
    <xf numFmtId="0" fontId="1" fillId="0" borderId="140" xfId="0" applyFont="1" applyBorder="1" applyAlignment="1">
      <alignment horizontal="left"/>
    </xf>
    <xf numFmtId="0" fontId="0" fillId="0" borderId="140" xfId="0" applyBorder="1"/>
    <xf numFmtId="15" fontId="0" fillId="0" borderId="140" xfId="0" applyNumberFormat="1" applyBorder="1" applyAlignment="1">
      <alignment horizontal="center"/>
    </xf>
    <xf numFmtId="0" fontId="0" fillId="0" borderId="140" xfId="0" applyBorder="1" applyAlignment="1">
      <alignment horizontal="center"/>
    </xf>
    <xf numFmtId="0" fontId="0" fillId="5" borderId="141" xfId="0" applyFont="1" applyFill="1" applyBorder="1" applyAlignment="1">
      <alignment horizontal="center"/>
    </xf>
    <xf numFmtId="0" fontId="1" fillId="0" borderId="139" xfId="0" applyFont="1" applyBorder="1" applyAlignment="1">
      <alignment horizontal="left"/>
    </xf>
    <xf numFmtId="15" fontId="0" fillId="0" borderId="139" xfId="0" applyNumberFormat="1" applyBorder="1" applyAlignment="1">
      <alignment horizontal="center"/>
    </xf>
    <xf numFmtId="0" fontId="0" fillId="0" borderId="139" xfId="0" applyBorder="1" applyAlignment="1">
      <alignment horizontal="center"/>
    </xf>
    <xf numFmtId="0" fontId="1" fillId="0" borderId="139" xfId="0" applyFont="1" applyBorder="1"/>
    <xf numFmtId="0" fontId="1" fillId="0" borderId="7" xfId="0" applyFont="1" applyBorder="1"/>
    <xf numFmtId="0" fontId="1" fillId="0" borderId="60" xfId="0" applyFont="1" applyBorder="1" applyAlignment="1">
      <alignment horizontal="left"/>
    </xf>
    <xf numFmtId="0" fontId="0" fillId="0" borderId="142" xfId="0" applyFont="1" applyFill="1" applyBorder="1"/>
    <xf numFmtId="0" fontId="0" fillId="0" borderId="138" xfId="0" applyFont="1" applyFill="1" applyBorder="1"/>
    <xf numFmtId="0" fontId="1" fillId="0" borderId="59" xfId="0" applyFont="1" applyFill="1" applyBorder="1"/>
    <xf numFmtId="0" fontId="0" fillId="0" borderId="143" xfId="0" applyBorder="1" applyAlignment="1">
      <alignment horizontal="center"/>
    </xf>
    <xf numFmtId="0" fontId="0" fillId="32" borderId="0" xfId="0" applyFill="1"/>
    <xf numFmtId="0" fontId="98" fillId="33" borderId="90" xfId="0" applyFont="1" applyFill="1" applyBorder="1" applyAlignment="1">
      <alignment horizontal="center"/>
    </xf>
    <xf numFmtId="0" fontId="98" fillId="33" borderId="94" xfId="0" applyFont="1" applyFill="1" applyBorder="1" applyAlignment="1">
      <alignment horizontal="center"/>
    </xf>
    <xf numFmtId="0" fontId="0" fillId="0" borderId="142" xfId="0" applyBorder="1"/>
    <xf numFmtId="0" fontId="1" fillId="16" borderId="145" xfId="0" applyFont="1" applyFill="1" applyBorder="1" applyAlignment="1">
      <alignment horizontal="left"/>
    </xf>
    <xf numFmtId="0" fontId="0" fillId="35" borderId="144" xfId="0" applyFill="1" applyBorder="1"/>
    <xf numFmtId="0" fontId="1" fillId="19" borderId="87" xfId="0" applyFont="1" applyFill="1" applyBorder="1" applyAlignment="1">
      <alignment horizontal="center"/>
    </xf>
    <xf numFmtId="49" fontId="1" fillId="2" borderId="92" xfId="0" applyNumberFormat="1" applyFont="1" applyFill="1" applyBorder="1" applyAlignment="1">
      <alignment horizontal="center"/>
    </xf>
    <xf numFmtId="0" fontId="0" fillId="24" borderId="0" xfId="0" applyFill="1"/>
    <xf numFmtId="0" fontId="0" fillId="30" borderId="0" xfId="0" applyFill="1"/>
    <xf numFmtId="0" fontId="1" fillId="5" borderId="139" xfId="0" applyFont="1" applyFill="1" applyBorder="1"/>
    <xf numFmtId="0" fontId="0" fillId="36" borderId="0" xfId="0" applyFill="1"/>
    <xf numFmtId="0" fontId="0" fillId="5" borderId="149" xfId="0" applyFont="1" applyFill="1" applyBorder="1"/>
    <xf numFmtId="0" fontId="8" fillId="5" borderId="4" xfId="0" applyFont="1" applyFill="1" applyBorder="1" applyAlignment="1">
      <alignment horizontal="center"/>
    </xf>
    <xf numFmtId="165" fontId="8" fillId="5" borderId="5" xfId="0" applyNumberFormat="1" applyFont="1" applyFill="1" applyBorder="1" applyAlignment="1"/>
    <xf numFmtId="169" fontId="8" fillId="5" borderId="5" xfId="0" applyNumberFormat="1" applyFont="1" applyFill="1" applyBorder="1" applyAlignment="1">
      <alignment horizontal="center"/>
    </xf>
    <xf numFmtId="0" fontId="8" fillId="5" borderId="151" xfId="0" applyFont="1" applyFill="1" applyBorder="1" applyAlignment="1">
      <alignment horizontal="left"/>
    </xf>
    <xf numFmtId="0" fontId="1" fillId="17" borderId="152" xfId="0" applyFont="1" applyFill="1" applyBorder="1" applyAlignment="1">
      <alignment horizontal="center"/>
    </xf>
    <xf numFmtId="0" fontId="1" fillId="17" borderId="77" xfId="0" applyFont="1" applyFill="1" applyBorder="1" applyAlignment="1">
      <alignment horizontal="center"/>
    </xf>
    <xf numFmtId="0" fontId="0" fillId="35" borderId="153" xfId="0" applyFill="1" applyBorder="1"/>
    <xf numFmtId="0" fontId="1" fillId="31" borderId="153" xfId="0" applyFont="1" applyFill="1" applyBorder="1" applyAlignment="1">
      <alignment horizontal="left"/>
    </xf>
    <xf numFmtId="166" fontId="8" fillId="5" borderId="5" xfId="0" applyNumberFormat="1" applyFont="1" applyFill="1" applyBorder="1" applyAlignment="1"/>
    <xf numFmtId="0" fontId="1" fillId="15" borderId="0" xfId="0" applyFont="1" applyFill="1" applyBorder="1"/>
    <xf numFmtId="0" fontId="103" fillId="5" borderId="150" xfId="0" applyFont="1" applyFill="1" applyBorder="1" applyAlignment="1">
      <alignment horizontal="left"/>
    </xf>
    <xf numFmtId="0" fontId="110" fillId="5" borderId="0" xfId="0" applyFont="1" applyFill="1" applyBorder="1" applyAlignment="1">
      <alignment horizontal="left"/>
    </xf>
    <xf numFmtId="0" fontId="1" fillId="31" borderId="154" xfId="0" applyFont="1" applyFill="1" applyBorder="1" applyAlignment="1">
      <alignment horizontal="left"/>
    </xf>
    <xf numFmtId="0" fontId="1" fillId="17" borderId="155" xfId="0" applyFont="1" applyFill="1" applyBorder="1" applyAlignment="1">
      <alignment horizontal="center"/>
    </xf>
    <xf numFmtId="0" fontId="94" fillId="33" borderId="69" xfId="0" applyFont="1" applyFill="1" applyBorder="1"/>
    <xf numFmtId="166" fontId="1" fillId="5" borderId="5" xfId="0" applyNumberFormat="1" applyFont="1" applyFill="1" applyBorder="1" applyAlignment="1"/>
    <xf numFmtId="0" fontId="1" fillId="5" borderId="151" xfId="0" applyFont="1" applyFill="1" applyBorder="1" applyAlignment="1">
      <alignment horizontal="left"/>
    </xf>
    <xf numFmtId="0" fontId="94" fillId="33" borderId="65" xfId="0" applyFont="1" applyFill="1" applyBorder="1"/>
    <xf numFmtId="0" fontId="111" fillId="27" borderId="69" xfId="0" applyFont="1" applyFill="1" applyBorder="1"/>
    <xf numFmtId="0" fontId="1" fillId="23" borderId="102" xfId="0" applyFont="1" applyFill="1" applyBorder="1"/>
    <xf numFmtId="0" fontId="1" fillId="23" borderId="71" xfId="0" applyFont="1" applyFill="1" applyBorder="1"/>
    <xf numFmtId="0" fontId="1" fillId="23" borderId="101" xfId="0" applyFont="1" applyFill="1" applyBorder="1"/>
    <xf numFmtId="0" fontId="112" fillId="3" borderId="5" xfId="0" applyFont="1" applyFill="1" applyBorder="1" applyAlignment="1">
      <alignment horizontal="left"/>
    </xf>
    <xf numFmtId="0" fontId="113" fillId="5" borderId="24" xfId="0" applyFont="1" applyFill="1" applyBorder="1" applyAlignment="1">
      <alignment horizontal="center"/>
    </xf>
    <xf numFmtId="0" fontId="113" fillId="5" borderId="0" xfId="0" applyFont="1" applyFill="1" applyBorder="1" applyAlignment="1"/>
    <xf numFmtId="166" fontId="113" fillId="5" borderId="0" xfId="0" applyNumberFormat="1" applyFont="1" applyFill="1" applyBorder="1" applyAlignment="1"/>
    <xf numFmtId="169" fontId="113" fillId="5" borderId="0" xfId="0" applyNumberFormat="1" applyFont="1" applyFill="1" applyBorder="1" applyAlignment="1">
      <alignment horizontal="center"/>
    </xf>
    <xf numFmtId="0" fontId="113" fillId="5" borderId="0" xfId="0" applyFont="1" applyFill="1" applyBorder="1" applyAlignment="1">
      <alignment horizontal="center"/>
    </xf>
    <xf numFmtId="0" fontId="113" fillId="5" borderId="0" xfId="0" applyFont="1" applyFill="1" applyBorder="1" applyAlignment="1">
      <alignment horizontal="left"/>
    </xf>
    <xf numFmtId="165" fontId="113" fillId="5" borderId="0" xfId="0" applyNumberFormat="1" applyFont="1" applyFill="1" applyBorder="1" applyAlignment="1"/>
    <xf numFmtId="0" fontId="94" fillId="33" borderId="76" xfId="0" applyFont="1" applyFill="1" applyBorder="1"/>
    <xf numFmtId="4" fontId="113" fillId="5" borderId="0" xfId="0" applyNumberFormat="1" applyFont="1" applyFill="1" applyBorder="1" applyAlignment="1">
      <alignment horizontal="center"/>
    </xf>
    <xf numFmtId="0" fontId="113" fillId="0" borderId="0" xfId="0" applyFont="1"/>
    <xf numFmtId="169" fontId="113" fillId="0" borderId="133" xfId="0" applyNumberFormat="1" applyFont="1" applyBorder="1" applyAlignment="1">
      <alignment horizontal="center"/>
    </xf>
    <xf numFmtId="0" fontId="113" fillId="0" borderId="133" xfId="0" applyFont="1" applyBorder="1" applyAlignment="1">
      <alignment horizontal="center"/>
    </xf>
    <xf numFmtId="0" fontId="24" fillId="0" borderId="133" xfId="0" applyFont="1" applyBorder="1"/>
    <xf numFmtId="169" fontId="24" fillId="0" borderId="133" xfId="0" applyNumberFormat="1" applyFont="1" applyBorder="1" applyAlignment="1">
      <alignment horizontal="center"/>
    </xf>
    <xf numFmtId="4" fontId="24" fillId="0" borderId="133" xfId="0" applyNumberFormat="1" applyFont="1" applyBorder="1" applyAlignment="1">
      <alignment horizontal="center"/>
    </xf>
    <xf numFmtId="0" fontId="24" fillId="0" borderId="133" xfId="0" applyFont="1" applyBorder="1" applyAlignment="1">
      <alignment horizontal="center"/>
    </xf>
    <xf numFmtId="0" fontId="22" fillId="0" borderId="133" xfId="0" applyFont="1" applyBorder="1"/>
    <xf numFmtId="169" fontId="22" fillId="0" borderId="133" xfId="0" applyNumberFormat="1" applyFont="1" applyBorder="1" applyAlignment="1">
      <alignment horizontal="center"/>
    </xf>
    <xf numFmtId="4" fontId="22" fillId="0" borderId="133" xfId="0" applyNumberFormat="1" applyFont="1" applyBorder="1" applyAlignment="1">
      <alignment horizontal="center"/>
    </xf>
    <xf numFmtId="0" fontId="22" fillId="0" borderId="133" xfId="0" applyFont="1" applyBorder="1" applyAlignment="1">
      <alignment horizontal="center"/>
    </xf>
    <xf numFmtId="0" fontId="92" fillId="0" borderId="133" xfId="0" applyFont="1" applyBorder="1"/>
    <xf numFmtId="169" fontId="92" fillId="0" borderId="133" xfId="0" applyNumberFormat="1" applyFont="1" applyBorder="1" applyAlignment="1">
      <alignment horizontal="center"/>
    </xf>
    <xf numFmtId="0" fontId="92" fillId="0" borderId="133" xfId="0" applyFont="1" applyBorder="1" applyAlignment="1">
      <alignment horizontal="center"/>
    </xf>
    <xf numFmtId="4" fontId="92" fillId="0" borderId="133" xfId="0" applyNumberFormat="1" applyFont="1" applyBorder="1" applyAlignment="1">
      <alignment horizontal="center"/>
    </xf>
    <xf numFmtId="0" fontId="95" fillId="0" borderId="133" xfId="0" applyFont="1" applyBorder="1" applyAlignment="1">
      <alignment horizontal="center"/>
    </xf>
    <xf numFmtId="4" fontId="103" fillId="0" borderId="133" xfId="0" applyNumberFormat="1" applyFont="1" applyBorder="1" applyAlignment="1">
      <alignment horizontal="center"/>
    </xf>
    <xf numFmtId="0" fontId="24" fillId="0" borderId="130" xfId="0" applyFont="1" applyBorder="1" applyAlignment="1">
      <alignment horizontal="center"/>
    </xf>
    <xf numFmtId="0" fontId="92" fillId="0" borderId="130" xfId="0" applyFont="1" applyBorder="1" applyAlignment="1">
      <alignment horizontal="center"/>
    </xf>
    <xf numFmtId="0" fontId="103" fillId="0" borderId="130" xfId="0" applyFont="1" applyBorder="1" applyAlignment="1">
      <alignment horizontal="center"/>
    </xf>
    <xf numFmtId="0" fontId="22" fillId="0" borderId="156" xfId="0" applyFont="1" applyBorder="1"/>
    <xf numFmtId="0" fontId="92" fillId="0" borderId="156" xfId="0" applyFont="1" applyBorder="1"/>
    <xf numFmtId="0" fontId="103" fillId="0" borderId="156" xfId="0" applyFont="1" applyBorder="1"/>
    <xf numFmtId="0" fontId="109" fillId="0" borderId="156" xfId="0" applyFont="1" applyBorder="1"/>
    <xf numFmtId="0" fontId="8" fillId="0" borderId="157" xfId="0" applyFont="1" applyBorder="1" applyAlignment="1">
      <alignment horizontal="center"/>
    </xf>
    <xf numFmtId="0" fontId="22" fillId="0" borderId="158" xfId="0" applyFont="1" applyBorder="1"/>
    <xf numFmtId="0" fontId="8" fillId="0" borderId="158" xfId="0" applyFont="1" applyBorder="1"/>
    <xf numFmtId="169" fontId="22" fillId="0" borderId="158" xfId="0" applyNumberFormat="1" applyFont="1" applyBorder="1" applyAlignment="1">
      <alignment horizontal="center"/>
    </xf>
    <xf numFmtId="4" fontId="22" fillId="0" borderId="158" xfId="0" applyNumberFormat="1" applyFont="1" applyBorder="1" applyAlignment="1">
      <alignment horizontal="center"/>
    </xf>
    <xf numFmtId="0" fontId="105" fillId="0" borderId="129" xfId="0" applyFont="1" applyBorder="1" applyAlignment="1">
      <alignment horizontal="center"/>
    </xf>
    <xf numFmtId="0" fontId="22" fillId="0" borderId="159" xfId="0" applyFont="1" applyBorder="1"/>
    <xf numFmtId="0" fontId="22" fillId="0" borderId="160" xfId="0" applyFont="1" applyBorder="1"/>
    <xf numFmtId="0" fontId="22" fillId="0" borderId="162" xfId="0" applyFont="1" applyBorder="1"/>
    <xf numFmtId="169" fontId="22" fillId="0" borderId="162" xfId="0" applyNumberFormat="1" applyFont="1" applyBorder="1" applyAlignment="1">
      <alignment horizontal="center"/>
    </xf>
    <xf numFmtId="4" fontId="22" fillId="0" borderId="162" xfId="0" applyNumberFormat="1" applyFont="1" applyBorder="1" applyAlignment="1">
      <alignment horizontal="center"/>
    </xf>
    <xf numFmtId="0" fontId="106" fillId="0" borderId="162" xfId="0" applyFont="1" applyBorder="1" applyAlignment="1">
      <alignment horizontal="center"/>
    </xf>
    <xf numFmtId="0" fontId="22" fillId="0" borderId="161" xfId="0" applyFont="1" applyBorder="1"/>
    <xf numFmtId="0" fontId="104" fillId="5" borderId="133" xfId="0" applyFont="1" applyFill="1" applyBorder="1" applyAlignment="1"/>
    <xf numFmtId="0" fontId="104" fillId="0" borderId="133" xfId="0" applyFont="1" applyBorder="1"/>
    <xf numFmtId="169" fontId="104" fillId="0" borderId="133" xfId="0" applyNumberFormat="1" applyFont="1" applyBorder="1" applyAlignment="1">
      <alignment horizontal="center"/>
    </xf>
    <xf numFmtId="4" fontId="104" fillId="0" borderId="133" xfId="0" applyNumberFormat="1" applyFont="1" applyBorder="1" applyAlignment="1">
      <alignment horizontal="center"/>
    </xf>
    <xf numFmtId="0" fontId="105" fillId="0" borderId="133" xfId="0" applyFont="1" applyBorder="1" applyAlignment="1">
      <alignment horizontal="center"/>
    </xf>
    <xf numFmtId="165" fontId="104" fillId="5" borderId="133" xfId="0" applyNumberFormat="1" applyFont="1" applyFill="1" applyBorder="1" applyAlignment="1"/>
    <xf numFmtId="169" fontId="104" fillId="5" borderId="133" xfId="0" applyNumberFormat="1" applyFont="1" applyFill="1" applyBorder="1" applyAlignment="1">
      <alignment horizontal="center"/>
    </xf>
    <xf numFmtId="0" fontId="104" fillId="5" borderId="133" xfId="0" applyFont="1" applyFill="1" applyBorder="1" applyAlignment="1">
      <alignment horizontal="center"/>
    </xf>
    <xf numFmtId="0" fontId="104" fillId="0" borderId="156" xfId="0" applyFont="1" applyBorder="1"/>
    <xf numFmtId="0" fontId="104" fillId="5" borderId="156" xfId="0" applyFont="1" applyFill="1" applyBorder="1" applyAlignment="1">
      <alignment horizontal="left"/>
    </xf>
    <xf numFmtId="0" fontId="113" fillId="0" borderId="163" xfId="0" applyFont="1" applyBorder="1"/>
    <xf numFmtId="169" fontId="113" fillId="0" borderId="163" xfId="0" applyNumberFormat="1" applyFont="1" applyBorder="1" applyAlignment="1">
      <alignment horizontal="center"/>
    </xf>
    <xf numFmtId="0" fontId="113" fillId="0" borderId="163" xfId="0" applyFont="1" applyBorder="1" applyAlignment="1">
      <alignment horizontal="center"/>
    </xf>
    <xf numFmtId="0" fontId="113" fillId="25" borderId="24" xfId="0" applyFont="1" applyFill="1" applyBorder="1" applyAlignment="1">
      <alignment horizontal="center"/>
    </xf>
    <xf numFmtId="0" fontId="113" fillId="24" borderId="0" xfId="0" applyFont="1" applyFill="1"/>
    <xf numFmtId="169" fontId="113" fillId="24" borderId="0" xfId="0" applyNumberFormat="1" applyFont="1" applyFill="1" applyAlignment="1">
      <alignment horizontal="center"/>
    </xf>
    <xf numFmtId="0" fontId="113" fillId="24" borderId="0" xfId="0" applyFont="1" applyFill="1" applyAlignment="1">
      <alignment horizontal="center"/>
    </xf>
    <xf numFmtId="0" fontId="113" fillId="25" borderId="24" xfId="18" applyFont="1" applyFill="1" applyBorder="1" applyAlignment="1">
      <alignment horizontal="center"/>
    </xf>
    <xf numFmtId="0" fontId="113" fillId="25" borderId="0" xfId="18" applyFont="1" applyFill="1" applyBorder="1" applyAlignment="1"/>
    <xf numFmtId="169" fontId="113" fillId="25" borderId="0" xfId="18" applyNumberFormat="1" applyFont="1" applyFill="1" applyBorder="1" applyAlignment="1">
      <alignment horizontal="center"/>
    </xf>
    <xf numFmtId="4" fontId="113" fillId="25" borderId="0" xfId="18" applyNumberFormat="1" applyFont="1" applyFill="1" applyBorder="1" applyAlignment="1">
      <alignment horizontal="center"/>
    </xf>
    <xf numFmtId="0" fontId="113" fillId="18" borderId="0" xfId="0" applyFont="1" applyFill="1" applyBorder="1" applyAlignment="1">
      <alignment horizontal="center"/>
    </xf>
    <xf numFmtId="165" fontId="92" fillId="5" borderId="133" xfId="0" applyNumberFormat="1" applyFont="1" applyFill="1" applyBorder="1" applyAlignment="1"/>
    <xf numFmtId="0" fontId="92" fillId="5" borderId="133" xfId="0" applyFont="1" applyFill="1" applyBorder="1" applyAlignment="1"/>
    <xf numFmtId="169" fontId="92" fillId="5" borderId="133" xfId="0" applyNumberFormat="1" applyFont="1" applyFill="1" applyBorder="1" applyAlignment="1">
      <alignment horizontal="center"/>
    </xf>
    <xf numFmtId="0" fontId="92" fillId="5" borderId="133" xfId="0" applyFont="1" applyFill="1" applyBorder="1" applyAlignment="1">
      <alignment horizontal="center"/>
    </xf>
    <xf numFmtId="0" fontId="92" fillId="5" borderId="156" xfId="0" applyFont="1" applyFill="1" applyBorder="1" applyAlignment="1">
      <alignment horizontal="left"/>
    </xf>
    <xf numFmtId="0" fontId="104" fillId="0" borderId="133" xfId="0" applyFont="1" applyBorder="1" applyAlignment="1">
      <alignment horizontal="center"/>
    </xf>
    <xf numFmtId="0" fontId="104" fillId="5" borderId="133" xfId="18" applyFont="1" applyFill="1" applyBorder="1" applyAlignment="1"/>
    <xf numFmtId="169" fontId="104" fillId="5" borderId="133" xfId="18" applyNumberFormat="1" applyFont="1" applyFill="1" applyBorder="1" applyAlignment="1">
      <alignment horizontal="center"/>
    </xf>
    <xf numFmtId="4" fontId="104" fillId="5" borderId="133" xfId="18" applyNumberFormat="1" applyFont="1" applyFill="1" applyBorder="1" applyAlignment="1">
      <alignment horizontal="center"/>
    </xf>
    <xf numFmtId="0" fontId="104" fillId="5" borderId="133" xfId="18" applyFont="1" applyFill="1" applyBorder="1" applyAlignment="1">
      <alignment horizontal="center"/>
    </xf>
    <xf numFmtId="0" fontId="104" fillId="5" borderId="156" xfId="18" applyFont="1" applyFill="1" applyBorder="1" applyAlignment="1">
      <alignment horizontal="left"/>
    </xf>
    <xf numFmtId="0" fontId="113" fillId="0" borderId="133" xfId="0" applyFont="1" applyBorder="1"/>
    <xf numFmtId="4" fontId="113" fillId="0" borderId="133" xfId="0" applyNumberFormat="1" applyFont="1" applyBorder="1" applyAlignment="1">
      <alignment horizontal="center"/>
    </xf>
    <xf numFmtId="0" fontId="27" fillId="0" borderId="156" xfId="0" applyFont="1" applyBorder="1"/>
    <xf numFmtId="1" fontId="113" fillId="5" borderId="24" xfId="0" applyNumberFormat="1" applyFont="1" applyFill="1" applyBorder="1" applyAlignment="1">
      <alignment horizontal="center"/>
    </xf>
    <xf numFmtId="167" fontId="113" fillId="5" borderId="0" xfId="0" applyNumberFormat="1" applyFont="1" applyFill="1" applyBorder="1" applyAlignment="1"/>
    <xf numFmtId="0" fontId="113" fillId="5" borderId="0" xfId="0" applyNumberFormat="1" applyFont="1" applyFill="1" applyBorder="1" applyAlignment="1">
      <alignment horizontal="center"/>
    </xf>
    <xf numFmtId="0" fontId="24" fillId="0" borderId="163" xfId="0" applyFont="1" applyBorder="1"/>
    <xf numFmtId="169" fontId="24" fillId="0" borderId="163" xfId="0" applyNumberFormat="1" applyFont="1" applyBorder="1" applyAlignment="1">
      <alignment horizontal="center"/>
    </xf>
    <xf numFmtId="4" fontId="24" fillId="0" borderId="163" xfId="0" applyNumberFormat="1" applyFont="1" applyBorder="1" applyAlignment="1">
      <alignment horizontal="center"/>
    </xf>
    <xf numFmtId="0" fontId="24" fillId="0" borderId="163" xfId="0" applyFont="1" applyBorder="1" applyAlignment="1">
      <alignment horizontal="center"/>
    </xf>
    <xf numFmtId="0" fontId="1" fillId="5" borderId="133" xfId="0" applyFont="1" applyFill="1" applyBorder="1" applyAlignment="1"/>
    <xf numFmtId="169" fontId="1" fillId="5" borderId="133" xfId="0" applyNumberFormat="1" applyFont="1" applyFill="1" applyBorder="1" applyAlignment="1">
      <alignment horizontal="center"/>
    </xf>
    <xf numFmtId="0" fontId="1" fillId="5" borderId="133" xfId="0" applyFont="1" applyFill="1" applyBorder="1" applyAlignment="1">
      <alignment horizontal="center"/>
    </xf>
    <xf numFmtId="0" fontId="1" fillId="5" borderId="133" xfId="0" applyNumberFormat="1" applyFont="1" applyFill="1" applyBorder="1" applyAlignment="1">
      <alignment horizontal="center"/>
    </xf>
    <xf numFmtId="0" fontId="92" fillId="5" borderId="133" xfId="0" applyNumberFormat="1" applyFont="1" applyFill="1" applyBorder="1" applyAlignment="1">
      <alignment horizontal="center"/>
    </xf>
    <xf numFmtId="0" fontId="24" fillId="0" borderId="156" xfId="0" applyFont="1" applyBorder="1"/>
    <xf numFmtId="0" fontId="1" fillId="5" borderId="156" xfId="0" applyFont="1" applyFill="1" applyBorder="1" applyAlignment="1">
      <alignment horizontal="left"/>
    </xf>
    <xf numFmtId="0" fontId="103" fillId="5" borderId="133" xfId="0" applyFont="1" applyFill="1" applyBorder="1" applyAlignment="1"/>
    <xf numFmtId="167" fontId="104" fillId="5" borderId="133" xfId="0" applyNumberFormat="1" applyFont="1" applyFill="1" applyBorder="1" applyAlignment="1"/>
    <xf numFmtId="0" fontId="104" fillId="5" borderId="133" xfId="0" applyNumberFormat="1" applyFont="1" applyFill="1" applyBorder="1" applyAlignment="1">
      <alignment horizontal="center"/>
    </xf>
    <xf numFmtId="166" fontId="24" fillId="5" borderId="133" xfId="0" applyNumberFormat="1" applyFont="1" applyFill="1" applyBorder="1" applyAlignment="1"/>
    <xf numFmtId="0" fontId="24" fillId="5" borderId="133" xfId="0" applyFont="1" applyFill="1" applyBorder="1" applyAlignment="1"/>
    <xf numFmtId="169" fontId="24" fillId="5" borderId="133" xfId="0" applyNumberFormat="1" applyFont="1" applyFill="1" applyBorder="1" applyAlignment="1">
      <alignment horizontal="center"/>
    </xf>
    <xf numFmtId="0" fontId="24" fillId="5" borderId="133" xfId="0" applyFont="1" applyFill="1" applyBorder="1" applyAlignment="1">
      <alignment horizontal="center"/>
    </xf>
    <xf numFmtId="0" fontId="24" fillId="5" borderId="133" xfId="0" applyNumberFormat="1" applyFont="1" applyFill="1" applyBorder="1" applyAlignment="1">
      <alignment horizontal="center"/>
    </xf>
    <xf numFmtId="166" fontId="92" fillId="5" borderId="133" xfId="0" applyNumberFormat="1" applyFont="1" applyFill="1" applyBorder="1" applyAlignment="1"/>
    <xf numFmtId="0" fontId="24" fillId="5" borderId="156" xfId="0" applyFont="1" applyFill="1" applyBorder="1" applyAlignment="1">
      <alignment horizontal="left"/>
    </xf>
    <xf numFmtId="165" fontId="88" fillId="5" borderId="133" xfId="0" applyNumberFormat="1" applyFont="1" applyFill="1" applyBorder="1" applyAlignment="1"/>
    <xf numFmtId="0" fontId="88" fillId="5" borderId="133" xfId="0" applyFont="1" applyFill="1" applyBorder="1" applyAlignment="1"/>
    <xf numFmtId="169" fontId="88" fillId="5" borderId="133" xfId="0" applyNumberFormat="1" applyFont="1" applyFill="1" applyBorder="1" applyAlignment="1">
      <alignment horizontal="center"/>
    </xf>
    <xf numFmtId="0" fontId="88" fillId="5" borderId="133" xfId="0" applyFont="1" applyFill="1" applyBorder="1" applyAlignment="1">
      <alignment horizontal="center"/>
    </xf>
    <xf numFmtId="0" fontId="88" fillId="5" borderId="156" xfId="0" applyFont="1" applyFill="1" applyBorder="1" applyAlignment="1">
      <alignment horizontal="left"/>
    </xf>
    <xf numFmtId="0" fontId="114" fillId="5" borderId="0" xfId="0" applyFont="1" applyFill="1" applyBorder="1" applyAlignment="1">
      <alignment horizontal="center"/>
    </xf>
    <xf numFmtId="169" fontId="92" fillId="0" borderId="164" xfId="0" applyNumberFormat="1" applyFont="1" applyBorder="1" applyAlignment="1">
      <alignment horizontal="center"/>
    </xf>
    <xf numFmtId="0" fontId="92" fillId="0" borderId="164" xfId="0" applyFont="1" applyBorder="1" applyAlignment="1">
      <alignment horizontal="center"/>
    </xf>
    <xf numFmtId="0" fontId="113" fillId="5" borderId="24" xfId="18" applyFont="1" applyFill="1" applyBorder="1" applyAlignment="1">
      <alignment horizontal="center"/>
    </xf>
    <xf numFmtId="0" fontId="113" fillId="5" borderId="0" xfId="18" applyFont="1" applyFill="1" applyBorder="1" applyAlignment="1"/>
    <xf numFmtId="169" fontId="113" fillId="5" borderId="0" xfId="18" applyNumberFormat="1" applyFont="1" applyFill="1" applyBorder="1" applyAlignment="1">
      <alignment horizontal="center"/>
    </xf>
    <xf numFmtId="4" fontId="113" fillId="5" borderId="0" xfId="18" applyNumberFormat="1" applyFont="1" applyFill="1" applyBorder="1" applyAlignment="1">
      <alignment horizontal="center"/>
    </xf>
    <xf numFmtId="0" fontId="113" fillId="5" borderId="0" xfId="18" applyFont="1" applyFill="1" applyBorder="1" applyAlignment="1">
      <alignment horizontal="center"/>
    </xf>
    <xf numFmtId="4" fontId="104" fillId="5" borderId="133" xfId="0" applyNumberFormat="1" applyFont="1" applyFill="1" applyBorder="1" applyAlignment="1">
      <alignment horizontal="center"/>
    </xf>
    <xf numFmtId="4" fontId="92" fillId="5" borderId="133" xfId="0" applyNumberFormat="1" applyFont="1" applyFill="1" applyBorder="1" applyAlignment="1">
      <alignment horizontal="center"/>
    </xf>
    <xf numFmtId="165" fontId="103" fillId="5" borderId="133" xfId="0" applyNumberFormat="1" applyFont="1" applyFill="1" applyBorder="1" applyAlignment="1"/>
    <xf numFmtId="0" fontId="92" fillId="5" borderId="133" xfId="18" applyFont="1" applyFill="1" applyBorder="1" applyAlignment="1"/>
    <xf numFmtId="169" fontId="92" fillId="5" borderId="133" xfId="18" applyNumberFormat="1" applyFont="1" applyFill="1" applyBorder="1" applyAlignment="1">
      <alignment horizontal="center"/>
    </xf>
    <xf numFmtId="4" fontId="92" fillId="5" borderId="133" xfId="18" applyNumberFormat="1" applyFont="1" applyFill="1" applyBorder="1" applyAlignment="1">
      <alignment horizontal="center"/>
    </xf>
    <xf numFmtId="0" fontId="92" fillId="5" borderId="133" xfId="18" applyFont="1" applyFill="1" applyBorder="1" applyAlignment="1">
      <alignment horizontal="center"/>
    </xf>
    <xf numFmtId="0" fontId="92" fillId="5" borderId="156" xfId="18" applyFont="1" applyFill="1" applyBorder="1" applyAlignment="1">
      <alignment horizontal="left"/>
    </xf>
    <xf numFmtId="0" fontId="104" fillId="0" borderId="165" xfId="0" applyFont="1" applyBorder="1"/>
    <xf numFmtId="0" fontId="104" fillId="5" borderId="165" xfId="0" applyFont="1" applyFill="1" applyBorder="1" applyAlignment="1">
      <alignment horizontal="left"/>
    </xf>
    <xf numFmtId="0" fontId="92" fillId="0" borderId="165" xfId="0" applyFont="1" applyBorder="1"/>
    <xf numFmtId="0" fontId="103" fillId="0" borderId="165" xfId="0" applyFont="1" applyBorder="1"/>
    <xf numFmtId="0" fontId="92" fillId="0" borderId="133" xfId="0" quotePrefix="1" applyFont="1" applyBorder="1" applyAlignment="1">
      <alignment horizontal="center" wrapText="1"/>
    </xf>
    <xf numFmtId="0" fontId="103" fillId="0" borderId="133" xfId="0" quotePrefix="1" applyFont="1" applyBorder="1" applyAlignment="1">
      <alignment horizontal="center" wrapText="1"/>
    </xf>
    <xf numFmtId="166" fontId="104" fillId="5" borderId="133" xfId="0" applyNumberFormat="1" applyFont="1" applyFill="1" applyBorder="1" applyAlignment="1"/>
    <xf numFmtId="0" fontId="1" fillId="5" borderId="166" xfId="0" applyFont="1" applyFill="1" applyBorder="1" applyAlignment="1">
      <alignment horizontal="center"/>
    </xf>
    <xf numFmtId="0" fontId="1" fillId="17" borderId="167" xfId="0" applyFont="1" applyFill="1" applyBorder="1" applyAlignment="1">
      <alignment horizontal="center"/>
    </xf>
    <xf numFmtId="0" fontId="92" fillId="2" borderId="0" xfId="0" applyFont="1" applyFill="1" applyBorder="1"/>
    <xf numFmtId="0" fontId="1" fillId="24" borderId="166" xfId="0" applyFont="1" applyFill="1" applyBorder="1" applyAlignment="1">
      <alignment horizontal="center"/>
    </xf>
    <xf numFmtId="16" fontId="1" fillId="5" borderId="168" xfId="0" applyNumberFormat="1" applyFont="1" applyFill="1" applyBorder="1" applyAlignment="1">
      <alignment vertical="center"/>
    </xf>
    <xf numFmtId="0" fontId="1" fillId="5" borderId="169" xfId="0" applyFont="1" applyFill="1" applyBorder="1" applyAlignment="1">
      <alignment horizontal="center" vertical="top" wrapText="1"/>
    </xf>
    <xf numFmtId="0" fontId="1" fillId="5" borderId="169" xfId="0" applyFont="1" applyFill="1" applyBorder="1" applyAlignment="1">
      <alignment horizontal="left"/>
    </xf>
    <xf numFmtId="0" fontId="1" fillId="32" borderId="171" xfId="0" applyFont="1" applyFill="1" applyBorder="1"/>
    <xf numFmtId="0" fontId="1" fillId="0" borderId="166" xfId="0" applyFont="1" applyFill="1" applyBorder="1" applyAlignment="1">
      <alignment horizontal="center"/>
    </xf>
    <xf numFmtId="0" fontId="1" fillId="18" borderId="166" xfId="0" applyFont="1" applyFill="1" applyBorder="1" applyAlignment="1">
      <alignment horizontal="center"/>
    </xf>
    <xf numFmtId="0" fontId="107" fillId="21" borderId="5" xfId="0" applyFont="1" applyFill="1" applyBorder="1" applyAlignment="1">
      <alignment horizontal="left"/>
    </xf>
    <xf numFmtId="0" fontId="114" fillId="21" borderId="5" xfId="0" applyFont="1" applyFill="1" applyBorder="1" applyAlignment="1">
      <alignment horizontal="left"/>
    </xf>
    <xf numFmtId="0" fontId="1" fillId="18" borderId="169" xfId="0" applyFont="1" applyFill="1" applyBorder="1" applyAlignment="1">
      <alignment horizontal="center"/>
    </xf>
    <xf numFmtId="0" fontId="1" fillId="24" borderId="169" xfId="0" applyFont="1" applyFill="1" applyBorder="1" applyAlignment="1">
      <alignment horizontal="center"/>
    </xf>
    <xf numFmtId="0" fontId="1" fillId="0" borderId="169" xfId="0" applyFont="1" applyFill="1" applyBorder="1" applyAlignment="1">
      <alignment horizontal="center"/>
    </xf>
    <xf numFmtId="0" fontId="1" fillId="17" borderId="14" xfId="0" applyFont="1" applyFill="1" applyBorder="1" applyAlignment="1">
      <alignment horizontal="center"/>
    </xf>
    <xf numFmtId="0" fontId="1" fillId="16" borderId="169" xfId="0" applyFont="1" applyFill="1" applyBorder="1" applyAlignment="1">
      <alignment horizontal="center"/>
    </xf>
    <xf numFmtId="0" fontId="1" fillId="17" borderId="170" xfId="0" applyFont="1" applyFill="1" applyBorder="1" applyAlignment="1">
      <alignment horizontal="center"/>
    </xf>
    <xf numFmtId="0" fontId="1" fillId="17" borderId="169" xfId="0" applyFont="1" applyFill="1" applyBorder="1" applyAlignment="1">
      <alignment horizontal="center"/>
    </xf>
    <xf numFmtId="0" fontId="0" fillId="16" borderId="169" xfId="0" applyFill="1" applyBorder="1" applyAlignment="1">
      <alignment horizontal="center"/>
    </xf>
    <xf numFmtId="0" fontId="1" fillId="0" borderId="172" xfId="0" applyFont="1" applyFill="1" applyBorder="1" applyAlignment="1">
      <alignment horizontal="center"/>
    </xf>
    <xf numFmtId="0" fontId="1" fillId="5" borderId="169" xfId="0" applyFont="1" applyFill="1" applyBorder="1" applyAlignment="1">
      <alignment horizontal="center"/>
    </xf>
    <xf numFmtId="0" fontId="8" fillId="2" borderId="126" xfId="0" applyFont="1" applyFill="1" applyBorder="1"/>
    <xf numFmtId="1" fontId="8" fillId="5" borderId="173" xfId="0" applyNumberFormat="1" applyFont="1" applyFill="1" applyBorder="1" applyAlignment="1">
      <alignment horizontal="center"/>
    </xf>
    <xf numFmtId="0" fontId="8" fillId="5" borderId="174" xfId="0" applyFont="1" applyFill="1" applyBorder="1" applyAlignment="1"/>
    <xf numFmtId="167" fontId="8" fillId="5" borderId="174" xfId="0" applyNumberFormat="1" applyFont="1" applyFill="1" applyBorder="1" applyAlignment="1"/>
    <xf numFmtId="169" fontId="8" fillId="5" borderId="174" xfId="0" applyNumberFormat="1" applyFont="1" applyFill="1" applyBorder="1" applyAlignment="1">
      <alignment horizontal="center"/>
    </xf>
    <xf numFmtId="0" fontId="8" fillId="5" borderId="174" xfId="0" applyNumberFormat="1" applyFont="1" applyFill="1" applyBorder="1" applyAlignment="1">
      <alignment horizontal="center"/>
    </xf>
    <xf numFmtId="0" fontId="8" fillId="5" borderId="174" xfId="0" applyFont="1" applyFill="1" applyBorder="1" applyAlignment="1">
      <alignment horizontal="center"/>
    </xf>
    <xf numFmtId="0" fontId="8" fillId="5" borderId="174" xfId="0" applyFont="1" applyFill="1" applyBorder="1" applyAlignment="1">
      <alignment horizontal="left"/>
    </xf>
    <xf numFmtId="0" fontId="8" fillId="5" borderId="173" xfId="0" applyFont="1" applyFill="1" applyBorder="1" applyAlignment="1">
      <alignment horizontal="center"/>
    </xf>
    <xf numFmtId="165" fontId="8" fillId="5" borderId="174" xfId="0" applyNumberFormat="1" applyFont="1" applyFill="1" applyBorder="1" applyAlignment="1"/>
    <xf numFmtId="0" fontId="92" fillId="0" borderId="130" xfId="0" applyFont="1" applyBorder="1"/>
    <xf numFmtId="0" fontId="22" fillId="0" borderId="175" xfId="0" applyFont="1" applyBorder="1"/>
    <xf numFmtId="0" fontId="23" fillId="0" borderId="176" xfId="0" applyFont="1" applyBorder="1" applyAlignment="1">
      <alignment horizontal="center"/>
    </xf>
    <xf numFmtId="0" fontId="22" fillId="0" borderId="177" xfId="0" applyFont="1" applyBorder="1"/>
    <xf numFmtId="0" fontId="105" fillId="0" borderId="130" xfId="0" applyFont="1" applyBorder="1" applyAlignment="1">
      <alignment horizontal="center"/>
    </xf>
    <xf numFmtId="0" fontId="105" fillId="0" borderId="128" xfId="0" applyFont="1" applyBorder="1" applyAlignment="1">
      <alignment horizontal="center"/>
    </xf>
    <xf numFmtId="0" fontId="22" fillId="0" borderId="178" xfId="0" applyFont="1" applyBorder="1"/>
    <xf numFmtId="0" fontId="23" fillId="0" borderId="179" xfId="0" applyFont="1" applyBorder="1" applyAlignment="1">
      <alignment horizontal="center"/>
    </xf>
    <xf numFmtId="0" fontId="22" fillId="0" borderId="180" xfId="0" applyFont="1" applyBorder="1"/>
    <xf numFmtId="0" fontId="22" fillId="0" borderId="181" xfId="0" applyFont="1" applyBorder="1"/>
    <xf numFmtId="0" fontId="104" fillId="5" borderId="182" xfId="0" applyFont="1" applyFill="1" applyBorder="1" applyAlignment="1"/>
    <xf numFmtId="0" fontId="104" fillId="0" borderId="183" xfId="0" applyFont="1" applyBorder="1"/>
    <xf numFmtId="169" fontId="104" fillId="0" borderId="183" xfId="0" applyNumberFormat="1" applyFont="1" applyBorder="1" applyAlignment="1">
      <alignment horizontal="center"/>
    </xf>
    <xf numFmtId="4" fontId="104" fillId="0" borderId="183" xfId="0" applyNumberFormat="1" applyFont="1" applyBorder="1" applyAlignment="1">
      <alignment horizontal="center"/>
    </xf>
    <xf numFmtId="0" fontId="105" fillId="0" borderId="183" xfId="0" applyFont="1" applyBorder="1" applyAlignment="1">
      <alignment horizontal="center"/>
    </xf>
    <xf numFmtId="0" fontId="104" fillId="0" borderId="184" xfId="0" applyFont="1" applyBorder="1"/>
    <xf numFmtId="0" fontId="104" fillId="5" borderId="130" xfId="0" applyFont="1" applyFill="1" applyBorder="1" applyAlignment="1"/>
    <xf numFmtId="0" fontId="88" fillId="5" borderId="130" xfId="0" applyFont="1" applyFill="1" applyBorder="1" applyAlignment="1"/>
    <xf numFmtId="0" fontId="103" fillId="5" borderId="128" xfId="0" applyFont="1" applyFill="1" applyBorder="1" applyAlignment="1"/>
    <xf numFmtId="165" fontId="103" fillId="5" borderId="132" xfId="0" applyNumberFormat="1" applyFont="1" applyFill="1" applyBorder="1" applyAlignment="1"/>
    <xf numFmtId="0" fontId="103" fillId="5" borderId="132" xfId="0" applyFont="1" applyFill="1" applyBorder="1" applyAlignment="1"/>
    <xf numFmtId="169" fontId="103" fillId="5" borderId="132" xfId="0" applyNumberFormat="1" applyFont="1" applyFill="1" applyBorder="1" applyAlignment="1">
      <alignment horizontal="center"/>
    </xf>
    <xf numFmtId="0" fontId="103" fillId="5" borderId="132" xfId="0" applyFont="1" applyFill="1" applyBorder="1" applyAlignment="1">
      <alignment horizontal="center"/>
    </xf>
    <xf numFmtId="0" fontId="103" fillId="5" borderId="178" xfId="0" applyFont="1" applyFill="1" applyBorder="1" applyAlignment="1">
      <alignment horizontal="left"/>
    </xf>
    <xf numFmtId="165" fontId="92" fillId="5" borderId="182" xfId="0" applyNumberFormat="1" applyFont="1" applyFill="1" applyBorder="1" applyAlignment="1"/>
    <xf numFmtId="0" fontId="92" fillId="0" borderId="183" xfId="0" applyFont="1" applyBorder="1"/>
    <xf numFmtId="169" fontId="92" fillId="0" borderId="183" xfId="0" applyNumberFormat="1" applyFont="1" applyBorder="1" applyAlignment="1">
      <alignment horizontal="center"/>
    </xf>
    <xf numFmtId="0" fontId="92" fillId="0" borderId="183" xfId="0" applyFont="1" applyBorder="1" applyAlignment="1">
      <alignment horizontal="center"/>
    </xf>
    <xf numFmtId="0" fontId="92" fillId="0" borderId="184" xfId="0" applyFont="1" applyBorder="1"/>
    <xf numFmtId="165" fontId="92" fillId="5" borderId="130" xfId="0" applyNumberFormat="1" applyFont="1" applyFill="1" applyBorder="1" applyAlignment="1"/>
    <xf numFmtId="0" fontId="103" fillId="0" borderId="178" xfId="0" applyFont="1" applyBorder="1"/>
    <xf numFmtId="0" fontId="115" fillId="5" borderId="24" xfId="0" applyFont="1" applyFill="1" applyBorder="1" applyAlignment="1">
      <alignment horizontal="center"/>
    </xf>
    <xf numFmtId="0" fontId="115" fillId="5" borderId="0" xfId="0" applyFont="1" applyFill="1" applyBorder="1" applyAlignment="1"/>
    <xf numFmtId="165" fontId="115" fillId="5" borderId="0" xfId="0" applyNumberFormat="1" applyFont="1" applyFill="1" applyBorder="1" applyAlignment="1"/>
    <xf numFmtId="169" fontId="115" fillId="5" borderId="0" xfId="0" applyNumberFormat="1" applyFont="1" applyFill="1" applyBorder="1" applyAlignment="1">
      <alignment horizontal="center"/>
    </xf>
    <xf numFmtId="0" fontId="115" fillId="5" borderId="0" xfId="0" applyFont="1" applyFill="1" applyBorder="1" applyAlignment="1">
      <alignment horizontal="center"/>
    </xf>
    <xf numFmtId="0" fontId="100" fillId="2" borderId="126" xfId="0" applyFont="1" applyFill="1" applyBorder="1"/>
    <xf numFmtId="0" fontId="8" fillId="5" borderId="185" xfId="0" applyFont="1" applyFill="1" applyBorder="1" applyAlignment="1">
      <alignment horizontal="left"/>
    </xf>
    <xf numFmtId="0" fontId="92" fillId="0" borderId="186" xfId="0" applyFont="1" applyBorder="1"/>
    <xf numFmtId="0" fontId="92" fillId="0" borderId="163" xfId="0" applyFont="1" applyBorder="1"/>
    <xf numFmtId="169" fontId="92" fillId="0" borderId="163" xfId="0" applyNumberFormat="1" applyFont="1" applyBorder="1" applyAlignment="1">
      <alignment horizontal="center"/>
    </xf>
    <xf numFmtId="0" fontId="92" fillId="0" borderId="163" xfId="0" applyFont="1" applyBorder="1" applyAlignment="1">
      <alignment horizontal="center"/>
    </xf>
    <xf numFmtId="0" fontId="92" fillId="0" borderId="187" xfId="0" applyFont="1" applyBorder="1"/>
    <xf numFmtId="0" fontId="8" fillId="25" borderId="173" xfId="0" applyFont="1" applyFill="1" applyBorder="1" applyAlignment="1">
      <alignment horizontal="center"/>
    </xf>
    <xf numFmtId="0" fontId="8" fillId="25" borderId="174" xfId="0" applyFont="1" applyFill="1" applyBorder="1" applyAlignment="1"/>
    <xf numFmtId="165" fontId="8" fillId="25" borderId="174" xfId="0" applyNumberFormat="1" applyFont="1" applyFill="1" applyBorder="1" applyAlignment="1"/>
    <xf numFmtId="169" fontId="8" fillId="25" borderId="174" xfId="0" applyNumberFormat="1" applyFont="1" applyFill="1" applyBorder="1" applyAlignment="1">
      <alignment horizontal="center"/>
    </xf>
    <xf numFmtId="0" fontId="8" fillId="25" borderId="174" xfId="0" applyFont="1" applyFill="1" applyBorder="1" applyAlignment="1">
      <alignment horizontal="center"/>
    </xf>
    <xf numFmtId="0" fontId="8" fillId="25" borderId="174" xfId="0" applyFont="1" applyFill="1" applyBorder="1" applyAlignment="1">
      <alignment horizontal="left"/>
    </xf>
    <xf numFmtId="0" fontId="92" fillId="0" borderId="182" xfId="0" applyFont="1" applyBorder="1"/>
    <xf numFmtId="165" fontId="92" fillId="5" borderId="128" xfId="0" applyNumberFormat="1" applyFont="1" applyFill="1" applyBorder="1" applyAlignment="1"/>
    <xf numFmtId="0" fontId="92" fillId="5" borderId="132" xfId="0" applyFont="1" applyFill="1" applyBorder="1" applyAlignment="1"/>
    <xf numFmtId="169" fontId="92" fillId="5" borderId="132" xfId="0" applyNumberFormat="1" applyFont="1" applyFill="1" applyBorder="1" applyAlignment="1">
      <alignment horizontal="center"/>
    </xf>
    <xf numFmtId="0" fontId="92" fillId="5" borderId="132" xfId="0" applyFont="1" applyFill="1" applyBorder="1" applyAlignment="1">
      <alignment horizontal="center"/>
    </xf>
    <xf numFmtId="0" fontId="92" fillId="5" borderId="178" xfId="0" applyFont="1" applyFill="1" applyBorder="1" applyAlignment="1">
      <alignment horizontal="left"/>
    </xf>
    <xf numFmtId="0" fontId="24" fillId="0" borderId="182" xfId="0" applyFont="1" applyBorder="1"/>
    <xf numFmtId="0" fontId="24" fillId="0" borderId="183" xfId="0" applyFont="1" applyBorder="1"/>
    <xf numFmtId="169" fontId="24" fillId="0" borderId="183" xfId="0" applyNumberFormat="1" applyFont="1" applyBorder="1" applyAlignment="1">
      <alignment horizontal="center"/>
    </xf>
    <xf numFmtId="4" fontId="24" fillId="0" borderId="183" xfId="0" applyNumberFormat="1" applyFont="1" applyBorder="1" applyAlignment="1">
      <alignment horizontal="center"/>
    </xf>
    <xf numFmtId="0" fontId="24" fillId="0" borderId="183" xfId="0" applyFont="1" applyBorder="1" applyAlignment="1">
      <alignment horizontal="center"/>
    </xf>
    <xf numFmtId="0" fontId="24" fillId="0" borderId="184" xfId="0" applyFont="1" applyBorder="1"/>
    <xf numFmtId="166" fontId="24" fillId="5" borderId="128" xfId="0" applyNumberFormat="1" applyFont="1" applyFill="1" applyBorder="1" applyAlignment="1"/>
    <xf numFmtId="0" fontId="1" fillId="5" borderId="132" xfId="0" applyFont="1" applyFill="1" applyBorder="1" applyAlignment="1"/>
    <xf numFmtId="169" fontId="1" fillId="5" borderId="132" xfId="0" applyNumberFormat="1" applyFont="1" applyFill="1" applyBorder="1" applyAlignment="1">
      <alignment horizontal="center"/>
    </xf>
    <xf numFmtId="0" fontId="1" fillId="5" borderId="132" xfId="0" applyFont="1" applyFill="1" applyBorder="1" applyAlignment="1">
      <alignment horizontal="center"/>
    </xf>
    <xf numFmtId="0" fontId="1" fillId="5" borderId="132" xfId="0" applyNumberFormat="1" applyFont="1" applyFill="1" applyBorder="1" applyAlignment="1">
      <alignment horizontal="center"/>
    </xf>
    <xf numFmtId="0" fontId="1" fillId="5" borderId="178" xfId="0" applyFont="1" applyFill="1" applyBorder="1" applyAlignment="1">
      <alignment horizontal="left"/>
    </xf>
    <xf numFmtId="4" fontId="8" fillId="5" borderId="174" xfId="0" applyNumberFormat="1" applyFont="1" applyFill="1" applyBorder="1" applyAlignment="1">
      <alignment horizontal="center"/>
    </xf>
    <xf numFmtId="0" fontId="104" fillId="0" borderId="182" xfId="0" applyFont="1" applyBorder="1"/>
    <xf numFmtId="0" fontId="104" fillId="0" borderId="183" xfId="0" applyFont="1" applyBorder="1" applyAlignment="1">
      <alignment horizontal="center"/>
    </xf>
    <xf numFmtId="0" fontId="104" fillId="0" borderId="130" xfId="0" applyFont="1" applyBorder="1"/>
    <xf numFmtId="0" fontId="104" fillId="5" borderId="130" xfId="18" applyFont="1" applyFill="1" applyBorder="1" applyAlignment="1"/>
    <xf numFmtId="0" fontId="92" fillId="0" borderId="128" xfId="0" applyFont="1" applyBorder="1"/>
    <xf numFmtId="0" fontId="92" fillId="0" borderId="132" xfId="0" applyFont="1" applyBorder="1"/>
    <xf numFmtId="169" fontId="92" fillId="0" borderId="132" xfId="0" applyNumberFormat="1" applyFont="1" applyBorder="1" applyAlignment="1">
      <alignment horizontal="center"/>
    </xf>
    <xf numFmtId="4" fontId="92" fillId="0" borderId="132" xfId="0" applyNumberFormat="1" applyFont="1" applyBorder="1" applyAlignment="1">
      <alignment horizontal="center"/>
    </xf>
    <xf numFmtId="0" fontId="92" fillId="0" borderId="132" xfId="0" applyFont="1" applyBorder="1" applyAlignment="1">
      <alignment horizontal="center"/>
    </xf>
    <xf numFmtId="0" fontId="92" fillId="0" borderId="178" xfId="0" applyFont="1" applyBorder="1"/>
    <xf numFmtId="0" fontId="8" fillId="5" borderId="188" xfId="0" applyFont="1" applyFill="1" applyBorder="1" applyAlignment="1">
      <alignment horizontal="center"/>
    </xf>
    <xf numFmtId="0" fontId="8" fillId="5" borderId="189" xfId="0" applyFont="1" applyFill="1" applyBorder="1" applyAlignment="1"/>
    <xf numFmtId="165" fontId="8" fillId="5" borderId="189" xfId="0" applyNumberFormat="1" applyFont="1" applyFill="1" applyBorder="1" applyAlignment="1"/>
    <xf numFmtId="169" fontId="8" fillId="5" borderId="189" xfId="0" applyNumberFormat="1" applyFont="1" applyFill="1" applyBorder="1" applyAlignment="1">
      <alignment horizontal="center"/>
    </xf>
    <xf numFmtId="0" fontId="8" fillId="5" borderId="189" xfId="0" applyFont="1" applyFill="1" applyBorder="1" applyAlignment="1">
      <alignment horizontal="center"/>
    </xf>
    <xf numFmtId="0" fontId="1" fillId="5" borderId="189" xfId="0" applyFont="1" applyFill="1" applyBorder="1" applyAlignment="1">
      <alignment horizontal="left"/>
    </xf>
    <xf numFmtId="0" fontId="1" fillId="5" borderId="174" xfId="0" applyFont="1" applyFill="1" applyBorder="1" applyAlignment="1"/>
    <xf numFmtId="167" fontId="1" fillId="5" borderId="174" xfId="0" applyNumberFormat="1" applyFont="1" applyFill="1" applyBorder="1" applyAlignment="1"/>
    <xf numFmtId="169" fontId="1" fillId="5" borderId="174" xfId="0" applyNumberFormat="1" applyFont="1" applyFill="1" applyBorder="1" applyAlignment="1">
      <alignment horizontal="center"/>
    </xf>
    <xf numFmtId="0" fontId="1" fillId="5" borderId="174" xfId="0" applyNumberFormat="1" applyFont="1" applyFill="1" applyBorder="1" applyAlignment="1">
      <alignment horizontal="center"/>
    </xf>
    <xf numFmtId="0" fontId="1" fillId="5" borderId="185" xfId="0" applyFont="1" applyFill="1" applyBorder="1" applyAlignment="1">
      <alignment horizontal="left"/>
    </xf>
    <xf numFmtId="166" fontId="8" fillId="5" borderId="174" xfId="0" applyNumberFormat="1" applyFont="1" applyFill="1" applyBorder="1" applyAlignment="1"/>
    <xf numFmtId="165" fontId="103" fillId="5" borderId="130" xfId="0" applyNumberFormat="1" applyFont="1" applyFill="1" applyBorder="1" applyAlignment="1"/>
    <xf numFmtId="165" fontId="103" fillId="5" borderId="128" xfId="0" applyNumberFormat="1" applyFont="1" applyFill="1" applyBorder="1" applyAlignment="1"/>
    <xf numFmtId="0" fontId="27" fillId="0" borderId="184" xfId="0" applyFont="1" applyBorder="1"/>
    <xf numFmtId="0" fontId="24" fillId="0" borderId="130" xfId="0" applyFont="1" applyBorder="1"/>
    <xf numFmtId="4" fontId="103" fillId="0" borderId="132" xfId="0" applyNumberFormat="1" applyFont="1" applyBorder="1" applyAlignment="1">
      <alignment horizontal="center"/>
    </xf>
    <xf numFmtId="0" fontId="8" fillId="0" borderId="174" xfId="0" applyFont="1" applyBorder="1"/>
    <xf numFmtId="0" fontId="24" fillId="0" borderId="186" xfId="0" applyFont="1" applyBorder="1"/>
    <xf numFmtId="0" fontId="24" fillId="0" borderId="187" xfId="0" applyFont="1" applyBorder="1"/>
    <xf numFmtId="4" fontId="92" fillId="0" borderId="163" xfId="0" applyNumberFormat="1" applyFont="1" applyBorder="1" applyAlignment="1">
      <alignment horizontal="center"/>
    </xf>
    <xf numFmtId="0" fontId="8" fillId="5" borderId="189" xfId="0" applyFont="1" applyFill="1" applyBorder="1" applyAlignment="1">
      <alignment horizontal="left"/>
    </xf>
    <xf numFmtId="4" fontId="92" fillId="0" borderId="183" xfId="0" applyNumberFormat="1" applyFont="1" applyBorder="1" applyAlignment="1">
      <alignment horizontal="center"/>
    </xf>
    <xf numFmtId="0" fontId="91" fillId="5" borderId="128" xfId="0" applyFont="1" applyFill="1" applyBorder="1" applyAlignment="1"/>
    <xf numFmtId="166" fontId="91" fillId="5" borderId="132" xfId="0" applyNumberFormat="1" applyFont="1" applyFill="1" applyBorder="1" applyAlignment="1"/>
    <xf numFmtId="169" fontId="91" fillId="5" borderId="132" xfId="0" applyNumberFormat="1" applyFont="1" applyFill="1" applyBorder="1" applyAlignment="1">
      <alignment horizontal="center"/>
    </xf>
    <xf numFmtId="0" fontId="91" fillId="5" borderId="132" xfId="0" applyFont="1" applyFill="1" applyBorder="1" applyAlignment="1">
      <alignment horizontal="center"/>
    </xf>
    <xf numFmtId="0" fontId="92" fillId="5" borderId="132" xfId="0" applyNumberFormat="1" applyFont="1" applyFill="1" applyBorder="1" applyAlignment="1">
      <alignment horizontal="center"/>
    </xf>
    <xf numFmtId="0" fontId="91" fillId="5" borderId="178" xfId="0" applyFont="1" applyFill="1" applyBorder="1" applyAlignment="1">
      <alignment horizontal="left"/>
    </xf>
    <xf numFmtId="1" fontId="8" fillId="5" borderId="188" xfId="0" applyNumberFormat="1" applyFont="1" applyFill="1" applyBorder="1" applyAlignment="1">
      <alignment horizontal="center"/>
    </xf>
    <xf numFmtId="166" fontId="8" fillId="5" borderId="189" xfId="0" applyNumberFormat="1" applyFont="1" applyFill="1" applyBorder="1" applyAlignment="1"/>
    <xf numFmtId="0" fontId="8" fillId="5" borderId="189" xfId="0" applyNumberFormat="1" applyFont="1" applyFill="1" applyBorder="1" applyAlignment="1">
      <alignment horizontal="center"/>
    </xf>
    <xf numFmtId="0" fontId="1" fillId="5" borderId="174" xfId="0" applyFont="1" applyFill="1" applyBorder="1" applyAlignment="1">
      <alignment horizontal="center"/>
    </xf>
    <xf numFmtId="0" fontId="8" fillId="25" borderId="174" xfId="0" applyNumberFormat="1" applyFont="1" applyFill="1" applyBorder="1" applyAlignment="1">
      <alignment horizontal="center"/>
    </xf>
    <xf numFmtId="166" fontId="92" fillId="5" borderId="186" xfId="0" applyNumberFormat="1" applyFont="1" applyFill="1" applyBorder="1" applyAlignment="1"/>
    <xf numFmtId="0" fontId="1" fillId="5" borderId="130" xfId="0" applyFont="1" applyFill="1" applyBorder="1" applyAlignment="1"/>
    <xf numFmtId="0" fontId="104" fillId="0" borderId="186" xfId="0" applyFont="1" applyBorder="1"/>
    <xf numFmtId="0" fontId="104" fillId="0" borderId="163" xfId="0" applyFont="1" applyBorder="1"/>
    <xf numFmtId="169" fontId="104" fillId="0" borderId="163" xfId="0" applyNumberFormat="1" applyFont="1" applyBorder="1" applyAlignment="1">
      <alignment horizontal="center"/>
    </xf>
    <xf numFmtId="4" fontId="104" fillId="0" borderId="163" xfId="0" applyNumberFormat="1" applyFont="1" applyBorder="1" applyAlignment="1">
      <alignment horizontal="center"/>
    </xf>
    <xf numFmtId="0" fontId="104" fillId="0" borderId="163" xfId="0" applyFont="1" applyBorder="1" applyAlignment="1">
      <alignment horizontal="center"/>
    </xf>
    <xf numFmtId="0" fontId="104" fillId="0" borderId="187" xfId="0" applyFont="1" applyBorder="1"/>
    <xf numFmtId="165" fontId="104" fillId="5" borderId="130" xfId="0" applyNumberFormat="1" applyFont="1" applyFill="1" applyBorder="1" applyAlignment="1"/>
    <xf numFmtId="165" fontId="1" fillId="5" borderId="128" xfId="0" applyNumberFormat="1" applyFont="1" applyFill="1" applyBorder="1" applyAlignment="1"/>
    <xf numFmtId="0" fontId="24" fillId="5" borderId="132" xfId="0" applyFont="1" applyFill="1" applyBorder="1" applyAlignment="1">
      <alignment horizontal="center"/>
    </xf>
    <xf numFmtId="0" fontId="102" fillId="5" borderId="173" xfId="0" applyFont="1" applyFill="1" applyBorder="1" applyAlignment="1">
      <alignment horizontal="center"/>
    </xf>
    <xf numFmtId="0" fontId="92" fillId="5" borderId="174" xfId="0" applyFont="1" applyFill="1" applyBorder="1" applyAlignment="1"/>
    <xf numFmtId="169" fontId="92" fillId="5" borderId="174" xfId="0" applyNumberFormat="1" applyFont="1" applyFill="1" applyBorder="1" applyAlignment="1">
      <alignment horizontal="center"/>
    </xf>
    <xf numFmtId="0" fontId="92" fillId="5" borderId="174" xfId="0" applyFont="1" applyFill="1" applyBorder="1" applyAlignment="1">
      <alignment horizontal="center"/>
    </xf>
    <xf numFmtId="0" fontId="92" fillId="5" borderId="185" xfId="0" applyFont="1" applyFill="1" applyBorder="1" applyAlignment="1">
      <alignment horizontal="left"/>
    </xf>
    <xf numFmtId="0" fontId="92" fillId="5" borderId="128" xfId="0" applyFont="1" applyFill="1" applyBorder="1" applyAlignment="1"/>
    <xf numFmtId="4" fontId="92" fillId="5" borderId="132" xfId="0" applyNumberFormat="1" applyFont="1" applyFill="1" applyBorder="1" applyAlignment="1">
      <alignment horizontal="center"/>
    </xf>
    <xf numFmtId="0" fontId="104" fillId="5" borderId="183" xfId="0" applyFont="1" applyFill="1" applyBorder="1" applyAlignment="1"/>
    <xf numFmtId="169" fontId="104" fillId="5" borderId="183" xfId="0" applyNumberFormat="1" applyFont="1" applyFill="1" applyBorder="1" applyAlignment="1">
      <alignment horizontal="center"/>
    </xf>
    <xf numFmtId="4" fontId="104" fillId="5" borderId="183" xfId="0" applyNumberFormat="1" applyFont="1" applyFill="1" applyBorder="1" applyAlignment="1">
      <alignment horizontal="center"/>
    </xf>
    <xf numFmtId="0" fontId="104" fillId="5" borderId="183" xfId="0" applyFont="1" applyFill="1" applyBorder="1" applyAlignment="1">
      <alignment horizontal="center"/>
    </xf>
    <xf numFmtId="0" fontId="104" fillId="5" borderId="184" xfId="0" applyFont="1" applyFill="1" applyBorder="1" applyAlignment="1">
      <alignment horizontal="left"/>
    </xf>
    <xf numFmtId="166" fontId="24" fillId="5" borderId="130" xfId="0" applyNumberFormat="1" applyFont="1" applyFill="1" applyBorder="1" applyAlignment="1"/>
    <xf numFmtId="166" fontId="92" fillId="5" borderId="130" xfId="0" applyNumberFormat="1" applyFont="1" applyFill="1" applyBorder="1" applyAlignment="1"/>
    <xf numFmtId="166" fontId="103" fillId="5" borderId="130" xfId="0" applyNumberFormat="1" applyFont="1" applyFill="1" applyBorder="1" applyAlignment="1"/>
    <xf numFmtId="169" fontId="103" fillId="5" borderId="133" xfId="0" applyNumberFormat="1" applyFont="1" applyFill="1" applyBorder="1" applyAlignment="1">
      <alignment horizontal="center"/>
    </xf>
    <xf numFmtId="0" fontId="103" fillId="5" borderId="133" xfId="0" applyFont="1" applyFill="1" applyBorder="1" applyAlignment="1">
      <alignment horizontal="center"/>
    </xf>
    <xf numFmtId="0" fontId="103" fillId="5" borderId="133" xfId="0" applyNumberFormat="1" applyFont="1" applyFill="1" applyBorder="1" applyAlignment="1">
      <alignment horizontal="center"/>
    </xf>
    <xf numFmtId="0" fontId="103" fillId="5" borderId="156" xfId="0" applyFont="1" applyFill="1" applyBorder="1" applyAlignment="1">
      <alignment horizontal="left"/>
    </xf>
    <xf numFmtId="166" fontId="103" fillId="5" borderId="128" xfId="0" applyNumberFormat="1" applyFont="1" applyFill="1" applyBorder="1" applyAlignment="1"/>
    <xf numFmtId="0" fontId="103" fillId="5" borderId="132" xfId="0" applyNumberFormat="1" applyFont="1" applyFill="1" applyBorder="1" applyAlignment="1">
      <alignment horizontal="center"/>
    </xf>
    <xf numFmtId="166" fontId="1" fillId="5" borderId="174" xfId="0" applyNumberFormat="1" applyFont="1" applyFill="1" applyBorder="1" applyAlignment="1"/>
    <xf numFmtId="1" fontId="115" fillId="5" borderId="24" xfId="0" applyNumberFormat="1" applyFont="1" applyFill="1" applyBorder="1" applyAlignment="1">
      <alignment horizontal="center"/>
    </xf>
    <xf numFmtId="166" fontId="115" fillId="5" borderId="0" xfId="0" applyNumberFormat="1" applyFont="1" applyFill="1" applyBorder="1" applyAlignment="1"/>
    <xf numFmtId="0" fontId="115" fillId="5" borderId="0" xfId="0" applyNumberFormat="1" applyFont="1" applyFill="1" applyBorder="1" applyAlignment="1">
      <alignment horizontal="center"/>
    </xf>
    <xf numFmtId="0" fontId="92" fillId="5" borderId="182" xfId="0" applyFont="1" applyFill="1" applyBorder="1" applyAlignment="1"/>
    <xf numFmtId="0" fontId="92" fillId="0" borderId="190" xfId="0" applyFont="1" applyBorder="1"/>
    <xf numFmtId="0" fontId="92" fillId="0" borderId="191" xfId="0" applyFont="1" applyBorder="1"/>
    <xf numFmtId="0" fontId="92" fillId="0" borderId="192" xfId="0" applyFont="1" applyBorder="1" applyAlignment="1">
      <alignment horizontal="center"/>
    </xf>
    <xf numFmtId="0" fontId="92" fillId="0" borderId="193" xfId="0" applyFont="1" applyBorder="1"/>
    <xf numFmtId="0" fontId="92" fillId="5" borderId="128" xfId="18" applyFont="1" applyFill="1" applyBorder="1" applyAlignment="1"/>
    <xf numFmtId="0" fontId="92" fillId="5" borderId="132" xfId="18" applyFont="1" applyFill="1" applyBorder="1" applyAlignment="1"/>
    <xf numFmtId="169" fontId="92" fillId="5" borderId="132" xfId="18" applyNumberFormat="1" applyFont="1" applyFill="1" applyBorder="1" applyAlignment="1">
      <alignment horizontal="center"/>
    </xf>
    <xf numFmtId="4" fontId="92" fillId="5" borderId="132" xfId="18" applyNumberFormat="1" applyFont="1" applyFill="1" applyBorder="1" applyAlignment="1">
      <alignment horizontal="center"/>
    </xf>
    <xf numFmtId="0" fontId="92" fillId="5" borderId="132" xfId="18" applyFont="1" applyFill="1" applyBorder="1" applyAlignment="1">
      <alignment horizontal="center"/>
    </xf>
    <xf numFmtId="0" fontId="92" fillId="5" borderId="178" xfId="18" applyFont="1" applyFill="1" applyBorder="1" applyAlignment="1">
      <alignment horizontal="left"/>
    </xf>
    <xf numFmtId="0" fontId="20" fillId="2" borderId="126" xfId="0" applyFont="1" applyFill="1" applyBorder="1"/>
    <xf numFmtId="0" fontId="103" fillId="0" borderId="132" xfId="0" quotePrefix="1" applyFont="1" applyBorder="1" applyAlignment="1">
      <alignment horizontal="center" wrapText="1"/>
    </xf>
    <xf numFmtId="0" fontId="92" fillId="5" borderId="194" xfId="0" applyFont="1" applyFill="1" applyBorder="1" applyAlignment="1">
      <alignment horizontal="left"/>
    </xf>
    <xf numFmtId="0" fontId="8" fillId="29" borderId="173" xfId="0" applyFont="1" applyFill="1" applyBorder="1" applyAlignment="1">
      <alignment horizontal="center"/>
    </xf>
    <xf numFmtId="0" fontId="8" fillId="29" borderId="174" xfId="0" applyFont="1" applyFill="1" applyBorder="1" applyAlignment="1"/>
    <xf numFmtId="165" fontId="8" fillId="29" borderId="174" xfId="0" applyNumberFormat="1" applyFont="1" applyFill="1" applyBorder="1" applyAlignment="1"/>
    <xf numFmtId="169" fontId="8" fillId="29" borderId="174" xfId="0" applyNumberFormat="1" applyFont="1" applyFill="1" applyBorder="1" applyAlignment="1">
      <alignment horizontal="center"/>
    </xf>
    <xf numFmtId="0" fontId="8" fillId="29" borderId="174" xfId="0" applyFont="1" applyFill="1" applyBorder="1" applyAlignment="1">
      <alignment horizontal="center"/>
    </xf>
    <xf numFmtId="0" fontId="8" fillId="29" borderId="174" xfId="0" applyFont="1" applyFill="1" applyBorder="1" applyAlignment="1">
      <alignment horizontal="left"/>
    </xf>
    <xf numFmtId="0" fontId="26" fillId="2" borderId="126" xfId="0" applyFont="1" applyFill="1" applyBorder="1"/>
    <xf numFmtId="166" fontId="104" fillId="5" borderId="130" xfId="0" applyNumberFormat="1" applyFont="1" applyFill="1" applyBorder="1" applyAlignment="1"/>
    <xf numFmtId="165" fontId="92" fillId="5" borderId="186" xfId="0" applyNumberFormat="1" applyFont="1" applyFill="1" applyBorder="1" applyAlignment="1"/>
    <xf numFmtId="0" fontId="29" fillId="2" borderId="126" xfId="0" applyFont="1" applyFill="1" applyBorder="1"/>
    <xf numFmtId="0" fontId="92" fillId="5" borderId="130" xfId="0" applyFont="1" applyFill="1" applyBorder="1" applyAlignment="1"/>
    <xf numFmtId="0" fontId="103" fillId="5" borderId="130" xfId="0" applyFont="1" applyFill="1" applyBorder="1" applyAlignment="1"/>
    <xf numFmtId="0" fontId="1" fillId="17" borderId="166" xfId="0" applyFont="1" applyFill="1" applyBorder="1" applyAlignment="1">
      <alignment horizontal="center"/>
    </xf>
    <xf numFmtId="0" fontId="1" fillId="15" borderId="167" xfId="0" applyFont="1" applyFill="1" applyBorder="1" applyAlignment="1">
      <alignment horizontal="center"/>
    </xf>
    <xf numFmtId="0" fontId="1" fillId="16" borderId="166" xfId="0" applyFont="1" applyFill="1" applyBorder="1" applyAlignment="1">
      <alignment horizontal="center"/>
    </xf>
    <xf numFmtId="0" fontId="1" fillId="31" borderId="170" xfId="0" applyFont="1" applyFill="1" applyBorder="1" applyAlignment="1">
      <alignment horizontal="left"/>
    </xf>
    <xf numFmtId="0" fontId="111" fillId="27" borderId="107" xfId="0" applyFont="1" applyFill="1" applyBorder="1"/>
    <xf numFmtId="0" fontId="1" fillId="16" borderId="195" xfId="0" applyFont="1" applyFill="1" applyBorder="1" applyAlignment="1">
      <alignment horizontal="left"/>
    </xf>
    <xf numFmtId="0" fontId="0" fillId="16" borderId="166" xfId="0" applyFill="1" applyBorder="1" applyAlignment="1">
      <alignment horizontal="center"/>
    </xf>
    <xf numFmtId="0" fontId="92" fillId="0" borderId="189" xfId="0" applyFont="1" applyBorder="1"/>
    <xf numFmtId="0" fontId="1" fillId="17" borderId="196" xfId="0" applyFont="1" applyFill="1" applyBorder="1" applyAlignment="1">
      <alignment horizontal="center"/>
    </xf>
    <xf numFmtId="0" fontId="1" fillId="17" borderId="197" xfId="0" applyFont="1" applyFill="1" applyBorder="1" applyAlignment="1">
      <alignment horizontal="center"/>
    </xf>
    <xf numFmtId="0" fontId="1" fillId="17" borderId="198" xfId="0" applyFont="1" applyFill="1" applyBorder="1" applyAlignment="1">
      <alignment horizontal="center"/>
    </xf>
    <xf numFmtId="0" fontId="1" fillId="18" borderId="196" xfId="0" applyFont="1" applyFill="1" applyBorder="1" applyAlignment="1">
      <alignment horizontal="center"/>
    </xf>
    <xf numFmtId="0" fontId="1" fillId="18" borderId="197" xfId="0" applyFont="1" applyFill="1" applyBorder="1" applyAlignment="1">
      <alignment horizontal="center"/>
    </xf>
    <xf numFmtId="0" fontId="1" fillId="17" borderId="199" xfId="0" applyFont="1" applyFill="1" applyBorder="1" applyAlignment="1">
      <alignment horizontal="center"/>
    </xf>
    <xf numFmtId="0" fontId="1" fillId="24" borderId="18" xfId="0" applyFont="1" applyFill="1" applyBorder="1" applyAlignment="1">
      <alignment horizontal="left"/>
    </xf>
    <xf numFmtId="0" fontId="1" fillId="24" borderId="19" xfId="0" applyFont="1" applyFill="1" applyBorder="1"/>
    <xf numFmtId="0" fontId="1" fillId="18" borderId="19" xfId="0" applyFont="1" applyFill="1" applyBorder="1" applyAlignment="1">
      <alignment horizontal="center"/>
    </xf>
    <xf numFmtId="0" fontId="1" fillId="18" borderId="200" xfId="0" applyFont="1" applyFill="1" applyBorder="1" applyAlignment="1">
      <alignment horizontal="center"/>
    </xf>
    <xf numFmtId="0" fontId="1" fillId="18" borderId="201" xfId="0" applyFont="1" applyFill="1" applyBorder="1" applyAlignment="1">
      <alignment horizontal="center"/>
    </xf>
    <xf numFmtId="0" fontId="1" fillId="17" borderId="23" xfId="0" applyFont="1" applyFill="1" applyBorder="1" applyAlignment="1">
      <alignment horizontal="center"/>
    </xf>
    <xf numFmtId="16" fontId="1" fillId="5" borderId="202" xfId="0" applyNumberFormat="1" applyFont="1" applyFill="1" applyBorder="1" applyAlignment="1">
      <alignment vertical="center"/>
    </xf>
    <xf numFmtId="0" fontId="1" fillId="5" borderId="203" xfId="0" applyFont="1" applyFill="1" applyBorder="1" applyAlignment="1">
      <alignment horizontal="center" vertical="top" wrapText="1"/>
    </xf>
    <xf numFmtId="0" fontId="1" fillId="5" borderId="203" xfId="0" applyFont="1" applyFill="1" applyBorder="1" applyAlignment="1">
      <alignment horizontal="left"/>
    </xf>
    <xf numFmtId="16" fontId="1" fillId="5" borderId="205" xfId="0" applyNumberFormat="1" applyFont="1" applyFill="1" applyBorder="1" applyAlignment="1">
      <alignment vertical="center"/>
    </xf>
    <xf numFmtId="0" fontId="1" fillId="5" borderId="206" xfId="0" applyFont="1" applyFill="1" applyBorder="1" applyAlignment="1">
      <alignment horizontal="center" vertical="top" wrapText="1"/>
    </xf>
    <xf numFmtId="0" fontId="1" fillId="5" borderId="206" xfId="0" applyFont="1" applyFill="1" applyBorder="1" applyAlignment="1">
      <alignment horizontal="left"/>
    </xf>
    <xf numFmtId="16" fontId="1" fillId="5" borderId="208" xfId="0" applyNumberFormat="1" applyFont="1" applyFill="1" applyBorder="1" applyAlignment="1">
      <alignment vertical="center"/>
    </xf>
    <xf numFmtId="0" fontId="1" fillId="32" borderId="209" xfId="0" applyFont="1" applyFill="1" applyBorder="1"/>
    <xf numFmtId="0" fontId="0" fillId="32" borderId="206" xfId="0" applyFill="1" applyBorder="1" applyAlignment="1">
      <alignment horizontal="center"/>
    </xf>
    <xf numFmtId="0" fontId="1" fillId="32" borderId="206" xfId="0" applyFont="1" applyFill="1" applyBorder="1"/>
    <xf numFmtId="0" fontId="1" fillId="5" borderId="208" xfId="0" applyFont="1" applyFill="1" applyBorder="1" applyAlignment="1">
      <alignment vertical="center"/>
    </xf>
    <xf numFmtId="0" fontId="94" fillId="23" borderId="205" xfId="0" applyFont="1" applyFill="1" applyBorder="1"/>
    <xf numFmtId="0" fontId="94" fillId="23" borderId="206" xfId="0" applyFont="1" applyFill="1" applyBorder="1" applyAlignment="1">
      <alignment horizontal="center"/>
    </xf>
    <xf numFmtId="0" fontId="94" fillId="23" borderId="206" xfId="0" applyFont="1" applyFill="1" applyBorder="1"/>
    <xf numFmtId="0" fontId="0" fillId="23" borderId="205" xfId="0" applyFill="1" applyBorder="1"/>
    <xf numFmtId="0" fontId="0" fillId="23" borderId="206" xfId="0" applyFill="1" applyBorder="1" applyAlignment="1">
      <alignment horizontal="center"/>
    </xf>
    <xf numFmtId="0" fontId="1" fillId="23" borderId="206" xfId="0" applyFont="1" applyFill="1" applyBorder="1"/>
    <xf numFmtId="0" fontId="0" fillId="23" borderId="212" xfId="0" applyFill="1" applyBorder="1"/>
    <xf numFmtId="0" fontId="0" fillId="23" borderId="213" xfId="0" applyFill="1" applyBorder="1" applyAlignment="1">
      <alignment horizontal="center"/>
    </xf>
    <xf numFmtId="0" fontId="1" fillId="23" borderId="213" xfId="0" applyFont="1" applyFill="1" applyBorder="1"/>
    <xf numFmtId="0" fontId="113" fillId="5" borderId="133" xfId="0" applyFont="1" applyFill="1" applyBorder="1" applyAlignment="1"/>
    <xf numFmtId="0" fontId="1" fillId="24" borderId="196" xfId="0" applyFont="1" applyFill="1" applyBorder="1" applyAlignment="1">
      <alignment horizontal="center"/>
    </xf>
    <xf numFmtId="0" fontId="1" fillId="24" borderId="197" xfId="0" applyFont="1" applyFill="1" applyBorder="1" applyAlignment="1">
      <alignment horizontal="center"/>
    </xf>
    <xf numFmtId="0" fontId="1" fillId="16" borderId="196" xfId="0" applyFont="1" applyFill="1" applyBorder="1" applyAlignment="1">
      <alignment horizontal="center"/>
    </xf>
    <xf numFmtId="0" fontId="1" fillId="16" borderId="197" xfId="0" applyFont="1" applyFill="1" applyBorder="1" applyAlignment="1">
      <alignment horizontal="center"/>
    </xf>
    <xf numFmtId="0" fontId="94" fillId="19" borderId="69" xfId="0" applyFont="1" applyFill="1" applyBorder="1"/>
    <xf numFmtId="0" fontId="113" fillId="0" borderId="156" xfId="0" applyFont="1" applyBorder="1"/>
    <xf numFmtId="1" fontId="8" fillId="5" borderId="214" xfId="0" applyNumberFormat="1" applyFont="1" applyFill="1" applyBorder="1" applyAlignment="1">
      <alignment horizontal="center"/>
    </xf>
    <xf numFmtId="0" fontId="1" fillId="5" borderId="215" xfId="0" applyFont="1" applyFill="1" applyBorder="1" applyAlignment="1"/>
    <xf numFmtId="0" fontId="8" fillId="5" borderId="215" xfId="0" applyFont="1" applyFill="1" applyBorder="1" applyAlignment="1"/>
    <xf numFmtId="167" fontId="1" fillId="5" borderId="215" xfId="0" applyNumberFormat="1" applyFont="1" applyFill="1" applyBorder="1" applyAlignment="1"/>
    <xf numFmtId="169" fontId="1" fillId="5" borderId="215" xfId="0" applyNumberFormat="1" applyFont="1" applyFill="1" applyBorder="1" applyAlignment="1">
      <alignment horizontal="center"/>
    </xf>
    <xf numFmtId="0" fontId="1" fillId="5" borderId="215" xfId="0" applyNumberFormat="1" applyFont="1" applyFill="1" applyBorder="1" applyAlignment="1">
      <alignment horizontal="center"/>
    </xf>
    <xf numFmtId="0" fontId="8" fillId="5" borderId="215" xfId="0" applyFont="1" applyFill="1" applyBorder="1" applyAlignment="1">
      <alignment horizontal="center"/>
    </xf>
    <xf numFmtId="0" fontId="1" fillId="5" borderId="216" xfId="0" applyFont="1" applyFill="1" applyBorder="1" applyAlignment="1">
      <alignment horizontal="left"/>
    </xf>
    <xf numFmtId="0" fontId="114" fillId="5" borderId="0" xfId="0" applyFont="1" applyFill="1" applyBorder="1" applyAlignment="1"/>
    <xf numFmtId="0" fontId="1" fillId="16" borderId="217" xfId="0" applyFont="1" applyFill="1" applyBorder="1" applyAlignment="1">
      <alignment horizontal="left"/>
    </xf>
    <xf numFmtId="0" fontId="1" fillId="16" borderId="218" xfId="0" applyFont="1" applyFill="1" applyBorder="1" applyAlignment="1">
      <alignment horizontal="left"/>
    </xf>
    <xf numFmtId="0" fontId="1" fillId="20" borderId="204" xfId="0" applyFont="1" applyFill="1" applyBorder="1" applyAlignment="1">
      <alignment horizontal="left"/>
    </xf>
    <xf numFmtId="0" fontId="1" fillId="19" borderId="207" xfId="0" applyFont="1" applyFill="1" applyBorder="1" applyAlignment="1">
      <alignment horizontal="left"/>
    </xf>
    <xf numFmtId="0" fontId="0" fillId="5" borderId="139" xfId="0" applyFont="1" applyFill="1" applyBorder="1"/>
    <xf numFmtId="0" fontId="0" fillId="0" borderId="139" xfId="0" applyFont="1" applyFill="1" applyBorder="1"/>
    <xf numFmtId="0" fontId="0" fillId="0" borderId="219" xfId="0" applyBorder="1"/>
    <xf numFmtId="0" fontId="0" fillId="0" borderId="139" xfId="0" applyBorder="1"/>
    <xf numFmtId="0" fontId="0" fillId="0" borderId="139" xfId="0" applyBorder="1" applyAlignment="1">
      <alignment horizontal="left"/>
    </xf>
    <xf numFmtId="0" fontId="113" fillId="0" borderId="133" xfId="0" quotePrefix="1" applyFont="1" applyBorder="1" applyAlignment="1">
      <alignment horizontal="center" wrapText="1"/>
    </xf>
    <xf numFmtId="0" fontId="1" fillId="15" borderId="170" xfId="0" applyFont="1" applyFill="1" applyBorder="1" applyAlignment="1">
      <alignment horizontal="center"/>
    </xf>
    <xf numFmtId="0" fontId="20" fillId="26" borderId="51" xfId="0" applyFont="1" applyFill="1" applyBorder="1"/>
    <xf numFmtId="0" fontId="20" fillId="26" borderId="126" xfId="0" applyFont="1" applyFill="1" applyBorder="1"/>
    <xf numFmtId="0" fontId="113" fillId="0" borderId="165" xfId="0" applyFont="1" applyBorder="1"/>
    <xf numFmtId="0" fontId="113" fillId="5" borderId="0" xfId="18" applyFont="1" applyFill="1" applyBorder="1" applyAlignment="1">
      <alignment horizontal="left"/>
    </xf>
    <xf numFmtId="0" fontId="109" fillId="0" borderId="178" xfId="0" applyFont="1" applyBorder="1"/>
    <xf numFmtId="0" fontId="8" fillId="5" borderId="214" xfId="0" applyFont="1" applyFill="1" applyBorder="1" applyAlignment="1">
      <alignment horizontal="center"/>
    </xf>
    <xf numFmtId="165" fontId="8" fillId="5" borderId="215" xfId="0" applyNumberFormat="1" applyFont="1" applyFill="1" applyBorder="1" applyAlignment="1"/>
    <xf numFmtId="169" fontId="8" fillId="5" borderId="215" xfId="0" applyNumberFormat="1" applyFont="1" applyFill="1" applyBorder="1" applyAlignment="1">
      <alignment horizontal="center"/>
    </xf>
    <xf numFmtId="0" fontId="8" fillId="0" borderId="220" xfId="0" applyFont="1" applyBorder="1" applyAlignment="1">
      <alignment horizontal="center"/>
    </xf>
    <xf numFmtId="0" fontId="22" fillId="0" borderId="215" xfId="0" applyFont="1" applyBorder="1"/>
    <xf numFmtId="0" fontId="113" fillId="0" borderId="132" xfId="0" applyFont="1" applyBorder="1"/>
    <xf numFmtId="169" fontId="113" fillId="0" borderId="132" xfId="0" applyNumberFormat="1" applyFont="1" applyBorder="1" applyAlignment="1">
      <alignment horizontal="center"/>
    </xf>
    <xf numFmtId="4" fontId="113" fillId="0" borderId="132" xfId="0" applyNumberFormat="1" applyFont="1" applyBorder="1" applyAlignment="1">
      <alignment horizontal="center"/>
    </xf>
    <xf numFmtId="0" fontId="113" fillId="0" borderId="132" xfId="0" applyFont="1" applyBorder="1" applyAlignment="1">
      <alignment horizontal="center"/>
    </xf>
    <xf numFmtId="0" fontId="117" fillId="0" borderId="156" xfId="0" applyFont="1" applyBorder="1"/>
    <xf numFmtId="0" fontId="113" fillId="0" borderId="178" xfId="0" applyFont="1" applyBorder="1"/>
    <xf numFmtId="169" fontId="114" fillId="5" borderId="0" xfId="0" applyNumberFormat="1" applyFont="1" applyFill="1" applyBorder="1" applyAlignment="1">
      <alignment horizontal="center"/>
    </xf>
    <xf numFmtId="0" fontId="114" fillId="5" borderId="0" xfId="0" applyFont="1" applyFill="1" applyBorder="1" applyAlignment="1">
      <alignment horizontal="left"/>
    </xf>
    <xf numFmtId="0" fontId="1" fillId="16" borderId="221" xfId="0" applyFont="1" applyFill="1" applyBorder="1" applyAlignment="1">
      <alignment horizontal="left"/>
    </xf>
    <xf numFmtId="0" fontId="26" fillId="5" borderId="4" xfId="0" applyFont="1" applyFill="1" applyBorder="1" applyAlignment="1">
      <alignment horizontal="center"/>
    </xf>
    <xf numFmtId="0" fontId="26" fillId="5" borderId="5" xfId="0" applyFont="1" applyFill="1" applyBorder="1" applyAlignment="1"/>
    <xf numFmtId="169" fontId="26" fillId="5" borderId="5" xfId="0" applyNumberFormat="1" applyFont="1" applyFill="1" applyBorder="1" applyAlignment="1">
      <alignment horizontal="center"/>
    </xf>
    <xf numFmtId="0" fontId="26" fillId="5" borderId="5" xfId="0" applyFont="1" applyFill="1" applyBorder="1" applyAlignment="1">
      <alignment horizontal="center"/>
    </xf>
    <xf numFmtId="0" fontId="26" fillId="5" borderId="5" xfId="0" applyNumberFormat="1" applyFont="1" applyFill="1" applyBorder="1" applyAlignment="1">
      <alignment horizontal="center"/>
    </xf>
    <xf numFmtId="0" fontId="26" fillId="5" borderId="151" xfId="0" applyFont="1" applyFill="1" applyBorder="1" applyAlignment="1">
      <alignment horizontal="left"/>
    </xf>
    <xf numFmtId="0" fontId="1" fillId="20" borderId="207" xfId="0" applyFont="1" applyFill="1" applyBorder="1" applyAlignment="1">
      <alignment horizontal="left"/>
    </xf>
    <xf numFmtId="166" fontId="8" fillId="5" borderId="222" xfId="0" applyNumberFormat="1" applyFont="1" applyFill="1" applyBorder="1" applyAlignment="1"/>
    <xf numFmtId="169" fontId="8" fillId="5" borderId="222" xfId="0" applyNumberFormat="1" applyFont="1" applyFill="1" applyBorder="1" applyAlignment="1">
      <alignment horizontal="center"/>
    </xf>
    <xf numFmtId="0" fontId="8" fillId="5" borderId="222" xfId="0" applyFont="1" applyFill="1" applyBorder="1" applyAlignment="1">
      <alignment horizontal="center"/>
    </xf>
    <xf numFmtId="0" fontId="8" fillId="5" borderId="222" xfId="0" applyNumberFormat="1" applyFont="1" applyFill="1" applyBorder="1" applyAlignment="1">
      <alignment horizontal="center"/>
    </xf>
    <xf numFmtId="0" fontId="92" fillId="0" borderId="175" xfId="0" applyFont="1" applyBorder="1"/>
    <xf numFmtId="166" fontId="113" fillId="5" borderId="133" xfId="0" applyNumberFormat="1" applyFont="1" applyFill="1" applyBorder="1" applyAlignment="1"/>
    <xf numFmtId="169" fontId="113" fillId="5" borderId="133" xfId="0" applyNumberFormat="1" applyFont="1" applyFill="1" applyBorder="1" applyAlignment="1">
      <alignment horizontal="center"/>
    </xf>
    <xf numFmtId="0" fontId="113" fillId="5" borderId="133" xfId="0" applyFont="1" applyFill="1" applyBorder="1" applyAlignment="1">
      <alignment horizontal="center"/>
    </xf>
    <xf numFmtId="0" fontId="113" fillId="5" borderId="133" xfId="0" applyNumberFormat="1" applyFont="1" applyFill="1" applyBorder="1" applyAlignment="1">
      <alignment horizontal="center"/>
    </xf>
    <xf numFmtId="0" fontId="0" fillId="28" borderId="210" xfId="0" applyFill="1" applyBorder="1"/>
    <xf numFmtId="0" fontId="8" fillId="5" borderId="216" xfId="0" applyFont="1" applyFill="1" applyBorder="1" applyAlignment="1">
      <alignment horizontal="left"/>
    </xf>
    <xf numFmtId="0" fontId="8" fillId="5" borderId="223" xfId="0" applyFont="1" applyFill="1" applyBorder="1" applyAlignment="1">
      <alignment horizontal="left"/>
    </xf>
    <xf numFmtId="0" fontId="113" fillId="5" borderId="150" xfId="0" applyFont="1" applyFill="1" applyBorder="1" applyAlignment="1">
      <alignment horizontal="left"/>
    </xf>
    <xf numFmtId="0" fontId="8" fillId="0" borderId="224" xfId="0" applyFont="1" applyBorder="1"/>
    <xf numFmtId="166" fontId="8" fillId="5" borderId="215" xfId="0" applyNumberFormat="1" applyFont="1" applyFill="1" applyBorder="1" applyAlignment="1"/>
    <xf numFmtId="0" fontId="1" fillId="5" borderId="215" xfId="0" applyFont="1" applyFill="1" applyBorder="1" applyAlignment="1">
      <alignment horizontal="center"/>
    </xf>
    <xf numFmtId="0" fontId="1" fillId="31" borderId="207" xfId="0" applyFont="1" applyFill="1" applyBorder="1" applyAlignment="1">
      <alignment horizontal="left"/>
    </xf>
    <xf numFmtId="166" fontId="114" fillId="5" borderId="0" xfId="0" applyNumberFormat="1" applyFont="1" applyFill="1" applyBorder="1" applyAlignment="1"/>
    <xf numFmtId="0" fontId="24" fillId="26" borderId="0" xfId="0" applyFont="1" applyFill="1" applyBorder="1"/>
    <xf numFmtId="0" fontId="24" fillId="26" borderId="126" xfId="0" applyFont="1" applyFill="1" applyBorder="1"/>
    <xf numFmtId="0" fontId="9" fillId="34" borderId="207" xfId="0" applyFont="1" applyFill="1" applyBorder="1" applyAlignment="1">
      <alignment horizontal="left"/>
    </xf>
    <xf numFmtId="0" fontId="0" fillId="5" borderId="225" xfId="0" applyFont="1" applyFill="1" applyBorder="1"/>
    <xf numFmtId="0" fontId="1" fillId="5" borderId="225" xfId="0" applyFont="1" applyFill="1" applyBorder="1"/>
    <xf numFmtId="0" fontId="0" fillId="5" borderId="225" xfId="0" applyFill="1" applyBorder="1" applyAlignment="1">
      <alignment horizontal="center"/>
    </xf>
    <xf numFmtId="0" fontId="0" fillId="5" borderId="225" xfId="0" applyFont="1" applyFill="1" applyBorder="1" applyAlignment="1">
      <alignment horizontal="center"/>
    </xf>
    <xf numFmtId="0" fontId="1" fillId="0" borderId="143" xfId="0" applyFont="1" applyBorder="1"/>
    <xf numFmtId="0" fontId="1" fillId="0" borderId="139" xfId="6" applyFont="1" applyFill="1" applyBorder="1"/>
    <xf numFmtId="0" fontId="1" fillId="0" borderId="139" xfId="6" applyFont="1" applyFill="1" applyBorder="1" applyAlignment="1">
      <alignment horizontal="center"/>
    </xf>
    <xf numFmtId="0" fontId="1" fillId="0" borderId="139" xfId="0" applyFont="1" applyFill="1" applyBorder="1"/>
    <xf numFmtId="0" fontId="1" fillId="0" borderId="139" xfId="0" applyFont="1" applyFill="1" applyBorder="1" applyAlignment="1">
      <alignment horizontal="center"/>
    </xf>
    <xf numFmtId="0" fontId="0" fillId="0" borderId="139" xfId="0" applyFill="1" applyBorder="1"/>
    <xf numFmtId="0" fontId="1" fillId="0" borderId="7" xfId="2" applyFont="1" applyFill="1" applyBorder="1" applyAlignment="1">
      <alignment horizontal="right"/>
    </xf>
    <xf numFmtId="0" fontId="1" fillId="5" borderId="106" xfId="0" applyFont="1" applyFill="1" applyBorder="1"/>
    <xf numFmtId="0" fontId="1" fillId="0" borderId="225" xfId="0" applyFont="1" applyBorder="1" applyAlignment="1">
      <alignment horizontal="left"/>
    </xf>
    <xf numFmtId="0" fontId="0" fillId="5" borderId="59" xfId="0" applyFont="1" applyFill="1" applyBorder="1" applyAlignment="1">
      <alignment horizontal="right"/>
    </xf>
    <xf numFmtId="0" fontId="0" fillId="0" borderId="143" xfId="0" applyBorder="1" applyAlignment="1">
      <alignment horizontal="left"/>
    </xf>
    <xf numFmtId="15" fontId="0" fillId="5" borderId="225" xfId="0" applyNumberFormat="1" applyFill="1" applyBorder="1" applyAlignment="1">
      <alignment horizontal="center"/>
    </xf>
    <xf numFmtId="0" fontId="1" fillId="0" borderId="59" xfId="0" applyFont="1" applyFill="1" applyBorder="1" applyAlignment="1">
      <alignment horizontal="right"/>
    </xf>
    <xf numFmtId="0" fontId="1" fillId="0" borderId="59" xfId="2" applyFont="1" applyFill="1" applyBorder="1" applyAlignment="1">
      <alignment horizontal="right"/>
    </xf>
    <xf numFmtId="0" fontId="0" fillId="0" borderId="138" xfId="0" applyBorder="1"/>
    <xf numFmtId="0" fontId="0" fillId="5" borderId="6" xfId="0" applyFon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138" xfId="0" applyFill="1" applyBorder="1" applyAlignment="1">
      <alignment horizontal="center"/>
    </xf>
    <xf numFmtId="0" fontId="1" fillId="24" borderId="147" xfId="0" applyFont="1" applyFill="1" applyBorder="1" applyAlignment="1">
      <alignment horizontal="center"/>
    </xf>
    <xf numFmtId="0" fontId="1" fillId="24" borderId="148" xfId="0" applyFont="1" applyFill="1" applyBorder="1" applyAlignment="1">
      <alignment horizontal="center"/>
    </xf>
    <xf numFmtId="0" fontId="1" fillId="37" borderId="93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center"/>
    </xf>
    <xf numFmtId="0" fontId="22" fillId="0" borderId="163" xfId="0" applyFont="1" applyBorder="1"/>
    <xf numFmtId="0" fontId="8" fillId="0" borderId="163" xfId="0" applyFont="1" applyBorder="1"/>
    <xf numFmtId="169" fontId="22" fillId="0" borderId="163" xfId="0" applyNumberFormat="1" applyFont="1" applyBorder="1" applyAlignment="1">
      <alignment horizontal="center"/>
    </xf>
    <xf numFmtId="4" fontId="22" fillId="0" borderId="163" xfId="0" applyNumberFormat="1" applyFont="1" applyBorder="1" applyAlignment="1">
      <alignment horizontal="center"/>
    </xf>
    <xf numFmtId="0" fontId="22" fillId="0" borderId="187" xfId="0" applyFont="1" applyBorder="1"/>
    <xf numFmtId="0" fontId="113" fillId="0" borderId="130" xfId="0" applyFont="1" applyBorder="1" applyAlignment="1">
      <alignment horizontal="center"/>
    </xf>
    <xf numFmtId="0" fontId="1" fillId="31" borderId="210" xfId="0" applyFont="1" applyFill="1" applyBorder="1" applyAlignment="1">
      <alignment horizontal="left"/>
    </xf>
    <xf numFmtId="0" fontId="94" fillId="33" borderId="211" xfId="0" applyFont="1" applyFill="1" applyBorder="1"/>
    <xf numFmtId="0" fontId="113" fillId="5" borderId="23" xfId="0" applyFont="1" applyFill="1" applyBorder="1" applyAlignment="1">
      <alignment horizontal="left"/>
    </xf>
    <xf numFmtId="0" fontId="8" fillId="5" borderId="194" xfId="0" applyFont="1" applyFill="1" applyBorder="1" applyAlignment="1">
      <alignment horizontal="left"/>
    </xf>
    <xf numFmtId="0" fontId="29" fillId="26" borderId="51" xfId="0" applyFont="1" applyFill="1" applyBorder="1"/>
    <xf numFmtId="0" fontId="92" fillId="26" borderId="0" xfId="0" applyFont="1" applyFill="1" applyBorder="1"/>
    <xf numFmtId="0" fontId="1" fillId="26" borderId="0" xfId="0" applyFont="1" applyFill="1" applyBorder="1"/>
    <xf numFmtId="0" fontId="100" fillId="26" borderId="0" xfId="0" applyFont="1" applyFill="1" applyBorder="1"/>
    <xf numFmtId="0" fontId="118" fillId="5" borderId="0" xfId="0" applyFont="1" applyFill="1" applyBorder="1" applyAlignment="1">
      <alignment horizontal="center"/>
    </xf>
    <xf numFmtId="166" fontId="113" fillId="5" borderId="0" xfId="0" applyNumberFormat="1" applyFont="1" applyFill="1" applyBorder="1" applyAlignment="1">
      <alignment horizontal="center"/>
    </xf>
    <xf numFmtId="167" fontId="8" fillId="5" borderId="5" xfId="0" applyNumberFormat="1" applyFont="1" applyFill="1" applyBorder="1" applyAlignment="1"/>
    <xf numFmtId="0" fontId="111" fillId="33" borderId="211" xfId="0" applyFont="1" applyFill="1" applyBorder="1"/>
    <xf numFmtId="0" fontId="8" fillId="5" borderId="226" xfId="0" applyFont="1" applyFill="1" applyBorder="1" applyAlignment="1">
      <alignment horizontal="left"/>
    </xf>
    <xf numFmtId="0" fontId="8" fillId="5" borderId="227" xfId="0" applyFont="1" applyFill="1" applyBorder="1" applyAlignment="1">
      <alignment horizontal="left"/>
    </xf>
    <xf numFmtId="0" fontId="113" fillId="5" borderId="223" xfId="0" applyFont="1" applyFill="1" applyBorder="1" applyAlignment="1">
      <alignment horizontal="left"/>
    </xf>
    <xf numFmtId="0" fontId="113" fillId="5" borderId="226" xfId="0" applyFont="1" applyFill="1" applyBorder="1" applyAlignment="1">
      <alignment horizontal="left"/>
    </xf>
    <xf numFmtId="0" fontId="103" fillId="5" borderId="23" xfId="0" applyFont="1" applyFill="1" applyBorder="1" applyAlignment="1">
      <alignment horizontal="left"/>
    </xf>
    <xf numFmtId="0" fontId="100" fillId="5" borderId="216" xfId="0" applyFont="1" applyFill="1" applyBorder="1" applyAlignment="1">
      <alignment horizontal="left"/>
    </xf>
    <xf numFmtId="0" fontId="8" fillId="5" borderId="215" xfId="0" applyNumberFormat="1" applyFont="1" applyFill="1" applyBorder="1" applyAlignment="1">
      <alignment horizontal="center"/>
    </xf>
    <xf numFmtId="0" fontId="8" fillId="5" borderId="139" xfId="0" applyFont="1" applyFill="1" applyBorder="1"/>
    <xf numFmtId="0" fontId="8" fillId="5" borderId="139" xfId="0" applyFont="1" applyFill="1" applyBorder="1" applyAlignment="1">
      <alignment horizontal="center"/>
    </xf>
    <xf numFmtId="15" fontId="1" fillId="5" borderId="139" xfId="0" applyNumberFormat="1" applyFont="1" applyFill="1" applyBorder="1" applyAlignment="1">
      <alignment horizontal="center"/>
    </xf>
    <xf numFmtId="0" fontId="0" fillId="5" borderId="139" xfId="0" applyFill="1" applyBorder="1" applyAlignment="1">
      <alignment horizontal="center"/>
    </xf>
    <xf numFmtId="15" fontId="0" fillId="5" borderId="139" xfId="0" applyNumberFormat="1" applyFill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142" xfId="0" applyFill="1" applyBorder="1"/>
    <xf numFmtId="0" fontId="1" fillId="0" borderId="143" xfId="0" applyFont="1" applyBorder="1" applyAlignment="1">
      <alignment horizontal="left"/>
    </xf>
    <xf numFmtId="15" fontId="1" fillId="5" borderId="225" xfId="0" applyNumberFormat="1" applyFont="1" applyFill="1" applyBorder="1" applyAlignment="1">
      <alignment horizontal="center"/>
    </xf>
    <xf numFmtId="0" fontId="1" fillId="0" borderId="140" xfId="0" applyFont="1" applyBorder="1"/>
    <xf numFmtId="0" fontId="7" fillId="3" borderId="228" xfId="0" applyFont="1" applyFill="1" applyBorder="1" applyAlignment="1">
      <alignment horizontal="center"/>
    </xf>
    <xf numFmtId="0" fontId="1" fillId="28" borderId="146" xfId="0" applyFont="1" applyFill="1" applyBorder="1"/>
    <xf numFmtId="0" fontId="98" fillId="19" borderId="147" xfId="0" applyFont="1" applyFill="1" applyBorder="1" applyAlignment="1">
      <alignment horizontal="center"/>
    </xf>
    <xf numFmtId="0" fontId="98" fillId="19" borderId="148" xfId="0" applyFont="1" applyFill="1" applyBorder="1" applyAlignment="1">
      <alignment horizontal="center"/>
    </xf>
    <xf numFmtId="0" fontId="1" fillId="0" borderId="138" xfId="0" applyFont="1" applyFill="1" applyBorder="1"/>
    <xf numFmtId="0" fontId="1" fillId="0" borderId="225" xfId="0" applyFont="1" applyBorder="1"/>
    <xf numFmtId="0" fontId="1" fillId="0" borderId="139" xfId="2" applyFont="1" applyFill="1" applyBorder="1" applyAlignment="1">
      <alignment horizontal="left"/>
    </xf>
    <xf numFmtId="0" fontId="1" fillId="0" borderId="139" xfId="2" applyFont="1" applyFill="1" applyBorder="1" applyAlignment="1">
      <alignment horizontal="center"/>
    </xf>
    <xf numFmtId="0" fontId="1" fillId="0" borderId="139" xfId="2" applyFont="1" applyFill="1" applyBorder="1" applyAlignment="1">
      <alignment horizontal="right"/>
    </xf>
    <xf numFmtId="0" fontId="7" fillId="3" borderId="228" xfId="0" applyFont="1" applyFill="1" applyBorder="1" applyAlignment="1">
      <alignment horizontal="left"/>
    </xf>
    <xf numFmtId="0" fontId="0" fillId="0" borderId="225" xfId="0" applyBorder="1"/>
    <xf numFmtId="0" fontId="1" fillId="5" borderId="138" xfId="0" applyFont="1" applyFill="1" applyBorder="1"/>
    <xf numFmtId="0" fontId="1" fillId="0" borderId="139" xfId="0" applyFont="1" applyFill="1" applyBorder="1" applyAlignment="1">
      <alignment horizontal="left"/>
    </xf>
    <xf numFmtId="0" fontId="0" fillId="5" borderId="138" xfId="0" applyFont="1" applyFill="1" applyBorder="1"/>
    <xf numFmtId="0" fontId="1" fillId="0" borderId="225" xfId="2" applyFont="1" applyFill="1" applyBorder="1" applyAlignment="1">
      <alignment horizontal="left"/>
    </xf>
    <xf numFmtId="0" fontId="1" fillId="0" borderId="139" xfId="2" applyFill="1" applyBorder="1" applyAlignment="1">
      <alignment horizontal="left"/>
    </xf>
    <xf numFmtId="0" fontId="8" fillId="5" borderId="215" xfId="0" applyFont="1" applyFill="1" applyBorder="1" applyAlignment="1">
      <alignment horizontal="left"/>
    </xf>
    <xf numFmtId="0" fontId="8" fillId="25" borderId="214" xfId="0" applyFont="1" applyFill="1" applyBorder="1" applyAlignment="1">
      <alignment horizontal="center"/>
    </xf>
    <xf numFmtId="0" fontId="8" fillId="25" borderId="215" xfId="0" applyFont="1" applyFill="1" applyBorder="1" applyAlignment="1"/>
    <xf numFmtId="165" fontId="8" fillId="25" borderId="215" xfId="0" applyNumberFormat="1" applyFont="1" applyFill="1" applyBorder="1" applyAlignment="1"/>
    <xf numFmtId="169" fontId="8" fillId="25" borderId="215" xfId="0" applyNumberFormat="1" applyFont="1" applyFill="1" applyBorder="1" applyAlignment="1">
      <alignment horizontal="center"/>
    </xf>
    <xf numFmtId="0" fontId="8" fillId="25" borderId="215" xfId="0" applyFont="1" applyFill="1" applyBorder="1" applyAlignment="1">
      <alignment horizontal="center"/>
    </xf>
    <xf numFmtId="0" fontId="8" fillId="25" borderId="215" xfId="0" applyFont="1" applyFill="1" applyBorder="1" applyAlignment="1">
      <alignment horizontal="left"/>
    </xf>
    <xf numFmtId="0" fontId="100" fillId="5" borderId="228" xfId="0" applyFont="1" applyFill="1" applyBorder="1" applyAlignment="1">
      <alignment horizontal="left"/>
    </xf>
    <xf numFmtId="4" fontId="8" fillId="5" borderId="215" xfId="0" applyNumberFormat="1" applyFont="1" applyFill="1" applyBorder="1" applyAlignment="1">
      <alignment horizontal="center"/>
    </xf>
    <xf numFmtId="167" fontId="8" fillId="5" borderId="215" xfId="0" applyNumberFormat="1" applyFont="1" applyFill="1" applyBorder="1" applyAlignment="1"/>
    <xf numFmtId="0" fontId="8" fillId="0" borderId="215" xfId="0" applyFont="1" applyBorder="1"/>
    <xf numFmtId="0" fontId="8" fillId="0" borderId="229" xfId="0" applyFont="1" applyBorder="1"/>
    <xf numFmtId="0" fontId="92" fillId="5" borderId="215" xfId="0" applyFont="1" applyFill="1" applyBorder="1" applyAlignment="1"/>
    <xf numFmtId="169" fontId="92" fillId="5" borderId="215" xfId="0" applyNumberFormat="1" applyFont="1" applyFill="1" applyBorder="1" applyAlignment="1">
      <alignment horizontal="center"/>
    </xf>
    <xf numFmtId="0" fontId="92" fillId="5" borderId="215" xfId="0" applyFont="1" applyFill="1" applyBorder="1" applyAlignment="1">
      <alignment horizontal="center"/>
    </xf>
    <xf numFmtId="0" fontId="92" fillId="5" borderId="216" xfId="0" applyFont="1" applyFill="1" applyBorder="1" applyAlignment="1">
      <alignment horizontal="left"/>
    </xf>
    <xf numFmtId="0" fontId="119" fillId="5" borderId="0" xfId="0" applyFont="1" applyFill="1" applyBorder="1" applyAlignment="1"/>
    <xf numFmtId="169" fontId="119" fillId="5" borderId="0" xfId="0" applyNumberFormat="1" applyFont="1" applyFill="1" applyBorder="1" applyAlignment="1">
      <alignment horizontal="center"/>
    </xf>
    <xf numFmtId="0" fontId="119" fillId="5" borderId="0" xfId="0" applyFont="1" applyFill="1" applyBorder="1" applyAlignment="1">
      <alignment horizontal="center"/>
    </xf>
    <xf numFmtId="0" fontId="119" fillId="5" borderId="0" xfId="0" applyFont="1" applyFill="1" applyBorder="1" applyAlignment="1">
      <alignment horizontal="left"/>
    </xf>
    <xf numFmtId="0" fontId="100" fillId="0" borderId="133" xfId="0" applyFont="1" applyBorder="1"/>
    <xf numFmtId="169" fontId="100" fillId="0" borderId="133" xfId="0" applyNumberFormat="1" applyFont="1" applyBorder="1" applyAlignment="1">
      <alignment horizontal="center"/>
    </xf>
    <xf numFmtId="0" fontId="100" fillId="0" borderId="133" xfId="0" applyFont="1" applyBorder="1" applyAlignment="1">
      <alignment horizontal="center"/>
    </xf>
    <xf numFmtId="0" fontId="100" fillId="0" borderId="156" xfId="0" applyFont="1" applyBorder="1"/>
    <xf numFmtId="0" fontId="113" fillId="5" borderId="228" xfId="0" applyFont="1" applyFill="1" applyBorder="1" applyAlignment="1">
      <alignment horizontal="left"/>
    </xf>
    <xf numFmtId="0" fontId="103" fillId="5" borderId="228" xfId="0" applyFont="1" applyFill="1" applyBorder="1" applyAlignment="1">
      <alignment horizontal="left"/>
    </xf>
    <xf numFmtId="0" fontId="8" fillId="5" borderId="230" xfId="0" applyFont="1" applyFill="1" applyBorder="1" applyAlignment="1">
      <alignment horizontal="left"/>
    </xf>
    <xf numFmtId="166" fontId="8" fillId="5" borderId="229" xfId="0" applyNumberFormat="1" applyFont="1" applyFill="1" applyBorder="1" applyAlignment="1"/>
    <xf numFmtId="169" fontId="8" fillId="5" borderId="229" xfId="0" applyNumberFormat="1" applyFont="1" applyFill="1" applyBorder="1" applyAlignment="1">
      <alignment horizontal="center"/>
    </xf>
    <xf numFmtId="0" fontId="8" fillId="5" borderId="229" xfId="0" applyFont="1" applyFill="1" applyBorder="1" applyAlignment="1">
      <alignment horizontal="center"/>
    </xf>
    <xf numFmtId="0" fontId="8" fillId="5" borderId="229" xfId="0" applyNumberFormat="1" applyFont="1" applyFill="1" applyBorder="1" applyAlignment="1">
      <alignment horizontal="center"/>
    </xf>
    <xf numFmtId="166" fontId="119" fillId="5" borderId="0" xfId="0" applyNumberFormat="1" applyFont="1" applyFill="1" applyBorder="1" applyAlignment="1"/>
    <xf numFmtId="0" fontId="1" fillId="5" borderId="230" xfId="0" applyFont="1" applyFill="1" applyBorder="1" applyAlignment="1">
      <alignment horizontal="left"/>
    </xf>
    <xf numFmtId="0" fontId="103" fillId="0" borderId="231" xfId="0" applyFont="1" applyBorder="1"/>
    <xf numFmtId="0" fontId="100" fillId="0" borderId="165" xfId="0" applyFont="1" applyBorder="1"/>
    <xf numFmtId="0" fontId="19" fillId="5" borderId="228" xfId="0" applyFont="1" applyFill="1" applyBorder="1" applyAlignment="1">
      <alignment horizontal="left"/>
    </xf>
    <xf numFmtId="0" fontId="100" fillId="5" borderId="230" xfId="0" applyFont="1" applyFill="1" applyBorder="1" applyAlignment="1">
      <alignment horizontal="left"/>
    </xf>
    <xf numFmtId="0" fontId="26" fillId="5" borderId="5" xfId="0" applyFont="1" applyFill="1" applyBorder="1" applyAlignment="1">
      <alignment horizontal="left"/>
    </xf>
    <xf numFmtId="0" fontId="1" fillId="2" borderId="232" xfId="0" applyFont="1" applyFill="1" applyBorder="1"/>
    <xf numFmtId="0" fontId="119" fillId="21" borderId="5" xfId="0" applyFont="1" applyFill="1" applyBorder="1" applyAlignment="1">
      <alignment horizontal="left"/>
    </xf>
    <xf numFmtId="0" fontId="1" fillId="0" borderId="196" xfId="0" applyFont="1" applyFill="1" applyBorder="1" applyAlignment="1">
      <alignment horizontal="center"/>
    </xf>
    <xf numFmtId="0" fontId="1" fillId="0" borderId="197" xfId="0" applyFont="1" applyFill="1" applyBorder="1" applyAlignment="1">
      <alignment horizontal="center"/>
    </xf>
    <xf numFmtId="0" fontId="1" fillId="0" borderId="233" xfId="0" applyFont="1" applyFill="1" applyBorder="1" applyAlignment="1">
      <alignment horizontal="center"/>
    </xf>
    <xf numFmtId="0" fontId="94" fillId="24" borderId="234" xfId="0" applyFont="1" applyFill="1" applyBorder="1"/>
    <xf numFmtId="0" fontId="1" fillId="5" borderId="196" xfId="0" applyFont="1" applyFill="1" applyBorder="1" applyAlignment="1">
      <alignment horizontal="center"/>
    </xf>
    <xf numFmtId="0" fontId="1" fillId="5" borderId="197" xfId="0" applyFont="1" applyFill="1" applyBorder="1" applyAlignment="1">
      <alignment horizontal="center"/>
    </xf>
    <xf numFmtId="0" fontId="1" fillId="17" borderId="172" xfId="0" applyFont="1" applyFill="1" applyBorder="1" applyAlignment="1">
      <alignment horizontal="center"/>
    </xf>
    <xf numFmtId="0" fontId="0" fillId="16" borderId="196" xfId="0" applyFill="1" applyBorder="1" applyAlignment="1">
      <alignment horizontal="center"/>
    </xf>
    <xf numFmtId="0" fontId="0" fillId="16" borderId="197" xfId="0" applyFill="1" applyBorder="1" applyAlignment="1">
      <alignment horizontal="center"/>
    </xf>
    <xf numFmtId="0" fontId="1" fillId="18" borderId="172" xfId="0" applyFont="1" applyFill="1" applyBorder="1" applyAlignment="1">
      <alignment horizontal="center"/>
    </xf>
    <xf numFmtId="0" fontId="1" fillId="17" borderId="235" xfId="0" applyFont="1" applyFill="1" applyBorder="1" applyAlignment="1">
      <alignment horizontal="center"/>
    </xf>
    <xf numFmtId="0" fontId="1" fillId="38" borderId="207" xfId="0" applyFont="1" applyFill="1" applyBorder="1" applyAlignment="1">
      <alignment horizontal="left"/>
    </xf>
    <xf numFmtId="0" fontId="1" fillId="38" borderId="210" xfId="0" applyFont="1" applyFill="1" applyBorder="1" applyAlignment="1">
      <alignment horizontal="left"/>
    </xf>
    <xf numFmtId="0" fontId="94" fillId="24" borderId="211" xfId="0" applyFont="1" applyFill="1" applyBorder="1"/>
    <xf numFmtId="0" fontId="111" fillId="24" borderId="211" xfId="0" applyFont="1" applyFill="1" applyBorder="1"/>
    <xf numFmtId="0" fontId="100" fillId="0" borderId="0" xfId="0" applyFont="1"/>
    <xf numFmtId="0" fontId="94" fillId="33" borderId="234" xfId="0" applyFont="1" applyFill="1" applyBorder="1"/>
    <xf numFmtId="0" fontId="19" fillId="26" borderId="0" xfId="0" applyFont="1" applyFill="1" applyBorder="1"/>
    <xf numFmtId="166" fontId="100" fillId="5" borderId="0" xfId="0" applyNumberFormat="1" applyFont="1" applyFill="1" applyBorder="1" applyAlignment="1">
      <alignment horizontal="center"/>
    </xf>
    <xf numFmtId="49" fontId="100" fillId="5" borderId="0" xfId="0" applyNumberFormat="1" applyFont="1" applyFill="1" applyBorder="1" applyAlignment="1">
      <alignment horizontal="center"/>
    </xf>
    <xf numFmtId="0" fontId="1" fillId="31" borderId="204" xfId="0" applyFont="1" applyFill="1" applyBorder="1" applyAlignment="1">
      <alignment horizontal="left"/>
    </xf>
    <xf numFmtId="0" fontId="1" fillId="15" borderId="198" xfId="0" applyFont="1" applyFill="1" applyBorder="1" applyAlignment="1">
      <alignment horizontal="center"/>
    </xf>
    <xf numFmtId="0" fontId="1" fillId="33" borderId="207" xfId="0" applyFont="1" applyFill="1" applyBorder="1" applyAlignment="1">
      <alignment horizontal="left"/>
    </xf>
    <xf numFmtId="165" fontId="100" fillId="5" borderId="182" xfId="0" applyNumberFormat="1" applyFont="1" applyFill="1" applyBorder="1" applyAlignment="1"/>
    <xf numFmtId="0" fontId="100" fillId="0" borderId="183" xfId="0" applyFont="1" applyBorder="1"/>
    <xf numFmtId="169" fontId="100" fillId="0" borderId="183" xfId="0" applyNumberFormat="1" applyFont="1" applyBorder="1" applyAlignment="1">
      <alignment horizontal="center"/>
    </xf>
    <xf numFmtId="0" fontId="100" fillId="0" borderId="183" xfId="0" applyFont="1" applyBorder="1" applyAlignment="1">
      <alignment horizontal="center"/>
    </xf>
    <xf numFmtId="165" fontId="100" fillId="5" borderId="128" xfId="0" applyNumberFormat="1" applyFont="1" applyFill="1" applyBorder="1" applyAlignment="1"/>
    <xf numFmtId="0" fontId="100" fillId="0" borderId="132" xfId="0" applyFont="1" applyBorder="1"/>
    <xf numFmtId="169" fontId="100" fillId="0" borderId="132" xfId="0" applyNumberFormat="1" applyFont="1" applyBorder="1" applyAlignment="1">
      <alignment horizontal="center"/>
    </xf>
    <xf numFmtId="0" fontId="100" fillId="0" borderId="132" xfId="0" applyFont="1" applyBorder="1" applyAlignment="1">
      <alignment horizontal="center"/>
    </xf>
    <xf numFmtId="0" fontId="100" fillId="0" borderId="178" xfId="0" applyFont="1" applyBorder="1"/>
    <xf numFmtId="0" fontId="8" fillId="5" borderId="236" xfId="0" applyFont="1" applyFill="1" applyBorder="1" applyAlignment="1">
      <alignment horizontal="left"/>
    </xf>
    <xf numFmtId="0" fontId="100" fillId="5" borderId="236" xfId="0" applyFont="1" applyFill="1" applyBorder="1" applyAlignment="1">
      <alignment horizontal="left"/>
    </xf>
    <xf numFmtId="0" fontId="100" fillId="0" borderId="133" xfId="0" quotePrefix="1" applyFont="1" applyBorder="1" applyAlignment="1">
      <alignment horizontal="center" wrapText="1"/>
    </xf>
    <xf numFmtId="0" fontId="100" fillId="0" borderId="0" xfId="0" applyFont="1" applyBorder="1"/>
    <xf numFmtId="0" fontId="100" fillId="5" borderId="23" xfId="0" applyFont="1" applyFill="1" applyBorder="1" applyAlignment="1">
      <alignment horizontal="left"/>
    </xf>
    <xf numFmtId="0" fontId="100" fillId="5" borderId="24" xfId="18" applyFont="1" applyFill="1" applyBorder="1" applyAlignment="1">
      <alignment horizontal="center"/>
    </xf>
    <xf numFmtId="0" fontId="100" fillId="5" borderId="0" xfId="18" applyFont="1" applyFill="1" applyBorder="1" applyAlignment="1"/>
    <xf numFmtId="169" fontId="100" fillId="5" borderId="0" xfId="18" applyNumberFormat="1" applyFont="1" applyFill="1" applyBorder="1" applyAlignment="1">
      <alignment horizontal="center"/>
    </xf>
    <xf numFmtId="4" fontId="100" fillId="5" borderId="0" xfId="18" applyNumberFormat="1" applyFont="1" applyFill="1" applyBorder="1" applyAlignment="1">
      <alignment horizontal="center"/>
    </xf>
    <xf numFmtId="0" fontId="100" fillId="5" borderId="0" xfId="18" applyFont="1" applyFill="1" applyBorder="1" applyAlignment="1">
      <alignment horizontal="center"/>
    </xf>
    <xf numFmtId="0" fontId="100" fillId="5" borderId="0" xfId="18" applyFont="1" applyFill="1" applyBorder="1" applyAlignment="1">
      <alignment horizontal="left"/>
    </xf>
    <xf numFmtId="166" fontId="100" fillId="5" borderId="132" xfId="0" applyNumberFormat="1" applyFont="1" applyFill="1" applyBorder="1" applyAlignment="1"/>
    <xf numFmtId="169" fontId="100" fillId="5" borderId="132" xfId="0" applyNumberFormat="1" applyFont="1" applyFill="1" applyBorder="1" applyAlignment="1">
      <alignment horizontal="center"/>
    </xf>
    <xf numFmtId="0" fontId="100" fillId="5" borderId="132" xfId="0" applyFont="1" applyFill="1" applyBorder="1" applyAlignment="1">
      <alignment horizontal="center"/>
    </xf>
    <xf numFmtId="0" fontId="100" fillId="5" borderId="132" xfId="0" applyNumberFormat="1" applyFont="1" applyFill="1" applyBorder="1" applyAlignment="1">
      <alignment horizontal="center"/>
    </xf>
    <xf numFmtId="0" fontId="1" fillId="16" borderId="137" xfId="0" applyFont="1" applyFill="1" applyBorder="1" applyAlignment="1">
      <alignment horizontal="left"/>
    </xf>
    <xf numFmtId="4" fontId="100" fillId="0" borderId="133" xfId="0" applyNumberFormat="1" applyFont="1" applyBorder="1" applyAlignment="1">
      <alignment horizontal="center"/>
    </xf>
    <xf numFmtId="0" fontId="120" fillId="0" borderId="156" xfId="0" applyFont="1" applyBorder="1"/>
    <xf numFmtId="0" fontId="100" fillId="25" borderId="24" xfId="18" applyFont="1" applyFill="1" applyBorder="1" applyAlignment="1">
      <alignment horizontal="center"/>
    </xf>
    <xf numFmtId="0" fontId="100" fillId="25" borderId="0" xfId="18" applyFont="1" applyFill="1" applyBorder="1" applyAlignment="1"/>
    <xf numFmtId="169" fontId="100" fillId="25" borderId="0" xfId="18" applyNumberFormat="1" applyFont="1" applyFill="1" applyBorder="1" applyAlignment="1">
      <alignment horizontal="center"/>
    </xf>
    <xf numFmtId="4" fontId="100" fillId="25" borderId="0" xfId="18" applyNumberFormat="1" applyFont="1" applyFill="1" applyBorder="1" applyAlignment="1">
      <alignment horizontal="center"/>
    </xf>
    <xf numFmtId="0" fontId="100" fillId="18" borderId="0" xfId="0" applyFont="1" applyFill="1" applyBorder="1" applyAlignment="1">
      <alignment horizontal="center"/>
    </xf>
    <xf numFmtId="0" fontId="100" fillId="25" borderId="0" xfId="18" applyFont="1" applyFill="1" applyBorder="1" applyAlignment="1">
      <alignment horizontal="left"/>
    </xf>
    <xf numFmtId="0" fontId="1" fillId="35" borderId="146" xfId="0" applyFont="1" applyFill="1" applyBorder="1"/>
    <xf numFmtId="0" fontId="9" fillId="31" borderId="207" xfId="0" applyFont="1" applyFill="1" applyBorder="1" applyAlignment="1">
      <alignment horizontal="left"/>
    </xf>
    <xf numFmtId="0" fontId="0" fillId="35" borderId="210" xfId="0" applyFill="1" applyBorder="1"/>
    <xf numFmtId="0" fontId="1" fillId="18" borderId="15" xfId="0" applyFont="1" applyFill="1" applyBorder="1"/>
    <xf numFmtId="165" fontId="100" fillId="5" borderId="186" xfId="0" applyNumberFormat="1" applyFont="1" applyFill="1" applyBorder="1" applyAlignment="1"/>
    <xf numFmtId="0" fontId="100" fillId="0" borderId="163" xfId="0" applyFont="1" applyBorder="1"/>
    <xf numFmtId="169" fontId="100" fillId="0" borderId="163" xfId="0" applyNumberFormat="1" applyFont="1" applyBorder="1" applyAlignment="1">
      <alignment horizontal="center"/>
    </xf>
    <xf numFmtId="0" fontId="100" fillId="0" borderId="163" xfId="0" applyFont="1" applyBorder="1" applyAlignment="1">
      <alignment horizontal="center"/>
    </xf>
    <xf numFmtId="0" fontId="1" fillId="5" borderId="7" xfId="0" applyFont="1" applyFill="1" applyBorder="1" applyAlignment="1">
      <alignment horizontal="left" vertical="center" wrapText="1"/>
    </xf>
    <xf numFmtId="0" fontId="1" fillId="5" borderId="7" xfId="0" applyFont="1" applyFill="1" applyBorder="1" applyAlignment="1">
      <alignment vertical="center" wrapText="1"/>
    </xf>
    <xf numFmtId="0" fontId="9" fillId="5" borderId="7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60" fillId="5" borderId="1" xfId="0" applyFont="1" applyFill="1" applyBorder="1" applyAlignment="1">
      <alignment horizontal="left" vertical="center" wrapText="1"/>
    </xf>
    <xf numFmtId="0" fontId="60" fillId="0" borderId="2" xfId="0" applyFont="1" applyBorder="1" applyAlignment="1">
      <alignment horizontal="left" vertical="center" wrapText="1"/>
    </xf>
    <xf numFmtId="0" fontId="60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1" fillId="5" borderId="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1" fillId="5" borderId="1" xfId="0" applyFont="1" applyFill="1" applyBorder="1" applyAlignment="1">
      <alignment horizontal="left" vertical="center"/>
    </xf>
    <xf numFmtId="0" fontId="1" fillId="5" borderId="40" xfId="0" applyFont="1" applyFill="1" applyBorder="1" applyAlignment="1">
      <alignment vertical="center" wrapText="1"/>
    </xf>
    <xf numFmtId="0" fontId="11" fillId="9" borderId="7" xfId="0" applyFont="1" applyFill="1" applyBorder="1" applyAlignment="1">
      <alignment horizontal="left" vertical="center"/>
    </xf>
    <xf numFmtId="15" fontId="44" fillId="5" borderId="0" xfId="2" applyNumberFormat="1" applyFont="1" applyFill="1" applyBorder="1" applyAlignment="1">
      <alignment horizontal="center"/>
    </xf>
  </cellXfs>
  <cellStyles count="26">
    <cellStyle name="Currency 2" xfId="1"/>
    <cellStyle name="Normal" xfId="0" builtinId="0"/>
    <cellStyle name="Normal 2" xfId="2"/>
    <cellStyle name="Normal 2 2" xfId="3"/>
    <cellStyle name="Normal 2 3" xfId="4"/>
    <cellStyle name="Normal 3" xfId="5"/>
    <cellStyle name="Normal 3 2" xfId="6"/>
    <cellStyle name="Normal 3 3" xfId="7"/>
    <cellStyle name="Normal 3 3 2" xfId="8"/>
    <cellStyle name="Normal 3 4" xfId="9"/>
    <cellStyle name="Normal 4" xfId="10"/>
    <cellStyle name="Normal 4 2" xfId="11"/>
    <cellStyle name="Normal 4 2 2" xfId="12"/>
    <cellStyle name="Normal 4 3" xfId="13"/>
    <cellStyle name="Normal 5" xfId="14"/>
    <cellStyle name="Normal 5 2" xfId="15"/>
    <cellStyle name="Normal 5 3" xfId="16"/>
    <cellStyle name="Normal 6" xfId="17"/>
    <cellStyle name="Normal 7" xfId="18"/>
    <cellStyle name="Normal 8" xfId="19"/>
    <cellStyle name="Percent 2" xfId="20"/>
    <cellStyle name="Percent 2 2" xfId="21"/>
    <cellStyle name="Percent 2 3" xfId="22"/>
    <cellStyle name="Percent 2 4" xfId="23"/>
    <cellStyle name="Percent 2 5" xfId="24"/>
    <cellStyle name="Percent 3" xfId="2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B05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5D7"/>
      <rgbColor rgb="00000080"/>
      <rgbColor rgb="00FF00FF"/>
      <rgbColor rgb="00FFF200"/>
      <rgbColor rgb="0000FFFF"/>
      <rgbColor rgb="00800080"/>
      <rgbColor rgb="00800000"/>
      <rgbColor rgb="0000A65D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A84C"/>
      <color rgb="FF1E8905"/>
      <color rgb="FFDDDDDD"/>
      <color rgb="FFB2B2B2"/>
      <color rgb="FFC0C0C0"/>
      <color rgb="FFEAEAEA"/>
      <color rgb="FF8D463F"/>
      <color rgb="FF5E28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171450</xdr:rowOff>
    </xdr:from>
    <xdr:to>
      <xdr:col>13</xdr:col>
      <xdr:colOff>1304925</xdr:colOff>
      <xdr:row>0</xdr:row>
      <xdr:rowOff>952500</xdr:rowOff>
    </xdr:to>
    <xdr:sp macro="" textlink="" fLocksText="0">
      <xdr:nvSpPr>
        <xdr:cNvPr id="10249" name="Rectangle 1">
          <a:extLst>
            <a:ext uri="{FF2B5EF4-FFF2-40B4-BE49-F238E27FC236}">
              <a16:creationId xmlns:a16="http://schemas.microsoft.com/office/drawing/2014/main" xmlns="" id="{A5BA3CD6-B2F0-40E0-A66D-E4598A4427CA}"/>
            </a:ext>
          </a:extLst>
        </xdr:cNvPr>
        <xdr:cNvSpPr>
          <a:spLocks noChangeArrowheads="1"/>
        </xdr:cNvSpPr>
      </xdr:nvSpPr>
      <xdr:spPr bwMode="auto">
        <a:xfrm>
          <a:off x="942975" y="171450"/>
          <a:ext cx="8343900" cy="78105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2</xdr:row>
      <xdr:rowOff>0</xdr:rowOff>
    </xdr:from>
    <xdr:to>
      <xdr:col>8</xdr:col>
      <xdr:colOff>1600200</xdr:colOff>
      <xdr:row>6</xdr:row>
      <xdr:rowOff>133350</xdr:rowOff>
    </xdr:to>
    <xdr:sp macro="" textlink="" fLocksText="0">
      <xdr:nvSpPr>
        <xdr:cNvPr id="11265" name="Rectangle 1">
          <a:extLst>
            <a:ext uri="{FF2B5EF4-FFF2-40B4-BE49-F238E27FC236}">
              <a16:creationId xmlns:a16="http://schemas.microsoft.com/office/drawing/2014/main" xmlns="" id="{7C0A308C-EBF4-49B4-B208-EC6E6CC099C1}"/>
            </a:ext>
          </a:extLst>
        </xdr:cNvPr>
        <xdr:cNvSpPr>
          <a:spLocks noChangeArrowheads="1"/>
        </xdr:cNvSpPr>
      </xdr:nvSpPr>
      <xdr:spPr bwMode="auto">
        <a:xfrm>
          <a:off x="1162050" y="323850"/>
          <a:ext cx="8305800" cy="78105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0</xdr:row>
      <xdr:rowOff>152400</xdr:rowOff>
    </xdr:from>
    <xdr:to>
      <xdr:col>11</xdr:col>
      <xdr:colOff>495300</xdr:colOff>
      <xdr:row>2</xdr:row>
      <xdr:rowOff>0</xdr:rowOff>
    </xdr:to>
    <xdr:sp macro="" textlink="" fLocksText="0">
      <xdr:nvSpPr>
        <xdr:cNvPr id="12289" name="Rectangle 1">
          <a:extLst>
            <a:ext uri="{FF2B5EF4-FFF2-40B4-BE49-F238E27FC236}">
              <a16:creationId xmlns:a16="http://schemas.microsoft.com/office/drawing/2014/main" xmlns="" id="{71A3A30F-83F9-49E3-9FE8-B00B2F9BD9A8}"/>
            </a:ext>
          </a:extLst>
        </xdr:cNvPr>
        <xdr:cNvSpPr>
          <a:spLocks noChangeArrowheads="1"/>
        </xdr:cNvSpPr>
      </xdr:nvSpPr>
      <xdr:spPr bwMode="auto">
        <a:xfrm>
          <a:off x="2152650" y="152400"/>
          <a:ext cx="5943600" cy="102870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  <a:p>
          <a:pPr algn="ctr" rtl="0">
            <a:defRPr sz="1000"/>
          </a:pPr>
          <a:r>
            <a:rPr lang="en-AU" sz="1400" b="0" i="0" u="none" strike="noStrike" baseline="0">
              <a:solidFill>
                <a:srgbClr val="FFFFFF"/>
              </a:solidFill>
              <a:latin typeface="Calibri"/>
            </a:rPr>
            <a:t>2018 UBC Variety points will be added to 2019 totals in the new year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Local\Microsoft\Windows\Temporary%20Internet%20Files\Content.Outlook\MNFP0C16\Shield%20ADULT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-90645\Desktop\Exhibitor%20&amp;%20Variety%20Points%20Jan%202023%20-%20Cop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ocalData\Files\BCV\Shield%20UBC%202023\Shield%20UBC%202023%20v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-90645\Downloads\Shield%20YOUNG%20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-90645\Desktop\Exhibitor%20&amp;%20Variety%20Points%20Nov%2020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vid%20Charlton\AppData\Local\Microsoft\Windows\INetCache\Content.Outlook\UHDYYA20\State%20Championship%20UBC%202018%20Results%20for%20Publicat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d\Documents\A_BCV_Points_System\2014%20Shields\Shield%20UBC%202014%20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7"/>
      <sheetName val="16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RESULTS"/>
      <sheetName val="PRINT"/>
      <sheetName val="NAT"/>
      <sheetName val="Points"/>
      <sheetName val="Winners"/>
      <sheetName val="Winners Beg-Inter"/>
      <sheetName val="BNews"/>
      <sheetName val="SM Record"/>
      <sheetName val="Steward Results"/>
      <sheetName val="Judges Comments"/>
      <sheetName val="Judge Entries"/>
      <sheetName val="Nat Judges TOP5"/>
      <sheetName val="Sheet1"/>
      <sheetName val="ED"/>
      <sheetName val="Sheet2"/>
      <sheetName val="BEG-INT piv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 rules"/>
      <sheetName val="2023 Exhibitor dashboard"/>
      <sheetName val="2023 Exhibitor points"/>
      <sheetName val="2023 Variety dashboard"/>
      <sheetName val="2023 Variety points data"/>
      <sheetName val="2022 Exhibitor dashboard"/>
      <sheetName val="2022 Exhibitor points"/>
      <sheetName val="2022 Variety dashboard"/>
      <sheetName val="2022 Variety points data"/>
      <sheetName val="2021 Exhibitor dashboard"/>
      <sheetName val="2021 Exhibitor points"/>
      <sheetName val="2021 Variety dashboard"/>
      <sheetName val="2021 Variety points data"/>
      <sheetName val="2020 Exhibitor dashboard"/>
      <sheetName val="2020 Exhibitor points"/>
      <sheetName val="2020 Variety dashboard"/>
      <sheetName val="2020 Variety points data"/>
      <sheetName val="2019 Exhibitor dashboard "/>
      <sheetName val="2019 Exhibitor Points"/>
      <sheetName val="2019 Variety dashboard "/>
      <sheetName val="2019 Variety points data"/>
      <sheetName val="2018 Exhibitor dashboard"/>
      <sheetName val="2018 Exhibitor Points "/>
      <sheetName val="2018 Variety dashboard"/>
      <sheetName val="2018 Variety points data"/>
      <sheetName val="2017 Exhibitor dashboard"/>
      <sheetName val="2017 Exhibitor points data"/>
      <sheetName val="2017 Variety dashboard "/>
      <sheetName val="2017 Variety points data"/>
      <sheetName val="2016 Exhibitor"/>
      <sheetName val="2016 Variety Points"/>
      <sheetName val="Normal Dilute 2016"/>
      <sheetName val="2015 Exhibitor Points "/>
      <sheetName val="Normal Violet 2015"/>
      <sheetName val="2015 Variety Points"/>
      <sheetName val="2014 Exhibitor Points"/>
      <sheetName val="2014 Variety Points"/>
      <sheetName val="2014 Aust Yellowfac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7">
          <cell r="G107">
            <v>17</v>
          </cell>
        </row>
        <row r="181">
          <cell r="G181">
            <v>33</v>
          </cell>
        </row>
        <row r="212">
          <cell r="G212">
            <v>7</v>
          </cell>
        </row>
        <row r="246">
          <cell r="G246">
            <v>48</v>
          </cell>
        </row>
        <row r="300">
          <cell r="G300">
            <v>10</v>
          </cell>
        </row>
        <row r="328">
          <cell r="G328">
            <v>30</v>
          </cell>
        </row>
        <row r="390">
          <cell r="G390">
            <v>35</v>
          </cell>
        </row>
        <row r="445">
          <cell r="G445">
            <v>53</v>
          </cell>
        </row>
        <row r="460">
          <cell r="G460">
            <v>17</v>
          </cell>
        </row>
        <row r="507">
          <cell r="G507">
            <v>10</v>
          </cell>
        </row>
        <row r="569">
          <cell r="G569">
            <v>20</v>
          </cell>
        </row>
        <row r="584">
          <cell r="G584">
            <v>22</v>
          </cell>
        </row>
        <row r="610">
          <cell r="G610">
            <v>5</v>
          </cell>
        </row>
        <row r="710">
          <cell r="G710">
            <v>61</v>
          </cell>
        </row>
        <row r="715">
          <cell r="G715">
            <v>10</v>
          </cell>
        </row>
        <row r="818">
          <cell r="G818">
            <v>214</v>
          </cell>
        </row>
        <row r="859">
          <cell r="G859">
            <v>20</v>
          </cell>
        </row>
        <row r="1008">
          <cell r="G1008">
            <v>10</v>
          </cell>
        </row>
        <row r="1048">
          <cell r="G1048">
            <v>83</v>
          </cell>
        </row>
        <row r="1146">
          <cell r="G1146">
            <v>16</v>
          </cell>
        </row>
        <row r="1247">
          <cell r="G1247">
            <v>126</v>
          </cell>
        </row>
        <row r="1279">
          <cell r="G1279">
            <v>17</v>
          </cell>
        </row>
        <row r="1318">
          <cell r="G1318">
            <v>20</v>
          </cell>
        </row>
        <row r="1410">
          <cell r="G1410">
            <v>108</v>
          </cell>
        </row>
        <row r="1477">
          <cell r="G1477">
            <v>32</v>
          </cell>
        </row>
        <row r="1678">
          <cell r="G1678">
            <v>5</v>
          </cell>
        </row>
        <row r="1824">
          <cell r="G1824">
            <v>17</v>
          </cell>
        </row>
        <row r="1855">
          <cell r="G1855">
            <v>20</v>
          </cell>
        </row>
        <row r="1909">
          <cell r="G1909">
            <v>17</v>
          </cell>
        </row>
      </sheetData>
      <sheetData sheetId="7" refreshError="1"/>
      <sheetData sheetId="8" refreshError="1"/>
      <sheetData sheetId="9" refreshError="1"/>
      <sheetData sheetId="10" refreshError="1">
        <row r="22">
          <cell r="G22">
            <v>10</v>
          </cell>
        </row>
        <row r="43">
          <cell r="G43">
            <v>30</v>
          </cell>
        </row>
        <row r="72">
          <cell r="G72">
            <v>13</v>
          </cell>
        </row>
        <row r="117">
          <cell r="G117">
            <v>10</v>
          </cell>
        </row>
        <row r="170">
          <cell r="G170">
            <v>45</v>
          </cell>
        </row>
        <row r="209">
          <cell r="G209">
            <v>10</v>
          </cell>
        </row>
        <row r="242">
          <cell r="G242">
            <v>13</v>
          </cell>
        </row>
        <row r="280">
          <cell r="G280">
            <v>15</v>
          </cell>
        </row>
        <row r="301">
          <cell r="G301">
            <v>15</v>
          </cell>
        </row>
        <row r="338">
          <cell r="G338">
            <v>27</v>
          </cell>
        </row>
        <row r="406">
          <cell r="G406">
            <v>13</v>
          </cell>
        </row>
        <row r="463">
          <cell r="G463">
            <v>15</v>
          </cell>
        </row>
        <row r="478">
          <cell r="G478">
            <v>17</v>
          </cell>
        </row>
        <row r="538">
          <cell r="G538">
            <v>44</v>
          </cell>
        </row>
        <row r="617">
          <cell r="G617">
            <v>20</v>
          </cell>
        </row>
        <row r="666">
          <cell r="G666">
            <v>150</v>
          </cell>
        </row>
        <row r="696">
          <cell r="G696">
            <v>24</v>
          </cell>
        </row>
        <row r="726">
          <cell r="G726">
            <v>5</v>
          </cell>
        </row>
        <row r="755">
          <cell r="G755">
            <v>3</v>
          </cell>
        </row>
        <row r="774">
          <cell r="G774">
            <v>5</v>
          </cell>
        </row>
        <row r="851">
          <cell r="G851">
            <v>63</v>
          </cell>
        </row>
        <row r="900">
          <cell r="G900">
            <v>35</v>
          </cell>
        </row>
        <row r="905">
          <cell r="G905">
            <v>10</v>
          </cell>
        </row>
        <row r="908">
          <cell r="G908">
            <v>5</v>
          </cell>
        </row>
        <row r="933">
          <cell r="G933">
            <v>13</v>
          </cell>
        </row>
        <row r="1015">
          <cell r="G1015">
            <v>10</v>
          </cell>
        </row>
        <row r="1046">
          <cell r="G1046">
            <v>30</v>
          </cell>
        </row>
        <row r="1061">
          <cell r="G1061">
            <v>7</v>
          </cell>
        </row>
        <row r="1142">
          <cell r="G1142">
            <v>83</v>
          </cell>
        </row>
        <row r="1201">
          <cell r="G1201">
            <v>62</v>
          </cell>
        </row>
        <row r="1215">
          <cell r="G1215">
            <v>7</v>
          </cell>
        </row>
        <row r="1287">
          <cell r="G1287">
            <v>122</v>
          </cell>
        </row>
        <row r="1343">
          <cell r="G1343">
            <v>68</v>
          </cell>
        </row>
        <row r="1374">
          <cell r="G1374">
            <v>3</v>
          </cell>
        </row>
        <row r="1450">
          <cell r="G1450">
            <v>120</v>
          </cell>
        </row>
        <row r="1466">
          <cell r="G1466">
            <v>5</v>
          </cell>
        </row>
        <row r="1488">
          <cell r="G1488">
            <v>10</v>
          </cell>
        </row>
        <row r="1536">
          <cell r="G1536">
            <v>30</v>
          </cell>
        </row>
        <row r="1547">
          <cell r="G1547">
            <v>7</v>
          </cell>
        </row>
      </sheetData>
      <sheetData sheetId="11" refreshError="1"/>
      <sheetData sheetId="12" refreshError="1"/>
      <sheetData sheetId="13" refreshError="1"/>
      <sheetData sheetId="14" refreshError="1">
        <row r="29">
          <cell r="G29">
            <v>7</v>
          </cell>
        </row>
        <row r="97">
          <cell r="G97">
            <v>5</v>
          </cell>
        </row>
        <row r="101">
          <cell r="G101">
            <v>10</v>
          </cell>
        </row>
        <row r="145">
          <cell r="G145">
            <v>13</v>
          </cell>
        </row>
        <row r="175">
          <cell r="G175">
            <v>10</v>
          </cell>
        </row>
        <row r="194">
          <cell r="G194">
            <v>7</v>
          </cell>
        </row>
        <row r="203">
          <cell r="G203">
            <v>5</v>
          </cell>
        </row>
        <row r="287">
          <cell r="G287">
            <v>3</v>
          </cell>
        </row>
        <row r="301">
          <cell r="G301">
            <v>17</v>
          </cell>
        </row>
        <row r="310">
          <cell r="G310">
            <v>10</v>
          </cell>
        </row>
        <row r="342">
          <cell r="G342">
            <v>17</v>
          </cell>
        </row>
        <row r="355">
          <cell r="G355">
            <v>3</v>
          </cell>
        </row>
        <row r="388">
          <cell r="G388">
            <v>6</v>
          </cell>
        </row>
        <row r="436">
          <cell r="G436">
            <v>35</v>
          </cell>
        </row>
        <row r="441">
          <cell r="G441">
            <v>10</v>
          </cell>
        </row>
        <row r="494">
          <cell r="G494">
            <v>5</v>
          </cell>
        </row>
        <row r="504">
          <cell r="G504">
            <v>7</v>
          </cell>
        </row>
        <row r="550">
          <cell r="G550">
            <v>15</v>
          </cell>
        </row>
        <row r="563">
          <cell r="G563">
            <v>14</v>
          </cell>
        </row>
        <row r="589">
          <cell r="G589">
            <v>5</v>
          </cell>
        </row>
        <row r="608">
          <cell r="G608">
            <v>10</v>
          </cell>
        </row>
        <row r="638">
          <cell r="G638">
            <v>7</v>
          </cell>
        </row>
        <row r="694">
          <cell r="G694">
            <v>0</v>
          </cell>
        </row>
        <row r="730">
          <cell r="G730">
            <v>7</v>
          </cell>
        </row>
        <row r="758">
          <cell r="G758">
            <v>3</v>
          </cell>
        </row>
        <row r="834">
          <cell r="G834">
            <v>3</v>
          </cell>
        </row>
        <row r="849">
          <cell r="G849">
            <v>30</v>
          </cell>
        </row>
        <row r="931">
          <cell r="G931">
            <v>59</v>
          </cell>
        </row>
        <row r="981">
          <cell r="G981">
            <v>19</v>
          </cell>
        </row>
        <row r="1130">
          <cell r="G1130">
            <v>10</v>
          </cell>
        </row>
        <row r="1136">
          <cell r="G1136">
            <v>20</v>
          </cell>
        </row>
        <row r="1153">
          <cell r="G1153">
            <v>5</v>
          </cell>
        </row>
        <row r="1267">
          <cell r="G1267">
            <v>3</v>
          </cell>
        </row>
        <row r="1287">
          <cell r="G1287">
            <v>7</v>
          </cell>
        </row>
        <row r="1297">
          <cell r="G1297">
            <v>12</v>
          </cell>
        </row>
      </sheetData>
      <sheetData sheetId="15" refreshError="1"/>
      <sheetData sheetId="16" refreshError="1"/>
      <sheetData sheetId="17" refreshError="1"/>
      <sheetData sheetId="18" refreshError="1">
        <row r="35">
          <cell r="G35">
            <v>20</v>
          </cell>
        </row>
        <row r="86">
          <cell r="G86">
            <v>57</v>
          </cell>
        </row>
        <row r="175">
          <cell r="G175">
            <v>5</v>
          </cell>
        </row>
        <row r="185">
          <cell r="G185">
            <v>3</v>
          </cell>
        </row>
        <row r="206">
          <cell r="G206">
            <v>23</v>
          </cell>
        </row>
        <row r="233">
          <cell r="G233">
            <v>24</v>
          </cell>
        </row>
        <row r="245">
          <cell r="G245">
            <v>5</v>
          </cell>
        </row>
        <row r="261">
          <cell r="G261">
            <v>34</v>
          </cell>
        </row>
        <row r="324">
          <cell r="G324">
            <v>7</v>
          </cell>
        </row>
        <row r="333">
          <cell r="G333">
            <v>10</v>
          </cell>
        </row>
        <row r="374">
          <cell r="G374">
            <v>52</v>
          </cell>
        </row>
        <row r="384">
          <cell r="G384">
            <v>6</v>
          </cell>
        </row>
        <row r="446">
          <cell r="G446">
            <v>60</v>
          </cell>
        </row>
        <row r="478">
          <cell r="G478">
            <v>5</v>
          </cell>
        </row>
        <row r="600">
          <cell r="G600">
            <v>33</v>
          </cell>
        </row>
        <row r="611">
          <cell r="G611">
            <v>25</v>
          </cell>
        </row>
        <row r="646">
          <cell r="G646">
            <v>3</v>
          </cell>
        </row>
        <row r="690">
          <cell r="G690">
            <v>37</v>
          </cell>
        </row>
        <row r="696">
          <cell r="G696">
            <v>10</v>
          </cell>
        </row>
        <row r="705">
          <cell r="G705">
            <v>3</v>
          </cell>
        </row>
        <row r="713">
          <cell r="G713">
            <v>3</v>
          </cell>
        </row>
        <row r="737">
          <cell r="G737">
            <v>15</v>
          </cell>
        </row>
        <row r="772">
          <cell r="G772">
            <v>5</v>
          </cell>
        </row>
        <row r="796">
          <cell r="G796">
            <v>5</v>
          </cell>
        </row>
        <row r="819">
          <cell r="G819">
            <v>10</v>
          </cell>
        </row>
        <row r="844">
          <cell r="G844">
            <v>58</v>
          </cell>
        </row>
        <row r="851">
          <cell r="G851">
            <v>0</v>
          </cell>
        </row>
        <row r="883">
          <cell r="G883">
            <v>45</v>
          </cell>
        </row>
        <row r="910">
          <cell r="G910">
            <v>30</v>
          </cell>
        </row>
        <row r="946">
          <cell r="G946">
            <v>3</v>
          </cell>
        </row>
        <row r="978">
          <cell r="G978">
            <v>70</v>
          </cell>
        </row>
        <row r="1006">
          <cell r="G1006">
            <v>10</v>
          </cell>
        </row>
        <row r="1028">
          <cell r="G1028">
            <v>5</v>
          </cell>
        </row>
        <row r="1042">
          <cell r="G1042">
            <v>5</v>
          </cell>
        </row>
        <row r="1097">
          <cell r="G1097">
            <v>110</v>
          </cell>
        </row>
        <row r="1162">
          <cell r="G1162">
            <v>93</v>
          </cell>
        </row>
        <row r="1261">
          <cell r="G1261">
            <v>243</v>
          </cell>
        </row>
        <row r="1266">
          <cell r="G1266">
            <v>10</v>
          </cell>
        </row>
        <row r="1299">
          <cell r="G1299">
            <v>95</v>
          </cell>
        </row>
        <row r="1320">
          <cell r="G1320">
            <v>10</v>
          </cell>
        </row>
        <row r="1343">
          <cell r="G1343">
            <v>7</v>
          </cell>
        </row>
        <row r="1403">
          <cell r="G1403">
            <v>78</v>
          </cell>
        </row>
        <row r="1429">
          <cell r="G1429">
            <v>5</v>
          </cell>
        </row>
        <row r="1472">
          <cell r="G1472">
            <v>15</v>
          </cell>
        </row>
        <row r="1479">
          <cell r="G1479">
            <v>5</v>
          </cell>
        </row>
        <row r="1485">
          <cell r="G1485">
            <v>5</v>
          </cell>
        </row>
        <row r="1508">
          <cell r="G1508">
            <v>20</v>
          </cell>
        </row>
        <row r="1533">
          <cell r="G1533">
            <v>5</v>
          </cell>
        </row>
        <row r="1545">
          <cell r="G1545">
            <v>7</v>
          </cell>
        </row>
      </sheetData>
      <sheetData sheetId="19" refreshError="1"/>
      <sheetData sheetId="20" refreshError="1"/>
      <sheetData sheetId="21" refreshError="1"/>
      <sheetData sheetId="22" refreshError="1">
        <row r="321">
          <cell r="H321">
            <v>25</v>
          </cell>
        </row>
        <row r="990">
          <cell r="H990">
            <v>5</v>
          </cell>
        </row>
        <row r="1031">
          <cell r="H1031">
            <v>5</v>
          </cell>
        </row>
        <row r="1598">
          <cell r="H1598">
            <v>5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Rainbows"/>
      <sheetName val="RESULTS"/>
      <sheetName val="PRINT"/>
      <sheetName val="NAT"/>
      <sheetName val="Points"/>
      <sheetName val="Winners"/>
      <sheetName val="Award Printing"/>
      <sheetName val="Nat Judges TOP5-10"/>
      <sheetName val="Winners Beg-Inter"/>
      <sheetName val="BNews"/>
      <sheetName val="SM Record"/>
      <sheetName val="Steward Results"/>
      <sheetName val="Judges Comments"/>
      <sheetName val="Judge Entries"/>
      <sheetName val="Judges Pivot"/>
      <sheetName val="Judges Class History"/>
    </sheetNames>
    <sheetDataSet>
      <sheetData sheetId="0" refreshError="1">
        <row r="1">
          <cell r="M1" t="str">
            <v>UNBROKEN CAP STATE CHAMPIONSHIP - SEPTEMBER 10th 2023</v>
          </cell>
        </row>
        <row r="4">
          <cell r="V4">
            <v>1</v>
          </cell>
          <cell r="W4">
            <v>6</v>
          </cell>
        </row>
        <row r="5">
          <cell r="V5">
            <v>2</v>
          </cell>
          <cell r="W5">
            <v>5</v>
          </cell>
        </row>
        <row r="6">
          <cell r="V6">
            <v>3</v>
          </cell>
          <cell r="W6">
            <v>4</v>
          </cell>
        </row>
        <row r="7">
          <cell r="V7">
            <v>4</v>
          </cell>
          <cell r="W7">
            <v>3</v>
          </cell>
        </row>
        <row r="8">
          <cell r="V8">
            <v>5</v>
          </cell>
          <cell r="W8">
            <v>2</v>
          </cell>
        </row>
        <row r="9">
          <cell r="V9">
            <v>6</v>
          </cell>
          <cell r="W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Rainbows"/>
      <sheetName val="RESULTS"/>
      <sheetName val="PRINT"/>
      <sheetName val="NAT"/>
      <sheetName val="Points"/>
      <sheetName val="Winners"/>
      <sheetName val="Award Printing"/>
      <sheetName val="Nat Judges TOP5-10"/>
      <sheetName val="Winners Beg-Inter"/>
      <sheetName val="BNews"/>
      <sheetName val="SM Record"/>
      <sheetName val="Steward Results"/>
      <sheetName val="Judges Comments"/>
      <sheetName val="Judge Entries"/>
    </sheetNames>
    <sheetDataSet>
      <sheetData sheetId="0"/>
      <sheetData sheetId="1">
        <row r="5">
          <cell r="C5" t="str">
            <v>I Hunter</v>
          </cell>
        </row>
        <row r="6">
          <cell r="C6" t="str">
            <v>I Hunter</v>
          </cell>
        </row>
        <row r="7">
          <cell r="C7" t="str">
            <v>J Leong</v>
          </cell>
        </row>
        <row r="8">
          <cell r="C8" t="str">
            <v>R Slade</v>
          </cell>
        </row>
        <row r="9">
          <cell r="C9" t="str">
            <v>W Cachia</v>
          </cell>
        </row>
        <row r="10">
          <cell r="C10" t="str">
            <v>L Richardson</v>
          </cell>
        </row>
      </sheetData>
      <sheetData sheetId="2">
        <row r="5">
          <cell r="C5" t="str">
            <v>M Huth</v>
          </cell>
        </row>
        <row r="6">
          <cell r="C6" t="str">
            <v>J Leong</v>
          </cell>
        </row>
        <row r="7">
          <cell r="C7" t="str">
            <v>I Hunter</v>
          </cell>
        </row>
        <row r="8">
          <cell r="C8" t="str">
            <v>J Leong</v>
          </cell>
        </row>
        <row r="9">
          <cell r="C9" t="str">
            <v>I Hunter</v>
          </cell>
        </row>
        <row r="10">
          <cell r="C10" t="str">
            <v>A &amp; E Fitzpatrick</v>
          </cell>
        </row>
      </sheetData>
      <sheetData sheetId="3">
        <row r="5">
          <cell r="C5" t="str">
            <v>Sheppard &amp; Flanagan</v>
          </cell>
        </row>
        <row r="6">
          <cell r="C6" t="str">
            <v>Clay Borg &amp; Skivington</v>
          </cell>
        </row>
        <row r="7">
          <cell r="C7" t="str">
            <v>M &amp; R Randall</v>
          </cell>
        </row>
        <row r="8">
          <cell r="C8" t="str">
            <v>I Hunter</v>
          </cell>
        </row>
        <row r="9">
          <cell r="C9" t="str">
            <v>J Leong</v>
          </cell>
        </row>
        <row r="10">
          <cell r="C10" t="str">
            <v>Bader &amp; Turnbull</v>
          </cell>
        </row>
      </sheetData>
      <sheetData sheetId="4">
        <row r="5">
          <cell r="C5" t="str">
            <v>D Spink</v>
          </cell>
        </row>
        <row r="6">
          <cell r="C6" t="str">
            <v>S Mow</v>
          </cell>
        </row>
        <row r="7">
          <cell r="C7" t="str">
            <v>J Orlandi</v>
          </cell>
        </row>
        <row r="8">
          <cell r="C8" t="str">
            <v>R Howard</v>
          </cell>
        </row>
        <row r="9">
          <cell r="C9" t="str">
            <v>V Murray</v>
          </cell>
        </row>
        <row r="10">
          <cell r="C10" t="str">
            <v>M &amp; R Randall</v>
          </cell>
        </row>
      </sheetData>
      <sheetData sheetId="5">
        <row r="5">
          <cell r="C5" t="str">
            <v>J Ennis</v>
          </cell>
        </row>
        <row r="6">
          <cell r="C6" t="str">
            <v>Bader &amp; Turnbull</v>
          </cell>
        </row>
        <row r="7">
          <cell r="C7" t="str">
            <v>A Praeger</v>
          </cell>
        </row>
        <row r="8">
          <cell r="C8" t="str">
            <v>R Rodriguez</v>
          </cell>
        </row>
        <row r="9">
          <cell r="C9" t="str">
            <v>W Cachia</v>
          </cell>
        </row>
        <row r="10">
          <cell r="C10" t="str">
            <v>R Slade</v>
          </cell>
        </row>
      </sheetData>
      <sheetData sheetId="6">
        <row r="5">
          <cell r="C5" t="str">
            <v>Bader &amp; Turnbull</v>
          </cell>
        </row>
        <row r="6">
          <cell r="C6" t="str">
            <v>B Thomson</v>
          </cell>
        </row>
        <row r="7">
          <cell r="C7" t="str">
            <v>A Rowe</v>
          </cell>
        </row>
        <row r="8">
          <cell r="C8" t="str">
            <v>P Thurn</v>
          </cell>
        </row>
        <row r="9">
          <cell r="C9" t="str">
            <v>J Leong</v>
          </cell>
        </row>
        <row r="10">
          <cell r="C10" t="str">
            <v>Sheppard &amp; Flanagan</v>
          </cell>
        </row>
      </sheetData>
      <sheetData sheetId="7">
        <row r="5">
          <cell r="C5" t="str">
            <v>A Praeger</v>
          </cell>
        </row>
        <row r="6">
          <cell r="C6" t="str">
            <v>A Baxter</v>
          </cell>
        </row>
        <row r="7">
          <cell r="C7" t="str">
            <v>George Family</v>
          </cell>
        </row>
        <row r="8">
          <cell r="C8" t="str">
            <v>R Kirby</v>
          </cell>
        </row>
        <row r="9">
          <cell r="C9" t="str">
            <v>J Orlandi</v>
          </cell>
        </row>
        <row r="10">
          <cell r="C10" t="str">
            <v>A Praeger</v>
          </cell>
        </row>
      </sheetData>
      <sheetData sheetId="8">
        <row r="5">
          <cell r="C5" t="str">
            <v>D Rixon</v>
          </cell>
        </row>
        <row r="6">
          <cell r="C6" t="str">
            <v>V Murray</v>
          </cell>
        </row>
        <row r="7">
          <cell r="C7" t="str">
            <v>D Rixon</v>
          </cell>
        </row>
        <row r="8">
          <cell r="C8" t="str">
            <v>Rowe Brothers</v>
          </cell>
        </row>
        <row r="9">
          <cell r="C9" t="str">
            <v>R Kirby</v>
          </cell>
        </row>
        <row r="10">
          <cell r="C10" t="str">
            <v>V Murray</v>
          </cell>
        </row>
      </sheetData>
      <sheetData sheetId="9">
        <row r="5">
          <cell r="C5" t="str">
            <v>Sheppard &amp; Flanagan</v>
          </cell>
        </row>
        <row r="6">
          <cell r="C6" t="str">
            <v>S Mow</v>
          </cell>
        </row>
        <row r="7">
          <cell r="C7" t="str">
            <v>M Huth</v>
          </cell>
        </row>
        <row r="8">
          <cell r="C8" t="str">
            <v>M &amp; R Randall</v>
          </cell>
        </row>
        <row r="9">
          <cell r="C9" t="str">
            <v>A Arslanian</v>
          </cell>
        </row>
        <row r="10">
          <cell r="C10" t="str">
            <v>M &amp; R Randall</v>
          </cell>
        </row>
      </sheetData>
      <sheetData sheetId="10">
        <row r="5">
          <cell r="C5" t="str">
            <v>J Leong</v>
          </cell>
        </row>
        <row r="6">
          <cell r="C6" t="str">
            <v>J Leong</v>
          </cell>
        </row>
        <row r="7">
          <cell r="C7" t="str">
            <v>A Rowe</v>
          </cell>
        </row>
        <row r="8">
          <cell r="C8" t="str">
            <v>A Rowe</v>
          </cell>
        </row>
        <row r="9">
          <cell r="C9" t="str">
            <v>M &amp; R Randall</v>
          </cell>
        </row>
        <row r="10">
          <cell r="C10" t="str">
            <v>J Smith</v>
          </cell>
        </row>
      </sheetData>
      <sheetData sheetId="11">
        <row r="5">
          <cell r="C5" t="str">
            <v>A Arslanian</v>
          </cell>
        </row>
        <row r="6">
          <cell r="C6" t="str">
            <v>P Tyack</v>
          </cell>
        </row>
        <row r="7">
          <cell r="C7" t="str">
            <v>L Richardson</v>
          </cell>
        </row>
        <row r="8">
          <cell r="C8" t="str">
            <v>K McCalman</v>
          </cell>
        </row>
        <row r="9">
          <cell r="C9" t="str">
            <v>P &amp; D Smith</v>
          </cell>
        </row>
        <row r="10">
          <cell r="C10" t="str">
            <v>P Thurn</v>
          </cell>
        </row>
      </sheetData>
      <sheetData sheetId="12">
        <row r="5">
          <cell r="C5" t="str">
            <v>A Rowe</v>
          </cell>
        </row>
        <row r="6">
          <cell r="C6" t="str">
            <v>A Rowe</v>
          </cell>
        </row>
        <row r="7">
          <cell r="C7" t="str">
            <v>D Taylor</v>
          </cell>
        </row>
        <row r="8">
          <cell r="C8" t="str">
            <v>Bader &amp; Turnbull</v>
          </cell>
        </row>
        <row r="9">
          <cell r="C9" t="str">
            <v>J &amp; J Mastwyk</v>
          </cell>
        </row>
        <row r="10">
          <cell r="C10" t="str">
            <v>Rowe Brothers</v>
          </cell>
        </row>
      </sheetData>
      <sheetData sheetId="13">
        <row r="5">
          <cell r="C5" t="str">
            <v>Sheppard &amp; Flanagan</v>
          </cell>
        </row>
        <row r="6">
          <cell r="C6" t="str">
            <v>D Bentley</v>
          </cell>
        </row>
        <row r="7">
          <cell r="C7" t="str">
            <v>Sheppard &amp; Flanagan</v>
          </cell>
        </row>
        <row r="8">
          <cell r="C8" t="str">
            <v>L Downey</v>
          </cell>
        </row>
        <row r="9">
          <cell r="C9" t="str">
            <v>V Murray</v>
          </cell>
        </row>
        <row r="10">
          <cell r="C10" t="str">
            <v>L Downey</v>
          </cell>
        </row>
      </sheetData>
      <sheetData sheetId="14">
        <row r="5">
          <cell r="C5" t="str">
            <v>M Brennand</v>
          </cell>
        </row>
        <row r="6">
          <cell r="C6" t="str">
            <v>M Paoli</v>
          </cell>
        </row>
        <row r="7">
          <cell r="C7" t="str">
            <v>M Brennand</v>
          </cell>
        </row>
        <row r="8">
          <cell r="C8" t="str">
            <v>J Orlandi</v>
          </cell>
        </row>
        <row r="9">
          <cell r="C9" t="str">
            <v>M Brennand</v>
          </cell>
        </row>
        <row r="10">
          <cell r="C10" t="str">
            <v>A Baxter</v>
          </cell>
        </row>
      </sheetData>
      <sheetData sheetId="15">
        <row r="5">
          <cell r="C5" t="str">
            <v>I Hunter</v>
          </cell>
        </row>
        <row r="6">
          <cell r="C6" t="str">
            <v>J Ennis</v>
          </cell>
        </row>
        <row r="7">
          <cell r="C7" t="str">
            <v>T &amp; S Appleton</v>
          </cell>
        </row>
        <row r="8">
          <cell r="C8" t="str">
            <v>L Richardson</v>
          </cell>
        </row>
        <row r="9">
          <cell r="C9" t="str">
            <v>J Leong</v>
          </cell>
        </row>
        <row r="10">
          <cell r="C10" t="str">
            <v>S &amp; N Hunt</v>
          </cell>
        </row>
      </sheetData>
      <sheetData sheetId="16">
        <row r="5">
          <cell r="C5" t="str">
            <v>H Kamel</v>
          </cell>
        </row>
        <row r="6">
          <cell r="C6" t="str">
            <v>V Murray</v>
          </cell>
        </row>
        <row r="7">
          <cell r="C7" t="str">
            <v>Sheppard &amp; Flanagan</v>
          </cell>
        </row>
        <row r="8">
          <cell r="C8" t="str">
            <v>H Kamel</v>
          </cell>
        </row>
        <row r="9">
          <cell r="C9" t="str">
            <v>C Herouvin</v>
          </cell>
        </row>
        <row r="10">
          <cell r="C10" t="str">
            <v>A Humadi</v>
          </cell>
        </row>
      </sheetData>
      <sheetData sheetId="17">
        <row r="5">
          <cell r="C5" t="str">
            <v>J Leong</v>
          </cell>
        </row>
        <row r="6">
          <cell r="C6" t="str">
            <v>P Thurn</v>
          </cell>
        </row>
        <row r="7">
          <cell r="C7" t="str">
            <v>L Downey</v>
          </cell>
        </row>
        <row r="8">
          <cell r="C8" t="str">
            <v>Clay Borg &amp; Skivington</v>
          </cell>
        </row>
        <row r="9">
          <cell r="C9" t="str">
            <v>Sheppard &amp; Flanagan</v>
          </cell>
        </row>
        <row r="10">
          <cell r="C10" t="str">
            <v>R Slade</v>
          </cell>
        </row>
      </sheetData>
      <sheetData sheetId="18">
        <row r="5">
          <cell r="C5" t="str">
            <v>P Thurn</v>
          </cell>
        </row>
        <row r="6">
          <cell r="C6" t="str">
            <v>T &amp; S Appleton</v>
          </cell>
        </row>
        <row r="7">
          <cell r="C7" t="str">
            <v>G Hall</v>
          </cell>
        </row>
        <row r="8">
          <cell r="C8" t="str">
            <v>A Humadi</v>
          </cell>
        </row>
        <row r="9">
          <cell r="C9" t="str">
            <v>P Thurn</v>
          </cell>
        </row>
        <row r="10">
          <cell r="C10" t="str">
            <v>P Thurn</v>
          </cell>
        </row>
      </sheetData>
      <sheetData sheetId="19">
        <row r="5">
          <cell r="C5" t="str">
            <v>J Leong</v>
          </cell>
        </row>
        <row r="6">
          <cell r="C6" t="str">
            <v>W Cachia</v>
          </cell>
        </row>
        <row r="7">
          <cell r="C7" t="str">
            <v>J Leong</v>
          </cell>
        </row>
        <row r="8">
          <cell r="C8" t="str">
            <v>A Humadi</v>
          </cell>
        </row>
        <row r="9">
          <cell r="C9" t="str">
            <v>A Humadi</v>
          </cell>
        </row>
        <row r="10">
          <cell r="C10" t="str">
            <v>J Leong</v>
          </cell>
        </row>
      </sheetData>
      <sheetData sheetId="20">
        <row r="5">
          <cell r="C5" t="str">
            <v>R Slade</v>
          </cell>
        </row>
        <row r="6">
          <cell r="C6" t="str">
            <v>R Slade</v>
          </cell>
        </row>
        <row r="7">
          <cell r="C7" t="str">
            <v>J Leong</v>
          </cell>
        </row>
        <row r="8">
          <cell r="C8" t="str">
            <v>P Thurn</v>
          </cell>
        </row>
        <row r="9">
          <cell r="C9" t="str">
            <v>J Ennis</v>
          </cell>
        </row>
        <row r="10">
          <cell r="C10" t="str">
            <v>J Macafee</v>
          </cell>
        </row>
      </sheetData>
      <sheetData sheetId="21">
        <row r="5">
          <cell r="C5" t="str">
            <v>P Thurn</v>
          </cell>
        </row>
        <row r="6">
          <cell r="C6" t="str">
            <v>P Thurn</v>
          </cell>
        </row>
        <row r="7">
          <cell r="C7" t="str">
            <v xml:space="preserve">A Rowe </v>
          </cell>
        </row>
        <row r="8">
          <cell r="C8" t="str">
            <v>A Rowe</v>
          </cell>
        </row>
        <row r="9">
          <cell r="C9" t="str">
            <v>Tevelein Family</v>
          </cell>
        </row>
        <row r="10">
          <cell r="C10" t="str">
            <v>D Galea</v>
          </cell>
        </row>
      </sheetData>
      <sheetData sheetId="22">
        <row r="5">
          <cell r="C5" t="str">
            <v>H Kamel</v>
          </cell>
        </row>
        <row r="6">
          <cell r="C6" t="str">
            <v>P Thurn</v>
          </cell>
        </row>
        <row r="7">
          <cell r="C7" t="str">
            <v>J Leong</v>
          </cell>
        </row>
        <row r="8">
          <cell r="C8" t="str">
            <v>I Hunter</v>
          </cell>
        </row>
        <row r="9">
          <cell r="C9" t="str">
            <v>V Murray</v>
          </cell>
        </row>
        <row r="10">
          <cell r="C10" t="str">
            <v>A Humadi</v>
          </cell>
        </row>
      </sheetData>
      <sheetData sheetId="23">
        <row r="5">
          <cell r="C5" t="str">
            <v>Clay Borg &amp; Skivington</v>
          </cell>
        </row>
        <row r="6">
          <cell r="C6" t="str">
            <v>A Humadi</v>
          </cell>
        </row>
        <row r="7">
          <cell r="C7" t="str">
            <v>Sheppard &amp; Flanagan</v>
          </cell>
        </row>
        <row r="8">
          <cell r="C8" t="str">
            <v>I Hunter</v>
          </cell>
        </row>
        <row r="9">
          <cell r="C9" t="str">
            <v>Sheppard &amp; Flanagan</v>
          </cell>
        </row>
        <row r="10">
          <cell r="C10" t="str">
            <v>M &amp; R Randall</v>
          </cell>
        </row>
      </sheetData>
      <sheetData sheetId="24">
        <row r="5">
          <cell r="C5" t="str">
            <v>R Slade</v>
          </cell>
        </row>
        <row r="6">
          <cell r="C6" t="str">
            <v>A Humadi</v>
          </cell>
        </row>
        <row r="7">
          <cell r="C7" t="str">
            <v>L Richardson</v>
          </cell>
        </row>
        <row r="8">
          <cell r="C8" t="str">
            <v>R Rodriguez</v>
          </cell>
        </row>
        <row r="9">
          <cell r="C9" t="str">
            <v>J Leong</v>
          </cell>
        </row>
        <row r="10">
          <cell r="C10" t="str">
            <v>B Martin</v>
          </cell>
        </row>
      </sheetData>
      <sheetData sheetId="25">
        <row r="5">
          <cell r="C5" t="str">
            <v>Rowe Brothers</v>
          </cell>
        </row>
        <row r="6">
          <cell r="C6" t="str">
            <v>M Mann</v>
          </cell>
        </row>
        <row r="7">
          <cell r="C7" t="str">
            <v>Rowe Brothers</v>
          </cell>
        </row>
        <row r="8">
          <cell r="C8" t="str">
            <v>A Humadi</v>
          </cell>
        </row>
        <row r="9">
          <cell r="C9" t="str">
            <v>M Mann</v>
          </cell>
        </row>
        <row r="10">
          <cell r="C10" t="str">
            <v>M &amp; R Randall</v>
          </cell>
        </row>
      </sheetData>
      <sheetData sheetId="26">
        <row r="5">
          <cell r="C5" t="str">
            <v>A Humadi</v>
          </cell>
        </row>
        <row r="6">
          <cell r="C6" t="str">
            <v>V Murray</v>
          </cell>
        </row>
        <row r="7">
          <cell r="C7" t="str">
            <v>A Humadi</v>
          </cell>
        </row>
        <row r="8">
          <cell r="C8" t="str">
            <v>A Rowe</v>
          </cell>
        </row>
        <row r="9">
          <cell r="C9" t="str">
            <v>A Portelli</v>
          </cell>
        </row>
        <row r="10">
          <cell r="C10" t="str">
            <v>Clay Borg &amp; Skivington</v>
          </cell>
        </row>
      </sheetData>
      <sheetData sheetId="27">
        <row r="5">
          <cell r="C5" t="str">
            <v>Sheppard &amp; Flanagan</v>
          </cell>
        </row>
        <row r="6">
          <cell r="C6" t="str">
            <v>Bradley Family</v>
          </cell>
        </row>
        <row r="7">
          <cell r="C7" t="str">
            <v>Sheppard &amp; Flanagan</v>
          </cell>
        </row>
        <row r="8">
          <cell r="C8" t="str">
            <v>J Macafee</v>
          </cell>
        </row>
        <row r="9">
          <cell r="C9" t="str">
            <v>Sheppard &amp; Flanagan</v>
          </cell>
        </row>
        <row r="10">
          <cell r="C10" t="str">
            <v>J Meale</v>
          </cell>
        </row>
      </sheetData>
      <sheetData sheetId="28">
        <row r="5">
          <cell r="C5" t="str">
            <v>I Hunter</v>
          </cell>
        </row>
        <row r="6">
          <cell r="C6" t="str">
            <v>I Hunter</v>
          </cell>
        </row>
        <row r="7">
          <cell r="C7" t="str">
            <v>P Thurn</v>
          </cell>
        </row>
        <row r="8">
          <cell r="C8" t="str">
            <v>J Leong</v>
          </cell>
        </row>
        <row r="9">
          <cell r="C9" t="str">
            <v>J Leong</v>
          </cell>
        </row>
        <row r="10">
          <cell r="C10" t="str">
            <v>A Rowe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 rules"/>
      <sheetName val="2023 Variety dashboard"/>
      <sheetName val="2023 Variety points data"/>
      <sheetName val="2022 Exhibitor dashboard"/>
      <sheetName val="2022 Exhibitor points"/>
      <sheetName val="2022 Variety dashboard"/>
      <sheetName val="2022 Variety points data"/>
      <sheetName val="2021 Exhibitor dashboard"/>
      <sheetName val="2021 Exhibitor points"/>
      <sheetName val="2021 Variety dashboard"/>
      <sheetName val="2021 Variety points data"/>
      <sheetName val="2020 Exhibitor dashboard"/>
      <sheetName val="2020 Exhibitor points"/>
      <sheetName val="2020 Variety dashboard"/>
      <sheetName val="2020 Variety points data"/>
      <sheetName val="2019 Exhibitor dashboard "/>
      <sheetName val="2019 Exhibitor Points"/>
      <sheetName val="2019 Variety dashboard "/>
      <sheetName val="2019 Variety points data"/>
      <sheetName val="2018 Exhibitor dashboard"/>
      <sheetName val="2018 Exhibitor Points "/>
      <sheetName val="2018 Variety dashboard"/>
      <sheetName val="2018 Variety points data"/>
      <sheetName val="2017 Exhibitor dashboard"/>
      <sheetName val="2017 Exhibitor points data"/>
      <sheetName val="2017 Variety dashboard "/>
      <sheetName val="2017 Variety points data"/>
      <sheetName val="2016 Exhibitor"/>
      <sheetName val="2016 Variety Points"/>
      <sheetName val="Normal Dilute 2016"/>
      <sheetName val="2015 Exhibitor Points "/>
      <sheetName val="Normal Violet 2015"/>
      <sheetName val="2015 Variety Points"/>
      <sheetName val="2014 Exhibitor Points"/>
      <sheetName val="2014 Variety Points"/>
      <sheetName val="2014 Aust Yellowface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9">
          <cell r="G59">
            <v>96</v>
          </cell>
        </row>
        <row r="110">
          <cell r="G110">
            <v>17</v>
          </cell>
        </row>
        <row r="133">
          <cell r="G133">
            <v>46</v>
          </cell>
        </row>
        <row r="171">
          <cell r="G171">
            <v>42</v>
          </cell>
        </row>
        <row r="187">
          <cell r="G187">
            <v>33</v>
          </cell>
        </row>
        <row r="218">
          <cell r="G218">
            <v>7</v>
          </cell>
        </row>
        <row r="252">
          <cell r="G252">
            <v>48</v>
          </cell>
        </row>
        <row r="261">
          <cell r="G261">
            <v>25</v>
          </cell>
        </row>
        <row r="290">
          <cell r="G290">
            <v>10</v>
          </cell>
        </row>
        <row r="308">
          <cell r="G308">
            <v>10</v>
          </cell>
        </row>
        <row r="336">
          <cell r="G336">
            <v>30</v>
          </cell>
        </row>
        <row r="377">
          <cell r="G377">
            <v>17</v>
          </cell>
        </row>
        <row r="398">
          <cell r="G398">
            <v>35</v>
          </cell>
        </row>
        <row r="453">
          <cell r="G453">
            <v>53</v>
          </cell>
        </row>
        <row r="468">
          <cell r="G468">
            <v>17</v>
          </cell>
        </row>
        <row r="515">
          <cell r="G515">
            <v>10</v>
          </cell>
        </row>
        <row r="578">
          <cell r="G578">
            <v>20</v>
          </cell>
        </row>
        <row r="593">
          <cell r="G593">
            <v>22</v>
          </cell>
        </row>
        <row r="623">
          <cell r="G623">
            <v>5</v>
          </cell>
        </row>
        <row r="681">
          <cell r="G681">
            <v>16</v>
          </cell>
        </row>
        <row r="723">
          <cell r="G723">
            <v>61</v>
          </cell>
        </row>
        <row r="728">
          <cell r="G728">
            <v>10</v>
          </cell>
        </row>
        <row r="831">
          <cell r="G831">
            <v>214</v>
          </cell>
        </row>
        <row r="872">
          <cell r="G872">
            <v>20</v>
          </cell>
        </row>
        <row r="1023">
          <cell r="G1023">
            <v>30</v>
          </cell>
        </row>
        <row r="1030">
          <cell r="G1030">
            <v>10</v>
          </cell>
        </row>
        <row r="1070">
          <cell r="G1070">
            <v>83</v>
          </cell>
        </row>
        <row r="1106">
          <cell r="G1106">
            <v>13</v>
          </cell>
        </row>
        <row r="1173">
          <cell r="G1173">
            <v>16</v>
          </cell>
        </row>
        <row r="1274">
          <cell r="G1274">
            <v>126</v>
          </cell>
        </row>
        <row r="1306">
          <cell r="G1306">
            <v>17</v>
          </cell>
        </row>
        <row r="1345">
          <cell r="G1345">
            <v>20</v>
          </cell>
        </row>
        <row r="1439">
          <cell r="G1439">
            <v>108</v>
          </cell>
        </row>
        <row r="1506">
          <cell r="G1506">
            <v>32</v>
          </cell>
        </row>
        <row r="1707">
          <cell r="G1707">
            <v>5</v>
          </cell>
        </row>
        <row r="1854">
          <cell r="G1854">
            <v>17</v>
          </cell>
        </row>
        <row r="1872">
          <cell r="G1872">
            <v>20</v>
          </cell>
        </row>
        <row r="1885">
          <cell r="G1885">
            <v>20</v>
          </cell>
        </row>
        <row r="1939">
          <cell r="G1939">
            <v>17</v>
          </cell>
        </row>
      </sheetData>
      <sheetData sheetId="5" refreshError="1"/>
      <sheetData sheetId="6" refreshError="1"/>
      <sheetData sheetId="7" refreshError="1"/>
      <sheetData sheetId="8">
        <row r="22">
          <cell r="G22">
            <v>10</v>
          </cell>
        </row>
        <row r="33">
          <cell r="G33">
            <v>15</v>
          </cell>
        </row>
        <row r="43">
          <cell r="G43">
            <v>30</v>
          </cell>
        </row>
        <row r="72">
          <cell r="G72">
            <v>13</v>
          </cell>
        </row>
        <row r="83">
          <cell r="G83">
            <v>11</v>
          </cell>
        </row>
        <row r="97">
          <cell r="G97">
            <v>7</v>
          </cell>
        </row>
        <row r="117">
          <cell r="G117">
            <v>10</v>
          </cell>
        </row>
        <row r="170">
          <cell r="G170">
            <v>45</v>
          </cell>
        </row>
        <row r="175">
          <cell r="G175">
            <v>15</v>
          </cell>
        </row>
        <row r="209">
          <cell r="G209">
            <v>10</v>
          </cell>
        </row>
        <row r="242">
          <cell r="G242">
            <v>13</v>
          </cell>
        </row>
        <row r="280">
          <cell r="G280">
            <v>15</v>
          </cell>
        </row>
        <row r="285">
          <cell r="G285">
            <v>17</v>
          </cell>
        </row>
        <row r="301">
          <cell r="G301">
            <v>15</v>
          </cell>
        </row>
        <row r="338">
          <cell r="G338">
            <v>27</v>
          </cell>
        </row>
        <row r="406">
          <cell r="G406">
            <v>13</v>
          </cell>
        </row>
        <row r="456">
          <cell r="G456">
            <v>10</v>
          </cell>
        </row>
        <row r="463">
          <cell r="G463">
            <v>15</v>
          </cell>
        </row>
        <row r="478">
          <cell r="G478">
            <v>17</v>
          </cell>
        </row>
        <row r="486">
          <cell r="G486">
            <v>7</v>
          </cell>
        </row>
        <row r="538">
          <cell r="G538">
            <v>44</v>
          </cell>
        </row>
        <row r="617">
          <cell r="G617">
            <v>20</v>
          </cell>
        </row>
        <row r="666">
          <cell r="G666">
            <v>150</v>
          </cell>
        </row>
        <row r="696">
          <cell r="G696">
            <v>24</v>
          </cell>
        </row>
        <row r="726">
          <cell r="G726">
            <v>5</v>
          </cell>
        </row>
        <row r="755">
          <cell r="G755">
            <v>3</v>
          </cell>
        </row>
        <row r="774">
          <cell r="G774">
            <v>5</v>
          </cell>
        </row>
        <row r="800">
          <cell r="G800">
            <v>15</v>
          </cell>
        </row>
        <row r="819">
          <cell r="G819">
            <v>43</v>
          </cell>
        </row>
        <row r="851">
          <cell r="G851">
            <v>63</v>
          </cell>
        </row>
        <row r="900">
          <cell r="G900">
            <v>35</v>
          </cell>
        </row>
        <row r="905">
          <cell r="G905">
            <v>10</v>
          </cell>
        </row>
        <row r="908">
          <cell r="G908">
            <v>5</v>
          </cell>
        </row>
        <row r="933">
          <cell r="G933">
            <v>13</v>
          </cell>
        </row>
        <row r="1015">
          <cell r="G1015">
            <v>10</v>
          </cell>
        </row>
        <row r="1046">
          <cell r="G1046">
            <v>30</v>
          </cell>
        </row>
        <row r="1061">
          <cell r="G1061">
            <v>7</v>
          </cell>
        </row>
        <row r="1142">
          <cell r="G1142">
            <v>83</v>
          </cell>
        </row>
        <row r="1201">
          <cell r="G1201">
            <v>62</v>
          </cell>
        </row>
        <row r="1215">
          <cell r="G1215">
            <v>7</v>
          </cell>
        </row>
        <row r="1287">
          <cell r="G1287">
            <v>122</v>
          </cell>
        </row>
        <row r="1343">
          <cell r="G1343">
            <v>68</v>
          </cell>
        </row>
        <row r="1358">
          <cell r="G1358">
            <v>15</v>
          </cell>
        </row>
        <row r="1374">
          <cell r="G1374">
            <v>3</v>
          </cell>
        </row>
        <row r="1450">
          <cell r="G1450">
            <v>120</v>
          </cell>
        </row>
        <row r="1466">
          <cell r="G1466">
            <v>5</v>
          </cell>
        </row>
        <row r="1488">
          <cell r="G1488">
            <v>10</v>
          </cell>
        </row>
        <row r="1536">
          <cell r="G1536">
            <v>30</v>
          </cell>
        </row>
        <row r="1547">
          <cell r="G1547">
            <v>7</v>
          </cell>
        </row>
      </sheetData>
      <sheetData sheetId="9" refreshError="1"/>
      <sheetData sheetId="10" refreshError="1"/>
      <sheetData sheetId="11" refreshError="1"/>
      <sheetData sheetId="12">
        <row r="29">
          <cell r="G29">
            <v>7</v>
          </cell>
        </row>
        <row r="97">
          <cell r="G97">
            <v>5</v>
          </cell>
        </row>
        <row r="101">
          <cell r="G101">
            <v>10</v>
          </cell>
        </row>
        <row r="145">
          <cell r="G145">
            <v>13</v>
          </cell>
        </row>
        <row r="170">
          <cell r="G170">
            <v>10</v>
          </cell>
        </row>
        <row r="175">
          <cell r="G175">
            <v>10</v>
          </cell>
        </row>
        <row r="194">
          <cell r="G194">
            <v>7</v>
          </cell>
        </row>
        <row r="203">
          <cell r="G203">
            <v>5</v>
          </cell>
        </row>
        <row r="287">
          <cell r="G287">
            <v>3</v>
          </cell>
        </row>
        <row r="301">
          <cell r="G301">
            <v>17</v>
          </cell>
        </row>
        <row r="310">
          <cell r="G310">
            <v>10</v>
          </cell>
        </row>
        <row r="342">
          <cell r="G342">
            <v>17</v>
          </cell>
        </row>
        <row r="355">
          <cell r="G355">
            <v>3</v>
          </cell>
        </row>
        <row r="388">
          <cell r="G388">
            <v>6</v>
          </cell>
        </row>
        <row r="436">
          <cell r="G436">
            <v>35</v>
          </cell>
        </row>
        <row r="441">
          <cell r="G441">
            <v>10</v>
          </cell>
        </row>
        <row r="494">
          <cell r="G494">
            <v>5</v>
          </cell>
        </row>
        <row r="504">
          <cell r="G504">
            <v>7</v>
          </cell>
        </row>
        <row r="550">
          <cell r="G550">
            <v>15</v>
          </cell>
        </row>
        <row r="563">
          <cell r="G563">
            <v>14</v>
          </cell>
        </row>
        <row r="589">
          <cell r="G589">
            <v>5</v>
          </cell>
        </row>
        <row r="608">
          <cell r="G608">
            <v>10</v>
          </cell>
        </row>
        <row r="624">
          <cell r="G624">
            <v>5</v>
          </cell>
        </row>
        <row r="638">
          <cell r="G638">
            <v>7</v>
          </cell>
        </row>
        <row r="650">
          <cell r="G650">
            <v>13</v>
          </cell>
        </row>
        <row r="694">
          <cell r="G694">
            <v>0</v>
          </cell>
        </row>
        <row r="711">
          <cell r="G711">
            <v>10</v>
          </cell>
        </row>
        <row r="730">
          <cell r="G730">
            <v>7</v>
          </cell>
        </row>
        <row r="758">
          <cell r="G758">
            <v>3</v>
          </cell>
        </row>
        <row r="834">
          <cell r="G834">
            <v>3</v>
          </cell>
        </row>
        <row r="849">
          <cell r="G849">
            <v>30</v>
          </cell>
        </row>
        <row r="881">
          <cell r="G881">
            <v>0</v>
          </cell>
        </row>
        <row r="931">
          <cell r="G931">
            <v>59</v>
          </cell>
        </row>
        <row r="981">
          <cell r="G981">
            <v>19</v>
          </cell>
        </row>
        <row r="1130">
          <cell r="G1130">
            <v>10</v>
          </cell>
        </row>
        <row r="1136">
          <cell r="G1136">
            <v>20</v>
          </cell>
        </row>
        <row r="1153">
          <cell r="G1153">
            <v>5</v>
          </cell>
        </row>
        <row r="1267">
          <cell r="G1267">
            <v>3</v>
          </cell>
        </row>
        <row r="1287">
          <cell r="G1287">
            <v>7</v>
          </cell>
        </row>
        <row r="1297">
          <cell r="G1297">
            <v>12</v>
          </cell>
        </row>
      </sheetData>
      <sheetData sheetId="13" refreshError="1"/>
      <sheetData sheetId="14" refreshError="1"/>
      <sheetData sheetId="15" refreshError="1"/>
      <sheetData sheetId="16">
        <row r="35">
          <cell r="G35">
            <v>20</v>
          </cell>
        </row>
        <row r="40">
          <cell r="G40">
            <v>5</v>
          </cell>
        </row>
        <row r="76">
          <cell r="G76">
            <v>56</v>
          </cell>
        </row>
        <row r="86">
          <cell r="G86">
            <v>57</v>
          </cell>
        </row>
        <row r="91">
          <cell r="G91">
            <v>10</v>
          </cell>
        </row>
        <row r="106">
          <cell r="G106">
            <v>5</v>
          </cell>
        </row>
        <row r="175">
          <cell r="G175">
            <v>5</v>
          </cell>
        </row>
        <row r="185">
          <cell r="G185">
            <v>3</v>
          </cell>
        </row>
        <row r="206">
          <cell r="G206">
            <v>23</v>
          </cell>
        </row>
        <row r="233">
          <cell r="G233">
            <v>24</v>
          </cell>
        </row>
        <row r="241">
          <cell r="G241">
            <v>5</v>
          </cell>
        </row>
        <row r="245">
          <cell r="G245">
            <v>5</v>
          </cell>
        </row>
        <row r="261">
          <cell r="G261">
            <v>34</v>
          </cell>
        </row>
        <row r="324">
          <cell r="G324">
            <v>7</v>
          </cell>
        </row>
        <row r="333">
          <cell r="G333">
            <v>10</v>
          </cell>
        </row>
        <row r="374">
          <cell r="G374">
            <v>52</v>
          </cell>
        </row>
        <row r="384">
          <cell r="G384">
            <v>6</v>
          </cell>
        </row>
        <row r="446">
          <cell r="G446">
            <v>60</v>
          </cell>
        </row>
        <row r="478">
          <cell r="G478">
            <v>5</v>
          </cell>
        </row>
        <row r="586">
          <cell r="G586">
            <v>13</v>
          </cell>
        </row>
        <row r="600">
          <cell r="G600">
            <v>33</v>
          </cell>
        </row>
        <row r="611">
          <cell r="G611">
            <v>25</v>
          </cell>
        </row>
        <row r="646">
          <cell r="G646">
            <v>3</v>
          </cell>
        </row>
        <row r="690">
          <cell r="G690">
            <v>37</v>
          </cell>
        </row>
        <row r="696">
          <cell r="G696">
            <v>10</v>
          </cell>
        </row>
        <row r="705">
          <cell r="G705">
            <v>3</v>
          </cell>
        </row>
        <row r="713">
          <cell r="G713">
            <v>3</v>
          </cell>
        </row>
        <row r="737">
          <cell r="G737">
            <v>15</v>
          </cell>
        </row>
        <row r="772">
          <cell r="G772">
            <v>5</v>
          </cell>
        </row>
        <row r="794">
          <cell r="G794">
            <v>5</v>
          </cell>
        </row>
        <row r="796">
          <cell r="G796">
            <v>5</v>
          </cell>
        </row>
        <row r="807">
          <cell r="G807">
            <v>13</v>
          </cell>
        </row>
        <row r="819">
          <cell r="G819">
            <v>10</v>
          </cell>
        </row>
        <row r="844">
          <cell r="G844">
            <v>58</v>
          </cell>
        </row>
        <row r="851">
          <cell r="G851">
            <v>0</v>
          </cell>
        </row>
        <row r="864">
          <cell r="G864">
            <v>0</v>
          </cell>
        </row>
        <row r="867">
          <cell r="G867">
            <v>5</v>
          </cell>
        </row>
        <row r="883">
          <cell r="G883">
            <v>45</v>
          </cell>
        </row>
        <row r="910">
          <cell r="G910">
            <v>30</v>
          </cell>
        </row>
        <row r="946">
          <cell r="G946">
            <v>3</v>
          </cell>
        </row>
        <row r="978">
          <cell r="G978">
            <v>70</v>
          </cell>
        </row>
        <row r="1006">
          <cell r="G1006">
            <v>10</v>
          </cell>
        </row>
        <row r="1028">
          <cell r="G1028">
            <v>5</v>
          </cell>
        </row>
        <row r="1042">
          <cell r="G1042">
            <v>5</v>
          </cell>
        </row>
        <row r="1097">
          <cell r="G1097">
            <v>110</v>
          </cell>
        </row>
        <row r="1162">
          <cell r="G1162">
            <v>93</v>
          </cell>
        </row>
        <row r="1261">
          <cell r="G1261">
            <v>243</v>
          </cell>
        </row>
        <row r="1266">
          <cell r="G1266">
            <v>10</v>
          </cell>
        </row>
        <row r="1299">
          <cell r="G1299">
            <v>95</v>
          </cell>
        </row>
        <row r="1316">
          <cell r="G1316">
            <v>30</v>
          </cell>
        </row>
        <row r="1320">
          <cell r="G1320">
            <v>10</v>
          </cell>
        </row>
        <row r="1343">
          <cell r="G1343">
            <v>7</v>
          </cell>
        </row>
        <row r="1403">
          <cell r="G1403">
            <v>78</v>
          </cell>
        </row>
        <row r="1429">
          <cell r="G1429">
            <v>5</v>
          </cell>
        </row>
        <row r="1441">
          <cell r="G1441">
            <v>7</v>
          </cell>
        </row>
        <row r="1472">
          <cell r="G1472">
            <v>15</v>
          </cell>
        </row>
        <row r="1479">
          <cell r="G1479">
            <v>5</v>
          </cell>
        </row>
        <row r="1485">
          <cell r="G1485">
            <v>5</v>
          </cell>
        </row>
        <row r="1508">
          <cell r="G1508">
            <v>20</v>
          </cell>
        </row>
        <row r="1533">
          <cell r="G1533">
            <v>5</v>
          </cell>
        </row>
        <row r="1545">
          <cell r="G1545">
            <v>7</v>
          </cell>
        </row>
      </sheetData>
      <sheetData sheetId="17" refreshError="1"/>
      <sheetData sheetId="18" refreshError="1"/>
      <sheetData sheetId="19" refreshError="1"/>
      <sheetData sheetId="20">
        <row r="27">
          <cell r="H27">
            <v>7</v>
          </cell>
        </row>
        <row r="121">
          <cell r="H121">
            <v>7</v>
          </cell>
        </row>
        <row r="127">
          <cell r="H127">
            <v>15</v>
          </cell>
        </row>
        <row r="195">
          <cell r="H195">
            <v>16</v>
          </cell>
        </row>
        <row r="203">
          <cell r="H203">
            <v>5</v>
          </cell>
        </row>
        <row r="220">
          <cell r="H220">
            <v>55</v>
          </cell>
        </row>
        <row r="247">
          <cell r="H247">
            <v>3</v>
          </cell>
        </row>
        <row r="283">
          <cell r="H283">
            <v>10</v>
          </cell>
        </row>
        <row r="298">
          <cell r="H298">
            <v>3</v>
          </cell>
        </row>
        <row r="309">
          <cell r="H309">
            <v>3</v>
          </cell>
        </row>
        <row r="321">
          <cell r="H321">
            <v>25</v>
          </cell>
        </row>
        <row r="337">
          <cell r="H337">
            <v>5</v>
          </cell>
        </row>
        <row r="356">
          <cell r="H356">
            <v>5</v>
          </cell>
        </row>
        <row r="360">
          <cell r="H360">
            <v>3</v>
          </cell>
        </row>
        <row r="390">
          <cell r="H390">
            <v>70</v>
          </cell>
        </row>
        <row r="419">
          <cell r="H419">
            <v>5</v>
          </cell>
        </row>
        <row r="430">
          <cell r="H430">
            <v>0</v>
          </cell>
        </row>
        <row r="477">
          <cell r="H477">
            <v>63</v>
          </cell>
        </row>
        <row r="515">
          <cell r="H515">
            <v>10</v>
          </cell>
        </row>
        <row r="560">
          <cell r="H560">
            <v>27</v>
          </cell>
        </row>
        <row r="625">
          <cell r="H625">
            <v>5</v>
          </cell>
        </row>
        <row r="632">
          <cell r="H632">
            <v>10</v>
          </cell>
        </row>
        <row r="734">
          <cell r="H734">
            <v>130</v>
          </cell>
        </row>
        <row r="764">
          <cell r="H764">
            <v>3</v>
          </cell>
        </row>
        <row r="770">
          <cell r="H770">
            <v>5</v>
          </cell>
        </row>
        <row r="785">
          <cell r="H785">
            <v>64</v>
          </cell>
        </row>
        <row r="807">
          <cell r="H807">
            <v>14</v>
          </cell>
        </row>
        <row r="841">
          <cell r="H841">
            <v>17</v>
          </cell>
        </row>
        <row r="854">
          <cell r="H854">
            <v>13</v>
          </cell>
        </row>
        <row r="860">
          <cell r="H860">
            <v>5</v>
          </cell>
        </row>
        <row r="872">
          <cell r="H872">
            <v>9</v>
          </cell>
        </row>
        <row r="901">
          <cell r="H901">
            <v>20</v>
          </cell>
        </row>
        <row r="908">
          <cell r="H908">
            <v>10</v>
          </cell>
        </row>
        <row r="923">
          <cell r="H923">
            <v>35</v>
          </cell>
        </row>
        <row r="950">
          <cell r="H950">
            <v>89</v>
          </cell>
        </row>
        <row r="972">
          <cell r="H972">
            <v>10</v>
          </cell>
        </row>
        <row r="986">
          <cell r="H986">
            <v>18</v>
          </cell>
        </row>
        <row r="990">
          <cell r="H990">
            <v>5</v>
          </cell>
        </row>
        <row r="1027">
          <cell r="H1027">
            <v>20</v>
          </cell>
        </row>
        <row r="1031">
          <cell r="H1031">
            <v>5</v>
          </cell>
        </row>
        <row r="1040">
          <cell r="H1040">
            <v>0</v>
          </cell>
        </row>
        <row r="1045">
          <cell r="H1045">
            <v>5</v>
          </cell>
        </row>
        <row r="1070">
          <cell r="H1070">
            <v>7</v>
          </cell>
        </row>
        <row r="1091">
          <cell r="H1091">
            <v>20</v>
          </cell>
        </row>
        <row r="1097">
          <cell r="H1097">
            <v>10</v>
          </cell>
        </row>
        <row r="1149">
          <cell r="H1149">
            <v>114</v>
          </cell>
        </row>
        <row r="1226">
          <cell r="H1226">
            <v>161</v>
          </cell>
        </row>
        <row r="1232">
          <cell r="H1232">
            <v>20</v>
          </cell>
        </row>
        <row r="1314">
          <cell r="H1314">
            <v>171</v>
          </cell>
        </row>
        <row r="1318">
          <cell r="H1318">
            <v>0</v>
          </cell>
        </row>
        <row r="1335">
          <cell r="H1335">
            <v>97</v>
          </cell>
        </row>
        <row r="1343">
          <cell r="H1343">
            <v>3</v>
          </cell>
        </row>
        <row r="1460">
          <cell r="H1460">
            <v>121</v>
          </cell>
        </row>
        <row r="1504">
          <cell r="H1504">
            <v>22</v>
          </cell>
        </row>
        <row r="1553">
          <cell r="H1553">
            <v>7</v>
          </cell>
        </row>
        <row r="1577">
          <cell r="H1577">
            <v>12</v>
          </cell>
        </row>
        <row r="1598">
          <cell r="H1598">
            <v>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PRINT"/>
      <sheetName val="Winners"/>
      <sheetName val="Winners Beg-Inter"/>
      <sheetName val="BNews"/>
      <sheetName val="Poi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E1">
            <v>43352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DEC ONLY"/>
      <sheetName val="RESULTS"/>
      <sheetName val="PRINT"/>
      <sheetName val="NAT"/>
      <sheetName val="Points"/>
      <sheetName val="Winners"/>
      <sheetName val="BNews"/>
      <sheetName val="SM Record"/>
      <sheetName val="Steward Results"/>
      <sheetName val="Judges Comments"/>
      <sheetName val="Judge Entries"/>
      <sheetName val="Sheet1"/>
      <sheetName val="ED"/>
    </sheetNames>
    <sheetDataSet>
      <sheetData sheetId="0">
        <row r="4">
          <cell r="O4">
            <v>1</v>
          </cell>
          <cell r="P4" t="str">
            <v>Green</v>
          </cell>
          <cell r="U4">
            <v>1</v>
          </cell>
          <cell r="V4">
            <v>6</v>
          </cell>
        </row>
        <row r="5">
          <cell r="O5">
            <v>2</v>
          </cell>
          <cell r="P5" t="str">
            <v>Grey Green</v>
          </cell>
          <cell r="U5">
            <v>2</v>
          </cell>
          <cell r="V5">
            <v>5</v>
          </cell>
        </row>
        <row r="6">
          <cell r="O6">
            <v>3</v>
          </cell>
          <cell r="P6" t="str">
            <v>Blue</v>
          </cell>
          <cell r="U6">
            <v>3</v>
          </cell>
          <cell r="V6">
            <v>4</v>
          </cell>
        </row>
        <row r="7">
          <cell r="O7">
            <v>4</v>
          </cell>
          <cell r="P7" t="str">
            <v>Violet</v>
          </cell>
          <cell r="U7">
            <v>4</v>
          </cell>
          <cell r="V7">
            <v>3</v>
          </cell>
        </row>
        <row r="8">
          <cell r="O8">
            <v>5</v>
          </cell>
          <cell r="P8" t="str">
            <v>Grey</v>
          </cell>
          <cell r="U8">
            <v>5</v>
          </cell>
          <cell r="V8">
            <v>2</v>
          </cell>
        </row>
        <row r="9">
          <cell r="O9">
            <v>6</v>
          </cell>
          <cell r="P9" t="str">
            <v>Yellowface (English)</v>
          </cell>
          <cell r="U9">
            <v>6</v>
          </cell>
          <cell r="V9">
            <v>1</v>
          </cell>
        </row>
        <row r="10">
          <cell r="O10">
            <v>7</v>
          </cell>
          <cell r="P10" t="str">
            <v>Yellowface (Australian)</v>
          </cell>
        </row>
        <row r="11">
          <cell r="O11">
            <v>8</v>
          </cell>
          <cell r="P11" t="str">
            <v>Black Eye</v>
          </cell>
        </row>
        <row r="12">
          <cell r="O12">
            <v>9</v>
          </cell>
          <cell r="P12" t="str">
            <v>Dilute</v>
          </cell>
        </row>
        <row r="13">
          <cell r="O13">
            <v>10</v>
          </cell>
          <cell r="P13" t="str">
            <v>Lutino</v>
          </cell>
        </row>
        <row r="14">
          <cell r="O14">
            <v>11</v>
          </cell>
          <cell r="P14" t="str">
            <v>Albino</v>
          </cell>
        </row>
        <row r="15">
          <cell r="O15">
            <v>12</v>
          </cell>
          <cell r="P15" t="str">
            <v>Clear Wing</v>
          </cell>
        </row>
        <row r="16">
          <cell r="O16">
            <v>13</v>
          </cell>
          <cell r="P16" t="str">
            <v>Grey Wing</v>
          </cell>
        </row>
        <row r="17">
          <cell r="O17">
            <v>14</v>
          </cell>
          <cell r="P17" t="str">
            <v>Cinnamon</v>
          </cell>
        </row>
        <row r="18">
          <cell r="O18">
            <v>15</v>
          </cell>
          <cell r="P18" t="str">
            <v>D/F Spangle</v>
          </cell>
        </row>
        <row r="19">
          <cell r="O19">
            <v>16</v>
          </cell>
          <cell r="P19" t="str">
            <v>Opaline</v>
          </cell>
        </row>
        <row r="20">
          <cell r="O20">
            <v>17</v>
          </cell>
          <cell r="P20" t="str">
            <v>Opaline AOSV</v>
          </cell>
        </row>
        <row r="21">
          <cell r="O21">
            <v>18</v>
          </cell>
          <cell r="P21" t="str">
            <v>Clearbody</v>
          </cell>
        </row>
        <row r="22">
          <cell r="O22">
            <v>19</v>
          </cell>
          <cell r="P22" t="str">
            <v>Lacewing</v>
          </cell>
        </row>
        <row r="23">
          <cell r="O23">
            <v>20</v>
          </cell>
          <cell r="P23" t="str">
            <v>Fallow</v>
          </cell>
        </row>
        <row r="24">
          <cell r="O24">
            <v>21</v>
          </cell>
          <cell r="P24" t="str">
            <v>Spangle Normal</v>
          </cell>
        </row>
        <row r="25">
          <cell r="O25">
            <v>22</v>
          </cell>
          <cell r="P25" t="str">
            <v>Spangle AOSV</v>
          </cell>
        </row>
        <row r="26">
          <cell r="O26">
            <v>23</v>
          </cell>
          <cell r="P26" t="str">
            <v>Dominant Pied</v>
          </cell>
        </row>
        <row r="27">
          <cell r="O27">
            <v>24</v>
          </cell>
          <cell r="P27" t="str">
            <v>Recessive Pied</v>
          </cell>
        </row>
        <row r="28">
          <cell r="O28">
            <v>25</v>
          </cell>
          <cell r="P28" t="str">
            <v>Crest</v>
          </cell>
        </row>
        <row r="29">
          <cell r="O29">
            <v>26</v>
          </cell>
          <cell r="P29" t="str">
            <v xml:space="preserve"> - Not Used -</v>
          </cell>
        </row>
        <row r="30">
          <cell r="O30">
            <v>27</v>
          </cell>
          <cell r="P30" t="str">
            <v xml:space="preserve"> - Not Used -</v>
          </cell>
        </row>
        <row r="31">
          <cell r="O31">
            <v>28</v>
          </cell>
          <cell r="P31" t="str">
            <v xml:space="preserve"> - Not Used -</v>
          </cell>
        </row>
      </sheetData>
      <sheetData sheetId="1">
        <row r="5">
          <cell r="C5" t="str">
            <v>P Thurn</v>
          </cell>
        </row>
        <row r="6">
          <cell r="C6" t="str">
            <v>A Rowe</v>
          </cell>
        </row>
        <row r="7">
          <cell r="C7" t="str">
            <v>A Rowe</v>
          </cell>
        </row>
        <row r="8">
          <cell r="C8" t="str">
            <v>D Charlton</v>
          </cell>
        </row>
        <row r="9">
          <cell r="C9" t="str">
            <v>W Cachia</v>
          </cell>
        </row>
        <row r="10">
          <cell r="C10" t="str">
            <v>P Thurn</v>
          </cell>
        </row>
      </sheetData>
      <sheetData sheetId="2">
        <row r="5">
          <cell r="C5" t="str">
            <v>J Leong</v>
          </cell>
        </row>
        <row r="6">
          <cell r="C6" t="str">
            <v>Sheppard &amp; Flanagan</v>
          </cell>
        </row>
        <row r="7">
          <cell r="C7" t="str">
            <v>J Leong</v>
          </cell>
        </row>
        <row r="8">
          <cell r="C8" t="str">
            <v>J Leong</v>
          </cell>
        </row>
        <row r="9">
          <cell r="C9" t="str">
            <v>L Richardson</v>
          </cell>
        </row>
        <row r="10">
          <cell r="C10" t="str">
            <v>M Hall</v>
          </cell>
        </row>
      </sheetData>
      <sheetData sheetId="3">
        <row r="5">
          <cell r="C5" t="str">
            <v>J Ennis</v>
          </cell>
        </row>
        <row r="6">
          <cell r="C6" t="str">
            <v>G Rowe</v>
          </cell>
        </row>
        <row r="7">
          <cell r="C7" t="str">
            <v>J Leong</v>
          </cell>
        </row>
        <row r="8">
          <cell r="C8" t="str">
            <v>Morris &amp; Bond</v>
          </cell>
        </row>
      </sheetData>
      <sheetData sheetId="4">
        <row r="5">
          <cell r="C5" t="str">
            <v>D Charlton</v>
          </cell>
        </row>
        <row r="6">
          <cell r="C6" t="str">
            <v>A Baxter</v>
          </cell>
        </row>
        <row r="8">
          <cell r="C8" t="str">
            <v>J Brown</v>
          </cell>
        </row>
        <row r="9">
          <cell r="C9" t="str">
            <v>G Ilic</v>
          </cell>
        </row>
        <row r="10">
          <cell r="C10" t="str">
            <v>D Macfarlane</v>
          </cell>
        </row>
      </sheetData>
      <sheetData sheetId="5">
        <row r="5">
          <cell r="C5" t="str">
            <v>P Thurn</v>
          </cell>
        </row>
        <row r="6">
          <cell r="C6" t="str">
            <v>Wilson &amp; Hoadley</v>
          </cell>
        </row>
        <row r="7">
          <cell r="C7" t="str">
            <v>Sheppard &amp; Flanagan</v>
          </cell>
        </row>
        <row r="8">
          <cell r="C8" t="str">
            <v>W Cachia</v>
          </cell>
        </row>
        <row r="9">
          <cell r="C9" t="str">
            <v>A Rowe</v>
          </cell>
        </row>
      </sheetData>
      <sheetData sheetId="6">
        <row r="5">
          <cell r="C5" t="str">
            <v>Sheppard &amp; Flanagan</v>
          </cell>
        </row>
        <row r="6">
          <cell r="C6" t="str">
            <v>D Charlton</v>
          </cell>
        </row>
        <row r="7">
          <cell r="C7" t="str">
            <v>A Rowe</v>
          </cell>
        </row>
        <row r="8">
          <cell r="C8" t="str">
            <v>A Rowe</v>
          </cell>
        </row>
        <row r="9">
          <cell r="C9" t="str">
            <v>G Tonkin</v>
          </cell>
        </row>
        <row r="10">
          <cell r="C10" t="str">
            <v>Belcher &amp; Mckellar</v>
          </cell>
        </row>
      </sheetData>
      <sheetData sheetId="7">
        <row r="5">
          <cell r="C5" t="str">
            <v>Borg &amp; Skivington</v>
          </cell>
        </row>
        <row r="6">
          <cell r="C6" t="str">
            <v>Sheppard &amp; Flanagan</v>
          </cell>
        </row>
        <row r="7">
          <cell r="C7" t="str">
            <v>A Baxter</v>
          </cell>
        </row>
        <row r="8">
          <cell r="C8" t="str">
            <v>A Baxter</v>
          </cell>
        </row>
        <row r="9">
          <cell r="C9" t="str">
            <v>R Stephens</v>
          </cell>
        </row>
        <row r="10">
          <cell r="C10" t="str">
            <v>Bader &amp; Turnbull</v>
          </cell>
        </row>
      </sheetData>
      <sheetData sheetId="8">
        <row r="5">
          <cell r="C5" t="str">
            <v>Sheppard &amp; Flanagan</v>
          </cell>
        </row>
        <row r="6">
          <cell r="C6" t="str">
            <v>Sheppard &amp; Flanagan</v>
          </cell>
        </row>
        <row r="7">
          <cell r="C7" t="str">
            <v>D Rixon</v>
          </cell>
        </row>
        <row r="8">
          <cell r="C8" t="str">
            <v>G Gosbell</v>
          </cell>
        </row>
      </sheetData>
      <sheetData sheetId="9">
        <row r="5">
          <cell r="C5" t="str">
            <v>Murray &amp; Spink</v>
          </cell>
        </row>
        <row r="6">
          <cell r="C6" t="str">
            <v>G Tonkin</v>
          </cell>
        </row>
        <row r="7">
          <cell r="C7" t="str">
            <v>K Stockton</v>
          </cell>
        </row>
        <row r="8">
          <cell r="C8" t="str">
            <v>B Ackers</v>
          </cell>
        </row>
        <row r="9">
          <cell r="C9" t="str">
            <v>G Tonkin</v>
          </cell>
        </row>
        <row r="10">
          <cell r="C10" t="str">
            <v>Belcher &amp; Mckellar</v>
          </cell>
        </row>
      </sheetData>
      <sheetData sheetId="10">
        <row r="5">
          <cell r="C5" t="str">
            <v>Caulfield Family</v>
          </cell>
        </row>
        <row r="6">
          <cell r="C6" t="str">
            <v>A Rowe</v>
          </cell>
        </row>
        <row r="7">
          <cell r="C7" t="str">
            <v>D Rixon</v>
          </cell>
        </row>
        <row r="8">
          <cell r="C8" t="str">
            <v>S Carrol</v>
          </cell>
        </row>
        <row r="9">
          <cell r="C9" t="str">
            <v>D Rixon</v>
          </cell>
        </row>
      </sheetData>
      <sheetData sheetId="11">
        <row r="5">
          <cell r="C5" t="str">
            <v>Bradford &amp; Schembri</v>
          </cell>
        </row>
        <row r="7">
          <cell r="C7" t="str">
            <v>P Thurn</v>
          </cell>
        </row>
        <row r="8">
          <cell r="C8" t="str">
            <v>G Rowe</v>
          </cell>
        </row>
        <row r="9">
          <cell r="C9" t="str">
            <v>H Singh</v>
          </cell>
        </row>
      </sheetData>
      <sheetData sheetId="12">
        <row r="5">
          <cell r="C5" t="str">
            <v>Sheppard &amp; Flanagan</v>
          </cell>
        </row>
        <row r="6">
          <cell r="C6" t="str">
            <v>Sheppard &amp; Flanagan</v>
          </cell>
        </row>
        <row r="7">
          <cell r="C7" t="str">
            <v>Murray &amp; Spink</v>
          </cell>
        </row>
        <row r="8">
          <cell r="C8" t="str">
            <v>Sheppard &amp; Flanagan</v>
          </cell>
        </row>
        <row r="9">
          <cell r="C9" t="str">
            <v>L Downey</v>
          </cell>
        </row>
        <row r="10">
          <cell r="C10" t="str">
            <v>Belcher &amp; Mckellar</v>
          </cell>
        </row>
      </sheetData>
      <sheetData sheetId="13">
        <row r="5">
          <cell r="C5" t="str">
            <v>D Rogers</v>
          </cell>
        </row>
        <row r="6">
          <cell r="C6" t="str">
            <v>D Rogers</v>
          </cell>
        </row>
        <row r="7">
          <cell r="C7" t="str">
            <v>M Paoli</v>
          </cell>
        </row>
        <row r="8">
          <cell r="C8" t="str">
            <v>D Rogers</v>
          </cell>
        </row>
        <row r="9">
          <cell r="C9" t="str">
            <v>A Brown</v>
          </cell>
        </row>
        <row r="10">
          <cell r="C10" t="str">
            <v>D Broughton</v>
          </cell>
        </row>
      </sheetData>
      <sheetData sheetId="14">
        <row r="5">
          <cell r="C5" t="str">
            <v>J Leong</v>
          </cell>
        </row>
        <row r="6">
          <cell r="C6" t="str">
            <v>B Hunt</v>
          </cell>
        </row>
        <row r="7">
          <cell r="C7" t="str">
            <v>L Richardson</v>
          </cell>
        </row>
        <row r="8">
          <cell r="C8" t="str">
            <v>L Richardson</v>
          </cell>
        </row>
        <row r="9">
          <cell r="C9" t="str">
            <v>H Singh</v>
          </cell>
        </row>
      </sheetData>
      <sheetData sheetId="15">
        <row r="5">
          <cell r="C5" t="str">
            <v>L Richardson</v>
          </cell>
        </row>
        <row r="6">
          <cell r="C6" t="str">
            <v>J Smith</v>
          </cell>
        </row>
        <row r="7">
          <cell r="C7" t="str">
            <v>D Macfarlane</v>
          </cell>
        </row>
        <row r="8">
          <cell r="C8" t="str">
            <v>D Macfarlane</v>
          </cell>
        </row>
        <row r="9">
          <cell r="C9" t="str">
            <v>Belcher &amp; Mckellar</v>
          </cell>
        </row>
        <row r="10">
          <cell r="C10" t="str">
            <v>A Van Hammond</v>
          </cell>
        </row>
      </sheetData>
      <sheetData sheetId="16">
        <row r="5">
          <cell r="C5" t="str">
            <v>J Leong</v>
          </cell>
        </row>
        <row r="6">
          <cell r="C6" t="str">
            <v>L Richardson</v>
          </cell>
        </row>
        <row r="8">
          <cell r="C8" t="str">
            <v>B Hunt</v>
          </cell>
        </row>
        <row r="9">
          <cell r="C9" t="str">
            <v>J Leong</v>
          </cell>
        </row>
        <row r="10">
          <cell r="C10" t="str">
            <v>K Hickling</v>
          </cell>
        </row>
      </sheetData>
      <sheetData sheetId="17">
        <row r="5">
          <cell r="C5" t="str">
            <v>D Broughton</v>
          </cell>
        </row>
        <row r="6">
          <cell r="C6" t="str">
            <v>Sheppard &amp; Flanagan</v>
          </cell>
        </row>
        <row r="7">
          <cell r="C7" t="str">
            <v>D Broughton</v>
          </cell>
        </row>
        <row r="8">
          <cell r="C8" t="str">
            <v>D Macfarlane</v>
          </cell>
        </row>
        <row r="9">
          <cell r="C9" t="str">
            <v>Caulfield Family</v>
          </cell>
        </row>
        <row r="10">
          <cell r="C10" t="str">
            <v>B Hunt</v>
          </cell>
        </row>
      </sheetData>
      <sheetData sheetId="18">
        <row r="5">
          <cell r="C5" t="str">
            <v>G Rowe</v>
          </cell>
        </row>
        <row r="6">
          <cell r="C6" t="str">
            <v>G Rowe</v>
          </cell>
        </row>
        <row r="7">
          <cell r="C7" t="str">
            <v>J Leong</v>
          </cell>
        </row>
        <row r="8">
          <cell r="C8" t="str">
            <v>J Leong</v>
          </cell>
        </row>
        <row r="9">
          <cell r="C9" t="str">
            <v>G Gosbell</v>
          </cell>
        </row>
        <row r="10">
          <cell r="C10" t="str">
            <v>A Rowe</v>
          </cell>
        </row>
      </sheetData>
      <sheetData sheetId="19">
        <row r="6">
          <cell r="C6" t="str">
            <v>G Rowe</v>
          </cell>
        </row>
        <row r="7">
          <cell r="C7" t="str">
            <v>Wilson &amp; Hoadley</v>
          </cell>
        </row>
        <row r="9">
          <cell r="C9" t="str">
            <v>B Herbert</v>
          </cell>
        </row>
        <row r="10">
          <cell r="C10" t="str">
            <v>O Haddick</v>
          </cell>
        </row>
      </sheetData>
      <sheetData sheetId="20">
        <row r="5">
          <cell r="C5" t="str">
            <v>J Wright</v>
          </cell>
        </row>
        <row r="6">
          <cell r="C6" t="str">
            <v>R Friedrichsen</v>
          </cell>
        </row>
        <row r="7">
          <cell r="C7" t="str">
            <v>Wilson &amp; Hoadley</v>
          </cell>
        </row>
        <row r="8">
          <cell r="C8" t="str">
            <v>W Cachia</v>
          </cell>
        </row>
        <row r="9">
          <cell r="C9" t="str">
            <v>J Kruiselbrink</v>
          </cell>
        </row>
        <row r="10">
          <cell r="C10" t="str">
            <v>K Laurence</v>
          </cell>
        </row>
      </sheetData>
      <sheetData sheetId="21">
        <row r="5">
          <cell r="C5" t="str">
            <v>J Leong</v>
          </cell>
        </row>
        <row r="6">
          <cell r="C6" t="str">
            <v>J Leong</v>
          </cell>
        </row>
        <row r="7">
          <cell r="C7" t="str">
            <v>K Hickling</v>
          </cell>
        </row>
        <row r="8">
          <cell r="C8" t="str">
            <v>B Hunt</v>
          </cell>
        </row>
        <row r="9">
          <cell r="C9" t="str">
            <v>Belcher &amp; Mckellar</v>
          </cell>
        </row>
      </sheetData>
      <sheetData sheetId="22">
        <row r="5">
          <cell r="C5" t="str">
            <v>A Rowe</v>
          </cell>
        </row>
        <row r="6">
          <cell r="C6" t="str">
            <v>B Herbert</v>
          </cell>
        </row>
        <row r="7">
          <cell r="C7" t="str">
            <v>Sheppard &amp; Flanagan</v>
          </cell>
        </row>
        <row r="8">
          <cell r="C8" t="str">
            <v>Caulfield Family</v>
          </cell>
        </row>
        <row r="9">
          <cell r="C9" t="str">
            <v>G Gosbell</v>
          </cell>
        </row>
        <row r="10">
          <cell r="C10" t="str">
            <v>J Smith</v>
          </cell>
        </row>
      </sheetData>
      <sheetData sheetId="23">
        <row r="5">
          <cell r="C5" t="str">
            <v>J Leong</v>
          </cell>
        </row>
        <row r="6">
          <cell r="C6" t="str">
            <v>J Leong</v>
          </cell>
        </row>
        <row r="7">
          <cell r="C7" t="str">
            <v>J Leong</v>
          </cell>
        </row>
        <row r="8">
          <cell r="C8" t="str">
            <v>Sheppard &amp; Flanagan</v>
          </cell>
        </row>
        <row r="9">
          <cell r="C9" t="str">
            <v>Meney &amp; Muller</v>
          </cell>
        </row>
        <row r="10">
          <cell r="C10" t="str">
            <v>Meney &amp; Muller</v>
          </cell>
        </row>
      </sheetData>
      <sheetData sheetId="24">
        <row r="5">
          <cell r="C5" t="str">
            <v>M &amp; R Randall</v>
          </cell>
        </row>
        <row r="7">
          <cell r="C7" t="str">
            <v>J Wright</v>
          </cell>
        </row>
        <row r="9">
          <cell r="C9" t="str">
            <v>M Hall</v>
          </cell>
        </row>
        <row r="10">
          <cell r="C10" t="str">
            <v>M Hall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F57"/>
  <sheetViews>
    <sheetView topLeftCell="A16" zoomScale="80" zoomScaleNormal="80" workbookViewId="0">
      <selection activeCell="I19" sqref="I19"/>
    </sheetView>
  </sheetViews>
  <sheetFormatPr defaultColWidth="9.140625" defaultRowHeight="12.75"/>
  <cols>
    <col min="1" max="1" width="2.5703125" style="1" customWidth="1"/>
    <col min="2" max="2" width="19.28515625" style="1" customWidth="1"/>
    <col min="3" max="3" width="23.7109375" style="1" customWidth="1"/>
    <col min="4" max="4" width="48.42578125" style="1" customWidth="1"/>
    <col min="5" max="16384" width="9.140625" style="1"/>
  </cols>
  <sheetData>
    <row r="1" spans="2:5" ht="10.5" customHeight="1"/>
    <row r="2" spans="2:5" s="2" customFormat="1" ht="15.75">
      <c r="B2" s="3" t="s">
        <v>0</v>
      </c>
      <c r="C2" s="4"/>
      <c r="D2" s="5"/>
      <c r="E2" s="5"/>
    </row>
    <row r="3" spans="2:5" ht="9.75" customHeight="1"/>
    <row r="4" spans="2:5" ht="18.75" customHeight="1">
      <c r="B4" s="6" t="s">
        <v>1</v>
      </c>
      <c r="C4" s="7"/>
      <c r="D4" s="8"/>
    </row>
    <row r="5" spans="2:5" ht="18.75" customHeight="1">
      <c r="B5" s="9" t="s">
        <v>2</v>
      </c>
      <c r="C5" s="10"/>
      <c r="D5" s="11"/>
    </row>
    <row r="6" spans="2:5" ht="16.899999999999999" customHeight="1">
      <c r="B6" s="2660" t="s">
        <v>3</v>
      </c>
      <c r="C6" s="2660"/>
      <c r="D6" s="12" t="s">
        <v>4</v>
      </c>
    </row>
    <row r="7" spans="2:5" ht="16.899999999999999" customHeight="1">
      <c r="B7" s="2660" t="s">
        <v>5</v>
      </c>
      <c r="C7" s="2660"/>
      <c r="D7" s="12" t="s">
        <v>6</v>
      </c>
    </row>
    <row r="8" spans="2:5" ht="16.899999999999999" customHeight="1">
      <c r="B8" s="2660" t="s">
        <v>7</v>
      </c>
      <c r="C8" s="2660"/>
      <c r="D8" s="12" t="s">
        <v>8</v>
      </c>
    </row>
    <row r="9" spans="2:5" s="13" customFormat="1" ht="8.65" customHeight="1">
      <c r="B9" s="14"/>
      <c r="C9" s="14"/>
      <c r="D9" s="14"/>
    </row>
    <row r="10" spans="2:5" ht="18.75" customHeight="1">
      <c r="B10" s="6" t="s">
        <v>9</v>
      </c>
      <c r="C10" s="7"/>
      <c r="D10" s="8"/>
    </row>
    <row r="11" spans="2:5" ht="18.75" customHeight="1">
      <c r="B11" s="9" t="s">
        <v>2</v>
      </c>
      <c r="C11" s="10"/>
      <c r="D11" s="11"/>
    </row>
    <row r="12" spans="2:5" ht="16.899999999999999" customHeight="1">
      <c r="B12" s="1447" t="s">
        <v>3</v>
      </c>
      <c r="C12" s="15"/>
      <c r="D12" s="12" t="s">
        <v>6</v>
      </c>
    </row>
    <row r="13" spans="2:5" ht="16.899999999999999" customHeight="1">
      <c r="B13" s="1447" t="s">
        <v>5</v>
      </c>
      <c r="C13" s="15"/>
      <c r="D13" s="12" t="s">
        <v>10</v>
      </c>
    </row>
    <row r="14" spans="2:5" ht="16.899999999999999" customHeight="1">
      <c r="B14" s="1447" t="s">
        <v>7</v>
      </c>
      <c r="C14" s="15"/>
      <c r="D14" s="12" t="s">
        <v>11</v>
      </c>
    </row>
    <row r="15" spans="2:5" ht="18.75" customHeight="1">
      <c r="B15" s="9" t="s">
        <v>12</v>
      </c>
      <c r="C15" s="10"/>
      <c r="D15" s="11"/>
    </row>
    <row r="16" spans="2:5" ht="16.899999999999999" customHeight="1">
      <c r="B16" s="1447" t="s">
        <v>13</v>
      </c>
      <c r="C16" s="15"/>
      <c r="D16" s="12" t="s">
        <v>14</v>
      </c>
    </row>
    <row r="17" spans="2:6" ht="16.899999999999999" customHeight="1">
      <c r="B17" s="1447" t="s">
        <v>15</v>
      </c>
      <c r="C17" s="15"/>
      <c r="D17" s="12" t="s">
        <v>14</v>
      </c>
    </row>
    <row r="18" spans="2:6" ht="16.899999999999999" customHeight="1">
      <c r="B18" s="16" t="s">
        <v>16</v>
      </c>
      <c r="C18" s="17"/>
      <c r="D18" s="18"/>
      <c r="E18" s="19"/>
      <c r="F18" s="20"/>
    </row>
    <row r="19" spans="2:6" ht="16.5" customHeight="1">
      <c r="B19" s="21" t="s">
        <v>3</v>
      </c>
      <c r="C19" s="22"/>
      <c r="D19" s="12" t="s">
        <v>17</v>
      </c>
      <c r="E19" s="20"/>
      <c r="F19" s="13"/>
    </row>
    <row r="20" spans="2:6" ht="16.5" customHeight="1">
      <c r="B20" s="21" t="s">
        <v>5</v>
      </c>
      <c r="C20" s="22"/>
      <c r="D20" s="12" t="s">
        <v>8</v>
      </c>
      <c r="E20" s="20"/>
      <c r="F20" s="13"/>
    </row>
    <row r="21" spans="2:6" ht="16.5" customHeight="1">
      <c r="B21" s="21" t="s">
        <v>7</v>
      </c>
      <c r="C21" s="22"/>
      <c r="D21" s="12" t="s">
        <v>18</v>
      </c>
      <c r="E21" s="20"/>
      <c r="F21" s="13"/>
    </row>
    <row r="22" spans="2:6" ht="16.5" customHeight="1">
      <c r="B22" s="21" t="s">
        <v>19</v>
      </c>
      <c r="C22" s="22"/>
      <c r="D22" s="12" t="s">
        <v>11</v>
      </c>
      <c r="E22" s="20"/>
      <c r="F22" s="13"/>
    </row>
    <row r="23" spans="2:6" ht="16.5" customHeight="1">
      <c r="B23" s="21" t="s">
        <v>20</v>
      </c>
      <c r="C23" s="22"/>
      <c r="D23" s="12" t="s">
        <v>21</v>
      </c>
      <c r="E23" s="20"/>
      <c r="F23" s="13"/>
    </row>
    <row r="24" spans="2:6" ht="16.5" customHeight="1">
      <c r="B24" s="21" t="s">
        <v>22</v>
      </c>
      <c r="C24" s="22"/>
      <c r="D24" s="12" t="s">
        <v>23</v>
      </c>
      <c r="E24" s="20"/>
      <c r="F24" s="13"/>
    </row>
    <row r="25" spans="2:6" s="13" customFormat="1" ht="7.5" customHeight="1">
      <c r="B25" s="14"/>
      <c r="C25" s="14"/>
      <c r="D25" s="14"/>
    </row>
    <row r="26" spans="2:6" ht="18.75" customHeight="1">
      <c r="B26" s="6" t="s">
        <v>24</v>
      </c>
      <c r="C26" s="7"/>
      <c r="D26" s="8"/>
    </row>
    <row r="27" spans="2:6" ht="27.75" customHeight="1">
      <c r="B27" s="2661" t="s">
        <v>25</v>
      </c>
      <c r="C27" s="2661"/>
      <c r="D27" s="23" t="s">
        <v>26</v>
      </c>
    </row>
    <row r="28" spans="2:6" ht="19.5" customHeight="1">
      <c r="B28" s="2649" t="s">
        <v>27</v>
      </c>
      <c r="C28" s="2649"/>
      <c r="D28" s="23" t="s">
        <v>26</v>
      </c>
    </row>
    <row r="29" spans="2:6" ht="19.5" customHeight="1">
      <c r="B29" s="2649" t="s">
        <v>28</v>
      </c>
      <c r="C29" s="2649"/>
      <c r="D29" s="23" t="s">
        <v>26</v>
      </c>
    </row>
    <row r="30" spans="2:6" ht="19.5" customHeight="1">
      <c r="B30" s="2649" t="s">
        <v>29</v>
      </c>
      <c r="C30" s="2649"/>
      <c r="D30" s="23" t="s">
        <v>26</v>
      </c>
    </row>
    <row r="31" spans="2:6" ht="19.5" customHeight="1">
      <c r="B31" s="2649" t="s">
        <v>30</v>
      </c>
      <c r="C31" s="2649"/>
      <c r="D31" s="23" t="s">
        <v>26</v>
      </c>
    </row>
    <row r="32" spans="2:6" s="24" customFormat="1" ht="19.5" customHeight="1">
      <c r="B32" s="2650" t="s">
        <v>31</v>
      </c>
      <c r="C32" s="2650"/>
      <c r="D32" s="2650"/>
    </row>
    <row r="33" spans="1:6" s="24" customFormat="1" ht="19.5" customHeight="1">
      <c r="B33" s="2650" t="s">
        <v>32</v>
      </c>
      <c r="C33" s="2650"/>
      <c r="D33" s="2650"/>
    </row>
    <row r="34" spans="1:6" s="24" customFormat="1" ht="19.5" customHeight="1">
      <c r="B34" s="2650" t="s">
        <v>33</v>
      </c>
      <c r="C34" s="2650"/>
      <c r="D34" s="2650"/>
    </row>
    <row r="35" spans="1:6" s="24" customFormat="1" ht="9.75" customHeight="1">
      <c r="A35" s="25"/>
      <c r="B35" s="26"/>
      <c r="C35" s="26"/>
      <c r="D35" s="26"/>
      <c r="E35" s="25"/>
    </row>
    <row r="36" spans="1:6" s="24" customFormat="1" ht="16.5" customHeight="1">
      <c r="B36" s="6" t="s">
        <v>34</v>
      </c>
      <c r="C36" s="27"/>
      <c r="D36" s="28"/>
    </row>
    <row r="37" spans="1:6" s="13" customFormat="1" ht="28.5" customHeight="1">
      <c r="B37" s="2649" t="s">
        <v>35</v>
      </c>
      <c r="C37" s="2649"/>
      <c r="D37" s="23" t="s">
        <v>26</v>
      </c>
    </row>
    <row r="38" spans="1:6" ht="19.5" customHeight="1">
      <c r="B38" s="2649" t="s">
        <v>27</v>
      </c>
      <c r="C38" s="2649"/>
      <c r="D38" s="23" t="s">
        <v>26</v>
      </c>
    </row>
    <row r="39" spans="1:6" ht="19.5" customHeight="1">
      <c r="B39" s="2649" t="s">
        <v>28</v>
      </c>
      <c r="C39" s="2649"/>
      <c r="D39" s="23" t="s">
        <v>26</v>
      </c>
    </row>
    <row r="40" spans="1:6" ht="19.5" customHeight="1">
      <c r="B40" s="2649" t="s">
        <v>29</v>
      </c>
      <c r="C40" s="2649"/>
      <c r="D40" s="23" t="s">
        <v>26</v>
      </c>
    </row>
    <row r="41" spans="1:6" ht="19.5" customHeight="1">
      <c r="B41" s="2649" t="s">
        <v>30</v>
      </c>
      <c r="C41" s="2649"/>
      <c r="D41" s="23" t="s">
        <v>26</v>
      </c>
    </row>
    <row r="42" spans="1:6" ht="19.5" customHeight="1">
      <c r="B42" s="2650" t="s">
        <v>31</v>
      </c>
      <c r="C42" s="2650"/>
      <c r="D42" s="2650"/>
    </row>
    <row r="43" spans="1:6" ht="19.5" customHeight="1">
      <c r="B43" s="2650" t="s">
        <v>36</v>
      </c>
      <c r="C43" s="2650"/>
      <c r="D43" s="2650"/>
    </row>
    <row r="44" spans="1:6" s="24" customFormat="1" ht="19.5" customHeight="1">
      <c r="B44" s="2651" t="s">
        <v>33</v>
      </c>
      <c r="C44" s="2652"/>
      <c r="D44" s="2653"/>
    </row>
    <row r="45" spans="1:6" s="24" customFormat="1" ht="16.5" customHeight="1">
      <c r="B45" s="14"/>
      <c r="C45" s="14"/>
      <c r="D45" s="14"/>
    </row>
    <row r="46" spans="1:6" s="24" customFormat="1" ht="16.5" customHeight="1">
      <c r="B46" s="6" t="s">
        <v>37</v>
      </c>
      <c r="C46" s="7"/>
      <c r="D46" s="8"/>
    </row>
    <row r="47" spans="1:6" ht="27.75" customHeight="1">
      <c r="B47" s="2658" t="s">
        <v>38</v>
      </c>
      <c r="C47" s="2659"/>
      <c r="D47" s="23" t="s">
        <v>26</v>
      </c>
    </row>
    <row r="48" spans="1:6" ht="20.25" customHeight="1">
      <c r="B48" s="2658" t="s">
        <v>27</v>
      </c>
      <c r="C48" s="2659"/>
      <c r="D48" s="23" t="s">
        <v>26</v>
      </c>
      <c r="E48" s="19"/>
      <c r="F48" s="20"/>
    </row>
    <row r="49" spans="2:6" ht="20.25" customHeight="1">
      <c r="B49" s="2658" t="s">
        <v>28</v>
      </c>
      <c r="C49" s="2659"/>
      <c r="D49" s="23" t="s">
        <v>26</v>
      </c>
      <c r="E49" s="20"/>
      <c r="F49" s="13"/>
    </row>
    <row r="50" spans="2:6" ht="20.25" customHeight="1">
      <c r="B50" s="2658" t="s">
        <v>29</v>
      </c>
      <c r="C50" s="2659"/>
      <c r="D50" s="23" t="s">
        <v>26</v>
      </c>
      <c r="E50" s="20"/>
      <c r="F50" s="13"/>
    </row>
    <row r="51" spans="2:6" ht="20.25" customHeight="1">
      <c r="B51" s="2658" t="s">
        <v>30</v>
      </c>
      <c r="C51" s="2659"/>
      <c r="D51" s="23" t="s">
        <v>26</v>
      </c>
      <c r="E51" s="20"/>
      <c r="F51" s="13"/>
    </row>
    <row r="52" spans="2:6" ht="20.25" customHeight="1">
      <c r="B52" s="2654" t="s">
        <v>31</v>
      </c>
      <c r="C52" s="2652"/>
      <c r="D52" s="2657"/>
      <c r="E52" s="20"/>
      <c r="F52" s="13"/>
    </row>
    <row r="53" spans="2:6" s="13" customFormat="1" ht="20.25" customHeight="1">
      <c r="B53" s="2654" t="s">
        <v>39</v>
      </c>
      <c r="C53" s="2655"/>
      <c r="D53" s="2656"/>
      <c r="E53" s="20"/>
    </row>
    <row r="54" spans="2:6" ht="20.25" customHeight="1">
      <c r="B54" s="2654" t="s">
        <v>33</v>
      </c>
      <c r="C54" s="2655"/>
      <c r="D54" s="2656"/>
      <c r="E54" s="20"/>
      <c r="F54" s="13"/>
    </row>
    <row r="55" spans="2:6" ht="27" customHeight="1">
      <c r="B55" s="2648" t="s">
        <v>40</v>
      </c>
      <c r="C55" s="2648"/>
      <c r="D55" s="2648"/>
      <c r="E55" s="20"/>
      <c r="F55" s="13"/>
    </row>
    <row r="56" spans="2:6" ht="20.25" customHeight="1">
      <c r="B56" s="21" t="s">
        <v>41</v>
      </c>
      <c r="C56" s="22"/>
      <c r="D56" s="29"/>
      <c r="E56" s="20"/>
      <c r="F56" s="13"/>
    </row>
    <row r="57" spans="2:6" ht="15" customHeight="1"/>
  </sheetData>
  <sheetProtection selectLockedCells="1" selectUnlockedCells="1"/>
  <mergeCells count="28">
    <mergeCell ref="B43:D43"/>
    <mergeCell ref="B34:D34"/>
    <mergeCell ref="B29:C29"/>
    <mergeCell ref="B30:C30"/>
    <mergeCell ref="B31:C31"/>
    <mergeCell ref="B32:D32"/>
    <mergeCell ref="B33:D33"/>
    <mergeCell ref="B6:C6"/>
    <mergeCell ref="B7:C7"/>
    <mergeCell ref="B8:C8"/>
    <mergeCell ref="B27:C27"/>
    <mergeCell ref="B28:C28"/>
    <mergeCell ref="B55:D55"/>
    <mergeCell ref="B37:C37"/>
    <mergeCell ref="B38:C38"/>
    <mergeCell ref="B39:C39"/>
    <mergeCell ref="B40:C40"/>
    <mergeCell ref="B41:C41"/>
    <mergeCell ref="B42:D42"/>
    <mergeCell ref="B44:D44"/>
    <mergeCell ref="B53:D53"/>
    <mergeCell ref="B54:D54"/>
    <mergeCell ref="B52:D52"/>
    <mergeCell ref="B47:C47"/>
    <mergeCell ref="B48:C48"/>
    <mergeCell ref="B49:C49"/>
    <mergeCell ref="B50:C50"/>
    <mergeCell ref="B51:C51"/>
  </mergeCell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A1:R181"/>
  <sheetViews>
    <sheetView workbookViewId="0">
      <selection activeCell="O35" sqref="O35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85546875" style="5" customWidth="1"/>
    <col min="5" max="10" width="7.5703125" style="5" customWidth="1"/>
    <col min="11" max="11" width="8.42578125" style="5" customWidth="1"/>
    <col min="12" max="12" width="2.42578125" style="4" customWidth="1"/>
    <col min="13" max="13" width="12.28515625" style="4" customWidth="1"/>
    <col min="14" max="14" width="6.5703125" style="5" customWidth="1"/>
    <col min="15" max="15" width="12.85546875" style="4" customWidth="1"/>
    <col min="16" max="16" width="14.85546875" style="4" customWidth="1"/>
    <col min="17" max="17" width="7.42578125" style="4" customWidth="1"/>
    <col min="18" max="16384" width="9.140625" style="4"/>
  </cols>
  <sheetData>
    <row r="1" spans="2:18" s="2" customFormat="1" ht="14.45" customHeight="1">
      <c r="B1" s="30"/>
      <c r="N1" s="555"/>
    </row>
    <row r="2" spans="2:18" s="31" customFormat="1" ht="18">
      <c r="B2" s="32" t="s">
        <v>5769</v>
      </c>
      <c r="D2" s="33"/>
      <c r="E2" s="33"/>
      <c r="F2" s="33"/>
      <c r="G2" s="33"/>
      <c r="H2" s="33"/>
      <c r="I2" s="33"/>
      <c r="J2" s="33"/>
      <c r="K2" s="33"/>
      <c r="M2" s="32" t="s">
        <v>5767</v>
      </c>
      <c r="N2" s="33"/>
    </row>
    <row r="3" spans="2:18" ht="13.15" customHeight="1">
      <c r="B3" s="34"/>
    </row>
    <row r="4" spans="2:18">
      <c r="B4" s="35" t="s">
        <v>44</v>
      </c>
      <c r="C4" s="36" t="s">
        <v>45</v>
      </c>
      <c r="D4" s="37">
        <v>2016</v>
      </c>
      <c r="E4" s="2012">
        <v>2017</v>
      </c>
      <c r="F4" s="39">
        <v>2018</v>
      </c>
      <c r="G4" s="40">
        <v>2019</v>
      </c>
      <c r="H4" s="41">
        <v>2020</v>
      </c>
      <c r="I4" s="1448">
        <v>2021</v>
      </c>
      <c r="J4" s="1809">
        <v>2022</v>
      </c>
      <c r="K4" s="42" t="s">
        <v>46</v>
      </c>
      <c r="M4" s="1574" t="s">
        <v>47</v>
      </c>
      <c r="N4" s="1856" t="s">
        <v>48</v>
      </c>
      <c r="O4" s="36" t="s">
        <v>49</v>
      </c>
      <c r="P4" s="36" t="s">
        <v>50</v>
      </c>
      <c r="Q4" s="43" t="s">
        <v>51</v>
      </c>
    </row>
    <row r="5" spans="2:18">
      <c r="B5" s="1813" t="s">
        <v>77</v>
      </c>
      <c r="C5" s="1382" t="s">
        <v>53</v>
      </c>
      <c r="D5" s="1388"/>
      <c r="E5" s="1388"/>
      <c r="F5" s="2165"/>
      <c r="G5" s="2353">
        <f>'[5]2019 Exhibitor Points'!G40</f>
        <v>5</v>
      </c>
      <c r="H5" s="1388"/>
      <c r="I5" s="1994">
        <f>'[5]2021 Exhibitor points'!G33</f>
        <v>15</v>
      </c>
      <c r="J5" s="1736">
        <f>'[5]2022 Exhibitor points'!G59</f>
        <v>96</v>
      </c>
      <c r="K5" s="2354">
        <f>SUM(D5:J5)</f>
        <v>116</v>
      </c>
      <c r="M5" s="1575" t="s">
        <v>54</v>
      </c>
      <c r="N5" s="1487">
        <v>12</v>
      </c>
      <c r="O5" s="51" t="s">
        <v>55</v>
      </c>
      <c r="P5" s="51" t="s">
        <v>56</v>
      </c>
      <c r="Q5" s="1754"/>
    </row>
    <row r="6" spans="2:18">
      <c r="B6" s="1814" t="s">
        <v>5473</v>
      </c>
      <c r="C6" s="1382" t="s">
        <v>53</v>
      </c>
      <c r="D6" s="1388"/>
      <c r="E6" s="1388"/>
      <c r="F6" s="1388"/>
      <c r="G6" s="2353"/>
      <c r="H6" s="1388"/>
      <c r="I6" s="1995">
        <f>'[5]2021 Exhibitor points'!G175</f>
        <v>15</v>
      </c>
      <c r="J6" s="1736">
        <f>+'[5]2022 Exhibitor points'!G261</f>
        <v>25</v>
      </c>
      <c r="K6" s="2354">
        <f t="shared" ref="K6:K71" si="0">SUM(D6:J6)</f>
        <v>40</v>
      </c>
      <c r="M6" s="1576" t="s">
        <v>54</v>
      </c>
      <c r="N6" s="1488">
        <v>20</v>
      </c>
      <c r="O6" s="55" t="s">
        <v>58</v>
      </c>
      <c r="P6" s="55" t="s">
        <v>56</v>
      </c>
      <c r="Q6" s="1909"/>
    </row>
    <row r="7" spans="2:18">
      <c r="B7" s="1814" t="s">
        <v>6245</v>
      </c>
      <c r="C7" s="1382" t="s">
        <v>53</v>
      </c>
      <c r="D7" s="1388"/>
      <c r="E7" s="1388"/>
      <c r="F7" s="1388"/>
      <c r="G7" s="2353"/>
      <c r="H7" s="1388"/>
      <c r="I7" s="1388"/>
      <c r="J7" s="2165">
        <v>56</v>
      </c>
      <c r="K7" s="2354">
        <v>56</v>
      </c>
      <c r="M7" s="2151" t="s">
        <v>60</v>
      </c>
      <c r="N7" s="425">
        <v>6</v>
      </c>
      <c r="O7" s="55" t="s">
        <v>61</v>
      </c>
      <c r="P7" s="55" t="s">
        <v>62</v>
      </c>
      <c r="Q7" s="1754"/>
    </row>
    <row r="8" spans="2:18">
      <c r="B8" s="1813" t="s">
        <v>5531</v>
      </c>
      <c r="C8" s="1387" t="s">
        <v>53</v>
      </c>
      <c r="D8" s="1383"/>
      <c r="E8" s="1383"/>
      <c r="F8" s="1383"/>
      <c r="G8" s="2355"/>
      <c r="H8" s="1383"/>
      <c r="I8" s="1383">
        <f>'[5]2021 Exhibitor points'!G486</f>
        <v>7</v>
      </c>
      <c r="J8" s="1383">
        <v>30</v>
      </c>
      <c r="K8" s="2354">
        <f t="shared" si="0"/>
        <v>37</v>
      </c>
      <c r="M8" s="1461" t="s">
        <v>60</v>
      </c>
      <c r="N8" s="425">
        <v>13</v>
      </c>
      <c r="O8" s="55" t="s">
        <v>70</v>
      </c>
      <c r="P8" s="55" t="s">
        <v>56</v>
      </c>
      <c r="Q8" s="1754"/>
    </row>
    <row r="9" spans="2:18">
      <c r="B9" s="1814" t="s">
        <v>5484</v>
      </c>
      <c r="C9" s="1382" t="s">
        <v>53</v>
      </c>
      <c r="D9" s="1388"/>
      <c r="E9" s="1388"/>
      <c r="F9" s="1388"/>
      <c r="G9" s="2353"/>
      <c r="H9" s="2353"/>
      <c r="I9" s="2353">
        <f>'[5]2021 Exhibitor points'!G774</f>
        <v>5</v>
      </c>
      <c r="J9" s="1388"/>
      <c r="K9" s="2148">
        <f t="shared" si="0"/>
        <v>5</v>
      </c>
      <c r="M9" s="1846" t="s">
        <v>60</v>
      </c>
      <c r="N9" s="1847">
        <v>19</v>
      </c>
      <c r="O9" s="1848" t="s">
        <v>68</v>
      </c>
      <c r="P9" s="1848" t="s">
        <v>56</v>
      </c>
      <c r="Q9" s="1939"/>
    </row>
    <row r="10" spans="2:18">
      <c r="B10" s="1818" t="s">
        <v>59</v>
      </c>
      <c r="C10" s="1382" t="s">
        <v>53</v>
      </c>
      <c r="D10" s="1388"/>
      <c r="E10" s="1388"/>
      <c r="F10" s="1388"/>
      <c r="G10" s="2353">
        <f>'[5]2019 Exhibitor Points'!G241</f>
        <v>5</v>
      </c>
      <c r="H10" s="2353">
        <f>'[5]2020 Exhibitor points'!G170</f>
        <v>10</v>
      </c>
      <c r="I10" s="2353">
        <v>5</v>
      </c>
      <c r="J10" s="1388">
        <f>'[5]2022 Exhibitor points'!G290</f>
        <v>10</v>
      </c>
      <c r="K10" s="2354">
        <f t="shared" si="0"/>
        <v>30</v>
      </c>
      <c r="M10" s="2154" t="s">
        <v>60</v>
      </c>
      <c r="N10" s="1853">
        <v>20</v>
      </c>
      <c r="O10" s="1852" t="s">
        <v>66</v>
      </c>
      <c r="P10" s="1852" t="s">
        <v>56</v>
      </c>
      <c r="Q10" s="1996"/>
    </row>
    <row r="11" spans="2:18">
      <c r="B11" s="1814" t="s">
        <v>65</v>
      </c>
      <c r="C11" s="1382" t="s">
        <v>53</v>
      </c>
      <c r="D11" s="1383">
        <v>0</v>
      </c>
      <c r="E11" s="1383">
        <v>0</v>
      </c>
      <c r="F11" s="1383">
        <v>10</v>
      </c>
      <c r="G11" s="2355">
        <v>0</v>
      </c>
      <c r="H11" s="2355">
        <f>'[5]2020 Exhibitor points'!G624</f>
        <v>5</v>
      </c>
      <c r="I11" s="2355"/>
      <c r="J11" s="1383">
        <v>0</v>
      </c>
      <c r="K11" s="2148">
        <f t="shared" si="0"/>
        <v>15</v>
      </c>
      <c r="L11" s="1821"/>
      <c r="M11" s="2151" t="s">
        <v>60</v>
      </c>
      <c r="N11" s="2152">
        <v>26</v>
      </c>
      <c r="O11" s="2153" t="s">
        <v>72</v>
      </c>
      <c r="P11" s="2153" t="s">
        <v>56</v>
      </c>
      <c r="Q11" s="2356"/>
      <c r="R11" s="1854"/>
    </row>
    <row r="12" spans="2:18">
      <c r="B12" s="1391" t="s">
        <v>67</v>
      </c>
      <c r="C12" s="1382" t="s">
        <v>53</v>
      </c>
      <c r="D12" s="1383">
        <v>0</v>
      </c>
      <c r="E12" s="1383">
        <v>7</v>
      </c>
      <c r="F12" s="1383">
        <f>'[5]2018 Exhibitor Points '!H1097</f>
        <v>10</v>
      </c>
      <c r="G12" s="2355"/>
      <c r="H12" s="2355">
        <f>'[5]2020 Exhibitor points'!G881</f>
        <v>0</v>
      </c>
      <c r="I12" s="2355"/>
      <c r="J12" s="1383"/>
      <c r="K12" s="2148">
        <f t="shared" si="0"/>
        <v>17</v>
      </c>
      <c r="M12" s="53" t="s">
        <v>75</v>
      </c>
      <c r="N12" s="425">
        <v>22</v>
      </c>
      <c r="O12" s="55" t="s">
        <v>61</v>
      </c>
      <c r="P12" s="55" t="s">
        <v>76</v>
      </c>
      <c r="Q12" s="1754"/>
    </row>
    <row r="13" spans="2:18">
      <c r="B13" s="1392" t="s">
        <v>57</v>
      </c>
      <c r="C13" s="1382" t="s">
        <v>53</v>
      </c>
      <c r="D13" s="1383">
        <v>0</v>
      </c>
      <c r="E13" s="1383">
        <v>0</v>
      </c>
      <c r="F13" s="1383">
        <f>'[5]2019 Exhibitor Points'!G864</f>
        <v>0</v>
      </c>
      <c r="G13" s="2355">
        <f>'[5]2019 Exhibitor Points'!G867</f>
        <v>5</v>
      </c>
      <c r="H13" s="2355">
        <f>'[5]2020 Exhibitor points'!G711</f>
        <v>10</v>
      </c>
      <c r="I13" s="2355"/>
      <c r="J13" s="1383">
        <f>'[5]2022 Exhibitor points'!G1106</f>
        <v>13</v>
      </c>
      <c r="K13" s="2148">
        <f t="shared" si="0"/>
        <v>28</v>
      </c>
      <c r="M13" s="53" t="s">
        <v>75</v>
      </c>
      <c r="N13" s="425">
        <v>28</v>
      </c>
      <c r="O13" s="55" t="s">
        <v>78</v>
      </c>
      <c r="P13" s="55" t="s">
        <v>78</v>
      </c>
      <c r="Q13" s="1754"/>
    </row>
    <row r="14" spans="2:18">
      <c r="B14" s="1392" t="s">
        <v>69</v>
      </c>
      <c r="C14" s="1393" t="s">
        <v>53</v>
      </c>
      <c r="D14" s="1383"/>
      <c r="E14" s="1383">
        <v>5</v>
      </c>
      <c r="F14" s="1383">
        <f>'[5]2018 Exhibitor Points '!H972</f>
        <v>10</v>
      </c>
      <c r="G14" s="2355"/>
      <c r="H14" s="2355"/>
      <c r="I14" s="2355"/>
      <c r="J14" s="1383"/>
      <c r="K14" s="2148">
        <f t="shared" si="0"/>
        <v>15</v>
      </c>
      <c r="M14" s="1849" t="s">
        <v>75</v>
      </c>
      <c r="N14" s="1847">
        <v>29</v>
      </c>
      <c r="O14" s="1848" t="s">
        <v>78</v>
      </c>
      <c r="P14" s="1848" t="s">
        <v>78</v>
      </c>
      <c r="Q14" s="1939"/>
    </row>
    <row r="15" spans="2:18">
      <c r="B15" s="1392" t="s">
        <v>806</v>
      </c>
      <c r="C15" s="1393" t="s">
        <v>53</v>
      </c>
      <c r="D15" s="1388"/>
      <c r="E15" s="1388"/>
      <c r="F15" s="1388"/>
      <c r="G15" s="2353"/>
      <c r="H15" s="2353">
        <v>0</v>
      </c>
      <c r="I15" s="2353">
        <v>0</v>
      </c>
      <c r="J15" s="1388">
        <v>0</v>
      </c>
      <c r="K15" s="2148">
        <f t="shared" si="0"/>
        <v>0</v>
      </c>
      <c r="L15" s="1821"/>
      <c r="M15" s="1855" t="s">
        <v>83</v>
      </c>
      <c r="N15" s="1853">
        <v>11</v>
      </c>
      <c r="O15" s="1852" t="s">
        <v>86</v>
      </c>
      <c r="P15" s="1852" t="s">
        <v>56</v>
      </c>
      <c r="Q15" s="1982"/>
    </row>
    <row r="16" spans="2:18">
      <c r="B16" s="1392" t="s">
        <v>6246</v>
      </c>
      <c r="C16" s="1393" t="s">
        <v>53</v>
      </c>
      <c r="D16" s="1388"/>
      <c r="E16" s="1388"/>
      <c r="F16" s="1388"/>
      <c r="G16" s="2353"/>
      <c r="H16" s="2353"/>
      <c r="I16" s="2353"/>
      <c r="J16" s="1388">
        <v>10</v>
      </c>
      <c r="K16" s="2148">
        <v>10</v>
      </c>
      <c r="L16" s="1821"/>
      <c r="M16" s="1855" t="s">
        <v>5770</v>
      </c>
      <c r="N16" s="1853">
        <v>2</v>
      </c>
      <c r="O16" s="1852" t="s">
        <v>64</v>
      </c>
      <c r="P16" s="1852" t="s">
        <v>56</v>
      </c>
      <c r="Q16" s="1997"/>
    </row>
    <row r="17" spans="2:18">
      <c r="B17" s="1392" t="s">
        <v>89</v>
      </c>
      <c r="C17" s="1393" t="s">
        <v>53</v>
      </c>
      <c r="D17" s="1388"/>
      <c r="E17" s="1388"/>
      <c r="F17" s="1388"/>
      <c r="G17" s="2353"/>
      <c r="H17" s="2353"/>
      <c r="I17" s="2353"/>
      <c r="J17" s="1388">
        <v>5</v>
      </c>
      <c r="K17" s="2148">
        <v>5</v>
      </c>
      <c r="L17" s="1821"/>
      <c r="M17" s="1850" t="s">
        <v>97</v>
      </c>
      <c r="N17" s="1851">
        <v>11</v>
      </c>
      <c r="O17" s="1472" t="s">
        <v>61</v>
      </c>
      <c r="P17" s="1471" t="s">
        <v>98</v>
      </c>
      <c r="Q17" s="2002"/>
    </row>
    <row r="18" spans="2:18">
      <c r="B18" s="1392" t="s">
        <v>73</v>
      </c>
      <c r="C18" s="1382" t="s">
        <v>53</v>
      </c>
      <c r="D18" s="1383"/>
      <c r="E18" s="1383"/>
      <c r="F18" s="1383">
        <f>'[5]2018 Exhibitor Points '!H990</f>
        <v>5</v>
      </c>
      <c r="G18" s="2355">
        <f>'[5]2019 Exhibitor Points'!G946</f>
        <v>3</v>
      </c>
      <c r="H18" s="2355"/>
      <c r="I18" s="2355"/>
      <c r="J18" s="1383"/>
      <c r="K18" s="2148">
        <f t="shared" si="0"/>
        <v>8</v>
      </c>
      <c r="L18" s="1821"/>
      <c r="M18" s="1565" t="s">
        <v>97</v>
      </c>
      <c r="N18" s="1479">
        <v>18</v>
      </c>
      <c r="O18" s="1467" t="s">
        <v>58</v>
      </c>
      <c r="P18" s="1469" t="s">
        <v>100</v>
      </c>
      <c r="Q18" s="2004"/>
      <c r="R18" s="1854"/>
    </row>
    <row r="19" spans="2:18">
      <c r="B19" s="1392" t="s">
        <v>79</v>
      </c>
      <c r="C19" s="1382" t="s">
        <v>53</v>
      </c>
      <c r="D19" s="1383"/>
      <c r="E19" s="1383"/>
      <c r="F19" s="1383">
        <f>'[5]2018 Exhibitor Points '!H1031</f>
        <v>5</v>
      </c>
      <c r="G19" s="2355"/>
      <c r="H19" s="2355"/>
      <c r="I19" s="2355"/>
      <c r="J19" s="1383"/>
      <c r="K19" s="2148">
        <f t="shared" si="0"/>
        <v>5</v>
      </c>
      <c r="M19" s="1566" t="s">
        <v>102</v>
      </c>
      <c r="N19" s="1480">
        <v>8</v>
      </c>
      <c r="O19" s="1468" t="s">
        <v>72</v>
      </c>
      <c r="P19" s="1469" t="s">
        <v>100</v>
      </c>
      <c r="Q19" s="2008" t="s">
        <v>1578</v>
      </c>
      <c r="R19" s="1563"/>
    </row>
    <row r="20" spans="2:18">
      <c r="B20" s="1810" t="s">
        <v>5748</v>
      </c>
      <c r="C20" s="1382" t="s">
        <v>53</v>
      </c>
      <c r="D20" s="1383"/>
      <c r="E20" s="1383"/>
      <c r="F20" s="1383"/>
      <c r="G20" s="2355"/>
      <c r="H20" s="2355"/>
      <c r="I20" s="2355">
        <v>0</v>
      </c>
      <c r="J20" s="1383"/>
      <c r="K20" s="2148">
        <f t="shared" si="0"/>
        <v>0</v>
      </c>
      <c r="M20" s="1567" t="s">
        <v>102</v>
      </c>
      <c r="N20" s="1481">
        <v>15</v>
      </c>
      <c r="O20" s="1468" t="s">
        <v>81</v>
      </c>
      <c r="P20" s="1470" t="s">
        <v>56</v>
      </c>
      <c r="Q20" s="2008" t="s">
        <v>1578</v>
      </c>
      <c r="R20" s="1563"/>
    </row>
    <row r="21" spans="2:18">
      <c r="B21" s="1938" t="s">
        <v>6010</v>
      </c>
      <c r="C21" s="1382" t="s">
        <v>53</v>
      </c>
      <c r="D21" s="1383"/>
      <c r="E21" s="1383"/>
      <c r="F21" s="1383"/>
      <c r="G21" s="2355"/>
      <c r="H21" s="2355"/>
      <c r="I21" s="2355"/>
      <c r="J21" s="1383">
        <v>5</v>
      </c>
      <c r="K21" s="2148">
        <v>5</v>
      </c>
      <c r="M21" s="1568" t="s">
        <v>102</v>
      </c>
      <c r="N21" s="1482">
        <v>16</v>
      </c>
      <c r="O21" s="1472" t="s">
        <v>105</v>
      </c>
      <c r="P21" s="1471" t="s">
        <v>56</v>
      </c>
      <c r="Q21" s="2008" t="s">
        <v>1578</v>
      </c>
      <c r="R21" s="1563"/>
    </row>
    <row r="22" spans="2:18">
      <c r="B22" s="1811" t="s">
        <v>85</v>
      </c>
      <c r="C22" s="1382" t="s">
        <v>53</v>
      </c>
      <c r="D22" s="1383"/>
      <c r="E22" s="1383"/>
      <c r="F22" s="1383"/>
      <c r="G22" s="2355">
        <f>'[5]2019 Exhibitor Points'!G1533</f>
        <v>5</v>
      </c>
      <c r="H22" s="2355"/>
      <c r="I22" s="2355"/>
      <c r="J22" s="1383"/>
      <c r="K22" s="2148">
        <f t="shared" si="0"/>
        <v>5</v>
      </c>
      <c r="M22" s="1569" t="s">
        <v>102</v>
      </c>
      <c r="N22" s="1483">
        <v>23</v>
      </c>
      <c r="O22" s="1474" t="s">
        <v>84</v>
      </c>
      <c r="P22" s="1469" t="s">
        <v>56</v>
      </c>
      <c r="Q22" s="2007"/>
      <c r="R22" s="1563"/>
    </row>
    <row r="23" spans="2:18">
      <c r="B23" s="1981" t="s">
        <v>6352</v>
      </c>
      <c r="C23" s="1382" t="s">
        <v>53</v>
      </c>
      <c r="D23" s="1383"/>
      <c r="E23" s="1383"/>
      <c r="F23" s="1383"/>
      <c r="G23" s="2355"/>
      <c r="H23" s="2355"/>
      <c r="I23" s="2355"/>
      <c r="J23" s="1383">
        <v>15</v>
      </c>
      <c r="K23" s="2148">
        <v>15</v>
      </c>
      <c r="M23" s="1569" t="s">
        <v>108</v>
      </c>
      <c r="N23" s="1483">
        <v>6</v>
      </c>
      <c r="O23" s="1472" t="s">
        <v>88</v>
      </c>
      <c r="P23" s="1469" t="s">
        <v>56</v>
      </c>
      <c r="Q23" s="2020"/>
      <c r="R23" s="1563"/>
    </row>
    <row r="24" spans="2:18">
      <c r="B24" s="1981" t="s">
        <v>5917</v>
      </c>
      <c r="C24" s="1382" t="s">
        <v>53</v>
      </c>
      <c r="D24" s="1383"/>
      <c r="E24" s="1383"/>
      <c r="F24" s="1383"/>
      <c r="G24" s="2396"/>
      <c r="H24" s="2396"/>
      <c r="I24" s="2396"/>
      <c r="J24" s="1383">
        <v>5</v>
      </c>
      <c r="K24" s="2366">
        <v>5</v>
      </c>
      <c r="M24" s="1568" t="s">
        <v>108</v>
      </c>
      <c r="N24" s="1484">
        <v>13</v>
      </c>
      <c r="O24" s="1475" t="s">
        <v>94</v>
      </c>
      <c r="P24" s="1467" t="s">
        <v>56</v>
      </c>
      <c r="Q24" s="2004"/>
      <c r="R24" s="1563"/>
    </row>
    <row r="25" spans="2:18">
      <c r="B25" s="1981" t="s">
        <v>6234</v>
      </c>
      <c r="C25" s="1382" t="s">
        <v>53</v>
      </c>
      <c r="D25" s="1383">
        <v>0</v>
      </c>
      <c r="E25" s="1383">
        <v>0</v>
      </c>
      <c r="F25" s="1383">
        <v>0</v>
      </c>
      <c r="G25" s="2355">
        <v>0</v>
      </c>
      <c r="H25" s="2355"/>
      <c r="I25" s="2355"/>
      <c r="J25" s="1383">
        <v>0</v>
      </c>
      <c r="K25" s="2148">
        <v>0</v>
      </c>
      <c r="M25" s="1570" t="s">
        <v>108</v>
      </c>
      <c r="N25" s="1485">
        <v>20</v>
      </c>
      <c r="O25" s="1820" t="s">
        <v>112</v>
      </c>
      <c r="P25" s="2010" t="s">
        <v>56</v>
      </c>
      <c r="Q25" s="2398"/>
      <c r="R25" s="1563"/>
    </row>
    <row r="26" spans="2:18">
      <c r="B26" s="1812" t="s">
        <v>87</v>
      </c>
      <c r="C26" s="1387" t="s">
        <v>53</v>
      </c>
      <c r="D26" s="1383"/>
      <c r="E26" s="1383"/>
      <c r="F26" s="1383">
        <f>'[5]2018 Exhibitor Points '!H1598</f>
        <v>5</v>
      </c>
      <c r="G26" s="2355"/>
      <c r="H26" s="2355"/>
      <c r="I26" s="2355"/>
      <c r="J26" s="1383">
        <v>7</v>
      </c>
      <c r="K26" s="2148">
        <f t="shared" si="0"/>
        <v>12</v>
      </c>
      <c r="M26" s="1571" t="s">
        <v>108</v>
      </c>
      <c r="N26" s="1572">
        <v>26</v>
      </c>
      <c r="O26" s="2009" t="s">
        <v>64</v>
      </c>
      <c r="P26" s="2011" t="s">
        <v>100</v>
      </c>
      <c r="Q26" s="2357" t="s">
        <v>1578</v>
      </c>
      <c r="R26" s="1409"/>
    </row>
    <row r="27" spans="2:18">
      <c r="B27" s="61" t="s">
        <v>123</v>
      </c>
      <c r="C27" s="44" t="s">
        <v>91</v>
      </c>
      <c r="D27" s="75"/>
      <c r="E27" s="75"/>
      <c r="F27" s="75">
        <f>'[5]2018 Exhibitor Points '!H734</f>
        <v>130</v>
      </c>
      <c r="G27" s="2155">
        <f>'[5]2019 Exhibitor Points'!G690</f>
        <v>37</v>
      </c>
      <c r="H27" s="2155"/>
      <c r="I27" s="2155">
        <f>'[5]2021 Exhibitor points'!G666</f>
        <v>150</v>
      </c>
      <c r="J27" s="2155">
        <f>'[5]2022 Exhibitor points'!G831</f>
        <v>214</v>
      </c>
      <c r="K27" s="2148">
        <f t="shared" si="0"/>
        <v>531</v>
      </c>
      <c r="R27" s="2"/>
    </row>
    <row r="28" spans="2:18">
      <c r="B28" s="61" t="s">
        <v>122</v>
      </c>
      <c r="C28" s="44" t="s">
        <v>91</v>
      </c>
      <c r="D28" s="75"/>
      <c r="E28" s="75"/>
      <c r="F28" s="75">
        <f>'[5]2018 Exhibitor Points '!H1314</f>
        <v>171</v>
      </c>
      <c r="G28" s="2155">
        <f>'[5]2019 Exhibitor Points'!G1261</f>
        <v>243</v>
      </c>
      <c r="H28" s="2155"/>
      <c r="I28" s="2155">
        <f>'[5]2021 Exhibitor points'!G1287</f>
        <v>122</v>
      </c>
      <c r="J28" s="2155">
        <v>209</v>
      </c>
      <c r="K28" s="2148">
        <f t="shared" si="0"/>
        <v>745</v>
      </c>
      <c r="Q28" s="20"/>
      <c r="R28" s="2"/>
    </row>
    <row r="29" spans="2:18">
      <c r="B29" s="61" t="s">
        <v>92</v>
      </c>
      <c r="C29" s="44" t="s">
        <v>91</v>
      </c>
      <c r="D29" s="75"/>
      <c r="E29" s="75"/>
      <c r="F29" s="75">
        <f>'[5]2018 Exhibitor Points '!H1460</f>
        <v>121</v>
      </c>
      <c r="G29" s="2155">
        <f>'[5]2019 Exhibitor Points'!G1403</f>
        <v>78</v>
      </c>
      <c r="H29" s="2155">
        <v>29</v>
      </c>
      <c r="I29" s="2155">
        <f>'[5]2021 Exhibitor points'!G1450</f>
        <v>120</v>
      </c>
      <c r="J29" s="2155">
        <v>134</v>
      </c>
      <c r="K29" s="2148">
        <f t="shared" si="0"/>
        <v>482</v>
      </c>
      <c r="Q29" s="20"/>
      <c r="R29" s="2"/>
    </row>
    <row r="30" spans="2:18">
      <c r="B30" s="61" t="s">
        <v>99</v>
      </c>
      <c r="C30" s="70" t="s">
        <v>91</v>
      </c>
      <c r="D30" s="75"/>
      <c r="E30" s="75"/>
      <c r="F30" s="75">
        <v>28</v>
      </c>
      <c r="G30" s="2155">
        <f>'[5]2019 Exhibitor Points'!G978</f>
        <v>70</v>
      </c>
      <c r="H30" s="2155">
        <v>14</v>
      </c>
      <c r="I30" s="2155">
        <v>102</v>
      </c>
      <c r="J30" s="2155">
        <f>'[5]2022 Exhibitor points'!G1274</f>
        <v>126</v>
      </c>
      <c r="K30" s="2148">
        <f t="shared" si="0"/>
        <v>340</v>
      </c>
      <c r="N30" s="4"/>
      <c r="Q30" s="20"/>
      <c r="R30" s="2"/>
    </row>
    <row r="31" spans="2:18">
      <c r="B31" s="63" t="s">
        <v>90</v>
      </c>
      <c r="C31" s="44" t="s">
        <v>91</v>
      </c>
      <c r="D31" s="75"/>
      <c r="E31" s="75"/>
      <c r="F31" s="75">
        <f>'[5]2018 Exhibitor Points '!H1149</f>
        <v>114</v>
      </c>
      <c r="G31" s="2155">
        <f>'[5]2019 Exhibitor Points'!G1097</f>
        <v>110</v>
      </c>
      <c r="H31" s="2155">
        <f>'[5]2020 Exhibitor points'!G931</f>
        <v>59</v>
      </c>
      <c r="I31" s="2155">
        <f>'[5]2021 Exhibitor points'!G1142</f>
        <v>83</v>
      </c>
      <c r="J31" s="2155">
        <f>'[5]2022 Exhibitor points'!G1439</f>
        <v>108</v>
      </c>
      <c r="K31" s="2148">
        <f t="shared" si="0"/>
        <v>474</v>
      </c>
      <c r="N31" s="4"/>
      <c r="R31" s="2"/>
    </row>
    <row r="32" spans="2:18">
      <c r="B32" s="61" t="s">
        <v>93</v>
      </c>
      <c r="C32" s="70" t="s">
        <v>91</v>
      </c>
      <c r="D32" s="75"/>
      <c r="E32" s="75"/>
      <c r="F32" s="75">
        <f>'[5]2018 Exhibitor Points '!H1335</f>
        <v>97</v>
      </c>
      <c r="G32" s="2155">
        <f>'[5]2019 Exhibitor Points'!G1299</f>
        <v>95</v>
      </c>
      <c r="H32" s="2155">
        <v>44</v>
      </c>
      <c r="I32" s="2155">
        <f>'[5]2021 Exhibitor points'!G1343</f>
        <v>68</v>
      </c>
      <c r="J32" s="2155">
        <v>174</v>
      </c>
      <c r="K32" s="2148">
        <f t="shared" si="0"/>
        <v>478</v>
      </c>
      <c r="N32" s="4"/>
      <c r="R32" s="2"/>
    </row>
    <row r="33" spans="2:14">
      <c r="B33" s="59" t="s">
        <v>96</v>
      </c>
      <c r="C33" s="70" t="s">
        <v>91</v>
      </c>
      <c r="D33" s="75"/>
      <c r="E33" s="75"/>
      <c r="F33" s="75"/>
      <c r="G33" s="2155">
        <f>'[5]2019 Exhibitor Points'!G844</f>
        <v>58</v>
      </c>
      <c r="H33" s="2155">
        <v>43</v>
      </c>
      <c r="I33" s="2155">
        <f>'[5]2021 Exhibitor points'!G851</f>
        <v>63</v>
      </c>
      <c r="J33" s="2155">
        <f>'[5]2022 Exhibitor points'!G1070</f>
        <v>83</v>
      </c>
      <c r="K33" s="2148">
        <f t="shared" si="0"/>
        <v>247</v>
      </c>
      <c r="N33" s="4"/>
    </row>
    <row r="34" spans="2:14">
      <c r="B34" s="63" t="s">
        <v>1135</v>
      </c>
      <c r="C34" s="64" t="s">
        <v>91</v>
      </c>
      <c r="D34" s="75"/>
      <c r="E34" s="75"/>
      <c r="F34" s="75">
        <f>'[5]2018 Exhibitor Points '!H1226</f>
        <v>161</v>
      </c>
      <c r="G34" s="2155">
        <f>'[5]2019 Exhibitor Points'!G1162</f>
        <v>93</v>
      </c>
      <c r="H34" s="2155">
        <f>'[5]2020 Exhibitor points'!G981</f>
        <v>19</v>
      </c>
      <c r="I34" s="2155">
        <f>'[5]2021 Exhibitor points'!G1201</f>
        <v>62</v>
      </c>
      <c r="J34" s="2155">
        <f>'[5]2022 Exhibitor points'!G1506</f>
        <v>32</v>
      </c>
      <c r="K34" s="2148">
        <f t="shared" si="0"/>
        <v>367</v>
      </c>
      <c r="N34" s="4"/>
    </row>
    <row r="35" spans="2:14">
      <c r="B35" s="61" t="s">
        <v>103</v>
      </c>
      <c r="C35" s="70" t="s">
        <v>91</v>
      </c>
      <c r="D35" s="45"/>
      <c r="E35" s="45"/>
      <c r="F35" s="45">
        <f>'[5]2018 Exhibitor Points '!H632</f>
        <v>10</v>
      </c>
      <c r="G35" s="2147">
        <f>'[5]2019 Exhibitor Points'!G600</f>
        <v>33</v>
      </c>
      <c r="H35" s="2147">
        <v>23</v>
      </c>
      <c r="I35" s="2147">
        <v>60</v>
      </c>
      <c r="J35" s="2147">
        <f>'[5]2022 Exhibitor points'!G723</f>
        <v>61</v>
      </c>
      <c r="K35" s="2148">
        <v>187</v>
      </c>
      <c r="N35" s="4"/>
    </row>
    <row r="36" spans="2:14">
      <c r="B36" s="61" t="s">
        <v>110</v>
      </c>
      <c r="C36" s="44" t="s">
        <v>91</v>
      </c>
      <c r="D36" s="45"/>
      <c r="E36" s="45"/>
      <c r="F36" s="45">
        <f>'[5]2018 Exhibitor Points '!H220</f>
        <v>55</v>
      </c>
      <c r="G36" s="2147">
        <f>'[5]2019 Exhibitor Points'!G206</f>
        <v>23</v>
      </c>
      <c r="H36" s="2147">
        <f>'[5]2020 Exhibitor points'!G145</f>
        <v>13</v>
      </c>
      <c r="I36" s="2147">
        <f>'[5]2021 Exhibitor points'!G170</f>
        <v>45</v>
      </c>
      <c r="J36" s="2147">
        <f>'[5]2022 Exhibitor points'!G252</f>
        <v>48</v>
      </c>
      <c r="K36" s="2148">
        <f t="shared" si="0"/>
        <v>184</v>
      </c>
      <c r="N36" s="4"/>
    </row>
    <row r="37" spans="2:14">
      <c r="B37" s="61" t="s">
        <v>95</v>
      </c>
      <c r="C37" s="44" t="s">
        <v>91</v>
      </c>
      <c r="D37" s="45"/>
      <c r="E37" s="45"/>
      <c r="F37" s="45"/>
      <c r="G37" s="2147"/>
      <c r="H37" s="2147">
        <f>'[5]2020 Exhibitor points'!G436</f>
        <v>35</v>
      </c>
      <c r="I37" s="2147">
        <f>'[5]2021 Exhibitor points'!G538</f>
        <v>44</v>
      </c>
      <c r="J37" s="2147"/>
      <c r="K37" s="2148">
        <f t="shared" si="0"/>
        <v>79</v>
      </c>
      <c r="N37" s="4"/>
    </row>
    <row r="38" spans="2:14">
      <c r="B38" s="63" t="s">
        <v>115</v>
      </c>
      <c r="C38" s="44" t="s">
        <v>91</v>
      </c>
      <c r="D38" s="75"/>
      <c r="E38" s="75"/>
      <c r="F38" s="75">
        <f>'[5]2018 Exhibitor Points '!H923</f>
        <v>35</v>
      </c>
      <c r="G38" s="2155">
        <f>'[5]2019 Exhibitor Points'!G883</f>
        <v>45</v>
      </c>
      <c r="H38" s="2155">
        <f>'[5]2020 Exhibitor points'!G730</f>
        <v>7</v>
      </c>
      <c r="I38" s="2155">
        <f>'[5]2021 Exhibitor points'!G900</f>
        <v>35</v>
      </c>
      <c r="J38" s="2155">
        <v>17</v>
      </c>
      <c r="K38" s="2148">
        <f t="shared" si="0"/>
        <v>139</v>
      </c>
      <c r="N38" s="4"/>
    </row>
    <row r="39" spans="2:14">
      <c r="B39" s="61" t="s">
        <v>116</v>
      </c>
      <c r="C39" s="70" t="s">
        <v>91</v>
      </c>
      <c r="D39" s="75"/>
      <c r="E39" s="75"/>
      <c r="F39" s="75">
        <f>'[5]2018 Exhibitor Points '!H1577</f>
        <v>12</v>
      </c>
      <c r="G39" s="2155">
        <f>'[5]2019 Exhibitor Points'!G1508</f>
        <v>20</v>
      </c>
      <c r="H39" s="2155">
        <f>'[5]2020 Exhibitor points'!G1287</f>
        <v>7</v>
      </c>
      <c r="I39" s="2155">
        <f>'[5]2021 Exhibitor points'!G1536</f>
        <v>30</v>
      </c>
      <c r="J39" s="2155"/>
      <c r="K39" s="2148">
        <f t="shared" si="0"/>
        <v>69</v>
      </c>
      <c r="N39" s="4"/>
    </row>
    <row r="40" spans="2:14">
      <c r="B40" s="61" t="s">
        <v>117</v>
      </c>
      <c r="C40" s="44" t="s">
        <v>91</v>
      </c>
      <c r="D40" s="45"/>
      <c r="E40" s="45"/>
      <c r="F40" s="45"/>
      <c r="G40" s="2147"/>
      <c r="H40" s="2147">
        <f>'[5]2020 Exhibitor points'!G29</f>
        <v>7</v>
      </c>
      <c r="I40" s="2147">
        <f>'[5]2021 Exhibitor points'!G43</f>
        <v>30</v>
      </c>
      <c r="J40" s="2147">
        <v>16</v>
      </c>
      <c r="K40" s="2148">
        <f t="shared" si="0"/>
        <v>53</v>
      </c>
      <c r="N40" s="4"/>
    </row>
    <row r="41" spans="2:14">
      <c r="B41" s="61" t="s">
        <v>101</v>
      </c>
      <c r="C41" s="44" t="s">
        <v>91</v>
      </c>
      <c r="D41" s="75"/>
      <c r="E41" s="75"/>
      <c r="F41" s="75"/>
      <c r="G41" s="2155">
        <f>'[5]2019 Exhibitor Points'!G1006</f>
        <v>10</v>
      </c>
      <c r="H41" s="2155">
        <f>'[5]2020 Exhibitor points'!G849</f>
        <v>30</v>
      </c>
      <c r="I41" s="2155">
        <f>'[5]2021 Exhibitor points'!G1046</f>
        <v>30</v>
      </c>
      <c r="J41" s="2155">
        <v>20</v>
      </c>
      <c r="K41" s="2148">
        <f t="shared" si="0"/>
        <v>90</v>
      </c>
      <c r="N41" s="4"/>
    </row>
    <row r="42" spans="2:14">
      <c r="B42" s="63" t="s">
        <v>120</v>
      </c>
      <c r="C42" s="44" t="s">
        <v>91</v>
      </c>
      <c r="D42" s="45"/>
      <c r="E42" s="45"/>
      <c r="F42" s="45">
        <f>'[5]2018 Exhibitor Points '!H390</f>
        <v>70</v>
      </c>
      <c r="G42" s="2147">
        <f>'[5]2019 Exhibitor Points'!G374</f>
        <v>52</v>
      </c>
      <c r="H42" s="2147">
        <f>'[5]2020 Exhibitor points'!G287</f>
        <v>3</v>
      </c>
      <c r="I42" s="2147">
        <f>'[5]2021 Exhibitor points'!G338</f>
        <v>27</v>
      </c>
      <c r="J42" s="2147">
        <f>'[5]2022 Exhibitor points'!G453</f>
        <v>53</v>
      </c>
      <c r="K42" s="2148">
        <f t="shared" si="0"/>
        <v>205</v>
      </c>
      <c r="N42" s="4"/>
    </row>
    <row r="43" spans="2:14">
      <c r="B43" s="63" t="s">
        <v>165</v>
      </c>
      <c r="C43" s="44" t="s">
        <v>91</v>
      </c>
      <c r="D43" s="45"/>
      <c r="E43" s="45"/>
      <c r="F43" s="45"/>
      <c r="G43" s="2147"/>
      <c r="H43" s="2147"/>
      <c r="I43" s="2147"/>
      <c r="J43" s="2147">
        <v>109</v>
      </c>
      <c r="K43" s="2148">
        <v>109</v>
      </c>
      <c r="N43" s="4"/>
    </row>
    <row r="44" spans="2:14">
      <c r="B44" s="63" t="s">
        <v>109</v>
      </c>
      <c r="C44" s="64" t="s">
        <v>91</v>
      </c>
      <c r="D44" s="75"/>
      <c r="E44" s="75"/>
      <c r="F44" s="75"/>
      <c r="G44" s="2155">
        <f>'[5]2019 Exhibitor Points'!G705</f>
        <v>3</v>
      </c>
      <c r="H44" s="2155">
        <f>'[5]2020 Exhibitor points'!G563</f>
        <v>14</v>
      </c>
      <c r="I44" s="2155">
        <f>'[5]2021 Exhibitor points'!G696</f>
        <v>24</v>
      </c>
      <c r="J44" s="2155">
        <f>'[5]2022 Exhibitor points'!G872</f>
        <v>20</v>
      </c>
      <c r="K44" s="2148">
        <f t="shared" si="0"/>
        <v>61</v>
      </c>
      <c r="N44" s="4"/>
    </row>
    <row r="45" spans="2:14">
      <c r="B45" s="61" t="s">
        <v>126</v>
      </c>
      <c r="C45" s="44" t="s">
        <v>91</v>
      </c>
      <c r="D45" s="45"/>
      <c r="E45" s="45"/>
      <c r="F45" s="45">
        <f>'[5]2018 Exhibitor Points '!H560</f>
        <v>27</v>
      </c>
      <c r="G45" s="2147"/>
      <c r="H45" s="2147"/>
      <c r="I45" s="2147">
        <f>'[5]2021 Exhibitor points'!G478</f>
        <v>17</v>
      </c>
      <c r="J45" s="2147">
        <f>'[5]2022 Exhibitor points'!G593</f>
        <v>22</v>
      </c>
      <c r="K45" s="2148">
        <f t="shared" si="0"/>
        <v>66</v>
      </c>
      <c r="N45" s="4"/>
    </row>
    <row r="46" spans="2:14">
      <c r="B46" s="63" t="s">
        <v>107</v>
      </c>
      <c r="C46" s="64" t="s">
        <v>91</v>
      </c>
      <c r="D46" s="45"/>
      <c r="E46" s="45"/>
      <c r="F46" s="45">
        <f>'[5]2018 Exhibitor Points '!H477</f>
        <v>63</v>
      </c>
      <c r="G46" s="2147">
        <f>'[5]2019 Exhibitor Points'!G446</f>
        <v>60</v>
      </c>
      <c r="H46" s="2147">
        <f>'[5]2020 Exhibitor points'!G342</f>
        <v>17</v>
      </c>
      <c r="I46" s="2147">
        <f>'[5]2021 Exhibitor points'!G406</f>
        <v>13</v>
      </c>
      <c r="J46" s="2147">
        <f>'[5]2022 Exhibitor points'!G515</f>
        <v>10</v>
      </c>
      <c r="K46" s="2148">
        <f t="shared" si="0"/>
        <v>163</v>
      </c>
      <c r="N46" s="4"/>
    </row>
    <row r="47" spans="2:14">
      <c r="B47" s="63" t="s">
        <v>114</v>
      </c>
      <c r="C47" s="44" t="s">
        <v>91</v>
      </c>
      <c r="D47" s="45"/>
      <c r="E47" s="45"/>
      <c r="F47" s="45">
        <f>'[5]2019 Exhibitor Points'!G76</f>
        <v>56</v>
      </c>
      <c r="G47" s="2147">
        <f>'[5]2019 Exhibitor Points'!G86</f>
        <v>57</v>
      </c>
      <c r="H47" s="2147">
        <v>14</v>
      </c>
      <c r="I47" s="2147">
        <f>'[5]2021 Exhibitor points'!G72</f>
        <v>13</v>
      </c>
      <c r="J47" s="2147">
        <f>'[5]2022 Exhibitor points'!G110</f>
        <v>17</v>
      </c>
      <c r="K47" s="2148">
        <f t="shared" si="0"/>
        <v>157</v>
      </c>
      <c r="N47" s="4"/>
    </row>
    <row r="48" spans="2:14">
      <c r="B48" s="59" t="s">
        <v>121</v>
      </c>
      <c r="C48" s="70" t="s">
        <v>91</v>
      </c>
      <c r="D48" s="75"/>
      <c r="E48" s="75"/>
      <c r="F48" s="75">
        <f>'[5]2018 Exhibitor Points '!H950</f>
        <v>89</v>
      </c>
      <c r="G48" s="2155">
        <f>'[5]2019 Exhibitor Points'!G910</f>
        <v>30</v>
      </c>
      <c r="H48" s="2155">
        <f>'[5]2020 Exhibitor points'!G758</f>
        <v>3</v>
      </c>
      <c r="I48" s="2155">
        <f>'[5]2021 Exhibitor points'!G933</f>
        <v>13</v>
      </c>
      <c r="J48" s="2155">
        <f>'[5]2022 Exhibitor points'!G1173</f>
        <v>16</v>
      </c>
      <c r="K48" s="2148">
        <f t="shared" si="0"/>
        <v>151</v>
      </c>
      <c r="N48" s="4"/>
    </row>
    <row r="49" spans="2:14">
      <c r="B49" s="61" t="s">
        <v>119</v>
      </c>
      <c r="C49" s="44" t="s">
        <v>91</v>
      </c>
      <c r="D49" s="75"/>
      <c r="E49" s="75"/>
      <c r="F49" s="75"/>
      <c r="G49" s="2155"/>
      <c r="H49" s="2155">
        <f>'[5]2020 Exhibitor points'!G203</f>
        <v>5</v>
      </c>
      <c r="I49" s="2155">
        <f>'[5]2021 Exhibitor points'!G242</f>
        <v>13</v>
      </c>
      <c r="J49" s="2155">
        <f>'[5]2022 Exhibitor points'!G336</f>
        <v>30</v>
      </c>
      <c r="K49" s="2148">
        <f t="shared" si="0"/>
        <v>48</v>
      </c>
      <c r="N49" s="4"/>
    </row>
    <row r="50" spans="2:14">
      <c r="B50" s="63" t="s">
        <v>125</v>
      </c>
      <c r="C50" s="44" t="s">
        <v>91</v>
      </c>
      <c r="D50" s="75"/>
      <c r="E50" s="75"/>
      <c r="F50" s="75">
        <f>'[5]2018 Exhibitor Points '!H1027</f>
        <v>20</v>
      </c>
      <c r="G50" s="2155">
        <v>3</v>
      </c>
      <c r="H50" s="2155"/>
      <c r="I50" s="2155">
        <f>'[5]2021 Exhibitor points'!G1015</f>
        <v>10</v>
      </c>
      <c r="J50" s="2155"/>
      <c r="K50" s="2148">
        <f t="shared" si="0"/>
        <v>33</v>
      </c>
      <c r="N50" s="4"/>
    </row>
    <row r="51" spans="2:14">
      <c r="B51" s="61" t="s">
        <v>1602</v>
      </c>
      <c r="C51" s="44" t="s">
        <v>91</v>
      </c>
      <c r="D51" s="75"/>
      <c r="E51" s="75"/>
      <c r="F51" s="75"/>
      <c r="G51" s="2155"/>
      <c r="H51" s="2155"/>
      <c r="I51" s="2155">
        <f>'[5]2021 Exhibitor points'!G1488</f>
        <v>10</v>
      </c>
      <c r="J51" s="2155">
        <f>'[5]2022 Exhibitor points'!G1885</f>
        <v>20</v>
      </c>
      <c r="K51" s="2148">
        <f t="shared" si="0"/>
        <v>30</v>
      </c>
      <c r="N51" s="4"/>
    </row>
    <row r="52" spans="2:14">
      <c r="B52" s="59" t="s">
        <v>124</v>
      </c>
      <c r="C52" s="44" t="s">
        <v>91</v>
      </c>
      <c r="D52" s="45"/>
      <c r="E52" s="45"/>
      <c r="F52" s="45">
        <v>27</v>
      </c>
      <c r="G52" s="2147">
        <f>'[5]2019 Exhibitor Points'!G35</f>
        <v>20</v>
      </c>
      <c r="H52" s="2147"/>
      <c r="I52" s="2147">
        <f>'[5]2021 Exhibitor points'!G22</f>
        <v>10</v>
      </c>
      <c r="J52" s="2147">
        <v>48</v>
      </c>
      <c r="K52" s="2148">
        <f t="shared" si="0"/>
        <v>105</v>
      </c>
    </row>
    <row r="53" spans="2:14">
      <c r="B53" s="61" t="s">
        <v>1487</v>
      </c>
      <c r="C53" s="70" t="s">
        <v>91</v>
      </c>
      <c r="D53" s="75"/>
      <c r="E53" s="75"/>
      <c r="F53" s="75"/>
      <c r="G53" s="2155"/>
      <c r="H53" s="2155">
        <f>'[5]2020 Exhibitor points'!G1297</f>
        <v>12</v>
      </c>
      <c r="I53" s="2155">
        <f>'[5]2021 Exhibitor points'!G1547</f>
        <v>7</v>
      </c>
      <c r="J53" s="2155">
        <f>+'[5]2022 Exhibitor points'!G1939</f>
        <v>17</v>
      </c>
      <c r="K53" s="2148">
        <f t="shared" si="0"/>
        <v>36</v>
      </c>
    </row>
    <row r="54" spans="2:14">
      <c r="B54" s="61" t="s">
        <v>171</v>
      </c>
      <c r="C54" s="44" t="s">
        <v>91</v>
      </c>
      <c r="D54" s="45"/>
      <c r="E54" s="45"/>
      <c r="F54" s="45"/>
      <c r="G54" s="2147"/>
      <c r="H54" s="2147"/>
      <c r="I54" s="2147">
        <f>'[5]2021 Exhibitor points'!G1215</f>
        <v>7</v>
      </c>
      <c r="J54" s="2147"/>
      <c r="K54" s="2148">
        <f t="shared" si="0"/>
        <v>7</v>
      </c>
    </row>
    <row r="55" spans="2:14">
      <c r="B55" s="59" t="s">
        <v>118</v>
      </c>
      <c r="C55" s="70" t="s">
        <v>91</v>
      </c>
      <c r="D55" s="75"/>
      <c r="E55" s="75"/>
      <c r="F55" s="75">
        <f>'[5]2018 Exhibitor Points '!H785</f>
        <v>64</v>
      </c>
      <c r="G55" s="2155">
        <f>'[5]2019 Exhibitor Points'!G737</f>
        <v>15</v>
      </c>
      <c r="H55" s="2155">
        <f>'[5]2020 Exhibitor points'!G589</f>
        <v>5</v>
      </c>
      <c r="I55" s="2155">
        <f>'[5]2021 Exhibitor points'!G726</f>
        <v>5</v>
      </c>
      <c r="J55" s="2155"/>
      <c r="K55" s="2148">
        <f t="shared" si="0"/>
        <v>89</v>
      </c>
    </row>
    <row r="56" spans="2:14">
      <c r="B56" s="61" t="s">
        <v>104</v>
      </c>
      <c r="C56" s="44" t="s">
        <v>91</v>
      </c>
      <c r="D56" s="75"/>
      <c r="E56" s="75"/>
      <c r="F56" s="75"/>
      <c r="G56" s="2155"/>
      <c r="H56" s="2155">
        <f>'[5]2020 Exhibitor points'!G1136</f>
        <v>20</v>
      </c>
      <c r="I56" s="2155">
        <f>'[5]2021 Exhibitor points'!G1374</f>
        <v>3</v>
      </c>
      <c r="J56" s="2155">
        <v>10</v>
      </c>
      <c r="K56" s="2148">
        <f t="shared" si="0"/>
        <v>33</v>
      </c>
    </row>
    <row r="57" spans="2:14">
      <c r="B57" s="61" t="s">
        <v>113</v>
      </c>
      <c r="C57" s="44" t="s">
        <v>91</v>
      </c>
      <c r="D57" s="45"/>
      <c r="E57" s="45"/>
      <c r="F57" s="45"/>
      <c r="G57" s="2147"/>
      <c r="H57" s="2147">
        <f>'[5]2020 Exhibitor points'!G101</f>
        <v>10</v>
      </c>
      <c r="I57" s="2147"/>
      <c r="J57" s="2147"/>
      <c r="K57" s="2148">
        <f t="shared" si="0"/>
        <v>10</v>
      </c>
    </row>
    <row r="58" spans="2:14">
      <c r="B58" s="61" t="s">
        <v>1527</v>
      </c>
      <c r="C58" s="44" t="s">
        <v>91</v>
      </c>
      <c r="D58" s="45"/>
      <c r="E58" s="45"/>
      <c r="F58" s="45"/>
      <c r="G58" s="2147"/>
      <c r="H58" s="2147"/>
      <c r="I58" s="2147"/>
      <c r="J58" s="2147"/>
      <c r="K58" s="2148">
        <v>0</v>
      </c>
    </row>
    <row r="59" spans="2:14">
      <c r="B59" s="61" t="s">
        <v>1616</v>
      </c>
      <c r="C59" s="44" t="s">
        <v>91</v>
      </c>
      <c r="D59" s="45"/>
      <c r="E59" s="45"/>
      <c r="F59" s="45"/>
      <c r="G59" s="2147"/>
      <c r="H59" s="2147"/>
      <c r="I59" s="2147"/>
      <c r="J59" s="2147"/>
      <c r="K59" s="2148">
        <v>0</v>
      </c>
    </row>
    <row r="60" spans="2:14">
      <c r="B60" s="61" t="s">
        <v>166</v>
      </c>
      <c r="C60" s="44" t="s">
        <v>91</v>
      </c>
      <c r="D60" s="45"/>
      <c r="E60" s="45"/>
      <c r="F60" s="45"/>
      <c r="G60" s="2147"/>
      <c r="H60" s="2147"/>
      <c r="I60" s="2147"/>
      <c r="J60" s="2147"/>
      <c r="K60" s="2148">
        <v>0</v>
      </c>
    </row>
    <row r="61" spans="2:14">
      <c r="B61" s="1391" t="s">
        <v>5512</v>
      </c>
      <c r="C61" s="1382" t="s">
        <v>129</v>
      </c>
      <c r="D61" s="1383"/>
      <c r="E61" s="1383"/>
      <c r="F61" s="1383"/>
      <c r="G61" s="2355"/>
      <c r="H61" s="2355"/>
      <c r="I61" s="2355">
        <f>'[5]2021 Exhibitor points'!G285</f>
        <v>17</v>
      </c>
      <c r="J61" s="1383">
        <f>'[5]2022 Exhibitor points'!G377</f>
        <v>17</v>
      </c>
      <c r="K61" s="2354">
        <f t="shared" si="0"/>
        <v>34</v>
      </c>
    </row>
    <row r="62" spans="2:14">
      <c r="B62" s="1738" t="s">
        <v>134</v>
      </c>
      <c r="C62" s="1382" t="s">
        <v>129</v>
      </c>
      <c r="D62" s="1388"/>
      <c r="E62" s="1388"/>
      <c r="F62" s="1388"/>
      <c r="G62" s="2353">
        <f>'[5]2019 Exhibitor Points'!G91</f>
        <v>10</v>
      </c>
      <c r="H62" s="2353">
        <v>0</v>
      </c>
      <c r="I62" s="2353">
        <f>'[5]2021 Exhibitor points'!G83</f>
        <v>11</v>
      </c>
      <c r="J62" s="1388">
        <f>'[5]2022 Exhibitor points'!G133</f>
        <v>46</v>
      </c>
      <c r="K62" s="2354">
        <f t="shared" si="0"/>
        <v>67</v>
      </c>
    </row>
    <row r="63" spans="2:14">
      <c r="B63" s="1392" t="s">
        <v>131</v>
      </c>
      <c r="C63" s="1382" t="s">
        <v>129</v>
      </c>
      <c r="D63" s="1388"/>
      <c r="E63" s="1388"/>
      <c r="F63" s="1388"/>
      <c r="G63" s="2353"/>
      <c r="H63" s="2353">
        <f>'[5]2020 Exhibitor points'!G175</f>
        <v>10</v>
      </c>
      <c r="I63" s="2353">
        <f>'[5]2021 Exhibitor points'!G209</f>
        <v>10</v>
      </c>
      <c r="J63" s="1388">
        <v>3</v>
      </c>
      <c r="K63" s="2148">
        <f t="shared" si="0"/>
        <v>23</v>
      </c>
    </row>
    <row r="64" spans="2:14">
      <c r="B64" s="1391" t="s">
        <v>1628</v>
      </c>
      <c r="C64" s="1382" t="s">
        <v>129</v>
      </c>
      <c r="D64" s="1383"/>
      <c r="E64" s="1383"/>
      <c r="F64" s="1383"/>
      <c r="G64" s="2355"/>
      <c r="H64" s="2355"/>
      <c r="I64" s="2355">
        <f>'[5]2021 Exhibitor points'!G456</f>
        <v>10</v>
      </c>
      <c r="J64" s="1383">
        <v>22</v>
      </c>
      <c r="K64" s="2354">
        <f t="shared" si="0"/>
        <v>32</v>
      </c>
    </row>
    <row r="65" spans="2:11">
      <c r="B65" s="1813" t="s">
        <v>140</v>
      </c>
      <c r="C65" s="1382" t="s">
        <v>129</v>
      </c>
      <c r="D65" s="1388"/>
      <c r="E65" s="1388"/>
      <c r="F65" s="1388">
        <f>'[5]2018 Exhibitor Points '!H127</f>
        <v>15</v>
      </c>
      <c r="G65" s="2353">
        <f>'[5]2019 Exhibitor Points'!G106</f>
        <v>5</v>
      </c>
      <c r="H65" s="2353"/>
      <c r="I65" s="2353">
        <f>'[5]2021 Exhibitor points'!G97</f>
        <v>7</v>
      </c>
      <c r="J65" s="1388"/>
      <c r="K65" s="2148">
        <f t="shared" si="0"/>
        <v>27</v>
      </c>
    </row>
    <row r="66" spans="2:11">
      <c r="B66" s="1579" t="s">
        <v>1634</v>
      </c>
      <c r="C66" s="1393" t="s">
        <v>129</v>
      </c>
      <c r="D66" s="1388"/>
      <c r="E66" s="1388"/>
      <c r="F66" s="1388"/>
      <c r="G66" s="2353">
        <f>'[5]2021 Exhibitor points'!G905</f>
        <v>10</v>
      </c>
      <c r="H66" s="2353"/>
      <c r="I66" s="2353">
        <f>'[5]2021 Exhibitor points'!G908</f>
        <v>5</v>
      </c>
      <c r="J66" s="1388">
        <v>0</v>
      </c>
      <c r="K66" s="2148">
        <f t="shared" si="0"/>
        <v>15</v>
      </c>
    </row>
    <row r="67" spans="2:11">
      <c r="B67" s="1391" t="s">
        <v>158</v>
      </c>
      <c r="C67" s="1387" t="s">
        <v>129</v>
      </c>
      <c r="D67" s="1383"/>
      <c r="E67" s="1383"/>
      <c r="F67" s="1383"/>
      <c r="G67" s="2355">
        <f>'[5]2019 Exhibitor Points'!G1429</f>
        <v>5</v>
      </c>
      <c r="H67" s="2355"/>
      <c r="I67" s="2355">
        <f>'[5]2021 Exhibitor points'!G1466</f>
        <v>5</v>
      </c>
      <c r="J67" s="1383">
        <f>'[5]2022 Exhibitor points'!G1854</f>
        <v>17</v>
      </c>
      <c r="K67" s="2148">
        <f t="shared" si="0"/>
        <v>27</v>
      </c>
    </row>
    <row r="68" spans="2:11">
      <c r="B68" s="1391" t="s">
        <v>150</v>
      </c>
      <c r="C68" s="1382" t="s">
        <v>129</v>
      </c>
      <c r="D68" s="1383"/>
      <c r="E68" s="1383"/>
      <c r="F68" s="1383"/>
      <c r="G68" s="2355">
        <f>'[5]2019 Exhibitor Points'!G1441</f>
        <v>7</v>
      </c>
      <c r="H68" s="2355"/>
      <c r="I68" s="2355">
        <v>3</v>
      </c>
      <c r="J68" s="1383">
        <f>'[5]2022 Exhibitor points'!G1872</f>
        <v>20</v>
      </c>
      <c r="K68" s="2354">
        <f t="shared" si="0"/>
        <v>30</v>
      </c>
    </row>
    <row r="69" spans="2:11">
      <c r="B69" s="1391" t="s">
        <v>5825</v>
      </c>
      <c r="C69" s="1382" t="s">
        <v>129</v>
      </c>
      <c r="D69" s="1383"/>
      <c r="E69" s="1383"/>
      <c r="F69" s="1383"/>
      <c r="G69" s="2355">
        <f>'[5]2019 Exhibitor Points'!G696</f>
        <v>10</v>
      </c>
      <c r="H69" s="2355">
        <f>'[5]2020 Exhibitor points'!G550</f>
        <v>15</v>
      </c>
      <c r="I69" s="2355">
        <v>0</v>
      </c>
      <c r="J69" s="1383">
        <v>0</v>
      </c>
      <c r="K69" s="2148">
        <f t="shared" si="0"/>
        <v>25</v>
      </c>
    </row>
    <row r="70" spans="2:11">
      <c r="B70" s="1391" t="s">
        <v>139</v>
      </c>
      <c r="C70" s="1382" t="s">
        <v>129</v>
      </c>
      <c r="D70" s="1388"/>
      <c r="E70" s="1388"/>
      <c r="F70" s="1388">
        <f>'[5]2018 Exhibitor Points '!H195</f>
        <v>16</v>
      </c>
      <c r="G70" s="2353">
        <f>'[5]2019 Exhibitor Points'!G175</f>
        <v>5</v>
      </c>
      <c r="H70" s="2353"/>
      <c r="I70" s="2353"/>
      <c r="J70" s="1388"/>
      <c r="K70" s="2148">
        <f t="shared" si="0"/>
        <v>21</v>
      </c>
    </row>
    <row r="71" spans="2:11">
      <c r="B71" s="1391" t="s">
        <v>141</v>
      </c>
      <c r="C71" s="1382" t="s">
        <v>129</v>
      </c>
      <c r="D71" s="1388"/>
      <c r="E71" s="1388"/>
      <c r="F71" s="1388">
        <f>'[5]2018 Exhibitor Points '!H625</f>
        <v>5</v>
      </c>
      <c r="G71" s="2353">
        <f>'[5]2019 Exhibitor Points'!G586</f>
        <v>13</v>
      </c>
      <c r="H71" s="2353"/>
      <c r="I71" s="2353"/>
      <c r="J71" s="1388">
        <f>'[5]2022 Exhibitor points'!G681</f>
        <v>16</v>
      </c>
      <c r="K71" s="2354">
        <f t="shared" si="0"/>
        <v>34</v>
      </c>
    </row>
    <row r="72" spans="2:11">
      <c r="B72" s="1391" t="s">
        <v>137</v>
      </c>
      <c r="C72" s="1382" t="s">
        <v>129</v>
      </c>
      <c r="D72" s="1383"/>
      <c r="E72" s="1383"/>
      <c r="F72" s="1383">
        <f>'[5]2018 Exhibitor Points '!H1553</f>
        <v>7</v>
      </c>
      <c r="G72" s="2355">
        <f>'[5]2019 Exhibitor Points'!G1485</f>
        <v>5</v>
      </c>
      <c r="H72" s="2355">
        <f>'[5]2020 Exhibitor points'!G1267</f>
        <v>3</v>
      </c>
      <c r="I72" s="2355"/>
      <c r="J72" s="1383"/>
      <c r="K72" s="2148">
        <f t="shared" ref="K72:K147" si="1">SUM(D72:J72)</f>
        <v>15</v>
      </c>
    </row>
    <row r="73" spans="2:11">
      <c r="B73" s="1814" t="s">
        <v>143</v>
      </c>
      <c r="C73" s="1382" t="s">
        <v>129</v>
      </c>
      <c r="D73" s="1383"/>
      <c r="E73" s="1383"/>
      <c r="F73" s="1383"/>
      <c r="G73" s="2355">
        <f>'[5]2019 Exhibitor Points'!G1472</f>
        <v>15</v>
      </c>
      <c r="H73" s="2355"/>
      <c r="I73" s="2355"/>
      <c r="J73" s="1383"/>
      <c r="K73" s="2148">
        <f t="shared" si="1"/>
        <v>15</v>
      </c>
    </row>
    <row r="74" spans="2:11">
      <c r="B74" s="1815" t="s">
        <v>132</v>
      </c>
      <c r="C74" s="1382" t="s">
        <v>129</v>
      </c>
      <c r="D74" s="1388"/>
      <c r="E74" s="1388"/>
      <c r="F74" s="1388">
        <f>'[5]2018 Exhibitor Points '!H430</f>
        <v>0</v>
      </c>
      <c r="G74" s="2353"/>
      <c r="H74" s="2353">
        <f>'[5]2020 Exhibitor points'!G310</f>
        <v>10</v>
      </c>
      <c r="I74" s="2353"/>
      <c r="J74" s="1388"/>
      <c r="K74" s="2148">
        <f t="shared" si="1"/>
        <v>10</v>
      </c>
    </row>
    <row r="75" spans="2:11">
      <c r="B75" s="2358" t="s">
        <v>133</v>
      </c>
      <c r="C75" s="1382" t="s">
        <v>129</v>
      </c>
      <c r="D75" s="1388"/>
      <c r="E75" s="1388"/>
      <c r="F75" s="1388"/>
      <c r="G75" s="2353"/>
      <c r="H75" s="2353">
        <f>'[5]2020 Exhibitor points'!G441</f>
        <v>10</v>
      </c>
      <c r="I75" s="2353"/>
      <c r="J75" s="1388"/>
      <c r="K75" s="2148">
        <f t="shared" si="1"/>
        <v>10</v>
      </c>
    </row>
    <row r="76" spans="2:11">
      <c r="B76" s="1394" t="s">
        <v>5775</v>
      </c>
      <c r="C76" s="1387" t="s">
        <v>129</v>
      </c>
      <c r="D76" s="1388"/>
      <c r="E76" s="1388"/>
      <c r="F76" s="1388"/>
      <c r="G76" s="2353"/>
      <c r="H76" s="2353"/>
      <c r="I76" s="2353"/>
      <c r="J76" s="1388">
        <f>'[5]2022 Exhibitor points'!G728</f>
        <v>10</v>
      </c>
      <c r="K76" s="2148">
        <f t="shared" si="1"/>
        <v>10</v>
      </c>
    </row>
    <row r="77" spans="2:11">
      <c r="B77" s="1391" t="s">
        <v>146</v>
      </c>
      <c r="C77" s="1382" t="s">
        <v>129</v>
      </c>
      <c r="D77" s="1383"/>
      <c r="E77" s="1383"/>
      <c r="F77" s="1383">
        <v>5</v>
      </c>
      <c r="G77" s="2355"/>
      <c r="H77" s="2355"/>
      <c r="I77" s="2355"/>
      <c r="J77" s="1383"/>
      <c r="K77" s="2148">
        <f t="shared" si="1"/>
        <v>5</v>
      </c>
    </row>
    <row r="78" spans="2:11">
      <c r="B78" s="1391" t="s">
        <v>147</v>
      </c>
      <c r="C78" s="1382" t="s">
        <v>129</v>
      </c>
      <c r="D78" s="1383"/>
      <c r="E78" s="1383"/>
      <c r="F78" s="1383">
        <f>'[5]2018 Exhibitor Points '!H1318</f>
        <v>0</v>
      </c>
      <c r="G78" s="2355">
        <f>'[5]2019 Exhibitor Points'!G1266</f>
        <v>10</v>
      </c>
      <c r="H78" s="2355"/>
      <c r="I78" s="2355"/>
      <c r="J78" s="1383"/>
      <c r="K78" s="2148">
        <f t="shared" si="1"/>
        <v>10</v>
      </c>
    </row>
    <row r="79" spans="2:11">
      <c r="B79" s="1395" t="s">
        <v>148</v>
      </c>
      <c r="C79" s="1382" t="s">
        <v>129</v>
      </c>
      <c r="D79" s="1388"/>
      <c r="E79" s="1388"/>
      <c r="F79" s="1388">
        <f>'[5]2018 Exhibitor Points '!H121</f>
        <v>7</v>
      </c>
      <c r="G79" s="2353"/>
      <c r="H79" s="2353"/>
      <c r="I79" s="2353"/>
      <c r="J79" s="1388"/>
      <c r="K79" s="2148">
        <f t="shared" si="1"/>
        <v>7</v>
      </c>
    </row>
    <row r="80" spans="2:11">
      <c r="B80" s="1395" t="s">
        <v>149</v>
      </c>
      <c r="C80" s="1387" t="s">
        <v>129</v>
      </c>
      <c r="D80" s="1383"/>
      <c r="E80" s="1383"/>
      <c r="F80" s="1383"/>
      <c r="G80" s="2355"/>
      <c r="H80" s="2355"/>
      <c r="I80" s="2355"/>
      <c r="J80" s="1383"/>
      <c r="K80" s="2148">
        <f t="shared" si="1"/>
        <v>0</v>
      </c>
    </row>
    <row r="81" spans="2:11">
      <c r="B81" s="1937" t="s">
        <v>6007</v>
      </c>
      <c r="C81" s="1387" t="s">
        <v>129</v>
      </c>
      <c r="D81" s="1383"/>
      <c r="E81" s="1383"/>
      <c r="F81" s="1383"/>
      <c r="G81" s="2355"/>
      <c r="H81" s="2355"/>
      <c r="I81" s="2355"/>
      <c r="J81" s="1383">
        <f>'[5]2022 Exhibitor points'!G1707</f>
        <v>5</v>
      </c>
      <c r="K81" s="2148">
        <v>5</v>
      </c>
    </row>
    <row r="82" spans="2:11">
      <c r="B82" s="1816" t="s">
        <v>151</v>
      </c>
      <c r="C82" s="1387" t="s">
        <v>129</v>
      </c>
      <c r="D82" s="1397"/>
      <c r="E82" s="1397"/>
      <c r="F82" s="1397"/>
      <c r="G82" s="2359">
        <f>'[5]2019 Exhibitor Points'!G1545</f>
        <v>7</v>
      </c>
      <c r="H82" s="2359"/>
      <c r="I82" s="2359"/>
      <c r="J82" s="1397"/>
      <c r="K82" s="2148">
        <f t="shared" si="1"/>
        <v>7</v>
      </c>
    </row>
    <row r="83" spans="2:11">
      <c r="B83" s="1391" t="s">
        <v>135</v>
      </c>
      <c r="C83" s="1387" t="s">
        <v>129</v>
      </c>
      <c r="D83" s="1388"/>
      <c r="E83" s="1388"/>
      <c r="F83" s="1388"/>
      <c r="G83" s="2353"/>
      <c r="H83" s="2353">
        <f>'[5]2020 Exhibitor points'!G494</f>
        <v>5</v>
      </c>
      <c r="I83" s="2353"/>
      <c r="J83" s="1388"/>
      <c r="K83" s="2148">
        <f t="shared" si="1"/>
        <v>5</v>
      </c>
    </row>
    <row r="84" spans="2:11">
      <c r="B84" s="1391" t="s">
        <v>529</v>
      </c>
      <c r="C84" s="1387" t="s">
        <v>129</v>
      </c>
      <c r="D84" s="1388"/>
      <c r="E84" s="1388"/>
      <c r="F84" s="1388">
        <f>'[5]2018 Exhibitor Points '!H419</f>
        <v>5</v>
      </c>
      <c r="G84" s="2353"/>
      <c r="H84" s="2353"/>
      <c r="I84" s="2353"/>
      <c r="J84" s="1388"/>
      <c r="K84" s="2148">
        <f t="shared" si="1"/>
        <v>5</v>
      </c>
    </row>
    <row r="85" spans="2:11">
      <c r="B85" s="1391" t="s">
        <v>153</v>
      </c>
      <c r="C85" s="1382" t="s">
        <v>129</v>
      </c>
      <c r="D85" s="1383"/>
      <c r="E85" s="1383"/>
      <c r="F85" s="1383">
        <f>'[5]2018 Exhibitor Points '!H770</f>
        <v>5</v>
      </c>
      <c r="G85" s="2355"/>
      <c r="H85" s="2355"/>
      <c r="I85" s="2355"/>
      <c r="J85" s="1383">
        <v>7</v>
      </c>
      <c r="K85" s="2148">
        <f t="shared" si="1"/>
        <v>12</v>
      </c>
    </row>
    <row r="86" spans="2:11">
      <c r="B86" s="1391" t="s">
        <v>154</v>
      </c>
      <c r="C86" s="1382" t="s">
        <v>129</v>
      </c>
      <c r="D86" s="1383"/>
      <c r="E86" s="1383"/>
      <c r="F86" s="1383"/>
      <c r="G86" s="2355"/>
      <c r="H86" s="2355"/>
      <c r="I86" s="2355"/>
      <c r="J86" s="1383"/>
      <c r="K86" s="2148">
        <f t="shared" si="1"/>
        <v>0</v>
      </c>
    </row>
    <row r="87" spans="2:11">
      <c r="B87" s="1391" t="s">
        <v>155</v>
      </c>
      <c r="C87" s="1382" t="s">
        <v>129</v>
      </c>
      <c r="D87" s="1383"/>
      <c r="E87" s="1383"/>
      <c r="F87" s="1383"/>
      <c r="G87" s="2355"/>
      <c r="H87" s="2355"/>
      <c r="I87" s="2355"/>
      <c r="J87" s="1383"/>
      <c r="K87" s="2148">
        <f t="shared" si="1"/>
        <v>0</v>
      </c>
    </row>
    <row r="88" spans="2:11">
      <c r="B88" s="1395" t="s">
        <v>156</v>
      </c>
      <c r="C88" s="1387" t="s">
        <v>129</v>
      </c>
      <c r="D88" s="1383"/>
      <c r="E88" s="1383"/>
      <c r="F88" s="1383"/>
      <c r="G88" s="2355"/>
      <c r="H88" s="2355"/>
      <c r="I88" s="2355"/>
      <c r="J88" s="1383"/>
      <c r="K88" s="2148">
        <f t="shared" si="1"/>
        <v>0</v>
      </c>
    </row>
    <row r="89" spans="2:11">
      <c r="B89" s="1391" t="s">
        <v>157</v>
      </c>
      <c r="C89" s="1382" t="s">
        <v>129</v>
      </c>
      <c r="D89" s="1383"/>
      <c r="E89" s="1383"/>
      <c r="F89" s="1383"/>
      <c r="G89" s="2355">
        <f>'[5]2019 Exhibitor Points'!G1042</f>
        <v>5</v>
      </c>
      <c r="H89" s="2355"/>
      <c r="I89" s="2355"/>
      <c r="J89" s="1383"/>
      <c r="K89" s="2148">
        <f t="shared" si="1"/>
        <v>5</v>
      </c>
    </row>
    <row r="90" spans="2:11">
      <c r="B90" s="1391" t="s">
        <v>159</v>
      </c>
      <c r="C90" s="1382" t="s">
        <v>129</v>
      </c>
      <c r="D90" s="1383"/>
      <c r="E90" s="1383"/>
      <c r="F90" s="1383"/>
      <c r="G90" s="2355">
        <v>0</v>
      </c>
      <c r="H90" s="2355"/>
      <c r="I90" s="2355"/>
      <c r="J90" s="1383"/>
      <c r="K90" s="2148">
        <f t="shared" si="1"/>
        <v>0</v>
      </c>
    </row>
    <row r="91" spans="2:11">
      <c r="B91" s="1391" t="s">
        <v>3312</v>
      </c>
      <c r="C91" s="1382" t="s">
        <v>129</v>
      </c>
      <c r="D91" s="1383"/>
      <c r="E91" s="1383"/>
      <c r="F91" s="1383"/>
      <c r="G91" s="2355"/>
      <c r="H91" s="2355"/>
      <c r="I91" s="2355"/>
      <c r="J91" s="1383"/>
      <c r="K91" s="2148">
        <f t="shared" si="1"/>
        <v>0</v>
      </c>
    </row>
    <row r="92" spans="2:11">
      <c r="B92" s="1391" t="s">
        <v>161</v>
      </c>
      <c r="C92" s="1382" t="s">
        <v>129</v>
      </c>
      <c r="D92" s="1383"/>
      <c r="E92" s="1383"/>
      <c r="F92" s="1383"/>
      <c r="G92" s="2355">
        <f>'[5]2019 Exhibitor Points'!G1479</f>
        <v>5</v>
      </c>
      <c r="H92" s="2355"/>
      <c r="I92" s="2355"/>
      <c r="J92" s="1383"/>
      <c r="K92" s="2148">
        <f t="shared" si="1"/>
        <v>5</v>
      </c>
    </row>
    <row r="93" spans="2:11">
      <c r="B93" s="1580" t="s">
        <v>162</v>
      </c>
      <c r="C93" s="1393" t="s">
        <v>129</v>
      </c>
      <c r="D93" s="1388"/>
      <c r="E93" s="1388"/>
      <c r="F93" s="1388"/>
      <c r="G93" s="2353">
        <f>'[5]2019 Exhibitor Points'!G646</f>
        <v>3</v>
      </c>
      <c r="H93" s="2353"/>
      <c r="I93" s="2353"/>
      <c r="J93" s="1388"/>
      <c r="K93" s="2148">
        <f t="shared" si="1"/>
        <v>3</v>
      </c>
    </row>
    <row r="94" spans="2:11">
      <c r="B94" s="1580" t="s">
        <v>3310</v>
      </c>
      <c r="C94" s="1393" t="s">
        <v>129</v>
      </c>
      <c r="D94" s="1388"/>
      <c r="E94" s="1388"/>
      <c r="F94" s="1388"/>
      <c r="G94" s="2353"/>
      <c r="H94" s="2353"/>
      <c r="I94" s="2353"/>
      <c r="J94" s="1388"/>
      <c r="K94" s="2148">
        <v>0</v>
      </c>
    </row>
    <row r="95" spans="2:11">
      <c r="B95" s="1580" t="s">
        <v>1470</v>
      </c>
      <c r="C95" s="1393" t="s">
        <v>129</v>
      </c>
      <c r="D95" s="1388"/>
      <c r="E95" s="1388"/>
      <c r="F95" s="1388"/>
      <c r="G95" s="2353"/>
      <c r="H95" s="2353"/>
      <c r="I95" s="2353"/>
      <c r="J95" s="1388"/>
      <c r="K95" s="2148">
        <v>0</v>
      </c>
    </row>
    <row r="96" spans="2:11">
      <c r="B96" s="1580" t="s">
        <v>71</v>
      </c>
      <c r="C96" s="1393" t="s">
        <v>129</v>
      </c>
      <c r="D96" s="1388"/>
      <c r="E96" s="1388"/>
      <c r="F96" s="1388"/>
      <c r="G96" s="2353"/>
      <c r="H96" s="2353"/>
      <c r="I96" s="2353"/>
      <c r="J96" s="1388"/>
      <c r="K96" s="2148">
        <v>0</v>
      </c>
    </row>
    <row r="97" spans="2:11">
      <c r="B97" s="1580" t="s">
        <v>144</v>
      </c>
      <c r="C97" s="1393" t="s">
        <v>129</v>
      </c>
      <c r="D97" s="1388"/>
      <c r="E97" s="1388"/>
      <c r="F97" s="1388"/>
      <c r="G97" s="2353"/>
      <c r="H97" s="2353"/>
      <c r="I97" s="2353"/>
      <c r="J97" s="1388">
        <f>'[5]2022 Exhibitor points'!G623</f>
        <v>5</v>
      </c>
      <c r="K97" s="2148">
        <v>5</v>
      </c>
    </row>
    <row r="98" spans="2:11">
      <c r="B98" s="1579" t="s">
        <v>52</v>
      </c>
      <c r="C98" s="1393" t="s">
        <v>129</v>
      </c>
      <c r="D98" s="1388"/>
      <c r="E98" s="1388"/>
      <c r="F98" s="1388"/>
      <c r="G98" s="2353"/>
      <c r="H98" s="2353"/>
      <c r="I98" s="2353"/>
      <c r="J98" s="1388">
        <v>15</v>
      </c>
      <c r="K98" s="2148">
        <v>15</v>
      </c>
    </row>
    <row r="99" spans="2:11">
      <c r="B99" s="1580" t="s">
        <v>5780</v>
      </c>
      <c r="C99" s="1393" t="s">
        <v>129</v>
      </c>
      <c r="D99" s="1388"/>
      <c r="E99" s="1388"/>
      <c r="F99" s="1388"/>
      <c r="G99" s="2353"/>
      <c r="H99" s="2353"/>
      <c r="I99" s="2353"/>
      <c r="J99" s="1388"/>
      <c r="K99" s="2148">
        <v>0</v>
      </c>
    </row>
    <row r="100" spans="2:11">
      <c r="B100" s="1580" t="s">
        <v>1633</v>
      </c>
      <c r="C100" s="1393" t="s">
        <v>129</v>
      </c>
      <c r="D100" s="1388"/>
      <c r="E100" s="1388"/>
      <c r="F100" s="1388"/>
      <c r="G100" s="2353"/>
      <c r="H100" s="2353"/>
      <c r="I100" s="2353"/>
      <c r="J100" s="1388"/>
      <c r="K100" s="2148">
        <v>0</v>
      </c>
    </row>
    <row r="101" spans="2:11">
      <c r="B101" s="1580" t="s">
        <v>5781</v>
      </c>
      <c r="C101" s="1393" t="s">
        <v>129</v>
      </c>
      <c r="D101" s="1388"/>
      <c r="E101" s="1388"/>
      <c r="F101" s="1388"/>
      <c r="G101" s="2353"/>
      <c r="H101" s="2353"/>
      <c r="I101" s="2353"/>
      <c r="J101" s="1388"/>
      <c r="K101" s="2148">
        <v>0</v>
      </c>
    </row>
    <row r="102" spans="2:11">
      <c r="B102" s="1580" t="s">
        <v>5782</v>
      </c>
      <c r="C102" s="1393" t="s">
        <v>129</v>
      </c>
      <c r="D102" s="1388"/>
      <c r="E102" s="1388"/>
      <c r="F102" s="1388"/>
      <c r="G102" s="2353"/>
      <c r="H102" s="2353"/>
      <c r="I102" s="2353"/>
      <c r="J102" s="1388"/>
      <c r="K102" s="2148">
        <v>0</v>
      </c>
    </row>
    <row r="103" spans="2:11">
      <c r="B103" s="1580" t="s">
        <v>6026</v>
      </c>
      <c r="C103" s="1393" t="s">
        <v>129</v>
      </c>
      <c r="D103" s="1388"/>
      <c r="E103" s="1388"/>
      <c r="F103" s="1388"/>
      <c r="G103" s="2353"/>
      <c r="H103" s="2353"/>
      <c r="I103" s="2353"/>
      <c r="J103" s="1388">
        <v>5</v>
      </c>
      <c r="K103" s="2148">
        <v>5</v>
      </c>
    </row>
    <row r="104" spans="2:11">
      <c r="B104" s="1580" t="s">
        <v>432</v>
      </c>
      <c r="C104" s="1393" t="s">
        <v>129</v>
      </c>
      <c r="D104" s="1388"/>
      <c r="E104" s="1388"/>
      <c r="F104" s="1388"/>
      <c r="G104" s="2353"/>
      <c r="H104" s="2353"/>
      <c r="I104" s="2353"/>
      <c r="J104" s="1388"/>
      <c r="K104" s="2148">
        <v>0</v>
      </c>
    </row>
    <row r="105" spans="2:11">
      <c r="B105" s="1580" t="s">
        <v>1622</v>
      </c>
      <c r="C105" s="1393" t="s">
        <v>129</v>
      </c>
      <c r="D105" s="1388"/>
      <c r="E105" s="1388"/>
      <c r="F105" s="1388"/>
      <c r="G105" s="2353"/>
      <c r="H105" s="2353"/>
      <c r="I105" s="2353">
        <f>'[5]2022 Exhibitor points'!G308</f>
        <v>10</v>
      </c>
      <c r="J105" s="1388"/>
      <c r="K105" s="2148">
        <v>10</v>
      </c>
    </row>
    <row r="106" spans="2:11">
      <c r="B106" s="1579" t="s">
        <v>1625</v>
      </c>
      <c r="C106" s="1393" t="s">
        <v>129</v>
      </c>
      <c r="D106" s="1388"/>
      <c r="E106" s="1388"/>
      <c r="F106" s="1388"/>
      <c r="G106" s="2353"/>
      <c r="H106" s="2353"/>
      <c r="I106" s="2353"/>
      <c r="J106" s="1388"/>
      <c r="K106" s="2148">
        <v>0</v>
      </c>
    </row>
    <row r="107" spans="2:11">
      <c r="B107" s="1580" t="s">
        <v>1451</v>
      </c>
      <c r="C107" s="1393" t="s">
        <v>129</v>
      </c>
      <c r="D107" s="1388"/>
      <c r="E107" s="1388"/>
      <c r="F107" s="1388"/>
      <c r="G107" s="2353"/>
      <c r="H107" s="2353"/>
      <c r="I107" s="2353"/>
      <c r="J107" s="1388"/>
      <c r="K107" s="2148">
        <v>0</v>
      </c>
    </row>
    <row r="108" spans="2:11">
      <c r="B108" s="1579" t="s">
        <v>1492</v>
      </c>
      <c r="C108" s="1393" t="s">
        <v>129</v>
      </c>
      <c r="D108" s="1388"/>
      <c r="E108" s="1388"/>
      <c r="F108" s="1388"/>
      <c r="G108" s="2353"/>
      <c r="H108" s="2353"/>
      <c r="I108" s="2353"/>
      <c r="J108" s="1388"/>
      <c r="K108" s="2148">
        <v>0</v>
      </c>
    </row>
    <row r="109" spans="2:11">
      <c r="B109" s="1585" t="s">
        <v>5690</v>
      </c>
      <c r="C109" s="1582" t="s">
        <v>164</v>
      </c>
      <c r="D109" s="1589"/>
      <c r="E109" s="1589"/>
      <c r="F109" s="1589">
        <f>'[5]2018 Exhibitor Points '!H860</f>
        <v>5</v>
      </c>
      <c r="G109" s="2150"/>
      <c r="H109" s="2150"/>
      <c r="I109" s="2150">
        <f>'[5]2021 Exhibitor points'!G819</f>
        <v>43</v>
      </c>
      <c r="J109" s="2150">
        <f>'[5]2022 Exhibitor points'!G1023</f>
        <v>30</v>
      </c>
      <c r="K109" s="2354">
        <f t="shared" si="1"/>
        <v>78</v>
      </c>
    </row>
    <row r="110" spans="2:11">
      <c r="B110" s="1585" t="s">
        <v>128</v>
      </c>
      <c r="C110" s="1582" t="s">
        <v>164</v>
      </c>
      <c r="D110" s="1583"/>
      <c r="E110" s="1583"/>
      <c r="F110" s="1583"/>
      <c r="G110" s="2156"/>
      <c r="H110" s="2156"/>
      <c r="I110" s="2156">
        <v>33</v>
      </c>
      <c r="J110" s="2156">
        <f>'[5]2022 Exhibitor points'!G171</f>
        <v>42</v>
      </c>
      <c r="K110" s="2354">
        <f t="shared" si="1"/>
        <v>75</v>
      </c>
    </row>
    <row r="111" spans="2:11">
      <c r="B111" s="1585" t="s">
        <v>802</v>
      </c>
      <c r="C111" s="1582" t="s">
        <v>164</v>
      </c>
      <c r="D111" s="1583"/>
      <c r="E111" s="1583"/>
      <c r="F111" s="1583"/>
      <c r="G111" s="2156"/>
      <c r="H111" s="2156"/>
      <c r="I111" s="2156"/>
      <c r="J111" s="2156"/>
      <c r="K111" s="2148">
        <v>0</v>
      </c>
    </row>
    <row r="112" spans="2:11">
      <c r="B112" s="1587" t="s">
        <v>174</v>
      </c>
      <c r="C112" s="1582" t="s">
        <v>164</v>
      </c>
      <c r="D112" s="1583"/>
      <c r="E112" s="1583"/>
      <c r="F112" s="1583"/>
      <c r="G112" s="2156"/>
      <c r="H112" s="2156">
        <f>'[5]2020 Exhibitor points'!G504</f>
        <v>7</v>
      </c>
      <c r="I112" s="2156">
        <f>'[5]2021 Exhibitor points'!G617</f>
        <v>20</v>
      </c>
      <c r="J112" s="2156">
        <v>15</v>
      </c>
      <c r="K112" s="2148">
        <f t="shared" si="1"/>
        <v>42</v>
      </c>
    </row>
    <row r="113" spans="2:11">
      <c r="B113" s="1585" t="s">
        <v>519</v>
      </c>
      <c r="C113" s="1586" t="s">
        <v>164</v>
      </c>
      <c r="D113" s="1583"/>
      <c r="E113" s="1583"/>
      <c r="F113" s="1583"/>
      <c r="G113" s="2156">
        <f>'[5]2019 Exhibitor Points'!G384</f>
        <v>6</v>
      </c>
      <c r="H113" s="2156">
        <f>'[5]2020 Exhibitor points'!G301</f>
        <v>17</v>
      </c>
      <c r="I113" s="2156">
        <v>17</v>
      </c>
      <c r="J113" s="2156">
        <f>'[5]2022 Exhibitor points'!G468</f>
        <v>17</v>
      </c>
      <c r="K113" s="2148">
        <f t="shared" si="1"/>
        <v>57</v>
      </c>
    </row>
    <row r="114" spans="2:11">
      <c r="B114" s="1585" t="s">
        <v>167</v>
      </c>
      <c r="C114" s="1582" t="s">
        <v>164</v>
      </c>
      <c r="D114" s="1589"/>
      <c r="E114" s="1589"/>
      <c r="F114" s="1589">
        <f>'[5]2018 Exhibitor Points '!H841</f>
        <v>17</v>
      </c>
      <c r="G114" s="2150">
        <f>'[5]2019 Exhibitor Points'!G807</f>
        <v>13</v>
      </c>
      <c r="H114" s="2150">
        <f>'[5]2020 Exhibitor points'!G650</f>
        <v>13</v>
      </c>
      <c r="I114" s="2150">
        <f>'[5]2021 Exhibitor points'!G800</f>
        <v>15</v>
      </c>
      <c r="J114" s="2150">
        <v>50</v>
      </c>
      <c r="K114" s="2354">
        <f t="shared" si="1"/>
        <v>108</v>
      </c>
    </row>
    <row r="115" spans="2:11">
      <c r="B115" s="1585" t="s">
        <v>182</v>
      </c>
      <c r="C115" s="1582" t="s">
        <v>164</v>
      </c>
      <c r="D115" s="1589"/>
      <c r="E115" s="1589"/>
      <c r="F115" s="1589"/>
      <c r="G115" s="2150">
        <f>'[5]2019 Exhibitor Points'!G1316</f>
        <v>30</v>
      </c>
      <c r="H115" s="2150"/>
      <c r="I115" s="2150">
        <f>'[5]2021 Exhibitor points'!G1358</f>
        <v>15</v>
      </c>
      <c r="J115" s="2150">
        <v>58</v>
      </c>
      <c r="K115" s="2354">
        <f t="shared" si="1"/>
        <v>103</v>
      </c>
    </row>
    <row r="116" spans="2:11">
      <c r="B116" s="1587" t="s">
        <v>187</v>
      </c>
      <c r="C116" s="1582" t="s">
        <v>164</v>
      </c>
      <c r="D116" s="1583"/>
      <c r="E116" s="1583"/>
      <c r="F116" s="1583">
        <v>17</v>
      </c>
      <c r="G116" s="2156">
        <f>'[5]2019 Exhibitor Points'!G324</f>
        <v>7</v>
      </c>
      <c r="H116" s="2156"/>
      <c r="I116" s="2156">
        <f>'[5]2021 Exhibitor points'!G280</f>
        <v>15</v>
      </c>
      <c r="J116" s="2156"/>
      <c r="K116" s="2148">
        <f t="shared" si="1"/>
        <v>39</v>
      </c>
    </row>
    <row r="117" spans="2:11">
      <c r="B117" s="1587" t="s">
        <v>175</v>
      </c>
      <c r="C117" s="1586" t="s">
        <v>164</v>
      </c>
      <c r="D117" s="1583"/>
      <c r="E117" s="1583"/>
      <c r="F117" s="1583"/>
      <c r="G117" s="2156"/>
      <c r="H117" s="2156">
        <f>'[5]2020 Exhibitor points'!G388</f>
        <v>6</v>
      </c>
      <c r="I117" s="2156">
        <f>'[5]2021 Exhibitor points'!G463</f>
        <v>15</v>
      </c>
      <c r="J117" s="2156"/>
      <c r="K117" s="2148">
        <f t="shared" si="1"/>
        <v>21</v>
      </c>
    </row>
    <row r="118" spans="2:11">
      <c r="B118" s="1585" t="s">
        <v>5668</v>
      </c>
      <c r="C118" s="1582" t="s">
        <v>164</v>
      </c>
      <c r="D118" s="1583"/>
      <c r="E118" s="1583"/>
      <c r="F118" s="1583">
        <f>'[5]2018 Exhibitor Points '!H360</f>
        <v>3</v>
      </c>
      <c r="G118" s="2156"/>
      <c r="H118" s="2156"/>
      <c r="I118" s="2156">
        <f>'[5]2021 Exhibitor points'!G301</f>
        <v>15</v>
      </c>
      <c r="J118" s="2156"/>
      <c r="K118" s="2148">
        <f t="shared" si="1"/>
        <v>18</v>
      </c>
    </row>
    <row r="119" spans="2:11">
      <c r="B119" s="1588" t="s">
        <v>177</v>
      </c>
      <c r="C119" s="1582" t="s">
        <v>164</v>
      </c>
      <c r="D119" s="1583"/>
      <c r="E119" s="1583"/>
      <c r="F119" s="1583"/>
      <c r="G119" s="2156"/>
      <c r="H119" s="2156">
        <f>'[5]2020 Exhibitor points'!G97</f>
        <v>5</v>
      </c>
      <c r="I119" s="2156">
        <f>'[5]2021 Exhibitor points'!G117</f>
        <v>10</v>
      </c>
      <c r="J119" s="2156">
        <f>'[5]2022 Exhibitor points'!G187</f>
        <v>33</v>
      </c>
      <c r="K119" s="2148">
        <f t="shared" si="1"/>
        <v>48</v>
      </c>
    </row>
    <row r="120" spans="2:11">
      <c r="B120" s="1585" t="s">
        <v>185</v>
      </c>
      <c r="C120" s="1582" t="s">
        <v>164</v>
      </c>
      <c r="D120" s="1589"/>
      <c r="E120" s="1589"/>
      <c r="F120" s="1589">
        <f>'[5]2018 Exhibitor Points '!H1091</f>
        <v>20</v>
      </c>
      <c r="G120" s="2150">
        <f>'[5]2019 Exhibitor Points'!G1028</f>
        <v>5</v>
      </c>
      <c r="H120" s="2150"/>
      <c r="I120" s="2150">
        <f>'[5]2021 Exhibitor points'!G1061</f>
        <v>7</v>
      </c>
      <c r="J120" s="2150">
        <f>'[5]2022 Exhibitor points'!G1345</f>
        <v>20</v>
      </c>
      <c r="K120" s="2148">
        <f t="shared" si="1"/>
        <v>52</v>
      </c>
    </row>
    <row r="121" spans="2:11">
      <c r="B121" s="1585" t="s">
        <v>63</v>
      </c>
      <c r="C121" s="1586" t="s">
        <v>164</v>
      </c>
      <c r="D121" s="1583"/>
      <c r="E121" s="1583"/>
      <c r="F121" s="1583"/>
      <c r="G121" s="2156">
        <v>22</v>
      </c>
      <c r="H121" s="2156">
        <v>7</v>
      </c>
      <c r="I121" s="2156">
        <v>3</v>
      </c>
      <c r="J121" s="2156"/>
      <c r="K121" s="2148">
        <f t="shared" si="1"/>
        <v>32</v>
      </c>
    </row>
    <row r="122" spans="2:11">
      <c r="B122" s="1817" t="s">
        <v>168</v>
      </c>
      <c r="C122" s="1582" t="s">
        <v>164</v>
      </c>
      <c r="D122" s="1589"/>
      <c r="E122" s="1589"/>
      <c r="F122" s="1589">
        <f>'[5]2018 Exhibitor Points '!H807</f>
        <v>14</v>
      </c>
      <c r="G122" s="2150">
        <f>'[5]2019 Exhibitor Points'!G772</f>
        <v>5</v>
      </c>
      <c r="H122" s="2150">
        <f>'[5]2020 Exhibitor points'!G608</f>
        <v>10</v>
      </c>
      <c r="I122" s="2150">
        <f>'[5]2021 Exhibitor points'!G755</f>
        <v>3</v>
      </c>
      <c r="J122" s="2150"/>
      <c r="K122" s="2148">
        <f t="shared" si="1"/>
        <v>32</v>
      </c>
    </row>
    <row r="123" spans="2:11">
      <c r="B123" s="1588" t="s">
        <v>202</v>
      </c>
      <c r="C123" s="1586" t="s">
        <v>164</v>
      </c>
      <c r="D123" s="1589"/>
      <c r="E123" s="1589"/>
      <c r="F123" s="1589">
        <f>'[5]2018 Exhibitor Points '!H764</f>
        <v>3</v>
      </c>
      <c r="G123" s="2150">
        <f>'[5]2019 Exhibitor Points'!G713</f>
        <v>3</v>
      </c>
      <c r="H123" s="2150"/>
      <c r="I123" s="2150">
        <v>3</v>
      </c>
      <c r="J123" s="2150"/>
      <c r="K123" s="2148">
        <f t="shared" si="1"/>
        <v>9</v>
      </c>
    </row>
    <row r="124" spans="2:11">
      <c r="B124" s="1587" t="s">
        <v>172</v>
      </c>
      <c r="C124" s="1582" t="s">
        <v>164</v>
      </c>
      <c r="D124" s="1583"/>
      <c r="E124" s="1583"/>
      <c r="F124" s="1583">
        <f>'[5]2018 Exhibitor Points '!H283</f>
        <v>10</v>
      </c>
      <c r="G124" s="2156">
        <f>'[5]2019 Exhibitor Points'!G261</f>
        <v>34</v>
      </c>
      <c r="H124" s="2156">
        <f>'[5]2020 Exhibitor points'!G194</f>
        <v>7</v>
      </c>
      <c r="I124" s="2156"/>
      <c r="J124" s="2156">
        <v>3</v>
      </c>
      <c r="K124" s="2148">
        <f t="shared" si="1"/>
        <v>54</v>
      </c>
    </row>
    <row r="125" spans="2:11">
      <c r="B125" s="1585" t="s">
        <v>178</v>
      </c>
      <c r="C125" s="1586" t="s">
        <v>164</v>
      </c>
      <c r="D125" s="1583"/>
      <c r="E125" s="1583"/>
      <c r="F125" s="1583">
        <v>23</v>
      </c>
      <c r="G125" s="2156"/>
      <c r="H125" s="2156">
        <f>'[5]2020 Exhibitor points'!G355</f>
        <v>3</v>
      </c>
      <c r="I125" s="2156"/>
      <c r="J125" s="2156"/>
      <c r="K125" s="2148">
        <f t="shared" si="1"/>
        <v>26</v>
      </c>
    </row>
    <row r="126" spans="2:11">
      <c r="B126" s="1585" t="s">
        <v>183</v>
      </c>
      <c r="C126" s="1582" t="s">
        <v>164</v>
      </c>
      <c r="D126" s="1583"/>
      <c r="E126" s="1583"/>
      <c r="F126" s="1583">
        <f>'[5]2018 Exhibitor Points '!H321</f>
        <v>25</v>
      </c>
      <c r="G126" s="2156"/>
      <c r="H126" s="2156"/>
      <c r="I126" s="2156"/>
      <c r="J126" s="2156"/>
      <c r="K126" s="2148">
        <f t="shared" si="1"/>
        <v>25</v>
      </c>
    </row>
    <row r="127" spans="2:11">
      <c r="B127" s="1591" t="s">
        <v>184</v>
      </c>
      <c r="C127" s="1586" t="s">
        <v>164</v>
      </c>
      <c r="D127" s="1583"/>
      <c r="E127" s="1583"/>
      <c r="F127" s="1583"/>
      <c r="G127" s="2156">
        <f>'[5]2019 Exhibitor Points'!G611</f>
        <v>25</v>
      </c>
      <c r="H127" s="2156"/>
      <c r="I127" s="2156"/>
      <c r="J127" s="2156"/>
      <c r="K127" s="2148">
        <f t="shared" si="1"/>
        <v>25</v>
      </c>
    </row>
    <row r="128" spans="2:11">
      <c r="B128" s="1585" t="s">
        <v>186</v>
      </c>
      <c r="C128" s="1582" t="s">
        <v>164</v>
      </c>
      <c r="D128" s="1583"/>
      <c r="E128" s="1583"/>
      <c r="F128" s="1583"/>
      <c r="G128" s="2156">
        <f>'[5]2019 Exhibitor Points'!G233</f>
        <v>24</v>
      </c>
      <c r="H128" s="2156"/>
      <c r="I128" s="2156"/>
      <c r="J128" s="2156"/>
      <c r="K128" s="2148">
        <f t="shared" si="1"/>
        <v>24</v>
      </c>
    </row>
    <row r="129" spans="2:11">
      <c r="B129" s="1587" t="s">
        <v>188</v>
      </c>
      <c r="C129" s="1582" t="s">
        <v>164</v>
      </c>
      <c r="D129" s="1589"/>
      <c r="E129" s="1589"/>
      <c r="F129" s="1589">
        <f>'[5]2018 Exhibitor Points '!H854</f>
        <v>13</v>
      </c>
      <c r="G129" s="2150">
        <f>'[5]2019 Exhibitor Points'!G819</f>
        <v>10</v>
      </c>
      <c r="H129" s="2150"/>
      <c r="I129" s="2150"/>
      <c r="J129" s="2150"/>
      <c r="K129" s="2148">
        <f t="shared" si="1"/>
        <v>23</v>
      </c>
    </row>
    <row r="130" spans="2:11">
      <c r="B130" s="1585" t="s">
        <v>189</v>
      </c>
      <c r="C130" s="1582" t="s">
        <v>164</v>
      </c>
      <c r="D130" s="1589"/>
      <c r="E130" s="1589"/>
      <c r="F130" s="1589">
        <f>'[5]2018 Exhibitor Points '!H1504</f>
        <v>22</v>
      </c>
      <c r="G130" s="2150"/>
      <c r="H130" s="2150"/>
      <c r="I130" s="2150"/>
      <c r="J130" s="2150"/>
      <c r="K130" s="2148">
        <f t="shared" si="1"/>
        <v>22</v>
      </c>
    </row>
    <row r="131" spans="2:11">
      <c r="B131" s="1585" t="s">
        <v>176</v>
      </c>
      <c r="C131" s="1582" t="s">
        <v>164</v>
      </c>
      <c r="D131" s="1589"/>
      <c r="E131" s="1589"/>
      <c r="F131" s="1589">
        <v>3</v>
      </c>
      <c r="G131" s="2150">
        <f>'[5]2019 Exhibitor Points'!G1343</f>
        <v>7</v>
      </c>
      <c r="H131" s="2150">
        <f>'[5]2020 Exhibitor points'!G1153</f>
        <v>5</v>
      </c>
      <c r="I131" s="2150"/>
      <c r="J131" s="2150">
        <v>7</v>
      </c>
      <c r="K131" s="2148">
        <f t="shared" si="1"/>
        <v>22</v>
      </c>
    </row>
    <row r="132" spans="2:11">
      <c r="B132" s="1585" t="s">
        <v>181</v>
      </c>
      <c r="C132" s="1582" t="s">
        <v>164</v>
      </c>
      <c r="D132" s="1589"/>
      <c r="E132" s="1589"/>
      <c r="F132" s="1589">
        <f>'[5]2018 Exhibitor Points '!H901</f>
        <v>20</v>
      </c>
      <c r="G132" s="2150">
        <f>'[5]2019 Exhibitor Points'!G851</f>
        <v>0</v>
      </c>
      <c r="H132" s="2150">
        <f>'[5]2020 Exhibitor points'!G694</f>
        <v>0</v>
      </c>
      <c r="I132" s="2150"/>
      <c r="J132" s="2150"/>
      <c r="K132" s="2148">
        <f t="shared" si="1"/>
        <v>20</v>
      </c>
    </row>
    <row r="133" spans="2:11">
      <c r="B133" s="1587" t="s">
        <v>190</v>
      </c>
      <c r="C133" s="1592" t="s">
        <v>164</v>
      </c>
      <c r="D133" s="1589"/>
      <c r="E133" s="1589"/>
      <c r="F133" s="1589">
        <f>'[5]2018 Exhibitor Points '!H1232</f>
        <v>20</v>
      </c>
      <c r="G133" s="2150"/>
      <c r="H133" s="2150"/>
      <c r="I133" s="2150"/>
      <c r="J133" s="2150"/>
      <c r="K133" s="2148">
        <f t="shared" si="1"/>
        <v>20</v>
      </c>
    </row>
    <row r="134" spans="2:11">
      <c r="B134" s="1587" t="s">
        <v>191</v>
      </c>
      <c r="C134" s="1582" t="s">
        <v>164</v>
      </c>
      <c r="D134" s="1589"/>
      <c r="E134" s="1589"/>
      <c r="F134" s="1589">
        <f>'[5]2018 Exhibitor Points '!H986</f>
        <v>18</v>
      </c>
      <c r="G134" s="2150"/>
      <c r="H134" s="2150"/>
      <c r="I134" s="2150"/>
      <c r="J134" s="2150"/>
      <c r="K134" s="2148">
        <f t="shared" si="1"/>
        <v>18</v>
      </c>
    </row>
    <row r="135" spans="2:11">
      <c r="B135" s="1585" t="s">
        <v>173</v>
      </c>
      <c r="C135" s="1582" t="s">
        <v>164</v>
      </c>
      <c r="D135" s="1589"/>
      <c r="E135" s="1589"/>
      <c r="F135" s="1589">
        <f>'[5]2019 Exhibitor Points'!G794</f>
        <v>5</v>
      </c>
      <c r="G135" s="2150">
        <f>'[5]2019 Exhibitor Points'!G796</f>
        <v>5</v>
      </c>
      <c r="H135" s="2150">
        <f>'[5]2020 Exhibitor points'!G638</f>
        <v>7</v>
      </c>
      <c r="I135" s="2150"/>
      <c r="J135" s="2150"/>
      <c r="K135" s="2148">
        <f t="shared" si="1"/>
        <v>17</v>
      </c>
    </row>
    <row r="136" spans="2:11">
      <c r="B136" s="1587" t="s">
        <v>169</v>
      </c>
      <c r="C136" s="1582" t="s">
        <v>164</v>
      </c>
      <c r="D136" s="1583"/>
      <c r="E136" s="1583"/>
      <c r="F136" s="1583"/>
      <c r="G136" s="2156">
        <f>'[5]2019 Exhibitor Points'!G245</f>
        <v>5</v>
      </c>
      <c r="H136" s="2156">
        <v>7</v>
      </c>
      <c r="I136" s="2156"/>
      <c r="J136" s="2156"/>
      <c r="K136" s="2148">
        <f t="shared" si="1"/>
        <v>12</v>
      </c>
    </row>
    <row r="137" spans="2:11">
      <c r="B137" s="1585" t="s">
        <v>192</v>
      </c>
      <c r="C137" s="1582" t="s">
        <v>164</v>
      </c>
      <c r="D137" s="1583"/>
      <c r="E137" s="1583"/>
      <c r="F137" s="1583">
        <f>'[5]2018 Exhibitor Points '!H356</f>
        <v>5</v>
      </c>
      <c r="G137" s="2156">
        <f>'[5]2019 Exhibitor Points'!G333</f>
        <v>10</v>
      </c>
      <c r="H137" s="2156">
        <v>5</v>
      </c>
      <c r="I137" s="2156"/>
      <c r="J137" s="2156">
        <f>'[5]2022 Exhibitor points'!G398</f>
        <v>35</v>
      </c>
      <c r="K137" s="2148">
        <f t="shared" si="1"/>
        <v>55</v>
      </c>
    </row>
    <row r="138" spans="2:11">
      <c r="B138" s="1585" t="s">
        <v>193</v>
      </c>
      <c r="C138" s="1582" t="s">
        <v>164</v>
      </c>
      <c r="D138" s="1583"/>
      <c r="E138" s="1583"/>
      <c r="F138" s="1583">
        <f>'[5]2018 Exhibitor Points '!H515</f>
        <v>10</v>
      </c>
      <c r="G138" s="2156">
        <f>'[5]2019 Exhibitor Points'!G478</f>
        <v>5</v>
      </c>
      <c r="H138" s="2156"/>
      <c r="I138" s="2156"/>
      <c r="J138" s="2156"/>
      <c r="K138" s="2148">
        <f t="shared" si="1"/>
        <v>15</v>
      </c>
    </row>
    <row r="139" spans="2:11">
      <c r="B139" s="1587" t="s">
        <v>194</v>
      </c>
      <c r="C139" s="1592" t="s">
        <v>164</v>
      </c>
      <c r="D139" s="1583"/>
      <c r="E139" s="1583"/>
      <c r="F139" s="1583">
        <v>10</v>
      </c>
      <c r="G139" s="2156">
        <v>3</v>
      </c>
      <c r="H139" s="2156"/>
      <c r="I139" s="2156"/>
      <c r="J139" s="2156"/>
      <c r="K139" s="2148">
        <f t="shared" si="1"/>
        <v>13</v>
      </c>
    </row>
    <row r="140" spans="2:11">
      <c r="B140" s="1587" t="s">
        <v>5135</v>
      </c>
      <c r="C140" s="1592" t="s">
        <v>164</v>
      </c>
      <c r="D140" s="1583"/>
      <c r="E140" s="1583"/>
      <c r="F140" s="1583"/>
      <c r="G140" s="2156"/>
      <c r="H140" s="2156"/>
      <c r="I140" s="2156">
        <v>10</v>
      </c>
      <c r="J140" s="2156">
        <f>'[5]2022 Exhibitor points'!G578</f>
        <v>20</v>
      </c>
      <c r="K140" s="2148">
        <f t="shared" si="1"/>
        <v>30</v>
      </c>
    </row>
    <row r="141" spans="2:11">
      <c r="B141" s="1585" t="s">
        <v>170</v>
      </c>
      <c r="C141" s="1582" t="s">
        <v>164</v>
      </c>
      <c r="D141" s="1589"/>
      <c r="E141" s="1589"/>
      <c r="F141" s="1589"/>
      <c r="G141" s="2150"/>
      <c r="H141" s="2150">
        <f>'[5]2020 Exhibitor points'!G1130</f>
        <v>10</v>
      </c>
      <c r="I141" s="2150"/>
      <c r="J141" s="2150"/>
      <c r="K141" s="2148">
        <f t="shared" si="1"/>
        <v>10</v>
      </c>
    </row>
    <row r="142" spans="2:11">
      <c r="B142" s="1587" t="s">
        <v>195</v>
      </c>
      <c r="C142" s="1582" t="s">
        <v>164</v>
      </c>
      <c r="D142" s="1589"/>
      <c r="E142" s="1589"/>
      <c r="F142" s="1589">
        <f>'[5]2018 Exhibitor Points '!H908</f>
        <v>10</v>
      </c>
      <c r="G142" s="2150"/>
      <c r="H142" s="2150"/>
      <c r="I142" s="2150"/>
      <c r="J142" s="2150"/>
      <c r="K142" s="2148">
        <f t="shared" si="1"/>
        <v>10</v>
      </c>
    </row>
    <row r="143" spans="2:11">
      <c r="B143" s="1585" t="s">
        <v>196</v>
      </c>
      <c r="C143" s="1582" t="s">
        <v>164</v>
      </c>
      <c r="D143" s="1589"/>
      <c r="E143" s="1589"/>
      <c r="F143" s="1589"/>
      <c r="G143" s="2150">
        <f>'[5]2019 Exhibitor Points'!G1320</f>
        <v>10</v>
      </c>
      <c r="H143" s="2150"/>
      <c r="I143" s="2150"/>
      <c r="J143" s="2150">
        <v>33</v>
      </c>
      <c r="K143" s="2148">
        <f t="shared" si="1"/>
        <v>43</v>
      </c>
    </row>
    <row r="144" spans="2:11">
      <c r="B144" s="1585" t="s">
        <v>201</v>
      </c>
      <c r="C144" s="1582" t="s">
        <v>164</v>
      </c>
      <c r="D144" s="1589"/>
      <c r="E144" s="1589"/>
      <c r="F144" s="1589">
        <f>'[5]2018 Exhibitor Points '!H1070</f>
        <v>7</v>
      </c>
      <c r="G144" s="2150"/>
      <c r="H144" s="2150"/>
      <c r="I144" s="2150"/>
      <c r="J144" s="2150"/>
      <c r="K144" s="2148">
        <f t="shared" si="1"/>
        <v>7</v>
      </c>
    </row>
    <row r="145" spans="2:14">
      <c r="B145" s="1585" t="s">
        <v>198</v>
      </c>
      <c r="C145" s="1582" t="s">
        <v>164</v>
      </c>
      <c r="D145" s="1589"/>
      <c r="E145" s="1589"/>
      <c r="F145" s="1589">
        <f>'[5]2018 Exhibitor Points '!H872</f>
        <v>9</v>
      </c>
      <c r="G145" s="2150"/>
      <c r="H145" s="2150"/>
      <c r="I145" s="2150"/>
      <c r="J145" s="2150">
        <f>'[5]2022 Exhibitor points'!G1030</f>
        <v>10</v>
      </c>
      <c r="K145" s="2148">
        <f t="shared" si="1"/>
        <v>19</v>
      </c>
    </row>
    <row r="146" spans="2:14">
      <c r="B146" s="1585" t="s">
        <v>199</v>
      </c>
      <c r="C146" s="1582" t="s">
        <v>164</v>
      </c>
      <c r="D146" s="1583"/>
      <c r="E146" s="1583"/>
      <c r="F146" s="1583">
        <f>'[5]2018 Exhibitor Points '!H203</f>
        <v>5</v>
      </c>
      <c r="G146" s="2156">
        <f>'[5]2019 Exhibitor Points'!G185</f>
        <v>3</v>
      </c>
      <c r="H146" s="2156"/>
      <c r="I146" s="2156"/>
      <c r="J146" s="2156">
        <f>'[5]2022 Exhibitor points'!G218</f>
        <v>7</v>
      </c>
      <c r="K146" s="2148">
        <f t="shared" si="1"/>
        <v>15</v>
      </c>
    </row>
    <row r="147" spans="2:14">
      <c r="B147" s="1585" t="s">
        <v>200</v>
      </c>
      <c r="C147" s="1582" t="s">
        <v>164</v>
      </c>
      <c r="D147" s="1583"/>
      <c r="E147" s="1583"/>
      <c r="F147" s="1583">
        <f>'[5]2018 Exhibitor Points '!H27</f>
        <v>7</v>
      </c>
      <c r="G147" s="2156"/>
      <c r="H147" s="2156"/>
      <c r="I147" s="2156"/>
      <c r="J147" s="2156"/>
      <c r="K147" s="2148">
        <f t="shared" si="1"/>
        <v>7</v>
      </c>
    </row>
    <row r="148" spans="2:14">
      <c r="B148" s="1593" t="s">
        <v>5777</v>
      </c>
      <c r="C148" s="1592" t="s">
        <v>164</v>
      </c>
      <c r="D148" s="1583"/>
      <c r="E148" s="1583"/>
      <c r="F148" s="1583">
        <f>'[5]2018 Exhibitor Points '!H337</f>
        <v>5</v>
      </c>
      <c r="G148" s="2156"/>
      <c r="H148" s="2156"/>
      <c r="I148" s="2156"/>
      <c r="J148" s="2156"/>
      <c r="K148" s="2148">
        <f t="shared" ref="K148:K156" si="2">SUM(D148:J148)</f>
        <v>5</v>
      </c>
    </row>
    <row r="149" spans="2:14">
      <c r="B149" s="1585" t="s">
        <v>206</v>
      </c>
      <c r="C149" s="1582" t="s">
        <v>164</v>
      </c>
      <c r="D149" s="1589"/>
      <c r="E149" s="1589"/>
      <c r="F149" s="1589">
        <f>'[5]2018 Exhibitor Points '!H1045</f>
        <v>5</v>
      </c>
      <c r="G149" s="2150"/>
      <c r="H149" s="2150"/>
      <c r="I149" s="2150"/>
      <c r="J149" s="2150">
        <f>'[5]2022 Exhibitor points'!G1306</f>
        <v>17</v>
      </c>
      <c r="K149" s="2148">
        <f t="shared" si="2"/>
        <v>22</v>
      </c>
    </row>
    <row r="150" spans="2:14">
      <c r="B150" s="1585" t="s">
        <v>180</v>
      </c>
      <c r="C150" s="1582" t="s">
        <v>164</v>
      </c>
      <c r="D150" s="1589"/>
      <c r="E150" s="1589"/>
      <c r="F150" s="1589">
        <f>'[5]2018 Exhibitor Points '!H1040</f>
        <v>0</v>
      </c>
      <c r="G150" s="2150"/>
      <c r="H150" s="2150">
        <f>'[5]2020 Exhibitor points'!G834</f>
        <v>3</v>
      </c>
      <c r="I150" s="2150"/>
      <c r="J150" s="2150"/>
      <c r="K150" s="2148">
        <f t="shared" si="2"/>
        <v>3</v>
      </c>
    </row>
    <row r="151" spans="2:14">
      <c r="B151" s="1585" t="s">
        <v>207</v>
      </c>
      <c r="C151" s="1582" t="s">
        <v>164</v>
      </c>
      <c r="D151" s="1583"/>
      <c r="E151" s="1583"/>
      <c r="F151" s="1583">
        <f>'[5]2018 Exhibitor Points '!H247</f>
        <v>3</v>
      </c>
      <c r="G151" s="2156"/>
      <c r="H151" s="2156"/>
      <c r="I151" s="2156"/>
      <c r="J151" s="2156"/>
      <c r="K151" s="2148">
        <f t="shared" si="2"/>
        <v>3</v>
      </c>
    </row>
    <row r="152" spans="2:14">
      <c r="B152" s="1585" t="s">
        <v>208</v>
      </c>
      <c r="C152" s="1582" t="s">
        <v>164</v>
      </c>
      <c r="D152" s="1583"/>
      <c r="E152" s="1583"/>
      <c r="F152" s="1583">
        <f>'[5]2018 Exhibitor Points '!H298</f>
        <v>3</v>
      </c>
      <c r="G152" s="2156"/>
      <c r="H152" s="2156"/>
      <c r="I152" s="2156"/>
      <c r="J152" s="2156"/>
      <c r="K152" s="2148">
        <f t="shared" si="2"/>
        <v>3</v>
      </c>
    </row>
    <row r="153" spans="2:14">
      <c r="B153" s="1588" t="s">
        <v>209</v>
      </c>
      <c r="C153" s="1586" t="s">
        <v>164</v>
      </c>
      <c r="D153" s="1583"/>
      <c r="E153" s="1583"/>
      <c r="F153" s="1583">
        <f>'[5]2018 Exhibitor Points '!H309</f>
        <v>3</v>
      </c>
      <c r="G153" s="2156"/>
      <c r="H153" s="2156"/>
      <c r="I153" s="2156"/>
      <c r="J153" s="2156"/>
      <c r="K153" s="2148">
        <f t="shared" si="2"/>
        <v>3</v>
      </c>
    </row>
    <row r="154" spans="2:14">
      <c r="B154" s="1588" t="s">
        <v>599</v>
      </c>
      <c r="C154" s="1586" t="s">
        <v>164</v>
      </c>
      <c r="D154" s="1583"/>
      <c r="E154" s="1583"/>
      <c r="F154" s="1583">
        <v>3</v>
      </c>
      <c r="G154" s="2156">
        <v>3</v>
      </c>
      <c r="H154" s="2156"/>
      <c r="I154" s="2156"/>
      <c r="J154" s="2156"/>
      <c r="K154" s="2148">
        <v>6</v>
      </c>
    </row>
    <row r="155" spans="2:14">
      <c r="B155" s="1585" t="s">
        <v>211</v>
      </c>
      <c r="C155" s="1586" t="s">
        <v>164</v>
      </c>
      <c r="D155" s="1583"/>
      <c r="E155" s="1583"/>
      <c r="F155" s="1583">
        <v>3</v>
      </c>
      <c r="G155" s="2156"/>
      <c r="H155" s="2156"/>
      <c r="I155" s="2156"/>
      <c r="J155" s="2156"/>
      <c r="K155" s="2148">
        <f t="shared" si="2"/>
        <v>3</v>
      </c>
    </row>
    <row r="156" spans="2:14">
      <c r="B156" s="1596" t="s">
        <v>212</v>
      </c>
      <c r="C156" s="1597" t="s">
        <v>164</v>
      </c>
      <c r="D156" s="1598"/>
      <c r="E156" s="1598"/>
      <c r="F156" s="1598">
        <f>'[5]2018 Exhibitor Points '!H1343</f>
        <v>3</v>
      </c>
      <c r="G156" s="1599"/>
      <c r="H156" s="1599"/>
      <c r="I156" s="1599"/>
      <c r="J156" s="1599"/>
      <c r="K156" s="2003">
        <f t="shared" si="2"/>
        <v>3</v>
      </c>
    </row>
    <row r="158" spans="2:14">
      <c r="N158" s="4"/>
    </row>
    <row r="159" spans="2:14">
      <c r="N159" s="4"/>
    </row>
    <row r="160" spans="2:14">
      <c r="N160" s="4"/>
    </row>
    <row r="161" spans="1:14">
      <c r="N161" s="4"/>
    </row>
    <row r="162" spans="1:14">
      <c r="N162" s="4"/>
    </row>
    <row r="163" spans="1:14">
      <c r="N163" s="4"/>
    </row>
    <row r="164" spans="1:14">
      <c r="N164" s="4"/>
    </row>
    <row r="165" spans="1:14">
      <c r="N165" s="4"/>
    </row>
    <row r="166" spans="1:14">
      <c r="N166" s="4"/>
    </row>
    <row r="167" spans="1:14">
      <c r="N167" s="4"/>
    </row>
    <row r="168" spans="1:14">
      <c r="N168" s="4"/>
    </row>
    <row r="169" spans="1:14">
      <c r="N169" s="4"/>
    </row>
    <row r="170" spans="1:14">
      <c r="N170" s="4"/>
    </row>
    <row r="171" spans="1:14">
      <c r="A171" s="60"/>
      <c r="N171" s="4"/>
    </row>
    <row r="172" spans="1:14">
      <c r="N172" s="4"/>
    </row>
    <row r="173" spans="1:14">
      <c r="N173" s="4"/>
    </row>
    <row r="174" spans="1:14">
      <c r="N174" s="4"/>
    </row>
    <row r="175" spans="1:14">
      <c r="N175" s="4"/>
    </row>
    <row r="176" spans="1:14">
      <c r="N176" s="4"/>
    </row>
    <row r="177" spans="14:14">
      <c r="N177" s="4"/>
    </row>
    <row r="178" spans="14:14">
      <c r="N178" s="4"/>
    </row>
    <row r="179" spans="14:14">
      <c r="N179" s="4"/>
    </row>
    <row r="180" spans="14:14">
      <c r="N180" s="4"/>
    </row>
    <row r="181" spans="14:14">
      <c r="N18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A1:IV1985"/>
  <sheetViews>
    <sheetView workbookViewId="0">
      <selection activeCell="I1720" sqref="I1720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3.7109375" style="73" customWidth="1"/>
    <col min="5" max="5" width="12.5703125" style="85" customWidth="1"/>
    <col min="6" max="6" width="17.85546875" style="85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5768</v>
      </c>
      <c r="B1" s="92"/>
      <c r="C1" s="92"/>
      <c r="D1" s="92"/>
      <c r="E1" s="93"/>
      <c r="F1" s="93"/>
      <c r="G1" s="95"/>
      <c r="H1" s="338"/>
      <c r="I1" s="1857"/>
      <c r="J1" s="89"/>
    </row>
    <row r="2" spans="1:20" s="2" customFormat="1" ht="18">
      <c r="A2" s="91"/>
      <c r="B2" s="92"/>
      <c r="C2" s="92"/>
      <c r="D2" s="92"/>
      <c r="E2" s="93"/>
      <c r="F2" s="93"/>
      <c r="G2" s="95"/>
      <c r="H2" s="338"/>
      <c r="I2" s="1857"/>
      <c r="J2" s="89"/>
    </row>
    <row r="3" spans="1:20" s="103" customForma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710" t="s">
        <v>219</v>
      </c>
      <c r="G3" s="101" t="s">
        <v>220</v>
      </c>
      <c r="H3" s="100" t="s">
        <v>221</v>
      </c>
      <c r="I3" s="2169"/>
      <c r="J3" s="99"/>
      <c r="K3" s="100"/>
    </row>
    <row r="4" spans="1:20">
      <c r="A4" s="104"/>
      <c r="C4" s="72"/>
      <c r="D4" s="72"/>
      <c r="F4" s="133"/>
      <c r="I4" s="1409"/>
      <c r="J4" s="93"/>
    </row>
    <row r="5" spans="1:20" s="115" customFormat="1">
      <c r="A5" s="1840">
        <v>2018</v>
      </c>
      <c r="B5" s="1826" t="s">
        <v>164</v>
      </c>
      <c r="C5" s="1826" t="s">
        <v>200</v>
      </c>
      <c r="D5" s="1844" t="s">
        <v>222</v>
      </c>
      <c r="E5" s="1837">
        <v>43163</v>
      </c>
      <c r="F5" s="1842" t="s">
        <v>223</v>
      </c>
      <c r="G5" s="1838">
        <v>7</v>
      </c>
      <c r="H5" s="1839" t="s">
        <v>224</v>
      </c>
      <c r="I5" s="1540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>
      <c r="A6" s="1840">
        <v>2018</v>
      </c>
      <c r="B6" s="1826"/>
      <c r="C6" s="1826"/>
      <c r="D6" s="1844"/>
      <c r="E6" s="1837"/>
      <c r="F6" s="1842"/>
      <c r="G6" s="1838">
        <f>G5</f>
        <v>7</v>
      </c>
      <c r="H6" s="1839"/>
      <c r="I6" s="1647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>
      <c r="A7" s="2170" t="s">
        <v>46</v>
      </c>
      <c r="B7" s="2171"/>
      <c r="C7" s="2171" t="s">
        <v>225</v>
      </c>
      <c r="D7" s="2172"/>
      <c r="E7" s="2173"/>
      <c r="F7" s="2174"/>
      <c r="G7" s="2175">
        <f>G6</f>
        <v>7</v>
      </c>
      <c r="H7" s="2176"/>
      <c r="I7" s="1555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>
      <c r="A8" s="104"/>
      <c r="D8" s="131"/>
      <c r="E8" s="1673"/>
      <c r="F8" s="87"/>
      <c r="G8" s="133"/>
      <c r="I8" s="1409"/>
      <c r="J8" s="93"/>
    </row>
    <row r="9" spans="1:20" s="115" customFormat="1">
      <c r="A9" s="1835">
        <v>2018</v>
      </c>
      <c r="B9" s="1826" t="s">
        <v>91</v>
      </c>
      <c r="C9" s="1826" t="s">
        <v>3715</v>
      </c>
      <c r="D9" s="1826" t="s">
        <v>227</v>
      </c>
      <c r="E9" s="1837">
        <v>43240</v>
      </c>
      <c r="F9" s="1845" t="s">
        <v>228</v>
      </c>
      <c r="G9" s="1838">
        <v>7</v>
      </c>
      <c r="H9" s="1839" t="s">
        <v>229</v>
      </c>
      <c r="I9" s="1540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835">
        <v>2018</v>
      </c>
      <c r="B10" s="1826" t="s">
        <v>91</v>
      </c>
      <c r="C10" s="1826" t="s">
        <v>3715</v>
      </c>
      <c r="D10" s="1826" t="s">
        <v>227</v>
      </c>
      <c r="E10" s="1837">
        <v>43240</v>
      </c>
      <c r="F10" s="1845" t="s">
        <v>230</v>
      </c>
      <c r="G10" s="1838">
        <v>10</v>
      </c>
      <c r="H10" s="1839" t="s">
        <v>231</v>
      </c>
      <c r="I10" s="1540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835">
        <v>2018</v>
      </c>
      <c r="B11" s="1826" t="s">
        <v>91</v>
      </c>
      <c r="C11" s="1826" t="s">
        <v>3715</v>
      </c>
      <c r="D11" s="1826" t="s">
        <v>112</v>
      </c>
      <c r="E11" s="1837">
        <v>43422</v>
      </c>
      <c r="F11" s="1845" t="s">
        <v>228</v>
      </c>
      <c r="G11" s="1838">
        <v>5</v>
      </c>
      <c r="H11" s="1839" t="s">
        <v>232</v>
      </c>
      <c r="I11" s="1540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835">
        <v>2018</v>
      </c>
      <c r="B12" s="1826" t="s">
        <v>91</v>
      </c>
      <c r="C12" s="1826" t="s">
        <v>3715</v>
      </c>
      <c r="D12" s="1826" t="s">
        <v>112</v>
      </c>
      <c r="E12" s="1837">
        <v>43422</v>
      </c>
      <c r="F12" s="1845" t="s">
        <v>228</v>
      </c>
      <c r="G12" s="1838">
        <v>0</v>
      </c>
      <c r="H12" s="1839" t="s">
        <v>233</v>
      </c>
      <c r="I12" s="1409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835">
        <v>2018</v>
      </c>
      <c r="B13" s="1826" t="s">
        <v>91</v>
      </c>
      <c r="C13" s="1826" t="s">
        <v>3715</v>
      </c>
      <c r="D13" s="1826" t="s">
        <v>112</v>
      </c>
      <c r="E13" s="1837">
        <v>43422</v>
      </c>
      <c r="F13" s="1845" t="s">
        <v>235</v>
      </c>
      <c r="G13" s="1838">
        <v>5</v>
      </c>
      <c r="H13" s="1839" t="s">
        <v>236</v>
      </c>
      <c r="I13" s="1540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835">
        <v>2018</v>
      </c>
      <c r="B14" s="1826" t="s">
        <v>91</v>
      </c>
      <c r="C14" s="1826" t="s">
        <v>3715</v>
      </c>
      <c r="D14" s="1826" t="s">
        <v>112</v>
      </c>
      <c r="E14" s="1837">
        <v>43422</v>
      </c>
      <c r="F14" s="1845" t="s">
        <v>235</v>
      </c>
      <c r="G14" s="1838">
        <v>0</v>
      </c>
      <c r="H14" s="1839" t="s">
        <v>237</v>
      </c>
      <c r="I14" s="1409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835">
        <v>2018</v>
      </c>
      <c r="B15" s="1826"/>
      <c r="C15" s="1826"/>
      <c r="D15" s="1826"/>
      <c r="E15" s="1837"/>
      <c r="F15" s="1845"/>
      <c r="G15" s="1838">
        <f>SUM(G9:G14)</f>
        <v>27</v>
      </c>
      <c r="H15" s="1839"/>
      <c r="I15" s="1540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1655</v>
      </c>
      <c r="D16" s="138" t="s">
        <v>227</v>
      </c>
      <c r="E16" s="1674">
        <v>43604</v>
      </c>
      <c r="F16" s="1656" t="s">
        <v>238</v>
      </c>
      <c r="G16" s="141">
        <v>7</v>
      </c>
      <c r="H16" s="1561" t="s">
        <v>239</v>
      </c>
      <c r="I16" s="1409"/>
    </row>
    <row r="17" spans="1:20">
      <c r="A17" s="137">
        <v>2019</v>
      </c>
      <c r="B17" s="138" t="s">
        <v>91</v>
      </c>
      <c r="C17" s="73" t="s">
        <v>1655</v>
      </c>
      <c r="D17" s="138" t="s">
        <v>227</v>
      </c>
      <c r="E17" s="1674">
        <v>43604</v>
      </c>
      <c r="F17" s="1656" t="s">
        <v>240</v>
      </c>
      <c r="G17" s="141">
        <v>3</v>
      </c>
      <c r="H17" s="1561" t="s">
        <v>241</v>
      </c>
      <c r="I17" s="1409"/>
    </row>
    <row r="18" spans="1:20">
      <c r="A18" s="137">
        <v>2019</v>
      </c>
      <c r="B18" s="138" t="s">
        <v>91</v>
      </c>
      <c r="C18" s="73" t="s">
        <v>1655</v>
      </c>
      <c r="D18" s="138" t="s">
        <v>112</v>
      </c>
      <c r="E18" s="1674">
        <v>43786</v>
      </c>
      <c r="F18" s="1656" t="s">
        <v>242</v>
      </c>
      <c r="G18" s="141">
        <v>5</v>
      </c>
      <c r="H18" s="1561" t="s">
        <v>243</v>
      </c>
      <c r="I18" s="1409"/>
    </row>
    <row r="19" spans="1:20">
      <c r="A19" s="137">
        <v>2019</v>
      </c>
      <c r="B19" s="138" t="s">
        <v>91</v>
      </c>
      <c r="C19" s="73" t="s">
        <v>1655</v>
      </c>
      <c r="D19" s="138" t="s">
        <v>112</v>
      </c>
      <c r="E19" s="1674">
        <v>43786</v>
      </c>
      <c r="F19" s="1656" t="s">
        <v>242</v>
      </c>
      <c r="G19" s="141">
        <v>5</v>
      </c>
      <c r="H19" s="1561" t="s">
        <v>244</v>
      </c>
      <c r="I19" s="1409"/>
    </row>
    <row r="20" spans="1:20">
      <c r="A20" s="137">
        <v>2019</v>
      </c>
      <c r="B20" s="143"/>
      <c r="C20" s="143"/>
      <c r="D20" s="138"/>
      <c r="E20" s="1674"/>
      <c r="F20" s="1656"/>
      <c r="G20" s="141">
        <f>SUM(G16:G19)</f>
        <v>20</v>
      </c>
      <c r="H20" s="1561"/>
      <c r="I20" s="1409"/>
    </row>
    <row r="21" spans="1:20">
      <c r="A21" s="1518">
        <v>2021</v>
      </c>
      <c r="B21" s="1519" t="s">
        <v>91</v>
      </c>
      <c r="C21" s="2033" t="s">
        <v>1655</v>
      </c>
      <c r="D21" s="2033" t="s">
        <v>5486</v>
      </c>
      <c r="E21" s="2034">
        <v>44332</v>
      </c>
      <c r="F21" s="2036" t="s">
        <v>5647</v>
      </c>
      <c r="G21" s="2035">
        <v>10</v>
      </c>
      <c r="H21" s="1494" t="s">
        <v>5648</v>
      </c>
      <c r="I21" s="1409"/>
    </row>
    <row r="22" spans="1:20">
      <c r="A22" s="1518">
        <v>2021</v>
      </c>
      <c r="B22" s="1519"/>
      <c r="C22" s="1519"/>
      <c r="D22" s="1519"/>
      <c r="E22" s="1676"/>
      <c r="F22" s="1711"/>
      <c r="G22" s="1520">
        <f>SUM(G21)</f>
        <v>10</v>
      </c>
      <c r="H22" s="1562"/>
      <c r="I22" s="1409"/>
    </row>
    <row r="23" spans="1:20">
      <c r="A23" s="1919">
        <v>2022</v>
      </c>
      <c r="B23" s="1920" t="s">
        <v>91</v>
      </c>
      <c r="C23" s="1920" t="s">
        <v>1655</v>
      </c>
      <c r="D23" s="1920" t="s">
        <v>5683</v>
      </c>
      <c r="E23" s="1921">
        <v>44703</v>
      </c>
      <c r="F23" s="1922" t="s">
        <v>6119</v>
      </c>
      <c r="G23" s="1923">
        <v>10</v>
      </c>
      <c r="H23" s="1924" t="s">
        <v>6083</v>
      </c>
      <c r="I23" s="1857"/>
    </row>
    <row r="24" spans="1:20">
      <c r="A24" s="1919">
        <v>2022</v>
      </c>
      <c r="B24" s="1920" t="s">
        <v>91</v>
      </c>
      <c r="C24" s="1920" t="s">
        <v>1655</v>
      </c>
      <c r="D24" s="1920" t="s">
        <v>5683</v>
      </c>
      <c r="E24" s="1921">
        <v>44703</v>
      </c>
      <c r="F24" s="1922" t="s">
        <v>6118</v>
      </c>
      <c r="G24" s="1923">
        <v>3</v>
      </c>
      <c r="H24" s="1924" t="s">
        <v>6084</v>
      </c>
      <c r="I24" s="1857"/>
    </row>
    <row r="25" spans="1:20">
      <c r="A25" s="1919">
        <v>2022</v>
      </c>
      <c r="B25" s="1920" t="s">
        <v>91</v>
      </c>
      <c r="C25" s="1920" t="s">
        <v>1655</v>
      </c>
      <c r="D25" s="1920" t="s">
        <v>6173</v>
      </c>
      <c r="E25" s="1921">
        <v>44710</v>
      </c>
      <c r="F25" s="1922" t="s">
        <v>6119</v>
      </c>
      <c r="G25" s="1923">
        <v>10</v>
      </c>
      <c r="H25" s="1924" t="s">
        <v>6197</v>
      </c>
      <c r="I25" s="1857"/>
    </row>
    <row r="26" spans="1:20">
      <c r="A26" s="1919">
        <v>2022</v>
      </c>
      <c r="B26" s="1920" t="s">
        <v>91</v>
      </c>
      <c r="C26" s="1920" t="s">
        <v>1655</v>
      </c>
      <c r="D26" s="1920" t="s">
        <v>6173</v>
      </c>
      <c r="E26" s="1921">
        <v>44710</v>
      </c>
      <c r="F26" s="1922" t="s">
        <v>6118</v>
      </c>
      <c r="G26" s="1923">
        <v>5</v>
      </c>
      <c r="H26" s="1924" t="s">
        <v>6198</v>
      </c>
      <c r="I26" s="1857"/>
    </row>
    <row r="27" spans="1:20">
      <c r="A27" s="1919">
        <v>2022</v>
      </c>
      <c r="B27" s="1920" t="s">
        <v>91</v>
      </c>
      <c r="C27" s="1920" t="s">
        <v>1655</v>
      </c>
      <c r="D27" s="1920" t="s">
        <v>5785</v>
      </c>
      <c r="E27" s="1921">
        <v>44878</v>
      </c>
      <c r="F27" s="1922" t="s">
        <v>6366</v>
      </c>
      <c r="G27" s="1923">
        <v>5</v>
      </c>
      <c r="H27" s="1924" t="s">
        <v>5744</v>
      </c>
      <c r="I27" s="1857"/>
    </row>
    <row r="28" spans="1:20">
      <c r="A28" s="1919">
        <v>2022</v>
      </c>
      <c r="B28" s="1920" t="s">
        <v>91</v>
      </c>
      <c r="C28" s="1920" t="s">
        <v>1655</v>
      </c>
      <c r="D28" s="1920" t="s">
        <v>5785</v>
      </c>
      <c r="E28" s="1921">
        <v>44878</v>
      </c>
      <c r="F28" s="1922" t="s">
        <v>6366</v>
      </c>
      <c r="G28" s="1923">
        <v>5</v>
      </c>
      <c r="H28" s="1924" t="s">
        <v>244</v>
      </c>
      <c r="I28" s="1857"/>
    </row>
    <row r="29" spans="1:20">
      <c r="A29" s="1919">
        <v>2022</v>
      </c>
      <c r="B29" s="1920" t="s">
        <v>91</v>
      </c>
      <c r="C29" s="1920" t="s">
        <v>1655</v>
      </c>
      <c r="D29" s="1920" t="s">
        <v>5785</v>
      </c>
      <c r="E29" s="1921">
        <v>44878</v>
      </c>
      <c r="F29" s="1922" t="s">
        <v>6367</v>
      </c>
      <c r="G29" s="1923">
        <v>5</v>
      </c>
      <c r="H29" s="1924" t="s">
        <v>237</v>
      </c>
      <c r="I29" s="1857"/>
    </row>
    <row r="30" spans="1:20">
      <c r="A30" s="1919">
        <v>2022</v>
      </c>
      <c r="B30" s="1920" t="s">
        <v>91</v>
      </c>
      <c r="C30" s="1920" t="s">
        <v>1655</v>
      </c>
      <c r="D30" s="1920" t="s">
        <v>6374</v>
      </c>
      <c r="E30" s="1921">
        <v>44885</v>
      </c>
      <c r="F30" s="1922" t="s">
        <v>6377</v>
      </c>
      <c r="G30" s="1923">
        <v>5</v>
      </c>
      <c r="H30" s="1924" t="s">
        <v>244</v>
      </c>
      <c r="I30" s="1857"/>
    </row>
    <row r="31" spans="1:20">
      <c r="A31" s="1919">
        <v>2022</v>
      </c>
      <c r="B31" s="1920"/>
      <c r="C31" s="1920"/>
      <c r="D31" s="1920"/>
      <c r="E31" s="1921"/>
      <c r="F31" s="1922"/>
      <c r="G31" s="1923">
        <v>48</v>
      </c>
      <c r="H31" s="1924"/>
      <c r="I31" s="1857"/>
    </row>
    <row r="32" spans="1:20" s="123" customFormat="1">
      <c r="A32" s="2177" t="s">
        <v>46</v>
      </c>
      <c r="B32" s="2171"/>
      <c r="C32" s="2178" t="s">
        <v>245</v>
      </c>
      <c r="D32" s="2171"/>
      <c r="E32" s="2173"/>
      <c r="F32" s="2175"/>
      <c r="G32" s="2175">
        <v>105</v>
      </c>
      <c r="H32" s="2176"/>
      <c r="I32" s="1555"/>
      <c r="J32" s="99"/>
      <c r="K32" s="103"/>
      <c r="L32" s="103"/>
      <c r="M32" s="103"/>
      <c r="N32" s="103"/>
      <c r="O32" s="103"/>
      <c r="P32" s="103"/>
      <c r="Q32" s="103"/>
      <c r="R32" s="103"/>
      <c r="S32" s="103"/>
      <c r="T32" s="103"/>
    </row>
    <row r="33" spans="1:20">
      <c r="A33" s="147"/>
      <c r="C33" s="148"/>
      <c r="E33" s="1673"/>
      <c r="F33" s="133"/>
      <c r="G33" s="133"/>
      <c r="I33" s="1541"/>
      <c r="J33" s="93"/>
    </row>
    <row r="34" spans="1:20">
      <c r="A34" s="147">
        <v>2019</v>
      </c>
      <c r="B34" s="73" t="s">
        <v>53</v>
      </c>
      <c r="C34" s="73" t="s">
        <v>77</v>
      </c>
      <c r="D34" s="73" t="s">
        <v>5819</v>
      </c>
      <c r="E34" s="1673">
        <v>43779</v>
      </c>
      <c r="F34" s="1657" t="s">
        <v>247</v>
      </c>
      <c r="G34" s="133">
        <v>5</v>
      </c>
      <c r="H34" s="88" t="s">
        <v>248</v>
      </c>
      <c r="I34" s="1541"/>
      <c r="J34" s="2"/>
    </row>
    <row r="35" spans="1:20">
      <c r="A35" s="147">
        <v>2019</v>
      </c>
      <c r="B35" s="73" t="s">
        <v>53</v>
      </c>
      <c r="C35" s="73" t="s">
        <v>77</v>
      </c>
      <c r="D35" s="73" t="s">
        <v>5446</v>
      </c>
      <c r="E35" s="1673">
        <v>43785</v>
      </c>
      <c r="F35" s="1657" t="s">
        <v>249</v>
      </c>
      <c r="G35" s="133">
        <v>0</v>
      </c>
      <c r="H35" s="88" t="s">
        <v>248</v>
      </c>
      <c r="I35" s="1541" t="s">
        <v>234</v>
      </c>
      <c r="J35" s="2"/>
    </row>
    <row r="36" spans="1:20" s="123" customFormat="1">
      <c r="A36" s="147">
        <v>2019</v>
      </c>
      <c r="B36" s="116"/>
      <c r="C36" s="151"/>
      <c r="D36" s="116"/>
      <c r="E36" s="1671"/>
      <c r="F36" s="199"/>
      <c r="G36" s="133">
        <f>SUM(G34:G35)</f>
        <v>5</v>
      </c>
      <c r="H36" s="152"/>
      <c r="I36" s="1906"/>
      <c r="J36" s="122"/>
      <c r="K36" s="103"/>
      <c r="L36" s="103"/>
      <c r="M36" s="103"/>
      <c r="N36" s="103"/>
      <c r="O36" s="103"/>
      <c r="P36" s="103"/>
      <c r="Q36" s="103"/>
      <c r="R36" s="103"/>
      <c r="S36" s="103"/>
      <c r="T36" s="103"/>
    </row>
    <row r="37" spans="1:20" s="188" customFormat="1">
      <c r="A37" s="1458">
        <v>2021</v>
      </c>
      <c r="B37" s="1457" t="s">
        <v>53</v>
      </c>
      <c r="C37" s="1457" t="s">
        <v>77</v>
      </c>
      <c r="D37" s="2179" t="s">
        <v>5446</v>
      </c>
      <c r="E37" s="2034">
        <v>44268</v>
      </c>
      <c r="F37" s="2035" t="s">
        <v>5452</v>
      </c>
      <c r="G37" s="2035">
        <v>5</v>
      </c>
      <c r="H37" s="2043" t="s">
        <v>435</v>
      </c>
      <c r="I37" s="1541"/>
      <c r="J37" s="250"/>
      <c r="K37" s="186"/>
      <c r="L37" s="186"/>
      <c r="M37" s="186"/>
      <c r="N37" s="186"/>
      <c r="O37" s="186"/>
      <c r="P37" s="186"/>
      <c r="Q37" s="186"/>
      <c r="R37" s="186"/>
      <c r="S37" s="186"/>
      <c r="T37" s="186"/>
    </row>
    <row r="38" spans="1:20" s="188" customFormat="1">
      <c r="A38" s="1458">
        <v>2021</v>
      </c>
      <c r="B38" s="1457" t="s">
        <v>53</v>
      </c>
      <c r="C38" s="1457" t="s">
        <v>77</v>
      </c>
      <c r="D38" s="2179" t="s">
        <v>5446</v>
      </c>
      <c r="E38" s="2034">
        <v>44268</v>
      </c>
      <c r="F38" s="2035" t="s">
        <v>5453</v>
      </c>
      <c r="G38" s="2035">
        <v>0</v>
      </c>
      <c r="H38" s="2043" t="s">
        <v>309</v>
      </c>
      <c r="I38" s="1541" t="s">
        <v>234</v>
      </c>
      <c r="J38" s="250"/>
      <c r="K38" s="186"/>
      <c r="L38" s="186"/>
      <c r="M38" s="186"/>
      <c r="N38" s="186"/>
      <c r="O38" s="186"/>
      <c r="P38" s="186"/>
      <c r="Q38" s="186"/>
      <c r="R38" s="186"/>
      <c r="S38" s="186"/>
      <c r="T38" s="186"/>
    </row>
    <row r="39" spans="1:20" s="188" customFormat="1">
      <c r="A39" s="1458">
        <v>2021</v>
      </c>
      <c r="B39" s="1457" t="s">
        <v>53</v>
      </c>
      <c r="C39" s="1457" t="s">
        <v>77</v>
      </c>
      <c r="D39" s="2179" t="s">
        <v>5486</v>
      </c>
      <c r="E39" s="2034">
        <v>44332</v>
      </c>
      <c r="F39" s="2035" t="s">
        <v>5741</v>
      </c>
      <c r="G39" s="2035">
        <v>0</v>
      </c>
      <c r="H39" s="2043" t="s">
        <v>5709</v>
      </c>
      <c r="I39" s="1541" t="s">
        <v>5740</v>
      </c>
      <c r="J39" s="250"/>
      <c r="K39" s="186"/>
      <c r="L39" s="186"/>
      <c r="M39" s="186"/>
      <c r="N39" s="186"/>
      <c r="O39" s="186"/>
      <c r="P39" s="186"/>
      <c r="Q39" s="186"/>
      <c r="R39" s="186"/>
      <c r="S39" s="186"/>
      <c r="T39" s="186"/>
    </row>
    <row r="40" spans="1:20" s="188" customFormat="1">
      <c r="A40" s="1458">
        <v>2021</v>
      </c>
      <c r="B40" s="1457" t="s">
        <v>53</v>
      </c>
      <c r="C40" s="1457" t="s">
        <v>77</v>
      </c>
      <c r="D40" s="2179" t="s">
        <v>5486</v>
      </c>
      <c r="E40" s="2034">
        <v>44332</v>
      </c>
      <c r="F40" s="2035" t="s">
        <v>5661</v>
      </c>
      <c r="G40" s="2035">
        <v>0</v>
      </c>
      <c r="H40" s="2043" t="s">
        <v>5714</v>
      </c>
      <c r="I40" s="1541" t="s">
        <v>5753</v>
      </c>
      <c r="J40" s="250"/>
      <c r="K40" s="186"/>
      <c r="L40" s="186"/>
      <c r="M40" s="186"/>
      <c r="N40" s="186"/>
      <c r="O40" s="186"/>
      <c r="P40" s="186"/>
      <c r="Q40" s="186"/>
      <c r="R40" s="186"/>
      <c r="S40" s="186"/>
      <c r="T40" s="186"/>
    </row>
    <row r="41" spans="1:20" s="188" customFormat="1">
      <c r="A41" s="1458">
        <v>2021</v>
      </c>
      <c r="B41" s="1457" t="s">
        <v>53</v>
      </c>
      <c r="C41" s="1457" t="s">
        <v>77</v>
      </c>
      <c r="D41" s="2179" t="s">
        <v>5486</v>
      </c>
      <c r="E41" s="2034">
        <v>44332</v>
      </c>
      <c r="F41" s="2035" t="s">
        <v>5661</v>
      </c>
      <c r="G41" s="2035">
        <v>10</v>
      </c>
      <c r="H41" s="2043" t="s">
        <v>1957</v>
      </c>
      <c r="I41" s="1541"/>
      <c r="J41" s="250"/>
      <c r="K41" s="186"/>
      <c r="L41" s="186"/>
      <c r="M41" s="186"/>
      <c r="N41" s="186"/>
      <c r="O41" s="186"/>
      <c r="P41" s="186"/>
      <c r="Q41" s="186"/>
      <c r="R41" s="186"/>
      <c r="S41" s="186"/>
      <c r="T41" s="186"/>
    </row>
    <row r="42" spans="1:20" s="188" customFormat="1">
      <c r="A42" s="1458">
        <v>2021</v>
      </c>
      <c r="B42" s="1457"/>
      <c r="C42" s="1457"/>
      <c r="D42" s="2179"/>
      <c r="E42" s="2034"/>
      <c r="F42" s="2035"/>
      <c r="G42" s="2035">
        <f>SUM(G37:G41)</f>
        <v>15</v>
      </c>
      <c r="H42" s="2043"/>
      <c r="I42" s="1541"/>
      <c r="J42" s="250"/>
      <c r="K42" s="186"/>
      <c r="L42" s="186"/>
      <c r="M42" s="186"/>
      <c r="N42" s="186"/>
      <c r="O42" s="186"/>
      <c r="P42" s="186"/>
      <c r="Q42" s="186"/>
      <c r="R42" s="186"/>
      <c r="S42" s="186"/>
      <c r="T42" s="186"/>
    </row>
    <row r="43" spans="1:20" s="188" customFormat="1">
      <c r="A43" s="1831">
        <v>2022</v>
      </c>
      <c r="B43" s="1827" t="s">
        <v>53</v>
      </c>
      <c r="C43" s="1827" t="s">
        <v>77</v>
      </c>
      <c r="D43" s="1893" t="s">
        <v>5476</v>
      </c>
      <c r="E43" s="1898">
        <v>44604</v>
      </c>
      <c r="F43" s="1902" t="s">
        <v>5811</v>
      </c>
      <c r="G43" s="1902">
        <v>5</v>
      </c>
      <c r="H43" s="2044" t="s">
        <v>435</v>
      </c>
      <c r="I43" s="1541"/>
      <c r="J43" s="250"/>
      <c r="K43" s="186"/>
      <c r="L43" s="186"/>
      <c r="M43" s="186"/>
      <c r="N43" s="186"/>
      <c r="O43" s="186"/>
      <c r="P43" s="186"/>
      <c r="Q43" s="186"/>
      <c r="R43" s="186"/>
      <c r="S43" s="186"/>
      <c r="T43" s="186"/>
    </row>
    <row r="44" spans="1:20" s="188" customFormat="1">
      <c r="A44" s="1831">
        <v>2022</v>
      </c>
      <c r="B44" s="1827" t="s">
        <v>53</v>
      </c>
      <c r="C44" s="1827" t="s">
        <v>77</v>
      </c>
      <c r="D44" s="1893" t="s">
        <v>406</v>
      </c>
      <c r="E44" s="1898">
        <v>44612</v>
      </c>
      <c r="F44" s="1902" t="s">
        <v>5811</v>
      </c>
      <c r="G44" s="1902">
        <v>5</v>
      </c>
      <c r="H44" s="2044" t="s">
        <v>435</v>
      </c>
      <c r="I44" s="1934"/>
      <c r="J44" s="250"/>
      <c r="K44" s="186"/>
      <c r="L44" s="186"/>
      <c r="M44" s="186"/>
      <c r="N44" s="186"/>
      <c r="O44" s="186"/>
      <c r="P44" s="186"/>
      <c r="Q44" s="186"/>
      <c r="R44" s="186"/>
      <c r="S44" s="186"/>
      <c r="T44" s="186"/>
    </row>
    <row r="45" spans="1:20" s="188" customFormat="1">
      <c r="A45" s="1831">
        <v>2022</v>
      </c>
      <c r="B45" s="1827" t="s">
        <v>53</v>
      </c>
      <c r="C45" s="1827" t="s">
        <v>77</v>
      </c>
      <c r="D45" s="1893" t="s">
        <v>406</v>
      </c>
      <c r="E45" s="1898">
        <v>44612</v>
      </c>
      <c r="F45" s="1902" t="s">
        <v>5823</v>
      </c>
      <c r="G45" s="1902">
        <v>5</v>
      </c>
      <c r="H45" s="2044" t="s">
        <v>309</v>
      </c>
      <c r="I45" s="1757"/>
      <c r="J45" s="250"/>
      <c r="K45" s="186"/>
      <c r="L45" s="186"/>
      <c r="M45" s="186"/>
      <c r="N45" s="186"/>
      <c r="O45" s="186"/>
      <c r="P45" s="186"/>
      <c r="Q45" s="186"/>
      <c r="R45" s="186"/>
      <c r="S45" s="186"/>
      <c r="T45" s="186"/>
    </row>
    <row r="46" spans="1:20" s="188" customFormat="1">
      <c r="A46" s="1831">
        <v>2022</v>
      </c>
      <c r="B46" s="1827" t="s">
        <v>53</v>
      </c>
      <c r="C46" s="1827" t="s">
        <v>77</v>
      </c>
      <c r="D46" s="1893" t="s">
        <v>1332</v>
      </c>
      <c r="E46" s="1898">
        <v>44639</v>
      </c>
      <c r="F46" s="1902" t="s">
        <v>6015</v>
      </c>
      <c r="G46" s="1902">
        <v>5</v>
      </c>
      <c r="H46" s="2044" t="s">
        <v>5744</v>
      </c>
      <c r="I46" s="1757"/>
      <c r="J46" s="250"/>
      <c r="K46" s="186"/>
      <c r="L46" s="186"/>
      <c r="M46" s="186"/>
      <c r="N46" s="186"/>
      <c r="O46" s="186"/>
      <c r="P46" s="186"/>
      <c r="Q46" s="186"/>
      <c r="R46" s="186"/>
      <c r="S46" s="186"/>
      <c r="T46" s="186"/>
    </row>
    <row r="47" spans="1:20" s="188" customFormat="1">
      <c r="A47" s="1831">
        <v>2022</v>
      </c>
      <c r="B47" s="1827" t="s">
        <v>53</v>
      </c>
      <c r="C47" s="1827" t="s">
        <v>77</v>
      </c>
      <c r="D47" s="1893" t="s">
        <v>1332</v>
      </c>
      <c r="E47" s="1898">
        <v>44639</v>
      </c>
      <c r="F47" s="1902" t="s">
        <v>6015</v>
      </c>
      <c r="G47" s="1902">
        <v>5</v>
      </c>
      <c r="H47" s="2044" t="s">
        <v>435</v>
      </c>
      <c r="I47" s="1757"/>
      <c r="J47" s="250"/>
      <c r="K47" s="186"/>
      <c r="L47" s="186"/>
      <c r="M47" s="186"/>
      <c r="N47" s="186"/>
      <c r="O47" s="186"/>
      <c r="P47" s="186"/>
      <c r="Q47" s="186"/>
      <c r="R47" s="186"/>
      <c r="S47" s="186"/>
      <c r="T47" s="186"/>
    </row>
    <row r="48" spans="1:20" s="188" customFormat="1">
      <c r="A48" s="1831">
        <v>2022</v>
      </c>
      <c r="B48" s="1827" t="s">
        <v>53</v>
      </c>
      <c r="C48" s="1827" t="s">
        <v>77</v>
      </c>
      <c r="D48" s="1893" t="s">
        <v>1332</v>
      </c>
      <c r="E48" s="1898">
        <v>44639</v>
      </c>
      <c r="F48" s="1902" t="s">
        <v>6016</v>
      </c>
      <c r="G48" s="1902">
        <v>0</v>
      </c>
      <c r="H48" s="2044" t="s">
        <v>309</v>
      </c>
      <c r="I48" s="1541" t="s">
        <v>234</v>
      </c>
      <c r="J48" s="250"/>
      <c r="K48" s="186"/>
      <c r="L48" s="186"/>
      <c r="M48" s="186"/>
      <c r="N48" s="186"/>
      <c r="O48" s="186"/>
      <c r="P48" s="186"/>
      <c r="Q48" s="186"/>
      <c r="R48" s="186"/>
      <c r="S48" s="186"/>
      <c r="T48" s="186"/>
    </row>
    <row r="49" spans="1:256" s="188" customFormat="1">
      <c r="A49" s="1831">
        <v>2022</v>
      </c>
      <c r="B49" s="1827" t="s">
        <v>53</v>
      </c>
      <c r="C49" s="1827" t="s">
        <v>77</v>
      </c>
      <c r="D49" s="1893" t="s">
        <v>5683</v>
      </c>
      <c r="E49" s="1898">
        <v>44703</v>
      </c>
      <c r="F49" s="1902" t="s">
        <v>6015</v>
      </c>
      <c r="G49" s="1902">
        <v>10</v>
      </c>
      <c r="H49" s="2044" t="s">
        <v>6033</v>
      </c>
      <c r="I49" s="1541"/>
      <c r="J49" s="250"/>
      <c r="K49" s="186"/>
      <c r="L49" s="186"/>
      <c r="M49" s="186"/>
      <c r="N49" s="186"/>
      <c r="O49" s="186"/>
      <c r="P49" s="186"/>
      <c r="Q49" s="186"/>
      <c r="R49" s="186"/>
      <c r="S49" s="186"/>
      <c r="T49" s="186"/>
    </row>
    <row r="50" spans="1:256" s="188" customFormat="1">
      <c r="A50" s="1831">
        <v>2022</v>
      </c>
      <c r="B50" s="1827" t="s">
        <v>53</v>
      </c>
      <c r="C50" s="1827" t="s">
        <v>77</v>
      </c>
      <c r="D50" s="1893" t="s">
        <v>5683</v>
      </c>
      <c r="E50" s="1898">
        <v>44703</v>
      </c>
      <c r="F50" s="1902" t="s">
        <v>6120</v>
      </c>
      <c r="G50" s="1902">
        <v>3</v>
      </c>
      <c r="H50" s="2044" t="s">
        <v>6078</v>
      </c>
      <c r="I50" s="1541"/>
      <c r="J50" s="250"/>
      <c r="K50" s="186"/>
      <c r="L50" s="186"/>
      <c r="M50" s="186"/>
      <c r="N50" s="186"/>
      <c r="O50" s="186"/>
      <c r="P50" s="186"/>
      <c r="Q50" s="186"/>
      <c r="R50" s="186"/>
      <c r="S50" s="186"/>
      <c r="T50" s="186"/>
    </row>
    <row r="51" spans="1:256" s="188" customFormat="1">
      <c r="A51" s="1831">
        <v>2022</v>
      </c>
      <c r="B51" s="1827" t="s">
        <v>53</v>
      </c>
      <c r="C51" s="1827" t="s">
        <v>77</v>
      </c>
      <c r="D51" s="1893" t="s">
        <v>5683</v>
      </c>
      <c r="E51" s="1898">
        <v>44703</v>
      </c>
      <c r="F51" s="1902" t="s">
        <v>6121</v>
      </c>
      <c r="G51" s="1902">
        <v>3</v>
      </c>
      <c r="H51" s="2044" t="s">
        <v>6096</v>
      </c>
      <c r="I51" s="1541"/>
      <c r="J51" s="250"/>
      <c r="K51" s="186"/>
      <c r="L51" s="186"/>
      <c r="M51" s="186"/>
      <c r="N51" s="186"/>
      <c r="O51" s="186"/>
      <c r="P51" s="186"/>
      <c r="Q51" s="186"/>
      <c r="R51" s="186"/>
      <c r="S51" s="186"/>
      <c r="T51" s="186"/>
    </row>
    <row r="52" spans="1:256" s="188" customFormat="1">
      <c r="A52" s="1831">
        <v>2022</v>
      </c>
      <c r="B52" s="1827" t="s">
        <v>53</v>
      </c>
      <c r="C52" s="1827" t="s">
        <v>77</v>
      </c>
      <c r="D52" s="1893" t="s">
        <v>6173</v>
      </c>
      <c r="E52" s="1898">
        <v>44709</v>
      </c>
      <c r="F52" s="1902" t="s">
        <v>6015</v>
      </c>
      <c r="G52" s="1902">
        <v>15</v>
      </c>
      <c r="H52" s="2044" t="s">
        <v>6176</v>
      </c>
      <c r="I52" s="1934"/>
      <c r="J52" s="250"/>
      <c r="K52" s="186"/>
      <c r="L52" s="186"/>
      <c r="M52" s="186"/>
      <c r="N52" s="186"/>
      <c r="O52" s="186"/>
      <c r="P52" s="186"/>
      <c r="Q52" s="186"/>
      <c r="R52" s="186"/>
      <c r="S52" s="186"/>
      <c r="T52" s="186"/>
    </row>
    <row r="53" spans="1:256" s="188" customFormat="1">
      <c r="A53" s="1831">
        <v>2022</v>
      </c>
      <c r="B53" s="1827" t="s">
        <v>53</v>
      </c>
      <c r="C53" s="1827" t="s">
        <v>77</v>
      </c>
      <c r="D53" s="1893" t="s">
        <v>5446</v>
      </c>
      <c r="E53" s="1898">
        <v>44744</v>
      </c>
      <c r="F53" s="1902" t="s">
        <v>6238</v>
      </c>
      <c r="G53" s="1902">
        <v>5</v>
      </c>
      <c r="H53" s="2044" t="s">
        <v>435</v>
      </c>
      <c r="I53" s="1757"/>
      <c r="J53" s="250"/>
      <c r="K53" s="186"/>
      <c r="L53" s="186"/>
      <c r="M53" s="186"/>
      <c r="N53" s="186"/>
      <c r="O53" s="186"/>
      <c r="P53" s="186"/>
      <c r="Q53" s="186"/>
      <c r="R53" s="186"/>
      <c r="S53" s="186"/>
      <c r="T53" s="186"/>
    </row>
    <row r="54" spans="1:256" s="188" customFormat="1">
      <c r="A54" s="1831">
        <v>2022</v>
      </c>
      <c r="B54" s="1827" t="s">
        <v>53</v>
      </c>
      <c r="C54" s="1827" t="s">
        <v>77</v>
      </c>
      <c r="D54" s="1893" t="s">
        <v>5446</v>
      </c>
      <c r="E54" s="1898">
        <v>44744</v>
      </c>
      <c r="F54" s="1902" t="s">
        <v>6242</v>
      </c>
      <c r="G54" s="1902">
        <v>0</v>
      </c>
      <c r="H54" s="2044" t="s">
        <v>309</v>
      </c>
      <c r="I54" s="1541" t="s">
        <v>234</v>
      </c>
      <c r="J54" s="250"/>
      <c r="K54" s="186"/>
      <c r="L54" s="186"/>
      <c r="M54" s="186"/>
      <c r="N54" s="186"/>
      <c r="O54" s="186"/>
      <c r="P54" s="186"/>
      <c r="Q54" s="186"/>
      <c r="R54" s="186"/>
      <c r="S54" s="186"/>
      <c r="T54" s="186"/>
    </row>
    <row r="55" spans="1:256" s="188" customFormat="1">
      <c r="A55" s="1831">
        <v>2022</v>
      </c>
      <c r="B55" s="1827" t="s">
        <v>53</v>
      </c>
      <c r="C55" s="1827" t="s">
        <v>77</v>
      </c>
      <c r="D55" s="1893" t="s">
        <v>277</v>
      </c>
      <c r="E55" s="1898">
        <v>44815</v>
      </c>
      <c r="F55" s="1902" t="s">
        <v>6305</v>
      </c>
      <c r="G55" s="1902">
        <v>7</v>
      </c>
      <c r="H55" s="2044" t="s">
        <v>279</v>
      </c>
      <c r="I55" s="1541"/>
      <c r="J55" s="250"/>
      <c r="K55" s="186"/>
      <c r="L55" s="186"/>
      <c r="M55" s="186"/>
      <c r="N55" s="186"/>
      <c r="O55" s="186"/>
      <c r="P55" s="186"/>
      <c r="Q55" s="186"/>
      <c r="R55" s="186"/>
      <c r="S55" s="186"/>
      <c r="T55" s="186"/>
    </row>
    <row r="56" spans="1:256" s="188" customFormat="1">
      <c r="A56" s="1831">
        <v>2022</v>
      </c>
      <c r="B56" s="1827" t="s">
        <v>53</v>
      </c>
      <c r="C56" s="1827" t="s">
        <v>77</v>
      </c>
      <c r="D56" s="1893" t="s">
        <v>277</v>
      </c>
      <c r="E56" s="1898">
        <v>44815</v>
      </c>
      <c r="F56" s="1902" t="s">
        <v>6259</v>
      </c>
      <c r="G56" s="1902">
        <v>10</v>
      </c>
      <c r="H56" s="2044" t="s">
        <v>6255</v>
      </c>
      <c r="I56" s="1541"/>
      <c r="J56" s="250"/>
      <c r="K56" s="186"/>
      <c r="L56" s="186"/>
      <c r="M56" s="186"/>
      <c r="N56" s="186"/>
      <c r="O56" s="186"/>
      <c r="P56" s="186"/>
      <c r="Q56" s="186"/>
      <c r="R56" s="186"/>
      <c r="S56" s="186"/>
      <c r="T56" s="186"/>
    </row>
    <row r="57" spans="1:256" s="188" customFormat="1">
      <c r="A57" s="1831">
        <v>2022</v>
      </c>
      <c r="B57" s="1827" t="s">
        <v>53</v>
      </c>
      <c r="C57" s="1827" t="s">
        <v>77</v>
      </c>
      <c r="D57" s="1893" t="s">
        <v>277</v>
      </c>
      <c r="E57" s="1898">
        <v>44815</v>
      </c>
      <c r="F57" s="1902" t="s">
        <v>6306</v>
      </c>
      <c r="G57" s="1902">
        <v>3</v>
      </c>
      <c r="H57" s="2044" t="s">
        <v>380</v>
      </c>
      <c r="I57" s="1541"/>
      <c r="J57" s="250"/>
      <c r="K57" s="186"/>
      <c r="L57" s="186"/>
      <c r="M57" s="186"/>
      <c r="N57" s="186"/>
      <c r="O57" s="186"/>
      <c r="P57" s="186"/>
      <c r="Q57" s="186"/>
      <c r="R57" s="186"/>
      <c r="S57" s="186"/>
      <c r="T57" s="186"/>
    </row>
    <row r="58" spans="1:256" s="188" customFormat="1">
      <c r="A58" s="1831">
        <v>2022</v>
      </c>
      <c r="B58" s="1827" t="s">
        <v>53</v>
      </c>
      <c r="C58" s="1827" t="s">
        <v>77</v>
      </c>
      <c r="D58" s="1893" t="s">
        <v>277</v>
      </c>
      <c r="E58" s="1898">
        <v>44815</v>
      </c>
      <c r="F58" s="1902" t="s">
        <v>6307</v>
      </c>
      <c r="G58" s="1902">
        <v>10</v>
      </c>
      <c r="H58" s="2044" t="s">
        <v>894</v>
      </c>
      <c r="I58" s="1757"/>
      <c r="J58" s="250"/>
      <c r="K58" s="186"/>
      <c r="L58" s="186"/>
      <c r="M58" s="186"/>
      <c r="N58" s="186"/>
      <c r="O58" s="186"/>
      <c r="P58" s="186"/>
      <c r="Q58" s="186"/>
      <c r="R58" s="186"/>
      <c r="S58" s="186"/>
      <c r="T58" s="186"/>
    </row>
    <row r="59" spans="1:256" s="188" customFormat="1">
      <c r="A59" s="1831">
        <v>2022</v>
      </c>
      <c r="B59" s="1827" t="s">
        <v>53</v>
      </c>
      <c r="C59" s="1827" t="s">
        <v>77</v>
      </c>
      <c r="D59" s="1893" t="s">
        <v>461</v>
      </c>
      <c r="E59" s="1898">
        <v>44822</v>
      </c>
      <c r="F59" s="1902" t="s">
        <v>6259</v>
      </c>
      <c r="G59" s="1902">
        <v>5</v>
      </c>
      <c r="H59" s="2044" t="s">
        <v>248</v>
      </c>
      <c r="I59" s="1757" t="s">
        <v>5824</v>
      </c>
      <c r="J59" s="250"/>
      <c r="K59" s="186"/>
      <c r="L59" s="186"/>
      <c r="M59" s="186"/>
      <c r="N59" s="186"/>
      <c r="O59" s="186"/>
      <c r="P59" s="186"/>
      <c r="Q59" s="186"/>
      <c r="R59" s="186"/>
      <c r="S59" s="186"/>
      <c r="T59" s="186"/>
    </row>
    <row r="60" spans="1:256" s="188" customFormat="1">
      <c r="A60" s="1831">
        <v>2022</v>
      </c>
      <c r="B60" s="1827"/>
      <c r="C60" s="1827"/>
      <c r="D60" s="1893"/>
      <c r="E60" s="1898"/>
      <c r="F60" s="1902"/>
      <c r="G60" s="1902">
        <v>96</v>
      </c>
      <c r="H60" s="2044"/>
      <c r="I60" s="1541"/>
      <c r="J60" s="250"/>
      <c r="K60" s="186"/>
      <c r="L60" s="186"/>
      <c r="M60" s="186"/>
      <c r="N60" s="186"/>
      <c r="O60" s="186"/>
      <c r="P60" s="186"/>
      <c r="Q60" s="186"/>
      <c r="R60" s="186"/>
      <c r="S60" s="186"/>
      <c r="T60" s="186"/>
    </row>
    <row r="61" spans="1:256" s="123" customFormat="1" ht="13.5" customHeight="1">
      <c r="A61" s="2177" t="s">
        <v>46</v>
      </c>
      <c r="B61" s="2171"/>
      <c r="C61" s="2178" t="s">
        <v>250</v>
      </c>
      <c r="D61" s="2171"/>
      <c r="E61" s="2173"/>
      <c r="F61" s="2175"/>
      <c r="G61" s="2175">
        <v>116</v>
      </c>
      <c r="H61" s="2176"/>
      <c r="I61" s="1906"/>
      <c r="J61" s="99"/>
      <c r="K61" s="103"/>
      <c r="L61" s="103"/>
      <c r="M61" s="103"/>
      <c r="N61" s="103"/>
      <c r="O61" s="103"/>
      <c r="P61" s="103"/>
      <c r="Q61" s="103"/>
      <c r="R61" s="103"/>
      <c r="S61" s="103"/>
      <c r="T61" s="103"/>
    </row>
    <row r="62" spans="1:256" s="123" customFormat="1" ht="13.5" customHeight="1">
      <c r="A62" s="153"/>
      <c r="B62" s="154"/>
      <c r="C62" s="155"/>
      <c r="D62" s="154"/>
      <c r="E62" s="1677"/>
      <c r="F62" s="153"/>
      <c r="G62" s="153"/>
      <c r="H62" s="157"/>
      <c r="I62" s="1555"/>
      <c r="J62" s="99"/>
      <c r="K62" s="103"/>
      <c r="L62" s="103"/>
      <c r="M62" s="103"/>
      <c r="N62" s="103"/>
      <c r="O62" s="103"/>
      <c r="P62" s="103"/>
      <c r="Q62" s="103"/>
      <c r="R62" s="103"/>
      <c r="S62" s="103"/>
      <c r="T62" s="103"/>
    </row>
    <row r="63" spans="1:256" ht="13.5" customHeight="1">
      <c r="A63" s="2039">
        <v>2020</v>
      </c>
      <c r="B63" s="2025" t="s">
        <v>251</v>
      </c>
      <c r="C63" s="2025" t="s">
        <v>117</v>
      </c>
      <c r="D63" s="2025" t="s">
        <v>252</v>
      </c>
      <c r="E63" s="2026">
        <v>43891</v>
      </c>
      <c r="F63" s="2027" t="s">
        <v>253</v>
      </c>
      <c r="G63" s="2028">
        <v>7</v>
      </c>
      <c r="H63" s="2107" t="s">
        <v>254</v>
      </c>
      <c r="I63" s="1409"/>
      <c r="J63" s="93"/>
      <c r="IV63" s="2"/>
    </row>
    <row r="64" spans="1:256" ht="13.5" customHeight="1">
      <c r="A64" s="2039">
        <v>2020</v>
      </c>
      <c r="B64" s="2029"/>
      <c r="C64" s="2029"/>
      <c r="D64" s="2029"/>
      <c r="E64" s="2030"/>
      <c r="F64" s="2031"/>
      <c r="G64" s="2032">
        <f>SUM(G63:G63)</f>
        <v>7</v>
      </c>
      <c r="H64" s="2042"/>
      <c r="I64" s="1409"/>
      <c r="J64" s="93"/>
      <c r="IV64" s="2"/>
    </row>
    <row r="65" spans="1:256" ht="13.5" customHeight="1">
      <c r="A65" s="2040">
        <v>2021</v>
      </c>
      <c r="B65" s="2033" t="s">
        <v>251</v>
      </c>
      <c r="C65" s="2033" t="s">
        <v>117</v>
      </c>
      <c r="D65" s="2033" t="s">
        <v>252</v>
      </c>
      <c r="E65" s="2034">
        <v>44262</v>
      </c>
      <c r="F65" s="2035" t="s">
        <v>5372</v>
      </c>
      <c r="G65" s="2035">
        <v>10</v>
      </c>
      <c r="H65" s="2043" t="s">
        <v>534</v>
      </c>
      <c r="I65" s="1409"/>
      <c r="J65" s="93"/>
      <c r="IV65" s="2"/>
    </row>
    <row r="66" spans="1:256" ht="13.5" customHeight="1">
      <c r="A66" s="2040">
        <v>2021</v>
      </c>
      <c r="B66" s="2033" t="s">
        <v>251</v>
      </c>
      <c r="C66" s="2033" t="s">
        <v>117</v>
      </c>
      <c r="D66" s="2033" t="s">
        <v>5486</v>
      </c>
      <c r="E66" s="2034">
        <v>44332</v>
      </c>
      <c r="F66" s="2036" t="s">
        <v>5487</v>
      </c>
      <c r="G66" s="2035">
        <v>7</v>
      </c>
      <c r="H66" s="2043" t="s">
        <v>5488</v>
      </c>
      <c r="I66" s="1409"/>
      <c r="J66" s="93"/>
      <c r="IV66" s="2"/>
    </row>
    <row r="67" spans="1:256" ht="13.5" customHeight="1">
      <c r="A67" s="2040">
        <v>2021</v>
      </c>
      <c r="B67" s="2033" t="s">
        <v>251</v>
      </c>
      <c r="C67" s="2033" t="s">
        <v>117</v>
      </c>
      <c r="D67" s="2033" t="s">
        <v>5486</v>
      </c>
      <c r="E67" s="2034">
        <v>44332</v>
      </c>
      <c r="F67" s="2036" t="s">
        <v>5728</v>
      </c>
      <c r="G67" s="2035">
        <v>3</v>
      </c>
      <c r="H67" s="2043" t="s">
        <v>5697</v>
      </c>
      <c r="I67" s="1409"/>
      <c r="J67" s="93"/>
      <c r="IV67" s="2"/>
    </row>
    <row r="68" spans="1:256" ht="13.5" customHeight="1">
      <c r="A68" s="2040">
        <v>2021</v>
      </c>
      <c r="B68" s="2033" t="s">
        <v>251</v>
      </c>
      <c r="C68" s="2033" t="s">
        <v>117</v>
      </c>
      <c r="D68" s="2033" t="s">
        <v>5486</v>
      </c>
      <c r="E68" s="2034">
        <v>44332</v>
      </c>
      <c r="F68" s="2036" t="s">
        <v>5729</v>
      </c>
      <c r="G68" s="2035">
        <v>3</v>
      </c>
      <c r="H68" s="2043" t="s">
        <v>5708</v>
      </c>
      <c r="I68" s="1409"/>
      <c r="J68" s="93"/>
      <c r="IV68" s="2"/>
    </row>
    <row r="69" spans="1:256" ht="13.5" customHeight="1">
      <c r="A69" s="2040">
        <v>2021</v>
      </c>
      <c r="B69" s="2033" t="s">
        <v>251</v>
      </c>
      <c r="C69" s="2033" t="s">
        <v>117</v>
      </c>
      <c r="D69" s="2033" t="s">
        <v>5486</v>
      </c>
      <c r="E69" s="2034">
        <v>44332</v>
      </c>
      <c r="F69" s="2036" t="s">
        <v>5489</v>
      </c>
      <c r="G69" s="2035">
        <v>7</v>
      </c>
      <c r="H69" s="2043" t="s">
        <v>5490</v>
      </c>
      <c r="I69" s="1409"/>
      <c r="J69" s="93"/>
      <c r="IV69" s="2"/>
    </row>
    <row r="70" spans="1:256" ht="13.5" customHeight="1">
      <c r="A70" s="2040">
        <v>2021</v>
      </c>
      <c r="B70" s="2029"/>
      <c r="C70" s="2029"/>
      <c r="D70" s="2029"/>
      <c r="E70" s="2030"/>
      <c r="F70" s="2031"/>
      <c r="G70" s="2037">
        <f>SUM(G65:G69)</f>
        <v>30</v>
      </c>
      <c r="H70" s="2042"/>
      <c r="I70" s="1409"/>
      <c r="J70" s="93"/>
      <c r="IV70" s="2"/>
    </row>
    <row r="71" spans="1:256" ht="13.5" customHeight="1">
      <c r="A71" s="2041">
        <v>2022</v>
      </c>
      <c r="B71" s="1896" t="s">
        <v>251</v>
      </c>
      <c r="C71" s="1896" t="s">
        <v>117</v>
      </c>
      <c r="D71" s="1896" t="s">
        <v>5683</v>
      </c>
      <c r="E71" s="1898">
        <v>44703</v>
      </c>
      <c r="F71" s="2038" t="s">
        <v>6210</v>
      </c>
      <c r="G71" s="1902">
        <v>3</v>
      </c>
      <c r="H71" s="2044" t="s">
        <v>6057</v>
      </c>
      <c r="I71" s="1409"/>
      <c r="J71" s="93"/>
      <c r="IV71" s="2"/>
    </row>
    <row r="72" spans="1:256" ht="13.5" customHeight="1">
      <c r="A72" s="2041">
        <v>2022</v>
      </c>
      <c r="B72" s="1896" t="s">
        <v>251</v>
      </c>
      <c r="C72" s="1896" t="s">
        <v>117</v>
      </c>
      <c r="D72" s="1896" t="s">
        <v>6173</v>
      </c>
      <c r="E72" s="1898">
        <v>44709</v>
      </c>
      <c r="F72" s="2038" t="s">
        <v>6210</v>
      </c>
      <c r="G72" s="1902">
        <v>10</v>
      </c>
      <c r="H72" s="2044" t="s">
        <v>6185</v>
      </c>
      <c r="I72" s="1409"/>
      <c r="J72" s="93"/>
      <c r="IV72" s="2"/>
    </row>
    <row r="73" spans="1:256" ht="13.5" customHeight="1">
      <c r="A73" s="2041">
        <v>2022</v>
      </c>
      <c r="B73" s="1896" t="s">
        <v>251</v>
      </c>
      <c r="C73" s="1896" t="s">
        <v>117</v>
      </c>
      <c r="D73" s="1896" t="s">
        <v>277</v>
      </c>
      <c r="E73" s="1898">
        <v>44815</v>
      </c>
      <c r="F73" s="2038" t="s">
        <v>6329</v>
      </c>
      <c r="G73" s="1902">
        <v>3</v>
      </c>
      <c r="H73" s="2044" t="s">
        <v>1082</v>
      </c>
      <c r="I73" s="1409"/>
      <c r="J73" s="93"/>
      <c r="IV73" s="2"/>
    </row>
    <row r="74" spans="1:256" ht="13.5" customHeight="1">
      <c r="A74" s="2041">
        <v>2022</v>
      </c>
      <c r="B74" s="1896"/>
      <c r="C74" s="1896"/>
      <c r="D74" s="1896"/>
      <c r="E74" s="1898"/>
      <c r="F74" s="2038"/>
      <c r="G74" s="1902">
        <v>16</v>
      </c>
      <c r="H74" s="2045"/>
      <c r="I74" s="1409"/>
      <c r="J74" s="93"/>
      <c r="IV74" s="2"/>
    </row>
    <row r="75" spans="1:256" ht="13.5" customHeight="1">
      <c r="A75" s="2177" t="s">
        <v>46</v>
      </c>
      <c r="B75" s="2171"/>
      <c r="C75" s="2178" t="s">
        <v>1674</v>
      </c>
      <c r="D75" s="2171"/>
      <c r="E75" s="2173"/>
      <c r="F75" s="2175"/>
      <c r="G75" s="2046">
        <v>53</v>
      </c>
      <c r="H75" s="2180"/>
      <c r="I75" s="1409"/>
      <c r="J75" s="93"/>
      <c r="IV75" s="2"/>
    </row>
    <row r="76" spans="1:256" ht="13.5" customHeight="1">
      <c r="A76" s="153"/>
      <c r="B76" s="154"/>
      <c r="C76" s="155"/>
      <c r="D76" s="154"/>
      <c r="E76" s="1677"/>
      <c r="F76" s="153"/>
      <c r="G76" s="2181"/>
      <c r="H76" s="2182"/>
      <c r="I76" s="1409"/>
      <c r="J76" s="93"/>
      <c r="IV76" s="2"/>
    </row>
    <row r="77" spans="1:256" ht="13.5" customHeight="1">
      <c r="A77" s="1859">
        <v>2020</v>
      </c>
      <c r="B77" s="1860" t="s">
        <v>129</v>
      </c>
      <c r="C77" s="1861" t="s">
        <v>3310</v>
      </c>
      <c r="D77" s="154"/>
      <c r="E77" s="1677"/>
      <c r="F77" s="153"/>
      <c r="G77" s="2183">
        <v>0</v>
      </c>
      <c r="H77" s="2042"/>
      <c r="I77" s="1409"/>
      <c r="J77" s="93"/>
      <c r="IV77" s="2"/>
    </row>
    <row r="78" spans="1:256" ht="13.5" customHeight="1">
      <c r="A78" s="1859">
        <v>2020</v>
      </c>
      <c r="B78" s="1860"/>
      <c r="C78" s="1861"/>
      <c r="D78" s="154"/>
      <c r="E78" s="1677"/>
      <c r="F78" s="153"/>
      <c r="G78" s="2184">
        <v>0</v>
      </c>
      <c r="H78" s="2185"/>
      <c r="I78" s="1409"/>
      <c r="J78" s="93"/>
      <c r="IV78" s="2"/>
    </row>
    <row r="79" spans="1:256" ht="13.5" customHeight="1">
      <c r="A79" s="1864" t="s">
        <v>46</v>
      </c>
      <c r="B79" s="2047"/>
      <c r="C79" s="2048" t="s">
        <v>5783</v>
      </c>
      <c r="D79" s="2047"/>
      <c r="E79" s="2049"/>
      <c r="F79" s="2050"/>
      <c r="G79" s="2186">
        <v>0</v>
      </c>
      <c r="H79" s="2187"/>
      <c r="I79" s="1409"/>
      <c r="J79" s="93"/>
      <c r="IV79" s="2"/>
    </row>
    <row r="80" spans="1:256" ht="13.5" customHeight="1">
      <c r="A80" s="1493"/>
      <c r="B80" s="2188"/>
      <c r="C80" s="2054"/>
      <c r="D80" s="2054"/>
      <c r="E80" s="2055"/>
      <c r="F80" s="2056"/>
      <c r="G80" s="2057"/>
      <c r="H80" s="2058"/>
      <c r="I80" s="1409"/>
      <c r="J80" s="93"/>
      <c r="IV80" s="2"/>
    </row>
    <row r="81" spans="1:256" s="115" customFormat="1" ht="13.5" customHeight="1">
      <c r="A81" s="1835">
        <v>2018</v>
      </c>
      <c r="B81" s="1826" t="s">
        <v>91</v>
      </c>
      <c r="C81" s="1836" t="s">
        <v>114</v>
      </c>
      <c r="D81" s="1826" t="s">
        <v>255</v>
      </c>
      <c r="E81" s="1837">
        <v>43183</v>
      </c>
      <c r="F81" s="1838" t="s">
        <v>256</v>
      </c>
      <c r="G81" s="1838">
        <v>5</v>
      </c>
      <c r="H81" s="1839" t="s">
        <v>244</v>
      </c>
      <c r="I81" s="1540"/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</row>
    <row r="82" spans="1:256" s="115" customFormat="1" ht="13.5" customHeight="1">
      <c r="A82" s="1835">
        <v>2018</v>
      </c>
      <c r="B82" s="1826" t="s">
        <v>91</v>
      </c>
      <c r="C82" s="1836" t="s">
        <v>114</v>
      </c>
      <c r="D82" s="1826" t="s">
        <v>222</v>
      </c>
      <c r="E82" s="1837">
        <v>43163</v>
      </c>
      <c r="F82" s="1838" t="s">
        <v>257</v>
      </c>
      <c r="G82" s="1838">
        <v>7</v>
      </c>
      <c r="H82" s="1839" t="s">
        <v>258</v>
      </c>
      <c r="I82" s="1540"/>
      <c r="J82" s="114"/>
      <c r="K82" s="113"/>
      <c r="L82" s="113"/>
      <c r="M82" s="113"/>
      <c r="N82" s="113"/>
      <c r="O82" s="113"/>
      <c r="P82" s="113"/>
      <c r="Q82" s="113"/>
      <c r="R82" s="113"/>
      <c r="S82" s="113"/>
      <c r="T82" s="113"/>
    </row>
    <row r="83" spans="1:256" s="115" customFormat="1" ht="13.5" customHeight="1">
      <c r="A83" s="1835">
        <v>2018</v>
      </c>
      <c r="B83" s="1826" t="s">
        <v>91</v>
      </c>
      <c r="C83" s="1836" t="s">
        <v>114</v>
      </c>
      <c r="D83" s="1826" t="s">
        <v>222</v>
      </c>
      <c r="E83" s="1837">
        <v>43163</v>
      </c>
      <c r="F83" s="1838" t="s">
        <v>259</v>
      </c>
      <c r="G83" s="1838">
        <v>7</v>
      </c>
      <c r="H83" s="1839" t="s">
        <v>260</v>
      </c>
      <c r="I83" s="1540"/>
      <c r="J83" s="114"/>
      <c r="K83" s="113"/>
      <c r="L83" s="113"/>
      <c r="M83" s="113"/>
      <c r="N83" s="113"/>
      <c r="O83" s="113"/>
      <c r="P83" s="113"/>
      <c r="Q83" s="113"/>
      <c r="R83" s="113"/>
      <c r="S83" s="113"/>
      <c r="T83" s="113"/>
    </row>
    <row r="84" spans="1:256" s="115" customFormat="1" ht="13.5" customHeight="1">
      <c r="A84" s="1835">
        <v>2018</v>
      </c>
      <c r="B84" s="1826" t="s">
        <v>91</v>
      </c>
      <c r="C84" s="1836" t="s">
        <v>114</v>
      </c>
      <c r="D84" s="1826" t="s">
        <v>222</v>
      </c>
      <c r="E84" s="1837">
        <v>43163</v>
      </c>
      <c r="F84" s="1838" t="s">
        <v>261</v>
      </c>
      <c r="G84" s="1838">
        <v>3</v>
      </c>
      <c r="H84" s="1839" t="s">
        <v>262</v>
      </c>
      <c r="I84" s="1540"/>
      <c r="J84" s="114"/>
      <c r="K84" s="113"/>
      <c r="L84" s="113"/>
      <c r="M84" s="113"/>
      <c r="N84" s="113"/>
      <c r="O84" s="113"/>
      <c r="P84" s="113"/>
      <c r="Q84" s="113"/>
      <c r="R84" s="113"/>
      <c r="S84" s="113"/>
      <c r="T84" s="113"/>
    </row>
    <row r="85" spans="1:256" s="115" customFormat="1">
      <c r="A85" s="1835">
        <v>2018</v>
      </c>
      <c r="B85" s="1826" t="s">
        <v>91</v>
      </c>
      <c r="C85" s="1826" t="s">
        <v>114</v>
      </c>
      <c r="D85" s="1826" t="s">
        <v>227</v>
      </c>
      <c r="E85" s="1837">
        <v>43240</v>
      </c>
      <c r="F85" s="1845" t="s">
        <v>263</v>
      </c>
      <c r="G85" s="1838">
        <v>7</v>
      </c>
      <c r="H85" s="1839" t="s">
        <v>264</v>
      </c>
      <c r="I85" s="1540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</row>
    <row r="86" spans="1:256" ht="13.5" customHeight="1">
      <c r="A86" s="1835">
        <v>2018</v>
      </c>
      <c r="B86" s="1826" t="s">
        <v>91</v>
      </c>
      <c r="C86" s="1841" t="s">
        <v>114</v>
      </c>
      <c r="D86" s="1826" t="s">
        <v>265</v>
      </c>
      <c r="E86" s="1837">
        <v>43352</v>
      </c>
      <c r="F86" s="1838" t="s">
        <v>266</v>
      </c>
      <c r="G86" s="1842">
        <v>10</v>
      </c>
      <c r="H86" s="1839" t="s">
        <v>267</v>
      </c>
      <c r="I86" s="1409"/>
      <c r="J86" s="2"/>
    </row>
    <row r="87" spans="1:256" ht="13.5" customHeight="1">
      <c r="A87" s="1835">
        <v>2018</v>
      </c>
      <c r="B87" s="1826" t="s">
        <v>91</v>
      </c>
      <c r="C87" s="1841" t="s">
        <v>114</v>
      </c>
      <c r="D87" s="1826" t="s">
        <v>265</v>
      </c>
      <c r="E87" s="1837">
        <v>43352</v>
      </c>
      <c r="F87" s="1838" t="s">
        <v>268</v>
      </c>
      <c r="G87" s="1842">
        <v>7</v>
      </c>
      <c r="H87" s="1839" t="s">
        <v>269</v>
      </c>
      <c r="I87" s="1409"/>
      <c r="J87" s="2"/>
    </row>
    <row r="88" spans="1:256" ht="13.5" customHeight="1">
      <c r="A88" s="1835">
        <v>2018</v>
      </c>
      <c r="B88" s="1826" t="s">
        <v>91</v>
      </c>
      <c r="C88" s="1841" t="s">
        <v>114</v>
      </c>
      <c r="D88" s="1826" t="s">
        <v>270</v>
      </c>
      <c r="E88" s="1837">
        <v>43401</v>
      </c>
      <c r="F88" s="1838" t="s">
        <v>271</v>
      </c>
      <c r="G88" s="1842">
        <v>5</v>
      </c>
      <c r="H88" s="1839" t="s">
        <v>272</v>
      </c>
      <c r="I88" s="1409"/>
      <c r="J88" s="2"/>
    </row>
    <row r="89" spans="1:256" ht="13.5" customHeight="1">
      <c r="A89" s="1835">
        <v>2018</v>
      </c>
      <c r="B89" s="1826" t="s">
        <v>91</v>
      </c>
      <c r="C89" s="1841" t="s">
        <v>114</v>
      </c>
      <c r="D89" s="1826" t="s">
        <v>270</v>
      </c>
      <c r="E89" s="1837">
        <v>43401</v>
      </c>
      <c r="F89" s="1838" t="s">
        <v>271</v>
      </c>
      <c r="G89" s="1842">
        <v>5</v>
      </c>
      <c r="H89" s="1839" t="s">
        <v>273</v>
      </c>
      <c r="I89" s="1409"/>
      <c r="J89" s="2"/>
    </row>
    <row r="90" spans="1:256" s="115" customFormat="1" ht="13.5" customHeight="1">
      <c r="A90" s="1835">
        <v>2018</v>
      </c>
      <c r="B90" s="1826"/>
      <c r="C90" s="1836"/>
      <c r="D90" s="1826"/>
      <c r="E90" s="1837"/>
      <c r="F90" s="1838"/>
      <c r="G90" s="1838">
        <f>SUM(G81:G89)</f>
        <v>56</v>
      </c>
      <c r="H90" s="1839"/>
      <c r="I90" s="1540"/>
      <c r="J90" s="114"/>
      <c r="K90" s="113"/>
      <c r="L90" s="113"/>
      <c r="M90" s="113"/>
      <c r="N90" s="113"/>
      <c r="O90" s="113"/>
      <c r="P90" s="113"/>
      <c r="Q90" s="113"/>
      <c r="R90" s="113"/>
      <c r="S90" s="113"/>
      <c r="T90" s="113"/>
    </row>
    <row r="91" spans="1:256" ht="13.5" customHeight="1">
      <c r="A91" s="147">
        <v>2019</v>
      </c>
      <c r="B91" s="73" t="s">
        <v>91</v>
      </c>
      <c r="C91" s="72" t="s">
        <v>114</v>
      </c>
      <c r="D91" s="73" t="s">
        <v>255</v>
      </c>
      <c r="E91" s="1673">
        <v>43547</v>
      </c>
      <c r="F91" s="133" t="s">
        <v>274</v>
      </c>
      <c r="G91" s="87">
        <v>0</v>
      </c>
      <c r="H91" s="88" t="s">
        <v>275</v>
      </c>
      <c r="I91" s="1409" t="s">
        <v>234</v>
      </c>
      <c r="J91" s="2"/>
    </row>
    <row r="92" spans="1:256">
      <c r="A92" s="137">
        <v>2019</v>
      </c>
      <c r="B92" s="73" t="s">
        <v>91</v>
      </c>
      <c r="C92" s="72" t="s">
        <v>114</v>
      </c>
      <c r="D92" s="138" t="s">
        <v>227</v>
      </c>
      <c r="E92" s="1674">
        <v>43604</v>
      </c>
      <c r="F92" s="1656" t="s">
        <v>271</v>
      </c>
      <c r="G92" s="141">
        <v>10</v>
      </c>
      <c r="H92" s="1561" t="s">
        <v>276</v>
      </c>
      <c r="I92" s="1409"/>
    </row>
    <row r="93" spans="1:256">
      <c r="A93" s="173">
        <v>2019</v>
      </c>
      <c r="B93" s="73" t="s">
        <v>91</v>
      </c>
      <c r="C93" s="174" t="s">
        <v>114</v>
      </c>
      <c r="D93" s="174" t="s">
        <v>277</v>
      </c>
      <c r="E93" s="1679">
        <v>43716</v>
      </c>
      <c r="F93" s="1657" t="s">
        <v>278</v>
      </c>
      <c r="G93" s="173">
        <v>7</v>
      </c>
      <c r="H93" s="88" t="s">
        <v>279</v>
      </c>
      <c r="I93" s="1409"/>
    </row>
    <row r="94" spans="1:256">
      <c r="A94" s="173">
        <v>2019</v>
      </c>
      <c r="B94" s="73" t="s">
        <v>91</v>
      </c>
      <c r="C94" s="174" t="s">
        <v>114</v>
      </c>
      <c r="D94" s="174" t="s">
        <v>277</v>
      </c>
      <c r="E94" s="1679">
        <v>43716</v>
      </c>
      <c r="F94" s="1657" t="s">
        <v>280</v>
      </c>
      <c r="G94" s="173">
        <v>7</v>
      </c>
      <c r="H94" s="88" t="s">
        <v>269</v>
      </c>
      <c r="I94" s="1409"/>
    </row>
    <row r="95" spans="1:256">
      <c r="A95" s="173">
        <v>2019</v>
      </c>
      <c r="B95" s="73" t="s">
        <v>91</v>
      </c>
      <c r="C95" s="174" t="s">
        <v>114</v>
      </c>
      <c r="D95" s="174" t="s">
        <v>277</v>
      </c>
      <c r="E95" s="1679">
        <v>43716</v>
      </c>
      <c r="F95" s="1657" t="s">
        <v>281</v>
      </c>
      <c r="G95" s="173">
        <v>3</v>
      </c>
      <c r="H95" s="88" t="s">
        <v>282</v>
      </c>
      <c r="I95" s="1409"/>
      <c r="IV95" s="2"/>
    </row>
    <row r="96" spans="1:256">
      <c r="A96" s="173">
        <v>2019</v>
      </c>
      <c r="B96" s="73" t="s">
        <v>91</v>
      </c>
      <c r="C96" s="174" t="s">
        <v>114</v>
      </c>
      <c r="D96" s="174" t="s">
        <v>277</v>
      </c>
      <c r="E96" s="1679">
        <v>43716</v>
      </c>
      <c r="F96" s="1657" t="s">
        <v>283</v>
      </c>
      <c r="G96" s="173">
        <v>10</v>
      </c>
      <c r="H96" s="88" t="s">
        <v>284</v>
      </c>
      <c r="I96" s="1409"/>
      <c r="IV96" s="2"/>
    </row>
    <row r="97" spans="1:256">
      <c r="A97" s="173">
        <v>2019</v>
      </c>
      <c r="B97" s="73" t="s">
        <v>91</v>
      </c>
      <c r="C97" s="174" t="s">
        <v>114</v>
      </c>
      <c r="D97" s="174" t="s">
        <v>277</v>
      </c>
      <c r="E97" s="1679">
        <v>43716</v>
      </c>
      <c r="F97" s="1657" t="s">
        <v>285</v>
      </c>
      <c r="G97" s="173">
        <v>10</v>
      </c>
      <c r="H97" s="88" t="s">
        <v>286</v>
      </c>
      <c r="I97" s="1409"/>
      <c r="IV97" s="2"/>
    </row>
    <row r="98" spans="1:256">
      <c r="A98" s="173">
        <v>2019</v>
      </c>
      <c r="B98" s="73" t="s">
        <v>91</v>
      </c>
      <c r="C98" s="174" t="s">
        <v>114</v>
      </c>
      <c r="D98" s="73" t="s">
        <v>270</v>
      </c>
      <c r="E98" s="1679">
        <v>43735</v>
      </c>
      <c r="F98" s="1657" t="s">
        <v>287</v>
      </c>
      <c r="G98" s="173">
        <v>5</v>
      </c>
      <c r="H98" s="88" t="s">
        <v>288</v>
      </c>
      <c r="I98" s="1409"/>
      <c r="IV98" s="2"/>
    </row>
    <row r="99" spans="1:256">
      <c r="A99" s="173">
        <v>2019</v>
      </c>
      <c r="B99" s="73" t="s">
        <v>91</v>
      </c>
      <c r="C99" s="174" t="s">
        <v>114</v>
      </c>
      <c r="D99" s="73" t="s">
        <v>270</v>
      </c>
      <c r="E99" s="1679">
        <v>43735</v>
      </c>
      <c r="F99" s="1657" t="s">
        <v>287</v>
      </c>
      <c r="G99" s="173">
        <v>5</v>
      </c>
      <c r="H99" s="88" t="s">
        <v>273</v>
      </c>
      <c r="I99" s="1409"/>
      <c r="IV99" s="2"/>
    </row>
    <row r="100" spans="1:256" ht="13.5" customHeight="1">
      <c r="A100" s="147">
        <v>2019</v>
      </c>
      <c r="C100" s="148"/>
      <c r="E100" s="1673"/>
      <c r="F100" s="133"/>
      <c r="G100" s="133">
        <f>SUM(G91:G99)</f>
        <v>57</v>
      </c>
      <c r="I100" s="1409"/>
      <c r="J100" s="93"/>
      <c r="IV100" s="2"/>
    </row>
    <row r="101" spans="1:256" ht="13.5" customHeight="1">
      <c r="A101" s="1866">
        <v>2020</v>
      </c>
      <c r="B101" s="2189" t="s">
        <v>91</v>
      </c>
      <c r="C101" s="2190" t="s">
        <v>114</v>
      </c>
      <c r="D101" s="2190" t="s">
        <v>252</v>
      </c>
      <c r="E101" s="2191">
        <v>43891</v>
      </c>
      <c r="F101" s="2192" t="s">
        <v>271</v>
      </c>
      <c r="G101" s="2193">
        <v>7</v>
      </c>
      <c r="H101" s="2194" t="s">
        <v>289</v>
      </c>
      <c r="I101" s="1409"/>
      <c r="J101" s="93"/>
      <c r="IV101" s="2"/>
    </row>
    <row r="102" spans="1:256" ht="13.5" customHeight="1">
      <c r="A102" s="1866">
        <v>2020</v>
      </c>
      <c r="B102" s="2195" t="s">
        <v>91</v>
      </c>
      <c r="C102" s="2060" t="s">
        <v>114</v>
      </c>
      <c r="D102" s="2060" t="s">
        <v>252</v>
      </c>
      <c r="E102" s="2061">
        <v>43891</v>
      </c>
      <c r="F102" s="2062" t="s">
        <v>274</v>
      </c>
      <c r="G102" s="2063">
        <v>7</v>
      </c>
      <c r="H102" s="2067" t="s">
        <v>290</v>
      </c>
      <c r="I102" s="1409"/>
      <c r="J102" s="93"/>
      <c r="IV102" s="2"/>
    </row>
    <row r="103" spans="1:256" ht="13.5" customHeight="1">
      <c r="A103" s="1866">
        <v>2020</v>
      </c>
      <c r="B103" s="2195"/>
      <c r="C103" s="2064"/>
      <c r="D103" s="2059"/>
      <c r="E103" s="2065"/>
      <c r="F103" s="2066"/>
      <c r="G103" s="2066">
        <v>14</v>
      </c>
      <c r="H103" s="2068"/>
      <c r="I103" s="1409"/>
      <c r="J103" s="93"/>
      <c r="IV103" s="2"/>
    </row>
    <row r="104" spans="1:256" ht="13.5" customHeight="1">
      <c r="A104" s="1497">
        <v>2021</v>
      </c>
      <c r="B104" s="2179" t="s">
        <v>91</v>
      </c>
      <c r="C104" s="2033" t="s">
        <v>114</v>
      </c>
      <c r="D104" s="2033" t="s">
        <v>252</v>
      </c>
      <c r="E104" s="2034">
        <v>44262</v>
      </c>
      <c r="F104" s="2035" t="s">
        <v>5373</v>
      </c>
      <c r="G104" s="2035">
        <v>3</v>
      </c>
      <c r="H104" s="2043" t="s">
        <v>950</v>
      </c>
      <c r="I104" s="1409"/>
      <c r="J104" s="93"/>
      <c r="IV104" s="2"/>
    </row>
    <row r="105" spans="1:256" ht="13.5" customHeight="1">
      <c r="A105" s="1497">
        <v>2021</v>
      </c>
      <c r="B105" s="2179" t="s">
        <v>91</v>
      </c>
      <c r="C105" s="2033" t="s">
        <v>114</v>
      </c>
      <c r="D105" s="2033" t="s">
        <v>252</v>
      </c>
      <c r="E105" s="2034">
        <v>44262</v>
      </c>
      <c r="F105" s="2035" t="s">
        <v>1705</v>
      </c>
      <c r="G105" s="2035">
        <v>10</v>
      </c>
      <c r="H105" s="2043" t="s">
        <v>5374</v>
      </c>
      <c r="I105" s="1409"/>
      <c r="J105" s="93"/>
      <c r="IV105" s="2"/>
    </row>
    <row r="106" spans="1:256" ht="13.5" customHeight="1">
      <c r="A106" s="1497">
        <v>2021</v>
      </c>
      <c r="B106" s="2196"/>
      <c r="C106" s="2119"/>
      <c r="D106" s="2120"/>
      <c r="E106" s="2121"/>
      <c r="F106" s="2122"/>
      <c r="G106" s="2084">
        <f>SUM(G104:G105)</f>
        <v>13</v>
      </c>
      <c r="H106" s="2123"/>
      <c r="I106" s="1409"/>
      <c r="J106" s="93"/>
      <c r="IV106" s="2"/>
    </row>
    <row r="107" spans="1:256" ht="13.5" customHeight="1">
      <c r="A107" s="1833">
        <v>2022</v>
      </c>
      <c r="B107" s="2197" t="s">
        <v>91</v>
      </c>
      <c r="C107" s="2198" t="s">
        <v>114</v>
      </c>
      <c r="D107" s="2199" t="s">
        <v>252</v>
      </c>
      <c r="E107" s="2200">
        <v>44626</v>
      </c>
      <c r="F107" s="2201" t="s">
        <v>5935</v>
      </c>
      <c r="G107" s="2201">
        <v>10</v>
      </c>
      <c r="H107" s="2202" t="s">
        <v>5844</v>
      </c>
      <c r="I107" s="1857"/>
      <c r="J107" s="93"/>
      <c r="IV107" s="2"/>
    </row>
    <row r="108" spans="1:256" ht="13.5" customHeight="1">
      <c r="A108" s="1833">
        <v>2022</v>
      </c>
      <c r="B108" s="1827" t="s">
        <v>91</v>
      </c>
      <c r="C108" s="1877" t="s">
        <v>114</v>
      </c>
      <c r="D108" s="1827" t="s">
        <v>252</v>
      </c>
      <c r="E108" s="1829">
        <v>44626</v>
      </c>
      <c r="F108" s="1831" t="s">
        <v>5981</v>
      </c>
      <c r="G108" s="1831">
        <v>7</v>
      </c>
      <c r="H108" s="1832" t="s">
        <v>5891</v>
      </c>
      <c r="I108" s="1857"/>
      <c r="J108" s="93"/>
      <c r="IV108" s="2"/>
    </row>
    <row r="109" spans="1:256" ht="13.5" customHeight="1">
      <c r="A109" s="1833">
        <v>2022</v>
      </c>
      <c r="B109" s="1827" t="s">
        <v>91</v>
      </c>
      <c r="C109" s="1877" t="s">
        <v>114</v>
      </c>
      <c r="D109" s="1827" t="s">
        <v>6355</v>
      </c>
      <c r="E109" s="1829">
        <v>44871</v>
      </c>
      <c r="F109" s="1831" t="s">
        <v>5981</v>
      </c>
      <c r="G109" s="1831">
        <v>0</v>
      </c>
      <c r="H109" s="1832" t="s">
        <v>342</v>
      </c>
      <c r="I109" s="1857" t="s">
        <v>234</v>
      </c>
      <c r="J109" s="93"/>
      <c r="IV109" s="2"/>
    </row>
    <row r="110" spans="1:256" ht="13.5" customHeight="1">
      <c r="A110" s="1833">
        <v>2022</v>
      </c>
      <c r="B110" s="1827" t="s">
        <v>91</v>
      </c>
      <c r="C110" s="1877" t="s">
        <v>114</v>
      </c>
      <c r="D110" s="1827" t="s">
        <v>6355</v>
      </c>
      <c r="E110" s="1829">
        <v>44871</v>
      </c>
      <c r="F110" s="1831" t="s">
        <v>5981</v>
      </c>
      <c r="G110" s="1831">
        <v>0</v>
      </c>
      <c r="H110" s="1832" t="s">
        <v>670</v>
      </c>
      <c r="I110" s="1857" t="s">
        <v>234</v>
      </c>
      <c r="J110" s="93"/>
      <c r="IV110" s="2"/>
    </row>
    <row r="111" spans="1:256" ht="13.5" customHeight="1">
      <c r="A111" s="1833">
        <v>2022</v>
      </c>
      <c r="B111" s="1827"/>
      <c r="C111" s="1877"/>
      <c r="D111" s="1827"/>
      <c r="E111" s="1829"/>
      <c r="F111" s="1831"/>
      <c r="G111" s="1831">
        <v>17</v>
      </c>
      <c r="H111" s="1832"/>
      <c r="I111" s="1857"/>
      <c r="J111" s="93"/>
      <c r="IV111" s="2"/>
    </row>
    <row r="112" spans="1:256" ht="13.5" customHeight="1">
      <c r="A112" s="2177" t="s">
        <v>46</v>
      </c>
      <c r="B112" s="2171"/>
      <c r="C112" s="2178" t="s">
        <v>291</v>
      </c>
      <c r="D112" s="2171"/>
      <c r="E112" s="2173"/>
      <c r="F112" s="2175"/>
      <c r="G112" s="2175">
        <v>157</v>
      </c>
      <c r="H112" s="2176"/>
      <c r="I112" s="1409"/>
      <c r="J112" s="93"/>
      <c r="IV112" s="2"/>
    </row>
    <row r="113" spans="1:256" ht="13.5" customHeight="1">
      <c r="A113" s="178"/>
      <c r="B113" s="154"/>
      <c r="C113" s="155"/>
      <c r="D113" s="154"/>
      <c r="E113" s="1677"/>
      <c r="F113" s="153"/>
      <c r="G113" s="153"/>
      <c r="H113" s="157"/>
      <c r="I113" s="1541"/>
      <c r="J113" s="93"/>
      <c r="IV113" s="2"/>
    </row>
    <row r="114" spans="1:256" ht="13.5" customHeight="1">
      <c r="A114" s="147">
        <v>2019</v>
      </c>
      <c r="B114" s="73" t="s">
        <v>129</v>
      </c>
      <c r="C114" s="148" t="s">
        <v>292</v>
      </c>
      <c r="D114" s="174" t="s">
        <v>277</v>
      </c>
      <c r="E114" s="1679">
        <v>43716</v>
      </c>
      <c r="F114" s="1657" t="s">
        <v>293</v>
      </c>
      <c r="G114" s="133">
        <v>10</v>
      </c>
      <c r="H114" s="88" t="s">
        <v>29</v>
      </c>
      <c r="I114" s="1541"/>
      <c r="J114" s="93"/>
      <c r="IV114" s="2"/>
    </row>
    <row r="115" spans="1:256" ht="13.5" customHeight="1">
      <c r="A115" s="147">
        <v>2019</v>
      </c>
      <c r="B115" s="73" t="s">
        <v>129</v>
      </c>
      <c r="C115" s="148" t="s">
        <v>292</v>
      </c>
      <c r="D115" s="73" t="s">
        <v>246</v>
      </c>
      <c r="E115" s="1679">
        <v>43779</v>
      </c>
      <c r="F115" s="1657" t="s">
        <v>294</v>
      </c>
      <c r="G115" s="133">
        <v>0</v>
      </c>
      <c r="H115" s="88" t="s">
        <v>295</v>
      </c>
      <c r="I115" s="1541" t="s">
        <v>234</v>
      </c>
      <c r="J115" s="93"/>
      <c r="IV115" s="2"/>
    </row>
    <row r="116" spans="1:256" ht="13.5" customHeight="1">
      <c r="A116" s="147">
        <v>2019</v>
      </c>
      <c r="C116" s="148"/>
      <c r="E116" s="1673"/>
      <c r="F116" s="133"/>
      <c r="G116" s="133">
        <f>SUM(G114:G115)</f>
        <v>10</v>
      </c>
      <c r="I116" s="1541"/>
      <c r="J116" s="93"/>
      <c r="IV116" s="2"/>
    </row>
    <row r="117" spans="1:256" s="188" customFormat="1" ht="13.5" customHeight="1">
      <c r="A117" s="177">
        <v>2020</v>
      </c>
      <c r="B117" s="180" t="s">
        <v>129</v>
      </c>
      <c r="C117" s="181" t="s">
        <v>292</v>
      </c>
      <c r="D117" s="180" t="s">
        <v>5476</v>
      </c>
      <c r="E117" s="1682">
        <v>43876</v>
      </c>
      <c r="F117" s="1664" t="s">
        <v>296</v>
      </c>
      <c r="G117" s="184">
        <v>0</v>
      </c>
      <c r="H117" s="252" t="s">
        <v>295</v>
      </c>
      <c r="I117" s="1541" t="s">
        <v>234</v>
      </c>
      <c r="J117" s="187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IV117" s="186"/>
    </row>
    <row r="118" spans="1:256" s="188" customFormat="1" ht="13.5" customHeight="1">
      <c r="A118" s="177">
        <v>2020</v>
      </c>
      <c r="B118" s="180"/>
      <c r="C118" s="181"/>
      <c r="D118" s="180"/>
      <c r="E118" s="1682"/>
      <c r="F118" s="1664"/>
      <c r="G118" s="184">
        <f>G117</f>
        <v>0</v>
      </c>
      <c r="H118" s="252"/>
      <c r="I118" s="1538"/>
      <c r="J118" s="187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IV118" s="186"/>
    </row>
    <row r="119" spans="1:256" ht="13.5" customHeight="1">
      <c r="A119" s="1497">
        <v>2021</v>
      </c>
      <c r="B119" s="1457" t="s">
        <v>129</v>
      </c>
      <c r="C119" s="2203" t="s">
        <v>292</v>
      </c>
      <c r="D119" s="2204" t="s">
        <v>5469</v>
      </c>
      <c r="E119" s="2205">
        <v>44282</v>
      </c>
      <c r="F119" s="2206" t="s">
        <v>5472</v>
      </c>
      <c r="G119" s="2206">
        <v>5</v>
      </c>
      <c r="H119" s="2207" t="s">
        <v>305</v>
      </c>
      <c r="I119" s="1541"/>
      <c r="J119" s="2"/>
    </row>
    <row r="120" spans="1:256" ht="13.5" customHeight="1">
      <c r="A120" s="1497">
        <v>2021</v>
      </c>
      <c r="B120" s="1457" t="s">
        <v>129</v>
      </c>
      <c r="C120" s="2208" t="s">
        <v>134</v>
      </c>
      <c r="D120" s="2033" t="s">
        <v>5683</v>
      </c>
      <c r="E120" s="2034">
        <v>44332</v>
      </c>
      <c r="F120" s="2035" t="s">
        <v>5718</v>
      </c>
      <c r="G120" s="2035">
        <v>3</v>
      </c>
      <c r="H120" s="2043" t="s">
        <v>5686</v>
      </c>
      <c r="I120" s="1541"/>
      <c r="J120" s="2"/>
    </row>
    <row r="121" spans="1:256" ht="13.5" customHeight="1">
      <c r="A121" s="1497">
        <v>2021</v>
      </c>
      <c r="B121" s="1457" t="s">
        <v>129</v>
      </c>
      <c r="C121" s="2208" t="s">
        <v>134</v>
      </c>
      <c r="D121" s="2033" t="s">
        <v>5683</v>
      </c>
      <c r="E121" s="2034">
        <v>44332</v>
      </c>
      <c r="F121" s="2035" t="s">
        <v>5726</v>
      </c>
      <c r="G121" s="2035">
        <v>3</v>
      </c>
      <c r="H121" s="2043" t="s">
        <v>5693</v>
      </c>
      <c r="I121" s="1541"/>
      <c r="J121" s="2"/>
    </row>
    <row r="122" spans="1:256" ht="13.5" customHeight="1">
      <c r="A122" s="1497">
        <v>2021</v>
      </c>
      <c r="B122" s="1457"/>
      <c r="C122" s="2179"/>
      <c r="D122" s="2033"/>
      <c r="E122" s="2034"/>
      <c r="F122" s="2035"/>
      <c r="G122" s="2035">
        <v>11</v>
      </c>
      <c r="H122" s="2043"/>
      <c r="I122" s="1541"/>
      <c r="J122" s="2"/>
    </row>
    <row r="123" spans="1:256" ht="13.5" customHeight="1">
      <c r="A123" s="1833">
        <v>2022</v>
      </c>
      <c r="B123" s="1827" t="s">
        <v>129</v>
      </c>
      <c r="C123" s="1893" t="s">
        <v>134</v>
      </c>
      <c r="D123" s="1896" t="s">
        <v>1332</v>
      </c>
      <c r="E123" s="1898">
        <v>44639</v>
      </c>
      <c r="F123" s="1902" t="s">
        <v>6019</v>
      </c>
      <c r="G123" s="1902">
        <v>5</v>
      </c>
      <c r="H123" s="2044" t="s">
        <v>305</v>
      </c>
      <c r="I123" s="1907"/>
      <c r="J123" s="2"/>
    </row>
    <row r="124" spans="1:256" ht="13.5" customHeight="1">
      <c r="A124" s="1833">
        <v>2022</v>
      </c>
      <c r="B124" s="1827" t="s">
        <v>129</v>
      </c>
      <c r="C124" s="1893" t="s">
        <v>134</v>
      </c>
      <c r="D124" s="1896" t="s">
        <v>1332</v>
      </c>
      <c r="E124" s="1898">
        <v>44639</v>
      </c>
      <c r="F124" s="1902" t="s">
        <v>6020</v>
      </c>
      <c r="G124" s="1902">
        <v>0</v>
      </c>
      <c r="H124" s="2044" t="s">
        <v>304</v>
      </c>
      <c r="I124" s="1907" t="s">
        <v>234</v>
      </c>
      <c r="J124" s="2"/>
    </row>
    <row r="125" spans="1:256" ht="13.5" customHeight="1">
      <c r="A125" s="1833">
        <v>2022</v>
      </c>
      <c r="B125" s="1827" t="s">
        <v>129</v>
      </c>
      <c r="C125" s="1893" t="s">
        <v>134</v>
      </c>
      <c r="D125" s="1896" t="s">
        <v>5683</v>
      </c>
      <c r="E125" s="1898">
        <v>44703</v>
      </c>
      <c r="F125" s="1902" t="s">
        <v>6122</v>
      </c>
      <c r="G125" s="1902">
        <v>3</v>
      </c>
      <c r="H125" s="2044" t="s">
        <v>6060</v>
      </c>
      <c r="I125" s="1907"/>
      <c r="J125" s="2"/>
    </row>
    <row r="126" spans="1:256" ht="13.5" customHeight="1">
      <c r="A126" s="1833">
        <v>2022</v>
      </c>
      <c r="B126" s="1827" t="s">
        <v>129</v>
      </c>
      <c r="C126" s="1893" t="s">
        <v>134</v>
      </c>
      <c r="D126" s="1896" t="s">
        <v>277</v>
      </c>
      <c r="E126" s="1898">
        <v>44815</v>
      </c>
      <c r="F126" s="1902" t="s">
        <v>6332</v>
      </c>
      <c r="G126" s="1902">
        <v>3</v>
      </c>
      <c r="H126" s="2044" t="s">
        <v>1271</v>
      </c>
      <c r="I126" s="1907"/>
      <c r="J126" s="2"/>
    </row>
    <row r="127" spans="1:256" ht="13.5" customHeight="1">
      <c r="A127" s="1833">
        <v>2022</v>
      </c>
      <c r="B127" s="1827" t="s">
        <v>129</v>
      </c>
      <c r="C127" s="1893" t="s">
        <v>134</v>
      </c>
      <c r="D127" s="1896" t="s">
        <v>277</v>
      </c>
      <c r="E127" s="1898">
        <v>44815</v>
      </c>
      <c r="F127" s="1902" t="s">
        <v>6333</v>
      </c>
      <c r="G127" s="1902">
        <v>10</v>
      </c>
      <c r="H127" s="2044" t="s">
        <v>1103</v>
      </c>
      <c r="I127" s="1999"/>
      <c r="J127" s="2"/>
    </row>
    <row r="128" spans="1:256" ht="13.5" customHeight="1">
      <c r="A128" s="1833">
        <v>2022</v>
      </c>
      <c r="B128" s="1827" t="s">
        <v>129</v>
      </c>
      <c r="C128" s="1893" t="s">
        <v>134</v>
      </c>
      <c r="D128" s="1896" t="s">
        <v>6342</v>
      </c>
      <c r="E128" s="1898">
        <v>44857</v>
      </c>
      <c r="F128" s="1902" t="s">
        <v>6350</v>
      </c>
      <c r="G128" s="1902">
        <v>5</v>
      </c>
      <c r="H128" s="2044" t="s">
        <v>236</v>
      </c>
      <c r="I128" s="1908"/>
      <c r="J128" s="2"/>
    </row>
    <row r="129" spans="1:256" ht="13.5" customHeight="1">
      <c r="A129" s="1833">
        <v>2022</v>
      </c>
      <c r="B129" s="1827" t="s">
        <v>129</v>
      </c>
      <c r="C129" s="1893" t="s">
        <v>134</v>
      </c>
      <c r="D129" s="1896" t="s">
        <v>6342</v>
      </c>
      <c r="E129" s="1898">
        <v>44857</v>
      </c>
      <c r="F129" s="1902" t="s">
        <v>6350</v>
      </c>
      <c r="G129" s="1902">
        <v>5</v>
      </c>
      <c r="H129" s="2044" t="s">
        <v>295</v>
      </c>
      <c r="I129" s="1908"/>
      <c r="J129" s="2"/>
    </row>
    <row r="130" spans="1:256" ht="13.5" customHeight="1">
      <c r="A130" s="1833">
        <v>2022</v>
      </c>
      <c r="B130" s="1827" t="s">
        <v>129</v>
      </c>
      <c r="C130" s="1893" t="s">
        <v>134</v>
      </c>
      <c r="D130" s="1896" t="s">
        <v>6355</v>
      </c>
      <c r="E130" s="1898">
        <v>44871</v>
      </c>
      <c r="F130" s="1902" t="s">
        <v>6122</v>
      </c>
      <c r="G130" s="1902">
        <v>5</v>
      </c>
      <c r="H130" s="2044" t="s">
        <v>305</v>
      </c>
      <c r="I130" s="1908"/>
      <c r="J130" s="2"/>
    </row>
    <row r="131" spans="1:256" ht="13.5" customHeight="1">
      <c r="A131" s="1833">
        <v>2022</v>
      </c>
      <c r="B131" s="1827" t="s">
        <v>129</v>
      </c>
      <c r="C131" s="1893" t="s">
        <v>134</v>
      </c>
      <c r="D131" s="1896" t="s">
        <v>6355</v>
      </c>
      <c r="E131" s="1898">
        <v>44871</v>
      </c>
      <c r="F131" s="1902" t="s">
        <v>6020</v>
      </c>
      <c r="G131" s="1902">
        <v>0</v>
      </c>
      <c r="H131" s="2044" t="s">
        <v>304</v>
      </c>
      <c r="I131" s="1907" t="s">
        <v>234</v>
      </c>
      <c r="J131" s="2"/>
    </row>
    <row r="132" spans="1:256" ht="13.5" customHeight="1">
      <c r="A132" s="1833">
        <v>2022</v>
      </c>
      <c r="B132" s="1827" t="s">
        <v>129</v>
      </c>
      <c r="C132" s="1893" t="s">
        <v>134</v>
      </c>
      <c r="D132" s="1896" t="s">
        <v>6355</v>
      </c>
      <c r="E132" s="1898">
        <v>44871</v>
      </c>
      <c r="F132" s="1902" t="s">
        <v>6350</v>
      </c>
      <c r="G132" s="1902">
        <v>5</v>
      </c>
      <c r="H132" s="2044" t="s">
        <v>295</v>
      </c>
      <c r="I132" s="1908"/>
      <c r="J132" s="2"/>
    </row>
    <row r="133" spans="1:256" ht="13.5" customHeight="1">
      <c r="A133" s="1833">
        <v>2022</v>
      </c>
      <c r="B133" s="1827" t="s">
        <v>129</v>
      </c>
      <c r="C133" s="1895" t="s">
        <v>134</v>
      </c>
      <c r="D133" s="1897" t="s">
        <v>5785</v>
      </c>
      <c r="E133" s="1899">
        <v>44878</v>
      </c>
      <c r="F133" s="1903" t="s">
        <v>6368</v>
      </c>
      <c r="G133" s="1903">
        <v>5</v>
      </c>
      <c r="H133" s="2209" t="s">
        <v>295</v>
      </c>
      <c r="I133" s="1908" t="s">
        <v>5913</v>
      </c>
      <c r="J133" s="2"/>
    </row>
    <row r="134" spans="1:256" ht="13.5" customHeight="1">
      <c r="A134" s="1833">
        <v>2022</v>
      </c>
      <c r="B134" s="1827"/>
      <c r="C134" s="1895"/>
      <c r="D134" s="1897"/>
      <c r="E134" s="1899"/>
      <c r="F134" s="1903"/>
      <c r="G134" s="1903">
        <v>46</v>
      </c>
      <c r="H134" s="2209"/>
      <c r="I134" s="1907"/>
      <c r="J134" s="2"/>
    </row>
    <row r="135" spans="1:256" ht="13.5" customHeight="1">
      <c r="A135" s="2177" t="s">
        <v>46</v>
      </c>
      <c r="B135" s="2171"/>
      <c r="C135" s="2178" t="s">
        <v>297</v>
      </c>
      <c r="D135" s="2171"/>
      <c r="E135" s="2173"/>
      <c r="F135" s="2175"/>
      <c r="G135" s="2175">
        <v>67</v>
      </c>
      <c r="H135" s="2176"/>
      <c r="I135" s="1541"/>
      <c r="J135" s="93"/>
      <c r="IV135" s="2"/>
    </row>
    <row r="136" spans="1:256" ht="13.5" customHeight="1">
      <c r="A136" s="147"/>
      <c r="C136" s="148"/>
      <c r="E136" s="1673"/>
      <c r="F136" s="133"/>
      <c r="G136" s="133"/>
      <c r="I136" s="1409"/>
      <c r="J136" s="93"/>
      <c r="IV136" s="2"/>
    </row>
    <row r="137" spans="1:256" s="115" customFormat="1" ht="13.5" customHeight="1">
      <c r="A137" s="1835">
        <v>2018</v>
      </c>
      <c r="B137" s="1826" t="s">
        <v>129</v>
      </c>
      <c r="C137" s="1836" t="s">
        <v>148</v>
      </c>
      <c r="D137" s="1826" t="s">
        <v>222</v>
      </c>
      <c r="E137" s="1837">
        <v>43163</v>
      </c>
      <c r="F137" s="1838" t="s">
        <v>298</v>
      </c>
      <c r="G137" s="1838">
        <v>7</v>
      </c>
      <c r="H137" s="1839" t="s">
        <v>299</v>
      </c>
      <c r="I137" s="1540"/>
      <c r="J137" s="114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</row>
    <row r="138" spans="1:256" ht="13.5" customHeight="1">
      <c r="A138" s="1835">
        <v>2018</v>
      </c>
      <c r="B138" s="1826"/>
      <c r="C138" s="1836"/>
      <c r="D138" s="1826"/>
      <c r="E138" s="1837"/>
      <c r="F138" s="1838"/>
      <c r="G138" s="1838">
        <f>G137</f>
        <v>7</v>
      </c>
      <c r="H138" s="1839"/>
      <c r="I138" s="1409"/>
      <c r="J138" s="189"/>
    </row>
    <row r="139" spans="1:256" ht="13.5" customHeight="1">
      <c r="A139" s="2177" t="s">
        <v>46</v>
      </c>
      <c r="B139" s="2171"/>
      <c r="C139" s="2178" t="s">
        <v>300</v>
      </c>
      <c r="D139" s="2171"/>
      <c r="E139" s="2173"/>
      <c r="F139" s="2175"/>
      <c r="G139" s="2175">
        <f>G138</f>
        <v>7</v>
      </c>
      <c r="H139" s="2176"/>
      <c r="I139" s="1409"/>
      <c r="J139" s="93"/>
    </row>
    <row r="140" spans="1:256" ht="13.5" customHeight="1">
      <c r="A140" s="178"/>
      <c r="B140" s="154"/>
      <c r="C140" s="155"/>
      <c r="D140" s="154"/>
      <c r="E140" s="1677"/>
      <c r="F140" s="153"/>
      <c r="G140" s="153"/>
      <c r="H140" s="157"/>
      <c r="I140" s="1409"/>
      <c r="J140" s="93"/>
    </row>
    <row r="141" spans="1:256" ht="13.5" customHeight="1">
      <c r="A141" s="2210">
        <v>2016</v>
      </c>
      <c r="B141" s="2211" t="s">
        <v>53</v>
      </c>
      <c r="C141" s="2212" t="s">
        <v>6234</v>
      </c>
      <c r="D141" s="2211"/>
      <c r="E141" s="2213"/>
      <c r="F141" s="2214"/>
      <c r="G141" s="2214">
        <v>0</v>
      </c>
      <c r="H141" s="157"/>
      <c r="I141" s="1857"/>
      <c r="J141" s="93"/>
    </row>
    <row r="142" spans="1:256" ht="13.5" customHeight="1">
      <c r="A142" s="2210">
        <v>2016</v>
      </c>
      <c r="B142" s="2211"/>
      <c r="C142" s="2212"/>
      <c r="D142" s="2211"/>
      <c r="E142" s="2213"/>
      <c r="F142" s="2214"/>
      <c r="G142" s="2214">
        <v>0</v>
      </c>
      <c r="H142" s="157"/>
      <c r="I142" s="1857"/>
      <c r="J142" s="93"/>
    </row>
    <row r="143" spans="1:256" ht="13.5" customHeight="1">
      <c r="A143" s="1833">
        <v>2022</v>
      </c>
      <c r="B143" s="1827" t="s">
        <v>53</v>
      </c>
      <c r="C143" s="1877" t="s">
        <v>6232</v>
      </c>
      <c r="D143" s="1827" t="s">
        <v>6021</v>
      </c>
      <c r="E143" s="1829">
        <v>44723</v>
      </c>
      <c r="F143" s="1831" t="s">
        <v>6233</v>
      </c>
      <c r="G143" s="1831">
        <v>0</v>
      </c>
      <c r="H143" s="1832" t="s">
        <v>309</v>
      </c>
      <c r="I143" s="1857" t="s">
        <v>234</v>
      </c>
      <c r="J143" s="93"/>
    </row>
    <row r="144" spans="1:256" ht="13.5" customHeight="1">
      <c r="A144" s="1833">
        <v>2022</v>
      </c>
      <c r="B144" s="1827" t="s">
        <v>53</v>
      </c>
      <c r="C144" s="1877" t="s">
        <v>6234</v>
      </c>
      <c r="D144" s="1827" t="s">
        <v>6355</v>
      </c>
      <c r="E144" s="1829">
        <v>44871</v>
      </c>
      <c r="F144" s="1831" t="s">
        <v>6360</v>
      </c>
      <c r="G144" s="1831">
        <v>0</v>
      </c>
      <c r="H144" s="1832" t="s">
        <v>309</v>
      </c>
      <c r="I144" s="1857" t="s">
        <v>234</v>
      </c>
      <c r="J144" s="93"/>
    </row>
    <row r="145" spans="1:20" ht="13.5" customHeight="1">
      <c r="A145" s="1833">
        <v>2022</v>
      </c>
      <c r="B145" s="1827"/>
      <c r="C145" s="1877"/>
      <c r="D145" s="1827"/>
      <c r="E145" s="1829"/>
      <c r="F145" s="1831"/>
      <c r="G145" s="1831">
        <v>0</v>
      </c>
      <c r="H145" s="1832"/>
      <c r="I145" s="2215" t="s">
        <v>6369</v>
      </c>
      <c r="J145" s="93"/>
    </row>
    <row r="146" spans="1:20" ht="13.5" customHeight="1">
      <c r="A146" s="2177" t="s">
        <v>46</v>
      </c>
      <c r="B146" s="2171"/>
      <c r="C146" s="2178" t="s">
        <v>6231</v>
      </c>
      <c r="D146" s="2171"/>
      <c r="E146" s="2173"/>
      <c r="F146" s="2175"/>
      <c r="G146" s="2175">
        <v>0</v>
      </c>
      <c r="H146" s="2216"/>
      <c r="I146" s="1409"/>
      <c r="J146" s="93"/>
    </row>
    <row r="147" spans="1:20" ht="13.5" customHeight="1">
      <c r="A147" s="147"/>
      <c r="C147" s="148"/>
      <c r="E147" s="1673"/>
      <c r="F147" s="133"/>
      <c r="G147" s="133"/>
      <c r="I147" s="1409"/>
      <c r="J147" s="93"/>
    </row>
    <row r="148" spans="1:20" s="115" customFormat="1" ht="13.5" customHeight="1">
      <c r="A148" s="1835">
        <v>2018</v>
      </c>
      <c r="B148" s="1826" t="s">
        <v>129</v>
      </c>
      <c r="C148" s="1836" t="s">
        <v>140</v>
      </c>
      <c r="D148" s="1826" t="s">
        <v>66</v>
      </c>
      <c r="E148" s="1837">
        <v>43177</v>
      </c>
      <c r="F148" s="1838" t="s">
        <v>301</v>
      </c>
      <c r="G148" s="1838">
        <v>5</v>
      </c>
      <c r="H148" s="1839" t="s">
        <v>302</v>
      </c>
      <c r="I148" s="1540"/>
      <c r="J148" s="114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</row>
    <row r="149" spans="1:20" s="115" customFormat="1" ht="13.5" customHeight="1">
      <c r="A149" s="1835">
        <v>2018</v>
      </c>
      <c r="B149" s="1826" t="s">
        <v>129</v>
      </c>
      <c r="C149" s="1836" t="s">
        <v>140</v>
      </c>
      <c r="D149" s="1826" t="s">
        <v>66</v>
      </c>
      <c r="E149" s="1837">
        <v>43177</v>
      </c>
      <c r="F149" s="1838" t="s">
        <v>303</v>
      </c>
      <c r="G149" s="1838">
        <v>5</v>
      </c>
      <c r="H149" s="1839" t="s">
        <v>304</v>
      </c>
      <c r="I149" s="1540"/>
      <c r="J149" s="114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</row>
    <row r="150" spans="1:20" s="115" customFormat="1" ht="13.5" customHeight="1">
      <c r="A150" s="1835">
        <v>2018</v>
      </c>
      <c r="B150" s="1826" t="s">
        <v>129</v>
      </c>
      <c r="C150" s="1836" t="s">
        <v>140</v>
      </c>
      <c r="D150" s="1826" t="s">
        <v>70</v>
      </c>
      <c r="E150" s="1837">
        <v>43170</v>
      </c>
      <c r="F150" s="1838" t="s">
        <v>301</v>
      </c>
      <c r="G150" s="1838">
        <v>5</v>
      </c>
      <c r="H150" s="1839" t="s">
        <v>305</v>
      </c>
      <c r="I150" s="1540"/>
      <c r="J150" s="114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</row>
    <row r="151" spans="1:20" s="197" customFormat="1" ht="13.5" customHeight="1">
      <c r="A151" s="1835">
        <v>2018</v>
      </c>
      <c r="B151" s="1826"/>
      <c r="C151" s="1836"/>
      <c r="D151" s="1826"/>
      <c r="E151" s="1837"/>
      <c r="F151" s="1838"/>
      <c r="G151" s="1838">
        <f>SUM(G148:G150)</f>
        <v>15</v>
      </c>
      <c r="H151" s="1839"/>
      <c r="I151" s="1648"/>
      <c r="J151" s="196"/>
      <c r="K151" s="195"/>
      <c r="L151" s="195"/>
      <c r="M151" s="195"/>
      <c r="N151" s="195"/>
      <c r="O151" s="195"/>
      <c r="P151" s="195"/>
      <c r="Q151" s="195"/>
      <c r="R151" s="195"/>
      <c r="S151" s="195"/>
      <c r="T151" s="195"/>
    </row>
    <row r="152" spans="1:20" ht="13.5" customHeight="1">
      <c r="A152" s="147">
        <v>2019</v>
      </c>
      <c r="B152" s="73" t="s">
        <v>129</v>
      </c>
      <c r="C152" s="148" t="s">
        <v>140</v>
      </c>
      <c r="D152" s="73" t="s">
        <v>66</v>
      </c>
      <c r="E152" s="1673">
        <v>43541</v>
      </c>
      <c r="F152" s="133" t="s">
        <v>303</v>
      </c>
      <c r="G152" s="133">
        <v>5</v>
      </c>
      <c r="H152" s="88" t="s">
        <v>304</v>
      </c>
      <c r="I152" s="1409"/>
      <c r="J152" s="93"/>
    </row>
    <row r="153" spans="1:20" ht="13.5" customHeight="1">
      <c r="A153" s="147">
        <v>2019</v>
      </c>
      <c r="C153" s="148"/>
      <c r="E153" s="1673"/>
      <c r="F153" s="133"/>
      <c r="G153" s="133">
        <f>SUM(G152)</f>
        <v>5</v>
      </c>
      <c r="I153" s="1409"/>
      <c r="J153" s="93"/>
    </row>
    <row r="154" spans="1:20" ht="13.5" customHeight="1">
      <c r="A154" s="1497">
        <v>2021</v>
      </c>
      <c r="B154" s="1494" t="s">
        <v>129</v>
      </c>
      <c r="C154" s="2217" t="s">
        <v>140</v>
      </c>
      <c r="D154" s="2218" t="s">
        <v>252</v>
      </c>
      <c r="E154" s="2219">
        <v>44262</v>
      </c>
      <c r="F154" s="2220" t="s">
        <v>5375</v>
      </c>
      <c r="G154" s="2220">
        <v>7</v>
      </c>
      <c r="H154" s="2221" t="s">
        <v>814</v>
      </c>
      <c r="I154" s="1409"/>
      <c r="J154" s="93"/>
    </row>
    <row r="155" spans="1:20" ht="13.5" customHeight="1">
      <c r="A155" s="1497">
        <v>2021</v>
      </c>
      <c r="B155" s="1457"/>
      <c r="C155" s="1498"/>
      <c r="D155" s="1457"/>
      <c r="E155" s="1684"/>
      <c r="F155" s="1458"/>
      <c r="G155" s="1458">
        <f>SUM(G154)</f>
        <v>7</v>
      </c>
      <c r="H155" s="1499"/>
      <c r="I155" s="1409"/>
      <c r="J155" s="93"/>
    </row>
    <row r="156" spans="1:20" ht="13.5" customHeight="1">
      <c r="A156" s="2177" t="s">
        <v>46</v>
      </c>
      <c r="B156" s="2171"/>
      <c r="C156" s="2178" t="s">
        <v>306</v>
      </c>
      <c r="D156" s="2171"/>
      <c r="E156" s="2173"/>
      <c r="F156" s="2175"/>
      <c r="G156" s="2175">
        <f>G151+G153+G155</f>
        <v>27</v>
      </c>
      <c r="H156" s="2176"/>
      <c r="I156" s="1409"/>
      <c r="J156" s="93"/>
    </row>
    <row r="157" spans="1:20" ht="13.5" customHeight="1">
      <c r="A157" s="147"/>
      <c r="C157" s="148"/>
      <c r="E157" s="1673"/>
      <c r="F157" s="133"/>
      <c r="G157" s="133"/>
      <c r="I157" s="1541"/>
      <c r="J157" s="93"/>
    </row>
    <row r="158" spans="1:20" s="115" customFormat="1">
      <c r="A158" s="1513">
        <v>2021</v>
      </c>
      <c r="B158" s="1515" t="s">
        <v>164</v>
      </c>
      <c r="C158" s="1515" t="s">
        <v>128</v>
      </c>
      <c r="D158" s="1515" t="s">
        <v>252</v>
      </c>
      <c r="E158" s="1686">
        <v>44262</v>
      </c>
      <c r="F158" s="1516" t="s">
        <v>5376</v>
      </c>
      <c r="G158" s="1516">
        <v>7</v>
      </c>
      <c r="H158" s="1515" t="s">
        <v>919</v>
      </c>
      <c r="I158" s="1541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</row>
    <row r="159" spans="1:20" s="115" customFormat="1">
      <c r="A159" s="1513">
        <v>2021</v>
      </c>
      <c r="B159" s="1515" t="s">
        <v>164</v>
      </c>
      <c r="C159" s="1515" t="s">
        <v>128</v>
      </c>
      <c r="D159" s="1515" t="s">
        <v>252</v>
      </c>
      <c r="E159" s="1686">
        <v>44262</v>
      </c>
      <c r="F159" s="1516" t="s">
        <v>5377</v>
      </c>
      <c r="G159" s="1516">
        <v>3</v>
      </c>
      <c r="H159" s="1515" t="s">
        <v>1421</v>
      </c>
      <c r="I159" s="1541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</row>
    <row r="160" spans="1:20" ht="13.5" customHeight="1">
      <c r="A160" s="1513">
        <v>2021</v>
      </c>
      <c r="B160" s="1515" t="s">
        <v>164</v>
      </c>
      <c r="C160" s="1515" t="s">
        <v>128</v>
      </c>
      <c r="D160" s="1515" t="s">
        <v>252</v>
      </c>
      <c r="E160" s="1686">
        <v>44262</v>
      </c>
      <c r="F160" s="1516" t="s">
        <v>5378</v>
      </c>
      <c r="G160" s="1516">
        <v>10</v>
      </c>
      <c r="H160" s="1515" t="s">
        <v>324</v>
      </c>
      <c r="I160" s="1541"/>
      <c r="J160" s="189"/>
    </row>
    <row r="161" spans="1:256">
      <c r="A161" s="1514">
        <v>2021</v>
      </c>
      <c r="B161" s="1515" t="s">
        <v>164</v>
      </c>
      <c r="C161" s="1515" t="s">
        <v>128</v>
      </c>
      <c r="D161" s="1515" t="s">
        <v>252</v>
      </c>
      <c r="E161" s="1686">
        <v>44262</v>
      </c>
      <c r="F161" s="1516" t="s">
        <v>5379</v>
      </c>
      <c r="G161" s="1516">
        <v>7</v>
      </c>
      <c r="H161" s="1515" t="s">
        <v>326</v>
      </c>
      <c r="I161" s="1541"/>
      <c r="J161" s="2"/>
      <c r="IV161" s="2"/>
    </row>
    <row r="162" spans="1:256">
      <c r="A162" s="1514">
        <v>2021</v>
      </c>
      <c r="B162" s="1515" t="s">
        <v>164</v>
      </c>
      <c r="C162" s="1515" t="s">
        <v>128</v>
      </c>
      <c r="D162" s="1515" t="s">
        <v>252</v>
      </c>
      <c r="E162" s="1686">
        <v>44262</v>
      </c>
      <c r="F162" s="1516" t="s">
        <v>5380</v>
      </c>
      <c r="G162" s="1516">
        <v>3</v>
      </c>
      <c r="H162" s="1515" t="s">
        <v>329</v>
      </c>
      <c r="I162" s="1541"/>
      <c r="J162" s="2"/>
      <c r="IV162" s="2"/>
    </row>
    <row r="163" spans="1:256">
      <c r="A163" s="1514">
        <v>2021</v>
      </c>
      <c r="B163" s="1515" t="s">
        <v>164</v>
      </c>
      <c r="C163" s="1515" t="s">
        <v>128</v>
      </c>
      <c r="D163" s="1515" t="s">
        <v>5683</v>
      </c>
      <c r="E163" s="1686">
        <v>44332</v>
      </c>
      <c r="F163" s="1516" t="s">
        <v>5743</v>
      </c>
      <c r="G163" s="1516">
        <v>3</v>
      </c>
      <c r="H163" s="1515" t="s">
        <v>5713</v>
      </c>
      <c r="I163" s="1541"/>
      <c r="J163" s="2"/>
      <c r="IV163" s="2"/>
    </row>
    <row r="164" spans="1:256">
      <c r="A164" s="1514">
        <v>2021</v>
      </c>
      <c r="B164" s="1506"/>
      <c r="C164" s="1506"/>
      <c r="D164" s="1506"/>
      <c r="E164" s="1687"/>
      <c r="F164" s="1713"/>
      <c r="G164" s="1517">
        <f>SUM(G158:G163)</f>
        <v>33</v>
      </c>
      <c r="H164" s="1640"/>
      <c r="I164" s="1541"/>
      <c r="J164" s="2"/>
      <c r="IV164" s="2"/>
    </row>
    <row r="165" spans="1:256">
      <c r="A165" s="1926">
        <v>2022</v>
      </c>
      <c r="B165" s="1927" t="s">
        <v>164</v>
      </c>
      <c r="C165" s="1927" t="s">
        <v>128</v>
      </c>
      <c r="D165" s="1927" t="s">
        <v>252</v>
      </c>
      <c r="E165" s="1928">
        <v>44626</v>
      </c>
      <c r="F165" s="1929" t="s">
        <v>5926</v>
      </c>
      <c r="G165" s="1930">
        <v>10</v>
      </c>
      <c r="H165" s="1931" t="s">
        <v>5835</v>
      </c>
      <c r="I165" s="1907"/>
      <c r="J165" s="2"/>
      <c r="IV165" s="2"/>
    </row>
    <row r="166" spans="1:256">
      <c r="A166" s="1926">
        <v>2022</v>
      </c>
      <c r="B166" s="1927" t="s">
        <v>164</v>
      </c>
      <c r="C166" s="1927" t="s">
        <v>128</v>
      </c>
      <c r="D166" s="1927" t="s">
        <v>252</v>
      </c>
      <c r="E166" s="1928">
        <v>44626</v>
      </c>
      <c r="F166" s="1929" t="s">
        <v>5927</v>
      </c>
      <c r="G166" s="1930">
        <v>7</v>
      </c>
      <c r="H166" s="1931" t="s">
        <v>5836</v>
      </c>
      <c r="I166" s="1907"/>
      <c r="J166" s="2"/>
      <c r="IV166" s="2"/>
    </row>
    <row r="167" spans="1:256">
      <c r="A167" s="1926">
        <v>2022</v>
      </c>
      <c r="B167" s="1927" t="s">
        <v>164</v>
      </c>
      <c r="C167" s="1927" t="s">
        <v>128</v>
      </c>
      <c r="D167" s="1927" t="s">
        <v>252</v>
      </c>
      <c r="E167" s="1928">
        <v>44626</v>
      </c>
      <c r="F167" s="1929" t="s">
        <v>5995</v>
      </c>
      <c r="G167" s="1930">
        <v>7</v>
      </c>
      <c r="H167" s="1931" t="s">
        <v>5906</v>
      </c>
      <c r="I167" s="1907"/>
      <c r="J167" s="2"/>
      <c r="IV167" s="2"/>
    </row>
    <row r="168" spans="1:256">
      <c r="A168" s="1926">
        <v>2022</v>
      </c>
      <c r="B168" s="1927" t="s">
        <v>164</v>
      </c>
      <c r="C168" s="1927" t="s">
        <v>128</v>
      </c>
      <c r="D168" s="1927" t="s">
        <v>252</v>
      </c>
      <c r="E168" s="1928">
        <v>44626</v>
      </c>
      <c r="F168" s="1929" t="s">
        <v>5996</v>
      </c>
      <c r="G168" s="1930">
        <v>3</v>
      </c>
      <c r="H168" s="1931" t="s">
        <v>5907</v>
      </c>
      <c r="I168" s="1908"/>
      <c r="J168" s="2"/>
      <c r="IV168" s="2"/>
    </row>
    <row r="169" spans="1:256">
      <c r="A169" s="1926">
        <v>2022</v>
      </c>
      <c r="B169" s="1927" t="s">
        <v>164</v>
      </c>
      <c r="C169" s="1927" t="s">
        <v>128</v>
      </c>
      <c r="D169" s="1927" t="s">
        <v>5469</v>
      </c>
      <c r="E169" s="1928">
        <v>44646</v>
      </c>
      <c r="F169" s="1929" t="s">
        <v>6025</v>
      </c>
      <c r="G169" s="1930">
        <v>5</v>
      </c>
      <c r="H169" s="1931" t="s">
        <v>352</v>
      </c>
      <c r="I169" s="1908"/>
      <c r="J169" s="2"/>
      <c r="IV169" s="2"/>
    </row>
    <row r="170" spans="1:256">
      <c r="A170" s="1926">
        <v>2022</v>
      </c>
      <c r="B170" s="1927" t="s">
        <v>164</v>
      </c>
      <c r="C170" s="1927" t="s">
        <v>128</v>
      </c>
      <c r="D170" s="1927" t="s">
        <v>5683</v>
      </c>
      <c r="E170" s="1928">
        <v>44703</v>
      </c>
      <c r="F170" s="1929" t="s">
        <v>6221</v>
      </c>
      <c r="G170" s="1930">
        <v>7</v>
      </c>
      <c r="H170" s="1931" t="s">
        <v>6107</v>
      </c>
      <c r="I170" s="1908"/>
      <c r="J170" s="2"/>
      <c r="IV170" s="2"/>
    </row>
    <row r="171" spans="1:256">
      <c r="A171" s="1926">
        <v>2022</v>
      </c>
      <c r="B171" s="1927" t="s">
        <v>164</v>
      </c>
      <c r="C171" s="1927" t="s">
        <v>128</v>
      </c>
      <c r="D171" s="1927" t="s">
        <v>5683</v>
      </c>
      <c r="E171" s="1928">
        <v>44703</v>
      </c>
      <c r="F171" s="1929" t="s">
        <v>6222</v>
      </c>
      <c r="G171" s="1930">
        <v>3</v>
      </c>
      <c r="H171" s="1931" t="s">
        <v>6108</v>
      </c>
      <c r="I171" s="1908" t="s">
        <v>5908</v>
      </c>
      <c r="J171" s="2"/>
      <c r="IV171" s="2"/>
    </row>
    <row r="172" spans="1:256">
      <c r="A172" s="1926">
        <v>2022</v>
      </c>
      <c r="B172" s="1927"/>
      <c r="C172" s="1927"/>
      <c r="D172" s="1927"/>
      <c r="E172" s="1928"/>
      <c r="F172" s="1929"/>
      <c r="G172" s="1930">
        <v>42</v>
      </c>
      <c r="H172" s="1931"/>
      <c r="I172" s="1907"/>
      <c r="J172" s="2"/>
      <c r="IV172" s="2"/>
    </row>
    <row r="173" spans="1:256" ht="13.5" customHeight="1">
      <c r="A173" s="2222" t="s">
        <v>46</v>
      </c>
      <c r="B173" s="2223"/>
      <c r="C173" s="2224" t="s">
        <v>330</v>
      </c>
      <c r="D173" s="2223"/>
      <c r="E173" s="2225"/>
      <c r="F173" s="2226"/>
      <c r="G173" s="2226">
        <v>75</v>
      </c>
      <c r="H173" s="2227"/>
      <c r="I173" s="1541"/>
      <c r="J173" s="93"/>
      <c r="IV173" s="2"/>
    </row>
    <row r="174" spans="1:256" ht="13.5" customHeight="1">
      <c r="A174" s="147"/>
      <c r="C174" s="148"/>
      <c r="E174" s="1673"/>
      <c r="F174" s="133"/>
      <c r="G174" s="133"/>
      <c r="I174" s="1409"/>
      <c r="J174" s="93"/>
      <c r="IV174" s="2"/>
    </row>
    <row r="175" spans="1:256" s="188" customFormat="1">
      <c r="A175" s="244">
        <v>2020</v>
      </c>
      <c r="B175" s="180" t="s">
        <v>164</v>
      </c>
      <c r="C175" s="181" t="s">
        <v>177</v>
      </c>
      <c r="D175" s="245" t="s">
        <v>55</v>
      </c>
      <c r="E175" s="1689">
        <v>43876</v>
      </c>
      <c r="F175" s="1714" t="s">
        <v>331</v>
      </c>
      <c r="G175" s="248">
        <v>5</v>
      </c>
      <c r="H175" s="1641" t="s">
        <v>332</v>
      </c>
      <c r="I175" s="1410"/>
      <c r="J175" s="250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IV175" s="186"/>
    </row>
    <row r="176" spans="1:256" s="188" customFormat="1" ht="13.5" customHeight="1">
      <c r="A176" s="177">
        <v>2020</v>
      </c>
      <c r="B176" s="180"/>
      <c r="C176" s="181"/>
      <c r="D176" s="180"/>
      <c r="E176" s="1682"/>
      <c r="F176" s="184"/>
      <c r="G176" s="184">
        <f>SUM(G175:G175)</f>
        <v>5</v>
      </c>
      <c r="H176" s="252"/>
      <c r="I176" s="1410"/>
      <c r="J176" s="187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IV176" s="186"/>
    </row>
    <row r="177" spans="1:256" s="188" customFormat="1" ht="13.5" customHeight="1">
      <c r="A177" s="1497">
        <v>2021</v>
      </c>
      <c r="B177" s="1457" t="s">
        <v>164</v>
      </c>
      <c r="C177" s="2228" t="s">
        <v>177</v>
      </c>
      <c r="D177" s="2204" t="s">
        <v>252</v>
      </c>
      <c r="E177" s="2205">
        <v>44262</v>
      </c>
      <c r="F177" s="2206" t="s">
        <v>5381</v>
      </c>
      <c r="G177" s="2206">
        <v>7</v>
      </c>
      <c r="H177" s="2207" t="s">
        <v>647</v>
      </c>
      <c r="I177" s="1410"/>
      <c r="J177" s="187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IV177" s="186"/>
    </row>
    <row r="178" spans="1:256" s="188" customFormat="1" ht="13.5" customHeight="1">
      <c r="A178" s="1497">
        <v>2021</v>
      </c>
      <c r="B178" s="1457" t="s">
        <v>164</v>
      </c>
      <c r="C178" s="2179" t="s">
        <v>177</v>
      </c>
      <c r="D178" s="2033" t="s">
        <v>5683</v>
      </c>
      <c r="E178" s="2034">
        <v>44332</v>
      </c>
      <c r="F178" s="2035" t="s">
        <v>5716</v>
      </c>
      <c r="G178" s="2035">
        <v>3</v>
      </c>
      <c r="H178" s="2043" t="s">
        <v>5684</v>
      </c>
      <c r="I178" s="1410"/>
      <c r="J178" s="187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IV178" s="186"/>
    </row>
    <row r="179" spans="1:256" s="188" customFormat="1" ht="13.5" customHeight="1">
      <c r="A179" s="1497">
        <v>2021</v>
      </c>
      <c r="B179" s="1457"/>
      <c r="C179" s="2229"/>
      <c r="D179" s="2230"/>
      <c r="E179" s="2231"/>
      <c r="F179" s="2232"/>
      <c r="G179" s="2232">
        <v>10</v>
      </c>
      <c r="H179" s="2233"/>
      <c r="I179" s="1410"/>
      <c r="J179" s="187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IV179" s="186"/>
    </row>
    <row r="180" spans="1:256" s="188" customFormat="1" ht="13.5" customHeight="1">
      <c r="A180" s="1833">
        <v>2022</v>
      </c>
      <c r="B180" s="1827" t="s">
        <v>164</v>
      </c>
      <c r="C180" s="1877" t="s">
        <v>177</v>
      </c>
      <c r="D180" s="1827" t="s">
        <v>252</v>
      </c>
      <c r="E180" s="1829">
        <v>44626</v>
      </c>
      <c r="F180" s="1831" t="s">
        <v>5932</v>
      </c>
      <c r="G180" s="1831">
        <v>10</v>
      </c>
      <c r="H180" s="1832" t="s">
        <v>5841</v>
      </c>
      <c r="I180" s="1891"/>
      <c r="J180" s="187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IV180" s="186"/>
    </row>
    <row r="181" spans="1:256" s="188" customFormat="1" ht="13.5" customHeight="1">
      <c r="A181" s="1833">
        <v>2022</v>
      </c>
      <c r="B181" s="1827" t="s">
        <v>164</v>
      </c>
      <c r="C181" s="1877" t="s">
        <v>177</v>
      </c>
      <c r="D181" s="1827" t="s">
        <v>252</v>
      </c>
      <c r="E181" s="1829">
        <v>44626</v>
      </c>
      <c r="F181" s="1831" t="s">
        <v>5956</v>
      </c>
      <c r="G181" s="1831">
        <v>10</v>
      </c>
      <c r="H181" s="1832" t="s">
        <v>5865</v>
      </c>
      <c r="I181" s="1891"/>
      <c r="J181" s="187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IV181" s="186"/>
    </row>
    <row r="182" spans="1:256" s="188" customFormat="1" ht="13.5" customHeight="1">
      <c r="A182" s="1833">
        <v>2022</v>
      </c>
      <c r="B182" s="1827" t="s">
        <v>164</v>
      </c>
      <c r="C182" s="1877" t="s">
        <v>177</v>
      </c>
      <c r="D182" s="1827" t="s">
        <v>252</v>
      </c>
      <c r="E182" s="1829">
        <v>44626</v>
      </c>
      <c r="F182" s="1831" t="s">
        <v>5957</v>
      </c>
      <c r="G182" s="1831">
        <v>3</v>
      </c>
      <c r="H182" s="1832" t="s">
        <v>5866</v>
      </c>
      <c r="I182" s="1891"/>
      <c r="J182" s="187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IV182" s="186"/>
    </row>
    <row r="183" spans="1:256" s="188" customFormat="1" ht="13.5" customHeight="1">
      <c r="A183" s="1833">
        <v>2022</v>
      </c>
      <c r="B183" s="1827" t="s">
        <v>164</v>
      </c>
      <c r="C183" s="1877" t="s">
        <v>177</v>
      </c>
      <c r="D183" s="1827" t="s">
        <v>252</v>
      </c>
      <c r="E183" s="1829">
        <v>44626</v>
      </c>
      <c r="F183" s="1831" t="s">
        <v>5999</v>
      </c>
      <c r="G183" s="1831">
        <v>3</v>
      </c>
      <c r="H183" s="1832" t="s">
        <v>5909</v>
      </c>
      <c r="I183" s="1891"/>
      <c r="J183" s="187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IV183" s="186"/>
    </row>
    <row r="184" spans="1:256" s="188" customFormat="1" ht="13.5" customHeight="1">
      <c r="A184" s="1833">
        <v>2022</v>
      </c>
      <c r="B184" s="1827" t="s">
        <v>164</v>
      </c>
      <c r="C184" s="1877" t="s">
        <v>177</v>
      </c>
      <c r="D184" s="1827" t="s">
        <v>277</v>
      </c>
      <c r="E184" s="1829">
        <v>44815</v>
      </c>
      <c r="F184" s="1831" t="s">
        <v>6330</v>
      </c>
      <c r="G184" s="1831">
        <v>7</v>
      </c>
      <c r="H184" s="1832" t="s">
        <v>269</v>
      </c>
      <c r="I184" s="1891"/>
      <c r="J184" s="187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IV184" s="186"/>
    </row>
    <row r="185" spans="1:256" s="188" customFormat="1" ht="13.5" customHeight="1">
      <c r="A185" s="1833">
        <v>2022</v>
      </c>
      <c r="B185" s="1827" t="s">
        <v>164</v>
      </c>
      <c r="C185" s="1877" t="s">
        <v>177</v>
      </c>
      <c r="D185" s="1827" t="s">
        <v>6342</v>
      </c>
      <c r="E185" s="1829">
        <v>44857</v>
      </c>
      <c r="F185" s="1831" t="s">
        <v>6344</v>
      </c>
      <c r="G185" s="1831">
        <v>0</v>
      </c>
      <c r="H185" s="1832" t="s">
        <v>354</v>
      </c>
      <c r="I185" s="1857" t="s">
        <v>234</v>
      </c>
      <c r="J185" s="187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IV185" s="186"/>
    </row>
    <row r="186" spans="1:256" s="188" customFormat="1" ht="13.5" customHeight="1">
      <c r="A186" s="1833">
        <v>2022</v>
      </c>
      <c r="B186" s="1827" t="s">
        <v>164</v>
      </c>
      <c r="C186" s="1877" t="s">
        <v>177</v>
      </c>
      <c r="D186" s="1827" t="s">
        <v>6342</v>
      </c>
      <c r="E186" s="1829">
        <v>44857</v>
      </c>
      <c r="F186" s="1831" t="s">
        <v>6345</v>
      </c>
      <c r="G186" s="1831">
        <v>0</v>
      </c>
      <c r="H186" s="1832" t="s">
        <v>352</v>
      </c>
      <c r="I186" s="1857" t="s">
        <v>234</v>
      </c>
      <c r="J186" s="187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IV186" s="186"/>
    </row>
    <row r="187" spans="1:256" s="188" customFormat="1" ht="13.5" customHeight="1">
      <c r="A187" s="1833">
        <v>2022</v>
      </c>
      <c r="B187" s="1827" t="s">
        <v>164</v>
      </c>
      <c r="C187" s="1877" t="s">
        <v>177</v>
      </c>
      <c r="D187" s="1827" t="s">
        <v>6342</v>
      </c>
      <c r="E187" s="1829">
        <v>44857</v>
      </c>
      <c r="F187" s="1831" t="s">
        <v>6346</v>
      </c>
      <c r="G187" s="1831">
        <v>0</v>
      </c>
      <c r="H187" s="1832" t="s">
        <v>414</v>
      </c>
      <c r="I187" s="1857" t="s">
        <v>234</v>
      </c>
      <c r="J187" s="187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IV187" s="186"/>
    </row>
    <row r="188" spans="1:256" s="188" customFormat="1" ht="13.5" customHeight="1">
      <c r="A188" s="1833">
        <v>2022</v>
      </c>
      <c r="B188" s="1827"/>
      <c r="C188" s="1877"/>
      <c r="D188" s="1827"/>
      <c r="E188" s="1829"/>
      <c r="F188" s="1831"/>
      <c r="G188" s="1831">
        <v>33</v>
      </c>
      <c r="H188" s="1832"/>
      <c r="I188" s="1891"/>
      <c r="J188" s="187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IV188" s="186"/>
    </row>
    <row r="189" spans="1:256" ht="13.5" customHeight="1">
      <c r="A189" s="2177" t="s">
        <v>46</v>
      </c>
      <c r="B189" s="2171"/>
      <c r="C189" s="2178" t="s">
        <v>333</v>
      </c>
      <c r="D189" s="2171"/>
      <c r="E189" s="2173"/>
      <c r="F189" s="2175"/>
      <c r="G189" s="2175">
        <v>48</v>
      </c>
      <c r="H189" s="2176"/>
      <c r="I189" s="1409"/>
      <c r="J189" s="93"/>
      <c r="IV189" s="2"/>
    </row>
    <row r="190" spans="1:256" ht="13.5" customHeight="1">
      <c r="A190" s="147"/>
      <c r="C190" s="148"/>
      <c r="E190" s="1673"/>
      <c r="F190" s="133"/>
      <c r="G190" s="133"/>
      <c r="I190" s="1409"/>
      <c r="J190" s="93"/>
      <c r="IV190" s="2"/>
    </row>
    <row r="191" spans="1:256" ht="13.5" customHeight="1">
      <c r="A191" s="177">
        <v>2020</v>
      </c>
      <c r="B191" s="180" t="s">
        <v>91</v>
      </c>
      <c r="C191" s="2234" t="s">
        <v>113</v>
      </c>
      <c r="D191" s="2235" t="s">
        <v>252</v>
      </c>
      <c r="E191" s="2236">
        <v>43891</v>
      </c>
      <c r="F191" s="2237" t="s">
        <v>334</v>
      </c>
      <c r="G191" s="2238">
        <v>10</v>
      </c>
      <c r="H191" s="2239" t="s">
        <v>335</v>
      </c>
      <c r="I191" s="1409"/>
      <c r="J191" s="2"/>
      <c r="IV191" s="2"/>
    </row>
    <row r="192" spans="1:256" ht="13.5" customHeight="1">
      <c r="A192" s="177">
        <v>2020</v>
      </c>
      <c r="B192" s="180"/>
      <c r="C192" s="2240"/>
      <c r="D192" s="2241"/>
      <c r="E192" s="2242"/>
      <c r="F192" s="2243"/>
      <c r="G192" s="2244">
        <f>SUM(G191:G191)</f>
        <v>10</v>
      </c>
      <c r="H192" s="2245"/>
      <c r="I192" s="1409"/>
      <c r="J192" s="2"/>
      <c r="IV192" s="2"/>
    </row>
    <row r="193" spans="1:256" ht="13.5" customHeight="1">
      <c r="A193" s="2170" t="s">
        <v>46</v>
      </c>
      <c r="B193" s="2171"/>
      <c r="C193" s="2171" t="s">
        <v>336</v>
      </c>
      <c r="D193" s="2172"/>
      <c r="E193" s="2173"/>
      <c r="F193" s="2174"/>
      <c r="G193" s="2175">
        <f>G192</f>
        <v>10</v>
      </c>
      <c r="H193" s="2176"/>
      <c r="I193" s="1409"/>
      <c r="J193" s="93"/>
      <c r="IV193" s="2"/>
    </row>
    <row r="194" spans="1:256" ht="13.5" customHeight="1">
      <c r="A194" s="104"/>
      <c r="D194" s="131"/>
      <c r="E194" s="1673"/>
      <c r="F194" s="87"/>
      <c r="G194" s="133"/>
      <c r="I194" s="1409"/>
      <c r="J194" s="93"/>
      <c r="IV194" s="2"/>
    </row>
    <row r="195" spans="1:256" ht="13.5" customHeight="1">
      <c r="A195" s="1884">
        <v>2018</v>
      </c>
      <c r="B195" s="1826" t="s">
        <v>91</v>
      </c>
      <c r="C195" s="1826" t="s">
        <v>194</v>
      </c>
      <c r="D195" s="1844" t="s">
        <v>5785</v>
      </c>
      <c r="E195" s="1837">
        <v>43408</v>
      </c>
      <c r="F195" s="1842" t="s">
        <v>5787</v>
      </c>
      <c r="G195" s="1838">
        <v>5</v>
      </c>
      <c r="H195" s="1839" t="s">
        <v>236</v>
      </c>
      <c r="I195" s="1857"/>
      <c r="J195" s="93"/>
      <c r="IV195" s="2"/>
    </row>
    <row r="196" spans="1:256" ht="13.5" customHeight="1">
      <c r="A196" s="1884">
        <v>2018</v>
      </c>
      <c r="B196" s="1826" t="s">
        <v>91</v>
      </c>
      <c r="C196" s="1826" t="s">
        <v>194</v>
      </c>
      <c r="D196" s="1844" t="s">
        <v>5785</v>
      </c>
      <c r="E196" s="1837">
        <v>43408</v>
      </c>
      <c r="F196" s="1842" t="s">
        <v>5787</v>
      </c>
      <c r="G196" s="1838">
        <v>5</v>
      </c>
      <c r="H196" s="1839" t="s">
        <v>273</v>
      </c>
      <c r="I196" s="1857"/>
      <c r="J196" s="93"/>
      <c r="IV196" s="2"/>
    </row>
    <row r="197" spans="1:256" ht="13.5" customHeight="1">
      <c r="A197" s="1884">
        <v>2018</v>
      </c>
      <c r="B197" s="1826"/>
      <c r="C197" s="1826"/>
      <c r="D197" s="1844"/>
      <c r="E197" s="1837"/>
      <c r="F197" s="1842"/>
      <c r="G197" s="1838">
        <v>10</v>
      </c>
      <c r="H197" s="1839"/>
      <c r="I197" s="1857"/>
      <c r="J197" s="93"/>
      <c r="IV197" s="2"/>
    </row>
    <row r="198" spans="1:256" ht="13.5" customHeight="1">
      <c r="A198" s="84">
        <v>2019</v>
      </c>
      <c r="B198" s="73" t="s">
        <v>91</v>
      </c>
      <c r="C198" s="73" t="s">
        <v>194</v>
      </c>
      <c r="D198" s="131" t="s">
        <v>277</v>
      </c>
      <c r="E198" s="1673">
        <v>43716</v>
      </c>
      <c r="F198" s="87" t="s">
        <v>5788</v>
      </c>
      <c r="G198" s="133">
        <v>3</v>
      </c>
      <c r="H198" s="88" t="s">
        <v>5786</v>
      </c>
      <c r="I198" s="1857"/>
      <c r="J198" s="93"/>
      <c r="IV198" s="2"/>
    </row>
    <row r="199" spans="1:256" ht="13.5" customHeight="1">
      <c r="A199" s="84">
        <v>2019</v>
      </c>
      <c r="D199" s="131"/>
      <c r="E199" s="1673"/>
      <c r="F199" s="87"/>
      <c r="G199" s="133">
        <v>3</v>
      </c>
      <c r="I199" s="1857"/>
      <c r="J199" s="93"/>
      <c r="IV199" s="2"/>
    </row>
    <row r="200" spans="1:256">
      <c r="A200" s="1859">
        <v>2020</v>
      </c>
      <c r="B200" s="1860" t="s">
        <v>164</v>
      </c>
      <c r="C200" s="1860" t="s">
        <v>194</v>
      </c>
      <c r="D200" s="1860"/>
      <c r="E200" s="1862"/>
      <c r="F200" s="1863"/>
      <c r="G200" s="1859">
        <v>0</v>
      </c>
      <c r="I200" s="1857"/>
    </row>
    <row r="201" spans="1:256">
      <c r="A201" s="1859">
        <v>2020</v>
      </c>
      <c r="B201" s="1860"/>
      <c r="C201" s="1860"/>
      <c r="D201" s="1860"/>
      <c r="E201" s="1862"/>
      <c r="F201" s="1863"/>
      <c r="G201" s="1859">
        <v>0</v>
      </c>
      <c r="I201" s="1857"/>
    </row>
    <row r="202" spans="1:256">
      <c r="A202" s="2177" t="s">
        <v>46</v>
      </c>
      <c r="B202" s="2171"/>
      <c r="C202" s="2178" t="s">
        <v>340</v>
      </c>
      <c r="D202" s="2171"/>
      <c r="E202" s="2173"/>
      <c r="F202" s="2175"/>
      <c r="G202" s="2175">
        <v>13</v>
      </c>
      <c r="H202" s="2176"/>
      <c r="I202" s="1409"/>
      <c r="J202" s="93"/>
    </row>
    <row r="203" spans="1:256">
      <c r="A203" s="178"/>
      <c r="B203" s="154"/>
      <c r="C203" s="155"/>
      <c r="D203" s="154"/>
      <c r="E203" s="1677"/>
      <c r="F203" s="153"/>
      <c r="G203" s="153"/>
      <c r="H203" s="157"/>
      <c r="I203" s="1409"/>
      <c r="J203" s="93"/>
    </row>
    <row r="204" spans="1:256" s="115" customFormat="1">
      <c r="A204" s="1835">
        <v>2018</v>
      </c>
      <c r="B204" s="1826" t="s">
        <v>129</v>
      </c>
      <c r="C204" s="1826" t="s">
        <v>139</v>
      </c>
      <c r="D204" s="1826" t="s">
        <v>81</v>
      </c>
      <c r="E204" s="1837">
        <v>43133</v>
      </c>
      <c r="F204" s="1845" t="s">
        <v>341</v>
      </c>
      <c r="G204" s="1838">
        <v>10</v>
      </c>
      <c r="H204" s="1839" t="s">
        <v>342</v>
      </c>
      <c r="I204" s="1540"/>
      <c r="J204" s="114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</row>
    <row r="205" spans="1:256" s="115" customFormat="1">
      <c r="A205" s="1835">
        <v>2018</v>
      </c>
      <c r="B205" s="1826" t="s">
        <v>129</v>
      </c>
      <c r="C205" s="1826" t="s">
        <v>139</v>
      </c>
      <c r="D205" s="1826" t="s">
        <v>222</v>
      </c>
      <c r="E205" s="1837">
        <v>43163</v>
      </c>
      <c r="F205" s="1845" t="s">
        <v>343</v>
      </c>
      <c r="G205" s="1838">
        <v>3</v>
      </c>
      <c r="H205" s="1839" t="s">
        <v>344</v>
      </c>
      <c r="I205" s="1540"/>
      <c r="J205" s="114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</row>
    <row r="206" spans="1:256" s="115" customFormat="1">
      <c r="A206" s="1835">
        <v>2018</v>
      </c>
      <c r="B206" s="1826" t="s">
        <v>129</v>
      </c>
      <c r="C206" s="1826" t="s">
        <v>139</v>
      </c>
      <c r="D206" s="1826" t="s">
        <v>222</v>
      </c>
      <c r="E206" s="1837">
        <v>43163</v>
      </c>
      <c r="F206" s="1845" t="s">
        <v>341</v>
      </c>
      <c r="G206" s="1838">
        <v>3</v>
      </c>
      <c r="H206" s="1839" t="s">
        <v>345</v>
      </c>
      <c r="I206" s="1540"/>
      <c r="J206" s="114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</row>
    <row r="207" spans="1:256" s="115" customFormat="1">
      <c r="A207" s="1835">
        <v>2018</v>
      </c>
      <c r="B207" s="1826" t="s">
        <v>129</v>
      </c>
      <c r="C207" s="1826" t="s">
        <v>139</v>
      </c>
      <c r="D207" s="1826" t="s">
        <v>346</v>
      </c>
      <c r="E207" s="1837">
        <v>43219</v>
      </c>
      <c r="F207" s="1845" t="s">
        <v>347</v>
      </c>
      <c r="G207" s="1838">
        <v>0</v>
      </c>
      <c r="H207" s="1839" t="s">
        <v>304</v>
      </c>
      <c r="I207" s="1409" t="s">
        <v>234</v>
      </c>
      <c r="J207" s="114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</row>
    <row r="208" spans="1:256" s="115" customFormat="1">
      <c r="A208" s="1835">
        <v>2018</v>
      </c>
      <c r="B208" s="1826" t="s">
        <v>129</v>
      </c>
      <c r="C208" s="1826" t="s">
        <v>139</v>
      </c>
      <c r="D208" s="1826" t="s">
        <v>112</v>
      </c>
      <c r="E208" s="1837">
        <v>43422</v>
      </c>
      <c r="F208" s="1845" t="s">
        <v>348</v>
      </c>
      <c r="G208" s="1838">
        <v>0</v>
      </c>
      <c r="H208" s="1839" t="s">
        <v>304</v>
      </c>
      <c r="I208" s="1409" t="s">
        <v>234</v>
      </c>
      <c r="J208" s="114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</row>
    <row r="209" spans="1:20">
      <c r="A209" s="1835">
        <v>2018</v>
      </c>
      <c r="B209" s="1826"/>
      <c r="C209" s="1826"/>
      <c r="D209" s="1826"/>
      <c r="E209" s="1837"/>
      <c r="F209" s="1845"/>
      <c r="G209" s="1838">
        <f>SUM(G204:G208)</f>
        <v>16</v>
      </c>
      <c r="H209" s="1839"/>
      <c r="I209" s="1649"/>
      <c r="J209" s="262"/>
    </row>
    <row r="210" spans="1:20">
      <c r="A210" s="147">
        <v>2019</v>
      </c>
      <c r="B210" s="73" t="s">
        <v>129</v>
      </c>
      <c r="C210" s="73" t="s">
        <v>139</v>
      </c>
      <c r="D210" s="73" t="s">
        <v>112</v>
      </c>
      <c r="E210" s="1673">
        <v>43786</v>
      </c>
      <c r="F210" s="1657" t="s">
        <v>349</v>
      </c>
      <c r="G210" s="133">
        <v>5</v>
      </c>
      <c r="H210" s="88" t="s">
        <v>295</v>
      </c>
      <c r="I210" s="1649"/>
      <c r="J210" s="262"/>
    </row>
    <row r="211" spans="1:20">
      <c r="A211" s="147">
        <v>2019</v>
      </c>
      <c r="E211" s="1673"/>
      <c r="F211" s="1657"/>
      <c r="G211" s="133">
        <f>SUM(G210)</f>
        <v>5</v>
      </c>
      <c r="I211" s="1649"/>
      <c r="J211" s="262"/>
    </row>
    <row r="212" spans="1:20">
      <c r="A212" s="2177" t="s">
        <v>46</v>
      </c>
      <c r="B212" s="2171"/>
      <c r="C212" s="2171" t="s">
        <v>350</v>
      </c>
      <c r="D212" s="2171"/>
      <c r="E212" s="2173"/>
      <c r="F212" s="2246"/>
      <c r="G212" s="2174">
        <f>G209+G211</f>
        <v>21</v>
      </c>
      <c r="H212" s="2176"/>
      <c r="I212" s="1409"/>
      <c r="J212" s="93"/>
    </row>
    <row r="213" spans="1:20">
      <c r="A213" s="147"/>
      <c r="E213" s="1673"/>
      <c r="F213" s="1657"/>
      <c r="I213" s="1409"/>
      <c r="J213" s="93"/>
    </row>
    <row r="214" spans="1:20" s="115" customFormat="1">
      <c r="A214" s="1835">
        <v>2018</v>
      </c>
      <c r="B214" s="1826" t="s">
        <v>164</v>
      </c>
      <c r="C214" s="1826" t="s">
        <v>199</v>
      </c>
      <c r="D214" s="1826" t="s">
        <v>346</v>
      </c>
      <c r="E214" s="1837">
        <v>43219</v>
      </c>
      <c r="F214" s="1845" t="s">
        <v>351</v>
      </c>
      <c r="G214" s="1838">
        <v>5</v>
      </c>
      <c r="H214" s="1839" t="s">
        <v>352</v>
      </c>
      <c r="I214" s="1540"/>
      <c r="J214" s="114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</row>
    <row r="215" spans="1:20" s="115" customFormat="1">
      <c r="A215" s="1835">
        <v>2018</v>
      </c>
      <c r="B215" s="1826" t="s">
        <v>164</v>
      </c>
      <c r="C215" s="1826" t="s">
        <v>199</v>
      </c>
      <c r="D215" s="1826" t="s">
        <v>346</v>
      </c>
      <c r="E215" s="1837">
        <v>43219</v>
      </c>
      <c r="F215" s="1845" t="s">
        <v>353</v>
      </c>
      <c r="G215" s="1838">
        <v>0</v>
      </c>
      <c r="H215" s="1839" t="s">
        <v>354</v>
      </c>
      <c r="I215" s="1409" t="s">
        <v>234</v>
      </c>
      <c r="J215" s="114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</row>
    <row r="216" spans="1:20">
      <c r="A216" s="1835">
        <v>2018</v>
      </c>
      <c r="B216" s="1826"/>
      <c r="C216" s="1826"/>
      <c r="D216" s="1826"/>
      <c r="E216" s="1837"/>
      <c r="F216" s="1845"/>
      <c r="G216" s="1838">
        <f>SUM(G214:G215)</f>
        <v>5</v>
      </c>
      <c r="H216" s="1839"/>
      <c r="I216" s="1649"/>
      <c r="J216" s="262"/>
    </row>
    <row r="217" spans="1:20">
      <c r="A217" s="137">
        <v>2019</v>
      </c>
      <c r="B217" s="138" t="s">
        <v>164</v>
      </c>
      <c r="C217" s="138" t="s">
        <v>5883</v>
      </c>
      <c r="D217" s="138" t="s">
        <v>227</v>
      </c>
      <c r="E217" s="1674">
        <v>43604</v>
      </c>
      <c r="F217" s="1656" t="s">
        <v>356</v>
      </c>
      <c r="G217" s="141">
        <v>3</v>
      </c>
      <c r="H217" s="1561" t="s">
        <v>357</v>
      </c>
      <c r="I217" s="1409"/>
      <c r="J217" s="2"/>
    </row>
    <row r="218" spans="1:20">
      <c r="A218" s="137">
        <v>2019</v>
      </c>
      <c r="B218" s="143"/>
      <c r="C218" s="143"/>
      <c r="D218" s="138"/>
      <c r="E218" s="1674"/>
      <c r="F218" s="1656"/>
      <c r="G218" s="141">
        <f>SUM(G217)</f>
        <v>3</v>
      </c>
      <c r="H218" s="1561"/>
      <c r="I218" s="1409"/>
      <c r="J218" s="2"/>
    </row>
    <row r="219" spans="1:20">
      <c r="A219" s="1919">
        <v>2022</v>
      </c>
      <c r="B219" s="1920" t="s">
        <v>164</v>
      </c>
      <c r="C219" s="1920" t="s">
        <v>5883</v>
      </c>
      <c r="D219" s="1920" t="s">
        <v>252</v>
      </c>
      <c r="E219" s="1921">
        <v>44626</v>
      </c>
      <c r="F219" s="1922" t="s">
        <v>5974</v>
      </c>
      <c r="G219" s="1923">
        <v>7</v>
      </c>
      <c r="H219" s="1924" t="s">
        <v>5884</v>
      </c>
      <c r="I219" s="1857"/>
      <c r="J219" s="2"/>
    </row>
    <row r="220" spans="1:20">
      <c r="A220" s="1919">
        <v>2022</v>
      </c>
      <c r="B220" s="1920"/>
      <c r="C220" s="1920"/>
      <c r="D220" s="1920"/>
      <c r="E220" s="1921"/>
      <c r="F220" s="1922"/>
      <c r="G220" s="1923">
        <v>7</v>
      </c>
      <c r="H220" s="1924"/>
      <c r="I220" s="1857"/>
      <c r="J220" s="2"/>
    </row>
    <row r="221" spans="1:20">
      <c r="A221" s="2170" t="s">
        <v>46</v>
      </c>
      <c r="B221" s="2171"/>
      <c r="C221" s="2171" t="s">
        <v>358</v>
      </c>
      <c r="D221" s="2172"/>
      <c r="E221" s="2173"/>
      <c r="F221" s="2174"/>
      <c r="G221" s="2175">
        <v>15</v>
      </c>
      <c r="H221" s="2176"/>
      <c r="I221" s="1409"/>
      <c r="J221" s="93"/>
    </row>
    <row r="222" spans="1:20">
      <c r="A222" s="147"/>
      <c r="C222" s="148"/>
      <c r="E222" s="1673"/>
      <c r="F222" s="133"/>
      <c r="G222" s="133"/>
      <c r="I222" s="1409"/>
      <c r="J222" s="93"/>
    </row>
    <row r="223" spans="1:20" s="115" customFormat="1">
      <c r="A223" s="1835">
        <v>2018</v>
      </c>
      <c r="B223" s="1826" t="s">
        <v>91</v>
      </c>
      <c r="C223" s="1826" t="s">
        <v>110</v>
      </c>
      <c r="D223" s="1826" t="s">
        <v>64</v>
      </c>
      <c r="E223" s="1837">
        <v>43169</v>
      </c>
      <c r="F223" s="1838" t="s">
        <v>366</v>
      </c>
      <c r="G223" s="1838">
        <v>5</v>
      </c>
      <c r="H223" s="1839" t="s">
        <v>244</v>
      </c>
      <c r="I223" s="1540"/>
      <c r="J223" s="114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</row>
    <row r="224" spans="1:20" s="115" customFormat="1">
      <c r="A224" s="1835">
        <v>2018</v>
      </c>
      <c r="B224" s="1826" t="s">
        <v>91</v>
      </c>
      <c r="C224" s="1826" t="s">
        <v>110</v>
      </c>
      <c r="D224" s="1826" t="s">
        <v>222</v>
      </c>
      <c r="E224" s="1837">
        <v>43163</v>
      </c>
      <c r="F224" s="1838" t="s">
        <v>360</v>
      </c>
      <c r="G224" s="1838">
        <v>3</v>
      </c>
      <c r="H224" s="1839" t="s">
        <v>361</v>
      </c>
      <c r="I224" s="1540"/>
      <c r="J224" s="114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</row>
    <row r="225" spans="1:20" s="115" customFormat="1">
      <c r="A225" s="1835">
        <v>2018</v>
      </c>
      <c r="B225" s="1826" t="s">
        <v>91</v>
      </c>
      <c r="C225" s="1826" t="s">
        <v>110</v>
      </c>
      <c r="D225" s="1826" t="s">
        <v>222</v>
      </c>
      <c r="E225" s="1837">
        <v>43164</v>
      </c>
      <c r="F225" s="1838" t="s">
        <v>362</v>
      </c>
      <c r="G225" s="1838">
        <v>10</v>
      </c>
      <c r="H225" s="1839" t="s">
        <v>363</v>
      </c>
      <c r="I225" s="1540"/>
      <c r="J225" s="114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</row>
    <row r="226" spans="1:20" s="115" customFormat="1">
      <c r="A226" s="1835">
        <v>2018</v>
      </c>
      <c r="B226" s="1826" t="s">
        <v>91</v>
      </c>
      <c r="C226" s="1826" t="s">
        <v>110</v>
      </c>
      <c r="D226" s="1826" t="s">
        <v>222</v>
      </c>
      <c r="E226" s="1837">
        <v>43165</v>
      </c>
      <c r="F226" s="1838" t="s">
        <v>364</v>
      </c>
      <c r="G226" s="1838">
        <v>7</v>
      </c>
      <c r="H226" s="1839" t="s">
        <v>365</v>
      </c>
      <c r="I226" s="1540"/>
      <c r="J226" s="114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</row>
    <row r="227" spans="1:20" s="115" customFormat="1">
      <c r="A227" s="1835">
        <v>2018</v>
      </c>
      <c r="B227" s="1826" t="s">
        <v>91</v>
      </c>
      <c r="C227" s="1826" t="s">
        <v>110</v>
      </c>
      <c r="D227" s="1826" t="s">
        <v>227</v>
      </c>
      <c r="E227" s="1837">
        <v>43240</v>
      </c>
      <c r="F227" s="1845" t="s">
        <v>366</v>
      </c>
      <c r="G227" s="1838">
        <v>3</v>
      </c>
      <c r="H227" s="1839" t="s">
        <v>367</v>
      </c>
      <c r="I227" s="1540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</row>
    <row r="228" spans="1:20" s="115" customFormat="1">
      <c r="A228" s="1835">
        <v>2018</v>
      </c>
      <c r="B228" s="1826" t="s">
        <v>91</v>
      </c>
      <c r="C228" s="1826" t="s">
        <v>110</v>
      </c>
      <c r="D228" s="1826" t="s">
        <v>227</v>
      </c>
      <c r="E228" s="1837">
        <v>43240</v>
      </c>
      <c r="F228" s="1845" t="s">
        <v>368</v>
      </c>
      <c r="G228" s="1838">
        <v>7</v>
      </c>
      <c r="H228" s="1839" t="s">
        <v>369</v>
      </c>
      <c r="I228" s="1540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</row>
    <row r="229" spans="1:20" s="115" customFormat="1">
      <c r="A229" s="1835">
        <v>2018</v>
      </c>
      <c r="B229" s="1826" t="s">
        <v>91</v>
      </c>
      <c r="C229" s="1826" t="s">
        <v>110</v>
      </c>
      <c r="D229" s="1826" t="s">
        <v>370</v>
      </c>
      <c r="E229" s="1837">
        <v>43247</v>
      </c>
      <c r="F229" s="1838" t="s">
        <v>371</v>
      </c>
      <c r="G229" s="1838">
        <v>10</v>
      </c>
      <c r="H229" s="1839" t="s">
        <v>372</v>
      </c>
      <c r="I229" s="1540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</row>
    <row r="230" spans="1:20">
      <c r="A230" s="1835">
        <v>2018</v>
      </c>
      <c r="B230" s="1826" t="s">
        <v>91</v>
      </c>
      <c r="C230" s="1841" t="s">
        <v>110</v>
      </c>
      <c r="D230" s="1826" t="s">
        <v>265</v>
      </c>
      <c r="E230" s="1837">
        <v>43352</v>
      </c>
      <c r="F230" s="1838" t="s">
        <v>373</v>
      </c>
      <c r="G230" s="1842">
        <v>10</v>
      </c>
      <c r="H230" s="1839" t="s">
        <v>374</v>
      </c>
      <c r="I230" s="1409"/>
      <c r="J230" s="2"/>
    </row>
    <row r="231" spans="1:20" s="115" customFormat="1">
      <c r="A231" s="1835">
        <v>2018</v>
      </c>
      <c r="B231" s="1826"/>
      <c r="C231" s="1826"/>
      <c r="D231" s="1826"/>
      <c r="E231" s="1837"/>
      <c r="F231" s="1838"/>
      <c r="G231" s="1838">
        <f>SUM(G223:G230)</f>
        <v>55</v>
      </c>
      <c r="H231" s="1839"/>
      <c r="I231" s="1540"/>
      <c r="J231" s="114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</row>
    <row r="232" spans="1:20">
      <c r="A232" s="137">
        <v>2019</v>
      </c>
      <c r="B232" s="138" t="s">
        <v>91</v>
      </c>
      <c r="C232" s="138" t="s">
        <v>110</v>
      </c>
      <c r="D232" s="138" t="s">
        <v>227</v>
      </c>
      <c r="E232" s="1674">
        <v>43604</v>
      </c>
      <c r="F232" s="1656" t="s">
        <v>375</v>
      </c>
      <c r="G232" s="141">
        <v>10</v>
      </c>
      <c r="H232" s="1561" t="s">
        <v>376</v>
      </c>
      <c r="I232" s="1409"/>
    </row>
    <row r="233" spans="1:20">
      <c r="A233" s="137">
        <v>2019</v>
      </c>
      <c r="B233" s="138" t="s">
        <v>91</v>
      </c>
      <c r="C233" s="138" t="s">
        <v>110</v>
      </c>
      <c r="D233" s="138" t="s">
        <v>227</v>
      </c>
      <c r="E233" s="1674">
        <v>43604</v>
      </c>
      <c r="F233" s="1656" t="s">
        <v>377</v>
      </c>
      <c r="G233" s="141">
        <v>10</v>
      </c>
      <c r="H233" s="1561" t="s">
        <v>378</v>
      </c>
      <c r="I233" s="1409"/>
    </row>
    <row r="234" spans="1:20">
      <c r="A234" s="173">
        <v>2019</v>
      </c>
      <c r="B234" s="138" t="s">
        <v>91</v>
      </c>
      <c r="C234" s="138" t="s">
        <v>110</v>
      </c>
      <c r="D234" s="174" t="s">
        <v>277</v>
      </c>
      <c r="E234" s="1679">
        <v>43716</v>
      </c>
      <c r="F234" s="1657" t="s">
        <v>379</v>
      </c>
      <c r="G234" s="173">
        <v>3</v>
      </c>
      <c r="H234" s="88" t="s">
        <v>380</v>
      </c>
      <c r="I234" s="1409"/>
    </row>
    <row r="235" spans="1:20">
      <c r="A235" s="137">
        <v>2019</v>
      </c>
      <c r="B235" s="143"/>
      <c r="C235" s="143"/>
      <c r="D235" s="138"/>
      <c r="E235" s="1674"/>
      <c r="F235" s="1656"/>
      <c r="G235" s="141">
        <f>SUM(G232:G234)</f>
        <v>23</v>
      </c>
      <c r="H235" s="1561"/>
      <c r="I235" s="1409"/>
    </row>
    <row r="236" spans="1:20">
      <c r="A236" s="1874">
        <v>2020</v>
      </c>
      <c r="B236" s="1875" t="s">
        <v>91</v>
      </c>
      <c r="C236" s="2247" t="s">
        <v>110</v>
      </c>
      <c r="D236" s="2190" t="s">
        <v>252</v>
      </c>
      <c r="E236" s="2191">
        <v>43891</v>
      </c>
      <c r="F236" s="2192" t="s">
        <v>381</v>
      </c>
      <c r="G236" s="2248">
        <v>3</v>
      </c>
      <c r="H236" s="2194" t="s">
        <v>382</v>
      </c>
      <c r="I236" s="1409"/>
    </row>
    <row r="237" spans="1:20">
      <c r="A237" s="1874">
        <v>2020</v>
      </c>
      <c r="B237" s="1875" t="s">
        <v>91</v>
      </c>
      <c r="C237" s="2249" t="s">
        <v>110</v>
      </c>
      <c r="D237" s="2060" t="s">
        <v>252</v>
      </c>
      <c r="E237" s="2061">
        <v>43891</v>
      </c>
      <c r="F237" s="2062" t="s">
        <v>383</v>
      </c>
      <c r="G237" s="2086">
        <v>10</v>
      </c>
      <c r="H237" s="2067" t="s">
        <v>384</v>
      </c>
      <c r="I237" s="1409"/>
    </row>
    <row r="238" spans="1:20">
      <c r="A238" s="1874">
        <v>2020</v>
      </c>
      <c r="B238" s="1875"/>
      <c r="C238" s="2250"/>
      <c r="D238" s="2087"/>
      <c r="E238" s="2088"/>
      <c r="F238" s="2089"/>
      <c r="G238" s="2090">
        <f>SUM(G236:G237)</f>
        <v>13</v>
      </c>
      <c r="H238" s="2091"/>
      <c r="I238" s="1409"/>
    </row>
    <row r="239" spans="1:20">
      <c r="A239" s="1518">
        <v>2021</v>
      </c>
      <c r="B239" s="1519" t="s">
        <v>91</v>
      </c>
      <c r="C239" s="2179" t="s">
        <v>110</v>
      </c>
      <c r="D239" s="2033" t="s">
        <v>252</v>
      </c>
      <c r="E239" s="2034">
        <v>44262</v>
      </c>
      <c r="F239" s="2035" t="s">
        <v>5382</v>
      </c>
      <c r="G239" s="2035">
        <v>3</v>
      </c>
      <c r="H239" s="2043" t="s">
        <v>382</v>
      </c>
      <c r="I239" s="1409"/>
    </row>
    <row r="240" spans="1:20">
      <c r="A240" s="1518">
        <v>2021</v>
      </c>
      <c r="B240" s="1519" t="s">
        <v>91</v>
      </c>
      <c r="C240" s="2179" t="s">
        <v>110</v>
      </c>
      <c r="D240" s="2033" t="s">
        <v>252</v>
      </c>
      <c r="E240" s="2034">
        <v>44262</v>
      </c>
      <c r="F240" s="2035" t="s">
        <v>5383</v>
      </c>
      <c r="G240" s="2035">
        <v>7</v>
      </c>
      <c r="H240" s="2043" t="s">
        <v>835</v>
      </c>
      <c r="I240" s="1409"/>
    </row>
    <row r="241" spans="1:20">
      <c r="A241" s="1520">
        <v>2021</v>
      </c>
      <c r="B241" s="1519" t="s">
        <v>91</v>
      </c>
      <c r="C241" s="2179" t="s">
        <v>110</v>
      </c>
      <c r="D241" s="2033" t="s">
        <v>5486</v>
      </c>
      <c r="E241" s="2034">
        <v>44332</v>
      </c>
      <c r="F241" s="2036" t="s">
        <v>5497</v>
      </c>
      <c r="G241" s="2035">
        <v>15</v>
      </c>
      <c r="H241" s="2043" t="s">
        <v>5498</v>
      </c>
      <c r="I241" s="1650"/>
      <c r="J241" s="2"/>
      <c r="T241" s="90"/>
    </row>
    <row r="242" spans="1:20">
      <c r="A242" s="1520">
        <v>2021</v>
      </c>
      <c r="B242" s="1519" t="s">
        <v>91</v>
      </c>
      <c r="C242" s="2179" t="s">
        <v>110</v>
      </c>
      <c r="D242" s="2033" t="s">
        <v>5486</v>
      </c>
      <c r="E242" s="2034">
        <v>44332</v>
      </c>
      <c r="F242" s="2036" t="s">
        <v>5499</v>
      </c>
      <c r="G242" s="2035">
        <v>10</v>
      </c>
      <c r="H242" s="2043" t="s">
        <v>5500</v>
      </c>
      <c r="I242" s="1650"/>
      <c r="J242" s="2"/>
      <c r="T242" s="90"/>
    </row>
    <row r="243" spans="1:20">
      <c r="A243" s="1520">
        <v>2021</v>
      </c>
      <c r="B243" s="1519" t="s">
        <v>91</v>
      </c>
      <c r="C243" s="2251" t="s">
        <v>110</v>
      </c>
      <c r="D243" s="2252" t="s">
        <v>5486</v>
      </c>
      <c r="E243" s="2253">
        <v>44332</v>
      </c>
      <c r="F243" s="2254" t="s">
        <v>5501</v>
      </c>
      <c r="G243" s="2255">
        <v>10</v>
      </c>
      <c r="H243" s="2256" t="s">
        <v>5502</v>
      </c>
      <c r="I243" s="1650"/>
      <c r="J243" s="2"/>
      <c r="T243" s="90"/>
    </row>
    <row r="244" spans="1:20">
      <c r="A244" s="1518">
        <v>2021</v>
      </c>
      <c r="B244" s="1519"/>
      <c r="C244" s="1519"/>
      <c r="D244" s="1519"/>
      <c r="E244" s="1676"/>
      <c r="F244" s="1711"/>
      <c r="G244" s="1520">
        <v>45</v>
      </c>
      <c r="H244" s="1562"/>
      <c r="I244" s="1409"/>
    </row>
    <row r="245" spans="1:20">
      <c r="A245" s="1919">
        <v>2022</v>
      </c>
      <c r="B245" s="1920" t="s">
        <v>91</v>
      </c>
      <c r="C245" s="1920" t="s">
        <v>110</v>
      </c>
      <c r="D245" s="1920" t="s">
        <v>252</v>
      </c>
      <c r="E245" s="1921">
        <v>44626</v>
      </c>
      <c r="F245" s="1922" t="s">
        <v>5925</v>
      </c>
      <c r="G245" s="1923">
        <v>3</v>
      </c>
      <c r="H245" s="1924" t="s">
        <v>5834</v>
      </c>
      <c r="I245" s="1857"/>
    </row>
    <row r="246" spans="1:20">
      <c r="A246" s="1919">
        <v>2022</v>
      </c>
      <c r="B246" s="1920" t="s">
        <v>91</v>
      </c>
      <c r="C246" s="1920" t="s">
        <v>110</v>
      </c>
      <c r="D246" s="1920" t="s">
        <v>252</v>
      </c>
      <c r="E246" s="1921">
        <v>44626</v>
      </c>
      <c r="F246" s="1922" t="s">
        <v>5972</v>
      </c>
      <c r="G246" s="1923">
        <v>3</v>
      </c>
      <c r="H246" s="1924" t="s">
        <v>5881</v>
      </c>
      <c r="I246" s="1857"/>
    </row>
    <row r="247" spans="1:20">
      <c r="A247" s="1919">
        <v>2022</v>
      </c>
      <c r="B247" s="1920" t="s">
        <v>91</v>
      </c>
      <c r="C247" s="1920" t="s">
        <v>110</v>
      </c>
      <c r="D247" s="1920" t="s">
        <v>5683</v>
      </c>
      <c r="E247" s="1921">
        <v>44703</v>
      </c>
      <c r="F247" s="1922" t="s">
        <v>6123</v>
      </c>
      <c r="G247" s="1923">
        <v>7</v>
      </c>
      <c r="H247" s="1924" t="s">
        <v>6061</v>
      </c>
      <c r="I247" s="1857"/>
    </row>
    <row r="248" spans="1:20">
      <c r="A248" s="1919">
        <v>2022</v>
      </c>
      <c r="B248" s="1920" t="s">
        <v>91</v>
      </c>
      <c r="C248" s="1920" t="s">
        <v>110</v>
      </c>
      <c r="D248" s="1920" t="s">
        <v>5683</v>
      </c>
      <c r="E248" s="1921">
        <v>44703</v>
      </c>
      <c r="F248" s="1922" t="s">
        <v>6213</v>
      </c>
      <c r="G248" s="1923">
        <v>3</v>
      </c>
      <c r="H248" s="1924" t="s">
        <v>6072</v>
      </c>
      <c r="I248" s="1857"/>
    </row>
    <row r="249" spans="1:20">
      <c r="A249" s="1919">
        <v>2022</v>
      </c>
      <c r="B249" s="1920" t="s">
        <v>91</v>
      </c>
      <c r="C249" s="1920" t="s">
        <v>110</v>
      </c>
      <c r="D249" s="1920" t="s">
        <v>5683</v>
      </c>
      <c r="E249" s="1921">
        <v>44703</v>
      </c>
      <c r="F249" s="1922" t="s">
        <v>6124</v>
      </c>
      <c r="G249" s="1923">
        <v>7</v>
      </c>
      <c r="H249" s="1924" t="s">
        <v>6092</v>
      </c>
      <c r="I249" s="1857"/>
    </row>
    <row r="250" spans="1:20">
      <c r="A250" s="1919">
        <v>2022</v>
      </c>
      <c r="B250" s="1920" t="s">
        <v>91</v>
      </c>
      <c r="C250" s="1920" t="s">
        <v>110</v>
      </c>
      <c r="D250" s="1920" t="s">
        <v>5683</v>
      </c>
      <c r="E250" s="1921">
        <v>44703</v>
      </c>
      <c r="F250" s="1922" t="s">
        <v>6223</v>
      </c>
      <c r="G250" s="1923">
        <v>10</v>
      </c>
      <c r="H250" s="1924" t="s">
        <v>6109</v>
      </c>
      <c r="I250" s="1857"/>
    </row>
    <row r="251" spans="1:20">
      <c r="A251" s="1919">
        <v>2022</v>
      </c>
      <c r="B251" s="1920" t="s">
        <v>91</v>
      </c>
      <c r="C251" s="1920" t="s">
        <v>110</v>
      </c>
      <c r="D251" s="1920" t="s">
        <v>6173</v>
      </c>
      <c r="E251" s="1921">
        <v>44709</v>
      </c>
      <c r="F251" s="1922" t="s">
        <v>6123</v>
      </c>
      <c r="G251" s="1923">
        <v>10</v>
      </c>
      <c r="H251" s="1924" t="s">
        <v>6188</v>
      </c>
      <c r="I251" s="1857"/>
    </row>
    <row r="252" spans="1:20">
      <c r="A252" s="1919">
        <v>2022</v>
      </c>
      <c r="B252" s="1920" t="s">
        <v>91</v>
      </c>
      <c r="C252" s="1920" t="s">
        <v>110</v>
      </c>
      <c r="D252" s="1920" t="s">
        <v>6173</v>
      </c>
      <c r="E252" s="1921">
        <v>44710</v>
      </c>
      <c r="F252" s="1922" t="s">
        <v>6124</v>
      </c>
      <c r="G252" s="1923">
        <v>5</v>
      </c>
      <c r="H252" s="1924" t="s">
        <v>6202</v>
      </c>
      <c r="I252" s="1857"/>
    </row>
    <row r="253" spans="1:20">
      <c r="A253" s="1919">
        <v>2022</v>
      </c>
      <c r="B253" s="1920"/>
      <c r="C253" s="1920"/>
      <c r="D253" s="1920"/>
      <c r="E253" s="1921"/>
      <c r="F253" s="1922"/>
      <c r="G253" s="1923">
        <v>48</v>
      </c>
      <c r="H253" s="1924"/>
      <c r="I253" s="1857"/>
    </row>
    <row r="254" spans="1:20">
      <c r="A254" s="2177" t="s">
        <v>46</v>
      </c>
      <c r="B254" s="2171"/>
      <c r="C254" s="2178" t="s">
        <v>385</v>
      </c>
      <c r="D254" s="2171"/>
      <c r="E254" s="2173"/>
      <c r="F254" s="2175"/>
      <c r="G254" s="2175">
        <v>184</v>
      </c>
      <c r="H254" s="2176"/>
      <c r="I254" s="1409"/>
      <c r="J254" s="93"/>
    </row>
    <row r="255" spans="1:20">
      <c r="A255" s="178"/>
      <c r="B255" s="154"/>
      <c r="C255" s="155"/>
      <c r="D255" s="154"/>
      <c r="E255" s="1677"/>
      <c r="F255" s="153"/>
      <c r="G255" s="153"/>
      <c r="H255" s="157"/>
      <c r="I255" s="1541"/>
      <c r="J255" s="93"/>
    </row>
    <row r="256" spans="1:20">
      <c r="A256" s="1497">
        <v>2021</v>
      </c>
      <c r="B256" s="1457" t="s">
        <v>53</v>
      </c>
      <c r="C256" s="2228" t="s">
        <v>5473</v>
      </c>
      <c r="D256" s="2204" t="s">
        <v>5469</v>
      </c>
      <c r="E256" s="2205">
        <v>44282</v>
      </c>
      <c r="F256" s="2206" t="s">
        <v>5474</v>
      </c>
      <c r="G256" s="2206">
        <v>5</v>
      </c>
      <c r="H256" s="2207" t="s">
        <v>5461</v>
      </c>
      <c r="I256" s="1541"/>
      <c r="J256" s="2"/>
    </row>
    <row r="257" spans="1:256">
      <c r="A257" s="1497">
        <v>2021</v>
      </c>
      <c r="B257" s="1457" t="s">
        <v>53</v>
      </c>
      <c r="C257" s="2179" t="s">
        <v>5473</v>
      </c>
      <c r="D257" s="2033" t="s">
        <v>5683</v>
      </c>
      <c r="E257" s="2034">
        <v>44332</v>
      </c>
      <c r="F257" s="2036" t="s">
        <v>5507</v>
      </c>
      <c r="G257" s="2035">
        <v>10</v>
      </c>
      <c r="H257" s="2043" t="s">
        <v>5508</v>
      </c>
      <c r="I257" s="1541"/>
      <c r="J257" s="93"/>
    </row>
    <row r="258" spans="1:256">
      <c r="A258" s="1497">
        <v>2021</v>
      </c>
      <c r="C258" s="2229"/>
      <c r="D258" s="2230"/>
      <c r="E258" s="2231"/>
      <c r="F258" s="2232"/>
      <c r="G258" s="2232">
        <f>SUM(G256:G257)</f>
        <v>15</v>
      </c>
      <c r="H258" s="2233"/>
      <c r="I258" s="1541"/>
      <c r="J258" s="93"/>
    </row>
    <row r="259" spans="1:256">
      <c r="A259" s="1833">
        <v>2022</v>
      </c>
      <c r="B259" s="1827" t="s">
        <v>53</v>
      </c>
      <c r="C259" s="1877" t="s">
        <v>5473</v>
      </c>
      <c r="D259" s="1827" t="s">
        <v>252</v>
      </c>
      <c r="E259" s="1829">
        <v>44626</v>
      </c>
      <c r="F259" s="1831" t="s">
        <v>5941</v>
      </c>
      <c r="G259" s="1831">
        <v>10</v>
      </c>
      <c r="H259" s="1832" t="s">
        <v>5912</v>
      </c>
      <c r="I259" s="1907"/>
      <c r="J259" s="93"/>
    </row>
    <row r="260" spans="1:256">
      <c r="A260" s="1833">
        <v>2022</v>
      </c>
      <c r="B260" s="1827" t="s">
        <v>53</v>
      </c>
      <c r="C260" s="1877" t="s">
        <v>5473</v>
      </c>
      <c r="D260" s="1827" t="s">
        <v>5469</v>
      </c>
      <c r="E260" s="1829">
        <v>44646</v>
      </c>
      <c r="F260" s="1831" t="s">
        <v>6029</v>
      </c>
      <c r="G260" s="1831">
        <v>5</v>
      </c>
      <c r="H260" s="1832" t="s">
        <v>435</v>
      </c>
      <c r="I260" s="1908"/>
      <c r="J260" s="93"/>
    </row>
    <row r="261" spans="1:256">
      <c r="A261" s="1833">
        <v>2022</v>
      </c>
      <c r="B261" s="1827" t="s">
        <v>53</v>
      </c>
      <c r="C261" s="1877" t="s">
        <v>5473</v>
      </c>
      <c r="D261" s="1827" t="s">
        <v>5683</v>
      </c>
      <c r="E261" s="1829">
        <v>44703</v>
      </c>
      <c r="F261" s="1831" t="s">
        <v>6029</v>
      </c>
      <c r="G261" s="1831">
        <v>10</v>
      </c>
      <c r="H261" s="1832" t="s">
        <v>6050</v>
      </c>
      <c r="I261" s="1908" t="s">
        <v>5824</v>
      </c>
      <c r="J261" s="93"/>
    </row>
    <row r="262" spans="1:256">
      <c r="A262" s="1833">
        <v>2022</v>
      </c>
      <c r="B262" s="1827"/>
      <c r="C262" s="1877"/>
      <c r="D262" s="1827"/>
      <c r="E262" s="1829"/>
      <c r="F262" s="1831"/>
      <c r="G262" s="1831">
        <v>25</v>
      </c>
      <c r="H262" s="1832"/>
      <c r="I262" s="1907"/>
      <c r="J262" s="93"/>
    </row>
    <row r="263" spans="1:256">
      <c r="A263" s="2257" t="s">
        <v>46</v>
      </c>
      <c r="B263" s="2258"/>
      <c r="C263" s="2259" t="s">
        <v>5475</v>
      </c>
      <c r="D263" s="2258"/>
      <c r="E263" s="2260"/>
      <c r="F263" s="2261"/>
      <c r="G263" s="2261">
        <v>40</v>
      </c>
      <c r="H263" s="2262"/>
      <c r="I263" s="1541"/>
      <c r="J263" s="93"/>
    </row>
    <row r="264" spans="1:256">
      <c r="A264" s="178"/>
      <c r="B264" s="154"/>
      <c r="C264" s="155"/>
      <c r="D264" s="154"/>
      <c r="E264" s="1677"/>
      <c r="F264" s="153"/>
      <c r="G264" s="153"/>
      <c r="I264" s="1409"/>
      <c r="J264" s="93"/>
    </row>
    <row r="265" spans="1:256" ht="13.5" customHeight="1">
      <c r="A265" s="104">
        <v>2019</v>
      </c>
      <c r="B265" s="73" t="s">
        <v>91</v>
      </c>
      <c r="C265" s="73" t="s">
        <v>1616</v>
      </c>
      <c r="D265" s="131"/>
      <c r="E265" s="1673"/>
      <c r="F265" s="87"/>
      <c r="G265" s="133">
        <v>0</v>
      </c>
      <c r="I265" s="1409"/>
      <c r="J265" s="93"/>
    </row>
    <row r="266" spans="1:256" ht="13.5" customHeight="1">
      <c r="A266" s="104">
        <v>2019</v>
      </c>
      <c r="D266" s="131"/>
      <c r="E266" s="1673"/>
      <c r="F266" s="87"/>
      <c r="G266" s="133">
        <v>0</v>
      </c>
      <c r="I266" s="1409"/>
      <c r="J266" s="93"/>
    </row>
    <row r="267" spans="1:256" ht="13.5" customHeight="1">
      <c r="A267" s="2170" t="s">
        <v>46</v>
      </c>
      <c r="B267" s="2263"/>
      <c r="C267" s="2171" t="s">
        <v>1788</v>
      </c>
      <c r="D267" s="2264"/>
      <c r="E267" s="2265"/>
      <c r="F267" s="2266"/>
      <c r="G267" s="2175">
        <v>0</v>
      </c>
      <c r="H267" s="2267"/>
      <c r="I267" s="1409"/>
      <c r="J267" s="93"/>
    </row>
    <row r="268" spans="1:256" ht="13.5" customHeight="1">
      <c r="A268" s="278"/>
      <c r="D268" s="131"/>
      <c r="E268" s="1673"/>
      <c r="F268" s="87"/>
      <c r="G268" s="153"/>
      <c r="I268" s="1409"/>
      <c r="J268" s="93"/>
    </row>
    <row r="269" spans="1:256" s="115" customFormat="1" ht="13.5" customHeight="1">
      <c r="A269" s="1840">
        <v>2018</v>
      </c>
      <c r="B269" s="1826" t="s">
        <v>386</v>
      </c>
      <c r="C269" s="1826" t="s">
        <v>207</v>
      </c>
      <c r="D269" s="1841" t="s">
        <v>222</v>
      </c>
      <c r="E269" s="1837">
        <v>43163</v>
      </c>
      <c r="F269" s="1838"/>
      <c r="G269" s="1842">
        <v>3</v>
      </c>
      <c r="H269" s="1839" t="s">
        <v>387</v>
      </c>
      <c r="I269" s="1540"/>
      <c r="J269" s="114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</row>
    <row r="270" spans="1:256" ht="13.5" customHeight="1">
      <c r="A270" s="1840">
        <v>2018</v>
      </c>
      <c r="B270" s="1826"/>
      <c r="C270" s="1826"/>
      <c r="D270" s="1841"/>
      <c r="E270" s="1837"/>
      <c r="F270" s="1838"/>
      <c r="G270" s="1842">
        <f>SUM(G269)</f>
        <v>3</v>
      </c>
      <c r="H270" s="1839"/>
      <c r="I270" s="1651"/>
      <c r="J270" s="93"/>
      <c r="K270" s="261"/>
    </row>
    <row r="271" spans="1:256" ht="13.5" customHeight="1">
      <c r="A271" s="2170" t="s">
        <v>46</v>
      </c>
      <c r="B271" s="2171"/>
      <c r="C271" s="2171" t="s">
        <v>388</v>
      </c>
      <c r="D271" s="2268"/>
      <c r="E271" s="2173"/>
      <c r="F271" s="2175"/>
      <c r="G271" s="2174">
        <f>G270</f>
        <v>3</v>
      </c>
      <c r="H271" s="2176"/>
      <c r="I271" s="1409"/>
      <c r="J271" s="93"/>
    </row>
    <row r="272" spans="1:256" ht="13.5" customHeight="1">
      <c r="A272" s="178"/>
      <c r="B272" s="154"/>
      <c r="C272" s="155"/>
      <c r="D272" s="154"/>
      <c r="E272" s="1677"/>
      <c r="F272" s="153"/>
      <c r="G272" s="153"/>
      <c r="H272" s="157"/>
      <c r="I272" s="1409"/>
      <c r="J272" s="93"/>
      <c r="IV272" s="2"/>
    </row>
    <row r="273" spans="1:256">
      <c r="A273" s="137">
        <v>2019</v>
      </c>
      <c r="B273" s="138" t="s">
        <v>164</v>
      </c>
      <c r="C273" s="143" t="s">
        <v>186</v>
      </c>
      <c r="D273" s="138" t="s">
        <v>227</v>
      </c>
      <c r="E273" s="1674">
        <v>43604</v>
      </c>
      <c r="F273" s="1656" t="s">
        <v>397</v>
      </c>
      <c r="G273" s="141">
        <v>7</v>
      </c>
      <c r="H273" s="1561" t="s">
        <v>398</v>
      </c>
      <c r="I273" s="1409"/>
    </row>
    <row r="274" spans="1:256">
      <c r="A274" s="173">
        <v>2019</v>
      </c>
      <c r="B274" s="138" t="s">
        <v>164</v>
      </c>
      <c r="C274" s="174" t="s">
        <v>186</v>
      </c>
      <c r="D274" s="174" t="s">
        <v>277</v>
      </c>
      <c r="E274" s="1679">
        <v>43716</v>
      </c>
      <c r="F274" s="1657" t="s">
        <v>399</v>
      </c>
      <c r="G274" s="173">
        <v>7</v>
      </c>
      <c r="H274" s="88" t="s">
        <v>400</v>
      </c>
      <c r="I274" s="1409"/>
    </row>
    <row r="275" spans="1:256">
      <c r="A275" s="173">
        <v>2019</v>
      </c>
      <c r="B275" s="138" t="s">
        <v>164</v>
      </c>
      <c r="C275" s="174" t="s">
        <v>186</v>
      </c>
      <c r="D275" s="174" t="s">
        <v>277</v>
      </c>
      <c r="E275" s="1679">
        <v>43716</v>
      </c>
      <c r="F275" s="1657" t="s">
        <v>401</v>
      </c>
      <c r="G275" s="173">
        <v>10</v>
      </c>
      <c r="H275" s="88" t="s">
        <v>402</v>
      </c>
      <c r="I275" s="1409"/>
    </row>
    <row r="276" spans="1:256">
      <c r="A276" s="137">
        <v>2019</v>
      </c>
      <c r="B276" s="143"/>
      <c r="C276" s="143"/>
      <c r="D276" s="138"/>
      <c r="E276" s="1674"/>
      <c r="F276" s="1656"/>
      <c r="G276" s="141">
        <f>SUM(G273:G275)</f>
        <v>24</v>
      </c>
      <c r="H276" s="1561"/>
      <c r="I276" s="1409"/>
    </row>
    <row r="277" spans="1:256" ht="13.5" customHeight="1">
      <c r="A277" s="2177" t="s">
        <v>46</v>
      </c>
      <c r="B277" s="2171"/>
      <c r="C277" s="2268" t="s">
        <v>403</v>
      </c>
      <c r="D277" s="2171"/>
      <c r="E277" s="2173"/>
      <c r="F277" s="2175"/>
      <c r="G277" s="2175">
        <f>G276</f>
        <v>24</v>
      </c>
      <c r="H277" s="2176"/>
      <c r="I277" s="1409"/>
      <c r="J277" s="93"/>
      <c r="IV277" s="2"/>
    </row>
    <row r="278" spans="1:256" ht="13.5" customHeight="1">
      <c r="A278" s="178"/>
      <c r="B278" s="154"/>
      <c r="C278" s="155"/>
      <c r="D278" s="154"/>
      <c r="E278" s="1677"/>
      <c r="F278" s="153"/>
      <c r="G278" s="153"/>
      <c r="H278" s="157"/>
      <c r="I278" s="1541"/>
      <c r="J278" s="93"/>
      <c r="IV278" s="2"/>
    </row>
    <row r="279" spans="1:256" ht="13.5" customHeight="1">
      <c r="A279" s="147">
        <v>2019</v>
      </c>
      <c r="B279" s="73" t="s">
        <v>53</v>
      </c>
      <c r="C279" s="148" t="s">
        <v>59</v>
      </c>
      <c r="D279" s="73" t="s">
        <v>86</v>
      </c>
      <c r="E279" s="1673">
        <v>43562</v>
      </c>
      <c r="F279" s="133" t="s">
        <v>404</v>
      </c>
      <c r="G279" s="133">
        <v>5</v>
      </c>
      <c r="H279" s="88" t="s">
        <v>405</v>
      </c>
      <c r="I279" s="1541"/>
      <c r="J279" s="93"/>
    </row>
    <row r="280" spans="1:256" ht="13.5" customHeight="1">
      <c r="A280" s="147">
        <v>2019</v>
      </c>
      <c r="C280" s="148"/>
      <c r="E280" s="1673"/>
      <c r="F280" s="133"/>
      <c r="G280" s="133">
        <f>SUM(G279)</f>
        <v>5</v>
      </c>
      <c r="I280" s="1541"/>
      <c r="J280" s="93"/>
      <c r="IV280" s="2"/>
    </row>
    <row r="281" spans="1:256" ht="13.5" customHeight="1">
      <c r="A281" s="1866">
        <v>2020</v>
      </c>
      <c r="B281" s="1860" t="s">
        <v>53</v>
      </c>
      <c r="C281" s="1861" t="s">
        <v>59</v>
      </c>
      <c r="D281" s="1860" t="s">
        <v>406</v>
      </c>
      <c r="E281" s="1862">
        <v>43867</v>
      </c>
      <c r="F281" s="1859" t="s">
        <v>407</v>
      </c>
      <c r="G281" s="1859">
        <v>5</v>
      </c>
      <c r="H281" s="1870" t="s">
        <v>405</v>
      </c>
      <c r="I281" s="1541"/>
      <c r="J281" s="93"/>
      <c r="IV281" s="2"/>
    </row>
    <row r="282" spans="1:256" ht="13.5" customHeight="1">
      <c r="A282" s="1866">
        <v>2020</v>
      </c>
      <c r="B282" s="1860" t="s">
        <v>53</v>
      </c>
      <c r="C282" s="1861" t="s">
        <v>59</v>
      </c>
      <c r="D282" s="1860" t="s">
        <v>392</v>
      </c>
      <c r="E282" s="1862">
        <v>43905</v>
      </c>
      <c r="F282" s="1859" t="s">
        <v>408</v>
      </c>
      <c r="G282" s="1873">
        <v>5</v>
      </c>
      <c r="H282" s="1870" t="s">
        <v>405</v>
      </c>
      <c r="I282" s="1541"/>
      <c r="J282" s="93"/>
      <c r="IV282" s="2"/>
    </row>
    <row r="283" spans="1:256" ht="13.5" customHeight="1">
      <c r="A283" s="1866">
        <v>2020</v>
      </c>
      <c r="B283" s="1860"/>
      <c r="C283" s="1861"/>
      <c r="D283" s="1860"/>
      <c r="E283" s="1862"/>
      <c r="F283" s="1859"/>
      <c r="G283" s="1859">
        <f>SUM(G281:G282)</f>
        <v>10</v>
      </c>
      <c r="H283" s="1870"/>
      <c r="I283" s="1541"/>
      <c r="J283" s="93"/>
      <c r="IV283" s="2"/>
    </row>
    <row r="284" spans="1:256" ht="13.5" customHeight="1">
      <c r="A284" s="1497">
        <v>2021</v>
      </c>
      <c r="B284" s="1457" t="s">
        <v>53</v>
      </c>
      <c r="C284" s="2203" t="s">
        <v>59</v>
      </c>
      <c r="D284" s="2204" t="s">
        <v>5456</v>
      </c>
      <c r="E284" s="2205">
        <v>44269</v>
      </c>
      <c r="F284" s="2206" t="s">
        <v>5462</v>
      </c>
      <c r="G284" s="2206">
        <v>0</v>
      </c>
      <c r="H284" s="2207" t="s">
        <v>435</v>
      </c>
      <c r="I284" s="1541" t="s">
        <v>234</v>
      </c>
      <c r="J284" s="2"/>
    </row>
    <row r="285" spans="1:256" ht="13.5" customHeight="1">
      <c r="A285" s="1497">
        <v>2021</v>
      </c>
      <c r="B285" s="1457" t="s">
        <v>53</v>
      </c>
      <c r="C285" s="2208" t="s">
        <v>59</v>
      </c>
      <c r="D285" s="2033" t="s">
        <v>5456</v>
      </c>
      <c r="E285" s="2034">
        <v>44269</v>
      </c>
      <c r="F285" s="2035" t="s">
        <v>407</v>
      </c>
      <c r="G285" s="2035">
        <v>5</v>
      </c>
      <c r="H285" s="2043" t="s">
        <v>309</v>
      </c>
      <c r="I285" s="1539"/>
      <c r="J285" s="2"/>
    </row>
    <row r="286" spans="1:256" ht="13.5" customHeight="1">
      <c r="A286" s="1497">
        <v>2021</v>
      </c>
      <c r="B286" s="1457"/>
      <c r="C286" s="2208"/>
      <c r="D286" s="2033"/>
      <c r="E286" s="2034"/>
      <c r="F286" s="2035"/>
      <c r="G286" s="2035">
        <v>5</v>
      </c>
      <c r="H286" s="2043"/>
      <c r="I286" s="1539"/>
      <c r="J286" s="2"/>
    </row>
    <row r="287" spans="1:256" ht="13.5" customHeight="1">
      <c r="A287" s="1833">
        <v>2022</v>
      </c>
      <c r="B287" s="1827" t="s">
        <v>53</v>
      </c>
      <c r="C287" s="2269" t="s">
        <v>59</v>
      </c>
      <c r="D287" s="1896" t="s">
        <v>5476</v>
      </c>
      <c r="E287" s="1898">
        <v>44604</v>
      </c>
      <c r="F287" s="1902" t="s">
        <v>5813</v>
      </c>
      <c r="G287" s="1902">
        <v>5</v>
      </c>
      <c r="H287" s="2044" t="s">
        <v>309</v>
      </c>
      <c r="I287" s="1539"/>
      <c r="J287" s="2"/>
    </row>
    <row r="288" spans="1:256" ht="13.5" customHeight="1">
      <c r="A288" s="1833">
        <v>2022</v>
      </c>
      <c r="B288" s="1827" t="s">
        <v>53</v>
      </c>
      <c r="C288" s="2269" t="s">
        <v>59</v>
      </c>
      <c r="D288" s="1896" t="s">
        <v>5456</v>
      </c>
      <c r="E288" s="1898">
        <v>44640</v>
      </c>
      <c r="F288" s="1902" t="s">
        <v>5813</v>
      </c>
      <c r="G288" s="1902">
        <v>5</v>
      </c>
      <c r="H288" s="2044" t="s">
        <v>309</v>
      </c>
      <c r="I288" s="1908"/>
      <c r="J288" s="2"/>
    </row>
    <row r="289" spans="1:256" ht="13.5" customHeight="1">
      <c r="A289" s="1833">
        <v>2022</v>
      </c>
      <c r="B289" s="1827" t="s">
        <v>53</v>
      </c>
      <c r="C289" s="2270" t="s">
        <v>59</v>
      </c>
      <c r="D289" s="1897" t="s">
        <v>5785</v>
      </c>
      <c r="E289" s="1899">
        <v>44878</v>
      </c>
      <c r="F289" s="1903" t="s">
        <v>5813</v>
      </c>
      <c r="G289" s="1903">
        <v>0</v>
      </c>
      <c r="H289" s="2209" t="s">
        <v>995</v>
      </c>
      <c r="I289" s="1907" t="s">
        <v>234</v>
      </c>
      <c r="J289" s="2"/>
    </row>
    <row r="290" spans="1:256" ht="13.5" customHeight="1">
      <c r="A290" s="1833">
        <v>2022</v>
      </c>
      <c r="B290" s="1827" t="s">
        <v>53</v>
      </c>
      <c r="C290" s="2270" t="s">
        <v>59</v>
      </c>
      <c r="D290" s="1897" t="s">
        <v>5785</v>
      </c>
      <c r="E290" s="1899">
        <v>44878</v>
      </c>
      <c r="F290" s="1903" t="s">
        <v>5813</v>
      </c>
      <c r="G290" s="1903">
        <v>0</v>
      </c>
      <c r="H290" s="2209" t="s">
        <v>309</v>
      </c>
      <c r="I290" s="1907" t="s">
        <v>234</v>
      </c>
      <c r="J290" s="2"/>
    </row>
    <row r="291" spans="1:256" ht="13.5" customHeight="1">
      <c r="A291" s="1833">
        <v>2022</v>
      </c>
      <c r="B291" s="1827"/>
      <c r="C291" s="2270"/>
      <c r="D291" s="1897"/>
      <c r="E291" s="1899"/>
      <c r="F291" s="1903"/>
      <c r="G291" s="1903">
        <v>10</v>
      </c>
      <c r="H291" s="2209"/>
      <c r="I291" s="1757" t="s">
        <v>5824</v>
      </c>
      <c r="J291" s="2"/>
    </row>
    <row r="292" spans="1:256" ht="13.5" customHeight="1">
      <c r="A292" s="2177" t="s">
        <v>46</v>
      </c>
      <c r="B292" s="2171"/>
      <c r="C292" s="2178" t="s">
        <v>409</v>
      </c>
      <c r="D292" s="2171"/>
      <c r="E292" s="2173"/>
      <c r="F292" s="2175"/>
      <c r="G292" s="2175">
        <v>30</v>
      </c>
      <c r="H292" s="2176"/>
      <c r="I292" s="1541"/>
      <c r="J292" s="93"/>
      <c r="IV292" s="2"/>
    </row>
    <row r="293" spans="1:256" ht="13.5" customHeight="1">
      <c r="A293" s="178"/>
      <c r="B293" s="154"/>
      <c r="C293" s="155"/>
      <c r="D293" s="154"/>
      <c r="E293" s="1677"/>
      <c r="F293" s="153"/>
      <c r="G293" s="153"/>
      <c r="H293" s="157"/>
      <c r="I293" s="1409"/>
      <c r="J293" s="93"/>
      <c r="IV293" s="2"/>
    </row>
    <row r="294" spans="1:256" ht="13.5" customHeight="1">
      <c r="A294" s="177">
        <v>2020</v>
      </c>
      <c r="B294" s="180" t="s">
        <v>129</v>
      </c>
      <c r="C294" s="2234" t="s">
        <v>131</v>
      </c>
      <c r="D294" s="2235" t="s">
        <v>252</v>
      </c>
      <c r="E294" s="2236">
        <v>43891</v>
      </c>
      <c r="F294" s="2237" t="s">
        <v>410</v>
      </c>
      <c r="G294" s="2238">
        <v>10</v>
      </c>
      <c r="H294" s="2271" t="s">
        <v>411</v>
      </c>
      <c r="I294" s="1409" t="s">
        <v>2844</v>
      </c>
      <c r="J294" s="93"/>
      <c r="IV294" s="2"/>
    </row>
    <row r="295" spans="1:256" ht="13.5" customHeight="1">
      <c r="A295" s="177">
        <v>2020</v>
      </c>
      <c r="B295" s="180"/>
      <c r="C295" s="2272"/>
      <c r="D295" s="2025"/>
      <c r="E295" s="2026"/>
      <c r="F295" s="2027"/>
      <c r="G295" s="2028">
        <f>G294</f>
        <v>10</v>
      </c>
      <c r="H295" s="2094"/>
      <c r="I295" s="1409"/>
      <c r="J295" s="93"/>
      <c r="IV295" s="2"/>
    </row>
    <row r="296" spans="1:256" ht="13.5" customHeight="1">
      <c r="A296" s="1497">
        <v>2021</v>
      </c>
      <c r="B296" s="1457" t="s">
        <v>129</v>
      </c>
      <c r="C296" s="2179" t="s">
        <v>131</v>
      </c>
      <c r="D296" s="2033" t="s">
        <v>5486</v>
      </c>
      <c r="E296" s="2034">
        <v>44332</v>
      </c>
      <c r="F296" s="2036" t="s">
        <v>5503</v>
      </c>
      <c r="G296" s="2035">
        <v>10</v>
      </c>
      <c r="H296" s="2043" t="s">
        <v>5504</v>
      </c>
      <c r="I296" s="1409"/>
      <c r="J296" s="93"/>
      <c r="IV296" s="2"/>
    </row>
    <row r="297" spans="1:256" ht="13.5" customHeight="1">
      <c r="A297" s="1497">
        <v>2021</v>
      </c>
      <c r="B297" s="1457"/>
      <c r="C297" s="2179"/>
      <c r="D297" s="2033"/>
      <c r="E297" s="2034"/>
      <c r="F297" s="2036"/>
      <c r="G297" s="2035">
        <f>SUM(G296)</f>
        <v>10</v>
      </c>
      <c r="H297" s="2043"/>
      <c r="I297" s="1409"/>
      <c r="J297" s="93"/>
      <c r="IV297" s="2"/>
    </row>
    <row r="298" spans="1:256" ht="13.5" customHeight="1">
      <c r="A298" s="1833">
        <v>2022</v>
      </c>
      <c r="B298" s="1827" t="s">
        <v>129</v>
      </c>
      <c r="C298" s="1893" t="s">
        <v>131</v>
      </c>
      <c r="D298" s="1896" t="s">
        <v>277</v>
      </c>
      <c r="E298" s="1898">
        <v>44815</v>
      </c>
      <c r="F298" s="2038" t="s">
        <v>6336</v>
      </c>
      <c r="G298" s="1902">
        <v>3</v>
      </c>
      <c r="H298" s="2044" t="s">
        <v>677</v>
      </c>
      <c r="I298" s="1409"/>
      <c r="J298" s="93"/>
      <c r="IV298" s="2"/>
    </row>
    <row r="299" spans="1:256" ht="13.5" customHeight="1">
      <c r="A299" s="1833">
        <v>2022</v>
      </c>
      <c r="B299" s="1827"/>
      <c r="C299" s="1893"/>
      <c r="D299" s="1897"/>
      <c r="E299" s="1899"/>
      <c r="F299" s="2273"/>
      <c r="G299" s="1903">
        <v>3</v>
      </c>
      <c r="H299" s="2209"/>
      <c r="I299" s="1409"/>
      <c r="J299" s="93"/>
      <c r="IV299" s="2"/>
    </row>
    <row r="300" spans="1:256" s="123" customFormat="1" ht="13.5" customHeight="1">
      <c r="A300" s="2177" t="s">
        <v>46</v>
      </c>
      <c r="B300" s="2171"/>
      <c r="C300" s="2274" t="s">
        <v>5804</v>
      </c>
      <c r="D300" s="2171"/>
      <c r="E300" s="2173"/>
      <c r="F300" s="2175"/>
      <c r="G300" s="2175">
        <v>23</v>
      </c>
      <c r="H300" s="2176"/>
      <c r="I300" s="1555"/>
      <c r="J300" s="99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IV300" s="103"/>
    </row>
    <row r="301" spans="1:256" ht="13.5" customHeight="1">
      <c r="A301" s="178"/>
      <c r="B301" s="154"/>
      <c r="C301" s="275"/>
      <c r="D301" s="154"/>
      <c r="E301" s="1677"/>
      <c r="F301" s="153"/>
      <c r="G301" s="153"/>
      <c r="H301" s="157"/>
      <c r="I301" s="1409"/>
      <c r="J301" s="93"/>
      <c r="IV301" s="2"/>
    </row>
    <row r="302" spans="1:256" ht="13.5" customHeight="1">
      <c r="A302" s="147">
        <v>2019</v>
      </c>
      <c r="B302" s="73" t="s">
        <v>164</v>
      </c>
      <c r="C302" s="148" t="s">
        <v>412</v>
      </c>
      <c r="D302" s="73" t="s">
        <v>112</v>
      </c>
      <c r="E302" s="1673">
        <v>43786</v>
      </c>
      <c r="F302" s="133" t="s">
        <v>413</v>
      </c>
      <c r="G302" s="133">
        <v>5</v>
      </c>
      <c r="H302" s="88" t="s">
        <v>414</v>
      </c>
      <c r="I302" s="1409"/>
      <c r="J302" s="93"/>
    </row>
    <row r="303" spans="1:256" ht="13.5" customHeight="1">
      <c r="A303" s="147">
        <v>2019</v>
      </c>
      <c r="C303" s="148"/>
      <c r="E303" s="1673"/>
      <c r="F303" s="133"/>
      <c r="G303" s="133">
        <f>SUM(G302)</f>
        <v>5</v>
      </c>
      <c r="I303" s="1409"/>
      <c r="J303" s="93"/>
      <c r="IV303" s="2"/>
    </row>
    <row r="304" spans="1:256" ht="13.5" customHeight="1">
      <c r="A304" s="177">
        <v>2020</v>
      </c>
      <c r="B304" s="1860" t="s">
        <v>164</v>
      </c>
      <c r="C304" s="2275" t="s">
        <v>169</v>
      </c>
      <c r="D304" s="2098" t="s">
        <v>252</v>
      </c>
      <c r="E304" s="2099">
        <v>43891</v>
      </c>
      <c r="F304" s="2100" t="s">
        <v>415</v>
      </c>
      <c r="G304" s="2101">
        <v>7</v>
      </c>
      <c r="H304" s="2276" t="s">
        <v>416</v>
      </c>
      <c r="I304" s="1409"/>
      <c r="J304" s="93"/>
      <c r="IV304" s="2"/>
    </row>
    <row r="305" spans="1:256" ht="13.5" customHeight="1">
      <c r="A305" s="177">
        <v>2020</v>
      </c>
      <c r="C305" s="148"/>
      <c r="E305" s="1673"/>
      <c r="F305" s="133"/>
      <c r="G305" s="133">
        <f>SUM(G304:G304)</f>
        <v>7</v>
      </c>
      <c r="I305" s="1409"/>
      <c r="J305" s="93"/>
      <c r="IV305" s="2"/>
    </row>
    <row r="306" spans="1:256" ht="13.5" customHeight="1">
      <c r="A306" s="2177" t="s">
        <v>46</v>
      </c>
      <c r="B306" s="2171"/>
      <c r="C306" s="2178" t="s">
        <v>419</v>
      </c>
      <c r="D306" s="2171"/>
      <c r="E306" s="2173"/>
      <c r="F306" s="2175"/>
      <c r="G306" s="2175">
        <v>12</v>
      </c>
      <c r="H306" s="2176"/>
      <c r="I306" s="1409"/>
      <c r="J306" s="93"/>
      <c r="IV306" s="2"/>
    </row>
    <row r="307" spans="1:256" ht="13.5" customHeight="1">
      <c r="A307" s="178"/>
      <c r="B307" s="154"/>
      <c r="C307" s="155"/>
      <c r="D307" s="154"/>
      <c r="E307" s="1677"/>
      <c r="F307" s="153"/>
      <c r="G307" s="153"/>
      <c r="H307" s="157"/>
      <c r="I307" s="1409"/>
      <c r="J307" s="93"/>
      <c r="IV307" s="2"/>
    </row>
    <row r="308" spans="1:256" ht="13.5" customHeight="1">
      <c r="A308" s="1497">
        <v>2021</v>
      </c>
      <c r="B308" s="1457" t="s">
        <v>129</v>
      </c>
      <c r="C308" s="1459" t="s">
        <v>1622</v>
      </c>
      <c r="D308" s="2217" t="s">
        <v>5486</v>
      </c>
      <c r="E308" s="2219">
        <v>44332</v>
      </c>
      <c r="F308" s="2277" t="s">
        <v>5505</v>
      </c>
      <c r="G308" s="2220">
        <v>10</v>
      </c>
      <c r="H308" s="2221" t="s">
        <v>5506</v>
      </c>
      <c r="I308" s="1409"/>
      <c r="J308" s="93"/>
      <c r="IV308" s="2"/>
    </row>
    <row r="309" spans="1:256" ht="13.5" customHeight="1">
      <c r="A309" s="1497">
        <v>2021</v>
      </c>
      <c r="B309" s="1605"/>
      <c r="C309" s="1606"/>
      <c r="D309" s="1605"/>
      <c r="E309" s="1694"/>
      <c r="F309" s="1719"/>
      <c r="G309" s="1458">
        <v>10</v>
      </c>
      <c r="H309" s="1607"/>
      <c r="I309" s="1409"/>
      <c r="J309" s="93"/>
      <c r="IV309" s="2"/>
    </row>
    <row r="310" spans="1:256" ht="13.5" customHeight="1">
      <c r="A310" s="2177" t="s">
        <v>46</v>
      </c>
      <c r="B310" s="2171"/>
      <c r="C310" s="2178" t="s">
        <v>1807</v>
      </c>
      <c r="D310" s="2171"/>
      <c r="E310" s="2173"/>
      <c r="F310" s="2175"/>
      <c r="G310" s="2175">
        <v>10</v>
      </c>
      <c r="H310" s="2278"/>
      <c r="I310" s="1409"/>
      <c r="J310" s="93"/>
      <c r="IV310" s="2"/>
    </row>
    <row r="311" spans="1:256" ht="13.5" customHeight="1">
      <c r="A311" s="104"/>
      <c r="D311" s="131"/>
      <c r="E311" s="1673"/>
      <c r="F311" s="87"/>
      <c r="G311" s="133"/>
      <c r="I311" s="1409"/>
      <c r="J311" s="93"/>
    </row>
    <row r="312" spans="1:256" s="115" customFormat="1">
      <c r="A312" s="1835">
        <v>2018</v>
      </c>
      <c r="B312" s="1826" t="s">
        <v>164</v>
      </c>
      <c r="C312" s="1826" t="s">
        <v>172</v>
      </c>
      <c r="D312" s="1826" t="s">
        <v>227</v>
      </c>
      <c r="E312" s="1837">
        <v>43240</v>
      </c>
      <c r="F312" s="1845" t="s">
        <v>420</v>
      </c>
      <c r="G312" s="1838">
        <v>10</v>
      </c>
      <c r="H312" s="1839" t="s">
        <v>421</v>
      </c>
      <c r="I312" s="1540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</row>
    <row r="313" spans="1:256" s="115" customFormat="1">
      <c r="A313" s="1835">
        <v>2018</v>
      </c>
      <c r="B313" s="1826"/>
      <c r="C313" s="1826"/>
      <c r="D313" s="1826"/>
      <c r="E313" s="1837"/>
      <c r="F313" s="1845"/>
      <c r="G313" s="1838">
        <f>G312</f>
        <v>10</v>
      </c>
      <c r="H313" s="1839"/>
      <c r="I313" s="1540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56">
      <c r="A314" s="173">
        <v>2019</v>
      </c>
      <c r="B314" s="73" t="s">
        <v>164</v>
      </c>
      <c r="C314" s="174" t="s">
        <v>172</v>
      </c>
      <c r="D314" s="174" t="s">
        <v>277</v>
      </c>
      <c r="E314" s="1679">
        <v>43716</v>
      </c>
      <c r="F314" s="1657" t="s">
        <v>422</v>
      </c>
      <c r="G314" s="173">
        <v>7</v>
      </c>
      <c r="H314" s="88" t="s">
        <v>423</v>
      </c>
      <c r="I314" s="1409"/>
      <c r="IV314" s="2"/>
    </row>
    <row r="315" spans="1:256">
      <c r="A315" s="173">
        <v>2019</v>
      </c>
      <c r="B315" s="73" t="s">
        <v>164</v>
      </c>
      <c r="C315" s="174" t="s">
        <v>172</v>
      </c>
      <c r="D315" s="174" t="s">
        <v>277</v>
      </c>
      <c r="E315" s="1679">
        <v>43716</v>
      </c>
      <c r="F315" s="1657" t="s">
        <v>424</v>
      </c>
      <c r="G315" s="173">
        <v>10</v>
      </c>
      <c r="H315" s="88" t="s">
        <v>425</v>
      </c>
      <c r="I315" s="1409"/>
      <c r="IV315" s="2"/>
    </row>
    <row r="316" spans="1:256">
      <c r="A316" s="173">
        <v>2019</v>
      </c>
      <c r="B316" s="73" t="s">
        <v>164</v>
      </c>
      <c r="C316" s="174" t="s">
        <v>172</v>
      </c>
      <c r="D316" s="174" t="s">
        <v>277</v>
      </c>
      <c r="E316" s="1679">
        <v>43716</v>
      </c>
      <c r="F316" s="1657" t="s">
        <v>426</v>
      </c>
      <c r="G316" s="173">
        <v>7</v>
      </c>
      <c r="H316" s="88" t="s">
        <v>427</v>
      </c>
      <c r="I316" s="1409"/>
      <c r="IV316" s="2"/>
    </row>
    <row r="317" spans="1:256">
      <c r="A317" s="173">
        <v>2019</v>
      </c>
      <c r="B317" s="73" t="s">
        <v>164</v>
      </c>
      <c r="C317" s="174" t="s">
        <v>172</v>
      </c>
      <c r="D317" s="174" t="s">
        <v>277</v>
      </c>
      <c r="E317" s="1679">
        <v>43716</v>
      </c>
      <c r="F317" s="1657" t="s">
        <v>428</v>
      </c>
      <c r="G317" s="173">
        <v>10</v>
      </c>
      <c r="H317" s="88" t="s">
        <v>429</v>
      </c>
      <c r="I317" s="1409"/>
      <c r="IV317" s="2"/>
    </row>
    <row r="318" spans="1:256">
      <c r="A318" s="173">
        <v>2019</v>
      </c>
      <c r="B318" s="174"/>
      <c r="C318" s="174"/>
      <c r="D318" s="174"/>
      <c r="E318" s="1679"/>
      <c r="F318" s="1715"/>
      <c r="G318" s="173">
        <f>SUM(G314:G317)</f>
        <v>34</v>
      </c>
      <c r="I318" s="1409"/>
      <c r="IV318" s="2"/>
    </row>
    <row r="319" spans="1:256">
      <c r="A319" s="184">
        <v>2020</v>
      </c>
      <c r="B319" s="1860" t="s">
        <v>164</v>
      </c>
      <c r="C319" s="254" t="s">
        <v>172</v>
      </c>
      <c r="D319" s="2275" t="s">
        <v>252</v>
      </c>
      <c r="E319" s="2099">
        <v>43891</v>
      </c>
      <c r="F319" s="2100" t="s">
        <v>420</v>
      </c>
      <c r="G319" s="2101">
        <v>7</v>
      </c>
      <c r="H319" s="2276" t="s">
        <v>430</v>
      </c>
      <c r="I319" s="1409"/>
      <c r="IV319" s="2"/>
    </row>
    <row r="320" spans="1:256">
      <c r="A320" s="184">
        <v>2020</v>
      </c>
      <c r="B320" s="174"/>
      <c r="C320" s="174"/>
      <c r="D320" s="174"/>
      <c r="E320" s="1679"/>
      <c r="F320" s="1715"/>
      <c r="G320" s="1363">
        <f>SUM(G319:G319)</f>
        <v>7</v>
      </c>
      <c r="I320" s="1409"/>
      <c r="IV320" s="2"/>
    </row>
    <row r="321" spans="1:256">
      <c r="A321" s="1831">
        <v>2022</v>
      </c>
      <c r="B321" s="1827" t="s">
        <v>164</v>
      </c>
      <c r="C321" s="1827" t="s">
        <v>172</v>
      </c>
      <c r="D321" s="1827" t="s">
        <v>277</v>
      </c>
      <c r="E321" s="1829">
        <v>44815</v>
      </c>
      <c r="F321" s="1843" t="s">
        <v>6323</v>
      </c>
      <c r="G321" s="1831">
        <v>3</v>
      </c>
      <c r="H321" s="1832" t="s">
        <v>2033</v>
      </c>
      <c r="I321" s="1409"/>
      <c r="IV321" s="2"/>
    </row>
    <row r="322" spans="1:256">
      <c r="A322" s="1831">
        <v>2022</v>
      </c>
      <c r="B322" s="174"/>
      <c r="C322" s="174"/>
      <c r="D322" s="174"/>
      <c r="E322" s="1679"/>
      <c r="F322" s="1715"/>
      <c r="G322" s="1831">
        <v>3</v>
      </c>
      <c r="I322" s="1409"/>
      <c r="IV322" s="2"/>
    </row>
    <row r="323" spans="1:256" ht="13.5" customHeight="1">
      <c r="A323" s="2177" t="s">
        <v>46</v>
      </c>
      <c r="B323" s="2171"/>
      <c r="C323" s="2178" t="s">
        <v>431</v>
      </c>
      <c r="D323" s="2171"/>
      <c r="E323" s="2173"/>
      <c r="F323" s="2175"/>
      <c r="G323" s="2175">
        <v>54</v>
      </c>
      <c r="H323" s="2176"/>
      <c r="I323" s="1409"/>
      <c r="J323" s="93"/>
      <c r="IV323" s="2"/>
    </row>
    <row r="324" spans="1:256" ht="13.5" customHeight="1">
      <c r="A324" s="147"/>
      <c r="C324" s="148"/>
      <c r="E324" s="1673"/>
      <c r="F324" s="133"/>
      <c r="G324" s="133"/>
      <c r="I324" s="1409"/>
      <c r="J324" s="93"/>
      <c r="IV324" s="2"/>
    </row>
    <row r="325" spans="1:256" ht="13.5" customHeight="1">
      <c r="A325" s="104">
        <v>2019</v>
      </c>
      <c r="B325" s="73" t="s">
        <v>129</v>
      </c>
      <c r="C325" s="73" t="s">
        <v>432</v>
      </c>
      <c r="D325" s="72"/>
      <c r="E325" s="1673"/>
      <c r="F325" s="133"/>
      <c r="G325" s="87">
        <v>0</v>
      </c>
      <c r="H325" s="269"/>
      <c r="I325" s="1409"/>
      <c r="J325" s="93"/>
      <c r="K325" s="261"/>
      <c r="IV325" s="2"/>
    </row>
    <row r="326" spans="1:256" ht="13.5" customHeight="1">
      <c r="A326" s="104">
        <v>2019</v>
      </c>
      <c r="D326" s="72"/>
      <c r="E326" s="1673"/>
      <c r="F326" s="133"/>
      <c r="G326" s="87">
        <f>G325</f>
        <v>0</v>
      </c>
      <c r="H326" s="269"/>
      <c r="I326" s="1409"/>
      <c r="J326" s="93"/>
      <c r="K326" s="261"/>
      <c r="IV326" s="2"/>
    </row>
    <row r="327" spans="1:256" ht="13.5" customHeight="1">
      <c r="A327" s="2170" t="s">
        <v>46</v>
      </c>
      <c r="B327" s="2171"/>
      <c r="C327" s="2171" t="s">
        <v>436</v>
      </c>
      <c r="D327" s="2268"/>
      <c r="E327" s="2173"/>
      <c r="F327" s="2175"/>
      <c r="G327" s="2174">
        <f>G326</f>
        <v>0</v>
      </c>
      <c r="H327" s="2176"/>
      <c r="I327" s="1409"/>
      <c r="J327" s="93"/>
      <c r="IV327" s="2"/>
    </row>
    <row r="328" spans="1:256" ht="13.5" customHeight="1">
      <c r="A328" s="278"/>
      <c r="B328" s="154"/>
      <c r="C328" s="154"/>
      <c r="D328" s="279"/>
      <c r="E328" s="1677"/>
      <c r="F328" s="153"/>
      <c r="G328" s="280"/>
      <c r="H328" s="157"/>
      <c r="I328" s="1409"/>
      <c r="J328" s="93"/>
      <c r="IV328" s="2"/>
    </row>
    <row r="329" spans="1:256" ht="13.5" customHeight="1">
      <c r="A329" s="1871">
        <v>2020</v>
      </c>
      <c r="B329" s="1860" t="s">
        <v>91</v>
      </c>
      <c r="C329" s="1860" t="s">
        <v>119</v>
      </c>
      <c r="D329" s="1869" t="s">
        <v>392</v>
      </c>
      <c r="E329" s="1862">
        <v>43905</v>
      </c>
      <c r="F329" s="1859" t="s">
        <v>438</v>
      </c>
      <c r="G329" s="1873">
        <v>5</v>
      </c>
      <c r="H329" s="1870" t="s">
        <v>244</v>
      </c>
      <c r="I329" s="1409"/>
      <c r="J329" s="93"/>
      <c r="IV329" s="2"/>
    </row>
    <row r="330" spans="1:256" ht="13.5" customHeight="1">
      <c r="A330" s="1871">
        <v>2020</v>
      </c>
      <c r="B330" s="1860"/>
      <c r="C330" s="1860"/>
      <c r="D330" s="1869"/>
      <c r="E330" s="1862"/>
      <c r="F330" s="1859"/>
      <c r="G330" s="1873">
        <f>SUM(G329)</f>
        <v>5</v>
      </c>
      <c r="H330" s="1870"/>
      <c r="I330" s="1409"/>
      <c r="J330" s="93"/>
      <c r="IV330" s="2"/>
    </row>
    <row r="331" spans="1:256" ht="13.5" customHeight="1">
      <c r="A331" s="1536">
        <v>2021</v>
      </c>
      <c r="B331" s="1457" t="s">
        <v>91</v>
      </c>
      <c r="C331" s="2228" t="s">
        <v>119</v>
      </c>
      <c r="D331" s="2204" t="s">
        <v>5486</v>
      </c>
      <c r="E331" s="2205">
        <v>44332</v>
      </c>
      <c r="F331" s="2279" t="s">
        <v>5734</v>
      </c>
      <c r="G331" s="2206">
        <v>10</v>
      </c>
      <c r="H331" s="2207" t="s">
        <v>5702</v>
      </c>
      <c r="I331" s="1409"/>
      <c r="J331" s="93"/>
      <c r="IV331" s="2"/>
    </row>
    <row r="332" spans="1:256" ht="13.5" customHeight="1">
      <c r="A332" s="1536">
        <v>2021</v>
      </c>
      <c r="B332" s="1457" t="s">
        <v>91</v>
      </c>
      <c r="C332" s="2179" t="s">
        <v>119</v>
      </c>
      <c r="D332" s="2033" t="s">
        <v>5486</v>
      </c>
      <c r="E332" s="2034">
        <v>44332</v>
      </c>
      <c r="F332" s="2036" t="s">
        <v>5735</v>
      </c>
      <c r="G332" s="2035">
        <v>3</v>
      </c>
      <c r="H332" s="2043" t="s">
        <v>5701</v>
      </c>
      <c r="I332" s="1409"/>
      <c r="J332" s="93"/>
      <c r="IV332" s="2"/>
    </row>
    <row r="333" spans="1:256" ht="13.5" customHeight="1">
      <c r="A333" s="1536">
        <v>2021</v>
      </c>
      <c r="B333" s="1605"/>
      <c r="C333" s="2280"/>
      <c r="D333" s="2281"/>
      <c r="E333" s="2282"/>
      <c r="F333" s="2283"/>
      <c r="G333" s="2284">
        <v>13</v>
      </c>
      <c r="H333" s="2285"/>
      <c r="I333" s="1409"/>
      <c r="J333" s="93"/>
      <c r="IV333" s="2"/>
    </row>
    <row r="334" spans="1:256" ht="13.5" customHeight="1">
      <c r="A334" s="1825">
        <v>2022</v>
      </c>
      <c r="B334" s="1827" t="s">
        <v>91</v>
      </c>
      <c r="C334" s="1827" t="s">
        <v>119</v>
      </c>
      <c r="D334" s="1834" t="s">
        <v>5745</v>
      </c>
      <c r="E334" s="1829">
        <v>44633</v>
      </c>
      <c r="F334" s="1831" t="s">
        <v>6006</v>
      </c>
      <c r="G334" s="1830">
        <v>5</v>
      </c>
      <c r="H334" s="1832" t="s">
        <v>244</v>
      </c>
      <c r="I334" s="1409"/>
      <c r="J334" s="93"/>
      <c r="IV334" s="2"/>
    </row>
    <row r="335" spans="1:256" ht="13.5" customHeight="1">
      <c r="A335" s="1825">
        <v>2022</v>
      </c>
      <c r="B335" s="1827" t="s">
        <v>91</v>
      </c>
      <c r="C335" s="1827" t="s">
        <v>119</v>
      </c>
      <c r="D335" s="1834" t="s">
        <v>5683</v>
      </c>
      <c r="E335" s="1829">
        <v>44703</v>
      </c>
      <c r="F335" s="1831" t="s">
        <v>6006</v>
      </c>
      <c r="G335" s="1830">
        <v>10</v>
      </c>
      <c r="H335" s="1832" t="s">
        <v>6077</v>
      </c>
      <c r="I335" s="1857"/>
      <c r="J335" s="93"/>
      <c r="IV335" s="2"/>
    </row>
    <row r="336" spans="1:256" ht="13.5" customHeight="1">
      <c r="A336" s="1825">
        <v>2022</v>
      </c>
      <c r="B336" s="1827" t="s">
        <v>91</v>
      </c>
      <c r="C336" s="1827" t="s">
        <v>119</v>
      </c>
      <c r="D336" s="1834" t="s">
        <v>6173</v>
      </c>
      <c r="E336" s="1829">
        <v>44710</v>
      </c>
      <c r="F336" s="1831" t="s">
        <v>6006</v>
      </c>
      <c r="G336" s="1830">
        <v>15</v>
      </c>
      <c r="H336" s="1832" t="s">
        <v>6195</v>
      </c>
      <c r="I336" s="1857"/>
      <c r="J336" s="93"/>
      <c r="IV336" s="2"/>
    </row>
    <row r="337" spans="1:256" ht="13.5" customHeight="1">
      <c r="A337" s="1825">
        <v>2022</v>
      </c>
      <c r="B337" s="1827"/>
      <c r="C337" s="1827"/>
      <c r="D337" s="1834"/>
      <c r="E337" s="1829"/>
      <c r="F337" s="1831"/>
      <c r="G337" s="1830">
        <v>30</v>
      </c>
      <c r="H337" s="1832"/>
      <c r="I337" s="1857"/>
      <c r="J337" s="93"/>
      <c r="IV337" s="2"/>
    </row>
    <row r="338" spans="1:256" ht="13.5" customHeight="1">
      <c r="A338" s="2286" t="s">
        <v>46</v>
      </c>
      <c r="B338" s="2258"/>
      <c r="C338" s="2258" t="s">
        <v>119</v>
      </c>
      <c r="D338" s="2287"/>
      <c r="E338" s="2260"/>
      <c r="F338" s="2261"/>
      <c r="G338" s="2288">
        <v>48</v>
      </c>
      <c r="H338" s="2278"/>
      <c r="I338" s="1409"/>
      <c r="J338" s="93"/>
      <c r="IV338" s="2"/>
    </row>
    <row r="339" spans="1:256" ht="13.5" customHeight="1">
      <c r="A339" s="283"/>
      <c r="B339" s="284"/>
      <c r="C339" s="285"/>
      <c r="D339" s="284"/>
      <c r="E339" s="1695"/>
      <c r="F339" s="288"/>
      <c r="G339" s="288"/>
      <c r="H339" s="287"/>
      <c r="I339" s="1409"/>
      <c r="J339" s="93"/>
    </row>
    <row r="340" spans="1:256" ht="13.5" customHeight="1">
      <c r="A340" s="1835">
        <v>2018</v>
      </c>
      <c r="B340" s="1826" t="s">
        <v>91</v>
      </c>
      <c r="C340" s="1836" t="s">
        <v>208</v>
      </c>
      <c r="D340" s="1826" t="s">
        <v>252</v>
      </c>
      <c r="E340" s="1837">
        <v>43163</v>
      </c>
      <c r="F340" s="1838" t="s">
        <v>1830</v>
      </c>
      <c r="G340" s="1838">
        <v>3</v>
      </c>
      <c r="H340" s="1839" t="s">
        <v>5797</v>
      </c>
      <c r="I340" s="1857"/>
      <c r="J340" s="93"/>
    </row>
    <row r="341" spans="1:256" ht="13.5" customHeight="1">
      <c r="A341" s="1835">
        <v>2018</v>
      </c>
      <c r="B341" s="1826"/>
      <c r="C341" s="1836"/>
      <c r="D341" s="1826"/>
      <c r="E341" s="1837"/>
      <c r="F341" s="1838"/>
      <c r="G341" s="1838">
        <v>3</v>
      </c>
      <c r="H341" s="1839"/>
      <c r="I341" s="1857"/>
      <c r="J341" s="93"/>
    </row>
    <row r="342" spans="1:256" ht="13.5" customHeight="1">
      <c r="A342" s="147">
        <v>2019</v>
      </c>
      <c r="B342" s="73" t="s">
        <v>164</v>
      </c>
      <c r="C342" s="148" t="s">
        <v>208</v>
      </c>
      <c r="E342" s="1673"/>
      <c r="F342" s="133"/>
      <c r="G342" s="133">
        <v>0</v>
      </c>
      <c r="I342" s="1857"/>
      <c r="J342" s="93"/>
    </row>
    <row r="343" spans="1:256" ht="13.5" customHeight="1">
      <c r="A343" s="147">
        <v>2019</v>
      </c>
      <c r="C343" s="148"/>
      <c r="E343" s="1673"/>
      <c r="F343" s="133"/>
      <c r="G343" s="133">
        <v>0</v>
      </c>
      <c r="I343" s="1857"/>
      <c r="J343" s="93"/>
    </row>
    <row r="344" spans="1:256" ht="13.5" customHeight="1">
      <c r="A344" s="2177" t="s">
        <v>46</v>
      </c>
      <c r="B344" s="2263"/>
      <c r="C344" s="2178" t="s">
        <v>441</v>
      </c>
      <c r="D344" s="2263"/>
      <c r="E344" s="2265"/>
      <c r="F344" s="2289"/>
      <c r="G344" s="2289">
        <v>3</v>
      </c>
      <c r="H344" s="2267"/>
      <c r="I344" s="1409"/>
      <c r="J344" s="93"/>
    </row>
    <row r="345" spans="1:256" ht="13.5" customHeight="1">
      <c r="A345" s="178"/>
      <c r="C345" s="155"/>
      <c r="E345" s="1673"/>
      <c r="F345" s="133"/>
      <c r="G345" s="133"/>
      <c r="I345" s="1857"/>
      <c r="J345" s="93"/>
    </row>
    <row r="346" spans="1:256" s="115" customFormat="1">
      <c r="A346" s="1835">
        <v>2018</v>
      </c>
      <c r="B346" s="1826" t="s">
        <v>164</v>
      </c>
      <c r="C346" s="1836" t="s">
        <v>209</v>
      </c>
      <c r="D346" s="1826" t="s">
        <v>222</v>
      </c>
      <c r="E346" s="1837">
        <v>43163</v>
      </c>
      <c r="F346" s="1838" t="s">
        <v>448</v>
      </c>
      <c r="G346" s="1838">
        <v>3</v>
      </c>
      <c r="H346" s="1839" t="s">
        <v>449</v>
      </c>
      <c r="I346" s="1925"/>
      <c r="J346" s="114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</row>
    <row r="347" spans="1:256">
      <c r="A347" s="1835">
        <v>2018</v>
      </c>
      <c r="B347" s="1826"/>
      <c r="C347" s="1836"/>
      <c r="D347" s="1826"/>
      <c r="E347" s="1837"/>
      <c r="F347" s="1838"/>
      <c r="G347" s="1838">
        <f>G346</f>
        <v>3</v>
      </c>
      <c r="H347" s="1839"/>
      <c r="I347" s="1857"/>
      <c r="J347" s="189"/>
      <c r="K347" s="261"/>
    </row>
    <row r="348" spans="1:256">
      <c r="A348" s="2177" t="s">
        <v>46</v>
      </c>
      <c r="B348" s="2171"/>
      <c r="C348" s="2178" t="s">
        <v>450</v>
      </c>
      <c r="D348" s="2171"/>
      <c r="E348" s="2173"/>
      <c r="F348" s="2175"/>
      <c r="G348" s="2175">
        <f>G347</f>
        <v>3</v>
      </c>
      <c r="H348" s="2176"/>
      <c r="I348" s="1409"/>
      <c r="J348" s="93"/>
    </row>
    <row r="349" spans="1:256">
      <c r="A349" s="178"/>
      <c r="B349" s="154"/>
      <c r="C349" s="155"/>
      <c r="D349" s="154"/>
      <c r="E349" s="1677"/>
      <c r="F349" s="153"/>
      <c r="G349" s="153"/>
      <c r="H349" s="157"/>
      <c r="I349" s="1409"/>
      <c r="J349" s="93"/>
    </row>
    <row r="350" spans="1:256">
      <c r="A350" s="1505">
        <v>2019</v>
      </c>
      <c r="B350" s="1521" t="s">
        <v>164</v>
      </c>
      <c r="C350" s="1521" t="s">
        <v>63</v>
      </c>
      <c r="D350" s="1506" t="s">
        <v>227</v>
      </c>
      <c r="E350" s="1687">
        <v>43604</v>
      </c>
      <c r="F350" s="1713" t="s">
        <v>453</v>
      </c>
      <c r="G350" s="1507">
        <v>10</v>
      </c>
      <c r="H350" s="1640" t="s">
        <v>454</v>
      </c>
      <c r="I350" s="1409"/>
    </row>
    <row r="351" spans="1:256">
      <c r="A351" s="1505">
        <v>2019</v>
      </c>
      <c r="B351" s="1521" t="s">
        <v>164</v>
      </c>
      <c r="C351" s="1521" t="s">
        <v>63</v>
      </c>
      <c r="D351" s="1506" t="s">
        <v>227</v>
      </c>
      <c r="E351" s="1687">
        <v>43604</v>
      </c>
      <c r="F351" s="1713" t="s">
        <v>455</v>
      </c>
      <c r="G351" s="1507">
        <v>7</v>
      </c>
      <c r="H351" s="1640" t="s">
        <v>456</v>
      </c>
      <c r="I351" s="1409"/>
    </row>
    <row r="352" spans="1:256">
      <c r="A352" s="1522">
        <v>2019</v>
      </c>
      <c r="B352" s="1521" t="s">
        <v>164</v>
      </c>
      <c r="C352" s="1521" t="s">
        <v>63</v>
      </c>
      <c r="D352" s="1521" t="s">
        <v>78</v>
      </c>
      <c r="E352" s="1699">
        <v>43611</v>
      </c>
      <c r="F352" s="1723" t="s">
        <v>455</v>
      </c>
      <c r="G352" s="1524">
        <v>5</v>
      </c>
      <c r="H352" s="1523" t="s">
        <v>457</v>
      </c>
      <c r="I352" s="1409"/>
      <c r="J352" s="93"/>
    </row>
    <row r="353" spans="1:20">
      <c r="A353" s="1522">
        <v>2019</v>
      </c>
      <c r="B353" s="1521"/>
      <c r="C353" s="1521"/>
      <c r="D353" s="1521"/>
      <c r="E353" s="1699"/>
      <c r="F353" s="1723"/>
      <c r="G353" s="1524">
        <f>SUM(G350:G352)</f>
        <v>22</v>
      </c>
      <c r="H353" s="1523"/>
      <c r="I353" s="1409"/>
      <c r="J353" s="93"/>
    </row>
    <row r="354" spans="1:20">
      <c r="A354" s="1525">
        <v>2020</v>
      </c>
      <c r="B354" s="1526" t="s">
        <v>164</v>
      </c>
      <c r="C354" s="1527" t="s">
        <v>63</v>
      </c>
      <c r="D354" s="1527" t="s">
        <v>252</v>
      </c>
      <c r="E354" s="1700">
        <v>43891</v>
      </c>
      <c r="F354" s="1724" t="s">
        <v>455</v>
      </c>
      <c r="G354" s="1528">
        <v>7</v>
      </c>
      <c r="H354" s="1644" t="s">
        <v>458</v>
      </c>
      <c r="I354" s="1409"/>
      <c r="J354" s="93"/>
    </row>
    <row r="355" spans="1:20">
      <c r="A355" s="1525">
        <v>2020</v>
      </c>
      <c r="B355" s="1521"/>
      <c r="C355" s="1521"/>
      <c r="D355" s="1521"/>
      <c r="E355" s="1699"/>
      <c r="F355" s="1723"/>
      <c r="G355" s="1524">
        <f>SUM(G354)</f>
        <v>7</v>
      </c>
      <c r="H355" s="1523"/>
      <c r="I355" s="1409"/>
      <c r="J355" s="93"/>
    </row>
    <row r="356" spans="1:20">
      <c r="A356" s="1513">
        <v>2021</v>
      </c>
      <c r="B356" s="1530" t="s">
        <v>164</v>
      </c>
      <c r="C356" s="2217" t="s">
        <v>63</v>
      </c>
      <c r="D356" s="2218" t="s">
        <v>252</v>
      </c>
      <c r="E356" s="2219">
        <v>44262</v>
      </c>
      <c r="F356" s="2220" t="s">
        <v>5384</v>
      </c>
      <c r="G356" s="2220">
        <v>3</v>
      </c>
      <c r="H356" s="2221" t="s">
        <v>1179</v>
      </c>
      <c r="I356" s="1409"/>
      <c r="J356" s="93"/>
    </row>
    <row r="357" spans="1:20">
      <c r="A357" s="1513">
        <v>2021</v>
      </c>
      <c r="B357" s="1530"/>
      <c r="C357" s="1530"/>
      <c r="D357" s="1530"/>
      <c r="E357" s="1701"/>
      <c r="F357" s="1725"/>
      <c r="G357" s="1532">
        <f>SUM(G356)</f>
        <v>3</v>
      </c>
      <c r="H357" s="1531"/>
      <c r="I357" s="1409"/>
      <c r="J357" s="93"/>
    </row>
    <row r="358" spans="1:20">
      <c r="A358" s="2222" t="s">
        <v>46</v>
      </c>
      <c r="B358" s="2223"/>
      <c r="C358" s="2223" t="s">
        <v>460</v>
      </c>
      <c r="D358" s="2223"/>
      <c r="E358" s="2225"/>
      <c r="F358" s="2226"/>
      <c r="G358" s="2290">
        <f>G357+G353+G355</f>
        <v>32</v>
      </c>
      <c r="H358" s="2227"/>
      <c r="I358" s="1409"/>
      <c r="J358" s="93"/>
    </row>
    <row r="359" spans="1:20">
      <c r="A359" s="147"/>
      <c r="C359" s="72"/>
      <c r="E359" s="1673"/>
      <c r="F359" s="133"/>
      <c r="G359" s="133"/>
      <c r="I359" s="1409"/>
      <c r="J359" s="93"/>
    </row>
    <row r="360" spans="1:20" s="115" customFormat="1">
      <c r="A360" s="1835">
        <v>2018</v>
      </c>
      <c r="B360" s="1826" t="s">
        <v>164</v>
      </c>
      <c r="C360" s="1826" t="s">
        <v>5777</v>
      </c>
      <c r="D360" s="1826" t="s">
        <v>461</v>
      </c>
      <c r="E360" s="1837">
        <v>43366</v>
      </c>
      <c r="F360" s="1838" t="s">
        <v>462</v>
      </c>
      <c r="G360" s="1842">
        <v>5</v>
      </c>
      <c r="H360" s="1839" t="s">
        <v>414</v>
      </c>
      <c r="I360" s="1540"/>
      <c r="J360" s="114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</row>
    <row r="361" spans="1:20" s="115" customFormat="1">
      <c r="A361" s="1835">
        <v>2018</v>
      </c>
      <c r="B361" s="1826"/>
      <c r="C361" s="1826"/>
      <c r="D361" s="1826"/>
      <c r="E361" s="1837"/>
      <c r="F361" s="1838"/>
      <c r="G361" s="1842">
        <v>5</v>
      </c>
      <c r="H361" s="1839"/>
      <c r="I361" s="1540"/>
      <c r="J361" s="114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</row>
    <row r="362" spans="1:20">
      <c r="A362" s="2177" t="s">
        <v>46</v>
      </c>
      <c r="B362" s="2171"/>
      <c r="C362" s="2171" t="s">
        <v>5778</v>
      </c>
      <c r="D362" s="2171"/>
      <c r="E362" s="2173"/>
      <c r="F362" s="2175"/>
      <c r="G362" s="2174">
        <f>G361</f>
        <v>5</v>
      </c>
      <c r="H362" s="2176"/>
      <c r="I362" s="1409"/>
      <c r="J362" s="93"/>
    </row>
    <row r="363" spans="1:20">
      <c r="A363" s="147"/>
      <c r="E363" s="1673"/>
      <c r="F363" s="133"/>
      <c r="I363" s="1409"/>
      <c r="J363" s="93"/>
    </row>
    <row r="364" spans="1:20">
      <c r="A364" s="1838">
        <v>2018</v>
      </c>
      <c r="B364" s="1826" t="s">
        <v>91</v>
      </c>
      <c r="C364" s="1826" t="s">
        <v>187</v>
      </c>
      <c r="D364" s="1826" t="s">
        <v>252</v>
      </c>
      <c r="E364" s="1837">
        <v>43163</v>
      </c>
      <c r="F364" s="1838" t="s">
        <v>1842</v>
      </c>
      <c r="G364" s="1842">
        <v>7</v>
      </c>
      <c r="H364" s="1839" t="s">
        <v>5789</v>
      </c>
      <c r="I364" s="1857"/>
      <c r="J364" s="93"/>
    </row>
    <row r="365" spans="1:20">
      <c r="A365" s="1838">
        <v>2018</v>
      </c>
      <c r="B365" s="1826" t="s">
        <v>91</v>
      </c>
      <c r="C365" s="1826" t="s">
        <v>187</v>
      </c>
      <c r="D365" s="1826" t="s">
        <v>252</v>
      </c>
      <c r="E365" s="1837">
        <v>43163</v>
      </c>
      <c r="F365" s="1838" t="s">
        <v>1387</v>
      </c>
      <c r="G365" s="1842">
        <v>10</v>
      </c>
      <c r="H365" s="1839" t="s">
        <v>5790</v>
      </c>
      <c r="I365" s="1857"/>
      <c r="J365" s="93"/>
    </row>
    <row r="366" spans="1:20">
      <c r="A366" s="1838">
        <v>2018</v>
      </c>
      <c r="B366" s="1826"/>
      <c r="C366" s="1826"/>
      <c r="D366" s="1826"/>
      <c r="E366" s="1837"/>
      <c r="F366" s="1838"/>
      <c r="G366" s="1842">
        <v>17</v>
      </c>
      <c r="H366" s="1839"/>
      <c r="I366" s="1857"/>
      <c r="J366" s="93"/>
    </row>
    <row r="367" spans="1:20">
      <c r="A367" s="173">
        <v>2019</v>
      </c>
      <c r="B367" s="73" t="s">
        <v>164</v>
      </c>
      <c r="C367" s="174" t="s">
        <v>187</v>
      </c>
      <c r="D367" s="174" t="s">
        <v>277</v>
      </c>
      <c r="E367" s="1679">
        <v>43716</v>
      </c>
      <c r="F367" s="1657" t="s">
        <v>468</v>
      </c>
      <c r="G367" s="173">
        <v>7</v>
      </c>
      <c r="H367" s="88" t="s">
        <v>469</v>
      </c>
      <c r="I367" s="1857"/>
    </row>
    <row r="368" spans="1:20">
      <c r="A368" s="173">
        <v>2019</v>
      </c>
      <c r="B368" s="174"/>
      <c r="C368" s="174"/>
      <c r="D368" s="174"/>
      <c r="E368" s="1679"/>
      <c r="F368" s="1715"/>
      <c r="G368" s="173">
        <f>SUM(G367)</f>
        <v>7</v>
      </c>
      <c r="I368" s="1857"/>
    </row>
    <row r="369" spans="1:20">
      <c r="A369" s="1458">
        <v>2021</v>
      </c>
      <c r="B369" s="1457" t="s">
        <v>164</v>
      </c>
      <c r="C369" s="2217" t="s">
        <v>187</v>
      </c>
      <c r="D369" s="2218" t="s">
        <v>5486</v>
      </c>
      <c r="E369" s="2219">
        <v>44332</v>
      </c>
      <c r="F369" s="2277" t="s">
        <v>5509</v>
      </c>
      <c r="G369" s="2220">
        <v>15</v>
      </c>
      <c r="H369" s="2221" t="s">
        <v>5510</v>
      </c>
      <c r="I369" s="1409"/>
    </row>
    <row r="370" spans="1:20">
      <c r="A370" s="1458">
        <v>2021</v>
      </c>
      <c r="B370" s="1457"/>
      <c r="C370" s="1457"/>
      <c r="D370" s="1457"/>
      <c r="E370" s="1684"/>
      <c r="F370" s="1726"/>
      <c r="G370" s="1458">
        <f>SUM(G369)</f>
        <v>15</v>
      </c>
      <c r="H370" s="1499"/>
      <c r="I370" s="1409"/>
    </row>
    <row r="371" spans="1:20">
      <c r="A371" s="2170" t="s">
        <v>46</v>
      </c>
      <c r="B371" s="2171"/>
      <c r="C371" s="2171" t="s">
        <v>470</v>
      </c>
      <c r="D371" s="2172"/>
      <c r="E371" s="2173"/>
      <c r="F371" s="2174"/>
      <c r="G371" s="2175">
        <v>39</v>
      </c>
      <c r="H371" s="2176"/>
      <c r="I371" s="1409"/>
      <c r="J371" s="93"/>
    </row>
    <row r="372" spans="1:20">
      <c r="A372" s="104"/>
      <c r="D372" s="131"/>
      <c r="E372" s="1673"/>
      <c r="F372" s="87"/>
      <c r="G372" s="133"/>
      <c r="I372" s="1541"/>
      <c r="J372" s="93"/>
    </row>
    <row r="373" spans="1:20">
      <c r="A373" s="1536">
        <v>2021</v>
      </c>
      <c r="B373" s="1457" t="s">
        <v>129</v>
      </c>
      <c r="C373" s="2228" t="s">
        <v>5512</v>
      </c>
      <c r="D373" s="2204" t="s">
        <v>5486</v>
      </c>
      <c r="E373" s="2205">
        <v>44332</v>
      </c>
      <c r="F373" s="2279" t="s">
        <v>5513</v>
      </c>
      <c r="G373" s="2206">
        <v>7</v>
      </c>
      <c r="H373" s="2207" t="s">
        <v>5915</v>
      </c>
      <c r="I373" s="1541"/>
      <c r="J373" s="93"/>
    </row>
    <row r="374" spans="1:20">
      <c r="A374" s="1536">
        <v>2021</v>
      </c>
      <c r="B374" s="1457" t="s">
        <v>129</v>
      </c>
      <c r="C374" s="2251" t="s">
        <v>5512</v>
      </c>
      <c r="D374" s="2252" t="s">
        <v>5486</v>
      </c>
      <c r="E374" s="2253">
        <v>44332</v>
      </c>
      <c r="F374" s="2254" t="s">
        <v>5515</v>
      </c>
      <c r="G374" s="2255">
        <v>10</v>
      </c>
      <c r="H374" s="2256" t="s">
        <v>5914</v>
      </c>
      <c r="I374" s="1541"/>
      <c r="J374" s="93"/>
    </row>
    <row r="375" spans="1:20">
      <c r="A375" s="1536">
        <v>2021</v>
      </c>
      <c r="B375" s="1457"/>
      <c r="C375" s="1457"/>
      <c r="D375" s="1533"/>
      <c r="E375" s="1684"/>
      <c r="F375" s="1534"/>
      <c r="G375" s="1458">
        <f>SUM(G373:G374)</f>
        <v>17</v>
      </c>
      <c r="H375" s="1499"/>
      <c r="I375" s="1541"/>
      <c r="J375" s="93"/>
    </row>
    <row r="376" spans="1:20">
      <c r="A376" s="1825">
        <v>2022</v>
      </c>
      <c r="B376" s="1827" t="s">
        <v>129</v>
      </c>
      <c r="C376" s="1827" t="s">
        <v>5512</v>
      </c>
      <c r="D376" s="1828" t="s">
        <v>252</v>
      </c>
      <c r="E376" s="1829">
        <v>44626</v>
      </c>
      <c r="F376" s="1830" t="s">
        <v>5933</v>
      </c>
      <c r="G376" s="1831">
        <v>7</v>
      </c>
      <c r="H376" s="1832" t="s">
        <v>5842</v>
      </c>
      <c r="I376" s="1907"/>
      <c r="J376" s="93"/>
    </row>
    <row r="377" spans="1:20">
      <c r="A377" s="1825">
        <v>2022</v>
      </c>
      <c r="B377" s="1827" t="s">
        <v>129</v>
      </c>
      <c r="C377" s="1827" t="s">
        <v>5512</v>
      </c>
      <c r="D377" s="1828" t="s">
        <v>252</v>
      </c>
      <c r="E377" s="1829">
        <v>44626</v>
      </c>
      <c r="F377" s="1830" t="s">
        <v>6000</v>
      </c>
      <c r="G377" s="1831">
        <v>10</v>
      </c>
      <c r="H377" s="1832" t="s">
        <v>5663</v>
      </c>
      <c r="I377" s="1941"/>
      <c r="J377" s="93"/>
    </row>
    <row r="378" spans="1:20">
      <c r="A378" s="1825">
        <v>2022</v>
      </c>
      <c r="B378" s="1827" t="s">
        <v>129</v>
      </c>
      <c r="C378" s="1827" t="s">
        <v>5512</v>
      </c>
      <c r="D378" s="1828" t="s">
        <v>6374</v>
      </c>
      <c r="E378" s="1829">
        <v>44885</v>
      </c>
      <c r="F378" s="1830" t="s">
        <v>6000</v>
      </c>
      <c r="G378" s="1831">
        <v>0</v>
      </c>
      <c r="H378" s="1832" t="s">
        <v>304</v>
      </c>
      <c r="I378" s="1907" t="s">
        <v>234</v>
      </c>
      <c r="J378" s="93"/>
    </row>
    <row r="379" spans="1:20">
      <c r="A379" s="1825">
        <v>2022</v>
      </c>
      <c r="B379" s="1827"/>
      <c r="C379" s="1827"/>
      <c r="D379" s="1828"/>
      <c r="E379" s="1829"/>
      <c r="F379" s="1830"/>
      <c r="G379" s="1831">
        <v>17</v>
      </c>
      <c r="H379" s="1832"/>
      <c r="I379" s="1908" t="s">
        <v>5913</v>
      </c>
      <c r="J379" s="93"/>
    </row>
    <row r="380" spans="1:20">
      <c r="A380" s="2170" t="s">
        <v>46</v>
      </c>
      <c r="B380" s="2171"/>
      <c r="C380" s="2171" t="s">
        <v>5511</v>
      </c>
      <c r="D380" s="2172"/>
      <c r="E380" s="2173"/>
      <c r="F380" s="2174"/>
      <c r="G380" s="2175">
        <v>34</v>
      </c>
      <c r="H380" s="2176"/>
      <c r="I380" s="1541"/>
      <c r="J380" s="93"/>
    </row>
    <row r="381" spans="1:20">
      <c r="A381" s="278"/>
      <c r="B381" s="154"/>
      <c r="C381" s="154"/>
      <c r="D381" s="326"/>
      <c r="E381" s="1677"/>
      <c r="F381" s="280"/>
      <c r="G381" s="153"/>
      <c r="H381" s="157"/>
      <c r="I381" s="1409"/>
      <c r="J381" s="93"/>
    </row>
    <row r="382" spans="1:20" s="115" customFormat="1">
      <c r="A382" s="1840">
        <v>2018</v>
      </c>
      <c r="B382" s="1826" t="s">
        <v>164</v>
      </c>
      <c r="C382" s="1826" t="s">
        <v>192</v>
      </c>
      <c r="D382" s="1844" t="s">
        <v>6021</v>
      </c>
      <c r="E382" s="1837">
        <v>43211</v>
      </c>
      <c r="F382" s="1842" t="s">
        <v>471</v>
      </c>
      <c r="G382" s="1838">
        <v>5</v>
      </c>
      <c r="H382" s="1839" t="s">
        <v>354</v>
      </c>
      <c r="I382" s="1540"/>
      <c r="J382" s="114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</row>
    <row r="383" spans="1:20" s="115" customFormat="1">
      <c r="A383" s="1840">
        <v>2018</v>
      </c>
      <c r="B383" s="1826"/>
      <c r="C383" s="1826"/>
      <c r="D383" s="1844"/>
      <c r="E383" s="1837"/>
      <c r="F383" s="1842"/>
      <c r="G383" s="1838">
        <f>SUM(G382)</f>
        <v>5</v>
      </c>
      <c r="H383" s="1839"/>
      <c r="I383" s="1540"/>
      <c r="J383" s="114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</row>
    <row r="384" spans="1:20">
      <c r="A384" s="104">
        <v>2019</v>
      </c>
      <c r="B384" s="73" t="s">
        <v>164</v>
      </c>
      <c r="C384" s="73" t="s">
        <v>192</v>
      </c>
      <c r="D384" s="131" t="s">
        <v>1332</v>
      </c>
      <c r="E384" s="1673">
        <v>43540</v>
      </c>
      <c r="F384" s="87" t="s">
        <v>472</v>
      </c>
      <c r="G384" s="133">
        <v>5</v>
      </c>
      <c r="H384" s="88" t="s">
        <v>342</v>
      </c>
      <c r="I384" s="1409"/>
      <c r="J384" s="93"/>
    </row>
    <row r="385" spans="1:10">
      <c r="A385" s="104">
        <v>2019</v>
      </c>
      <c r="B385" s="73" t="s">
        <v>164</v>
      </c>
      <c r="C385" s="73" t="s">
        <v>192</v>
      </c>
      <c r="D385" s="131" t="s">
        <v>1332</v>
      </c>
      <c r="E385" s="1673">
        <v>43540</v>
      </c>
      <c r="F385" s="87" t="s">
        <v>472</v>
      </c>
      <c r="G385" s="133">
        <v>5</v>
      </c>
      <c r="H385" s="88" t="s">
        <v>391</v>
      </c>
      <c r="I385" s="1409"/>
      <c r="J385" s="93"/>
    </row>
    <row r="386" spans="1:10">
      <c r="A386" s="104">
        <v>2019</v>
      </c>
      <c r="D386" s="131"/>
      <c r="E386" s="1673"/>
      <c r="F386" s="87"/>
      <c r="G386" s="133">
        <f>SUM(G384:G385)</f>
        <v>10</v>
      </c>
      <c r="I386" s="1409"/>
      <c r="J386" s="93"/>
    </row>
    <row r="387" spans="1:10">
      <c r="A387" s="1871">
        <v>2020</v>
      </c>
      <c r="B387" s="1860" t="s">
        <v>164</v>
      </c>
      <c r="C387" s="1860" t="s">
        <v>192</v>
      </c>
      <c r="D387" s="1872" t="s">
        <v>1332</v>
      </c>
      <c r="E387" s="1862">
        <v>43904</v>
      </c>
      <c r="F387" s="1873" t="s">
        <v>474</v>
      </c>
      <c r="G387" s="1859">
        <v>5</v>
      </c>
      <c r="H387" s="1870" t="s">
        <v>352</v>
      </c>
      <c r="I387" s="1409"/>
      <c r="J387" s="93"/>
    </row>
    <row r="388" spans="1:10">
      <c r="A388" s="1871">
        <v>2020</v>
      </c>
      <c r="B388" s="1860" t="s">
        <v>164</v>
      </c>
      <c r="C388" s="1860" t="s">
        <v>192</v>
      </c>
      <c r="D388" s="1872" t="s">
        <v>1332</v>
      </c>
      <c r="E388" s="1862">
        <v>43904</v>
      </c>
      <c r="F388" s="1873" t="s">
        <v>472</v>
      </c>
      <c r="G388" s="1859">
        <v>0</v>
      </c>
      <c r="H388" s="1870" t="s">
        <v>391</v>
      </c>
      <c r="I388" s="1409" t="s">
        <v>234</v>
      </c>
      <c r="J388" s="93"/>
    </row>
    <row r="389" spans="1:10">
      <c r="A389" s="1871">
        <v>2020</v>
      </c>
      <c r="B389" s="1860" t="s">
        <v>164</v>
      </c>
      <c r="C389" s="1860" t="s">
        <v>192</v>
      </c>
      <c r="D389" s="1872" t="s">
        <v>1332</v>
      </c>
      <c r="E389" s="1862">
        <v>43904</v>
      </c>
      <c r="F389" s="1873" t="s">
        <v>472</v>
      </c>
      <c r="G389" s="1859">
        <v>0</v>
      </c>
      <c r="H389" s="1870" t="s">
        <v>342</v>
      </c>
      <c r="I389" s="1409" t="s">
        <v>234</v>
      </c>
      <c r="J389" s="93"/>
    </row>
    <row r="390" spans="1:10">
      <c r="A390" s="1871">
        <v>2020</v>
      </c>
      <c r="B390" s="1860"/>
      <c r="C390" s="1860"/>
      <c r="D390" s="1872"/>
      <c r="E390" s="1862"/>
      <c r="F390" s="1873"/>
      <c r="G390" s="1859">
        <f>SUM(G387:G389)</f>
        <v>5</v>
      </c>
      <c r="H390" s="1870"/>
      <c r="I390" s="1409"/>
      <c r="J390" s="93"/>
    </row>
    <row r="391" spans="1:10">
      <c r="A391" s="1825">
        <v>2022</v>
      </c>
      <c r="B391" s="1827" t="s">
        <v>164</v>
      </c>
      <c r="C391" s="1827" t="s">
        <v>192</v>
      </c>
      <c r="D391" s="1828" t="s">
        <v>5476</v>
      </c>
      <c r="E391" s="1829">
        <v>44604</v>
      </c>
      <c r="F391" s="1830" t="s">
        <v>5772</v>
      </c>
      <c r="G391" s="1831">
        <v>5</v>
      </c>
      <c r="H391" s="1832" t="s">
        <v>5744</v>
      </c>
      <c r="I391" s="1409"/>
      <c r="J391" s="93"/>
    </row>
    <row r="392" spans="1:10">
      <c r="A392" s="1825">
        <v>2022</v>
      </c>
      <c r="B392" s="1827" t="s">
        <v>164</v>
      </c>
      <c r="C392" s="1827" t="s">
        <v>192</v>
      </c>
      <c r="D392" s="1828" t="s">
        <v>5476</v>
      </c>
      <c r="E392" s="1829">
        <v>44604</v>
      </c>
      <c r="F392" s="1830" t="s">
        <v>5772</v>
      </c>
      <c r="G392" s="1831">
        <v>5</v>
      </c>
      <c r="H392" s="1832" t="s">
        <v>352</v>
      </c>
      <c r="I392" s="1409"/>
      <c r="J392" s="93"/>
    </row>
    <row r="393" spans="1:10">
      <c r="A393" s="1825">
        <v>2022</v>
      </c>
      <c r="B393" s="1827" t="s">
        <v>164</v>
      </c>
      <c r="C393" s="1827" t="s">
        <v>192</v>
      </c>
      <c r="D393" s="1828" t="s">
        <v>5476</v>
      </c>
      <c r="E393" s="1829">
        <v>44604</v>
      </c>
      <c r="F393" s="1830" t="s">
        <v>5814</v>
      </c>
      <c r="G393" s="1831">
        <v>5</v>
      </c>
      <c r="H393" s="1832" t="s">
        <v>354</v>
      </c>
      <c r="I393" s="1409"/>
      <c r="J393" s="93"/>
    </row>
    <row r="394" spans="1:10">
      <c r="A394" s="1825">
        <v>2022</v>
      </c>
      <c r="B394" s="1827" t="s">
        <v>164</v>
      </c>
      <c r="C394" s="1827" t="s">
        <v>192</v>
      </c>
      <c r="D394" s="1828" t="s">
        <v>1332</v>
      </c>
      <c r="E394" s="1829">
        <v>44639</v>
      </c>
      <c r="F394" s="1830" t="s">
        <v>6022</v>
      </c>
      <c r="G394" s="1831">
        <v>5</v>
      </c>
      <c r="H394" s="1832" t="s">
        <v>354</v>
      </c>
      <c r="I394" s="1857"/>
      <c r="J394" s="93"/>
    </row>
    <row r="395" spans="1:10">
      <c r="A395" s="1825">
        <v>2022</v>
      </c>
      <c r="B395" s="1827" t="s">
        <v>164</v>
      </c>
      <c r="C395" s="1827" t="s">
        <v>192</v>
      </c>
      <c r="D395" s="1828" t="s">
        <v>6021</v>
      </c>
      <c r="E395" s="1829">
        <v>44723</v>
      </c>
      <c r="F395" s="1830" t="s">
        <v>5772</v>
      </c>
      <c r="G395" s="1831">
        <v>5</v>
      </c>
      <c r="H395" s="1832" t="s">
        <v>5744</v>
      </c>
      <c r="I395" s="1857"/>
      <c r="J395" s="93"/>
    </row>
    <row r="396" spans="1:10">
      <c r="A396" s="1825">
        <v>2022</v>
      </c>
      <c r="B396" s="1827" t="s">
        <v>164</v>
      </c>
      <c r="C396" s="1827" t="s">
        <v>192</v>
      </c>
      <c r="D396" s="1828" t="s">
        <v>6021</v>
      </c>
      <c r="E396" s="1829">
        <v>44723</v>
      </c>
      <c r="F396" s="1830" t="s">
        <v>5772</v>
      </c>
      <c r="G396" s="1831">
        <v>5</v>
      </c>
      <c r="H396" s="1832" t="s">
        <v>352</v>
      </c>
      <c r="I396" s="1857"/>
      <c r="J396" s="93"/>
    </row>
    <row r="397" spans="1:10">
      <c r="A397" s="1825">
        <v>2022</v>
      </c>
      <c r="B397" s="1827" t="s">
        <v>164</v>
      </c>
      <c r="C397" s="1827" t="s">
        <v>192</v>
      </c>
      <c r="D397" s="1828" t="s">
        <v>6021</v>
      </c>
      <c r="E397" s="1829">
        <v>44723</v>
      </c>
      <c r="F397" s="1830" t="s">
        <v>5814</v>
      </c>
      <c r="G397" s="1831">
        <v>0</v>
      </c>
      <c r="H397" s="1832" t="s">
        <v>995</v>
      </c>
      <c r="I397" s="1857" t="s">
        <v>234</v>
      </c>
      <c r="J397" s="93"/>
    </row>
    <row r="398" spans="1:10">
      <c r="A398" s="1825">
        <v>2022</v>
      </c>
      <c r="B398" s="1827" t="s">
        <v>164</v>
      </c>
      <c r="C398" s="1827" t="s">
        <v>192</v>
      </c>
      <c r="D398" s="1828" t="s">
        <v>6021</v>
      </c>
      <c r="E398" s="1829">
        <v>44723</v>
      </c>
      <c r="F398" s="1830" t="s">
        <v>5814</v>
      </c>
      <c r="G398" s="1831">
        <v>0</v>
      </c>
      <c r="H398" s="1832" t="s">
        <v>354</v>
      </c>
      <c r="I398" s="1857" t="s">
        <v>234</v>
      </c>
      <c r="J398" s="93"/>
    </row>
    <row r="399" spans="1:10">
      <c r="A399" s="1825">
        <v>2022</v>
      </c>
      <c r="B399" s="1827" t="s">
        <v>164</v>
      </c>
      <c r="C399" s="1827" t="s">
        <v>192</v>
      </c>
      <c r="D399" s="1828" t="s">
        <v>6355</v>
      </c>
      <c r="E399" s="1829">
        <v>44871</v>
      </c>
      <c r="F399" s="1830" t="s">
        <v>5772</v>
      </c>
      <c r="G399" s="1831">
        <v>5</v>
      </c>
      <c r="H399" s="1832" t="s">
        <v>352</v>
      </c>
      <c r="I399" s="1857"/>
      <c r="J399" s="93"/>
    </row>
    <row r="400" spans="1:10">
      <c r="A400" s="1825">
        <v>2022</v>
      </c>
      <c r="B400" s="1362"/>
      <c r="C400" s="1362"/>
      <c r="D400" s="1407"/>
      <c r="E400" s="1681"/>
      <c r="F400" s="1830"/>
      <c r="G400" s="1831">
        <v>35</v>
      </c>
      <c r="H400" s="1832"/>
      <c r="I400" s="1857"/>
      <c r="J400" s="93"/>
    </row>
    <row r="401" spans="1:20">
      <c r="A401" s="2170" t="s">
        <v>46</v>
      </c>
      <c r="B401" s="2171"/>
      <c r="C401" s="2171" t="s">
        <v>476</v>
      </c>
      <c r="D401" s="2172"/>
      <c r="E401" s="2173"/>
      <c r="F401" s="2174"/>
      <c r="G401" s="2175">
        <v>55</v>
      </c>
      <c r="H401" s="2176"/>
      <c r="I401" s="1409"/>
      <c r="J401" s="93"/>
    </row>
    <row r="402" spans="1:20">
      <c r="A402" s="278"/>
      <c r="B402" s="154"/>
      <c r="C402" s="154"/>
      <c r="D402" s="326"/>
      <c r="E402" s="1677"/>
      <c r="F402" s="280"/>
      <c r="G402" s="153"/>
      <c r="H402" s="157"/>
      <c r="I402" s="1409"/>
      <c r="J402" s="93"/>
    </row>
    <row r="403" spans="1:20">
      <c r="A403" s="1835">
        <v>2018</v>
      </c>
      <c r="B403" s="1826" t="s">
        <v>164</v>
      </c>
      <c r="C403" s="1841" t="s">
        <v>5668</v>
      </c>
      <c r="D403" s="1826" t="s">
        <v>265</v>
      </c>
      <c r="E403" s="1837">
        <v>43352</v>
      </c>
      <c r="F403" s="1838" t="s">
        <v>477</v>
      </c>
      <c r="G403" s="1842">
        <v>3</v>
      </c>
      <c r="H403" s="1839" t="s">
        <v>478</v>
      </c>
      <c r="I403" s="1409"/>
      <c r="J403" s="2"/>
    </row>
    <row r="404" spans="1:20" s="115" customFormat="1">
      <c r="A404" s="1840">
        <v>2018</v>
      </c>
      <c r="B404" s="1826"/>
      <c r="C404" s="1826"/>
      <c r="D404" s="1844"/>
      <c r="E404" s="1837"/>
      <c r="F404" s="1842"/>
      <c r="G404" s="1838">
        <v>3</v>
      </c>
      <c r="H404" s="1839"/>
      <c r="I404" s="1540"/>
      <c r="J404" s="114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</row>
    <row r="405" spans="1:20" s="115" customFormat="1">
      <c r="A405" s="1536">
        <v>2021</v>
      </c>
      <c r="B405" s="1457" t="s">
        <v>164</v>
      </c>
      <c r="C405" s="2291" t="s">
        <v>5779</v>
      </c>
      <c r="D405" s="2218" t="s">
        <v>5486</v>
      </c>
      <c r="E405" s="2219">
        <v>44332</v>
      </c>
      <c r="F405" s="2277" t="s">
        <v>5518</v>
      </c>
      <c r="G405" s="2220">
        <v>15</v>
      </c>
      <c r="H405" s="2221" t="s">
        <v>5519</v>
      </c>
      <c r="I405" s="1540"/>
      <c r="J405" s="114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</row>
    <row r="406" spans="1:20" s="115" customFormat="1">
      <c r="A406" s="1536">
        <v>2021</v>
      </c>
      <c r="B406" s="1457"/>
      <c r="C406" s="1457"/>
      <c r="D406" s="1533"/>
      <c r="E406" s="1684"/>
      <c r="F406" s="1534"/>
      <c r="G406" s="1458">
        <f>SUM(G405)</f>
        <v>15</v>
      </c>
      <c r="H406" s="1499"/>
      <c r="I406" s="1540"/>
      <c r="J406" s="114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</row>
    <row r="407" spans="1:20">
      <c r="A407" s="2170" t="s">
        <v>46</v>
      </c>
      <c r="B407" s="2171"/>
      <c r="C407" s="2171" t="s">
        <v>479</v>
      </c>
      <c r="D407" s="2172"/>
      <c r="E407" s="2173"/>
      <c r="F407" s="2174"/>
      <c r="G407" s="2175">
        <f>G404+G406</f>
        <v>18</v>
      </c>
      <c r="H407" s="2176"/>
      <c r="I407" s="1409"/>
      <c r="J407" s="93"/>
    </row>
    <row r="408" spans="1:20">
      <c r="A408" s="278"/>
      <c r="B408" s="154"/>
      <c r="C408" s="154"/>
      <c r="D408" s="326"/>
      <c r="E408" s="1677"/>
      <c r="F408" s="280"/>
      <c r="G408" s="153"/>
      <c r="H408" s="157"/>
      <c r="I408" s="1409"/>
      <c r="J408" s="93"/>
    </row>
    <row r="409" spans="1:20">
      <c r="A409" s="147">
        <v>2019</v>
      </c>
      <c r="B409" s="73" t="s">
        <v>53</v>
      </c>
      <c r="C409" s="72" t="s">
        <v>89</v>
      </c>
      <c r="D409" s="73" t="s">
        <v>6021</v>
      </c>
      <c r="E409" s="1673">
        <v>43562</v>
      </c>
      <c r="F409" s="133" t="s">
        <v>480</v>
      </c>
      <c r="G409" s="87">
        <v>0</v>
      </c>
      <c r="H409" s="88" t="s">
        <v>309</v>
      </c>
      <c r="I409" s="1409" t="s">
        <v>234</v>
      </c>
      <c r="J409" s="2"/>
    </row>
    <row r="410" spans="1:20">
      <c r="A410" s="104">
        <v>2019</v>
      </c>
      <c r="D410" s="131"/>
      <c r="E410" s="1673"/>
      <c r="F410" s="87"/>
      <c r="G410" s="133">
        <f>SUM(G409)</f>
        <v>0</v>
      </c>
      <c r="I410" s="1409"/>
      <c r="J410" s="93"/>
    </row>
    <row r="411" spans="1:20">
      <c r="A411" s="1825">
        <v>2022</v>
      </c>
      <c r="B411" s="1827" t="s">
        <v>53</v>
      </c>
      <c r="C411" s="1827" t="s">
        <v>6228</v>
      </c>
      <c r="D411" s="1828" t="s">
        <v>6021</v>
      </c>
      <c r="E411" s="1829">
        <v>44723</v>
      </c>
      <c r="F411" s="1830" t="s">
        <v>6229</v>
      </c>
      <c r="G411" s="1831">
        <v>5</v>
      </c>
      <c r="H411" s="1832" t="s">
        <v>435</v>
      </c>
      <c r="I411" s="1857"/>
      <c r="J411" s="93"/>
    </row>
    <row r="412" spans="1:20">
      <c r="A412" s="1825">
        <v>2022</v>
      </c>
      <c r="B412" s="1827"/>
      <c r="C412" s="1827"/>
      <c r="D412" s="1828"/>
      <c r="E412" s="1829"/>
      <c r="F412" s="1830"/>
      <c r="G412" s="1831">
        <v>5</v>
      </c>
      <c r="H412" s="1832"/>
      <c r="I412" s="1857"/>
      <c r="J412" s="93"/>
    </row>
    <row r="413" spans="1:20">
      <c r="A413" s="2170" t="s">
        <v>46</v>
      </c>
      <c r="B413" s="2171"/>
      <c r="C413" s="2171" t="s">
        <v>482</v>
      </c>
      <c r="D413" s="2172"/>
      <c r="E413" s="2173"/>
      <c r="F413" s="2174"/>
      <c r="G413" s="2175">
        <v>5</v>
      </c>
      <c r="H413" s="2176"/>
      <c r="I413" s="1409"/>
      <c r="J413" s="93"/>
    </row>
    <row r="414" spans="1:20">
      <c r="A414" s="278"/>
      <c r="B414" s="154"/>
      <c r="C414" s="154"/>
      <c r="D414" s="326"/>
      <c r="E414" s="1677"/>
      <c r="F414" s="280"/>
      <c r="G414" s="153"/>
      <c r="H414" s="157"/>
      <c r="I414" s="1409"/>
      <c r="J414" s="93"/>
    </row>
    <row r="415" spans="1:20" s="115" customFormat="1">
      <c r="A415" s="1835">
        <v>2018</v>
      </c>
      <c r="B415" s="1826" t="s">
        <v>91</v>
      </c>
      <c r="C415" s="1836" t="s">
        <v>120</v>
      </c>
      <c r="D415" s="1826" t="s">
        <v>55</v>
      </c>
      <c r="E415" s="1837">
        <v>43149</v>
      </c>
      <c r="F415" s="1838" t="s">
        <v>483</v>
      </c>
      <c r="G415" s="1838">
        <v>5</v>
      </c>
      <c r="H415" s="1839" t="s">
        <v>273</v>
      </c>
      <c r="I415" s="1540"/>
      <c r="J415" s="114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</row>
    <row r="416" spans="1:20" s="115" customFormat="1">
      <c r="A416" s="1835">
        <v>2018</v>
      </c>
      <c r="B416" s="1826" t="s">
        <v>91</v>
      </c>
      <c r="C416" s="1836" t="s">
        <v>120</v>
      </c>
      <c r="D416" s="1826" t="s">
        <v>222</v>
      </c>
      <c r="E416" s="1837">
        <v>43163</v>
      </c>
      <c r="F416" s="1838" t="s">
        <v>484</v>
      </c>
      <c r="G416" s="1838">
        <v>7</v>
      </c>
      <c r="H416" s="1839" t="s">
        <v>485</v>
      </c>
      <c r="I416" s="1540"/>
      <c r="J416" s="114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</row>
    <row r="417" spans="1:20" s="115" customFormat="1">
      <c r="A417" s="1835">
        <v>2018</v>
      </c>
      <c r="B417" s="1826" t="s">
        <v>91</v>
      </c>
      <c r="C417" s="1836" t="s">
        <v>120</v>
      </c>
      <c r="D417" s="1826" t="s">
        <v>222</v>
      </c>
      <c r="E417" s="1837">
        <v>43163</v>
      </c>
      <c r="F417" s="1838" t="s">
        <v>486</v>
      </c>
      <c r="G417" s="1838">
        <v>10</v>
      </c>
      <c r="H417" s="1839" t="s">
        <v>487</v>
      </c>
      <c r="I417" s="1540"/>
      <c r="J417" s="114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</row>
    <row r="418" spans="1:20" s="115" customFormat="1">
      <c r="A418" s="1835">
        <v>2018</v>
      </c>
      <c r="B418" s="1826" t="s">
        <v>91</v>
      </c>
      <c r="C418" s="1826" t="s">
        <v>120</v>
      </c>
      <c r="D418" s="1826" t="s">
        <v>227</v>
      </c>
      <c r="E418" s="1837">
        <v>43240</v>
      </c>
      <c r="F418" s="1845" t="s">
        <v>488</v>
      </c>
      <c r="G418" s="1838">
        <v>7</v>
      </c>
      <c r="H418" s="1839" t="s">
        <v>489</v>
      </c>
      <c r="I418" s="1540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</row>
    <row r="419" spans="1:20" s="115" customFormat="1">
      <c r="A419" s="1835">
        <v>2018</v>
      </c>
      <c r="B419" s="1826" t="s">
        <v>91</v>
      </c>
      <c r="C419" s="1826" t="s">
        <v>120</v>
      </c>
      <c r="D419" s="1826" t="s">
        <v>227</v>
      </c>
      <c r="E419" s="1837">
        <v>43240</v>
      </c>
      <c r="F419" s="1845" t="s">
        <v>490</v>
      </c>
      <c r="G419" s="1838">
        <v>10</v>
      </c>
      <c r="H419" s="1839" t="s">
        <v>491</v>
      </c>
      <c r="I419" s="1540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</row>
    <row r="420" spans="1:20" s="115" customFormat="1">
      <c r="A420" s="1835">
        <v>2018</v>
      </c>
      <c r="B420" s="1826" t="s">
        <v>91</v>
      </c>
      <c r="C420" s="1826" t="s">
        <v>120</v>
      </c>
      <c r="D420" s="1826" t="s">
        <v>227</v>
      </c>
      <c r="E420" s="1837">
        <v>43240</v>
      </c>
      <c r="F420" s="1845" t="s">
        <v>492</v>
      </c>
      <c r="G420" s="1838">
        <v>3</v>
      </c>
      <c r="H420" s="1839" t="s">
        <v>493</v>
      </c>
      <c r="I420" s="1540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</row>
    <row r="421" spans="1:20" s="115" customFormat="1">
      <c r="A421" s="1835">
        <v>2018</v>
      </c>
      <c r="B421" s="1826" t="s">
        <v>91</v>
      </c>
      <c r="C421" s="1826" t="s">
        <v>120</v>
      </c>
      <c r="D421" s="1826" t="s">
        <v>227</v>
      </c>
      <c r="E421" s="1837">
        <v>43240</v>
      </c>
      <c r="F421" s="1845" t="s">
        <v>494</v>
      </c>
      <c r="G421" s="1838">
        <v>3</v>
      </c>
      <c r="H421" s="1839" t="s">
        <v>495</v>
      </c>
      <c r="I421" s="1540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</row>
    <row r="422" spans="1:20" s="115" customFormat="1">
      <c r="A422" s="1835">
        <v>2018</v>
      </c>
      <c r="B422" s="1826" t="s">
        <v>91</v>
      </c>
      <c r="C422" s="1826" t="s">
        <v>120</v>
      </c>
      <c r="D422" s="1826" t="s">
        <v>370</v>
      </c>
      <c r="E422" s="1837">
        <v>43247</v>
      </c>
      <c r="F422" s="1838" t="s">
        <v>496</v>
      </c>
      <c r="G422" s="1838">
        <v>10</v>
      </c>
      <c r="H422" s="1839" t="s">
        <v>497</v>
      </c>
      <c r="I422" s="1540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</row>
    <row r="423" spans="1:20" s="115" customFormat="1">
      <c r="A423" s="1835">
        <v>2018</v>
      </c>
      <c r="B423" s="1826" t="s">
        <v>91</v>
      </c>
      <c r="C423" s="1826" t="s">
        <v>120</v>
      </c>
      <c r="D423" s="1826" t="s">
        <v>370</v>
      </c>
      <c r="E423" s="1837">
        <v>43247</v>
      </c>
      <c r="F423" s="1838" t="s">
        <v>498</v>
      </c>
      <c r="G423" s="1838">
        <v>5</v>
      </c>
      <c r="H423" s="1839" t="s">
        <v>499</v>
      </c>
      <c r="I423" s="1540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</row>
    <row r="424" spans="1:20" s="115" customFormat="1">
      <c r="A424" s="1835">
        <v>2018</v>
      </c>
      <c r="B424" s="1826" t="s">
        <v>91</v>
      </c>
      <c r="C424" s="1826" t="s">
        <v>120</v>
      </c>
      <c r="D424" s="1826" t="s">
        <v>500</v>
      </c>
      <c r="E424" s="1837">
        <v>43415</v>
      </c>
      <c r="F424" s="1838" t="s">
        <v>492</v>
      </c>
      <c r="G424" s="1838">
        <v>5</v>
      </c>
      <c r="H424" s="1839" t="s">
        <v>501</v>
      </c>
      <c r="I424" s="1540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</row>
    <row r="425" spans="1:20" s="115" customFormat="1">
      <c r="A425" s="1835">
        <v>2018</v>
      </c>
      <c r="B425" s="1826" t="s">
        <v>91</v>
      </c>
      <c r="C425" s="1826" t="s">
        <v>120</v>
      </c>
      <c r="D425" s="1826" t="s">
        <v>500</v>
      </c>
      <c r="E425" s="1837">
        <v>43415</v>
      </c>
      <c r="F425" s="1838" t="s">
        <v>492</v>
      </c>
      <c r="G425" s="1838">
        <v>5</v>
      </c>
      <c r="H425" s="1839" t="s">
        <v>244</v>
      </c>
      <c r="I425" s="1540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</row>
    <row r="426" spans="1:20" s="115" customFormat="1">
      <c r="A426" s="1835">
        <v>2018</v>
      </c>
      <c r="B426" s="1826"/>
      <c r="C426" s="1836"/>
      <c r="D426" s="1826"/>
      <c r="E426" s="1837"/>
      <c r="F426" s="1838"/>
      <c r="G426" s="1838">
        <f>SUM(G415:G425)</f>
        <v>70</v>
      </c>
      <c r="H426" s="1839"/>
      <c r="I426" s="1540"/>
      <c r="J426" s="114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</row>
    <row r="427" spans="1:20">
      <c r="A427" s="147">
        <v>2019</v>
      </c>
      <c r="B427" s="73" t="s">
        <v>91</v>
      </c>
      <c r="C427" s="73" t="s">
        <v>120</v>
      </c>
      <c r="D427" s="73" t="s">
        <v>58</v>
      </c>
      <c r="E427" s="1673">
        <v>43506</v>
      </c>
      <c r="F427" s="133" t="s">
        <v>502</v>
      </c>
      <c r="G427" s="133">
        <v>5</v>
      </c>
      <c r="H427" s="88" t="s">
        <v>342</v>
      </c>
      <c r="I427" s="1409"/>
      <c r="J427" s="2"/>
    </row>
    <row r="428" spans="1:20">
      <c r="A428" s="147">
        <v>2019</v>
      </c>
      <c r="B428" s="73" t="s">
        <v>91</v>
      </c>
      <c r="C428" s="73" t="s">
        <v>120</v>
      </c>
      <c r="D428" s="73" t="s">
        <v>58</v>
      </c>
      <c r="E428" s="1673">
        <v>43506</v>
      </c>
      <c r="F428" s="133" t="s">
        <v>502</v>
      </c>
      <c r="G428" s="133">
        <v>5</v>
      </c>
      <c r="H428" s="88" t="s">
        <v>503</v>
      </c>
      <c r="I428" s="1409"/>
      <c r="J428" s="2"/>
    </row>
    <row r="429" spans="1:20">
      <c r="A429" s="137">
        <v>2019</v>
      </c>
      <c r="B429" s="73" t="s">
        <v>91</v>
      </c>
      <c r="C429" s="73" t="s">
        <v>120</v>
      </c>
      <c r="D429" s="138" t="s">
        <v>227</v>
      </c>
      <c r="E429" s="1674">
        <v>43604</v>
      </c>
      <c r="F429" s="1656" t="s">
        <v>504</v>
      </c>
      <c r="G429" s="141">
        <v>7</v>
      </c>
      <c r="H429" s="1561" t="s">
        <v>505</v>
      </c>
      <c r="I429" s="1409"/>
    </row>
    <row r="430" spans="1:20">
      <c r="A430" s="137">
        <v>2019</v>
      </c>
      <c r="B430" s="73" t="s">
        <v>91</v>
      </c>
      <c r="C430" s="73" t="s">
        <v>120</v>
      </c>
      <c r="D430" s="138" t="s">
        <v>227</v>
      </c>
      <c r="E430" s="1674">
        <v>43604</v>
      </c>
      <c r="F430" s="1656" t="s">
        <v>506</v>
      </c>
      <c r="G430" s="141">
        <v>10</v>
      </c>
      <c r="H430" s="1561" t="s">
        <v>507</v>
      </c>
      <c r="I430" s="1409"/>
    </row>
    <row r="431" spans="1:20">
      <c r="A431" s="137">
        <v>2019</v>
      </c>
      <c r="B431" s="73" t="s">
        <v>91</v>
      </c>
      <c r="C431" s="73" t="s">
        <v>120</v>
      </c>
      <c r="D431" s="138" t="s">
        <v>227</v>
      </c>
      <c r="E431" s="1674">
        <v>43604</v>
      </c>
      <c r="F431" s="1656" t="s">
        <v>508</v>
      </c>
      <c r="G431" s="141">
        <v>7</v>
      </c>
      <c r="H431" s="1561" t="s">
        <v>509</v>
      </c>
      <c r="I431" s="1409"/>
    </row>
    <row r="432" spans="1:20">
      <c r="A432" s="137">
        <v>2019</v>
      </c>
      <c r="B432" s="73" t="s">
        <v>91</v>
      </c>
      <c r="C432" s="73" t="s">
        <v>120</v>
      </c>
      <c r="D432" s="138" t="s">
        <v>227</v>
      </c>
      <c r="E432" s="1674">
        <v>43604</v>
      </c>
      <c r="F432" s="1656" t="s">
        <v>510</v>
      </c>
      <c r="G432" s="141">
        <v>3</v>
      </c>
      <c r="H432" s="1561" t="s">
        <v>511</v>
      </c>
      <c r="I432" s="1409"/>
    </row>
    <row r="433" spans="1:20">
      <c r="A433" s="147">
        <v>2019</v>
      </c>
      <c r="B433" s="73" t="s">
        <v>91</v>
      </c>
      <c r="C433" s="73" t="s">
        <v>120</v>
      </c>
      <c r="D433" s="73" t="s">
        <v>78</v>
      </c>
      <c r="E433" s="1673">
        <v>43611</v>
      </c>
      <c r="F433" s="133" t="s">
        <v>508</v>
      </c>
      <c r="G433" s="133">
        <v>5</v>
      </c>
      <c r="H433" s="88" t="s">
        <v>512</v>
      </c>
      <c r="I433" s="1409"/>
      <c r="J433" s="2"/>
    </row>
    <row r="434" spans="1:20">
      <c r="A434" s="147">
        <v>2019</v>
      </c>
      <c r="B434" s="73" t="s">
        <v>91</v>
      </c>
      <c r="C434" s="73" t="s">
        <v>120</v>
      </c>
      <c r="D434" s="73" t="s">
        <v>500</v>
      </c>
      <c r="E434" s="1673">
        <v>43779</v>
      </c>
      <c r="F434" s="133" t="s">
        <v>492</v>
      </c>
      <c r="G434" s="133">
        <v>5</v>
      </c>
      <c r="H434" s="88" t="s">
        <v>342</v>
      </c>
      <c r="I434" s="1409"/>
      <c r="J434" s="2"/>
    </row>
    <row r="435" spans="1:20">
      <c r="A435" s="147">
        <v>2019</v>
      </c>
      <c r="B435" s="73" t="s">
        <v>91</v>
      </c>
      <c r="C435" s="73" t="s">
        <v>120</v>
      </c>
      <c r="D435" s="73" t="s">
        <v>500</v>
      </c>
      <c r="E435" s="1673">
        <v>43779</v>
      </c>
      <c r="F435" s="133" t="s">
        <v>492</v>
      </c>
      <c r="G435" s="133">
        <v>5</v>
      </c>
      <c r="H435" s="88" t="s">
        <v>503</v>
      </c>
      <c r="I435" s="1409"/>
      <c r="J435" s="2"/>
    </row>
    <row r="436" spans="1:20" s="115" customFormat="1">
      <c r="A436" s="147">
        <v>2019</v>
      </c>
      <c r="B436" s="107"/>
      <c r="C436" s="169"/>
      <c r="D436" s="107"/>
      <c r="E436" s="1670"/>
      <c r="F436" s="111"/>
      <c r="G436" s="133">
        <f>SUM(G427:G435)</f>
        <v>52</v>
      </c>
      <c r="H436" s="170"/>
      <c r="I436" s="1540"/>
      <c r="J436" s="114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</row>
    <row r="437" spans="1:20" s="115" customFormat="1">
      <c r="A437" s="177">
        <v>2020</v>
      </c>
      <c r="B437" s="1860" t="s">
        <v>91</v>
      </c>
      <c r="C437" s="254" t="s">
        <v>120</v>
      </c>
      <c r="D437" s="254" t="s">
        <v>252</v>
      </c>
      <c r="E437" s="1690">
        <v>43891</v>
      </c>
      <c r="F437" s="1655" t="s">
        <v>513</v>
      </c>
      <c r="G437" s="257">
        <v>3</v>
      </c>
      <c r="H437" s="254" t="s">
        <v>514</v>
      </c>
      <c r="I437" s="1540"/>
      <c r="J437" s="114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</row>
    <row r="438" spans="1:20" s="115" customFormat="1">
      <c r="A438" s="177">
        <v>2020</v>
      </c>
      <c r="B438" s="107"/>
      <c r="C438" s="169"/>
      <c r="D438" s="107"/>
      <c r="E438" s="1670"/>
      <c r="F438" s="111"/>
      <c r="G438" s="133">
        <f>SUM(G437)</f>
        <v>3</v>
      </c>
      <c r="H438" s="170"/>
      <c r="I438" s="1540"/>
      <c r="J438" s="114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</row>
    <row r="439" spans="1:20">
      <c r="A439" s="1497">
        <v>2021</v>
      </c>
      <c r="B439" s="1457" t="s">
        <v>91</v>
      </c>
      <c r="C439" s="2228" t="s">
        <v>120</v>
      </c>
      <c r="D439" s="2204" t="s">
        <v>5476</v>
      </c>
      <c r="E439" s="2205">
        <v>44317</v>
      </c>
      <c r="F439" s="2206" t="s">
        <v>5481</v>
      </c>
      <c r="G439" s="2206">
        <v>0</v>
      </c>
      <c r="H439" s="2207" t="s">
        <v>236</v>
      </c>
      <c r="I439" s="1409" t="s">
        <v>234</v>
      </c>
      <c r="J439" s="2"/>
    </row>
    <row r="440" spans="1:20">
      <c r="A440" s="1497">
        <v>2021</v>
      </c>
      <c r="B440" s="1457" t="s">
        <v>91</v>
      </c>
      <c r="C440" s="2179" t="s">
        <v>120</v>
      </c>
      <c r="D440" s="2033" t="s">
        <v>5476</v>
      </c>
      <c r="E440" s="2034">
        <v>44317</v>
      </c>
      <c r="F440" s="2035" t="s">
        <v>5481</v>
      </c>
      <c r="G440" s="2035">
        <v>0</v>
      </c>
      <c r="H440" s="2043" t="s">
        <v>273</v>
      </c>
      <c r="I440" s="1409" t="s">
        <v>234</v>
      </c>
      <c r="J440" s="2"/>
    </row>
    <row r="441" spans="1:20">
      <c r="A441" s="1497">
        <v>2021</v>
      </c>
      <c r="B441" s="1457" t="s">
        <v>91</v>
      </c>
      <c r="C441" s="2179" t="s">
        <v>120</v>
      </c>
      <c r="D441" s="2033" t="s">
        <v>5486</v>
      </c>
      <c r="E441" s="2034">
        <v>44332</v>
      </c>
      <c r="F441" s="2036" t="s">
        <v>5520</v>
      </c>
      <c r="G441" s="2035">
        <v>10</v>
      </c>
      <c r="H441" s="2043" t="s">
        <v>5521</v>
      </c>
      <c r="I441" s="1409"/>
      <c r="J441" s="2"/>
    </row>
    <row r="442" spans="1:20">
      <c r="A442" s="1497">
        <v>2021</v>
      </c>
      <c r="B442" s="1457" t="s">
        <v>91</v>
      </c>
      <c r="C442" s="2179" t="s">
        <v>120</v>
      </c>
      <c r="D442" s="2033" t="s">
        <v>5486</v>
      </c>
      <c r="E442" s="2034">
        <v>44332</v>
      </c>
      <c r="F442" s="2036" t="s">
        <v>5522</v>
      </c>
      <c r="G442" s="2035">
        <v>7</v>
      </c>
      <c r="H442" s="2043" t="s">
        <v>5523</v>
      </c>
      <c r="I442" s="1409"/>
      <c r="J442" s="2"/>
    </row>
    <row r="443" spans="1:20">
      <c r="A443" s="1497">
        <v>2021</v>
      </c>
      <c r="B443" s="1457" t="s">
        <v>91</v>
      </c>
      <c r="C443" s="2179" t="s">
        <v>5524</v>
      </c>
      <c r="D443" s="2033" t="s">
        <v>5486</v>
      </c>
      <c r="E443" s="2034">
        <v>44332</v>
      </c>
      <c r="F443" s="2036" t="s">
        <v>5525</v>
      </c>
      <c r="G443" s="2035">
        <v>7</v>
      </c>
      <c r="H443" s="2043" t="s">
        <v>5526</v>
      </c>
      <c r="I443" s="1409"/>
      <c r="J443" s="2"/>
    </row>
    <row r="444" spans="1:20">
      <c r="A444" s="1497">
        <v>2021</v>
      </c>
      <c r="B444" s="1457" t="s">
        <v>91</v>
      </c>
      <c r="C444" s="2251" t="s">
        <v>120</v>
      </c>
      <c r="D444" s="2252" t="s">
        <v>5486</v>
      </c>
      <c r="E444" s="2253">
        <v>44332</v>
      </c>
      <c r="F444" s="2254" t="s">
        <v>5736</v>
      </c>
      <c r="G444" s="2255">
        <v>3</v>
      </c>
      <c r="H444" s="2256" t="s">
        <v>5704</v>
      </c>
      <c r="I444" s="1409"/>
      <c r="J444" s="2"/>
    </row>
    <row r="445" spans="1:20" s="115" customFormat="1">
      <c r="A445" s="1497">
        <v>2021</v>
      </c>
      <c r="B445" s="107"/>
      <c r="C445" s="1498"/>
      <c r="D445" s="1457"/>
      <c r="E445" s="1684"/>
      <c r="F445" s="1458"/>
      <c r="G445" s="1458">
        <f>SUM(G439:G444)</f>
        <v>27</v>
      </c>
      <c r="H445" s="1499"/>
      <c r="I445" s="1540"/>
      <c r="J445" s="114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</row>
    <row r="446" spans="1:20" s="115" customFormat="1">
      <c r="A446" s="1833">
        <v>2022</v>
      </c>
      <c r="B446" s="1827" t="s">
        <v>91</v>
      </c>
      <c r="C446" s="1877" t="s">
        <v>120</v>
      </c>
      <c r="D446" s="1827" t="s">
        <v>252</v>
      </c>
      <c r="E446" s="1829">
        <v>44626</v>
      </c>
      <c r="F446" s="1831" t="s">
        <v>5928</v>
      </c>
      <c r="G446" s="1831">
        <v>3</v>
      </c>
      <c r="H446" s="1832" t="s">
        <v>5837</v>
      </c>
      <c r="I446" s="1925"/>
      <c r="J446" s="114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</row>
    <row r="447" spans="1:20" s="115" customFormat="1">
      <c r="A447" s="1833">
        <v>2022</v>
      </c>
      <c r="B447" s="1827" t="s">
        <v>91</v>
      </c>
      <c r="C447" s="1877" t="s">
        <v>120</v>
      </c>
      <c r="D447" s="1827" t="s">
        <v>252</v>
      </c>
      <c r="E447" s="1829">
        <v>44626</v>
      </c>
      <c r="F447" s="1831" t="s">
        <v>5929</v>
      </c>
      <c r="G447" s="1831">
        <v>10</v>
      </c>
      <c r="H447" s="1832" t="s">
        <v>5838</v>
      </c>
      <c r="I447" s="1925"/>
      <c r="J447" s="114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</row>
    <row r="448" spans="1:20" s="115" customFormat="1">
      <c r="A448" s="1833">
        <v>2022</v>
      </c>
      <c r="B448" s="1827" t="s">
        <v>91</v>
      </c>
      <c r="C448" s="1877" t="s">
        <v>120</v>
      </c>
      <c r="D448" s="1827" t="s">
        <v>252</v>
      </c>
      <c r="E448" s="1829">
        <v>44626</v>
      </c>
      <c r="F448" s="1831" t="s">
        <v>5934</v>
      </c>
      <c r="G448" s="1831">
        <v>3</v>
      </c>
      <c r="H448" s="1832" t="s">
        <v>5843</v>
      </c>
      <c r="I448" s="1925"/>
      <c r="J448" s="114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</row>
    <row r="449" spans="1:22" s="115" customFormat="1">
      <c r="A449" s="1833">
        <v>2022</v>
      </c>
      <c r="B449" s="1827" t="s">
        <v>91</v>
      </c>
      <c r="C449" s="1877" t="s">
        <v>120</v>
      </c>
      <c r="D449" s="1827" t="s">
        <v>252</v>
      </c>
      <c r="E449" s="1829">
        <v>44626</v>
      </c>
      <c r="F449" s="1831" t="s">
        <v>5962</v>
      </c>
      <c r="G449" s="1831">
        <v>10</v>
      </c>
      <c r="H449" s="1832" t="s">
        <v>5870</v>
      </c>
      <c r="I449" s="1925"/>
      <c r="J449" s="114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</row>
    <row r="450" spans="1:22" s="115" customFormat="1">
      <c r="A450" s="1833">
        <v>2022</v>
      </c>
      <c r="B450" s="1827" t="s">
        <v>91</v>
      </c>
      <c r="C450" s="1877" t="s">
        <v>120</v>
      </c>
      <c r="D450" s="1827" t="s">
        <v>252</v>
      </c>
      <c r="E450" s="1829">
        <v>44626</v>
      </c>
      <c r="F450" s="1831" t="s">
        <v>5969</v>
      </c>
      <c r="G450" s="1831">
        <v>3</v>
      </c>
      <c r="H450" s="1832" t="s">
        <v>5877</v>
      </c>
      <c r="I450" s="1925"/>
      <c r="J450" s="114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</row>
    <row r="451" spans="1:22" s="115" customFormat="1">
      <c r="A451" s="1833">
        <v>2022</v>
      </c>
      <c r="B451" s="1827" t="s">
        <v>91</v>
      </c>
      <c r="C451" s="1877" t="s">
        <v>120</v>
      </c>
      <c r="D451" s="1827" t="s">
        <v>252</v>
      </c>
      <c r="E451" s="1829">
        <v>44626</v>
      </c>
      <c r="F451" s="1831" t="s">
        <v>5983</v>
      </c>
      <c r="G451" s="1831">
        <v>7</v>
      </c>
      <c r="H451" s="1832" t="s">
        <v>5893</v>
      </c>
      <c r="I451" s="1925"/>
      <c r="J451" s="114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</row>
    <row r="452" spans="1:22" s="115" customFormat="1">
      <c r="A452" s="1833">
        <v>2022</v>
      </c>
      <c r="B452" s="1827" t="s">
        <v>91</v>
      </c>
      <c r="C452" s="1877" t="s">
        <v>120</v>
      </c>
      <c r="D452" s="1827" t="s">
        <v>5683</v>
      </c>
      <c r="E452" s="1829">
        <v>44703</v>
      </c>
      <c r="F452" s="1831" t="s">
        <v>6125</v>
      </c>
      <c r="G452" s="1831">
        <v>7</v>
      </c>
      <c r="H452" s="1832" t="s">
        <v>6040</v>
      </c>
      <c r="I452" s="1925"/>
      <c r="J452" s="114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</row>
    <row r="453" spans="1:22" s="115" customFormat="1">
      <c r="A453" s="1833">
        <v>2022</v>
      </c>
      <c r="B453" s="1827" t="s">
        <v>91</v>
      </c>
      <c r="C453" s="1877" t="s">
        <v>120</v>
      </c>
      <c r="D453" s="1827" t="s">
        <v>5683</v>
      </c>
      <c r="E453" s="1829">
        <v>44703</v>
      </c>
      <c r="F453" s="1831" t="s">
        <v>6126</v>
      </c>
      <c r="G453" s="1831">
        <v>3</v>
      </c>
      <c r="H453" s="1832" t="s">
        <v>5915</v>
      </c>
      <c r="I453" s="1925"/>
      <c r="J453" s="114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</row>
    <row r="454" spans="1:22" s="115" customFormat="1">
      <c r="A454" s="1833">
        <v>2022</v>
      </c>
      <c r="B454" s="1827" t="s">
        <v>91</v>
      </c>
      <c r="C454" s="1877" t="s">
        <v>120</v>
      </c>
      <c r="D454" s="1827" t="s">
        <v>5683</v>
      </c>
      <c r="E454" s="1829">
        <v>44703</v>
      </c>
      <c r="F454" s="1831" t="s">
        <v>6127</v>
      </c>
      <c r="G454" s="1831">
        <v>7</v>
      </c>
      <c r="H454" s="1832" t="s">
        <v>6090</v>
      </c>
      <c r="I454" s="1925"/>
      <c r="J454" s="114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</row>
    <row r="455" spans="1:22" s="115" customFormat="1">
      <c r="A455" s="1833">
        <v>2022</v>
      </c>
      <c r="B455" s="1827"/>
      <c r="C455" s="1877"/>
      <c r="D455" s="1827"/>
      <c r="E455" s="1829"/>
      <c r="F455" s="1831"/>
      <c r="G455" s="1831">
        <v>53</v>
      </c>
      <c r="H455" s="1832"/>
      <c r="I455" s="1925"/>
      <c r="J455" s="114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</row>
    <row r="456" spans="1:22">
      <c r="A456" s="2177" t="s">
        <v>46</v>
      </c>
      <c r="B456" s="2171"/>
      <c r="C456" s="2178" t="s">
        <v>515</v>
      </c>
      <c r="D456" s="2171"/>
      <c r="E456" s="2173"/>
      <c r="F456" s="2175"/>
      <c r="G456" s="2175">
        <v>205</v>
      </c>
      <c r="H456" s="2176"/>
      <c r="I456" s="1409"/>
      <c r="J456" s="93"/>
    </row>
    <row r="457" spans="1:22">
      <c r="A457" s="328"/>
      <c r="B457" s="284"/>
      <c r="C457" s="284"/>
      <c r="D457" s="329"/>
      <c r="E457" s="1695"/>
      <c r="F457" s="1727"/>
      <c r="G457" s="288"/>
      <c r="H457" s="287"/>
      <c r="I457" s="1409"/>
      <c r="J457" s="93"/>
    </row>
    <row r="458" spans="1:22">
      <c r="A458" s="147">
        <v>2019</v>
      </c>
      <c r="B458" s="73" t="s">
        <v>164</v>
      </c>
      <c r="C458" s="72" t="s">
        <v>519</v>
      </c>
      <c r="D458" s="73" t="s">
        <v>55</v>
      </c>
      <c r="E458" s="1673">
        <v>43512</v>
      </c>
      <c r="F458" s="133" t="s">
        <v>520</v>
      </c>
      <c r="G458" s="87">
        <v>0</v>
      </c>
      <c r="H458" s="88" t="s">
        <v>414</v>
      </c>
      <c r="I458" s="1409" t="s">
        <v>234</v>
      </c>
      <c r="J458" s="2"/>
      <c r="U458" s="2"/>
      <c r="V458" s="2"/>
    </row>
    <row r="459" spans="1:22">
      <c r="A459" s="137">
        <v>2019</v>
      </c>
      <c r="B459" s="73" t="s">
        <v>164</v>
      </c>
      <c r="C459" s="143" t="s">
        <v>519</v>
      </c>
      <c r="D459" s="138" t="s">
        <v>227</v>
      </c>
      <c r="E459" s="1674">
        <v>43604</v>
      </c>
      <c r="F459" s="1656" t="s">
        <v>521</v>
      </c>
      <c r="G459" s="141">
        <v>3</v>
      </c>
      <c r="H459" s="1561" t="s">
        <v>522</v>
      </c>
      <c r="I459" s="1409"/>
    </row>
    <row r="460" spans="1:22">
      <c r="A460" s="137">
        <v>2019</v>
      </c>
      <c r="B460" s="73" t="s">
        <v>164</v>
      </c>
      <c r="C460" s="143" t="s">
        <v>519</v>
      </c>
      <c r="D460" s="138" t="s">
        <v>227</v>
      </c>
      <c r="E460" s="1674">
        <v>43604</v>
      </c>
      <c r="F460" s="1656" t="s">
        <v>523</v>
      </c>
      <c r="G460" s="141">
        <v>3</v>
      </c>
      <c r="H460" s="1561" t="s">
        <v>457</v>
      </c>
      <c r="I460" s="1409"/>
    </row>
    <row r="461" spans="1:22">
      <c r="A461" s="147">
        <v>2019</v>
      </c>
      <c r="E461" s="1673"/>
      <c r="F461" s="133"/>
      <c r="G461" s="87">
        <f>SUM(G458:G460)</f>
        <v>6</v>
      </c>
      <c r="I461" s="1535"/>
      <c r="J461" s="2"/>
      <c r="L461" s="93"/>
      <c r="U461" s="2"/>
      <c r="V461" s="2"/>
    </row>
    <row r="462" spans="1:22">
      <c r="A462" s="177">
        <v>2020</v>
      </c>
      <c r="B462" s="180" t="s">
        <v>164</v>
      </c>
      <c r="C462" s="2234" t="s">
        <v>519</v>
      </c>
      <c r="D462" s="2235" t="s">
        <v>252</v>
      </c>
      <c r="E462" s="2236">
        <v>43891</v>
      </c>
      <c r="F462" s="2237" t="s">
        <v>524</v>
      </c>
      <c r="G462" s="2238">
        <v>10</v>
      </c>
      <c r="H462" s="2239" t="s">
        <v>525</v>
      </c>
      <c r="I462" s="1535"/>
      <c r="J462" s="2"/>
      <c r="L462" s="93"/>
      <c r="U462" s="2"/>
      <c r="V462" s="2"/>
    </row>
    <row r="463" spans="1:22">
      <c r="A463" s="177">
        <v>2020</v>
      </c>
      <c r="B463" s="180" t="s">
        <v>164</v>
      </c>
      <c r="C463" s="2272" t="s">
        <v>519</v>
      </c>
      <c r="D463" s="2025" t="s">
        <v>252</v>
      </c>
      <c r="E463" s="2026">
        <v>43891</v>
      </c>
      <c r="F463" s="2027" t="s">
        <v>526</v>
      </c>
      <c r="G463" s="2028">
        <v>7</v>
      </c>
      <c r="H463" s="2107" t="s">
        <v>527</v>
      </c>
      <c r="I463" s="1535"/>
      <c r="J463" s="2"/>
      <c r="L463" s="93"/>
      <c r="U463" s="2"/>
      <c r="V463" s="2"/>
    </row>
    <row r="464" spans="1:22">
      <c r="A464" s="177">
        <v>2020</v>
      </c>
      <c r="C464" s="2292"/>
      <c r="D464" s="2102"/>
      <c r="E464" s="2103"/>
      <c r="F464" s="2104"/>
      <c r="G464" s="2105">
        <f>SUM(G462:G463)</f>
        <v>17</v>
      </c>
      <c r="H464" s="2108"/>
      <c r="I464" s="1535"/>
      <c r="J464" s="2"/>
      <c r="L464" s="93"/>
      <c r="U464" s="2"/>
      <c r="V464" s="2"/>
    </row>
    <row r="465" spans="1:22">
      <c r="A465" s="1497">
        <v>2021</v>
      </c>
      <c r="B465" s="1457" t="s">
        <v>164</v>
      </c>
      <c r="C465" s="2179" t="s">
        <v>519</v>
      </c>
      <c r="D465" s="2033" t="s">
        <v>252</v>
      </c>
      <c r="E465" s="2034">
        <v>44262</v>
      </c>
      <c r="F465" s="2035" t="s">
        <v>2831</v>
      </c>
      <c r="G465" s="2035">
        <v>10</v>
      </c>
      <c r="H465" s="2043" t="s">
        <v>525</v>
      </c>
      <c r="I465" s="1535"/>
      <c r="J465" s="2"/>
      <c r="L465" s="93"/>
      <c r="U465" s="2"/>
      <c r="V465" s="2"/>
    </row>
    <row r="466" spans="1:22">
      <c r="A466" s="1497">
        <v>2021</v>
      </c>
      <c r="B466" s="1457" t="s">
        <v>164</v>
      </c>
      <c r="C466" s="2251" t="s">
        <v>519</v>
      </c>
      <c r="D466" s="2252" t="s">
        <v>252</v>
      </c>
      <c r="E466" s="2253">
        <v>44262</v>
      </c>
      <c r="F466" s="2255" t="s">
        <v>5387</v>
      </c>
      <c r="G466" s="2255">
        <v>7</v>
      </c>
      <c r="H466" s="2256" t="s">
        <v>458</v>
      </c>
      <c r="I466" s="1535"/>
      <c r="J466" s="2"/>
      <c r="L466" s="93"/>
      <c r="U466" s="2"/>
      <c r="V466" s="2"/>
    </row>
    <row r="467" spans="1:22">
      <c r="A467" s="1497">
        <v>2021</v>
      </c>
      <c r="B467" s="1457"/>
      <c r="C467" s="1457"/>
      <c r="D467" s="1457"/>
      <c r="E467" s="1684"/>
      <c r="F467" s="1458"/>
      <c r="G467" s="1534">
        <f>SUM(G465:G466)</f>
        <v>17</v>
      </c>
      <c r="H467" s="1499"/>
      <c r="I467" s="1535"/>
      <c r="J467" s="2"/>
      <c r="L467" s="93"/>
      <c r="U467" s="2"/>
      <c r="V467" s="2"/>
    </row>
    <row r="468" spans="1:22">
      <c r="A468" s="1833">
        <v>2022</v>
      </c>
      <c r="B468" s="1827" t="s">
        <v>164</v>
      </c>
      <c r="C468" s="1827" t="s">
        <v>519</v>
      </c>
      <c r="D468" s="1827" t="s">
        <v>252</v>
      </c>
      <c r="E468" s="1829">
        <v>44626</v>
      </c>
      <c r="F468" s="1831" t="s">
        <v>5950</v>
      </c>
      <c r="G468" s="1830">
        <v>10</v>
      </c>
      <c r="H468" s="1832" t="s">
        <v>5859</v>
      </c>
      <c r="I468" s="1932"/>
      <c r="J468" s="2"/>
      <c r="L468" s="93"/>
      <c r="U468" s="2"/>
      <c r="V468" s="2"/>
    </row>
    <row r="469" spans="1:22">
      <c r="A469" s="1833">
        <v>2022</v>
      </c>
      <c r="B469" s="1827" t="s">
        <v>164</v>
      </c>
      <c r="C469" s="1827" t="s">
        <v>519</v>
      </c>
      <c r="D469" s="1827" t="s">
        <v>252</v>
      </c>
      <c r="E469" s="1829">
        <v>44626</v>
      </c>
      <c r="F469" s="1831" t="s">
        <v>5951</v>
      </c>
      <c r="G469" s="1830">
        <v>7</v>
      </c>
      <c r="H469" s="1832" t="s">
        <v>5860</v>
      </c>
      <c r="I469" s="1932"/>
      <c r="J469" s="2"/>
      <c r="L469" s="93"/>
      <c r="U469" s="2"/>
      <c r="V469" s="2"/>
    </row>
    <row r="470" spans="1:22">
      <c r="A470" s="1833">
        <v>2022</v>
      </c>
      <c r="B470" s="1457"/>
      <c r="C470" s="1457"/>
      <c r="D470" s="1457"/>
      <c r="E470" s="1684"/>
      <c r="F470" s="1458"/>
      <c r="G470" s="1534">
        <v>17</v>
      </c>
      <c r="H470" s="1499"/>
      <c r="I470" s="1932"/>
      <c r="J470" s="2"/>
      <c r="L470" s="93"/>
      <c r="U470" s="2"/>
      <c r="V470" s="2"/>
    </row>
    <row r="471" spans="1:22">
      <c r="A471" s="2177" t="s">
        <v>46</v>
      </c>
      <c r="B471" s="2171"/>
      <c r="C471" s="2171" t="s">
        <v>4201</v>
      </c>
      <c r="D471" s="2171"/>
      <c r="E471" s="2173"/>
      <c r="F471" s="2175"/>
      <c r="G471" s="2174">
        <v>57</v>
      </c>
      <c r="H471" s="2176"/>
      <c r="I471" s="1409"/>
      <c r="J471" s="93"/>
    </row>
    <row r="472" spans="1:22">
      <c r="A472" s="339"/>
      <c r="B472" s="266"/>
      <c r="C472" s="266"/>
      <c r="D472" s="266"/>
      <c r="E472" s="1693"/>
      <c r="F472" s="341"/>
      <c r="G472" s="277"/>
      <c r="H472" s="269"/>
      <c r="I472" s="1651"/>
      <c r="J472" s="296"/>
      <c r="K472" s="271"/>
      <c r="L472" s="261"/>
      <c r="M472" s="261"/>
      <c r="N472" s="261"/>
      <c r="O472" s="261"/>
      <c r="P472" s="261"/>
      <c r="Q472" s="261"/>
      <c r="R472" s="261"/>
      <c r="S472" s="261"/>
      <c r="T472" s="261"/>
      <c r="U472" s="340"/>
      <c r="V472" s="340"/>
    </row>
    <row r="473" spans="1:22" s="115" customFormat="1">
      <c r="A473" s="1835">
        <v>2018</v>
      </c>
      <c r="B473" s="1826" t="s">
        <v>129</v>
      </c>
      <c r="C473" s="1826" t="s">
        <v>529</v>
      </c>
      <c r="D473" s="1826" t="s">
        <v>255</v>
      </c>
      <c r="E473" s="1837">
        <v>43183</v>
      </c>
      <c r="F473" s="1838" t="s">
        <v>530</v>
      </c>
      <c r="G473" s="1842">
        <v>5</v>
      </c>
      <c r="H473" s="1839" t="s">
        <v>531</v>
      </c>
      <c r="I473" s="1540"/>
      <c r="J473" s="114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</row>
    <row r="474" spans="1:22" s="115" customFormat="1">
      <c r="A474" s="1835">
        <v>2018</v>
      </c>
      <c r="B474" s="1826"/>
      <c r="C474" s="1826"/>
      <c r="D474" s="1826"/>
      <c r="E474" s="1837"/>
      <c r="F474" s="1838"/>
      <c r="G474" s="1842">
        <f>SUM(G473:G473)</f>
        <v>5</v>
      </c>
      <c r="H474" s="1839"/>
      <c r="I474" s="1540"/>
      <c r="J474" s="114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2">
      <c r="A475" s="2177" t="s">
        <v>46</v>
      </c>
      <c r="B475" s="2171"/>
      <c r="C475" s="2171" t="s">
        <v>532</v>
      </c>
      <c r="D475" s="2171"/>
      <c r="E475" s="2173"/>
      <c r="F475" s="2175"/>
      <c r="G475" s="2174">
        <f>G474</f>
        <v>5</v>
      </c>
      <c r="H475" s="2176"/>
      <c r="I475" s="1409"/>
      <c r="J475" s="93"/>
    </row>
    <row r="476" spans="1:22">
      <c r="A476" s="147"/>
      <c r="E476" s="1673"/>
      <c r="F476" s="133"/>
      <c r="I476" s="1409"/>
      <c r="J476" s="93"/>
    </row>
    <row r="477" spans="1:22">
      <c r="A477" s="1866">
        <v>2020</v>
      </c>
      <c r="B477" s="1860" t="s">
        <v>129</v>
      </c>
      <c r="C477" s="2293" t="s">
        <v>132</v>
      </c>
      <c r="D477" s="2294" t="s">
        <v>252</v>
      </c>
      <c r="E477" s="2295">
        <v>43891</v>
      </c>
      <c r="F477" s="2296" t="s">
        <v>533</v>
      </c>
      <c r="G477" s="2297">
        <v>10</v>
      </c>
      <c r="H477" s="2298" t="s">
        <v>534</v>
      </c>
      <c r="I477" s="1649"/>
      <c r="J477" s="189"/>
      <c r="K477" s="261"/>
      <c r="L477" s="261"/>
      <c r="M477" s="261"/>
      <c r="N477" s="261"/>
      <c r="O477" s="261"/>
      <c r="P477" s="261"/>
      <c r="Q477" s="261"/>
      <c r="R477" s="261"/>
      <c r="S477" s="261"/>
      <c r="T477" s="261"/>
      <c r="U477" s="340"/>
      <c r="V477" s="340"/>
    </row>
    <row r="478" spans="1:22">
      <c r="A478" s="1866">
        <v>2020</v>
      </c>
      <c r="B478" s="1860"/>
      <c r="C478" s="1869"/>
      <c r="D478" s="1860"/>
      <c r="E478" s="1862"/>
      <c r="F478" s="1859"/>
      <c r="G478" s="1859">
        <f>SUM(G477)</f>
        <v>10</v>
      </c>
      <c r="H478" s="1870"/>
      <c r="I478" s="1649"/>
      <c r="J478" s="189"/>
      <c r="K478" s="261"/>
      <c r="L478" s="261"/>
      <c r="M478" s="261"/>
      <c r="N478" s="261"/>
      <c r="O478" s="261"/>
      <c r="P478" s="261"/>
      <c r="Q478" s="261"/>
      <c r="R478" s="261"/>
      <c r="S478" s="261"/>
      <c r="T478" s="261"/>
      <c r="U478" s="340"/>
      <c r="V478" s="340"/>
    </row>
    <row r="479" spans="1:22">
      <c r="A479" s="2177" t="s">
        <v>46</v>
      </c>
      <c r="B479" s="2171"/>
      <c r="C479" s="2268" t="s">
        <v>535</v>
      </c>
      <c r="D479" s="2171"/>
      <c r="E479" s="2173"/>
      <c r="F479" s="2175"/>
      <c r="G479" s="2175">
        <f>G478</f>
        <v>10</v>
      </c>
      <c r="H479" s="2176"/>
      <c r="I479" s="1409"/>
      <c r="J479" s="93"/>
    </row>
    <row r="480" spans="1:22">
      <c r="A480" s="178"/>
      <c r="B480" s="154"/>
      <c r="C480" s="279"/>
      <c r="D480" s="154"/>
      <c r="E480" s="1677"/>
      <c r="F480" s="153"/>
      <c r="G480" s="153"/>
      <c r="H480" s="157"/>
      <c r="I480" s="1857"/>
      <c r="J480" s="93"/>
    </row>
    <row r="481" spans="1:22">
      <c r="A481" s="1833">
        <v>2022</v>
      </c>
      <c r="B481" s="1827" t="s">
        <v>129</v>
      </c>
      <c r="C481" s="1834" t="s">
        <v>6260</v>
      </c>
      <c r="D481" s="1827" t="s">
        <v>461</v>
      </c>
      <c r="E481" s="1829">
        <v>44822</v>
      </c>
      <c r="F481" s="1831" t="s">
        <v>6261</v>
      </c>
      <c r="G481" s="1831">
        <v>0</v>
      </c>
      <c r="H481" s="1832" t="s">
        <v>295</v>
      </c>
      <c r="I481" s="1857" t="s">
        <v>234</v>
      </c>
      <c r="J481" s="93"/>
    </row>
    <row r="482" spans="1:22">
      <c r="A482" s="1833">
        <v>2022</v>
      </c>
      <c r="B482" s="1827"/>
      <c r="C482" s="1834"/>
      <c r="D482" s="1827"/>
      <c r="E482" s="1829"/>
      <c r="F482" s="1831"/>
      <c r="G482" s="1831">
        <v>0</v>
      </c>
      <c r="H482" s="1832"/>
      <c r="I482" s="1857"/>
      <c r="J482" s="93"/>
    </row>
    <row r="483" spans="1:22">
      <c r="A483" s="178" t="s">
        <v>46</v>
      </c>
      <c r="B483" s="154"/>
      <c r="C483" s="279" t="s">
        <v>2848</v>
      </c>
      <c r="D483" s="154"/>
      <c r="E483" s="1677"/>
      <c r="F483" s="153"/>
      <c r="G483" s="153">
        <v>0</v>
      </c>
      <c r="H483" s="157"/>
      <c r="I483" s="1857"/>
      <c r="J483" s="93"/>
    </row>
    <row r="484" spans="1:22">
      <c r="A484" s="283"/>
      <c r="B484" s="284"/>
      <c r="C484" s="2005"/>
      <c r="D484" s="284"/>
      <c r="E484" s="1695"/>
      <c r="F484" s="288"/>
      <c r="G484" s="288"/>
      <c r="H484" s="2006"/>
      <c r="I484" s="1409"/>
      <c r="J484" s="93"/>
    </row>
    <row r="485" spans="1:22" s="115" customFormat="1">
      <c r="A485" s="1866">
        <v>2020</v>
      </c>
      <c r="B485" s="1860" t="s">
        <v>129</v>
      </c>
      <c r="C485" s="1861" t="s">
        <v>1470</v>
      </c>
      <c r="D485" s="1860"/>
      <c r="E485" s="1862"/>
      <c r="F485" s="1859"/>
      <c r="G485" s="1859">
        <v>0</v>
      </c>
      <c r="H485" s="170"/>
      <c r="I485" s="1409"/>
      <c r="J485" s="114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</row>
    <row r="486" spans="1:22">
      <c r="A486" s="1866">
        <v>2020</v>
      </c>
      <c r="B486" s="1860"/>
      <c r="C486" s="1861"/>
      <c r="D486" s="1860"/>
      <c r="E486" s="1862"/>
      <c r="F486" s="1859"/>
      <c r="G486" s="1859">
        <v>0</v>
      </c>
      <c r="H486" s="152"/>
      <c r="I486" s="1649"/>
      <c r="J486" s="189"/>
      <c r="K486" s="261"/>
      <c r="L486" s="261"/>
      <c r="M486" s="261"/>
      <c r="N486" s="261"/>
      <c r="O486" s="261"/>
      <c r="P486" s="261"/>
      <c r="Q486" s="261"/>
      <c r="R486" s="261"/>
      <c r="S486" s="261"/>
      <c r="T486" s="261"/>
      <c r="U486" s="340"/>
      <c r="V486" s="340"/>
    </row>
    <row r="487" spans="1:22">
      <c r="A487" s="2177" t="s">
        <v>46</v>
      </c>
      <c r="B487" s="2171"/>
      <c r="C487" s="2178" t="s">
        <v>5670</v>
      </c>
      <c r="D487" s="2171"/>
      <c r="E487" s="2173"/>
      <c r="F487" s="2175"/>
      <c r="G487" s="2175">
        <v>0</v>
      </c>
      <c r="H487" s="2176"/>
      <c r="I487" s="1409"/>
      <c r="J487" s="93"/>
    </row>
    <row r="488" spans="1:22">
      <c r="A488" s="178"/>
      <c r="B488" s="154"/>
      <c r="C488" s="155"/>
      <c r="D488" s="154"/>
      <c r="E488" s="1677"/>
      <c r="F488" s="153"/>
      <c r="G488" s="153"/>
      <c r="H488" s="157"/>
      <c r="I488" s="1409"/>
      <c r="J488" s="93"/>
    </row>
    <row r="489" spans="1:22">
      <c r="A489" s="1833">
        <v>2022</v>
      </c>
      <c r="B489" s="1827" t="s">
        <v>53</v>
      </c>
      <c r="C489" s="1877" t="s">
        <v>5917</v>
      </c>
      <c r="D489" s="1827" t="s">
        <v>6374</v>
      </c>
      <c r="E489" s="1829">
        <v>44885</v>
      </c>
      <c r="F489" s="1831" t="s">
        <v>6380</v>
      </c>
      <c r="G489" s="1831">
        <v>5</v>
      </c>
      <c r="H489" s="1832" t="s">
        <v>435</v>
      </c>
      <c r="I489" s="1409"/>
      <c r="J489" s="93"/>
    </row>
    <row r="490" spans="1:22">
      <c r="A490" s="1833">
        <v>2022</v>
      </c>
      <c r="B490" s="1827"/>
      <c r="C490" s="1877"/>
      <c r="D490" s="1827"/>
      <c r="E490" s="1829"/>
      <c r="F490" s="1831"/>
      <c r="G490" s="1831">
        <v>5</v>
      </c>
      <c r="H490" s="1832"/>
      <c r="I490" s="1857"/>
      <c r="J490" s="93"/>
    </row>
    <row r="491" spans="1:22">
      <c r="A491" s="178" t="s">
        <v>46</v>
      </c>
      <c r="B491" s="154"/>
      <c r="C491" s="155" t="s">
        <v>6379</v>
      </c>
      <c r="D491" s="154"/>
      <c r="E491" s="1677"/>
      <c r="F491" s="153"/>
      <c r="G491" s="153">
        <v>5</v>
      </c>
      <c r="H491" s="157"/>
      <c r="I491" s="1857"/>
      <c r="J491" s="93"/>
    </row>
    <row r="492" spans="1:22">
      <c r="A492" s="1990"/>
      <c r="B492" s="464"/>
      <c r="C492" s="1991"/>
      <c r="D492" s="464"/>
      <c r="E492" s="1992"/>
      <c r="F492" s="563"/>
      <c r="G492" s="563"/>
      <c r="H492" s="1993"/>
      <c r="I492" s="1857"/>
      <c r="J492" s="93"/>
    </row>
    <row r="493" spans="1:22" s="115" customFormat="1">
      <c r="A493" s="1835">
        <v>2018</v>
      </c>
      <c r="B493" s="1826" t="s">
        <v>91</v>
      </c>
      <c r="C493" s="1836" t="s">
        <v>542</v>
      </c>
      <c r="D493" s="1826" t="s">
        <v>222</v>
      </c>
      <c r="E493" s="1837">
        <v>43163</v>
      </c>
      <c r="F493" s="1838" t="s">
        <v>543</v>
      </c>
      <c r="G493" s="1838">
        <v>7</v>
      </c>
      <c r="H493" s="1839" t="s">
        <v>544</v>
      </c>
      <c r="I493" s="1540"/>
      <c r="J493" s="114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</row>
    <row r="494" spans="1:22" s="115" customFormat="1">
      <c r="A494" s="1835">
        <v>2018</v>
      </c>
      <c r="B494" s="1826" t="s">
        <v>91</v>
      </c>
      <c r="C494" s="1836" t="s">
        <v>542</v>
      </c>
      <c r="D494" s="1826" t="s">
        <v>222</v>
      </c>
      <c r="E494" s="1837">
        <v>43163</v>
      </c>
      <c r="F494" s="1838" t="s">
        <v>545</v>
      </c>
      <c r="G494" s="1838">
        <v>10</v>
      </c>
      <c r="H494" s="1839" t="s">
        <v>546</v>
      </c>
      <c r="I494" s="1540"/>
      <c r="J494" s="114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</row>
    <row r="495" spans="1:22" s="115" customFormat="1">
      <c r="A495" s="1835">
        <v>2018</v>
      </c>
      <c r="B495" s="1826" t="s">
        <v>91</v>
      </c>
      <c r="C495" s="1836" t="s">
        <v>542</v>
      </c>
      <c r="D495" s="1826" t="s">
        <v>227</v>
      </c>
      <c r="E495" s="1837">
        <v>43240</v>
      </c>
      <c r="F495" s="1845" t="s">
        <v>547</v>
      </c>
      <c r="G495" s="1838">
        <v>10</v>
      </c>
      <c r="H495" s="1839" t="s">
        <v>548</v>
      </c>
      <c r="I495" s="1540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</row>
    <row r="496" spans="1:22" s="115" customFormat="1">
      <c r="A496" s="1835">
        <v>2018</v>
      </c>
      <c r="B496" s="1826" t="s">
        <v>91</v>
      </c>
      <c r="C496" s="1836" t="s">
        <v>542</v>
      </c>
      <c r="D496" s="1826" t="s">
        <v>227</v>
      </c>
      <c r="E496" s="1837">
        <v>43240</v>
      </c>
      <c r="F496" s="1845" t="s">
        <v>549</v>
      </c>
      <c r="G496" s="1838">
        <v>3</v>
      </c>
      <c r="H496" s="1839" t="s">
        <v>550</v>
      </c>
      <c r="I496" s="1540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</row>
    <row r="497" spans="1:253" s="115" customFormat="1">
      <c r="A497" s="1835">
        <v>2018</v>
      </c>
      <c r="B497" s="1826" t="s">
        <v>91</v>
      </c>
      <c r="C497" s="1836" t="s">
        <v>542</v>
      </c>
      <c r="D497" s="1826" t="s">
        <v>370</v>
      </c>
      <c r="E497" s="1837">
        <v>43247</v>
      </c>
      <c r="F497" s="1838" t="s">
        <v>551</v>
      </c>
      <c r="G497" s="1838">
        <v>15</v>
      </c>
      <c r="H497" s="1839" t="s">
        <v>552</v>
      </c>
      <c r="I497" s="1540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53">
      <c r="A498" s="1835">
        <v>2018</v>
      </c>
      <c r="B498" s="1826" t="s">
        <v>91</v>
      </c>
      <c r="C498" s="1836" t="s">
        <v>542</v>
      </c>
      <c r="D498" s="1826" t="s">
        <v>265</v>
      </c>
      <c r="E498" s="1837">
        <v>43352</v>
      </c>
      <c r="F498" s="1838" t="s">
        <v>553</v>
      </c>
      <c r="G498" s="1842">
        <v>3</v>
      </c>
      <c r="H498" s="1839" t="s">
        <v>554</v>
      </c>
      <c r="I498" s="1409"/>
      <c r="J498" s="2"/>
      <c r="IS498" s="90">
        <f>SUM(A498:IR498)</f>
        <v>45373</v>
      </c>
    </row>
    <row r="499" spans="1:253">
      <c r="A499" s="1835">
        <v>2018</v>
      </c>
      <c r="B499" s="1826" t="s">
        <v>91</v>
      </c>
      <c r="C499" s="1836" t="s">
        <v>542</v>
      </c>
      <c r="D499" s="1826" t="s">
        <v>270</v>
      </c>
      <c r="E499" s="1837">
        <v>43401</v>
      </c>
      <c r="F499" s="1838" t="s">
        <v>555</v>
      </c>
      <c r="G499" s="1842">
        <v>5</v>
      </c>
      <c r="H499" s="1839" t="s">
        <v>244</v>
      </c>
      <c r="I499" s="1409"/>
      <c r="J499" s="2"/>
    </row>
    <row r="500" spans="1:253">
      <c r="A500" s="1835">
        <v>2018</v>
      </c>
      <c r="B500" s="1826" t="s">
        <v>91</v>
      </c>
      <c r="C500" s="1836" t="s">
        <v>542</v>
      </c>
      <c r="D500" s="1826" t="s">
        <v>94</v>
      </c>
      <c r="E500" s="1837">
        <v>43408</v>
      </c>
      <c r="F500" s="1838" t="s">
        <v>555</v>
      </c>
      <c r="G500" s="1842">
        <v>5</v>
      </c>
      <c r="H500" s="1839" t="s">
        <v>556</v>
      </c>
      <c r="I500" s="1409"/>
      <c r="J500" s="2"/>
    </row>
    <row r="501" spans="1:253">
      <c r="A501" s="1835">
        <v>2018</v>
      </c>
      <c r="B501" s="1826" t="s">
        <v>91</v>
      </c>
      <c r="C501" s="1836" t="s">
        <v>542</v>
      </c>
      <c r="D501" s="1826" t="s">
        <v>94</v>
      </c>
      <c r="E501" s="1837">
        <v>43408</v>
      </c>
      <c r="F501" s="1838" t="s">
        <v>557</v>
      </c>
      <c r="G501" s="1842">
        <v>5</v>
      </c>
      <c r="H501" s="1839" t="s">
        <v>244</v>
      </c>
      <c r="I501" s="1409"/>
      <c r="J501" s="2"/>
    </row>
    <row r="502" spans="1:253">
      <c r="A502" s="1835">
        <v>2018</v>
      </c>
      <c r="B502" s="1826" t="s">
        <v>91</v>
      </c>
      <c r="C502" s="1836" t="s">
        <v>542</v>
      </c>
      <c r="D502" s="1826" t="s">
        <v>94</v>
      </c>
      <c r="E502" s="1837">
        <v>43408</v>
      </c>
      <c r="F502" s="1838" t="s">
        <v>558</v>
      </c>
      <c r="G502" s="1842">
        <v>0</v>
      </c>
      <c r="H502" s="1839" t="s">
        <v>342</v>
      </c>
      <c r="I502" s="1409" t="s">
        <v>234</v>
      </c>
      <c r="J502" s="2"/>
    </row>
    <row r="503" spans="1:253">
      <c r="A503" s="1835">
        <v>2018</v>
      </c>
      <c r="B503" s="1826" t="s">
        <v>91</v>
      </c>
      <c r="C503" s="1836" t="s">
        <v>542</v>
      </c>
      <c r="D503" s="1826" t="s">
        <v>94</v>
      </c>
      <c r="E503" s="1837">
        <v>43408</v>
      </c>
      <c r="F503" s="1838" t="s">
        <v>558</v>
      </c>
      <c r="G503" s="1842">
        <v>0</v>
      </c>
      <c r="H503" s="1839" t="s">
        <v>559</v>
      </c>
      <c r="I503" s="1409" t="s">
        <v>234</v>
      </c>
      <c r="J503" s="2"/>
    </row>
    <row r="504" spans="1:253" s="115" customFormat="1">
      <c r="A504" s="1835">
        <v>2018</v>
      </c>
      <c r="B504" s="1826"/>
      <c r="C504" s="1836"/>
      <c r="D504" s="1826"/>
      <c r="E504" s="1837"/>
      <c r="F504" s="1838"/>
      <c r="G504" s="1838">
        <f>SUM(G493:G503)</f>
        <v>63</v>
      </c>
      <c r="H504" s="1839"/>
      <c r="I504" s="1540"/>
      <c r="J504" s="114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</row>
    <row r="505" spans="1:253">
      <c r="A505" s="147">
        <v>2019</v>
      </c>
      <c r="B505" s="73" t="s">
        <v>91</v>
      </c>
      <c r="C505" s="148" t="s">
        <v>542</v>
      </c>
      <c r="D505" s="73" t="s">
        <v>560</v>
      </c>
      <c r="E505" s="1673">
        <v>43512</v>
      </c>
      <c r="F505" s="133" t="s">
        <v>555</v>
      </c>
      <c r="G505" s="87">
        <v>5</v>
      </c>
      <c r="H505" s="88" t="s">
        <v>556</v>
      </c>
      <c r="I505" s="1409"/>
      <c r="J505" s="2"/>
      <c r="IS505" s="90">
        <f>SUM(A505:IR505)</f>
        <v>45536</v>
      </c>
    </row>
    <row r="506" spans="1:253">
      <c r="A506" s="147">
        <v>2019</v>
      </c>
      <c r="B506" s="73" t="s">
        <v>91</v>
      </c>
      <c r="C506" s="148" t="s">
        <v>542</v>
      </c>
      <c r="D506" s="73" t="s">
        <v>560</v>
      </c>
      <c r="E506" s="1673">
        <v>43512</v>
      </c>
      <c r="F506" s="133" t="s">
        <v>555</v>
      </c>
      <c r="G506" s="87">
        <v>5</v>
      </c>
      <c r="H506" s="88" t="s">
        <v>244</v>
      </c>
      <c r="I506" s="1409"/>
      <c r="J506" s="2"/>
      <c r="IS506" s="90">
        <f>SUM(A506:IR506)</f>
        <v>45536</v>
      </c>
    </row>
    <row r="507" spans="1:253">
      <c r="A507" s="137">
        <v>2019</v>
      </c>
      <c r="B507" s="73" t="s">
        <v>91</v>
      </c>
      <c r="C507" s="148" t="s">
        <v>542</v>
      </c>
      <c r="D507" s="138" t="s">
        <v>227</v>
      </c>
      <c r="E507" s="1674">
        <v>43604</v>
      </c>
      <c r="F507" s="1656" t="s">
        <v>561</v>
      </c>
      <c r="G507" s="141">
        <v>10</v>
      </c>
      <c r="H507" s="1561" t="s">
        <v>562</v>
      </c>
      <c r="I507" s="1409"/>
    </row>
    <row r="508" spans="1:253">
      <c r="A508" s="137">
        <v>2019</v>
      </c>
      <c r="B508" s="73" t="s">
        <v>91</v>
      </c>
      <c r="C508" s="148" t="s">
        <v>542</v>
      </c>
      <c r="D508" s="138" t="s">
        <v>227</v>
      </c>
      <c r="E508" s="1674">
        <v>43604</v>
      </c>
      <c r="F508" s="1656" t="s">
        <v>563</v>
      </c>
      <c r="G508" s="141">
        <v>7</v>
      </c>
      <c r="H508" s="1561" t="s">
        <v>564</v>
      </c>
      <c r="I508" s="1409"/>
    </row>
    <row r="509" spans="1:253">
      <c r="A509" s="137">
        <v>2019</v>
      </c>
      <c r="B509" s="73" t="s">
        <v>91</v>
      </c>
      <c r="C509" s="148" t="s">
        <v>542</v>
      </c>
      <c r="D509" s="138" t="s">
        <v>227</v>
      </c>
      <c r="E509" s="1674">
        <v>43604</v>
      </c>
      <c r="F509" s="1656" t="s">
        <v>555</v>
      </c>
      <c r="G509" s="141">
        <v>10</v>
      </c>
      <c r="H509" s="1561" t="s">
        <v>565</v>
      </c>
      <c r="I509" s="1409"/>
    </row>
    <row r="510" spans="1:253">
      <c r="A510" s="147">
        <v>2019</v>
      </c>
      <c r="B510" s="73" t="s">
        <v>91</v>
      </c>
      <c r="C510" s="148" t="s">
        <v>542</v>
      </c>
      <c r="D510" s="73" t="s">
        <v>78</v>
      </c>
      <c r="E510" s="1673">
        <v>43611</v>
      </c>
      <c r="F510" s="133" t="s">
        <v>561</v>
      </c>
      <c r="G510" s="87">
        <v>10</v>
      </c>
      <c r="H510" s="88" t="s">
        <v>566</v>
      </c>
      <c r="I510" s="1409"/>
      <c r="J510" s="2"/>
      <c r="IS510" s="90">
        <f>SUM(A510:IR510)</f>
        <v>45640</v>
      </c>
    </row>
    <row r="511" spans="1:253">
      <c r="A511" s="147">
        <v>2019</v>
      </c>
      <c r="B511" s="73" t="s">
        <v>91</v>
      </c>
      <c r="C511" s="148" t="s">
        <v>542</v>
      </c>
      <c r="D511" s="73" t="s">
        <v>78</v>
      </c>
      <c r="E511" s="1673">
        <v>43611</v>
      </c>
      <c r="F511" s="133" t="s">
        <v>563</v>
      </c>
      <c r="G511" s="87">
        <v>5</v>
      </c>
      <c r="H511" s="88" t="s">
        <v>511</v>
      </c>
      <c r="I511" s="1409"/>
      <c r="J511" s="2"/>
      <c r="IS511" s="90">
        <f>SUM(A511:IR511)</f>
        <v>45635</v>
      </c>
    </row>
    <row r="512" spans="1:253">
      <c r="A512" s="173">
        <v>2019</v>
      </c>
      <c r="B512" s="73" t="s">
        <v>91</v>
      </c>
      <c r="C512" s="148" t="s">
        <v>542</v>
      </c>
      <c r="D512" s="174" t="s">
        <v>277</v>
      </c>
      <c r="E512" s="1679">
        <v>43716</v>
      </c>
      <c r="F512" s="1657" t="s">
        <v>567</v>
      </c>
      <c r="G512" s="173">
        <v>3</v>
      </c>
      <c r="H512" s="88" t="s">
        <v>554</v>
      </c>
      <c r="I512" s="1409"/>
    </row>
    <row r="513" spans="1:20">
      <c r="A513" s="173">
        <v>2019</v>
      </c>
      <c r="B513" s="73" t="s">
        <v>91</v>
      </c>
      <c r="C513" s="148" t="s">
        <v>542</v>
      </c>
      <c r="D513" s="174" t="s">
        <v>246</v>
      </c>
      <c r="E513" s="1679">
        <v>43779</v>
      </c>
      <c r="F513" s="1657" t="s">
        <v>555</v>
      </c>
      <c r="G513" s="173">
        <v>5</v>
      </c>
      <c r="H513" s="88" t="s">
        <v>244</v>
      </c>
      <c r="I513" s="1409"/>
    </row>
    <row r="514" spans="1:20" s="115" customFormat="1">
      <c r="A514" s="147">
        <v>2019</v>
      </c>
      <c r="B514" s="107"/>
      <c r="C514" s="169"/>
      <c r="D514" s="107"/>
      <c r="E514" s="1670"/>
      <c r="F514" s="111"/>
      <c r="G514" s="133">
        <f>SUM(G505:G513)</f>
        <v>60</v>
      </c>
      <c r="H514" s="170"/>
      <c r="I514" s="1540"/>
      <c r="J514" s="114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</row>
    <row r="515" spans="1:20" s="115" customFormat="1">
      <c r="A515" s="1866">
        <v>2020</v>
      </c>
      <c r="B515" s="1860" t="s">
        <v>91</v>
      </c>
      <c r="C515" s="2247" t="s">
        <v>542</v>
      </c>
      <c r="D515" s="2190" t="s">
        <v>252</v>
      </c>
      <c r="E515" s="2191">
        <v>43891</v>
      </c>
      <c r="F515" s="2192" t="s">
        <v>569</v>
      </c>
      <c r="G515" s="2248">
        <v>10</v>
      </c>
      <c r="H515" s="2194" t="s">
        <v>570</v>
      </c>
      <c r="I515" s="1540"/>
      <c r="J515" s="114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</row>
    <row r="516" spans="1:20" s="115" customFormat="1">
      <c r="A516" s="1866">
        <v>2020</v>
      </c>
      <c r="B516" s="1860" t="s">
        <v>91</v>
      </c>
      <c r="C516" s="2249" t="s">
        <v>542</v>
      </c>
      <c r="D516" s="2060" t="s">
        <v>252</v>
      </c>
      <c r="E516" s="2061">
        <v>43891</v>
      </c>
      <c r="F516" s="2062" t="s">
        <v>571</v>
      </c>
      <c r="G516" s="2086">
        <v>7</v>
      </c>
      <c r="H516" s="2067" t="s">
        <v>572</v>
      </c>
      <c r="I516" s="1540"/>
      <c r="J516" s="114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</row>
    <row r="517" spans="1:20" s="115" customFormat="1">
      <c r="A517" s="1866">
        <v>2020</v>
      </c>
      <c r="B517" s="1860"/>
      <c r="C517" s="2299"/>
      <c r="D517" s="2059"/>
      <c r="E517" s="2065"/>
      <c r="F517" s="2066"/>
      <c r="G517" s="2066">
        <f>SUM(G515:G516)</f>
        <v>17</v>
      </c>
      <c r="H517" s="2068"/>
      <c r="I517" s="1540"/>
      <c r="J517" s="114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</row>
    <row r="518" spans="1:20" s="115" customFormat="1">
      <c r="A518" s="1497">
        <v>2021</v>
      </c>
      <c r="B518" s="1457" t="s">
        <v>91</v>
      </c>
      <c r="C518" s="2179" t="s">
        <v>542</v>
      </c>
      <c r="D518" s="2033" t="s">
        <v>252</v>
      </c>
      <c r="E518" s="2034">
        <v>44262</v>
      </c>
      <c r="F518" s="2035" t="s">
        <v>5429</v>
      </c>
      <c r="G518" s="2035">
        <v>3</v>
      </c>
      <c r="H518" s="2043" t="s">
        <v>1419</v>
      </c>
      <c r="I518" s="1540"/>
      <c r="J518" s="114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</row>
    <row r="519" spans="1:20" s="115" customFormat="1">
      <c r="A519" s="1497">
        <v>2021</v>
      </c>
      <c r="B519" s="1457" t="s">
        <v>91</v>
      </c>
      <c r="C519" s="2251" t="s">
        <v>542</v>
      </c>
      <c r="D519" s="2252" t="s">
        <v>252</v>
      </c>
      <c r="E519" s="2253">
        <v>44262</v>
      </c>
      <c r="F519" s="2255" t="s">
        <v>5430</v>
      </c>
      <c r="G519" s="2255">
        <v>10</v>
      </c>
      <c r="H519" s="2256" t="s">
        <v>570</v>
      </c>
      <c r="I519" s="1540"/>
      <c r="J519" s="114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</row>
    <row r="520" spans="1:20" s="115" customFormat="1">
      <c r="A520" s="1497">
        <v>2021</v>
      </c>
      <c r="B520" s="1457"/>
      <c r="C520" s="1498"/>
      <c r="D520" s="1457"/>
      <c r="E520" s="1684"/>
      <c r="F520" s="1458"/>
      <c r="G520" s="1458">
        <f>SUM(G518:G519)</f>
        <v>13</v>
      </c>
      <c r="H520" s="1499"/>
      <c r="I520" s="1540"/>
      <c r="J520" s="114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</row>
    <row r="521" spans="1:20" s="115" customFormat="1">
      <c r="A521" s="1833">
        <v>2022</v>
      </c>
      <c r="B521" s="1827" t="s">
        <v>91</v>
      </c>
      <c r="C521" s="1877" t="s">
        <v>542</v>
      </c>
      <c r="D521" s="1827" t="s">
        <v>252</v>
      </c>
      <c r="E521" s="1829">
        <v>44626</v>
      </c>
      <c r="F521" s="1831" t="s">
        <v>5923</v>
      </c>
      <c r="G521" s="1831">
        <v>10</v>
      </c>
      <c r="H521" s="1832" t="s">
        <v>5832</v>
      </c>
      <c r="I521" s="1925"/>
      <c r="J521" s="114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</row>
    <row r="522" spans="1:20" s="115" customFormat="1">
      <c r="A522" s="1833">
        <v>2022</v>
      </c>
      <c r="B522" s="1827"/>
      <c r="C522" s="1877"/>
      <c r="D522" s="1827"/>
      <c r="E522" s="1829"/>
      <c r="F522" s="1831"/>
      <c r="G522" s="1831">
        <v>10</v>
      </c>
      <c r="H522" s="1832"/>
      <c r="I522" s="1925"/>
      <c r="J522" s="114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</row>
    <row r="523" spans="1:20">
      <c r="A523" s="2177" t="s">
        <v>46</v>
      </c>
      <c r="B523" s="2171"/>
      <c r="C523" s="2178" t="s">
        <v>573</v>
      </c>
      <c r="D523" s="2171"/>
      <c r="E523" s="2173"/>
      <c r="F523" s="2175"/>
      <c r="G523" s="2175">
        <v>163</v>
      </c>
      <c r="H523" s="2176"/>
      <c r="I523" s="1409"/>
      <c r="J523" s="93"/>
    </row>
    <row r="524" spans="1:20">
      <c r="A524" s="147"/>
      <c r="C524" s="148"/>
      <c r="E524" s="1673"/>
      <c r="F524" s="133"/>
      <c r="G524" s="133"/>
      <c r="I524" s="1409"/>
      <c r="J524" s="93"/>
    </row>
    <row r="525" spans="1:20" s="115" customFormat="1">
      <c r="A525" s="1871">
        <v>2020</v>
      </c>
      <c r="B525" s="1860" t="s">
        <v>129</v>
      </c>
      <c r="C525" s="1860" t="s">
        <v>71</v>
      </c>
      <c r="D525" s="1869"/>
      <c r="E525" s="1862"/>
      <c r="F525" s="1859"/>
      <c r="G525" s="1873">
        <v>0</v>
      </c>
      <c r="H525" s="170"/>
      <c r="I525" s="1540"/>
      <c r="J525" s="114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</row>
    <row r="526" spans="1:20" s="115" customFormat="1">
      <c r="A526" s="1871">
        <v>2020</v>
      </c>
      <c r="B526" s="1860"/>
      <c r="C526" s="1860"/>
      <c r="D526" s="1869"/>
      <c r="E526" s="1862"/>
      <c r="F526" s="1859"/>
      <c r="G526" s="1873">
        <v>0</v>
      </c>
      <c r="H526" s="170"/>
      <c r="I526" s="1540"/>
      <c r="J526" s="114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</row>
    <row r="527" spans="1:20">
      <c r="A527" s="2170" t="s">
        <v>46</v>
      </c>
      <c r="B527" s="2171"/>
      <c r="C527" s="2171" t="s">
        <v>575</v>
      </c>
      <c r="D527" s="2268"/>
      <c r="E527" s="2173"/>
      <c r="F527" s="2175"/>
      <c r="G527" s="2174">
        <f>SUM(G525)</f>
        <v>0</v>
      </c>
      <c r="H527" s="2176"/>
      <c r="I527" s="1409"/>
      <c r="J527" s="93"/>
    </row>
    <row r="528" spans="1:20">
      <c r="A528" s="104"/>
      <c r="D528" s="72"/>
      <c r="E528" s="1673"/>
      <c r="F528" s="133"/>
      <c r="I528" s="1409"/>
      <c r="J528" s="93"/>
    </row>
    <row r="529" spans="1:20">
      <c r="A529" s="1840">
        <v>2018</v>
      </c>
      <c r="B529" s="1826" t="s">
        <v>91</v>
      </c>
      <c r="C529" s="1826" t="s">
        <v>178</v>
      </c>
      <c r="D529" s="1841" t="s">
        <v>252</v>
      </c>
      <c r="E529" s="1837">
        <v>43163</v>
      </c>
      <c r="F529" s="1838" t="s">
        <v>1930</v>
      </c>
      <c r="G529" s="1842">
        <v>10</v>
      </c>
      <c r="H529" s="1839" t="s">
        <v>5793</v>
      </c>
      <c r="I529" s="1857"/>
      <c r="J529" s="93"/>
    </row>
    <row r="530" spans="1:20">
      <c r="A530" s="1840">
        <v>2018</v>
      </c>
      <c r="B530" s="1826" t="s">
        <v>91</v>
      </c>
      <c r="C530" s="1826" t="s">
        <v>178</v>
      </c>
      <c r="D530" s="1841" t="s">
        <v>5683</v>
      </c>
      <c r="E530" s="1837">
        <v>43240</v>
      </c>
      <c r="F530" s="1838" t="s">
        <v>5791</v>
      </c>
      <c r="G530" s="1842">
        <v>3</v>
      </c>
      <c r="H530" s="1839" t="s">
        <v>5794</v>
      </c>
      <c r="I530" s="1857"/>
      <c r="J530" s="93"/>
    </row>
    <row r="531" spans="1:20">
      <c r="A531" s="1840">
        <v>2018</v>
      </c>
      <c r="B531" s="1826" t="s">
        <v>91</v>
      </c>
      <c r="C531" s="1826" t="s">
        <v>178</v>
      </c>
      <c r="D531" s="1841" t="s">
        <v>277</v>
      </c>
      <c r="E531" s="1837">
        <v>43352</v>
      </c>
      <c r="F531" s="1838" t="s">
        <v>5792</v>
      </c>
      <c r="G531" s="1842">
        <v>10</v>
      </c>
      <c r="H531" s="1839" t="s">
        <v>5795</v>
      </c>
      <c r="I531" s="1857"/>
      <c r="J531" s="93"/>
    </row>
    <row r="532" spans="1:20">
      <c r="A532" s="1840">
        <v>2018</v>
      </c>
      <c r="B532" s="1826"/>
      <c r="C532" s="1826"/>
      <c r="D532" s="1841"/>
      <c r="E532" s="1837"/>
      <c r="F532" s="1838"/>
      <c r="G532" s="1842">
        <v>23</v>
      </c>
      <c r="H532" s="1839"/>
      <c r="I532" s="1857"/>
      <c r="J532" s="93"/>
    </row>
    <row r="533" spans="1:20">
      <c r="A533" s="104">
        <v>2019</v>
      </c>
      <c r="B533" s="73" t="s">
        <v>164</v>
      </c>
      <c r="C533" s="73" t="s">
        <v>178</v>
      </c>
      <c r="D533" s="72"/>
      <c r="E533" s="1673"/>
      <c r="F533" s="133"/>
      <c r="G533" s="87">
        <v>0</v>
      </c>
      <c r="H533" s="1839"/>
      <c r="I533" s="1857"/>
      <c r="J533" s="93"/>
    </row>
    <row r="534" spans="1:20">
      <c r="A534" s="104">
        <v>2019</v>
      </c>
      <c r="D534" s="72"/>
      <c r="E534" s="1673"/>
      <c r="F534" s="133"/>
      <c r="G534" s="87">
        <v>0</v>
      </c>
      <c r="H534" s="1839"/>
      <c r="I534" s="1857"/>
      <c r="J534" s="93"/>
    </row>
    <row r="535" spans="1:20">
      <c r="A535" s="177">
        <v>2020</v>
      </c>
      <c r="B535" s="180" t="s">
        <v>164</v>
      </c>
      <c r="C535" s="2234" t="s">
        <v>178</v>
      </c>
      <c r="D535" s="2235" t="s">
        <v>252</v>
      </c>
      <c r="E535" s="2236">
        <v>43891</v>
      </c>
      <c r="F535" s="2237" t="s">
        <v>582</v>
      </c>
      <c r="G535" s="2238">
        <v>3</v>
      </c>
      <c r="H535" s="2239" t="s">
        <v>583</v>
      </c>
      <c r="I535" s="1409"/>
      <c r="J535" s="93"/>
    </row>
    <row r="536" spans="1:20">
      <c r="A536" s="177">
        <v>2020</v>
      </c>
      <c r="B536" s="180"/>
      <c r="C536" s="2300"/>
      <c r="D536" s="2241"/>
      <c r="E536" s="2242"/>
      <c r="F536" s="2243"/>
      <c r="G536" s="2301">
        <f>SUM(G535)</f>
        <v>3</v>
      </c>
      <c r="H536" s="2245"/>
      <c r="I536" s="1409"/>
      <c r="J536" s="93"/>
    </row>
    <row r="537" spans="1:20">
      <c r="A537" s="1833">
        <v>2022</v>
      </c>
      <c r="B537" s="1827" t="s">
        <v>164</v>
      </c>
      <c r="C537" s="1877" t="s">
        <v>178</v>
      </c>
      <c r="D537" s="1827" t="s">
        <v>6355</v>
      </c>
      <c r="E537" s="1829">
        <v>44871</v>
      </c>
      <c r="F537" s="1831" t="s">
        <v>6359</v>
      </c>
      <c r="G537" s="1831">
        <v>0</v>
      </c>
      <c r="H537" s="1832" t="s">
        <v>354</v>
      </c>
      <c r="I537" s="1857" t="s">
        <v>234</v>
      </c>
      <c r="J537" s="93"/>
    </row>
    <row r="538" spans="1:20">
      <c r="A538" s="1833">
        <v>2022</v>
      </c>
      <c r="B538" s="1827"/>
      <c r="C538" s="1877"/>
      <c r="D538" s="1827"/>
      <c r="E538" s="1829"/>
      <c r="F538" s="1831"/>
      <c r="G538" s="1831">
        <v>0</v>
      </c>
      <c r="H538" s="1832"/>
      <c r="I538" s="1857"/>
      <c r="J538" s="93"/>
    </row>
    <row r="539" spans="1:20">
      <c r="A539" s="2177" t="s">
        <v>46</v>
      </c>
      <c r="B539" s="2171"/>
      <c r="C539" s="2178" t="s">
        <v>584</v>
      </c>
      <c r="D539" s="2171"/>
      <c r="E539" s="2173"/>
      <c r="F539" s="2175"/>
      <c r="G539" s="2175">
        <v>26</v>
      </c>
      <c r="H539" s="2176"/>
      <c r="I539" s="1409"/>
      <c r="J539" s="93"/>
    </row>
    <row r="540" spans="1:20" ht="13.5" customHeight="1">
      <c r="A540" s="104"/>
      <c r="D540" s="72"/>
      <c r="E540" s="1673"/>
      <c r="F540" s="87"/>
      <c r="G540" s="133"/>
      <c r="I540" s="1409"/>
      <c r="J540" s="93"/>
    </row>
    <row r="541" spans="1:20" s="115" customFormat="1" ht="13.5" customHeight="1">
      <c r="A541" s="1835">
        <v>2018</v>
      </c>
      <c r="B541" s="1826" t="s">
        <v>164</v>
      </c>
      <c r="C541" s="1836" t="s">
        <v>193</v>
      </c>
      <c r="D541" s="1826" t="s">
        <v>66</v>
      </c>
      <c r="E541" s="1837">
        <v>43177</v>
      </c>
      <c r="F541" s="1838" t="s">
        <v>596</v>
      </c>
      <c r="G541" s="1838">
        <v>5</v>
      </c>
      <c r="H541" s="1839" t="s">
        <v>352</v>
      </c>
      <c r="I541" s="1540"/>
      <c r="J541" s="114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</row>
    <row r="542" spans="1:20" s="115" customFormat="1" ht="13.5" customHeight="1">
      <c r="A542" s="1835">
        <v>2018</v>
      </c>
      <c r="B542" s="1826" t="s">
        <v>164</v>
      </c>
      <c r="C542" s="1836" t="s">
        <v>193</v>
      </c>
      <c r="D542" s="1826" t="s">
        <v>66</v>
      </c>
      <c r="E542" s="1837">
        <v>43177</v>
      </c>
      <c r="F542" s="1838" t="s">
        <v>596</v>
      </c>
      <c r="G542" s="1838">
        <v>5</v>
      </c>
      <c r="H542" s="1839" t="s">
        <v>354</v>
      </c>
      <c r="I542" s="1540"/>
      <c r="J542" s="114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</row>
    <row r="543" spans="1:20" s="115" customFormat="1" ht="13.5" customHeight="1">
      <c r="A543" s="1835">
        <v>2018</v>
      </c>
      <c r="B543" s="1826"/>
      <c r="C543" s="1836"/>
      <c r="D543" s="1826"/>
      <c r="E543" s="1837"/>
      <c r="F543" s="1838"/>
      <c r="G543" s="1838">
        <f>SUM(G541:G542)</f>
        <v>10</v>
      </c>
      <c r="H543" s="1839"/>
      <c r="I543" s="1540"/>
      <c r="J543" s="114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</row>
    <row r="544" spans="1:20" ht="13.5" customHeight="1">
      <c r="A544" s="147">
        <v>2019</v>
      </c>
      <c r="B544" s="73" t="s">
        <v>164</v>
      </c>
      <c r="C544" s="148" t="s">
        <v>193</v>
      </c>
      <c r="D544" s="73" t="s">
        <v>70</v>
      </c>
      <c r="E544" s="1673">
        <v>43183</v>
      </c>
      <c r="F544" s="133" t="s">
        <v>597</v>
      </c>
      <c r="G544" s="133">
        <v>5</v>
      </c>
      <c r="H544" s="88" t="s">
        <v>354</v>
      </c>
      <c r="I544" s="1409"/>
      <c r="J544" s="93"/>
    </row>
    <row r="545" spans="1:256" ht="13.5" customHeight="1">
      <c r="A545" s="147">
        <v>2019</v>
      </c>
      <c r="C545" s="148"/>
      <c r="E545" s="1673"/>
      <c r="F545" s="133"/>
      <c r="G545" s="133">
        <f>SUM(G544)</f>
        <v>5</v>
      </c>
      <c r="I545" s="1409"/>
      <c r="J545" s="93"/>
    </row>
    <row r="546" spans="1:256" ht="13.5" customHeight="1">
      <c r="A546" s="1497">
        <v>2021</v>
      </c>
      <c r="B546" s="1457" t="s">
        <v>164</v>
      </c>
      <c r="C546" s="2228" t="s">
        <v>193</v>
      </c>
      <c r="D546" s="2204" t="s">
        <v>5456</v>
      </c>
      <c r="E546" s="2205">
        <v>44269</v>
      </c>
      <c r="F546" s="2206" t="s">
        <v>5459</v>
      </c>
      <c r="G546" s="2206">
        <v>0</v>
      </c>
      <c r="H546" s="2207" t="s">
        <v>5467</v>
      </c>
      <c r="I546" s="1409" t="s">
        <v>234</v>
      </c>
      <c r="J546" s="2"/>
    </row>
    <row r="547" spans="1:256" ht="13.5" customHeight="1">
      <c r="A547" s="1497">
        <v>2021</v>
      </c>
      <c r="B547" s="1457" t="s">
        <v>164</v>
      </c>
      <c r="C547" s="2179" t="s">
        <v>193</v>
      </c>
      <c r="D547" s="2033" t="s">
        <v>5456</v>
      </c>
      <c r="E547" s="2034">
        <v>44269</v>
      </c>
      <c r="F547" s="2035" t="s">
        <v>5468</v>
      </c>
      <c r="G547" s="2035">
        <v>0</v>
      </c>
      <c r="H547" s="2043" t="s">
        <v>3227</v>
      </c>
      <c r="I547" s="1409" t="s">
        <v>234</v>
      </c>
      <c r="J547" s="2"/>
    </row>
    <row r="548" spans="1:256" ht="13.5" customHeight="1">
      <c r="A548" s="1497">
        <v>2021</v>
      </c>
      <c r="B548" s="1457"/>
      <c r="C548" s="2251"/>
      <c r="D548" s="2252"/>
      <c r="E548" s="2253"/>
      <c r="F548" s="2255"/>
      <c r="G548" s="2255">
        <f>SUM(G546:G547)</f>
        <v>0</v>
      </c>
      <c r="H548" s="2256"/>
      <c r="I548" s="1409"/>
      <c r="J548" s="2"/>
    </row>
    <row r="549" spans="1:256" ht="13.5" customHeight="1">
      <c r="A549" s="2177" t="s">
        <v>46</v>
      </c>
      <c r="B549" s="2171"/>
      <c r="C549" s="2178" t="s">
        <v>598</v>
      </c>
      <c r="D549" s="2171"/>
      <c r="E549" s="2173"/>
      <c r="F549" s="2175"/>
      <c r="G549" s="2175">
        <f>G543+G545</f>
        <v>15</v>
      </c>
      <c r="H549" s="2176"/>
      <c r="I549" s="1409"/>
      <c r="J549" s="93"/>
    </row>
    <row r="550" spans="1:256" ht="13.5" customHeight="1">
      <c r="A550" s="178"/>
      <c r="B550" s="154"/>
      <c r="C550" s="155"/>
      <c r="D550" s="154"/>
      <c r="E550" s="1677"/>
      <c r="F550" s="153"/>
      <c r="G550" s="153"/>
      <c r="H550" s="157"/>
      <c r="I550" s="1409"/>
      <c r="J550" s="93"/>
    </row>
    <row r="551" spans="1:256" ht="13.5" customHeight="1">
      <c r="A551" s="1833">
        <v>2022</v>
      </c>
      <c r="B551" s="1827" t="s">
        <v>91</v>
      </c>
      <c r="C551" s="1877" t="s">
        <v>166</v>
      </c>
      <c r="D551" s="1878"/>
      <c r="E551" s="1879"/>
      <c r="F551" s="1880"/>
      <c r="G551" s="1831">
        <v>0</v>
      </c>
      <c r="H551" s="157"/>
      <c r="I551" s="1409"/>
      <c r="J551" s="93"/>
    </row>
    <row r="552" spans="1:256" ht="13.5" customHeight="1">
      <c r="A552" s="1833">
        <v>2022</v>
      </c>
      <c r="B552" s="1878"/>
      <c r="C552" s="1881"/>
      <c r="D552" s="1878"/>
      <c r="E552" s="1879"/>
      <c r="F552" s="1880"/>
      <c r="G552" s="1831">
        <v>0</v>
      </c>
      <c r="H552" s="157"/>
      <c r="I552" s="1409"/>
      <c r="J552" s="93"/>
    </row>
    <row r="553" spans="1:256" ht="13.5" customHeight="1">
      <c r="A553" s="2302" t="s">
        <v>46</v>
      </c>
      <c r="B553" s="2171"/>
      <c r="C553" s="2178" t="s">
        <v>595</v>
      </c>
      <c r="D553" s="2171"/>
      <c r="E553" s="2173"/>
      <c r="F553" s="2175"/>
      <c r="G553" s="2175">
        <v>0</v>
      </c>
      <c r="H553" s="2216"/>
      <c r="I553" s="1409"/>
      <c r="J553" s="93"/>
    </row>
    <row r="554" spans="1:256" ht="13.5" customHeight="1">
      <c r="A554" s="1822"/>
      <c r="B554" s="154"/>
      <c r="C554" s="155"/>
      <c r="D554" s="154"/>
      <c r="E554" s="1677"/>
      <c r="F554" s="153"/>
      <c r="G554" s="153"/>
      <c r="H554" s="157"/>
      <c r="I554" s="1409"/>
      <c r="J554" s="93"/>
    </row>
    <row r="555" spans="1:256" ht="13.5" customHeight="1">
      <c r="A555" s="1835">
        <v>2018</v>
      </c>
      <c r="B555" s="1826" t="s">
        <v>164</v>
      </c>
      <c r="C555" s="1841" t="s">
        <v>599</v>
      </c>
      <c r="D555" s="1826" t="s">
        <v>265</v>
      </c>
      <c r="E555" s="1837">
        <v>43352</v>
      </c>
      <c r="F555" s="1838" t="s">
        <v>600</v>
      </c>
      <c r="G555" s="1842">
        <v>3</v>
      </c>
      <c r="H555" s="1839" t="s">
        <v>601</v>
      </c>
      <c r="I555" s="1409"/>
      <c r="J555" s="2"/>
      <c r="IV555" s="2"/>
    </row>
    <row r="556" spans="1:256" ht="13.5" customHeight="1">
      <c r="A556" s="1835">
        <v>2018</v>
      </c>
      <c r="B556" s="1826"/>
      <c r="C556" s="1841"/>
      <c r="D556" s="1826"/>
      <c r="E556" s="1837"/>
      <c r="F556" s="1838"/>
      <c r="G556" s="1842">
        <f>G555</f>
        <v>3</v>
      </c>
      <c r="H556" s="1839"/>
      <c r="I556" s="1409"/>
      <c r="J556" s="2"/>
      <c r="IV556" s="2"/>
    </row>
    <row r="557" spans="1:256">
      <c r="A557" s="173">
        <v>2019</v>
      </c>
      <c r="B557" s="73" t="s">
        <v>164</v>
      </c>
      <c r="C557" s="174" t="s">
        <v>599</v>
      </c>
      <c r="D557" s="174" t="s">
        <v>277</v>
      </c>
      <c r="E557" s="1679">
        <v>43716</v>
      </c>
      <c r="F557" s="1657" t="s">
        <v>602</v>
      </c>
      <c r="G557" s="173">
        <v>3</v>
      </c>
      <c r="H557" s="88" t="s">
        <v>601</v>
      </c>
      <c r="I557" s="1409"/>
      <c r="IV557" s="2"/>
    </row>
    <row r="558" spans="1:256">
      <c r="A558" s="173">
        <v>2019</v>
      </c>
      <c r="B558" s="174"/>
      <c r="C558" s="174"/>
      <c r="D558" s="174"/>
      <c r="E558" s="1679"/>
      <c r="F558" s="1715"/>
      <c r="G558" s="173">
        <f>SUM(G557)</f>
        <v>3</v>
      </c>
      <c r="I558" s="1409"/>
      <c r="IV558" s="2"/>
    </row>
    <row r="559" spans="1:256" ht="13.5" customHeight="1">
      <c r="A559" s="2177" t="s">
        <v>46</v>
      </c>
      <c r="B559" s="2171"/>
      <c r="C559" s="2178" t="s">
        <v>5758</v>
      </c>
      <c r="D559" s="2171"/>
      <c r="E559" s="2173"/>
      <c r="F559" s="2175"/>
      <c r="G559" s="2175">
        <f>G556+G558</f>
        <v>6</v>
      </c>
      <c r="H559" s="2176"/>
      <c r="I559" s="1409"/>
      <c r="J559" s="2"/>
      <c r="IV559" s="2"/>
    </row>
    <row r="560" spans="1:256" ht="13.5" customHeight="1">
      <c r="A560" s="178"/>
      <c r="B560" s="154"/>
      <c r="C560" s="155"/>
      <c r="D560" s="154"/>
      <c r="E560" s="1677"/>
      <c r="F560" s="153"/>
      <c r="G560" s="153"/>
      <c r="H560" s="157"/>
      <c r="I560" s="1541"/>
      <c r="J560" s="93"/>
      <c r="IV560" s="2"/>
    </row>
    <row r="561" spans="1:10" ht="13.5" customHeight="1">
      <c r="A561" s="1497">
        <v>2021</v>
      </c>
      <c r="B561" s="1457" t="s">
        <v>129</v>
      </c>
      <c r="C561" s="1457" t="s">
        <v>1628</v>
      </c>
      <c r="D561" s="2228" t="s">
        <v>5476</v>
      </c>
      <c r="E561" s="2205">
        <v>44317</v>
      </c>
      <c r="F561" s="2206" t="s">
        <v>5483</v>
      </c>
      <c r="G561" s="2206">
        <v>0</v>
      </c>
      <c r="H561" s="2207" t="s">
        <v>295</v>
      </c>
      <c r="I561" s="1541" t="s">
        <v>234</v>
      </c>
      <c r="J561" s="2"/>
    </row>
    <row r="562" spans="1:10" ht="13.5" customHeight="1">
      <c r="A562" s="1497">
        <v>2021</v>
      </c>
      <c r="B562" s="1457" t="s">
        <v>129</v>
      </c>
      <c r="C562" s="1457" t="s">
        <v>1628</v>
      </c>
      <c r="D562" s="2179" t="s">
        <v>5486</v>
      </c>
      <c r="E562" s="2034">
        <v>44332</v>
      </c>
      <c r="F562" s="2035" t="s">
        <v>5662</v>
      </c>
      <c r="G562" s="2035">
        <v>10</v>
      </c>
      <c r="H562" s="2043" t="s">
        <v>5663</v>
      </c>
      <c r="I562" s="1541"/>
      <c r="J562" s="2"/>
    </row>
    <row r="563" spans="1:10" ht="13.5" customHeight="1">
      <c r="A563" s="1497">
        <v>2021</v>
      </c>
      <c r="B563" s="1457"/>
      <c r="C563" s="1457"/>
      <c r="D563" s="2179"/>
      <c r="E563" s="2034"/>
      <c r="F563" s="2035"/>
      <c r="G563" s="2035">
        <f>SUM(G561:G562)</f>
        <v>10</v>
      </c>
      <c r="H563" s="2043"/>
      <c r="I563" s="1541"/>
      <c r="J563" s="2"/>
    </row>
    <row r="564" spans="1:10" ht="13.5" customHeight="1">
      <c r="A564" s="1833">
        <v>2022</v>
      </c>
      <c r="B564" s="1827" t="s">
        <v>129</v>
      </c>
      <c r="C564" s="1827" t="s">
        <v>1628</v>
      </c>
      <c r="D564" s="1893" t="s">
        <v>5683</v>
      </c>
      <c r="E564" s="1898">
        <v>44703</v>
      </c>
      <c r="F564" s="1902" t="s">
        <v>6128</v>
      </c>
      <c r="G564" s="1902">
        <v>7</v>
      </c>
      <c r="H564" s="2044" t="s">
        <v>5914</v>
      </c>
      <c r="I564" s="1907"/>
      <c r="J564" s="2"/>
    </row>
    <row r="565" spans="1:10" ht="13.5" customHeight="1">
      <c r="A565" s="1833">
        <v>2022</v>
      </c>
      <c r="B565" s="1827" t="s">
        <v>129</v>
      </c>
      <c r="C565" s="1827" t="s">
        <v>1628</v>
      </c>
      <c r="D565" s="1893" t="s">
        <v>6342</v>
      </c>
      <c r="E565" s="1898">
        <v>44857</v>
      </c>
      <c r="F565" s="1902" t="s">
        <v>6347</v>
      </c>
      <c r="G565" s="1902">
        <v>5</v>
      </c>
      <c r="H565" s="2044" t="s">
        <v>305</v>
      </c>
      <c r="I565" s="1907"/>
      <c r="J565" s="2"/>
    </row>
    <row r="566" spans="1:10" ht="13.5" customHeight="1">
      <c r="A566" s="1833">
        <v>2022</v>
      </c>
      <c r="B566" s="1827" t="s">
        <v>129</v>
      </c>
      <c r="C566" s="1827" t="s">
        <v>1628</v>
      </c>
      <c r="D566" s="1893" t="s">
        <v>5785</v>
      </c>
      <c r="E566" s="1898">
        <v>44878</v>
      </c>
      <c r="F566" s="1902" t="s">
        <v>6378</v>
      </c>
      <c r="G566" s="1902">
        <v>5</v>
      </c>
      <c r="H566" s="2044" t="s">
        <v>305</v>
      </c>
      <c r="I566" s="1907"/>
      <c r="J566" s="2"/>
    </row>
    <row r="567" spans="1:10" ht="13.5" customHeight="1">
      <c r="A567" s="1833">
        <v>2022</v>
      </c>
      <c r="B567" s="1827" t="s">
        <v>129</v>
      </c>
      <c r="C567" s="1827" t="s">
        <v>1628</v>
      </c>
      <c r="D567" s="1895" t="s">
        <v>6374</v>
      </c>
      <c r="E567" s="1899">
        <v>44885</v>
      </c>
      <c r="F567" s="1903" t="s">
        <v>6378</v>
      </c>
      <c r="G567" s="1903">
        <v>5</v>
      </c>
      <c r="H567" s="2209" t="s">
        <v>305</v>
      </c>
      <c r="I567" s="1907"/>
      <c r="J567" s="2"/>
    </row>
    <row r="568" spans="1:10" ht="13.5" customHeight="1">
      <c r="A568" s="1833">
        <v>2022</v>
      </c>
      <c r="B568" s="1827"/>
      <c r="C568" s="1827"/>
      <c r="D568" s="1895"/>
      <c r="E568" s="1899"/>
      <c r="F568" s="1903"/>
      <c r="G568" s="1903">
        <v>22</v>
      </c>
      <c r="H568" s="2209"/>
      <c r="I568" s="1908" t="s">
        <v>5913</v>
      </c>
      <c r="J568" s="2"/>
    </row>
    <row r="569" spans="1:10" ht="13.5" customHeight="1">
      <c r="A569" s="2177" t="s">
        <v>46</v>
      </c>
      <c r="B569" s="2171"/>
      <c r="C569" s="2178" t="s">
        <v>1959</v>
      </c>
      <c r="D569" s="2258"/>
      <c r="E569" s="2260"/>
      <c r="F569" s="2261"/>
      <c r="G569" s="2288">
        <v>32</v>
      </c>
      <c r="H569" s="2278"/>
      <c r="I569" s="1907"/>
      <c r="J569" s="93"/>
    </row>
    <row r="570" spans="1:10" ht="13.5" customHeight="1">
      <c r="A570" s="178"/>
      <c r="B570" s="154"/>
      <c r="C570" s="155"/>
      <c r="D570" s="154"/>
      <c r="E570" s="1677"/>
      <c r="F570" s="153"/>
      <c r="G570" s="280"/>
      <c r="H570" s="157"/>
      <c r="I570" s="1857"/>
      <c r="J570" s="93"/>
    </row>
    <row r="571" spans="1:10" ht="13.5" customHeight="1">
      <c r="A571" s="177">
        <v>2020</v>
      </c>
      <c r="B571" s="180" t="s">
        <v>164</v>
      </c>
      <c r="C571" s="2234" t="s">
        <v>175</v>
      </c>
      <c r="D571" s="2235" t="s">
        <v>252</v>
      </c>
      <c r="E571" s="2236">
        <v>43891</v>
      </c>
      <c r="F571" s="2237" t="s">
        <v>604</v>
      </c>
      <c r="G571" s="2238">
        <v>3</v>
      </c>
      <c r="H571" s="2239" t="s">
        <v>605</v>
      </c>
      <c r="I571" s="1409"/>
      <c r="J571" s="93"/>
    </row>
    <row r="572" spans="1:10" ht="13.5" customHeight="1">
      <c r="A572" s="177">
        <v>2020</v>
      </c>
      <c r="B572" s="180" t="s">
        <v>164</v>
      </c>
      <c r="C572" s="2272" t="s">
        <v>175</v>
      </c>
      <c r="D572" s="2025" t="s">
        <v>252</v>
      </c>
      <c r="E572" s="2026">
        <v>43891</v>
      </c>
      <c r="F572" s="2027" t="s">
        <v>606</v>
      </c>
      <c r="G572" s="2028">
        <v>3</v>
      </c>
      <c r="H572" s="2107" t="s">
        <v>607</v>
      </c>
      <c r="I572" s="1409"/>
      <c r="J572" s="93"/>
    </row>
    <row r="573" spans="1:10" ht="13.5" customHeight="1">
      <c r="A573" s="177">
        <v>2020</v>
      </c>
      <c r="B573" s="351"/>
      <c r="C573" s="2272"/>
      <c r="D573" s="2025"/>
      <c r="E573" s="2026"/>
      <c r="F573" s="2027"/>
      <c r="G573" s="2028">
        <f>SUM(G571:G572)</f>
        <v>6</v>
      </c>
      <c r="H573" s="2107"/>
      <c r="I573" s="1409"/>
      <c r="J573" s="93"/>
    </row>
    <row r="574" spans="1:10" ht="13.5" customHeight="1">
      <c r="A574" s="1497">
        <v>2021</v>
      </c>
      <c r="B574" s="1457" t="s">
        <v>164</v>
      </c>
      <c r="C574" s="2179" t="s">
        <v>175</v>
      </c>
      <c r="D574" s="2033" t="s">
        <v>5486</v>
      </c>
      <c r="E574" s="2034">
        <v>44332</v>
      </c>
      <c r="F574" s="2036" t="s">
        <v>5527</v>
      </c>
      <c r="G574" s="2035">
        <v>15</v>
      </c>
      <c r="H574" s="2043" t="s">
        <v>5528</v>
      </c>
      <c r="I574" s="1409"/>
      <c r="J574" s="93"/>
    </row>
    <row r="575" spans="1:10" ht="13.5" customHeight="1">
      <c r="A575" s="1497">
        <v>2021</v>
      </c>
      <c r="B575" s="1457"/>
      <c r="C575" s="2251"/>
      <c r="D575" s="2252"/>
      <c r="E575" s="2253"/>
      <c r="F575" s="2254"/>
      <c r="G575" s="2255">
        <f>SUM(G574)</f>
        <v>15</v>
      </c>
      <c r="H575" s="2256"/>
      <c r="I575" s="1409"/>
      <c r="J575" s="93"/>
    </row>
    <row r="576" spans="1:10" ht="13.5" customHeight="1">
      <c r="A576" s="2177" t="s">
        <v>46</v>
      </c>
      <c r="B576" s="2171"/>
      <c r="C576" s="2171" t="s">
        <v>608</v>
      </c>
      <c r="D576" s="2171"/>
      <c r="E576" s="2173"/>
      <c r="F576" s="2175"/>
      <c r="G576" s="2174">
        <f>G573+G575</f>
        <v>21</v>
      </c>
      <c r="H576" s="2176"/>
      <c r="I576" s="1409"/>
      <c r="J576" s="93"/>
    </row>
    <row r="577" spans="1:20">
      <c r="A577" s="178"/>
      <c r="B577" s="154"/>
      <c r="C577" s="154"/>
      <c r="D577" s="154"/>
      <c r="E577" s="1677"/>
      <c r="F577" s="153"/>
      <c r="G577" s="280"/>
      <c r="H577" s="157"/>
      <c r="I577" s="1409"/>
      <c r="J577" s="93"/>
    </row>
    <row r="578" spans="1:20">
      <c r="A578" s="1497">
        <v>2021</v>
      </c>
      <c r="B578" s="1457" t="s">
        <v>164</v>
      </c>
      <c r="C578" s="1457" t="s">
        <v>5135</v>
      </c>
      <c r="D578" s="1457" t="s">
        <v>5745</v>
      </c>
      <c r="E578" s="1684">
        <v>44276</v>
      </c>
      <c r="F578" s="1458" t="s">
        <v>5752</v>
      </c>
      <c r="G578" s="1534">
        <v>5</v>
      </c>
      <c r="H578" s="1499" t="s">
        <v>995</v>
      </c>
      <c r="I578" s="1409"/>
      <c r="J578" s="93"/>
    </row>
    <row r="579" spans="1:20">
      <c r="A579" s="1497">
        <v>2021</v>
      </c>
      <c r="B579" s="1457" t="s">
        <v>164</v>
      </c>
      <c r="C579" s="1457" t="s">
        <v>5135</v>
      </c>
      <c r="D579" s="1457" t="s">
        <v>5745</v>
      </c>
      <c r="E579" s="1684">
        <v>44276</v>
      </c>
      <c r="F579" s="1458" t="s">
        <v>5752</v>
      </c>
      <c r="G579" s="1534">
        <v>5</v>
      </c>
      <c r="H579" s="1499" t="s">
        <v>354</v>
      </c>
      <c r="I579" s="1409"/>
      <c r="J579" s="93"/>
    </row>
    <row r="580" spans="1:20">
      <c r="A580" s="1497">
        <v>2021</v>
      </c>
      <c r="B580" s="1457"/>
      <c r="C580" s="1457"/>
      <c r="D580" s="1457"/>
      <c r="E580" s="1684"/>
      <c r="F580" s="1458"/>
      <c r="G580" s="1534">
        <v>10</v>
      </c>
      <c r="H580" s="1499"/>
      <c r="I580" s="1409"/>
      <c r="J580" s="93"/>
    </row>
    <row r="581" spans="1:20">
      <c r="A581" s="1833">
        <v>2022</v>
      </c>
      <c r="B581" s="1827" t="s">
        <v>164</v>
      </c>
      <c r="C581" s="1827" t="s">
        <v>5135</v>
      </c>
      <c r="D581" s="1827" t="s">
        <v>5745</v>
      </c>
      <c r="E581" s="1829">
        <v>44633</v>
      </c>
      <c r="F581" s="1831" t="s">
        <v>6001</v>
      </c>
      <c r="G581" s="1830">
        <v>5</v>
      </c>
      <c r="H581" s="1832" t="s">
        <v>5744</v>
      </c>
      <c r="I581" s="1409"/>
      <c r="J581" s="93"/>
    </row>
    <row r="582" spans="1:20">
      <c r="A582" s="1833">
        <v>2022</v>
      </c>
      <c r="B582" s="1827" t="s">
        <v>164</v>
      </c>
      <c r="C582" s="1827" t="s">
        <v>5135</v>
      </c>
      <c r="D582" s="1827" t="s">
        <v>5745</v>
      </c>
      <c r="E582" s="1829">
        <v>44633</v>
      </c>
      <c r="F582" s="1831" t="s">
        <v>6001</v>
      </c>
      <c r="G582" s="1830">
        <v>5</v>
      </c>
      <c r="H582" s="1832" t="s">
        <v>352</v>
      </c>
      <c r="I582" s="1409"/>
      <c r="J582" s="93"/>
    </row>
    <row r="583" spans="1:20">
      <c r="A583" s="1833">
        <v>2022</v>
      </c>
      <c r="B583" s="1827" t="s">
        <v>164</v>
      </c>
      <c r="C583" s="1827" t="s">
        <v>5135</v>
      </c>
      <c r="D583" s="1827" t="s">
        <v>5456</v>
      </c>
      <c r="E583" s="1829">
        <v>44640</v>
      </c>
      <c r="F583" s="1831" t="s">
        <v>6001</v>
      </c>
      <c r="G583" s="1830">
        <v>5</v>
      </c>
      <c r="H583" s="1832" t="s">
        <v>5744</v>
      </c>
      <c r="I583" s="1409"/>
      <c r="J583" s="93"/>
    </row>
    <row r="584" spans="1:20">
      <c r="A584" s="1833">
        <v>2022</v>
      </c>
      <c r="B584" s="1827" t="s">
        <v>164</v>
      </c>
      <c r="C584" s="1827" t="s">
        <v>5135</v>
      </c>
      <c r="D584" s="1827" t="s">
        <v>5456</v>
      </c>
      <c r="E584" s="1829">
        <v>44640</v>
      </c>
      <c r="F584" s="1831" t="s">
        <v>6001</v>
      </c>
      <c r="G584" s="1830">
        <v>5</v>
      </c>
      <c r="H584" s="1832" t="s">
        <v>352</v>
      </c>
      <c r="I584" s="1409"/>
      <c r="J584" s="93"/>
    </row>
    <row r="585" spans="1:20">
      <c r="A585" s="1833">
        <v>2022</v>
      </c>
      <c r="B585" s="1827"/>
      <c r="C585" s="1827"/>
      <c r="D585" s="1827"/>
      <c r="E585" s="1829"/>
      <c r="F585" s="1831"/>
      <c r="G585" s="1830">
        <v>20</v>
      </c>
      <c r="H585" s="1832"/>
      <c r="I585" s="1409"/>
      <c r="J585" s="93"/>
    </row>
    <row r="586" spans="1:20">
      <c r="A586" s="2177" t="s">
        <v>46</v>
      </c>
      <c r="B586" s="2303"/>
      <c r="C586" s="2171" t="s">
        <v>5137</v>
      </c>
      <c r="D586" s="2303"/>
      <c r="E586" s="2304"/>
      <c r="F586" s="2305"/>
      <c r="G586" s="2174">
        <v>30</v>
      </c>
      <c r="H586" s="2306"/>
      <c r="I586" s="1409"/>
      <c r="J586" s="93"/>
    </row>
    <row r="587" spans="1:20">
      <c r="A587" s="178"/>
      <c r="B587" s="154"/>
      <c r="C587" s="154"/>
      <c r="D587" s="154"/>
      <c r="E587" s="1677"/>
      <c r="F587" s="153"/>
      <c r="G587" s="280"/>
      <c r="H587" s="157"/>
      <c r="I587" s="1409"/>
      <c r="J587" s="93"/>
    </row>
    <row r="588" spans="1:20" s="115" customFormat="1">
      <c r="A588" s="1835">
        <v>2018</v>
      </c>
      <c r="B588" s="1826" t="s">
        <v>91</v>
      </c>
      <c r="C588" s="1826" t="s">
        <v>126</v>
      </c>
      <c r="D588" s="1826" t="s">
        <v>227</v>
      </c>
      <c r="E588" s="1837">
        <v>43240</v>
      </c>
      <c r="F588" s="1845" t="s">
        <v>609</v>
      </c>
      <c r="G588" s="1838">
        <v>10</v>
      </c>
      <c r="H588" s="1839" t="s">
        <v>610</v>
      </c>
      <c r="I588" s="1540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</row>
    <row r="589" spans="1:20" s="115" customFormat="1">
      <c r="A589" s="1835">
        <v>2018</v>
      </c>
      <c r="B589" s="1826" t="s">
        <v>91</v>
      </c>
      <c r="C589" s="1826" t="s">
        <v>126</v>
      </c>
      <c r="D589" s="1826" t="s">
        <v>227</v>
      </c>
      <c r="E589" s="1837">
        <v>43240</v>
      </c>
      <c r="F589" s="1845" t="s">
        <v>611</v>
      </c>
      <c r="G589" s="1838">
        <v>7</v>
      </c>
      <c r="H589" s="1839" t="s">
        <v>612</v>
      </c>
      <c r="I589" s="1540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</row>
    <row r="590" spans="1:20" s="115" customFormat="1">
      <c r="A590" s="1835">
        <v>2018</v>
      </c>
      <c r="B590" s="1826" t="s">
        <v>91</v>
      </c>
      <c r="C590" s="1826" t="s">
        <v>126</v>
      </c>
      <c r="D590" s="1826" t="s">
        <v>500</v>
      </c>
      <c r="E590" s="1837">
        <v>43415</v>
      </c>
      <c r="F590" s="1845" t="s">
        <v>613</v>
      </c>
      <c r="G590" s="1838">
        <v>5</v>
      </c>
      <c r="H590" s="1839" t="s">
        <v>236</v>
      </c>
      <c r="I590" s="1540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</row>
    <row r="591" spans="1:20" s="115" customFormat="1">
      <c r="A591" s="1835">
        <v>2018</v>
      </c>
      <c r="B591" s="1826" t="s">
        <v>91</v>
      </c>
      <c r="C591" s="1826" t="s">
        <v>126</v>
      </c>
      <c r="D591" s="1826" t="s">
        <v>500</v>
      </c>
      <c r="E591" s="1837">
        <v>43415</v>
      </c>
      <c r="F591" s="1845" t="s">
        <v>613</v>
      </c>
      <c r="G591" s="1838">
        <v>5</v>
      </c>
      <c r="H591" s="1839" t="s">
        <v>273</v>
      </c>
      <c r="I591" s="1540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</row>
    <row r="592" spans="1:20" s="115" customFormat="1">
      <c r="A592" s="1835">
        <v>2018</v>
      </c>
      <c r="B592" s="1826"/>
      <c r="C592" s="1826"/>
      <c r="D592" s="1826"/>
      <c r="E592" s="1837"/>
      <c r="F592" s="1845"/>
      <c r="G592" s="1838">
        <f>SUM(G588:G591)</f>
        <v>27</v>
      </c>
      <c r="H592" s="1839"/>
      <c r="I592" s="1540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</row>
    <row r="593" spans="1:20" s="115" customFormat="1">
      <c r="A593" s="1497">
        <v>2021</v>
      </c>
      <c r="B593" s="1457" t="s">
        <v>91</v>
      </c>
      <c r="C593" s="2228" t="s">
        <v>126</v>
      </c>
      <c r="D593" s="2204" t="s">
        <v>252</v>
      </c>
      <c r="E593" s="2205">
        <v>44262</v>
      </c>
      <c r="F593" s="2206" t="s">
        <v>5393</v>
      </c>
      <c r="G593" s="2206">
        <v>7</v>
      </c>
      <c r="H593" s="2207" t="s">
        <v>572</v>
      </c>
      <c r="I593" s="1540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</row>
    <row r="594" spans="1:20" s="115" customFormat="1">
      <c r="A594" s="1497">
        <v>2021</v>
      </c>
      <c r="B594" s="1457" t="s">
        <v>91</v>
      </c>
      <c r="C594" s="2179" t="s">
        <v>126</v>
      </c>
      <c r="D594" s="2033" t="s">
        <v>5486</v>
      </c>
      <c r="E594" s="2034">
        <v>44332</v>
      </c>
      <c r="F594" s="2036" t="s">
        <v>5529</v>
      </c>
      <c r="G594" s="2035">
        <v>10</v>
      </c>
      <c r="H594" s="2043" t="s">
        <v>5530</v>
      </c>
      <c r="I594" s="1540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</row>
    <row r="595" spans="1:20" s="115" customFormat="1">
      <c r="A595" s="1497">
        <v>2021</v>
      </c>
      <c r="B595" s="1457"/>
      <c r="C595" s="2307"/>
      <c r="D595" s="2230"/>
      <c r="E595" s="2231"/>
      <c r="F595" s="2308"/>
      <c r="G595" s="2232">
        <f>SUM(G593:G594)</f>
        <v>17</v>
      </c>
      <c r="H595" s="2233"/>
      <c r="I595" s="1540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</row>
    <row r="596" spans="1:20" s="115" customFormat="1">
      <c r="A596" s="1833">
        <v>2022</v>
      </c>
      <c r="B596" s="1827" t="s">
        <v>91</v>
      </c>
      <c r="C596" s="1827" t="s">
        <v>126</v>
      </c>
      <c r="D596" s="1827" t="s">
        <v>252</v>
      </c>
      <c r="E596" s="1829">
        <v>44626</v>
      </c>
      <c r="F596" s="1843" t="s">
        <v>5986</v>
      </c>
      <c r="G596" s="1831">
        <v>7</v>
      </c>
      <c r="H596" s="1832" t="s">
        <v>5898</v>
      </c>
      <c r="I596" s="1925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</row>
    <row r="597" spans="1:20" s="115" customFormat="1">
      <c r="A597" s="1833">
        <v>2022</v>
      </c>
      <c r="B597" s="1827" t="s">
        <v>91</v>
      </c>
      <c r="C597" s="1827" t="s">
        <v>126</v>
      </c>
      <c r="D597" s="1827" t="s">
        <v>6342</v>
      </c>
      <c r="E597" s="1829">
        <v>44857</v>
      </c>
      <c r="F597" s="1843" t="s">
        <v>6351</v>
      </c>
      <c r="G597" s="1831">
        <v>5</v>
      </c>
      <c r="H597" s="1832" t="s">
        <v>273</v>
      </c>
      <c r="I597" s="1925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</row>
    <row r="598" spans="1:20" s="115" customFormat="1">
      <c r="A598" s="1833">
        <v>2022</v>
      </c>
      <c r="B598" s="1827" t="s">
        <v>91</v>
      </c>
      <c r="C598" s="1827" t="s">
        <v>126</v>
      </c>
      <c r="D598" s="1827" t="s">
        <v>6355</v>
      </c>
      <c r="E598" s="1829">
        <v>44871</v>
      </c>
      <c r="F598" s="1843" t="s">
        <v>6361</v>
      </c>
      <c r="G598" s="1831">
        <v>5</v>
      </c>
      <c r="H598" s="1832" t="s">
        <v>236</v>
      </c>
      <c r="I598" s="1925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</row>
    <row r="599" spans="1:20" s="115" customFormat="1">
      <c r="A599" s="1833">
        <v>2022</v>
      </c>
      <c r="B599" s="1827" t="s">
        <v>91</v>
      </c>
      <c r="C599" s="1827" t="s">
        <v>126</v>
      </c>
      <c r="D599" s="1827" t="s">
        <v>6355</v>
      </c>
      <c r="E599" s="1829">
        <v>44871</v>
      </c>
      <c r="F599" s="1843" t="s">
        <v>6361</v>
      </c>
      <c r="G599" s="1831">
        <v>5</v>
      </c>
      <c r="H599" s="1832" t="s">
        <v>273</v>
      </c>
      <c r="I599" s="1925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</row>
    <row r="600" spans="1:20" s="115" customFormat="1">
      <c r="A600" s="1833">
        <v>2022</v>
      </c>
      <c r="B600" s="1827"/>
      <c r="C600" s="1827"/>
      <c r="D600" s="1827"/>
      <c r="E600" s="1829"/>
      <c r="F600" s="1843"/>
      <c r="G600" s="1831">
        <v>22</v>
      </c>
      <c r="H600" s="1832"/>
      <c r="I600" s="1925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</row>
    <row r="601" spans="1:20">
      <c r="A601" s="2177" t="s">
        <v>46</v>
      </c>
      <c r="B601" s="2171"/>
      <c r="C601" s="2178" t="s">
        <v>614</v>
      </c>
      <c r="D601" s="2171"/>
      <c r="E601" s="2173"/>
      <c r="F601" s="2175"/>
      <c r="G601" s="2175">
        <v>66</v>
      </c>
      <c r="H601" s="2176"/>
      <c r="I601" s="1409"/>
      <c r="J601" s="93"/>
    </row>
    <row r="602" spans="1:20">
      <c r="A602" s="147"/>
      <c r="C602" s="148"/>
      <c r="E602" s="1673"/>
      <c r="F602" s="133"/>
      <c r="G602" s="133"/>
      <c r="I602" s="1409"/>
      <c r="J602" s="93"/>
    </row>
    <row r="603" spans="1:20">
      <c r="A603" s="1835">
        <v>2018</v>
      </c>
      <c r="B603" s="1826" t="s">
        <v>91</v>
      </c>
      <c r="C603" s="1836" t="s">
        <v>211</v>
      </c>
      <c r="D603" s="1826" t="s">
        <v>5683</v>
      </c>
      <c r="E603" s="1837">
        <v>43240</v>
      </c>
      <c r="F603" s="1838" t="s">
        <v>1972</v>
      </c>
      <c r="G603" s="1838">
        <v>3</v>
      </c>
      <c r="H603" s="1839" t="s">
        <v>5796</v>
      </c>
      <c r="I603" s="1857"/>
      <c r="J603" s="93"/>
    </row>
    <row r="604" spans="1:20">
      <c r="A604" s="1835">
        <v>2018</v>
      </c>
      <c r="B604" s="1826"/>
      <c r="C604" s="1836"/>
      <c r="D604" s="1826"/>
      <c r="E604" s="1837"/>
      <c r="F604" s="1838"/>
      <c r="G604" s="1838">
        <v>3</v>
      </c>
      <c r="H604" s="1839"/>
      <c r="I604" s="1857"/>
      <c r="J604" s="93"/>
    </row>
    <row r="605" spans="1:20" s="115" customFormat="1">
      <c r="A605" s="147">
        <v>2019</v>
      </c>
      <c r="B605" s="73" t="s">
        <v>164</v>
      </c>
      <c r="C605" s="73" t="s">
        <v>211</v>
      </c>
      <c r="D605" s="73"/>
      <c r="E605" s="1673"/>
      <c r="F605" s="1657"/>
      <c r="G605" s="133">
        <v>0</v>
      </c>
      <c r="H605" s="170"/>
      <c r="I605" s="1925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</row>
    <row r="606" spans="1:20" s="115" customFormat="1">
      <c r="A606" s="147">
        <v>2019</v>
      </c>
      <c r="B606" s="73"/>
      <c r="C606" s="73"/>
      <c r="D606" s="73"/>
      <c r="E606" s="1673"/>
      <c r="F606" s="1657"/>
      <c r="G606" s="133">
        <f>G605</f>
        <v>0</v>
      </c>
      <c r="H606" s="170"/>
      <c r="I606" s="1925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</row>
    <row r="607" spans="1:20">
      <c r="A607" s="2170" t="s">
        <v>46</v>
      </c>
      <c r="B607" s="2171"/>
      <c r="C607" s="2171" t="s">
        <v>617</v>
      </c>
      <c r="D607" s="2268"/>
      <c r="E607" s="2173"/>
      <c r="F607" s="2175"/>
      <c r="G607" s="2174">
        <v>3</v>
      </c>
      <c r="H607" s="2176"/>
      <c r="I607" s="1409"/>
      <c r="J607" s="93"/>
    </row>
    <row r="608" spans="1:20">
      <c r="A608" s="278"/>
      <c r="B608" s="154"/>
      <c r="C608" s="154"/>
      <c r="D608" s="279"/>
      <c r="E608" s="1677"/>
      <c r="F608" s="153"/>
      <c r="G608" s="280"/>
      <c r="H608" s="157"/>
      <c r="I608" s="1857"/>
      <c r="J608" s="93"/>
    </row>
    <row r="609" spans="1:10">
      <c r="A609" s="1825">
        <v>2022</v>
      </c>
      <c r="B609" s="1827" t="s">
        <v>53</v>
      </c>
      <c r="C609" s="1827" t="s">
        <v>6352</v>
      </c>
      <c r="D609" s="1834" t="s">
        <v>6342</v>
      </c>
      <c r="E609" s="1829">
        <v>44857</v>
      </c>
      <c r="F609" s="1831" t="s">
        <v>6354</v>
      </c>
      <c r="G609" s="1830">
        <v>5</v>
      </c>
      <c r="H609" s="1832" t="s">
        <v>248</v>
      </c>
      <c r="I609" s="1857"/>
      <c r="J609" s="93"/>
    </row>
    <row r="610" spans="1:10">
      <c r="A610" s="1825">
        <v>2022</v>
      </c>
      <c r="B610" s="1827" t="s">
        <v>53</v>
      </c>
      <c r="C610" s="1827" t="s">
        <v>6352</v>
      </c>
      <c r="D610" s="1834" t="s">
        <v>5785</v>
      </c>
      <c r="E610" s="1829">
        <v>44878</v>
      </c>
      <c r="F610" s="1831" t="s">
        <v>6370</v>
      </c>
      <c r="G610" s="1830">
        <v>5</v>
      </c>
      <c r="H610" s="1832" t="s">
        <v>236</v>
      </c>
      <c r="I610" s="1857"/>
      <c r="J610" s="93"/>
    </row>
    <row r="611" spans="1:10">
      <c r="A611" s="1825">
        <v>2022</v>
      </c>
      <c r="B611" s="1827" t="s">
        <v>53</v>
      </c>
      <c r="C611" s="1827" t="s">
        <v>6352</v>
      </c>
      <c r="D611" s="1834" t="s">
        <v>5785</v>
      </c>
      <c r="E611" s="1829">
        <v>44878</v>
      </c>
      <c r="F611" s="1831" t="s">
        <v>6370</v>
      </c>
      <c r="G611" s="1830">
        <v>5</v>
      </c>
      <c r="H611" s="1832" t="s">
        <v>248</v>
      </c>
      <c r="I611" s="1857"/>
      <c r="J611" s="93"/>
    </row>
    <row r="612" spans="1:10">
      <c r="A612" s="1825">
        <v>2022</v>
      </c>
      <c r="B612" s="154"/>
      <c r="C612" s="154"/>
      <c r="D612" s="279"/>
      <c r="E612" s="1677"/>
      <c r="F612" s="153"/>
      <c r="G612" s="1830">
        <v>15</v>
      </c>
      <c r="H612" s="157"/>
      <c r="I612" s="1857"/>
      <c r="J612" s="93"/>
    </row>
    <row r="613" spans="1:10">
      <c r="A613" s="2170" t="s">
        <v>46</v>
      </c>
      <c r="B613" s="2171"/>
      <c r="C613" s="2171" t="s">
        <v>6353</v>
      </c>
      <c r="D613" s="2268"/>
      <c r="E613" s="2173"/>
      <c r="F613" s="2175"/>
      <c r="G613" s="2174">
        <v>15</v>
      </c>
      <c r="H613" s="2216"/>
      <c r="I613" s="1857"/>
      <c r="J613" s="93"/>
    </row>
    <row r="614" spans="1:10">
      <c r="A614" s="104"/>
      <c r="D614" s="72"/>
      <c r="E614" s="1673"/>
      <c r="F614" s="133"/>
      <c r="I614" s="1541"/>
      <c r="J614" s="93"/>
    </row>
    <row r="615" spans="1:10">
      <c r="A615" s="1536">
        <v>2021</v>
      </c>
      <c r="B615" s="1457" t="s">
        <v>53</v>
      </c>
      <c r="C615" s="2217" t="s">
        <v>5531</v>
      </c>
      <c r="D615" s="2218" t="s">
        <v>5486</v>
      </c>
      <c r="E615" s="2219">
        <v>44332</v>
      </c>
      <c r="F615" s="2277" t="s">
        <v>5532</v>
      </c>
      <c r="G615" s="2220">
        <v>7</v>
      </c>
      <c r="H615" s="2221" t="s">
        <v>6103</v>
      </c>
      <c r="I615" s="1541"/>
      <c r="J615" s="93"/>
    </row>
    <row r="616" spans="1:10">
      <c r="A616" s="1536">
        <v>2021</v>
      </c>
      <c r="B616" s="1457"/>
      <c r="C616" s="1457"/>
      <c r="D616" s="1537"/>
      <c r="E616" s="1684"/>
      <c r="F616" s="1458"/>
      <c r="G616" s="1534">
        <f>SUM(G615)</f>
        <v>7</v>
      </c>
      <c r="H616" s="1499"/>
      <c r="I616" s="1541"/>
      <c r="J616" s="93"/>
    </row>
    <row r="617" spans="1:10">
      <c r="A617" s="1825">
        <v>2022</v>
      </c>
      <c r="B617" s="1827" t="s">
        <v>53</v>
      </c>
      <c r="C617" s="1827" t="s">
        <v>6254</v>
      </c>
      <c r="D617" s="1834" t="s">
        <v>277</v>
      </c>
      <c r="E617" s="1829">
        <v>44815</v>
      </c>
      <c r="F617" s="1831" t="s">
        <v>6341</v>
      </c>
      <c r="G617" s="1830">
        <v>10</v>
      </c>
      <c r="H617" s="1832" t="s">
        <v>402</v>
      </c>
      <c r="I617" s="1907"/>
      <c r="J617" s="93"/>
    </row>
    <row r="618" spans="1:10">
      <c r="A618" s="1825">
        <v>2022</v>
      </c>
      <c r="B618" s="1827" t="s">
        <v>53</v>
      </c>
      <c r="C618" s="1827" t="s">
        <v>5531</v>
      </c>
      <c r="D618" s="1834" t="s">
        <v>6342</v>
      </c>
      <c r="E618" s="1829">
        <v>44857</v>
      </c>
      <c r="F618" s="1831" t="s">
        <v>6348</v>
      </c>
      <c r="G618" s="1830">
        <v>5</v>
      </c>
      <c r="H618" s="1832" t="s">
        <v>435</v>
      </c>
      <c r="I618" s="1907"/>
      <c r="J618" s="93"/>
    </row>
    <row r="619" spans="1:10">
      <c r="A619" s="1825">
        <v>2022</v>
      </c>
      <c r="B619" s="1827" t="s">
        <v>53</v>
      </c>
      <c r="C619" s="1827" t="s">
        <v>5531</v>
      </c>
      <c r="D619" s="1834" t="s">
        <v>6355</v>
      </c>
      <c r="E619" s="1829">
        <v>44871</v>
      </c>
      <c r="F619" s="1831" t="s">
        <v>6358</v>
      </c>
      <c r="G619" s="1830">
        <v>5</v>
      </c>
      <c r="H619" s="1832" t="s">
        <v>435</v>
      </c>
      <c r="I619" s="1907"/>
      <c r="J619" s="93"/>
    </row>
    <row r="620" spans="1:10">
      <c r="A620" s="1825">
        <v>2022</v>
      </c>
      <c r="B620" s="1827" t="s">
        <v>53</v>
      </c>
      <c r="C620" s="1827" t="s">
        <v>5531</v>
      </c>
      <c r="D620" s="1834" t="s">
        <v>6355</v>
      </c>
      <c r="E620" s="1829">
        <v>44871</v>
      </c>
      <c r="F620" s="1831" t="s">
        <v>6363</v>
      </c>
      <c r="G620" s="1830">
        <v>5</v>
      </c>
      <c r="H620" s="1832" t="s">
        <v>248</v>
      </c>
      <c r="I620" s="1908"/>
      <c r="J620" s="93"/>
    </row>
    <row r="621" spans="1:10">
      <c r="A621" s="1825">
        <v>2022</v>
      </c>
      <c r="B621" s="1827" t="s">
        <v>53</v>
      </c>
      <c r="C621" s="1827" t="s">
        <v>5531</v>
      </c>
      <c r="D621" s="1834" t="s">
        <v>5785</v>
      </c>
      <c r="E621" s="1829">
        <v>44878</v>
      </c>
      <c r="F621" s="1831" t="s">
        <v>6371</v>
      </c>
      <c r="G621" s="1830">
        <v>5</v>
      </c>
      <c r="H621" s="1832" t="s">
        <v>435</v>
      </c>
      <c r="I621" s="1908" t="s">
        <v>5824</v>
      </c>
      <c r="J621" s="93"/>
    </row>
    <row r="622" spans="1:10">
      <c r="A622" s="1825">
        <v>2022</v>
      </c>
      <c r="B622" s="1827"/>
      <c r="C622" s="1827"/>
      <c r="D622" s="1834"/>
      <c r="E622" s="1829"/>
      <c r="F622" s="1831"/>
      <c r="G622" s="1830">
        <v>30</v>
      </c>
      <c r="H622" s="1832"/>
      <c r="I622" s="1907"/>
      <c r="J622" s="93"/>
    </row>
    <row r="623" spans="1:10">
      <c r="A623" s="2170" t="s">
        <v>46</v>
      </c>
      <c r="B623" s="2171"/>
      <c r="C623" s="2171" t="s">
        <v>5534</v>
      </c>
      <c r="D623" s="2268"/>
      <c r="E623" s="2173"/>
      <c r="F623" s="2175"/>
      <c r="G623" s="2174">
        <v>37</v>
      </c>
      <c r="H623" s="2176"/>
      <c r="I623" s="1541"/>
      <c r="J623" s="93"/>
    </row>
    <row r="624" spans="1:10">
      <c r="A624" s="278"/>
      <c r="B624" s="154"/>
      <c r="C624" s="154"/>
      <c r="D624" s="279"/>
      <c r="E624" s="1677"/>
      <c r="F624" s="153"/>
      <c r="G624" s="280"/>
      <c r="H624" s="157"/>
      <c r="I624" s="1409"/>
      <c r="J624" s="93"/>
    </row>
    <row r="625" spans="1:10">
      <c r="A625" s="1831">
        <v>2022</v>
      </c>
      <c r="B625" s="1827" t="s">
        <v>129</v>
      </c>
      <c r="C625" s="1893" t="s">
        <v>144</v>
      </c>
      <c r="D625" s="1896" t="s">
        <v>5476</v>
      </c>
      <c r="E625" s="1898">
        <v>44604</v>
      </c>
      <c r="F625" s="1900" t="s">
        <v>5784</v>
      </c>
      <c r="G625" s="1902">
        <v>0</v>
      </c>
      <c r="H625" s="1892" t="s">
        <v>304</v>
      </c>
      <c r="I625" s="1409" t="s">
        <v>234</v>
      </c>
      <c r="J625" s="2"/>
    </row>
    <row r="626" spans="1:10">
      <c r="A626" s="1831">
        <v>2022</v>
      </c>
      <c r="B626" s="1827" t="s">
        <v>129</v>
      </c>
      <c r="C626" s="1895" t="s">
        <v>144</v>
      </c>
      <c r="D626" s="1897" t="s">
        <v>406</v>
      </c>
      <c r="E626" s="1899">
        <v>44612</v>
      </c>
      <c r="F626" s="1901" t="s">
        <v>5822</v>
      </c>
      <c r="G626" s="1903">
        <v>5</v>
      </c>
      <c r="H626" s="1894" t="s">
        <v>304</v>
      </c>
      <c r="I626" s="1409"/>
      <c r="J626" s="2"/>
    </row>
    <row r="627" spans="1:10">
      <c r="A627" s="1831">
        <v>2022</v>
      </c>
      <c r="B627" s="1827" t="s">
        <v>129</v>
      </c>
      <c r="C627" s="1894" t="s">
        <v>144</v>
      </c>
      <c r="D627" s="1904" t="s">
        <v>6342</v>
      </c>
      <c r="E627" s="1905">
        <v>44857</v>
      </c>
      <c r="F627" s="1901" t="s">
        <v>5784</v>
      </c>
      <c r="G627" s="1903">
        <v>0</v>
      </c>
      <c r="H627" s="1894" t="s">
        <v>995</v>
      </c>
      <c r="I627" s="1409" t="s">
        <v>234</v>
      </c>
      <c r="J627" s="2"/>
    </row>
    <row r="628" spans="1:10">
      <c r="A628" s="1831">
        <v>2022</v>
      </c>
      <c r="B628" s="1827" t="s">
        <v>129</v>
      </c>
      <c r="C628" s="1894" t="s">
        <v>144</v>
      </c>
      <c r="D628" s="1904" t="s">
        <v>6342</v>
      </c>
      <c r="E628" s="1905">
        <v>44857</v>
      </c>
      <c r="F628" s="1901" t="s">
        <v>5784</v>
      </c>
      <c r="G628" s="1902">
        <v>0</v>
      </c>
      <c r="H628" s="1894" t="s">
        <v>304</v>
      </c>
      <c r="I628" s="1409" t="s">
        <v>234</v>
      </c>
      <c r="J628" s="2"/>
    </row>
    <row r="629" spans="1:10">
      <c r="A629" s="1831">
        <v>2022</v>
      </c>
      <c r="B629" s="1827" t="s">
        <v>129</v>
      </c>
      <c r="C629" s="1894" t="s">
        <v>144</v>
      </c>
      <c r="D629" s="1904" t="s">
        <v>5785</v>
      </c>
      <c r="E629" s="1905">
        <v>44878</v>
      </c>
      <c r="F629" s="1901" t="s">
        <v>5822</v>
      </c>
      <c r="G629" s="1902">
        <v>0</v>
      </c>
      <c r="H629" s="1894" t="s">
        <v>304</v>
      </c>
      <c r="I629" s="1409" t="s">
        <v>234</v>
      </c>
      <c r="J629" s="2"/>
    </row>
    <row r="630" spans="1:10">
      <c r="A630" s="1831">
        <v>2022</v>
      </c>
      <c r="B630" s="1827"/>
      <c r="C630" s="1894"/>
      <c r="D630" s="1904"/>
      <c r="E630" s="1905"/>
      <c r="F630" s="1901"/>
      <c r="G630" s="1901">
        <v>5</v>
      </c>
      <c r="H630" s="1904"/>
      <c r="I630" s="1409"/>
      <c r="J630" s="2"/>
    </row>
    <row r="631" spans="1:10">
      <c r="A631" s="2170" t="s">
        <v>46</v>
      </c>
      <c r="B631" s="2171"/>
      <c r="C631" s="2171" t="s">
        <v>624</v>
      </c>
      <c r="D631" s="2268"/>
      <c r="E631" s="2173"/>
      <c r="F631" s="2175"/>
      <c r="G631" s="2174">
        <v>5</v>
      </c>
      <c r="H631" s="2176"/>
      <c r="I631" s="1409"/>
      <c r="J631" s="93"/>
    </row>
    <row r="632" spans="1:10">
      <c r="A632" s="278"/>
      <c r="B632" s="154"/>
      <c r="C632" s="154"/>
      <c r="D632" s="279"/>
      <c r="E632" s="1677"/>
      <c r="F632" s="153"/>
      <c r="G632" s="280"/>
      <c r="H632" s="157"/>
      <c r="I632" s="1409"/>
      <c r="J632" s="93"/>
    </row>
    <row r="633" spans="1:10">
      <c r="A633" s="1825">
        <v>2022</v>
      </c>
      <c r="B633" s="1827" t="s">
        <v>91</v>
      </c>
      <c r="C633" s="1827" t="s">
        <v>5815</v>
      </c>
      <c r="D633" s="1834" t="s">
        <v>406</v>
      </c>
      <c r="E633" s="1829">
        <v>44612</v>
      </c>
      <c r="F633" s="1831" t="s">
        <v>5816</v>
      </c>
      <c r="G633" s="1830">
        <v>5</v>
      </c>
      <c r="H633" s="1832" t="s">
        <v>5744</v>
      </c>
      <c r="I633" s="1409"/>
      <c r="J633" s="93"/>
    </row>
    <row r="634" spans="1:10">
      <c r="A634" s="1825">
        <v>2022</v>
      </c>
      <c r="B634" s="1827" t="s">
        <v>91</v>
      </c>
      <c r="C634" s="1827" t="s">
        <v>5815</v>
      </c>
      <c r="D634" s="1834" t="s">
        <v>406</v>
      </c>
      <c r="E634" s="1829">
        <v>44612</v>
      </c>
      <c r="F634" s="1831" t="s">
        <v>5816</v>
      </c>
      <c r="G634" s="1830">
        <v>5</v>
      </c>
      <c r="H634" s="1832" t="s">
        <v>244</v>
      </c>
      <c r="I634" s="1409"/>
      <c r="J634" s="93"/>
    </row>
    <row r="635" spans="1:10">
      <c r="A635" s="1825">
        <v>2022</v>
      </c>
      <c r="B635" s="1827" t="s">
        <v>91</v>
      </c>
      <c r="C635" s="1827" t="s">
        <v>165</v>
      </c>
      <c r="D635" s="1834" t="s">
        <v>252</v>
      </c>
      <c r="E635" s="1829">
        <v>44626</v>
      </c>
      <c r="F635" s="1831" t="s">
        <v>5919</v>
      </c>
      <c r="G635" s="1830">
        <v>7</v>
      </c>
      <c r="H635" s="1832" t="s">
        <v>5827</v>
      </c>
      <c r="I635" s="1409"/>
      <c r="J635" s="93"/>
    </row>
    <row r="636" spans="1:10">
      <c r="A636" s="1825">
        <v>2022</v>
      </c>
      <c r="B636" s="1827" t="s">
        <v>91</v>
      </c>
      <c r="C636" s="1827" t="s">
        <v>165</v>
      </c>
      <c r="D636" s="1834" t="s">
        <v>252</v>
      </c>
      <c r="E636" s="1829">
        <v>44626</v>
      </c>
      <c r="F636" s="1831" t="s">
        <v>5959</v>
      </c>
      <c r="G636" s="1830">
        <v>10</v>
      </c>
      <c r="H636" s="1832" t="s">
        <v>5867</v>
      </c>
      <c r="I636" s="1857"/>
      <c r="J636" s="93"/>
    </row>
    <row r="637" spans="1:10">
      <c r="A637" s="1825">
        <v>2022</v>
      </c>
      <c r="B637" s="1827" t="s">
        <v>91</v>
      </c>
      <c r="C637" s="1827" t="s">
        <v>165</v>
      </c>
      <c r="D637" s="1834" t="s">
        <v>5683</v>
      </c>
      <c r="E637" s="1829">
        <v>44703</v>
      </c>
      <c r="F637" s="1831" t="s">
        <v>6129</v>
      </c>
      <c r="G637" s="1830">
        <v>3</v>
      </c>
      <c r="H637" s="1832" t="s">
        <v>6036</v>
      </c>
      <c r="I637" s="1857"/>
      <c r="J637" s="93"/>
    </row>
    <row r="638" spans="1:10">
      <c r="A638" s="1825">
        <v>2022</v>
      </c>
      <c r="B638" s="1827" t="s">
        <v>91</v>
      </c>
      <c r="C638" s="1827" t="s">
        <v>165</v>
      </c>
      <c r="D638" s="1834" t="s">
        <v>5683</v>
      </c>
      <c r="E638" s="1829">
        <v>44703</v>
      </c>
      <c r="F638" s="1831" t="s">
        <v>6130</v>
      </c>
      <c r="G638" s="1830">
        <v>10</v>
      </c>
      <c r="H638" s="1832" t="s">
        <v>6102</v>
      </c>
      <c r="I638" s="1857"/>
      <c r="J638" s="93"/>
    </row>
    <row r="639" spans="1:10">
      <c r="A639" s="1825">
        <v>2022</v>
      </c>
      <c r="B639" s="1827" t="s">
        <v>91</v>
      </c>
      <c r="C639" s="1827" t="s">
        <v>165</v>
      </c>
      <c r="D639" s="1834" t="s">
        <v>5683</v>
      </c>
      <c r="E639" s="1829">
        <v>44703</v>
      </c>
      <c r="F639" s="1831" t="s">
        <v>6224</v>
      </c>
      <c r="G639" s="1830">
        <v>7</v>
      </c>
      <c r="H639" s="1832" t="s">
        <v>6110</v>
      </c>
      <c r="I639" s="1857"/>
      <c r="J639" s="93"/>
    </row>
    <row r="640" spans="1:10">
      <c r="A640" s="1825">
        <v>2022</v>
      </c>
      <c r="B640" s="1827" t="s">
        <v>91</v>
      </c>
      <c r="C640" s="1827" t="s">
        <v>165</v>
      </c>
      <c r="D640" s="1834" t="s">
        <v>5683</v>
      </c>
      <c r="E640" s="1829">
        <v>44703</v>
      </c>
      <c r="F640" s="1831" t="s">
        <v>5816</v>
      </c>
      <c r="G640" s="1830">
        <v>3</v>
      </c>
      <c r="H640" s="1832" t="s">
        <v>6111</v>
      </c>
      <c r="I640" s="1857"/>
      <c r="J640" s="93"/>
    </row>
    <row r="641" spans="1:20">
      <c r="A641" s="1825">
        <v>2022</v>
      </c>
      <c r="B641" s="1827" t="s">
        <v>91</v>
      </c>
      <c r="C641" s="1827" t="s">
        <v>165</v>
      </c>
      <c r="D641" s="1834" t="s">
        <v>6173</v>
      </c>
      <c r="E641" s="1829">
        <v>44709</v>
      </c>
      <c r="F641" s="1831" t="s">
        <v>6129</v>
      </c>
      <c r="G641" s="1830">
        <v>10</v>
      </c>
      <c r="H641" s="1832" t="s">
        <v>6178</v>
      </c>
      <c r="I641" s="1857"/>
      <c r="J641" s="93"/>
    </row>
    <row r="642" spans="1:20">
      <c r="A642" s="1825">
        <v>2022</v>
      </c>
      <c r="B642" s="1827" t="s">
        <v>91</v>
      </c>
      <c r="C642" s="1827" t="s">
        <v>165</v>
      </c>
      <c r="D642" s="1834" t="s">
        <v>6173</v>
      </c>
      <c r="E642" s="1829">
        <v>44710</v>
      </c>
      <c r="F642" s="1831" t="s">
        <v>5816</v>
      </c>
      <c r="G642" s="1830">
        <v>15</v>
      </c>
      <c r="H642" s="1832" t="s">
        <v>6206</v>
      </c>
      <c r="I642" s="1857"/>
      <c r="J642" s="93"/>
    </row>
    <row r="643" spans="1:20">
      <c r="A643" s="1825">
        <v>2022</v>
      </c>
      <c r="B643" s="1827" t="s">
        <v>91</v>
      </c>
      <c r="C643" s="1827" t="s">
        <v>165</v>
      </c>
      <c r="D643" s="1834" t="s">
        <v>5446</v>
      </c>
      <c r="E643" s="1829">
        <v>44744</v>
      </c>
      <c r="F643" s="1831" t="s">
        <v>6235</v>
      </c>
      <c r="G643" s="1830">
        <v>5</v>
      </c>
      <c r="H643" s="1832" t="s">
        <v>5744</v>
      </c>
      <c r="I643" s="1857"/>
      <c r="J643" s="93"/>
    </row>
    <row r="644" spans="1:20">
      <c r="A644" s="1825">
        <v>2022</v>
      </c>
      <c r="B644" s="1827" t="s">
        <v>91</v>
      </c>
      <c r="C644" s="1827" t="s">
        <v>165</v>
      </c>
      <c r="D644" s="1834" t="s">
        <v>5446</v>
      </c>
      <c r="E644" s="1829">
        <v>44744</v>
      </c>
      <c r="F644" s="1831" t="s">
        <v>6235</v>
      </c>
      <c r="G644" s="1830">
        <v>5</v>
      </c>
      <c r="H644" s="1832" t="s">
        <v>244</v>
      </c>
      <c r="I644" s="1857"/>
      <c r="J644" s="93"/>
    </row>
    <row r="645" spans="1:20">
      <c r="A645" s="1825">
        <v>2022</v>
      </c>
      <c r="B645" s="1827" t="s">
        <v>91</v>
      </c>
      <c r="C645" s="1827" t="s">
        <v>165</v>
      </c>
      <c r="D645" s="1834" t="s">
        <v>277</v>
      </c>
      <c r="E645" s="1829">
        <v>44815</v>
      </c>
      <c r="F645" s="1831" t="s">
        <v>6276</v>
      </c>
      <c r="G645" s="1830">
        <v>7</v>
      </c>
      <c r="H645" s="1832" t="s">
        <v>751</v>
      </c>
      <c r="I645" s="1857"/>
      <c r="J645" s="93"/>
    </row>
    <row r="646" spans="1:20">
      <c r="A646" s="1825">
        <v>2022</v>
      </c>
      <c r="B646" s="1827" t="s">
        <v>91</v>
      </c>
      <c r="C646" s="1827" t="s">
        <v>165</v>
      </c>
      <c r="D646" s="1834" t="s">
        <v>277</v>
      </c>
      <c r="E646" s="1829">
        <v>44815</v>
      </c>
      <c r="F646" s="1831" t="s">
        <v>6277</v>
      </c>
      <c r="G646" s="1830">
        <v>7</v>
      </c>
      <c r="H646" s="1832" t="s">
        <v>692</v>
      </c>
      <c r="I646" s="1857"/>
      <c r="J646" s="93"/>
    </row>
    <row r="647" spans="1:20">
      <c r="A647" s="1825">
        <v>2022</v>
      </c>
      <c r="B647" s="1827" t="s">
        <v>91</v>
      </c>
      <c r="C647" s="1827" t="s">
        <v>165</v>
      </c>
      <c r="D647" s="1834" t="s">
        <v>6355</v>
      </c>
      <c r="E647" s="1829">
        <v>44871</v>
      </c>
      <c r="F647" s="1831" t="s">
        <v>6235</v>
      </c>
      <c r="G647" s="1830">
        <v>10</v>
      </c>
      <c r="H647" s="1832" t="s">
        <v>5744</v>
      </c>
      <c r="I647" s="1857"/>
      <c r="J647" s="93"/>
    </row>
    <row r="648" spans="1:20">
      <c r="A648" s="1825">
        <v>2022</v>
      </c>
      <c r="B648" s="1827" t="s">
        <v>91</v>
      </c>
      <c r="C648" s="1827" t="s">
        <v>165</v>
      </c>
      <c r="D648" s="1834" t="s">
        <v>6355</v>
      </c>
      <c r="E648" s="1829">
        <v>44871</v>
      </c>
      <c r="F648" s="1831" t="s">
        <v>6235</v>
      </c>
      <c r="G648" s="1830">
        <v>0</v>
      </c>
      <c r="H648" s="1832" t="s">
        <v>244</v>
      </c>
      <c r="I648" s="1857"/>
      <c r="J648" s="93"/>
    </row>
    <row r="649" spans="1:20">
      <c r="A649" s="1825">
        <v>2022</v>
      </c>
      <c r="B649" s="1827"/>
      <c r="C649" s="1827"/>
      <c r="D649" s="1834"/>
      <c r="E649" s="1829"/>
      <c r="F649" s="1880"/>
      <c r="G649" s="1830">
        <v>109</v>
      </c>
      <c r="H649" s="1832"/>
      <c r="I649" s="1857"/>
      <c r="J649" s="93"/>
    </row>
    <row r="650" spans="1:20">
      <c r="A650" s="2177" t="s">
        <v>46</v>
      </c>
      <c r="B650" s="2171"/>
      <c r="C650" s="2178" t="s">
        <v>640</v>
      </c>
      <c r="D650" s="2263"/>
      <c r="E650" s="2265"/>
      <c r="F650" s="2289"/>
      <c r="G650" s="2175">
        <v>109</v>
      </c>
      <c r="H650" s="2267"/>
      <c r="I650" s="1409"/>
      <c r="J650" s="93"/>
    </row>
    <row r="651" spans="1:20">
      <c r="A651" s="133"/>
      <c r="C651" s="148"/>
      <c r="E651" s="1673"/>
      <c r="F651" s="133"/>
      <c r="G651" s="133"/>
      <c r="I651" s="1409"/>
      <c r="J651" s="93"/>
    </row>
    <row r="652" spans="1:20">
      <c r="A652" s="1859">
        <v>2020</v>
      </c>
      <c r="B652" s="1860" t="s">
        <v>91</v>
      </c>
      <c r="C652" s="1861" t="s">
        <v>95</v>
      </c>
      <c r="D652" s="1860" t="s">
        <v>635</v>
      </c>
      <c r="E652" s="1862">
        <v>43870</v>
      </c>
      <c r="F652" s="1859" t="s">
        <v>641</v>
      </c>
      <c r="G652" s="1859">
        <v>5</v>
      </c>
      <c r="H652" s="1870" t="s">
        <v>642</v>
      </c>
      <c r="I652" s="1409"/>
      <c r="J652" s="93"/>
    </row>
    <row r="653" spans="1:20">
      <c r="A653" s="1859">
        <v>2020</v>
      </c>
      <c r="B653" s="1860" t="s">
        <v>91</v>
      </c>
      <c r="C653" s="1861" t="s">
        <v>95</v>
      </c>
      <c r="D653" s="1860" t="s">
        <v>635</v>
      </c>
      <c r="E653" s="1862">
        <v>43870</v>
      </c>
      <c r="F653" s="1859" t="s">
        <v>641</v>
      </c>
      <c r="G653" s="1859">
        <v>5</v>
      </c>
      <c r="H653" s="1870" t="s">
        <v>244</v>
      </c>
      <c r="I653" s="1409"/>
      <c r="J653" s="93"/>
    </row>
    <row r="654" spans="1:20">
      <c r="A654" s="1859">
        <v>2020</v>
      </c>
      <c r="B654" s="1860" t="s">
        <v>91</v>
      </c>
      <c r="C654" s="1861" t="s">
        <v>95</v>
      </c>
      <c r="D654" s="1860" t="s">
        <v>635</v>
      </c>
      <c r="E654" s="1862">
        <v>43870</v>
      </c>
      <c r="F654" s="1859"/>
      <c r="G654" s="1859">
        <v>0</v>
      </c>
      <c r="H654" s="1870" t="s">
        <v>643</v>
      </c>
      <c r="I654" s="1409" t="s">
        <v>637</v>
      </c>
      <c r="J654" s="93"/>
    </row>
    <row r="655" spans="1:20" s="188" customFormat="1">
      <c r="A655" s="1859">
        <v>2020</v>
      </c>
      <c r="B655" s="1860" t="s">
        <v>91</v>
      </c>
      <c r="C655" s="1860" t="s">
        <v>95</v>
      </c>
      <c r="D655" s="1860" t="s">
        <v>55</v>
      </c>
      <c r="E655" s="1862">
        <v>43876</v>
      </c>
      <c r="F655" s="1863" t="s">
        <v>644</v>
      </c>
      <c r="G655" s="1859">
        <v>5</v>
      </c>
      <c r="H655" s="1870" t="s">
        <v>645</v>
      </c>
      <c r="I655" s="1410"/>
      <c r="J655" s="250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</row>
    <row r="656" spans="1:20" s="188" customFormat="1">
      <c r="A656" s="1859">
        <v>2020</v>
      </c>
      <c r="B656" s="1860" t="s">
        <v>91</v>
      </c>
      <c r="C656" s="1860" t="s">
        <v>95</v>
      </c>
      <c r="D656" s="1860" t="s">
        <v>55</v>
      </c>
      <c r="E656" s="1862">
        <v>43876</v>
      </c>
      <c r="F656" s="1863" t="s">
        <v>644</v>
      </c>
      <c r="G656" s="1859">
        <v>0</v>
      </c>
      <c r="H656" s="1870" t="s">
        <v>643</v>
      </c>
      <c r="I656" s="1409" t="s">
        <v>234</v>
      </c>
      <c r="J656" s="250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</row>
    <row r="657" spans="1:20" s="188" customFormat="1">
      <c r="A657" s="1859">
        <v>2020</v>
      </c>
      <c r="B657" s="1860" t="s">
        <v>91</v>
      </c>
      <c r="C657" s="2247" t="s">
        <v>95</v>
      </c>
      <c r="D657" s="2190" t="s">
        <v>252</v>
      </c>
      <c r="E657" s="2191">
        <v>43891</v>
      </c>
      <c r="F657" s="2192" t="s">
        <v>646</v>
      </c>
      <c r="G657" s="2248">
        <v>7</v>
      </c>
      <c r="H657" s="2194" t="s">
        <v>647</v>
      </c>
      <c r="I657" s="1410"/>
      <c r="J657" s="187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</row>
    <row r="658" spans="1:20" s="188" customFormat="1">
      <c r="A658" s="1859">
        <v>2020</v>
      </c>
      <c r="B658" s="1860" t="s">
        <v>91</v>
      </c>
      <c r="C658" s="2249" t="s">
        <v>95</v>
      </c>
      <c r="D658" s="2060" t="s">
        <v>252</v>
      </c>
      <c r="E658" s="2061">
        <v>43891</v>
      </c>
      <c r="F658" s="2062" t="s">
        <v>644</v>
      </c>
      <c r="G658" s="2086">
        <v>10</v>
      </c>
      <c r="H658" s="2067" t="s">
        <v>648</v>
      </c>
      <c r="I658" s="1410"/>
      <c r="J658" s="187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</row>
    <row r="659" spans="1:20" s="188" customFormat="1">
      <c r="A659" s="1859">
        <v>2020</v>
      </c>
      <c r="B659" s="1860" t="s">
        <v>91</v>
      </c>
      <c r="C659" s="2249" t="s">
        <v>95</v>
      </c>
      <c r="D659" s="2060" t="s">
        <v>252</v>
      </c>
      <c r="E659" s="2061">
        <v>43891</v>
      </c>
      <c r="F659" s="2062" t="s">
        <v>649</v>
      </c>
      <c r="G659" s="2086">
        <v>3</v>
      </c>
      <c r="H659" s="2067" t="s">
        <v>650</v>
      </c>
      <c r="I659" s="1410"/>
      <c r="J659" s="187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</row>
    <row r="660" spans="1:20" s="188" customFormat="1">
      <c r="A660" s="1871">
        <v>2020</v>
      </c>
      <c r="B660" s="1860" t="s">
        <v>91</v>
      </c>
      <c r="C660" s="2195" t="s">
        <v>95</v>
      </c>
      <c r="D660" s="2110" t="s">
        <v>64</v>
      </c>
      <c r="E660" s="2065">
        <v>43897</v>
      </c>
      <c r="F660" s="2111" t="s">
        <v>644</v>
      </c>
      <c r="G660" s="2066">
        <v>0</v>
      </c>
      <c r="H660" s="2068" t="s">
        <v>342</v>
      </c>
      <c r="I660" s="1409" t="s">
        <v>234</v>
      </c>
      <c r="J660" s="187"/>
      <c r="K660" s="186"/>
      <c r="L660" s="186"/>
      <c r="M660" s="186"/>
      <c r="N660" s="186"/>
      <c r="O660" s="186"/>
      <c r="P660" s="186"/>
      <c r="Q660" s="186"/>
      <c r="R660" s="186"/>
      <c r="S660" s="186"/>
      <c r="T660" s="186"/>
    </row>
    <row r="661" spans="1:20" s="188" customFormat="1">
      <c r="A661" s="1871">
        <v>2020</v>
      </c>
      <c r="B661" s="1860" t="s">
        <v>91</v>
      </c>
      <c r="C661" s="2195" t="s">
        <v>95</v>
      </c>
      <c r="D661" s="2110" t="s">
        <v>64</v>
      </c>
      <c r="E661" s="2065">
        <v>43897</v>
      </c>
      <c r="F661" s="2111" t="s">
        <v>644</v>
      </c>
      <c r="G661" s="2066">
        <v>0</v>
      </c>
      <c r="H661" s="2068" t="s">
        <v>651</v>
      </c>
      <c r="I661" s="1409" t="s">
        <v>234</v>
      </c>
      <c r="J661" s="187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</row>
    <row r="662" spans="1:20" s="188" customFormat="1">
      <c r="A662" s="1871">
        <v>2020</v>
      </c>
      <c r="B662" s="1860"/>
      <c r="C662" s="2195"/>
      <c r="D662" s="2110"/>
      <c r="E662" s="2065"/>
      <c r="F662" s="2111"/>
      <c r="G662" s="2066">
        <f>SUM(G652:G661)</f>
        <v>35</v>
      </c>
      <c r="H662" s="2068"/>
      <c r="I662" s="1409"/>
      <c r="J662" s="187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</row>
    <row r="663" spans="1:20" s="188" customFormat="1">
      <c r="A663" s="1536">
        <v>2021</v>
      </c>
      <c r="B663" s="1457" t="s">
        <v>91</v>
      </c>
      <c r="C663" s="2179" t="s">
        <v>95</v>
      </c>
      <c r="D663" s="2033" t="s">
        <v>252</v>
      </c>
      <c r="E663" s="2034">
        <v>44262</v>
      </c>
      <c r="F663" s="2035" t="s">
        <v>5395</v>
      </c>
      <c r="G663" s="2035">
        <v>7</v>
      </c>
      <c r="H663" s="2043" t="s">
        <v>1000</v>
      </c>
      <c r="I663" s="1409"/>
      <c r="J663" s="187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</row>
    <row r="664" spans="1:20" s="188" customFormat="1">
      <c r="A664" s="1536">
        <v>2021</v>
      </c>
      <c r="B664" s="1457" t="s">
        <v>91</v>
      </c>
      <c r="C664" s="2179" t="s">
        <v>95</v>
      </c>
      <c r="D664" s="2033" t="s">
        <v>252</v>
      </c>
      <c r="E664" s="2034">
        <v>44262</v>
      </c>
      <c r="F664" s="2035" t="s">
        <v>2915</v>
      </c>
      <c r="G664" s="2035">
        <v>7</v>
      </c>
      <c r="H664" s="2043" t="s">
        <v>1489</v>
      </c>
      <c r="I664" s="1409"/>
      <c r="J664" s="187"/>
      <c r="K664" s="186"/>
      <c r="L664" s="186"/>
      <c r="M664" s="186"/>
      <c r="N664" s="186"/>
      <c r="O664" s="186"/>
      <c r="P664" s="186"/>
      <c r="Q664" s="186"/>
      <c r="R664" s="186"/>
      <c r="S664" s="186"/>
      <c r="T664" s="186"/>
    </row>
    <row r="665" spans="1:20" s="188" customFormat="1">
      <c r="A665" s="1458">
        <v>2021</v>
      </c>
      <c r="B665" s="1457" t="s">
        <v>91</v>
      </c>
      <c r="C665" s="2179" t="s">
        <v>95</v>
      </c>
      <c r="D665" s="2033" t="s">
        <v>5446</v>
      </c>
      <c r="E665" s="2034">
        <v>44268</v>
      </c>
      <c r="F665" s="2035" t="s">
        <v>5455</v>
      </c>
      <c r="G665" s="2035">
        <v>5</v>
      </c>
      <c r="H665" s="2043" t="s">
        <v>5454</v>
      </c>
      <c r="I665" s="1409"/>
      <c r="J665" s="250"/>
      <c r="K665" s="186"/>
      <c r="L665" s="186"/>
      <c r="M665" s="186"/>
      <c r="N665" s="186"/>
      <c r="O665" s="186"/>
      <c r="P665" s="186"/>
      <c r="Q665" s="186"/>
      <c r="R665" s="186"/>
      <c r="S665" s="186"/>
      <c r="T665" s="186"/>
    </row>
    <row r="666" spans="1:20" s="188" customFormat="1">
      <c r="A666" s="1458">
        <v>2021</v>
      </c>
      <c r="B666" s="1457" t="s">
        <v>91</v>
      </c>
      <c r="C666" s="2179" t="s">
        <v>95</v>
      </c>
      <c r="D666" s="2033" t="s">
        <v>5446</v>
      </c>
      <c r="E666" s="2034">
        <v>44268</v>
      </c>
      <c r="F666" s="2035" t="s">
        <v>5455</v>
      </c>
      <c r="G666" s="2035">
        <v>5</v>
      </c>
      <c r="H666" s="2043" t="s">
        <v>670</v>
      </c>
      <c r="I666" s="1409"/>
      <c r="J666" s="250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</row>
    <row r="667" spans="1:20">
      <c r="A667" s="1497">
        <v>2021</v>
      </c>
      <c r="B667" s="1457" t="s">
        <v>91</v>
      </c>
      <c r="C667" s="2179" t="s">
        <v>95</v>
      </c>
      <c r="D667" s="2033" t="s">
        <v>5476</v>
      </c>
      <c r="E667" s="2034">
        <v>44317</v>
      </c>
      <c r="F667" s="2035" t="s">
        <v>5455</v>
      </c>
      <c r="G667" s="2035">
        <v>0</v>
      </c>
      <c r="H667" s="2043" t="s">
        <v>5454</v>
      </c>
      <c r="I667" s="1409" t="s">
        <v>234</v>
      </c>
      <c r="J667" s="2"/>
    </row>
    <row r="668" spans="1:20">
      <c r="A668" s="1497">
        <v>2021</v>
      </c>
      <c r="B668" s="1457" t="s">
        <v>91</v>
      </c>
      <c r="C668" s="2179" t="s">
        <v>95</v>
      </c>
      <c r="D668" s="2033" t="s">
        <v>5476</v>
      </c>
      <c r="E668" s="2034">
        <v>44317</v>
      </c>
      <c r="F668" s="2035" t="s">
        <v>5455</v>
      </c>
      <c r="G668" s="2035">
        <v>5</v>
      </c>
      <c r="H668" s="2043" t="s">
        <v>670</v>
      </c>
      <c r="I668" s="1410"/>
      <c r="J668" s="2"/>
    </row>
    <row r="669" spans="1:20">
      <c r="A669" s="1497">
        <v>2021</v>
      </c>
      <c r="B669" s="1457" t="s">
        <v>91</v>
      </c>
      <c r="C669" s="2251" t="s">
        <v>95</v>
      </c>
      <c r="D669" s="2252" t="s">
        <v>5486</v>
      </c>
      <c r="E669" s="2253">
        <v>44332</v>
      </c>
      <c r="F669" s="2254" t="s">
        <v>5537</v>
      </c>
      <c r="G669" s="2255">
        <v>15</v>
      </c>
      <c r="H669" s="2256" t="s">
        <v>5538</v>
      </c>
      <c r="I669" s="1410"/>
      <c r="J669" s="2"/>
    </row>
    <row r="670" spans="1:20" s="188" customFormat="1">
      <c r="A670" s="1536">
        <v>2021</v>
      </c>
      <c r="B670" s="1457"/>
      <c r="C670" s="1457"/>
      <c r="D670" s="1533"/>
      <c r="E670" s="1684"/>
      <c r="F670" s="1534"/>
      <c r="G670" s="1458">
        <f>SUM(G663:G669)</f>
        <v>44</v>
      </c>
      <c r="H670" s="1499"/>
      <c r="I670" s="1410"/>
      <c r="J670" s="187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</row>
    <row r="671" spans="1:20">
      <c r="A671" s="2170" t="s">
        <v>46</v>
      </c>
      <c r="B671" s="2171"/>
      <c r="C671" s="2171" t="s">
        <v>652</v>
      </c>
      <c r="D671" s="2172"/>
      <c r="E671" s="2173"/>
      <c r="F671" s="2174"/>
      <c r="G671" s="2175">
        <f>G662+G670</f>
        <v>79</v>
      </c>
      <c r="H671" s="2176"/>
      <c r="I671" s="1409"/>
      <c r="J671" s="93"/>
    </row>
    <row r="672" spans="1:20">
      <c r="A672" s="104"/>
      <c r="D672" s="131"/>
      <c r="E672" s="1673"/>
      <c r="F672" s="87"/>
      <c r="G672" s="133"/>
      <c r="I672" s="1409"/>
      <c r="J672" s="93"/>
    </row>
    <row r="673" spans="1:20" s="188" customFormat="1">
      <c r="A673" s="244">
        <v>2020</v>
      </c>
      <c r="B673" s="245" t="s">
        <v>129</v>
      </c>
      <c r="C673" s="2275" t="s">
        <v>133</v>
      </c>
      <c r="D673" s="2098" t="s">
        <v>252</v>
      </c>
      <c r="E673" s="2099">
        <v>43891</v>
      </c>
      <c r="F673" s="2100" t="s">
        <v>653</v>
      </c>
      <c r="G673" s="2101">
        <v>10</v>
      </c>
      <c r="H673" s="2276" t="s">
        <v>654</v>
      </c>
      <c r="I673" s="1410"/>
      <c r="J673" s="250"/>
      <c r="K673" s="186"/>
      <c r="L673" s="186"/>
      <c r="M673" s="186"/>
      <c r="N673" s="186"/>
      <c r="O673" s="186"/>
      <c r="P673" s="186"/>
      <c r="Q673" s="186"/>
      <c r="R673" s="186"/>
      <c r="S673" s="186"/>
      <c r="T673" s="186"/>
    </row>
    <row r="674" spans="1:20" s="188" customFormat="1">
      <c r="A674" s="244">
        <v>2020</v>
      </c>
      <c r="B674" s="245"/>
      <c r="C674" s="245"/>
      <c r="D674" s="245"/>
      <c r="E674" s="1689"/>
      <c r="F674" s="1714"/>
      <c r="G674" s="248">
        <f>SUM(G673)</f>
        <v>10</v>
      </c>
      <c r="H674" s="1641"/>
      <c r="I674" s="1410"/>
      <c r="J674" s="250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</row>
    <row r="675" spans="1:20">
      <c r="A675" s="2170" t="s">
        <v>46</v>
      </c>
      <c r="B675" s="2171"/>
      <c r="C675" s="2171" t="s">
        <v>655</v>
      </c>
      <c r="D675" s="2172"/>
      <c r="E675" s="2173"/>
      <c r="F675" s="2174"/>
      <c r="G675" s="2175">
        <f>G674</f>
        <v>10</v>
      </c>
      <c r="H675" s="2176"/>
      <c r="I675" s="1409"/>
      <c r="J675" s="93"/>
    </row>
    <row r="676" spans="1:20">
      <c r="A676" s="278"/>
      <c r="B676" s="154"/>
      <c r="C676" s="154"/>
      <c r="D676" s="326"/>
      <c r="E676" s="1677"/>
      <c r="F676" s="280"/>
      <c r="G676" s="153"/>
      <c r="H676" s="157"/>
      <c r="I676" s="1541"/>
      <c r="J676" s="93"/>
    </row>
    <row r="677" spans="1:20" s="115" customFormat="1">
      <c r="A677" s="1840">
        <v>2018</v>
      </c>
      <c r="B677" s="1826" t="s">
        <v>129</v>
      </c>
      <c r="C677" s="1826" t="s">
        <v>141</v>
      </c>
      <c r="D677" s="1841" t="s">
        <v>461</v>
      </c>
      <c r="E677" s="1837">
        <v>43366</v>
      </c>
      <c r="F677" s="1842" t="s">
        <v>656</v>
      </c>
      <c r="G677" s="1838">
        <v>5</v>
      </c>
      <c r="H677" s="1839" t="s">
        <v>295</v>
      </c>
      <c r="I677" s="1652"/>
      <c r="J677" s="114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</row>
    <row r="678" spans="1:20" s="115" customFormat="1">
      <c r="A678" s="1840">
        <v>2018</v>
      </c>
      <c r="B678" s="1826"/>
      <c r="C678" s="1826"/>
      <c r="D678" s="1841"/>
      <c r="E678" s="1837"/>
      <c r="F678" s="1842"/>
      <c r="G678" s="1838">
        <f>SUM(G677)</f>
        <v>5</v>
      </c>
      <c r="H678" s="1839"/>
      <c r="I678" s="1652"/>
      <c r="J678" s="114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</row>
    <row r="679" spans="1:20">
      <c r="A679" s="104">
        <v>2019</v>
      </c>
      <c r="B679" s="73" t="s">
        <v>129</v>
      </c>
      <c r="C679" s="73" t="s">
        <v>141</v>
      </c>
      <c r="D679" s="72" t="s">
        <v>657</v>
      </c>
      <c r="E679" s="1673">
        <v>43506</v>
      </c>
      <c r="F679" s="87" t="s">
        <v>658</v>
      </c>
      <c r="G679" s="133">
        <v>5</v>
      </c>
      <c r="H679" s="88" t="s">
        <v>659</v>
      </c>
      <c r="I679" s="1541"/>
      <c r="J679" s="93"/>
    </row>
    <row r="680" spans="1:20">
      <c r="A680" s="173">
        <v>2019</v>
      </c>
      <c r="B680" s="73" t="s">
        <v>129</v>
      </c>
      <c r="C680" s="73" t="s">
        <v>141</v>
      </c>
      <c r="D680" s="174" t="s">
        <v>277</v>
      </c>
      <c r="E680" s="1679">
        <v>43716</v>
      </c>
      <c r="F680" s="1657" t="s">
        <v>660</v>
      </c>
      <c r="G680" s="173">
        <v>3</v>
      </c>
      <c r="H680" s="88" t="s">
        <v>478</v>
      </c>
      <c r="I680" s="1541"/>
    </row>
    <row r="681" spans="1:20">
      <c r="A681" s="173">
        <v>2020</v>
      </c>
      <c r="B681" s="73" t="s">
        <v>129</v>
      </c>
      <c r="C681" s="73" t="s">
        <v>141</v>
      </c>
      <c r="D681" s="73" t="s">
        <v>461</v>
      </c>
      <c r="E681" s="1679">
        <v>43730</v>
      </c>
      <c r="F681" s="1657" t="s">
        <v>661</v>
      </c>
      <c r="G681" s="173">
        <v>5</v>
      </c>
      <c r="H681" s="88" t="s">
        <v>295</v>
      </c>
      <c r="I681" s="1541"/>
    </row>
    <row r="682" spans="1:20">
      <c r="A682" s="104">
        <v>2019</v>
      </c>
      <c r="D682" s="72"/>
      <c r="E682" s="1673"/>
      <c r="F682" s="87"/>
      <c r="G682" s="133">
        <f>SUM(G679:G681)</f>
        <v>13</v>
      </c>
      <c r="I682" s="1541"/>
      <c r="J682" s="93"/>
    </row>
    <row r="683" spans="1:20">
      <c r="A683" s="1871">
        <v>2020</v>
      </c>
      <c r="B683" s="1860" t="s">
        <v>129</v>
      </c>
      <c r="C683" s="1860" t="s">
        <v>141</v>
      </c>
      <c r="D683" s="1869" t="s">
        <v>406</v>
      </c>
      <c r="E683" s="1862">
        <v>43867</v>
      </c>
      <c r="F683" s="1873"/>
      <c r="G683" s="1859">
        <v>0</v>
      </c>
      <c r="H683" s="1870" t="s">
        <v>663</v>
      </c>
      <c r="I683" s="1541" t="s">
        <v>637</v>
      </c>
      <c r="J683" s="93"/>
    </row>
    <row r="684" spans="1:20">
      <c r="A684" s="1871">
        <v>2020</v>
      </c>
      <c r="B684" s="1860"/>
      <c r="C684" s="1860"/>
      <c r="D684" s="1869"/>
      <c r="E684" s="1862"/>
      <c r="F684" s="1873"/>
      <c r="G684" s="1859">
        <f>SUM(G683)</f>
        <v>0</v>
      </c>
      <c r="H684" s="1870"/>
      <c r="I684" s="1541"/>
      <c r="J684" s="93"/>
    </row>
    <row r="685" spans="1:20">
      <c r="A685" s="1825">
        <v>2022</v>
      </c>
      <c r="B685" s="1827" t="s">
        <v>129</v>
      </c>
      <c r="C685" s="1827" t="s">
        <v>141</v>
      </c>
      <c r="D685" s="1834" t="s">
        <v>252</v>
      </c>
      <c r="E685" s="1829">
        <v>44626</v>
      </c>
      <c r="F685" s="1830" t="s">
        <v>5991</v>
      </c>
      <c r="G685" s="1831">
        <v>3</v>
      </c>
      <c r="H685" s="1832" t="s">
        <v>5902</v>
      </c>
      <c r="I685" s="1541"/>
      <c r="J685" s="93"/>
    </row>
    <row r="686" spans="1:20">
      <c r="A686" s="1825">
        <v>2022</v>
      </c>
      <c r="B686" s="1827" t="s">
        <v>129</v>
      </c>
      <c r="C686" s="1827" t="s">
        <v>141</v>
      </c>
      <c r="D686" s="1834" t="s">
        <v>5683</v>
      </c>
      <c r="E686" s="1829">
        <v>44703</v>
      </c>
      <c r="F686" s="1830" t="s">
        <v>6131</v>
      </c>
      <c r="G686" s="1831">
        <v>10</v>
      </c>
      <c r="H686" s="2000" t="s">
        <v>6097</v>
      </c>
      <c r="I686" s="1999"/>
      <c r="J686" s="93"/>
    </row>
    <row r="687" spans="1:20">
      <c r="A687" s="1825">
        <v>2022</v>
      </c>
      <c r="B687" s="1827" t="s">
        <v>129</v>
      </c>
      <c r="C687" s="1827" t="s">
        <v>141</v>
      </c>
      <c r="D687" s="1834" t="s">
        <v>277</v>
      </c>
      <c r="E687" s="1829">
        <v>44815</v>
      </c>
      <c r="F687" s="1830" t="s">
        <v>6337</v>
      </c>
      <c r="G687" s="1831">
        <v>3</v>
      </c>
      <c r="H687" s="1832" t="s">
        <v>1151</v>
      </c>
      <c r="I687" s="1908" t="s">
        <v>5913</v>
      </c>
      <c r="J687" s="93"/>
    </row>
    <row r="688" spans="1:20">
      <c r="A688" s="1825">
        <v>2022</v>
      </c>
      <c r="B688" s="1827"/>
      <c r="C688" s="1827"/>
      <c r="D688" s="1834"/>
      <c r="E688" s="1829"/>
      <c r="F688" s="1830"/>
      <c r="G688" s="1831">
        <v>16</v>
      </c>
      <c r="H688" s="1832"/>
      <c r="I688" s="1907"/>
      <c r="J688" s="93"/>
    </row>
    <row r="689" spans="1:20">
      <c r="A689" s="2170" t="s">
        <v>46</v>
      </c>
      <c r="B689" s="2171"/>
      <c r="C689" s="2171" t="s">
        <v>664</v>
      </c>
      <c r="D689" s="2172"/>
      <c r="E689" s="2173"/>
      <c r="F689" s="2174"/>
      <c r="G689" s="2175">
        <v>34</v>
      </c>
      <c r="H689" s="2176"/>
      <c r="I689" s="1541"/>
      <c r="J689" s="93"/>
    </row>
    <row r="690" spans="1:20">
      <c r="A690" s="104"/>
      <c r="D690" s="131"/>
      <c r="E690" s="1673"/>
      <c r="F690" s="87"/>
      <c r="G690" s="133"/>
      <c r="I690" s="1409"/>
      <c r="J690" s="93"/>
    </row>
    <row r="691" spans="1:20" s="115" customFormat="1">
      <c r="A691" s="1835">
        <v>2018</v>
      </c>
      <c r="B691" s="1826" t="s">
        <v>91</v>
      </c>
      <c r="C691" s="1826" t="s">
        <v>103</v>
      </c>
      <c r="D691" s="1826" t="s">
        <v>55</v>
      </c>
      <c r="E691" s="1837">
        <v>43149</v>
      </c>
      <c r="F691" s="1838"/>
      <c r="G691" s="1838">
        <v>0</v>
      </c>
      <c r="H691" s="1839" t="s">
        <v>342</v>
      </c>
      <c r="I691" s="1409" t="s">
        <v>665</v>
      </c>
      <c r="J691" s="114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</row>
    <row r="692" spans="1:20">
      <c r="A692" s="1835">
        <v>2018</v>
      </c>
      <c r="B692" s="1826" t="s">
        <v>91</v>
      </c>
      <c r="C692" s="1841" t="s">
        <v>103</v>
      </c>
      <c r="D692" s="1826" t="s">
        <v>265</v>
      </c>
      <c r="E692" s="1837">
        <v>43352</v>
      </c>
      <c r="F692" s="1838" t="s">
        <v>666</v>
      </c>
      <c r="G692" s="1842">
        <v>10</v>
      </c>
      <c r="H692" s="1839" t="s">
        <v>667</v>
      </c>
      <c r="I692" s="1409"/>
      <c r="J692" s="2"/>
    </row>
    <row r="693" spans="1:20">
      <c r="A693" s="1835">
        <v>2018</v>
      </c>
      <c r="B693" s="1826" t="s">
        <v>91</v>
      </c>
      <c r="C693" s="1841" t="s">
        <v>103</v>
      </c>
      <c r="D693" s="1826" t="s">
        <v>500</v>
      </c>
      <c r="E693" s="1837">
        <v>43415</v>
      </c>
      <c r="F693" s="1838" t="s">
        <v>668</v>
      </c>
      <c r="G693" s="1842">
        <v>0</v>
      </c>
      <c r="H693" s="1839" t="s">
        <v>645</v>
      </c>
      <c r="I693" s="1409" t="s">
        <v>669</v>
      </c>
      <c r="J693" s="2"/>
    </row>
    <row r="694" spans="1:20">
      <c r="A694" s="1835">
        <v>2018</v>
      </c>
      <c r="B694" s="1826" t="s">
        <v>91</v>
      </c>
      <c r="C694" s="1841" t="s">
        <v>103</v>
      </c>
      <c r="D694" s="1826" t="s">
        <v>500</v>
      </c>
      <c r="E694" s="1837">
        <v>43415</v>
      </c>
      <c r="F694" s="1838" t="s">
        <v>668</v>
      </c>
      <c r="G694" s="1842">
        <v>0</v>
      </c>
      <c r="H694" s="1839" t="s">
        <v>670</v>
      </c>
      <c r="I694" s="1409" t="s">
        <v>669</v>
      </c>
      <c r="J694" s="2"/>
    </row>
    <row r="695" spans="1:20" s="115" customFormat="1">
      <c r="A695" s="1835">
        <v>2018</v>
      </c>
      <c r="B695" s="1826"/>
      <c r="C695" s="1826"/>
      <c r="D695" s="1826"/>
      <c r="E695" s="1837"/>
      <c r="F695" s="1838"/>
      <c r="G695" s="1838">
        <f>SUM(G691:G692)</f>
        <v>10</v>
      </c>
      <c r="H695" s="1839"/>
      <c r="I695" s="1540"/>
      <c r="J695" s="114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</row>
    <row r="696" spans="1:20">
      <c r="A696" s="147">
        <v>2019</v>
      </c>
      <c r="B696" s="73" t="s">
        <v>91</v>
      </c>
      <c r="C696" s="72" t="s">
        <v>103</v>
      </c>
      <c r="D696" s="73" t="s">
        <v>55</v>
      </c>
      <c r="E696" s="1673">
        <v>43512</v>
      </c>
      <c r="F696" s="133" t="s">
        <v>671</v>
      </c>
      <c r="G696" s="87">
        <v>5</v>
      </c>
      <c r="H696" s="88" t="s">
        <v>236</v>
      </c>
      <c r="I696" s="1409"/>
      <c r="J696" s="2"/>
    </row>
    <row r="697" spans="1:20">
      <c r="A697" s="147">
        <v>2019</v>
      </c>
      <c r="B697" s="73" t="s">
        <v>91</v>
      </c>
      <c r="C697" s="72" t="s">
        <v>103</v>
      </c>
      <c r="D697" s="73" t="s">
        <v>55</v>
      </c>
      <c r="E697" s="1673">
        <v>43512</v>
      </c>
      <c r="F697" s="133" t="s">
        <v>671</v>
      </c>
      <c r="G697" s="87">
        <v>5</v>
      </c>
      <c r="H697" s="88" t="s">
        <v>273</v>
      </c>
      <c r="I697" s="1409"/>
      <c r="J697" s="2"/>
    </row>
    <row r="698" spans="1:20">
      <c r="A698" s="137">
        <v>2019</v>
      </c>
      <c r="B698" s="73" t="s">
        <v>91</v>
      </c>
      <c r="C698" s="143" t="s">
        <v>103</v>
      </c>
      <c r="D698" s="138" t="s">
        <v>227</v>
      </c>
      <c r="E698" s="1674">
        <v>43604</v>
      </c>
      <c r="F698" s="1656" t="s">
        <v>672</v>
      </c>
      <c r="G698" s="141">
        <v>3</v>
      </c>
      <c r="H698" s="1561" t="s">
        <v>673</v>
      </c>
      <c r="I698" s="1409"/>
    </row>
    <row r="699" spans="1:20">
      <c r="A699" s="137">
        <v>2019</v>
      </c>
      <c r="B699" s="73" t="s">
        <v>91</v>
      </c>
      <c r="C699" s="143" t="s">
        <v>103</v>
      </c>
      <c r="D699" s="138" t="s">
        <v>227</v>
      </c>
      <c r="E699" s="1674">
        <v>43604</v>
      </c>
      <c r="F699" s="1656" t="s">
        <v>674</v>
      </c>
      <c r="G699" s="141">
        <v>7</v>
      </c>
      <c r="H699" s="1561" t="s">
        <v>497</v>
      </c>
      <c r="I699" s="1409"/>
    </row>
    <row r="700" spans="1:20">
      <c r="A700" s="173">
        <v>2019</v>
      </c>
      <c r="B700" s="73" t="s">
        <v>91</v>
      </c>
      <c r="C700" s="174" t="s">
        <v>103</v>
      </c>
      <c r="D700" s="73" t="s">
        <v>277</v>
      </c>
      <c r="E700" s="1679">
        <v>43716</v>
      </c>
      <c r="F700" s="1657" t="s">
        <v>675</v>
      </c>
      <c r="G700" s="173">
        <v>10</v>
      </c>
      <c r="H700" s="88" t="s">
        <v>667</v>
      </c>
      <c r="I700" s="1409"/>
    </row>
    <row r="701" spans="1:20">
      <c r="A701" s="173">
        <v>2019</v>
      </c>
      <c r="B701" s="73" t="s">
        <v>91</v>
      </c>
      <c r="C701" s="174" t="s">
        <v>103</v>
      </c>
      <c r="D701" s="174" t="s">
        <v>277</v>
      </c>
      <c r="E701" s="1679">
        <v>43716</v>
      </c>
      <c r="F701" s="1657" t="s">
        <v>676</v>
      </c>
      <c r="G701" s="173">
        <v>3</v>
      </c>
      <c r="H701" s="88" t="s">
        <v>677</v>
      </c>
      <c r="I701" s="1409"/>
    </row>
    <row r="702" spans="1:20">
      <c r="A702" s="147">
        <v>2019</v>
      </c>
      <c r="E702" s="1673"/>
      <c r="F702" s="133"/>
      <c r="G702" s="133">
        <f>SUM(G696:G701)</f>
        <v>33</v>
      </c>
      <c r="I702" s="1409"/>
      <c r="J702" s="93"/>
    </row>
    <row r="703" spans="1:20" s="188" customFormat="1">
      <c r="A703" s="1859">
        <v>2020</v>
      </c>
      <c r="B703" s="1860" t="s">
        <v>91</v>
      </c>
      <c r="C703" s="2189" t="s">
        <v>103</v>
      </c>
      <c r="D703" s="2309" t="s">
        <v>55</v>
      </c>
      <c r="E703" s="2310">
        <v>43876</v>
      </c>
      <c r="F703" s="2311" t="s">
        <v>678</v>
      </c>
      <c r="G703" s="2312">
        <v>0</v>
      </c>
      <c r="H703" s="2313" t="s">
        <v>679</v>
      </c>
      <c r="I703" s="1409" t="s">
        <v>234</v>
      </c>
      <c r="J703" s="250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</row>
    <row r="704" spans="1:20" s="188" customFormat="1">
      <c r="A704" s="1859">
        <v>2020</v>
      </c>
      <c r="B704" s="1860" t="s">
        <v>91</v>
      </c>
      <c r="C704" s="2195" t="s">
        <v>103</v>
      </c>
      <c r="D704" s="2059" t="s">
        <v>55</v>
      </c>
      <c r="E704" s="2065">
        <v>43876</v>
      </c>
      <c r="F704" s="2132" t="s">
        <v>678</v>
      </c>
      <c r="G704" s="2066">
        <v>0</v>
      </c>
      <c r="H704" s="2068" t="s">
        <v>273</v>
      </c>
      <c r="I704" s="1409" t="s">
        <v>234</v>
      </c>
      <c r="J704" s="250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</row>
    <row r="705" spans="1:20" s="188" customFormat="1">
      <c r="A705" s="1859">
        <v>2020</v>
      </c>
      <c r="B705" s="1860" t="s">
        <v>91</v>
      </c>
      <c r="C705" s="2249" t="s">
        <v>103</v>
      </c>
      <c r="D705" s="2060" t="s">
        <v>252</v>
      </c>
      <c r="E705" s="2061">
        <v>43891</v>
      </c>
      <c r="F705" s="2062" t="s">
        <v>672</v>
      </c>
      <c r="G705" s="2086">
        <v>7</v>
      </c>
      <c r="H705" s="2067" t="s">
        <v>680</v>
      </c>
      <c r="I705" s="1410"/>
      <c r="J705" s="187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</row>
    <row r="706" spans="1:20" s="188" customFormat="1">
      <c r="A706" s="1859">
        <v>2020</v>
      </c>
      <c r="B706" s="1860" t="s">
        <v>91</v>
      </c>
      <c r="C706" s="2249" t="s">
        <v>103</v>
      </c>
      <c r="D706" s="2060" t="s">
        <v>252</v>
      </c>
      <c r="E706" s="2061">
        <v>43891</v>
      </c>
      <c r="F706" s="2062" t="s">
        <v>681</v>
      </c>
      <c r="G706" s="2086">
        <v>3</v>
      </c>
      <c r="H706" s="2067" t="s">
        <v>682</v>
      </c>
      <c r="I706" s="1410"/>
      <c r="J706" s="187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</row>
    <row r="707" spans="1:20" s="188" customFormat="1">
      <c r="A707" s="1859">
        <v>2020</v>
      </c>
      <c r="B707" s="1860" t="s">
        <v>91</v>
      </c>
      <c r="C707" s="2249" t="s">
        <v>103</v>
      </c>
      <c r="D707" s="2060" t="s">
        <v>252</v>
      </c>
      <c r="E707" s="2061">
        <v>43891</v>
      </c>
      <c r="F707" s="2062" t="s">
        <v>683</v>
      </c>
      <c r="G707" s="2086">
        <v>3</v>
      </c>
      <c r="H707" s="2067" t="s">
        <v>684</v>
      </c>
      <c r="I707" s="1410"/>
      <c r="J707" s="187"/>
      <c r="K707" s="186"/>
      <c r="L707" s="186"/>
      <c r="M707" s="186"/>
      <c r="N707" s="186"/>
      <c r="O707" s="186"/>
      <c r="P707" s="186"/>
      <c r="Q707" s="186"/>
      <c r="R707" s="186"/>
      <c r="S707" s="186"/>
      <c r="T707" s="186"/>
    </row>
    <row r="708" spans="1:20" s="188" customFormat="1">
      <c r="A708" s="1859">
        <v>2020</v>
      </c>
      <c r="B708" s="1860" t="s">
        <v>91</v>
      </c>
      <c r="C708" s="2249" t="s">
        <v>103</v>
      </c>
      <c r="D708" s="2060" t="s">
        <v>252</v>
      </c>
      <c r="E708" s="2061">
        <v>43891</v>
      </c>
      <c r="F708" s="2062" t="s">
        <v>686</v>
      </c>
      <c r="G708" s="2086">
        <v>10</v>
      </c>
      <c r="H708" s="2067" t="s">
        <v>687</v>
      </c>
      <c r="I708" s="1410"/>
      <c r="J708" s="187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</row>
    <row r="709" spans="1:20" s="188" customFormat="1">
      <c r="A709" s="1866">
        <v>2020</v>
      </c>
      <c r="B709" s="1860"/>
      <c r="C709" s="2195"/>
      <c r="D709" s="2059"/>
      <c r="E709" s="2065"/>
      <c r="F709" s="2066"/>
      <c r="G709" s="2066">
        <f>SUM(G703:G708)</f>
        <v>23</v>
      </c>
      <c r="H709" s="2068"/>
      <c r="I709" s="1410"/>
      <c r="J709" s="187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</row>
    <row r="710" spans="1:20" s="188" customFormat="1">
      <c r="A710" s="1497">
        <v>2021</v>
      </c>
      <c r="B710" s="1457" t="s">
        <v>91</v>
      </c>
      <c r="C710" s="2179" t="s">
        <v>103</v>
      </c>
      <c r="D710" s="2033" t="s">
        <v>252</v>
      </c>
      <c r="E710" s="2034">
        <v>44262</v>
      </c>
      <c r="F710" s="2035" t="s">
        <v>5396</v>
      </c>
      <c r="G710" s="2035">
        <v>7</v>
      </c>
      <c r="H710" s="2043" t="s">
        <v>289</v>
      </c>
      <c r="I710" s="1410"/>
      <c r="J710" s="187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</row>
    <row r="711" spans="1:20" s="188" customFormat="1">
      <c r="A711" s="1497">
        <v>2021</v>
      </c>
      <c r="B711" s="1457" t="s">
        <v>91</v>
      </c>
      <c r="C711" s="2179" t="s">
        <v>103</v>
      </c>
      <c r="D711" s="2033" t="s">
        <v>252</v>
      </c>
      <c r="E711" s="2034">
        <v>44262</v>
      </c>
      <c r="F711" s="2035" t="s">
        <v>5397</v>
      </c>
      <c r="G711" s="2035">
        <v>10</v>
      </c>
      <c r="H711" s="2043" t="s">
        <v>648</v>
      </c>
      <c r="I711" s="1410"/>
      <c r="J711" s="187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</row>
    <row r="712" spans="1:20" s="188" customFormat="1">
      <c r="A712" s="1497">
        <v>2021</v>
      </c>
      <c r="B712" s="1457" t="s">
        <v>91</v>
      </c>
      <c r="C712" s="2179" t="s">
        <v>103</v>
      </c>
      <c r="D712" s="2033" t="s">
        <v>252</v>
      </c>
      <c r="E712" s="2034">
        <v>44262</v>
      </c>
      <c r="F712" s="2035" t="s">
        <v>2016</v>
      </c>
      <c r="G712" s="2035">
        <v>3</v>
      </c>
      <c r="H712" s="2043" t="s">
        <v>682</v>
      </c>
      <c r="I712" s="1410"/>
      <c r="J712" s="187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</row>
    <row r="713" spans="1:20" s="188" customFormat="1">
      <c r="A713" s="1497">
        <v>2021</v>
      </c>
      <c r="B713" s="1457" t="s">
        <v>91</v>
      </c>
      <c r="C713" s="2179" t="s">
        <v>103</v>
      </c>
      <c r="D713" s="2033" t="s">
        <v>252</v>
      </c>
      <c r="E713" s="2034">
        <v>44262</v>
      </c>
      <c r="F713" s="2035" t="s">
        <v>5678</v>
      </c>
      <c r="G713" s="2035">
        <v>3</v>
      </c>
      <c r="H713" s="2043" t="s">
        <v>5679</v>
      </c>
      <c r="I713" s="1410"/>
      <c r="J713" s="187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</row>
    <row r="714" spans="1:20" s="188" customFormat="1">
      <c r="A714" s="1497">
        <v>2021</v>
      </c>
      <c r="B714" s="1457" t="s">
        <v>91</v>
      </c>
      <c r="C714" s="2179" t="s">
        <v>103</v>
      </c>
      <c r="D714" s="2033" t="s">
        <v>5486</v>
      </c>
      <c r="E714" s="2034">
        <v>44332</v>
      </c>
      <c r="F714" s="2036" t="s">
        <v>5539</v>
      </c>
      <c r="G714" s="2035">
        <v>10</v>
      </c>
      <c r="H714" s="2043" t="s">
        <v>5540</v>
      </c>
      <c r="I714" s="1410"/>
      <c r="J714" s="187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</row>
    <row r="715" spans="1:20" s="188" customFormat="1">
      <c r="A715" s="1497">
        <v>2021</v>
      </c>
      <c r="B715" s="1457" t="s">
        <v>91</v>
      </c>
      <c r="C715" s="2179" t="s">
        <v>103</v>
      </c>
      <c r="D715" s="2033" t="s">
        <v>5486</v>
      </c>
      <c r="E715" s="2034">
        <v>44332</v>
      </c>
      <c r="F715" s="2036" t="s">
        <v>5541</v>
      </c>
      <c r="G715" s="2035">
        <v>10</v>
      </c>
      <c r="H715" s="2043" t="s">
        <v>5542</v>
      </c>
      <c r="I715" s="1410"/>
      <c r="J715" s="187"/>
      <c r="K715" s="186"/>
      <c r="L715" s="186"/>
      <c r="M715" s="186"/>
      <c r="N715" s="186"/>
      <c r="O715" s="186"/>
      <c r="P715" s="186"/>
      <c r="Q715" s="186"/>
      <c r="R715" s="186"/>
      <c r="S715" s="186"/>
      <c r="T715" s="186"/>
    </row>
    <row r="716" spans="1:20" s="188" customFormat="1">
      <c r="A716" s="1497">
        <v>2021</v>
      </c>
      <c r="B716" s="1457" t="s">
        <v>91</v>
      </c>
      <c r="C716" s="2179" t="s">
        <v>103</v>
      </c>
      <c r="D716" s="2033" t="s">
        <v>5486</v>
      </c>
      <c r="E716" s="2034">
        <v>44332</v>
      </c>
      <c r="F716" s="2036" t="s">
        <v>5543</v>
      </c>
      <c r="G716" s="2035">
        <v>7</v>
      </c>
      <c r="H716" s="2043" t="s">
        <v>5544</v>
      </c>
      <c r="I716" s="1410"/>
      <c r="J716" s="187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</row>
    <row r="717" spans="1:20" s="188" customFormat="1">
      <c r="A717" s="1497">
        <v>2021</v>
      </c>
      <c r="B717" s="1457" t="s">
        <v>91</v>
      </c>
      <c r="C717" s="2179" t="s">
        <v>103</v>
      </c>
      <c r="D717" s="2033" t="s">
        <v>5486</v>
      </c>
      <c r="E717" s="2034">
        <v>44332</v>
      </c>
      <c r="F717" s="2036" t="s">
        <v>5545</v>
      </c>
      <c r="G717" s="2035">
        <v>10</v>
      </c>
      <c r="H717" s="2043" t="s">
        <v>5546</v>
      </c>
      <c r="I717" s="1410"/>
      <c r="J717" s="187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</row>
    <row r="718" spans="1:20" s="188" customFormat="1">
      <c r="A718" s="1497">
        <v>2021</v>
      </c>
      <c r="B718" s="1457"/>
      <c r="C718" s="2179"/>
      <c r="D718" s="2033"/>
      <c r="E718" s="2034"/>
      <c r="F718" s="2035"/>
      <c r="G718" s="2035">
        <v>60</v>
      </c>
      <c r="H718" s="2043"/>
      <c r="I718" s="1410"/>
      <c r="J718" s="187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</row>
    <row r="719" spans="1:20" s="188" customFormat="1">
      <c r="A719" s="1833">
        <v>2022</v>
      </c>
      <c r="B719" s="1827" t="s">
        <v>91</v>
      </c>
      <c r="C719" s="1893" t="s">
        <v>103</v>
      </c>
      <c r="D719" s="1896" t="s">
        <v>252</v>
      </c>
      <c r="E719" s="1898">
        <v>44626</v>
      </c>
      <c r="F719" s="1902" t="s">
        <v>5963</v>
      </c>
      <c r="G719" s="1902">
        <v>7</v>
      </c>
      <c r="H719" s="2044" t="s">
        <v>5871</v>
      </c>
      <c r="I719" s="1891"/>
      <c r="J719" s="187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</row>
    <row r="720" spans="1:20" s="188" customFormat="1">
      <c r="A720" s="1833">
        <v>2022</v>
      </c>
      <c r="B720" s="1827" t="s">
        <v>91</v>
      </c>
      <c r="C720" s="1893" t="s">
        <v>103</v>
      </c>
      <c r="D720" s="1896" t="s">
        <v>252</v>
      </c>
      <c r="E720" s="1898">
        <v>44626</v>
      </c>
      <c r="F720" s="1902" t="s">
        <v>5966</v>
      </c>
      <c r="G720" s="1902">
        <v>3</v>
      </c>
      <c r="H720" s="2044" t="s">
        <v>5875</v>
      </c>
      <c r="I720" s="1891"/>
      <c r="J720" s="187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</row>
    <row r="721" spans="1:20" s="188" customFormat="1">
      <c r="A721" s="1833">
        <v>2022</v>
      </c>
      <c r="B721" s="1827" t="s">
        <v>91</v>
      </c>
      <c r="C721" s="1893" t="s">
        <v>103</v>
      </c>
      <c r="D721" s="1896" t="s">
        <v>252</v>
      </c>
      <c r="E721" s="1898">
        <v>44626</v>
      </c>
      <c r="F721" s="1902" t="s">
        <v>5979</v>
      </c>
      <c r="G721" s="1902">
        <v>10</v>
      </c>
      <c r="H721" s="2044" t="s">
        <v>5889</v>
      </c>
      <c r="I721" s="1891"/>
      <c r="J721" s="187"/>
      <c r="K721" s="186"/>
      <c r="L721" s="186"/>
      <c r="M721" s="186"/>
      <c r="N721" s="186"/>
      <c r="O721" s="186"/>
      <c r="P721" s="186"/>
      <c r="Q721" s="186"/>
      <c r="R721" s="186"/>
      <c r="S721" s="186"/>
      <c r="T721" s="186"/>
    </row>
    <row r="722" spans="1:20" s="188" customFormat="1">
      <c r="A722" s="1833">
        <v>2022</v>
      </c>
      <c r="B722" s="1827" t="s">
        <v>91</v>
      </c>
      <c r="C722" s="1893" t="s">
        <v>103</v>
      </c>
      <c r="D722" s="1896" t="s">
        <v>252</v>
      </c>
      <c r="E722" s="1898">
        <v>44626</v>
      </c>
      <c r="F722" s="1902" t="s">
        <v>5980</v>
      </c>
      <c r="G722" s="1902">
        <v>3</v>
      </c>
      <c r="H722" s="2044" t="s">
        <v>5890</v>
      </c>
      <c r="I722" s="1891"/>
      <c r="J722" s="187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</row>
    <row r="723" spans="1:20" s="188" customFormat="1">
      <c r="A723" s="1833">
        <v>2022</v>
      </c>
      <c r="B723" s="1827" t="s">
        <v>91</v>
      </c>
      <c r="C723" s="1893" t="s">
        <v>103</v>
      </c>
      <c r="D723" s="1896" t="s">
        <v>252</v>
      </c>
      <c r="E723" s="1898">
        <v>44626</v>
      </c>
      <c r="F723" s="1902" t="s">
        <v>5982</v>
      </c>
      <c r="G723" s="1902">
        <v>10</v>
      </c>
      <c r="H723" s="2044" t="s">
        <v>5892</v>
      </c>
      <c r="I723" s="1891"/>
      <c r="J723" s="187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</row>
    <row r="724" spans="1:20" s="188" customFormat="1">
      <c r="A724" s="1833">
        <v>2022</v>
      </c>
      <c r="B724" s="1827" t="s">
        <v>91</v>
      </c>
      <c r="C724" s="1893" t="s">
        <v>103</v>
      </c>
      <c r="D724" s="1896" t="s">
        <v>5683</v>
      </c>
      <c r="E724" s="1898">
        <v>44703</v>
      </c>
      <c r="F724" s="1902" t="s">
        <v>6116</v>
      </c>
      <c r="G724" s="1902">
        <v>3</v>
      </c>
      <c r="H724" s="2044" t="s">
        <v>6032</v>
      </c>
      <c r="I724" s="1891"/>
      <c r="J724" s="187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</row>
    <row r="725" spans="1:20" s="188" customFormat="1">
      <c r="A725" s="1833">
        <v>2022</v>
      </c>
      <c r="B725" s="1827" t="s">
        <v>91</v>
      </c>
      <c r="C725" s="1893" t="s">
        <v>103</v>
      </c>
      <c r="D725" s="1896" t="s">
        <v>5683</v>
      </c>
      <c r="E725" s="1898">
        <v>44703</v>
      </c>
      <c r="F725" s="1902" t="s">
        <v>6117</v>
      </c>
      <c r="G725" s="1902">
        <v>3</v>
      </c>
      <c r="H725" s="2044" t="s">
        <v>6035</v>
      </c>
      <c r="I725" s="1891"/>
      <c r="J725" s="187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</row>
    <row r="726" spans="1:20" s="188" customFormat="1">
      <c r="A726" s="1833">
        <v>2022</v>
      </c>
      <c r="B726" s="1827" t="s">
        <v>91</v>
      </c>
      <c r="C726" s="1893" t="s">
        <v>103</v>
      </c>
      <c r="D726" s="1896" t="s">
        <v>5683</v>
      </c>
      <c r="E726" s="1898">
        <v>44703</v>
      </c>
      <c r="F726" s="1902" t="s">
        <v>6218</v>
      </c>
      <c r="G726" s="1902">
        <v>7</v>
      </c>
      <c r="H726" s="2044" t="s">
        <v>6095</v>
      </c>
      <c r="I726" s="1891"/>
      <c r="J726" s="187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</row>
    <row r="727" spans="1:20" s="188" customFormat="1">
      <c r="A727" s="1833">
        <v>2022</v>
      </c>
      <c r="B727" s="1827" t="s">
        <v>91</v>
      </c>
      <c r="C727" s="1893" t="s">
        <v>103</v>
      </c>
      <c r="D727" s="1896" t="s">
        <v>6173</v>
      </c>
      <c r="E727" s="1898">
        <v>44709</v>
      </c>
      <c r="F727" s="1902" t="s">
        <v>6116</v>
      </c>
      <c r="G727" s="1902">
        <v>5</v>
      </c>
      <c r="H727" s="2044" t="s">
        <v>6174</v>
      </c>
      <c r="I727" s="1891"/>
      <c r="J727" s="187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</row>
    <row r="728" spans="1:20" s="188" customFormat="1">
      <c r="A728" s="1833">
        <v>2022</v>
      </c>
      <c r="B728" s="1827" t="s">
        <v>91</v>
      </c>
      <c r="C728" s="1893" t="s">
        <v>103</v>
      </c>
      <c r="D728" s="1896" t="s">
        <v>6342</v>
      </c>
      <c r="E728" s="1898">
        <v>44857</v>
      </c>
      <c r="F728" s="1902" t="s">
        <v>6343</v>
      </c>
      <c r="G728" s="1902">
        <v>5</v>
      </c>
      <c r="H728" s="2044" t="s">
        <v>244</v>
      </c>
      <c r="I728" s="1891"/>
      <c r="J728" s="187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</row>
    <row r="729" spans="1:20" s="188" customFormat="1">
      <c r="A729" s="1833">
        <v>2022</v>
      </c>
      <c r="B729" s="1827" t="s">
        <v>91</v>
      </c>
      <c r="C729" s="1893" t="s">
        <v>103</v>
      </c>
      <c r="D729" s="1896" t="s">
        <v>6342</v>
      </c>
      <c r="E729" s="1898">
        <v>44857</v>
      </c>
      <c r="F729" s="1902" t="s">
        <v>6343</v>
      </c>
      <c r="G729" s="1902">
        <v>5</v>
      </c>
      <c r="H729" s="2044" t="s">
        <v>5744</v>
      </c>
      <c r="I729" s="1891"/>
      <c r="J729" s="187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</row>
    <row r="730" spans="1:20" s="188" customFormat="1">
      <c r="A730" s="1833">
        <v>2022</v>
      </c>
      <c r="B730" s="1827"/>
      <c r="C730" s="1895"/>
      <c r="D730" s="1897"/>
      <c r="E730" s="1899"/>
      <c r="F730" s="1903"/>
      <c r="G730" s="1903">
        <v>61</v>
      </c>
      <c r="H730" s="2209"/>
      <c r="I730" s="1891"/>
      <c r="J730" s="187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</row>
    <row r="731" spans="1:20">
      <c r="A731" s="2177" t="s">
        <v>46</v>
      </c>
      <c r="B731" s="2171"/>
      <c r="C731" s="2178" t="s">
        <v>688</v>
      </c>
      <c r="D731" s="2171"/>
      <c r="E731" s="2173"/>
      <c r="F731" s="2175"/>
      <c r="G731" s="2175">
        <v>187</v>
      </c>
      <c r="H731" s="2176"/>
      <c r="I731" s="1857"/>
      <c r="J731" s="93"/>
    </row>
    <row r="732" spans="1:20">
      <c r="A732" s="178"/>
      <c r="B732" s="154"/>
      <c r="C732" s="155"/>
      <c r="D732" s="154"/>
      <c r="E732" s="1677"/>
      <c r="F732" s="153"/>
      <c r="G732" s="153"/>
      <c r="H732" s="157"/>
      <c r="I732" s="1857"/>
      <c r="J732" s="93"/>
    </row>
    <row r="733" spans="1:20">
      <c r="A733" s="1831">
        <v>2022</v>
      </c>
      <c r="B733" s="1827" t="s">
        <v>129</v>
      </c>
      <c r="C733" s="1827" t="s">
        <v>5775</v>
      </c>
      <c r="D733" s="1827" t="s">
        <v>5476</v>
      </c>
      <c r="E733" s="1829">
        <v>44604</v>
      </c>
      <c r="F733" s="1843" t="s">
        <v>5776</v>
      </c>
      <c r="G733" s="1831">
        <v>5</v>
      </c>
      <c r="H733" s="1832" t="s">
        <v>305</v>
      </c>
      <c r="I733" s="1857"/>
    </row>
    <row r="734" spans="1:20">
      <c r="A734" s="1831">
        <v>2022</v>
      </c>
      <c r="B734" s="1827" t="s">
        <v>129</v>
      </c>
      <c r="C734" s="1827" t="s">
        <v>5775</v>
      </c>
      <c r="D734" s="1827" t="s">
        <v>406</v>
      </c>
      <c r="E734" s="1829">
        <v>44612</v>
      </c>
      <c r="F734" s="1843" t="s">
        <v>5776</v>
      </c>
      <c r="G734" s="1831">
        <v>5</v>
      </c>
      <c r="H734" s="1832" t="s">
        <v>305</v>
      </c>
      <c r="I734" s="1857"/>
    </row>
    <row r="735" spans="1:20">
      <c r="A735" s="1831">
        <v>2022</v>
      </c>
      <c r="B735" s="1827"/>
      <c r="C735" s="1827"/>
      <c r="D735" s="1827"/>
      <c r="E735" s="1829"/>
      <c r="F735" s="1843"/>
      <c r="G735" s="1831">
        <v>10</v>
      </c>
      <c r="H735" s="1832"/>
      <c r="I735" s="1857"/>
    </row>
    <row r="736" spans="1:20">
      <c r="A736" s="2177" t="s">
        <v>46</v>
      </c>
      <c r="B736" s="2171"/>
      <c r="C736" s="2268" t="s">
        <v>693</v>
      </c>
      <c r="D736" s="2171"/>
      <c r="E736" s="2173"/>
      <c r="F736" s="2175"/>
      <c r="G736" s="2174">
        <v>10</v>
      </c>
      <c r="H736" s="2176"/>
      <c r="I736" s="1409"/>
      <c r="J736" s="93"/>
    </row>
    <row r="737" spans="1:20">
      <c r="A737" s="178"/>
      <c r="B737" s="154"/>
      <c r="C737" s="155"/>
      <c r="D737" s="154"/>
      <c r="E737" s="1677"/>
      <c r="F737" s="153"/>
      <c r="G737" s="153"/>
      <c r="H737" s="157"/>
      <c r="I737" s="1409"/>
      <c r="J737" s="93"/>
    </row>
    <row r="738" spans="1:20">
      <c r="A738" s="137">
        <v>2019</v>
      </c>
      <c r="B738" s="73" t="s">
        <v>164</v>
      </c>
      <c r="C738" s="73" t="s">
        <v>184</v>
      </c>
      <c r="D738" s="138" t="s">
        <v>227</v>
      </c>
      <c r="E738" s="1674">
        <v>43604</v>
      </c>
      <c r="F738" s="1656" t="s">
        <v>695</v>
      </c>
      <c r="G738" s="141">
        <v>10</v>
      </c>
      <c r="H738" s="1561" t="s">
        <v>696</v>
      </c>
      <c r="I738" s="1409"/>
      <c r="J738" s="2"/>
    </row>
    <row r="739" spans="1:20">
      <c r="A739" s="147">
        <v>2019</v>
      </c>
      <c r="B739" s="73" t="s">
        <v>164</v>
      </c>
      <c r="C739" s="73" t="s">
        <v>184</v>
      </c>
      <c r="D739" s="73" t="s">
        <v>78</v>
      </c>
      <c r="E739" s="1673">
        <v>43611</v>
      </c>
      <c r="F739" s="133" t="s">
        <v>5671</v>
      </c>
      <c r="G739" s="133">
        <v>15</v>
      </c>
      <c r="H739" s="88" t="s">
        <v>696</v>
      </c>
      <c r="I739" s="1409"/>
      <c r="J739" s="2"/>
    </row>
    <row r="740" spans="1:20">
      <c r="A740" s="147">
        <v>2019</v>
      </c>
      <c r="E740" s="1673"/>
      <c r="F740" s="1657"/>
      <c r="G740" s="133">
        <f>SUM(G738:G739)</f>
        <v>25</v>
      </c>
      <c r="I740" s="1409"/>
      <c r="J740" s="2"/>
    </row>
    <row r="741" spans="1:20">
      <c r="A741" s="2177" t="s">
        <v>46</v>
      </c>
      <c r="B741" s="2171"/>
      <c r="C741" s="2268" t="s">
        <v>5756</v>
      </c>
      <c r="D741" s="2171"/>
      <c r="E741" s="2173"/>
      <c r="F741" s="2175"/>
      <c r="G741" s="2174">
        <f>G740</f>
        <v>25</v>
      </c>
      <c r="H741" s="2176"/>
      <c r="I741" s="1409"/>
      <c r="J741" s="93"/>
    </row>
    <row r="742" spans="1:20">
      <c r="A742" s="147"/>
      <c r="C742" s="148"/>
      <c r="E742" s="1673"/>
      <c r="F742" s="133"/>
      <c r="G742" s="133"/>
      <c r="I742" s="1409"/>
      <c r="J742" s="93"/>
    </row>
    <row r="743" spans="1:20" s="188" customFormat="1">
      <c r="A743" s="177">
        <v>2020</v>
      </c>
      <c r="B743" s="180" t="s">
        <v>129</v>
      </c>
      <c r="C743" s="259" t="s">
        <v>135</v>
      </c>
      <c r="D743" s="180" t="s">
        <v>5476</v>
      </c>
      <c r="E743" s="1682">
        <v>43876</v>
      </c>
      <c r="F743" s="184" t="s">
        <v>704</v>
      </c>
      <c r="G743" s="184">
        <v>5</v>
      </c>
      <c r="H743" s="252" t="s">
        <v>304</v>
      </c>
      <c r="I743" s="1410"/>
      <c r="J743" s="187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</row>
    <row r="744" spans="1:20" s="115" customFormat="1">
      <c r="A744" s="177">
        <v>2020</v>
      </c>
      <c r="B744" s="107"/>
      <c r="C744" s="171"/>
      <c r="D744" s="107"/>
      <c r="E744" s="1670"/>
      <c r="F744" s="111"/>
      <c r="G744" s="184">
        <f>SUM(G743:G743)</f>
        <v>5</v>
      </c>
      <c r="H744" s="170"/>
      <c r="I744" s="1540"/>
      <c r="J744" s="114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</row>
    <row r="745" spans="1:20">
      <c r="A745" s="2177" t="s">
        <v>46</v>
      </c>
      <c r="B745" s="2171"/>
      <c r="C745" s="2268" t="s">
        <v>706</v>
      </c>
      <c r="D745" s="2171"/>
      <c r="E745" s="2173"/>
      <c r="F745" s="2175"/>
      <c r="G745" s="2175">
        <v>5</v>
      </c>
      <c r="H745" s="2176"/>
      <c r="I745" s="1409"/>
      <c r="J745" s="93"/>
    </row>
    <row r="746" spans="1:20">
      <c r="A746" s="302"/>
      <c r="B746" s="303"/>
      <c r="C746" s="303"/>
      <c r="D746" s="303"/>
      <c r="E746" s="1698"/>
      <c r="F746" s="1722"/>
      <c r="G746" s="306"/>
      <c r="H746" s="655"/>
      <c r="I746" s="1409"/>
      <c r="J746" s="93"/>
    </row>
    <row r="747" spans="1:20" s="188" customFormat="1">
      <c r="A747" s="184">
        <v>2020</v>
      </c>
      <c r="B747" s="180" t="s">
        <v>164</v>
      </c>
      <c r="C747" s="2234" t="s">
        <v>174</v>
      </c>
      <c r="D747" s="2235" t="s">
        <v>252</v>
      </c>
      <c r="E747" s="2236">
        <v>43891</v>
      </c>
      <c r="F747" s="2237" t="s">
        <v>712</v>
      </c>
      <c r="G747" s="2238">
        <v>7</v>
      </c>
      <c r="H747" s="2239" t="s">
        <v>713</v>
      </c>
      <c r="I747" s="1410"/>
      <c r="J747" s="250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</row>
    <row r="748" spans="1:20" s="188" customFormat="1">
      <c r="A748" s="177">
        <v>2020</v>
      </c>
      <c r="B748" s="180"/>
      <c r="C748" s="2314"/>
      <c r="D748" s="2113"/>
      <c r="E748" s="2114"/>
      <c r="F748" s="2115"/>
      <c r="G748" s="2116">
        <f>SUM(G747:G747)</f>
        <v>7</v>
      </c>
      <c r="H748" s="2118"/>
      <c r="I748" s="1410"/>
      <c r="J748" s="186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</row>
    <row r="749" spans="1:20" s="188" customFormat="1">
      <c r="A749" s="1497">
        <v>2021</v>
      </c>
      <c r="B749" s="1457" t="s">
        <v>164</v>
      </c>
      <c r="C749" s="2179" t="s">
        <v>174</v>
      </c>
      <c r="D749" s="2033" t="s">
        <v>252</v>
      </c>
      <c r="E749" s="2034">
        <v>44262</v>
      </c>
      <c r="F749" s="2035" t="s">
        <v>5398</v>
      </c>
      <c r="G749" s="2035">
        <v>7</v>
      </c>
      <c r="H749" s="2043" t="s">
        <v>430</v>
      </c>
      <c r="I749" s="1410"/>
      <c r="J749" s="186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</row>
    <row r="750" spans="1:20" s="188" customFormat="1">
      <c r="A750" s="1497">
        <v>2021</v>
      </c>
      <c r="B750" s="1457" t="s">
        <v>164</v>
      </c>
      <c r="C750" s="2179" t="s">
        <v>174</v>
      </c>
      <c r="D750" s="2033" t="s">
        <v>5486</v>
      </c>
      <c r="E750" s="2034">
        <v>44332</v>
      </c>
      <c r="F750" s="2036" t="s">
        <v>5547</v>
      </c>
      <c r="G750" s="2035">
        <v>10</v>
      </c>
      <c r="H750" s="2043" t="s">
        <v>5548</v>
      </c>
      <c r="I750" s="1410"/>
      <c r="J750" s="186"/>
      <c r="K750" s="186"/>
      <c r="L750" s="186"/>
      <c r="M750" s="186"/>
      <c r="N750" s="186"/>
      <c r="O750" s="186"/>
      <c r="P750" s="186"/>
      <c r="Q750" s="186"/>
      <c r="R750" s="186"/>
      <c r="S750" s="186"/>
      <c r="T750" s="186"/>
    </row>
    <row r="751" spans="1:20" s="188" customFormat="1">
      <c r="A751" s="1497">
        <v>2021</v>
      </c>
      <c r="B751" s="1457" t="s">
        <v>164</v>
      </c>
      <c r="C751" s="2179" t="s">
        <v>174</v>
      </c>
      <c r="D751" s="2033" t="s">
        <v>5486</v>
      </c>
      <c r="E751" s="2034">
        <v>44332</v>
      </c>
      <c r="F751" s="2036" t="s">
        <v>5723</v>
      </c>
      <c r="G751" s="2035">
        <v>3</v>
      </c>
      <c r="H751" s="2043" t="s">
        <v>5691</v>
      </c>
      <c r="I751" s="1410"/>
      <c r="J751" s="186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</row>
    <row r="752" spans="1:20" s="188" customFormat="1">
      <c r="A752" s="1497">
        <v>2021</v>
      </c>
      <c r="B752" s="1457"/>
      <c r="C752" s="2315"/>
      <c r="D752" s="2082"/>
      <c r="E752" s="2083"/>
      <c r="F752" s="2084"/>
      <c r="G752" s="2106">
        <v>20</v>
      </c>
      <c r="H752" s="2085"/>
      <c r="I752" s="1410"/>
      <c r="J752" s="186"/>
      <c r="K752" s="186"/>
      <c r="L752" s="186"/>
      <c r="M752" s="186"/>
      <c r="N752" s="186"/>
      <c r="O752" s="186"/>
      <c r="P752" s="186"/>
      <c r="Q752" s="186"/>
      <c r="R752" s="186"/>
      <c r="S752" s="186"/>
      <c r="T752" s="186"/>
    </row>
    <row r="753" spans="1:22" s="188" customFormat="1">
      <c r="A753" s="1833">
        <v>2022</v>
      </c>
      <c r="B753" s="1827" t="s">
        <v>164</v>
      </c>
      <c r="C753" s="2316" t="s">
        <v>174</v>
      </c>
      <c r="D753" s="2109" t="s">
        <v>5683</v>
      </c>
      <c r="E753" s="2317">
        <v>44703</v>
      </c>
      <c r="F753" s="2318" t="s">
        <v>6132</v>
      </c>
      <c r="G753" s="2319">
        <v>7</v>
      </c>
      <c r="H753" s="2320" t="s">
        <v>6051</v>
      </c>
      <c r="I753" s="1891"/>
      <c r="J753" s="186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</row>
    <row r="754" spans="1:22" s="188" customFormat="1">
      <c r="A754" s="1833">
        <v>2022</v>
      </c>
      <c r="B754" s="1827" t="s">
        <v>164</v>
      </c>
      <c r="C754" s="2316" t="s">
        <v>174</v>
      </c>
      <c r="D754" s="2109" t="s">
        <v>6173</v>
      </c>
      <c r="E754" s="2317">
        <v>44709</v>
      </c>
      <c r="F754" s="2318" t="s">
        <v>6132</v>
      </c>
      <c r="G754" s="2319">
        <v>5</v>
      </c>
      <c r="H754" s="2320" t="s">
        <v>6181</v>
      </c>
      <c r="I754" s="1891"/>
      <c r="J754" s="186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</row>
    <row r="755" spans="1:22" s="188" customFormat="1">
      <c r="A755" s="1833">
        <v>2022</v>
      </c>
      <c r="B755" s="1827" t="s">
        <v>164</v>
      </c>
      <c r="C755" s="2321" t="s">
        <v>174</v>
      </c>
      <c r="D755" s="2199" t="s">
        <v>277</v>
      </c>
      <c r="E755" s="2200">
        <v>44815</v>
      </c>
      <c r="F755" s="2201" t="s">
        <v>6320</v>
      </c>
      <c r="G755" s="2322">
        <v>3</v>
      </c>
      <c r="H755" s="2202" t="s">
        <v>1148</v>
      </c>
      <c r="I755" s="1891"/>
      <c r="J755" s="186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</row>
    <row r="756" spans="1:22" s="188" customFormat="1">
      <c r="A756" s="1833">
        <v>2022</v>
      </c>
      <c r="B756" s="1827"/>
      <c r="C756" s="1834"/>
      <c r="D756" s="1827"/>
      <c r="E756" s="1829"/>
      <c r="F756" s="1831"/>
      <c r="G756" s="1830">
        <v>15</v>
      </c>
      <c r="H756" s="1832"/>
      <c r="I756" s="1891"/>
      <c r="J756" s="186"/>
      <c r="K756" s="186"/>
      <c r="L756" s="186"/>
      <c r="M756" s="186"/>
      <c r="N756" s="186"/>
      <c r="O756" s="186"/>
      <c r="P756" s="186"/>
      <c r="Q756" s="186"/>
      <c r="R756" s="186"/>
      <c r="S756" s="186"/>
      <c r="T756" s="186"/>
    </row>
    <row r="757" spans="1:22">
      <c r="A757" s="2177" t="s">
        <v>46</v>
      </c>
      <c r="B757" s="2171"/>
      <c r="C757" s="2178" t="s">
        <v>714</v>
      </c>
      <c r="D757" s="2171"/>
      <c r="E757" s="2173"/>
      <c r="F757" s="2175"/>
      <c r="G757" s="2175">
        <v>42</v>
      </c>
      <c r="H757" s="2176"/>
      <c r="I757" s="1409"/>
      <c r="J757" s="93"/>
    </row>
    <row r="758" spans="1:22">
      <c r="A758" s="178"/>
      <c r="B758" s="154"/>
      <c r="C758" s="155"/>
      <c r="D758" s="154"/>
      <c r="E758" s="1677"/>
      <c r="F758" s="153"/>
      <c r="G758" s="153"/>
      <c r="H758" s="157"/>
      <c r="I758" s="1409"/>
      <c r="J758" s="93"/>
    </row>
    <row r="759" spans="1:22">
      <c r="A759" s="147">
        <v>2019</v>
      </c>
      <c r="B759" s="73" t="s">
        <v>91</v>
      </c>
      <c r="C759" s="148" t="s">
        <v>1527</v>
      </c>
      <c r="D759" s="154"/>
      <c r="E759" s="1677"/>
      <c r="F759" s="153"/>
      <c r="G759" s="133">
        <v>0</v>
      </c>
      <c r="H759" s="157"/>
      <c r="I759" s="1409"/>
      <c r="J759" s="93"/>
    </row>
    <row r="760" spans="1:22">
      <c r="A760" s="147">
        <v>2019</v>
      </c>
      <c r="C760" s="148"/>
      <c r="D760" s="154"/>
      <c r="E760" s="1677"/>
      <c r="F760" s="153"/>
      <c r="G760" s="133">
        <v>0</v>
      </c>
      <c r="H760" s="157"/>
      <c r="I760" s="1409"/>
      <c r="J760" s="93"/>
    </row>
    <row r="761" spans="1:22">
      <c r="A761" s="2177" t="s">
        <v>46</v>
      </c>
      <c r="B761" s="2171"/>
      <c r="C761" s="2178" t="s">
        <v>2034</v>
      </c>
      <c r="D761" s="2171"/>
      <c r="E761" s="2173"/>
      <c r="F761" s="2175"/>
      <c r="G761" s="2175">
        <v>0</v>
      </c>
      <c r="H761" s="2216"/>
      <c r="I761" s="1409"/>
      <c r="J761" s="93"/>
    </row>
    <row r="762" spans="1:22">
      <c r="A762" s="153"/>
      <c r="B762" s="154"/>
      <c r="C762" s="155"/>
      <c r="D762" s="154"/>
      <c r="E762" s="1677"/>
      <c r="F762" s="153"/>
      <c r="G762" s="153"/>
      <c r="H762" s="157"/>
      <c r="I762" s="1409"/>
      <c r="J762" s="93"/>
    </row>
    <row r="763" spans="1:22">
      <c r="A763" s="173">
        <v>2019</v>
      </c>
      <c r="B763" s="73" t="s">
        <v>129</v>
      </c>
      <c r="C763" s="174" t="s">
        <v>162</v>
      </c>
      <c r="D763" s="174" t="s">
        <v>277</v>
      </c>
      <c r="E763" s="1679">
        <v>43716</v>
      </c>
      <c r="F763" s="1657" t="s">
        <v>715</v>
      </c>
      <c r="G763" s="173">
        <v>3</v>
      </c>
      <c r="H763" s="88" t="s">
        <v>716</v>
      </c>
      <c r="I763" s="1409"/>
    </row>
    <row r="764" spans="1:22">
      <c r="A764" s="104">
        <v>2019</v>
      </c>
      <c r="D764" s="131"/>
      <c r="E764" s="1673"/>
      <c r="F764" s="87"/>
      <c r="G764" s="133">
        <f>SUM(G763)</f>
        <v>3</v>
      </c>
      <c r="I764" s="1409"/>
      <c r="J764" s="93"/>
    </row>
    <row r="765" spans="1:22">
      <c r="A765" s="2170" t="s">
        <v>46</v>
      </c>
      <c r="B765" s="2171"/>
      <c r="C765" s="2171" t="s">
        <v>717</v>
      </c>
      <c r="D765" s="2172"/>
      <c r="E765" s="2173"/>
      <c r="F765" s="2174"/>
      <c r="G765" s="2175">
        <f>G764</f>
        <v>3</v>
      </c>
      <c r="H765" s="2176"/>
      <c r="I765" s="1409"/>
      <c r="J765" s="93"/>
    </row>
    <row r="766" spans="1:22">
      <c r="A766" s="147"/>
      <c r="C766" s="72"/>
      <c r="E766" s="1673"/>
      <c r="F766" s="133"/>
      <c r="G766" s="133"/>
      <c r="I766" s="1409"/>
      <c r="J766" s="93"/>
    </row>
    <row r="767" spans="1:22" s="115" customFormat="1">
      <c r="A767" s="1835">
        <v>2018</v>
      </c>
      <c r="B767" s="1826" t="s">
        <v>91</v>
      </c>
      <c r="C767" s="1836" t="s">
        <v>123</v>
      </c>
      <c r="D767" s="1826" t="s">
        <v>222</v>
      </c>
      <c r="E767" s="1837">
        <v>43163</v>
      </c>
      <c r="F767" s="1838" t="s">
        <v>718</v>
      </c>
      <c r="G767" s="1838">
        <v>3</v>
      </c>
      <c r="H767" s="1839" t="s">
        <v>719</v>
      </c>
      <c r="I767" s="1540"/>
      <c r="J767" s="114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</row>
    <row r="768" spans="1:22">
      <c r="A768" s="1835">
        <v>2018</v>
      </c>
      <c r="B768" s="1826" t="s">
        <v>91</v>
      </c>
      <c r="C768" s="1836" t="s">
        <v>123</v>
      </c>
      <c r="D768" s="1826" t="s">
        <v>222</v>
      </c>
      <c r="E768" s="1837">
        <v>43163</v>
      </c>
      <c r="F768" s="1838" t="s">
        <v>720</v>
      </c>
      <c r="G768" s="1838">
        <v>7</v>
      </c>
      <c r="H768" s="1839" t="s">
        <v>721</v>
      </c>
      <c r="I768" s="1409"/>
      <c r="J768" s="189"/>
      <c r="L768" s="186"/>
      <c r="M768" s="186"/>
      <c r="N768" s="352"/>
      <c r="O768" s="352"/>
      <c r="P768" s="195"/>
      <c r="Q768" s="195"/>
      <c r="R768" s="195"/>
      <c r="S768" s="195"/>
      <c r="T768" s="195"/>
      <c r="U768" s="197"/>
      <c r="V768" s="197"/>
    </row>
    <row r="769" spans="1:22">
      <c r="A769" s="1835">
        <v>2018</v>
      </c>
      <c r="B769" s="1826" t="s">
        <v>91</v>
      </c>
      <c r="C769" s="1836" t="s">
        <v>123</v>
      </c>
      <c r="D769" s="1826" t="s">
        <v>222</v>
      </c>
      <c r="E769" s="1837">
        <v>43163</v>
      </c>
      <c r="F769" s="1838" t="s">
        <v>722</v>
      </c>
      <c r="G769" s="1838">
        <v>10</v>
      </c>
      <c r="H769" s="1839" t="s">
        <v>723</v>
      </c>
      <c r="I769" s="1409"/>
      <c r="J769" s="189"/>
      <c r="L769" s="186"/>
      <c r="M769" s="186"/>
      <c r="N769" s="352"/>
      <c r="O769" s="352"/>
      <c r="P769" s="195"/>
      <c r="Q769" s="195"/>
      <c r="R769" s="195"/>
      <c r="S769" s="195"/>
      <c r="T769" s="195"/>
      <c r="U769" s="197"/>
      <c r="V769" s="197"/>
    </row>
    <row r="770" spans="1:22" s="115" customFormat="1">
      <c r="A770" s="1835">
        <v>2018</v>
      </c>
      <c r="B770" s="1826" t="s">
        <v>91</v>
      </c>
      <c r="C770" s="1826" t="s">
        <v>123</v>
      </c>
      <c r="D770" s="1826" t="s">
        <v>227</v>
      </c>
      <c r="E770" s="1837">
        <v>43240</v>
      </c>
      <c r="F770" s="1845" t="s">
        <v>724</v>
      </c>
      <c r="G770" s="1838">
        <v>7</v>
      </c>
      <c r="H770" s="1839" t="s">
        <v>725</v>
      </c>
      <c r="I770" s="1540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</row>
    <row r="771" spans="1:22" s="115" customFormat="1">
      <c r="A771" s="1835">
        <v>2018</v>
      </c>
      <c r="B771" s="1826" t="s">
        <v>91</v>
      </c>
      <c r="C771" s="1826" t="s">
        <v>123</v>
      </c>
      <c r="D771" s="1826" t="s">
        <v>227</v>
      </c>
      <c r="E771" s="1837">
        <v>43240</v>
      </c>
      <c r="F771" s="1845" t="s">
        <v>726</v>
      </c>
      <c r="G771" s="1838">
        <v>3</v>
      </c>
      <c r="H771" s="1839" t="s">
        <v>727</v>
      </c>
      <c r="I771" s="1540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</row>
    <row r="772" spans="1:22" s="115" customFormat="1">
      <c r="A772" s="1835">
        <v>2018</v>
      </c>
      <c r="B772" s="1826" t="s">
        <v>91</v>
      </c>
      <c r="C772" s="1826" t="s">
        <v>123</v>
      </c>
      <c r="D772" s="1826" t="s">
        <v>227</v>
      </c>
      <c r="E772" s="1837">
        <v>43240</v>
      </c>
      <c r="F772" s="1845" t="s">
        <v>728</v>
      </c>
      <c r="G772" s="1838">
        <v>10</v>
      </c>
      <c r="H772" s="1839" t="s">
        <v>729</v>
      </c>
      <c r="I772" s="1540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</row>
    <row r="773" spans="1:22" s="115" customFormat="1">
      <c r="A773" s="1835">
        <v>2018</v>
      </c>
      <c r="B773" s="1826" t="s">
        <v>91</v>
      </c>
      <c r="C773" s="1826" t="s">
        <v>123</v>
      </c>
      <c r="D773" s="1826" t="s">
        <v>227</v>
      </c>
      <c r="E773" s="1837">
        <v>43240</v>
      </c>
      <c r="F773" s="1845" t="s">
        <v>730</v>
      </c>
      <c r="G773" s="1838">
        <v>7</v>
      </c>
      <c r="H773" s="1839" t="s">
        <v>731</v>
      </c>
      <c r="I773" s="1540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</row>
    <row r="774" spans="1:22" s="115" customFormat="1">
      <c r="A774" s="1835">
        <v>2018</v>
      </c>
      <c r="B774" s="1826" t="s">
        <v>91</v>
      </c>
      <c r="C774" s="1826" t="s">
        <v>123</v>
      </c>
      <c r="D774" s="1826" t="s">
        <v>227</v>
      </c>
      <c r="E774" s="1837">
        <v>43240</v>
      </c>
      <c r="F774" s="1845" t="s">
        <v>732</v>
      </c>
      <c r="G774" s="1838">
        <v>3</v>
      </c>
      <c r="H774" s="1839" t="s">
        <v>733</v>
      </c>
      <c r="I774" s="1540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</row>
    <row r="775" spans="1:22" s="115" customFormat="1">
      <c r="A775" s="1835">
        <v>2018</v>
      </c>
      <c r="B775" s="1826" t="s">
        <v>91</v>
      </c>
      <c r="C775" s="1826" t="s">
        <v>123</v>
      </c>
      <c r="D775" s="1826" t="s">
        <v>227</v>
      </c>
      <c r="E775" s="1837">
        <v>43240</v>
      </c>
      <c r="F775" s="1845" t="s">
        <v>734</v>
      </c>
      <c r="G775" s="1838">
        <v>10</v>
      </c>
      <c r="H775" s="1839" t="s">
        <v>735</v>
      </c>
      <c r="I775" s="1540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</row>
    <row r="776" spans="1:22" s="115" customFormat="1">
      <c r="A776" s="1835">
        <v>2018</v>
      </c>
      <c r="B776" s="1826" t="s">
        <v>91</v>
      </c>
      <c r="C776" s="1826" t="s">
        <v>123</v>
      </c>
      <c r="D776" s="1826" t="s">
        <v>227</v>
      </c>
      <c r="E776" s="1837">
        <v>43240</v>
      </c>
      <c r="F776" s="1845" t="s">
        <v>736</v>
      </c>
      <c r="G776" s="1838">
        <v>3</v>
      </c>
      <c r="H776" s="1839" t="s">
        <v>737</v>
      </c>
      <c r="I776" s="1540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</row>
    <row r="777" spans="1:22" s="115" customFormat="1">
      <c r="A777" s="1835">
        <v>2018</v>
      </c>
      <c r="B777" s="1826" t="s">
        <v>91</v>
      </c>
      <c r="C777" s="1826" t="s">
        <v>123</v>
      </c>
      <c r="D777" s="1826" t="s">
        <v>227</v>
      </c>
      <c r="E777" s="1837">
        <v>43240</v>
      </c>
      <c r="F777" s="1845" t="s">
        <v>738</v>
      </c>
      <c r="G777" s="1838">
        <v>10</v>
      </c>
      <c r="H777" s="1839" t="s">
        <v>739</v>
      </c>
      <c r="I777" s="1540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</row>
    <row r="778" spans="1:22" s="115" customFormat="1">
      <c r="A778" s="1835">
        <v>2018</v>
      </c>
      <c r="B778" s="1826" t="s">
        <v>91</v>
      </c>
      <c r="C778" s="1826" t="s">
        <v>123</v>
      </c>
      <c r="D778" s="1826" t="s">
        <v>227</v>
      </c>
      <c r="E778" s="1837">
        <v>43240</v>
      </c>
      <c r="F778" s="1845" t="s">
        <v>740</v>
      </c>
      <c r="G778" s="1838">
        <v>10</v>
      </c>
      <c r="H778" s="1839" t="s">
        <v>741</v>
      </c>
      <c r="I778" s="1540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</row>
    <row r="779" spans="1:22" s="115" customFormat="1">
      <c r="A779" s="1835">
        <v>2018</v>
      </c>
      <c r="B779" s="1826" t="s">
        <v>91</v>
      </c>
      <c r="C779" s="1826" t="s">
        <v>123</v>
      </c>
      <c r="D779" s="1826" t="s">
        <v>227</v>
      </c>
      <c r="E779" s="1837">
        <v>43240</v>
      </c>
      <c r="F779" s="1845" t="s">
        <v>742</v>
      </c>
      <c r="G779" s="1838">
        <v>7</v>
      </c>
      <c r="H779" s="1839" t="s">
        <v>743</v>
      </c>
      <c r="I779" s="1540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</row>
    <row r="780" spans="1:22" s="115" customFormat="1">
      <c r="A780" s="1835">
        <v>2018</v>
      </c>
      <c r="B780" s="1826" t="s">
        <v>91</v>
      </c>
      <c r="C780" s="1826" t="s">
        <v>123</v>
      </c>
      <c r="D780" s="1826" t="s">
        <v>370</v>
      </c>
      <c r="E780" s="1837">
        <v>43247</v>
      </c>
      <c r="F780" s="1838" t="s">
        <v>744</v>
      </c>
      <c r="G780" s="1838">
        <v>5</v>
      </c>
      <c r="H780" s="1839" t="s">
        <v>745</v>
      </c>
      <c r="I780" s="1540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</row>
    <row r="781" spans="1:22" s="115" customFormat="1">
      <c r="A781" s="1835">
        <v>2018</v>
      </c>
      <c r="B781" s="1826" t="s">
        <v>91</v>
      </c>
      <c r="C781" s="1826" t="s">
        <v>123</v>
      </c>
      <c r="D781" s="1826" t="s">
        <v>370</v>
      </c>
      <c r="E781" s="1837">
        <v>43247</v>
      </c>
      <c r="F781" s="1838" t="s">
        <v>746</v>
      </c>
      <c r="G781" s="1838">
        <v>10</v>
      </c>
      <c r="H781" s="1839" t="s">
        <v>747</v>
      </c>
      <c r="I781" s="1540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</row>
    <row r="782" spans="1:22" s="115" customFormat="1">
      <c r="A782" s="1835">
        <v>2018</v>
      </c>
      <c r="B782" s="1826" t="s">
        <v>91</v>
      </c>
      <c r="C782" s="1826" t="s">
        <v>123</v>
      </c>
      <c r="D782" s="1826" t="s">
        <v>370</v>
      </c>
      <c r="E782" s="1837">
        <v>43247</v>
      </c>
      <c r="F782" s="1838" t="s">
        <v>748</v>
      </c>
      <c r="G782" s="1838">
        <v>5</v>
      </c>
      <c r="H782" s="1839" t="s">
        <v>749</v>
      </c>
      <c r="I782" s="1540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</row>
    <row r="783" spans="1:22">
      <c r="A783" s="1835">
        <v>2018</v>
      </c>
      <c r="B783" s="1826" t="s">
        <v>91</v>
      </c>
      <c r="C783" s="1826" t="s">
        <v>123</v>
      </c>
      <c r="D783" s="1826" t="s">
        <v>265</v>
      </c>
      <c r="E783" s="1837">
        <v>43352</v>
      </c>
      <c r="F783" s="1838" t="s">
        <v>750</v>
      </c>
      <c r="G783" s="1838">
        <v>7</v>
      </c>
      <c r="H783" s="1839" t="s">
        <v>751</v>
      </c>
      <c r="I783" s="1409"/>
      <c r="J783" s="2"/>
    </row>
    <row r="784" spans="1:22">
      <c r="A784" s="1835">
        <v>2018</v>
      </c>
      <c r="B784" s="1826" t="s">
        <v>91</v>
      </c>
      <c r="C784" s="1841" t="s">
        <v>123</v>
      </c>
      <c r="D784" s="1826" t="s">
        <v>265</v>
      </c>
      <c r="E784" s="1837">
        <v>43352</v>
      </c>
      <c r="F784" s="1838" t="s">
        <v>752</v>
      </c>
      <c r="G784" s="1842">
        <v>10</v>
      </c>
      <c r="H784" s="1839" t="s">
        <v>753</v>
      </c>
      <c r="I784" s="1409"/>
      <c r="J784" s="2"/>
    </row>
    <row r="785" spans="1:22">
      <c r="A785" s="1835">
        <v>2018</v>
      </c>
      <c r="B785" s="1826" t="s">
        <v>91</v>
      </c>
      <c r="C785" s="1841" t="s">
        <v>123</v>
      </c>
      <c r="D785" s="1826" t="s">
        <v>265</v>
      </c>
      <c r="E785" s="1837">
        <v>43352</v>
      </c>
      <c r="F785" s="1838" t="s">
        <v>754</v>
      </c>
      <c r="G785" s="1842">
        <v>3</v>
      </c>
      <c r="H785" s="1839" t="s">
        <v>380</v>
      </c>
      <c r="I785" s="1409"/>
      <c r="J785" s="2"/>
    </row>
    <row r="786" spans="1:22">
      <c r="A786" s="1835">
        <v>2018</v>
      </c>
      <c r="B786" s="1826"/>
      <c r="C786" s="1836"/>
      <c r="D786" s="1826"/>
      <c r="E786" s="1837"/>
      <c r="F786" s="1838"/>
      <c r="G786" s="1838">
        <f>SUM(G767:G785)</f>
        <v>130</v>
      </c>
      <c r="H786" s="1839"/>
      <c r="I786" s="1409"/>
      <c r="J786" s="189"/>
      <c r="L786" s="186"/>
      <c r="M786" s="186"/>
      <c r="N786" s="352"/>
      <c r="O786" s="352"/>
      <c r="P786" s="195"/>
      <c r="Q786" s="195"/>
      <c r="R786" s="195"/>
      <c r="S786" s="195"/>
      <c r="T786" s="195"/>
      <c r="U786" s="197"/>
      <c r="V786" s="197"/>
    </row>
    <row r="787" spans="1:22">
      <c r="A787" s="137">
        <v>2019</v>
      </c>
      <c r="B787" s="73" t="s">
        <v>91</v>
      </c>
      <c r="C787" s="73" t="s">
        <v>123</v>
      </c>
      <c r="D787" s="138" t="s">
        <v>227</v>
      </c>
      <c r="E787" s="1674">
        <v>43604</v>
      </c>
      <c r="F787" s="1656" t="s">
        <v>755</v>
      </c>
      <c r="G787" s="141">
        <v>3</v>
      </c>
      <c r="H787" s="1561" t="s">
        <v>756</v>
      </c>
      <c r="I787" s="1409"/>
      <c r="J787" s="2"/>
    </row>
    <row r="788" spans="1:22">
      <c r="A788" s="137">
        <v>2019</v>
      </c>
      <c r="B788" s="73" t="s">
        <v>91</v>
      </c>
      <c r="C788" s="73" t="s">
        <v>123</v>
      </c>
      <c r="D788" s="138" t="s">
        <v>227</v>
      </c>
      <c r="E788" s="1674">
        <v>43604</v>
      </c>
      <c r="F788" s="1656" t="s">
        <v>754</v>
      </c>
      <c r="G788" s="141">
        <v>3</v>
      </c>
      <c r="H788" s="1561" t="s">
        <v>745</v>
      </c>
      <c r="I788" s="1409"/>
      <c r="J788" s="2"/>
    </row>
    <row r="789" spans="1:22">
      <c r="A789" s="137">
        <v>2019</v>
      </c>
      <c r="B789" s="73" t="s">
        <v>91</v>
      </c>
      <c r="C789" s="73" t="s">
        <v>123</v>
      </c>
      <c r="D789" s="138" t="s">
        <v>227</v>
      </c>
      <c r="E789" s="1674">
        <v>43604</v>
      </c>
      <c r="F789" s="1656" t="s">
        <v>757</v>
      </c>
      <c r="G789" s="141">
        <v>3</v>
      </c>
      <c r="H789" s="1561" t="s">
        <v>758</v>
      </c>
      <c r="I789" s="1409"/>
      <c r="J789" s="2"/>
    </row>
    <row r="790" spans="1:22">
      <c r="A790" s="137">
        <v>2019</v>
      </c>
      <c r="B790" s="73" t="s">
        <v>91</v>
      </c>
      <c r="C790" s="73" t="s">
        <v>123</v>
      </c>
      <c r="D790" s="138" t="s">
        <v>227</v>
      </c>
      <c r="E790" s="1674">
        <v>43604</v>
      </c>
      <c r="F790" s="1656" t="s">
        <v>752</v>
      </c>
      <c r="G790" s="141">
        <v>10</v>
      </c>
      <c r="H790" s="1561" t="s">
        <v>759</v>
      </c>
      <c r="I790" s="1409"/>
    </row>
    <row r="791" spans="1:22">
      <c r="A791" s="104">
        <v>2019</v>
      </c>
      <c r="B791" s="73" t="s">
        <v>91</v>
      </c>
      <c r="C791" s="73" t="s">
        <v>123</v>
      </c>
      <c r="D791" s="72" t="s">
        <v>78</v>
      </c>
      <c r="E791" s="1673">
        <v>43611</v>
      </c>
      <c r="F791" s="133" t="s">
        <v>760</v>
      </c>
      <c r="G791" s="87">
        <v>15</v>
      </c>
      <c r="H791" s="88" t="s">
        <v>761</v>
      </c>
      <c r="I791" s="1409"/>
      <c r="J791" s="2"/>
    </row>
    <row r="792" spans="1:22">
      <c r="A792" s="104">
        <v>2019</v>
      </c>
      <c r="B792" s="73" t="s">
        <v>91</v>
      </c>
      <c r="C792" s="73" t="s">
        <v>123</v>
      </c>
      <c r="D792" s="72" t="s">
        <v>78</v>
      </c>
      <c r="E792" s="1673">
        <v>43611</v>
      </c>
      <c r="F792" s="133" t="s">
        <v>762</v>
      </c>
      <c r="G792" s="87">
        <v>3</v>
      </c>
      <c r="H792" s="88" t="s">
        <v>756</v>
      </c>
      <c r="I792" s="1409"/>
      <c r="J792" s="2"/>
    </row>
    <row r="793" spans="1:22">
      <c r="A793" s="147">
        <v>2019</v>
      </c>
      <c r="C793" s="148"/>
      <c r="E793" s="1673"/>
      <c r="F793" s="133"/>
      <c r="G793" s="133">
        <f>SUM(G787:G792)</f>
        <v>37</v>
      </c>
      <c r="I793" s="1409"/>
      <c r="J793" s="93"/>
    </row>
    <row r="794" spans="1:22">
      <c r="A794" s="1497">
        <v>2021</v>
      </c>
      <c r="B794" s="1457" t="s">
        <v>91</v>
      </c>
      <c r="C794" s="2228" t="s">
        <v>123</v>
      </c>
      <c r="D794" s="2204" t="s">
        <v>252</v>
      </c>
      <c r="E794" s="2205">
        <v>44262</v>
      </c>
      <c r="F794" s="2206" t="s">
        <v>5399</v>
      </c>
      <c r="G794" s="2206">
        <v>7</v>
      </c>
      <c r="H794" s="2207" t="s">
        <v>680</v>
      </c>
      <c r="I794" s="1409"/>
      <c r="J794" s="93"/>
    </row>
    <row r="795" spans="1:22">
      <c r="A795" s="1497">
        <v>2021</v>
      </c>
      <c r="B795" s="1457" t="s">
        <v>91</v>
      </c>
      <c r="C795" s="2179" t="s">
        <v>123</v>
      </c>
      <c r="D795" s="2033" t="s">
        <v>252</v>
      </c>
      <c r="E795" s="2034">
        <v>44262</v>
      </c>
      <c r="F795" s="2035" t="s">
        <v>5400</v>
      </c>
      <c r="G795" s="2035">
        <v>10</v>
      </c>
      <c r="H795" s="2043" t="s">
        <v>1357</v>
      </c>
      <c r="I795" s="1409"/>
      <c r="J795" s="93"/>
    </row>
    <row r="796" spans="1:22">
      <c r="A796" s="1497">
        <v>2021</v>
      </c>
      <c r="B796" s="1457" t="s">
        <v>91</v>
      </c>
      <c r="C796" s="2179" t="s">
        <v>123</v>
      </c>
      <c r="D796" s="2033" t="s">
        <v>252</v>
      </c>
      <c r="E796" s="2034">
        <v>44262</v>
      </c>
      <c r="F796" s="2035" t="s">
        <v>5401</v>
      </c>
      <c r="G796" s="2035">
        <v>3</v>
      </c>
      <c r="H796" s="2043" t="s">
        <v>816</v>
      </c>
      <c r="I796" s="1409"/>
      <c r="J796" s="93"/>
    </row>
    <row r="797" spans="1:22">
      <c r="A797" s="1497">
        <v>2021</v>
      </c>
      <c r="B797" s="1457" t="s">
        <v>91</v>
      </c>
      <c r="C797" s="2179" t="s">
        <v>123</v>
      </c>
      <c r="D797" s="2033" t="s">
        <v>252</v>
      </c>
      <c r="E797" s="2034">
        <v>44262</v>
      </c>
      <c r="F797" s="2035" t="s">
        <v>5680</v>
      </c>
      <c r="G797" s="2035">
        <v>10</v>
      </c>
      <c r="H797" s="2043" t="s">
        <v>5681</v>
      </c>
      <c r="I797" s="1409"/>
      <c r="J797" s="93"/>
    </row>
    <row r="798" spans="1:22">
      <c r="A798" s="1497">
        <v>2021</v>
      </c>
      <c r="B798" s="1457" t="s">
        <v>91</v>
      </c>
      <c r="C798" s="2179" t="s">
        <v>123</v>
      </c>
      <c r="D798" s="2033" t="s">
        <v>5486</v>
      </c>
      <c r="E798" s="2034">
        <v>44332</v>
      </c>
      <c r="F798" s="2036" t="s">
        <v>5549</v>
      </c>
      <c r="G798" s="2035">
        <v>15</v>
      </c>
      <c r="H798" s="2043" t="s">
        <v>5550</v>
      </c>
      <c r="I798" s="1409"/>
      <c r="J798" s="93"/>
    </row>
    <row r="799" spans="1:22">
      <c r="A799" s="1497">
        <v>2021</v>
      </c>
      <c r="B799" s="1457" t="s">
        <v>91</v>
      </c>
      <c r="C799" s="2179" t="s">
        <v>123</v>
      </c>
      <c r="D799" s="2033" t="s">
        <v>5486</v>
      </c>
      <c r="E799" s="2034">
        <v>44332</v>
      </c>
      <c r="F799" s="2036" t="s">
        <v>5551</v>
      </c>
      <c r="G799" s="2035">
        <v>15</v>
      </c>
      <c r="H799" s="2043" t="s">
        <v>5552</v>
      </c>
      <c r="I799" s="1409"/>
      <c r="J799" s="93"/>
    </row>
    <row r="800" spans="1:22">
      <c r="A800" s="1497">
        <v>2021</v>
      </c>
      <c r="B800" s="1457" t="s">
        <v>91</v>
      </c>
      <c r="C800" s="2179" t="s">
        <v>123</v>
      </c>
      <c r="D800" s="2033" t="s">
        <v>5486</v>
      </c>
      <c r="E800" s="2034">
        <v>44332</v>
      </c>
      <c r="F800" s="2036" t="s">
        <v>5553</v>
      </c>
      <c r="G800" s="2035">
        <v>10</v>
      </c>
      <c r="H800" s="2043" t="s">
        <v>5554</v>
      </c>
      <c r="I800" s="1409"/>
      <c r="J800" s="93"/>
    </row>
    <row r="801" spans="1:10">
      <c r="A801" s="1497">
        <v>2021</v>
      </c>
      <c r="B801" s="1457" t="s">
        <v>91</v>
      </c>
      <c r="C801" s="2179" t="s">
        <v>123</v>
      </c>
      <c r="D801" s="2033" t="s">
        <v>5486</v>
      </c>
      <c r="E801" s="2034">
        <v>44332</v>
      </c>
      <c r="F801" s="2036" t="s">
        <v>5555</v>
      </c>
      <c r="G801" s="2035">
        <v>7</v>
      </c>
      <c r="H801" s="2043" t="s">
        <v>5556</v>
      </c>
      <c r="I801" s="1409"/>
      <c r="J801" s="93"/>
    </row>
    <row r="802" spans="1:10">
      <c r="A802" s="1497">
        <v>2021</v>
      </c>
      <c r="B802" s="1457" t="s">
        <v>91</v>
      </c>
      <c r="C802" s="2179" t="s">
        <v>123</v>
      </c>
      <c r="D802" s="2033" t="s">
        <v>5486</v>
      </c>
      <c r="E802" s="2034">
        <v>44332</v>
      </c>
      <c r="F802" s="2036" t="s">
        <v>5557</v>
      </c>
      <c r="G802" s="2035">
        <v>15</v>
      </c>
      <c r="H802" s="2043" t="s">
        <v>5688</v>
      </c>
      <c r="I802" s="1409"/>
      <c r="J802" s="93"/>
    </row>
    <row r="803" spans="1:10">
      <c r="A803" s="1497">
        <v>2021</v>
      </c>
      <c r="B803" s="1457" t="s">
        <v>91</v>
      </c>
      <c r="C803" s="2179" t="s">
        <v>123</v>
      </c>
      <c r="D803" s="2033" t="s">
        <v>5486</v>
      </c>
      <c r="E803" s="2034">
        <v>44332</v>
      </c>
      <c r="F803" s="2036" t="s">
        <v>5719</v>
      </c>
      <c r="G803" s="2035">
        <v>3</v>
      </c>
      <c r="H803" s="2043" t="s">
        <v>5687</v>
      </c>
      <c r="I803" s="1409"/>
      <c r="J803" s="93"/>
    </row>
    <row r="804" spans="1:10">
      <c r="A804" s="1497">
        <v>2021</v>
      </c>
      <c r="B804" s="1457" t="s">
        <v>91</v>
      </c>
      <c r="C804" s="2179" t="s">
        <v>123</v>
      </c>
      <c r="D804" s="2033" t="s">
        <v>5486</v>
      </c>
      <c r="E804" s="2034">
        <v>44332</v>
      </c>
      <c r="F804" s="2036" t="s">
        <v>5558</v>
      </c>
      <c r="G804" s="2035">
        <v>15</v>
      </c>
      <c r="H804" s="2043" t="s">
        <v>5559</v>
      </c>
      <c r="I804" s="1409"/>
      <c r="J804" s="93"/>
    </row>
    <row r="805" spans="1:10">
      <c r="A805" s="1497">
        <v>2021</v>
      </c>
      <c r="B805" s="1457" t="s">
        <v>91</v>
      </c>
      <c r="C805" s="2179" t="s">
        <v>123</v>
      </c>
      <c r="D805" s="2033" t="s">
        <v>5486</v>
      </c>
      <c r="E805" s="2034">
        <v>44332</v>
      </c>
      <c r="F805" s="2036" t="s">
        <v>5560</v>
      </c>
      <c r="G805" s="2035">
        <v>15</v>
      </c>
      <c r="H805" s="2043" t="s">
        <v>5561</v>
      </c>
      <c r="I805" s="1409"/>
      <c r="J805" s="93"/>
    </row>
    <row r="806" spans="1:10">
      <c r="A806" s="1497">
        <v>2021</v>
      </c>
      <c r="B806" s="1457" t="s">
        <v>91</v>
      </c>
      <c r="C806" s="2179" t="s">
        <v>123</v>
      </c>
      <c r="D806" s="2033" t="s">
        <v>5486</v>
      </c>
      <c r="E806" s="2034">
        <v>44332</v>
      </c>
      <c r="F806" s="2036" t="s">
        <v>5562</v>
      </c>
      <c r="G806" s="2035">
        <v>15</v>
      </c>
      <c r="H806" s="2043" t="s">
        <v>5563</v>
      </c>
      <c r="I806" s="1409"/>
      <c r="J806" s="93"/>
    </row>
    <row r="807" spans="1:10">
      <c r="A807" s="1497">
        <v>2021</v>
      </c>
      <c r="B807" s="1457" t="s">
        <v>91</v>
      </c>
      <c r="C807" s="2179" t="s">
        <v>123</v>
      </c>
      <c r="D807" s="2033" t="s">
        <v>5486</v>
      </c>
      <c r="E807" s="2034">
        <v>44332</v>
      </c>
      <c r="F807" s="2036" t="s">
        <v>5720</v>
      </c>
      <c r="G807" s="2035">
        <v>3</v>
      </c>
      <c r="H807" s="2043" t="s">
        <v>5710</v>
      </c>
      <c r="I807" s="1409"/>
      <c r="J807" s="93"/>
    </row>
    <row r="808" spans="1:10">
      <c r="A808" s="1497">
        <v>2021</v>
      </c>
      <c r="B808" s="1457" t="s">
        <v>91</v>
      </c>
      <c r="C808" s="2251" t="s">
        <v>123</v>
      </c>
      <c r="D808" s="2252" t="s">
        <v>5486</v>
      </c>
      <c r="E808" s="2253">
        <v>44332</v>
      </c>
      <c r="F808" s="2254" t="s">
        <v>5564</v>
      </c>
      <c r="G808" s="2255">
        <v>7</v>
      </c>
      <c r="H808" s="2256" t="s">
        <v>5565</v>
      </c>
      <c r="I808" s="1409"/>
      <c r="J808" s="93"/>
    </row>
    <row r="809" spans="1:10">
      <c r="A809" s="1497">
        <v>2021</v>
      </c>
      <c r="B809" s="1457"/>
      <c r="C809" s="1498"/>
      <c r="D809" s="1457"/>
      <c r="E809" s="1684"/>
      <c r="F809" s="1458"/>
      <c r="G809" s="1458">
        <f>SUM(G794:G808)</f>
        <v>150</v>
      </c>
      <c r="H809" s="1499"/>
      <c r="I809" s="1409"/>
      <c r="J809" s="93"/>
    </row>
    <row r="810" spans="1:10">
      <c r="A810" s="1833">
        <v>2022</v>
      </c>
      <c r="B810" s="1827" t="s">
        <v>91</v>
      </c>
      <c r="C810" s="1877" t="s">
        <v>123</v>
      </c>
      <c r="D810" s="1827" t="s">
        <v>252</v>
      </c>
      <c r="E810" s="1829">
        <v>44626</v>
      </c>
      <c r="F810" s="1831" t="s">
        <v>5918</v>
      </c>
      <c r="G810" s="1831">
        <v>10</v>
      </c>
      <c r="H810" s="1832" t="s">
        <v>5826</v>
      </c>
      <c r="I810" s="1409"/>
      <c r="J810" s="93"/>
    </row>
    <row r="811" spans="1:10">
      <c r="A811" s="1833">
        <v>2022</v>
      </c>
      <c r="B811" s="1827" t="s">
        <v>91</v>
      </c>
      <c r="C811" s="1877" t="s">
        <v>123</v>
      </c>
      <c r="D811" s="1827" t="s">
        <v>252</v>
      </c>
      <c r="E811" s="1829">
        <v>44626</v>
      </c>
      <c r="F811" s="1831" t="s">
        <v>5924</v>
      </c>
      <c r="G811" s="1831">
        <v>7</v>
      </c>
      <c r="H811" s="1832" t="s">
        <v>5833</v>
      </c>
      <c r="I811" s="1857"/>
      <c r="J811" s="93"/>
    </row>
    <row r="812" spans="1:10">
      <c r="A812" s="1833">
        <v>2022</v>
      </c>
      <c r="B812" s="1827" t="s">
        <v>91</v>
      </c>
      <c r="C812" s="1877" t="s">
        <v>123</v>
      </c>
      <c r="D812" s="1827" t="s">
        <v>252</v>
      </c>
      <c r="E812" s="1829">
        <v>44626</v>
      </c>
      <c r="F812" s="1831" t="s">
        <v>5968</v>
      </c>
      <c r="G812" s="1831">
        <v>7</v>
      </c>
      <c r="H812" s="1832" t="s">
        <v>5878</v>
      </c>
      <c r="I812" s="1857"/>
      <c r="J812" s="93"/>
    </row>
    <row r="813" spans="1:10">
      <c r="A813" s="1833">
        <v>2022</v>
      </c>
      <c r="B813" s="1827" t="s">
        <v>91</v>
      </c>
      <c r="C813" s="1877" t="s">
        <v>123</v>
      </c>
      <c r="D813" s="1827" t="s">
        <v>252</v>
      </c>
      <c r="E813" s="1829">
        <v>44626</v>
      </c>
      <c r="F813" s="1831" t="s">
        <v>5973</v>
      </c>
      <c r="G813" s="1831">
        <v>10</v>
      </c>
      <c r="H813" s="1832" t="s">
        <v>5882</v>
      </c>
      <c r="I813" s="1857"/>
      <c r="J813" s="93"/>
    </row>
    <row r="814" spans="1:10">
      <c r="A814" s="1833">
        <v>2022</v>
      </c>
      <c r="B814" s="1827" t="s">
        <v>91</v>
      </c>
      <c r="C814" s="1877" t="s">
        <v>123</v>
      </c>
      <c r="D814" s="1827" t="s">
        <v>252</v>
      </c>
      <c r="E814" s="1829">
        <v>44626</v>
      </c>
      <c r="F814" s="1831" t="s">
        <v>5997</v>
      </c>
      <c r="G814" s="1831">
        <v>10</v>
      </c>
      <c r="H814" s="1832" t="s">
        <v>5910</v>
      </c>
      <c r="I814" s="1857"/>
      <c r="J814" s="93"/>
    </row>
    <row r="815" spans="1:10">
      <c r="A815" s="1833">
        <v>2022</v>
      </c>
      <c r="B815" s="1827" t="s">
        <v>91</v>
      </c>
      <c r="C815" s="1877" t="s">
        <v>123</v>
      </c>
      <c r="D815" s="1827" t="s">
        <v>5683</v>
      </c>
      <c r="E815" s="1829">
        <v>44703</v>
      </c>
      <c r="F815" s="1831" t="s">
        <v>6207</v>
      </c>
      <c r="G815" s="1831">
        <v>7</v>
      </c>
      <c r="H815" s="1832" t="s">
        <v>6031</v>
      </c>
      <c r="I815" s="1857"/>
      <c r="J815" s="93"/>
    </row>
    <row r="816" spans="1:10">
      <c r="A816" s="1833">
        <v>2022</v>
      </c>
      <c r="B816" s="1827" t="s">
        <v>91</v>
      </c>
      <c r="C816" s="1877" t="s">
        <v>123</v>
      </c>
      <c r="D816" s="1827" t="s">
        <v>5683</v>
      </c>
      <c r="E816" s="1829">
        <v>44703</v>
      </c>
      <c r="F816" s="1831" t="s">
        <v>6208</v>
      </c>
      <c r="G816" s="1831">
        <v>7</v>
      </c>
      <c r="H816" s="1832" t="s">
        <v>6037</v>
      </c>
      <c r="I816" s="1857"/>
      <c r="J816" s="93"/>
    </row>
    <row r="817" spans="1:10">
      <c r="A817" s="1833">
        <v>2022</v>
      </c>
      <c r="B817" s="1827" t="s">
        <v>91</v>
      </c>
      <c r="C817" s="1877" t="s">
        <v>123</v>
      </c>
      <c r="D817" s="1827" t="s">
        <v>5683</v>
      </c>
      <c r="E817" s="1829">
        <v>44703</v>
      </c>
      <c r="F817" s="1831" t="s">
        <v>6133</v>
      </c>
      <c r="G817" s="1831">
        <v>10</v>
      </c>
      <c r="H817" s="1832" t="s">
        <v>6073</v>
      </c>
      <c r="I817" s="1857"/>
      <c r="J817" s="93"/>
    </row>
    <row r="818" spans="1:10">
      <c r="A818" s="1833">
        <v>2022</v>
      </c>
      <c r="B818" s="1827" t="s">
        <v>91</v>
      </c>
      <c r="C818" s="1877" t="s">
        <v>123</v>
      </c>
      <c r="D818" s="1827" t="s">
        <v>5683</v>
      </c>
      <c r="E818" s="1829">
        <v>44703</v>
      </c>
      <c r="F818" s="1831" t="s">
        <v>6134</v>
      </c>
      <c r="G818" s="1831">
        <v>3</v>
      </c>
      <c r="H818" s="1832" t="s">
        <v>6074</v>
      </c>
      <c r="I818" s="1857"/>
      <c r="J818" s="93"/>
    </row>
    <row r="819" spans="1:10">
      <c r="A819" s="1833">
        <v>2022</v>
      </c>
      <c r="B819" s="1827" t="s">
        <v>91</v>
      </c>
      <c r="C819" s="1877" t="s">
        <v>123</v>
      </c>
      <c r="D819" s="1827" t="s">
        <v>5683</v>
      </c>
      <c r="E819" s="1829">
        <v>44703</v>
      </c>
      <c r="F819" s="1831" t="s">
        <v>6215</v>
      </c>
      <c r="G819" s="1831">
        <v>7</v>
      </c>
      <c r="H819" s="1832" t="s">
        <v>6082</v>
      </c>
      <c r="I819" s="1857"/>
      <c r="J819" s="93"/>
    </row>
    <row r="820" spans="1:10">
      <c r="A820" s="1833">
        <v>2022</v>
      </c>
      <c r="B820" s="1827" t="s">
        <v>91</v>
      </c>
      <c r="C820" s="1877" t="s">
        <v>123</v>
      </c>
      <c r="D820" s="1827" t="s">
        <v>5683</v>
      </c>
      <c r="E820" s="1829">
        <v>44703</v>
      </c>
      <c r="F820" s="1831" t="s">
        <v>6135</v>
      </c>
      <c r="G820" s="1831">
        <v>10</v>
      </c>
      <c r="H820" s="1832" t="s">
        <v>6085</v>
      </c>
      <c r="I820" s="1857"/>
      <c r="J820" s="93"/>
    </row>
    <row r="821" spans="1:10">
      <c r="A821" s="1833">
        <v>2022</v>
      </c>
      <c r="B821" s="1827" t="s">
        <v>91</v>
      </c>
      <c r="C821" s="1877" t="s">
        <v>123</v>
      </c>
      <c r="D821" s="1827" t="s">
        <v>5683</v>
      </c>
      <c r="E821" s="1829">
        <v>44703</v>
      </c>
      <c r="F821" s="1831" t="s">
        <v>6136</v>
      </c>
      <c r="G821" s="1831">
        <v>7</v>
      </c>
      <c r="H821" s="1832" t="s">
        <v>6086</v>
      </c>
      <c r="I821" s="1857"/>
      <c r="J821" s="93"/>
    </row>
    <row r="822" spans="1:10">
      <c r="A822" s="1833">
        <v>2022</v>
      </c>
      <c r="B822" s="1827" t="s">
        <v>91</v>
      </c>
      <c r="C822" s="1877" t="s">
        <v>123</v>
      </c>
      <c r="D822" s="1827" t="s">
        <v>6173</v>
      </c>
      <c r="E822" s="1829">
        <v>44710</v>
      </c>
      <c r="F822" s="1831" t="s">
        <v>6133</v>
      </c>
      <c r="G822" s="1831">
        <v>15</v>
      </c>
      <c r="H822" s="1832" t="s">
        <v>6193</v>
      </c>
      <c r="I822" s="1857"/>
      <c r="J822" s="93"/>
    </row>
    <row r="823" spans="1:10">
      <c r="A823" s="1833">
        <v>2022</v>
      </c>
      <c r="B823" s="1827" t="s">
        <v>91</v>
      </c>
      <c r="C823" s="1877" t="s">
        <v>123</v>
      </c>
      <c r="D823" s="1827" t="s">
        <v>6173</v>
      </c>
      <c r="E823" s="1829">
        <v>44710</v>
      </c>
      <c r="F823" s="1831" t="s">
        <v>6135</v>
      </c>
      <c r="G823" s="1831">
        <v>15</v>
      </c>
      <c r="H823" s="1832" t="s">
        <v>6199</v>
      </c>
      <c r="I823" s="1857"/>
      <c r="J823" s="93"/>
    </row>
    <row r="824" spans="1:10">
      <c r="A824" s="1833">
        <v>2022</v>
      </c>
      <c r="B824" s="1827" t="s">
        <v>91</v>
      </c>
      <c r="C824" s="1877" t="s">
        <v>123</v>
      </c>
      <c r="D824" s="1827" t="s">
        <v>277</v>
      </c>
      <c r="E824" s="1829">
        <v>44815</v>
      </c>
      <c r="F824" s="1831" t="s">
        <v>6262</v>
      </c>
      <c r="G824" s="1831">
        <v>10</v>
      </c>
      <c r="H824" s="1832" t="s">
        <v>667</v>
      </c>
      <c r="I824" s="1857"/>
      <c r="J824" s="93"/>
    </row>
    <row r="825" spans="1:10">
      <c r="A825" s="1833">
        <v>2022</v>
      </c>
      <c r="B825" s="1827" t="s">
        <v>91</v>
      </c>
      <c r="C825" s="1877" t="s">
        <v>123</v>
      </c>
      <c r="D825" s="1827" t="s">
        <v>277</v>
      </c>
      <c r="E825" s="1829">
        <v>44815</v>
      </c>
      <c r="F825" s="1831" t="s">
        <v>6263</v>
      </c>
      <c r="G825" s="1831">
        <v>10</v>
      </c>
      <c r="H825" s="1832" t="s">
        <v>825</v>
      </c>
      <c r="I825" s="1857"/>
      <c r="J825" s="93"/>
    </row>
    <row r="826" spans="1:10">
      <c r="A826" s="1833">
        <v>2022</v>
      </c>
      <c r="B826" s="1827" t="s">
        <v>91</v>
      </c>
      <c r="C826" s="1877" t="s">
        <v>123</v>
      </c>
      <c r="D826" s="1827" t="s">
        <v>277</v>
      </c>
      <c r="E826" s="1829">
        <v>44815</v>
      </c>
      <c r="F826" s="1831" t="s">
        <v>6264</v>
      </c>
      <c r="G826" s="1831">
        <v>3</v>
      </c>
      <c r="H826" s="1832" t="s">
        <v>1010</v>
      </c>
      <c r="I826" s="1857"/>
      <c r="J826" s="93"/>
    </row>
    <row r="827" spans="1:10">
      <c r="A827" s="1833">
        <v>2022</v>
      </c>
      <c r="B827" s="1827" t="s">
        <v>91</v>
      </c>
      <c r="C827" s="1877" t="s">
        <v>123</v>
      </c>
      <c r="D827" s="1827" t="s">
        <v>277</v>
      </c>
      <c r="E827" s="1829">
        <v>44815</v>
      </c>
      <c r="F827" s="1831" t="s">
        <v>6265</v>
      </c>
      <c r="G827" s="1831">
        <v>3</v>
      </c>
      <c r="H827" s="1832" t="s">
        <v>6249</v>
      </c>
      <c r="I827" s="1857"/>
      <c r="J827" s="93"/>
    </row>
    <row r="828" spans="1:10">
      <c r="A828" s="1833">
        <v>2022</v>
      </c>
      <c r="B828" s="1827" t="s">
        <v>91</v>
      </c>
      <c r="C828" s="1877" t="s">
        <v>123</v>
      </c>
      <c r="D828" s="1827" t="s">
        <v>277</v>
      </c>
      <c r="E828" s="1829">
        <v>44815</v>
      </c>
      <c r="F828" s="1831" t="s">
        <v>6266</v>
      </c>
      <c r="G828" s="1831">
        <v>10</v>
      </c>
      <c r="H828" s="1832" t="s">
        <v>1343</v>
      </c>
      <c r="I828" s="1857"/>
      <c r="J828" s="93"/>
    </row>
    <row r="829" spans="1:10">
      <c r="A829" s="1833">
        <v>2022</v>
      </c>
      <c r="B829" s="1827" t="s">
        <v>91</v>
      </c>
      <c r="C829" s="1877" t="s">
        <v>123</v>
      </c>
      <c r="D829" s="1827" t="s">
        <v>277</v>
      </c>
      <c r="E829" s="1829">
        <v>44815</v>
      </c>
      <c r="F829" s="1831" t="s">
        <v>6267</v>
      </c>
      <c r="G829" s="1831">
        <v>7</v>
      </c>
      <c r="H829" s="1832" t="s">
        <v>993</v>
      </c>
      <c r="I829" s="1857"/>
      <c r="J829" s="93"/>
    </row>
    <row r="830" spans="1:10">
      <c r="A830" s="1833">
        <v>2022</v>
      </c>
      <c r="B830" s="1827" t="s">
        <v>91</v>
      </c>
      <c r="C830" s="1877" t="s">
        <v>123</v>
      </c>
      <c r="D830" s="1827" t="s">
        <v>277</v>
      </c>
      <c r="E830" s="1829">
        <v>44815</v>
      </c>
      <c r="F830" s="1831" t="s">
        <v>6268</v>
      </c>
      <c r="G830" s="1831">
        <v>10</v>
      </c>
      <c r="H830" s="1832" t="s">
        <v>753</v>
      </c>
      <c r="I830" s="1857"/>
      <c r="J830" s="93"/>
    </row>
    <row r="831" spans="1:10">
      <c r="A831" s="1833">
        <v>2022</v>
      </c>
      <c r="B831" s="1827" t="s">
        <v>91</v>
      </c>
      <c r="C831" s="1877" t="s">
        <v>123</v>
      </c>
      <c r="D831" s="1827" t="s">
        <v>277</v>
      </c>
      <c r="E831" s="1829">
        <v>44815</v>
      </c>
      <c r="F831" s="1831" t="s">
        <v>6269</v>
      </c>
      <c r="G831" s="1831">
        <v>3</v>
      </c>
      <c r="H831" s="1832" t="s">
        <v>339</v>
      </c>
      <c r="I831" s="1857"/>
      <c r="J831" s="93"/>
    </row>
    <row r="832" spans="1:10">
      <c r="A832" s="1833">
        <v>2022</v>
      </c>
      <c r="B832" s="1827" t="s">
        <v>91</v>
      </c>
      <c r="C832" s="1877" t="s">
        <v>123</v>
      </c>
      <c r="D832" s="1827" t="s">
        <v>277</v>
      </c>
      <c r="E832" s="1829">
        <v>44815</v>
      </c>
      <c r="F832" s="1831" t="s">
        <v>6270</v>
      </c>
      <c r="G832" s="1831">
        <v>3</v>
      </c>
      <c r="H832" s="1832" t="s">
        <v>852</v>
      </c>
      <c r="I832" s="1857"/>
      <c r="J832" s="93"/>
    </row>
    <row r="833" spans="1:10">
      <c r="A833" s="1833">
        <v>2022</v>
      </c>
      <c r="B833" s="1827" t="s">
        <v>91</v>
      </c>
      <c r="C833" s="1877" t="s">
        <v>123</v>
      </c>
      <c r="D833" s="1827" t="s">
        <v>277</v>
      </c>
      <c r="E833" s="1829">
        <v>44815</v>
      </c>
      <c r="F833" s="1831" t="s">
        <v>6271</v>
      </c>
      <c r="G833" s="1831">
        <v>7</v>
      </c>
      <c r="H833" s="1832" t="s">
        <v>948</v>
      </c>
      <c r="I833" s="1857"/>
      <c r="J833" s="93"/>
    </row>
    <row r="834" spans="1:10">
      <c r="A834" s="1833">
        <v>2022</v>
      </c>
      <c r="B834" s="1827" t="s">
        <v>91</v>
      </c>
      <c r="C834" s="1877" t="s">
        <v>123</v>
      </c>
      <c r="D834" s="1827" t="s">
        <v>277</v>
      </c>
      <c r="E834" s="1829">
        <v>44815</v>
      </c>
      <c r="F834" s="1831" t="s">
        <v>6272</v>
      </c>
      <c r="G834" s="1831">
        <v>3</v>
      </c>
      <c r="H834" s="1832" t="s">
        <v>1166</v>
      </c>
      <c r="I834" s="1857"/>
      <c r="J834" s="93"/>
    </row>
    <row r="835" spans="1:10">
      <c r="A835" s="1833">
        <v>2022</v>
      </c>
      <c r="B835" s="1827" t="s">
        <v>91</v>
      </c>
      <c r="C835" s="1877" t="s">
        <v>123</v>
      </c>
      <c r="D835" s="1827" t="s">
        <v>277</v>
      </c>
      <c r="E835" s="1829">
        <v>44815</v>
      </c>
      <c r="F835" s="1831" t="s">
        <v>6273</v>
      </c>
      <c r="G835" s="1831">
        <v>10</v>
      </c>
      <c r="H835" s="1832" t="s">
        <v>1278</v>
      </c>
      <c r="I835" s="1857"/>
      <c r="J835" s="93"/>
    </row>
    <row r="836" spans="1:10">
      <c r="A836" s="1833">
        <v>2022</v>
      </c>
      <c r="B836" s="1827" t="s">
        <v>91</v>
      </c>
      <c r="C836" s="1877" t="s">
        <v>123</v>
      </c>
      <c r="D836" s="1827" t="s">
        <v>277</v>
      </c>
      <c r="E836" s="1829">
        <v>44815</v>
      </c>
      <c r="F836" s="1831" t="s">
        <v>6274</v>
      </c>
      <c r="G836" s="1831">
        <v>7</v>
      </c>
      <c r="H836" s="1832" t="s">
        <v>622</v>
      </c>
      <c r="I836" s="1857"/>
      <c r="J836" s="93"/>
    </row>
    <row r="837" spans="1:10">
      <c r="A837" s="1833">
        <v>2022</v>
      </c>
      <c r="B837" s="1827" t="s">
        <v>91</v>
      </c>
      <c r="C837" s="1877" t="s">
        <v>123</v>
      </c>
      <c r="D837" s="1827" t="s">
        <v>277</v>
      </c>
      <c r="E837" s="1829">
        <v>44815</v>
      </c>
      <c r="F837" s="1831" t="s">
        <v>6275</v>
      </c>
      <c r="G837" s="1831">
        <v>3</v>
      </c>
      <c r="H837" s="1832" t="s">
        <v>620</v>
      </c>
      <c r="I837" s="1857"/>
      <c r="J837" s="93"/>
    </row>
    <row r="838" spans="1:10">
      <c r="A838" s="1833">
        <v>2022</v>
      </c>
      <c r="B838" s="1827"/>
      <c r="C838" s="1877"/>
      <c r="D838" s="1827"/>
      <c r="E838" s="1829"/>
      <c r="F838" s="1831"/>
      <c r="G838" s="1831">
        <v>214</v>
      </c>
      <c r="H838" s="1832"/>
      <c r="I838" s="1857"/>
      <c r="J838" s="93"/>
    </row>
    <row r="839" spans="1:10">
      <c r="A839" s="2177" t="s">
        <v>46</v>
      </c>
      <c r="B839" s="2171"/>
      <c r="C839" s="2178" t="s">
        <v>763</v>
      </c>
      <c r="D839" s="2171"/>
      <c r="E839" s="2173"/>
      <c r="F839" s="2175"/>
      <c r="G839" s="2175">
        <v>531</v>
      </c>
      <c r="H839" s="2176"/>
      <c r="I839" s="1409"/>
      <c r="J839" s="93"/>
    </row>
    <row r="840" spans="1:10">
      <c r="A840" s="178"/>
      <c r="B840" s="154"/>
      <c r="C840" s="155"/>
      <c r="D840" s="154"/>
      <c r="E840" s="1677"/>
      <c r="F840" s="153"/>
      <c r="G840" s="153"/>
      <c r="H840" s="157"/>
      <c r="I840" s="1409"/>
      <c r="J840" s="93"/>
    </row>
    <row r="841" spans="1:10">
      <c r="A841" s="1866">
        <v>2020</v>
      </c>
      <c r="B841" s="1860" t="s">
        <v>129</v>
      </c>
      <c r="C841" s="1861" t="s">
        <v>5780</v>
      </c>
      <c r="D841" s="1885"/>
      <c r="E841" s="1886"/>
      <c r="F841" s="1887"/>
      <c r="G841" s="1859">
        <v>0</v>
      </c>
      <c r="H841" s="157"/>
      <c r="I841" s="1409"/>
      <c r="J841" s="93"/>
    </row>
    <row r="842" spans="1:10">
      <c r="A842" s="1866">
        <v>2020</v>
      </c>
      <c r="B842" s="1860"/>
      <c r="C842" s="1888"/>
      <c r="D842" s="1885"/>
      <c r="E842" s="1886"/>
      <c r="F842" s="1887"/>
      <c r="G842" s="1859">
        <v>0</v>
      </c>
      <c r="H842" s="157"/>
      <c r="I842" s="1409"/>
      <c r="J842" s="93"/>
    </row>
    <row r="843" spans="1:10">
      <c r="A843" s="2170" t="s">
        <v>46</v>
      </c>
      <c r="B843" s="2263"/>
      <c r="C843" s="2171" t="s">
        <v>5798</v>
      </c>
      <c r="D843" s="2323"/>
      <c r="E843" s="2265"/>
      <c r="F843" s="2266"/>
      <c r="G843" s="2175">
        <v>0</v>
      </c>
      <c r="H843" s="2267"/>
      <c r="I843" s="1409"/>
      <c r="J843" s="93"/>
    </row>
    <row r="844" spans="1:10">
      <c r="A844" s="104"/>
      <c r="D844" s="72"/>
      <c r="E844" s="1673"/>
      <c r="F844" s="87"/>
      <c r="G844" s="133"/>
      <c r="I844" s="1409"/>
      <c r="J844" s="93"/>
    </row>
    <row r="845" spans="1:10">
      <c r="A845" s="137">
        <v>2019</v>
      </c>
      <c r="B845" s="138" t="s">
        <v>129</v>
      </c>
      <c r="C845" s="138" t="s">
        <v>5825</v>
      </c>
      <c r="D845" s="138" t="s">
        <v>5819</v>
      </c>
      <c r="E845" s="1674">
        <v>43779</v>
      </c>
      <c r="F845" s="1656" t="s">
        <v>764</v>
      </c>
      <c r="G845" s="141">
        <v>0</v>
      </c>
      <c r="H845" s="1561" t="s">
        <v>304</v>
      </c>
      <c r="I845" s="1409" t="s">
        <v>234</v>
      </c>
    </row>
    <row r="846" spans="1:10">
      <c r="A846" s="137">
        <v>2019</v>
      </c>
      <c r="B846" s="138" t="s">
        <v>129</v>
      </c>
      <c r="C846" s="138" t="s">
        <v>5825</v>
      </c>
      <c r="D846" s="138" t="s">
        <v>6241</v>
      </c>
      <c r="E846" s="1674">
        <v>43784</v>
      </c>
      <c r="F846" s="1656" t="s">
        <v>766</v>
      </c>
      <c r="G846" s="141">
        <v>5</v>
      </c>
      <c r="H846" s="1561" t="s">
        <v>236</v>
      </c>
      <c r="I846" s="1409"/>
    </row>
    <row r="847" spans="1:10">
      <c r="A847" s="137">
        <v>2019</v>
      </c>
      <c r="B847" s="138" t="s">
        <v>129</v>
      </c>
      <c r="C847" s="138" t="s">
        <v>5825</v>
      </c>
      <c r="D847" s="138" t="s">
        <v>6241</v>
      </c>
      <c r="E847" s="1674">
        <v>43784</v>
      </c>
      <c r="F847" s="1656" t="s">
        <v>766</v>
      </c>
      <c r="G847" s="141">
        <v>5</v>
      </c>
      <c r="H847" s="1561" t="s">
        <v>6240</v>
      </c>
      <c r="I847" s="1409"/>
    </row>
    <row r="848" spans="1:10">
      <c r="A848" s="147">
        <v>2019</v>
      </c>
      <c r="C848" s="148"/>
      <c r="E848" s="1673"/>
      <c r="F848" s="133"/>
      <c r="G848" s="133">
        <f>SUM(G845:G847)</f>
        <v>10</v>
      </c>
      <c r="I848" s="1409"/>
      <c r="J848" s="93"/>
    </row>
    <row r="849" spans="1:20">
      <c r="A849" s="1866">
        <v>2020</v>
      </c>
      <c r="B849" s="1860" t="s">
        <v>129</v>
      </c>
      <c r="C849" s="1861" t="s">
        <v>5825</v>
      </c>
      <c r="D849" s="1860" t="s">
        <v>5446</v>
      </c>
      <c r="E849" s="1862">
        <v>43897</v>
      </c>
      <c r="F849" s="1859" t="s">
        <v>768</v>
      </c>
      <c r="G849" s="1859">
        <v>5</v>
      </c>
      <c r="H849" s="1870" t="s">
        <v>769</v>
      </c>
      <c r="I849" s="1409"/>
      <c r="J849" s="93"/>
    </row>
    <row r="850" spans="1:20">
      <c r="A850" s="1866">
        <v>2020</v>
      </c>
      <c r="B850" s="1860" t="s">
        <v>129</v>
      </c>
      <c r="C850" s="1861" t="s">
        <v>5825</v>
      </c>
      <c r="D850" s="1860" t="s">
        <v>5446</v>
      </c>
      <c r="E850" s="1862">
        <v>43897</v>
      </c>
      <c r="F850" s="1859" t="s">
        <v>768</v>
      </c>
      <c r="G850" s="1859">
        <v>5</v>
      </c>
      <c r="H850" s="1870" t="s">
        <v>305</v>
      </c>
      <c r="I850" s="1409"/>
      <c r="J850" s="93"/>
    </row>
    <row r="851" spans="1:20">
      <c r="A851" s="1866">
        <v>2020</v>
      </c>
      <c r="B851" s="1860" t="s">
        <v>129</v>
      </c>
      <c r="C851" s="1861" t="s">
        <v>5825</v>
      </c>
      <c r="D851" s="1860" t="s">
        <v>5446</v>
      </c>
      <c r="E851" s="1862">
        <v>43897</v>
      </c>
      <c r="F851" s="1859" t="s">
        <v>764</v>
      </c>
      <c r="G851" s="1859">
        <v>0</v>
      </c>
      <c r="H851" s="1870" t="s">
        <v>304</v>
      </c>
      <c r="I851" s="1409" t="s">
        <v>234</v>
      </c>
      <c r="J851" s="93"/>
    </row>
    <row r="852" spans="1:20">
      <c r="A852" s="1866">
        <v>2020</v>
      </c>
      <c r="B852" s="1860" t="s">
        <v>129</v>
      </c>
      <c r="C852" s="1861" t="s">
        <v>5825</v>
      </c>
      <c r="D852" s="1860" t="s">
        <v>1332</v>
      </c>
      <c r="E852" s="1862">
        <v>43904</v>
      </c>
      <c r="F852" s="1859" t="s">
        <v>768</v>
      </c>
      <c r="G852" s="1859">
        <v>5</v>
      </c>
      <c r="H852" s="1870" t="s">
        <v>305</v>
      </c>
      <c r="I852" s="1409"/>
      <c r="J852" s="93"/>
    </row>
    <row r="853" spans="1:20">
      <c r="A853" s="1866">
        <v>2020</v>
      </c>
      <c r="B853" s="1860" t="s">
        <v>129</v>
      </c>
      <c r="C853" s="1861" t="s">
        <v>5825</v>
      </c>
      <c r="D853" s="1860" t="s">
        <v>1332</v>
      </c>
      <c r="E853" s="1862">
        <v>43904</v>
      </c>
      <c r="F853" s="1859" t="s">
        <v>773</v>
      </c>
      <c r="G853" s="1859">
        <v>0</v>
      </c>
      <c r="H853" s="1870" t="s">
        <v>304</v>
      </c>
      <c r="I853" s="1409" t="s">
        <v>234</v>
      </c>
      <c r="J853" s="93"/>
    </row>
    <row r="854" spans="1:20">
      <c r="A854" s="1866">
        <v>2020</v>
      </c>
      <c r="B854" s="1860"/>
      <c r="C854" s="1861"/>
      <c r="D854" s="1860"/>
      <c r="E854" s="1862"/>
      <c r="F854" s="1859"/>
      <c r="G854" s="1859">
        <f>SUM(G849:G853)</f>
        <v>15</v>
      </c>
      <c r="H854" s="1870"/>
      <c r="I854" s="1409"/>
      <c r="J854" s="93"/>
    </row>
    <row r="855" spans="1:20" s="188" customFormat="1">
      <c r="A855" s="1458">
        <v>2021</v>
      </c>
      <c r="B855" s="1457" t="s">
        <v>129</v>
      </c>
      <c r="C855" s="2228" t="s">
        <v>5825</v>
      </c>
      <c r="D855" s="2204" t="s">
        <v>5446</v>
      </c>
      <c r="E855" s="2205">
        <v>44268</v>
      </c>
      <c r="F855" s="2206" t="s">
        <v>5451</v>
      </c>
      <c r="G855" s="2206">
        <v>0</v>
      </c>
      <c r="H855" s="2207" t="s">
        <v>305</v>
      </c>
      <c r="I855" s="1409" t="s">
        <v>234</v>
      </c>
      <c r="J855" s="250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</row>
    <row r="856" spans="1:20" s="188" customFormat="1">
      <c r="A856" s="1458">
        <v>2021</v>
      </c>
      <c r="B856" s="1457" t="s">
        <v>129</v>
      </c>
      <c r="C856" s="2251" t="s">
        <v>5825</v>
      </c>
      <c r="D856" s="2252" t="s">
        <v>5446</v>
      </c>
      <c r="E856" s="2253">
        <v>44268</v>
      </c>
      <c r="F856" s="2255" t="s">
        <v>764</v>
      </c>
      <c r="G856" s="2255">
        <v>0</v>
      </c>
      <c r="H856" s="2256" t="s">
        <v>304</v>
      </c>
      <c r="I856" s="1409" t="s">
        <v>234</v>
      </c>
      <c r="J856" s="250"/>
      <c r="K856" s="186"/>
      <c r="L856" s="186"/>
      <c r="M856" s="186"/>
      <c r="N856" s="186"/>
      <c r="O856" s="186"/>
      <c r="P856" s="186"/>
      <c r="Q856" s="186"/>
      <c r="R856" s="186"/>
      <c r="S856" s="186"/>
      <c r="T856" s="186"/>
    </row>
    <row r="857" spans="1:20">
      <c r="A857" s="1497">
        <v>2021</v>
      </c>
      <c r="B857" s="1362"/>
      <c r="C857" s="1403"/>
      <c r="D857" s="1362"/>
      <c r="E857" s="1681"/>
      <c r="F857" s="1363"/>
      <c r="G857" s="1458">
        <v>0</v>
      </c>
      <c r="H857" s="1405"/>
      <c r="I857" s="1409"/>
      <c r="J857" s="93"/>
    </row>
    <row r="858" spans="1:20">
      <c r="A858" s="1833">
        <v>2022</v>
      </c>
      <c r="B858" s="1827" t="s">
        <v>129</v>
      </c>
      <c r="C858" s="1877" t="s">
        <v>5825</v>
      </c>
      <c r="D858" s="1827" t="s">
        <v>5446</v>
      </c>
      <c r="E858" s="1829">
        <v>44744</v>
      </c>
      <c r="F858" s="1831" t="s">
        <v>6237</v>
      </c>
      <c r="G858" s="1831">
        <v>0</v>
      </c>
      <c r="H858" s="1832" t="s">
        <v>305</v>
      </c>
      <c r="I858" s="1857" t="s">
        <v>234</v>
      </c>
      <c r="J858" s="93"/>
    </row>
    <row r="859" spans="1:20">
      <c r="A859" s="1833">
        <v>2022</v>
      </c>
      <c r="B859" s="1827" t="s">
        <v>129</v>
      </c>
      <c r="C859" s="1877" t="s">
        <v>5825</v>
      </c>
      <c r="D859" s="1827" t="s">
        <v>5446</v>
      </c>
      <c r="E859" s="1829">
        <v>44744</v>
      </c>
      <c r="F859" s="1831" t="s">
        <v>6239</v>
      </c>
      <c r="G859" s="1831">
        <v>0</v>
      </c>
      <c r="H859" s="1832" t="s">
        <v>304</v>
      </c>
      <c r="I859" s="1857" t="s">
        <v>234</v>
      </c>
      <c r="J859" s="93"/>
    </row>
    <row r="860" spans="1:20">
      <c r="A860" s="1833">
        <v>2022</v>
      </c>
      <c r="B860" s="1827"/>
      <c r="C860" s="1877"/>
      <c r="D860" s="1827"/>
      <c r="E860" s="1829"/>
      <c r="F860" s="1831"/>
      <c r="G860" s="1831">
        <v>0</v>
      </c>
      <c r="H860" s="1832"/>
      <c r="I860" s="1857"/>
      <c r="J860" s="93"/>
    </row>
    <row r="861" spans="1:20">
      <c r="A861" s="2177" t="s">
        <v>46</v>
      </c>
      <c r="B861" s="2171"/>
      <c r="C861" s="2178" t="s">
        <v>774</v>
      </c>
      <c r="D861" s="2171"/>
      <c r="E861" s="2173"/>
      <c r="F861" s="2175"/>
      <c r="G861" s="2175">
        <f>G848+G854</f>
        <v>25</v>
      </c>
      <c r="H861" s="2176"/>
      <c r="I861" s="1857"/>
      <c r="J861" s="93"/>
    </row>
    <row r="862" spans="1:20">
      <c r="A862" s="278"/>
      <c r="B862" s="154"/>
      <c r="C862" s="154"/>
      <c r="D862" s="279"/>
      <c r="E862" s="1677"/>
      <c r="F862" s="280"/>
      <c r="G862" s="153"/>
      <c r="H862" s="157"/>
      <c r="I862" s="1857"/>
      <c r="J862" s="93"/>
    </row>
    <row r="863" spans="1:20" s="115" customFormat="1">
      <c r="A863" s="1840">
        <v>2018</v>
      </c>
      <c r="B863" s="1826" t="s">
        <v>129</v>
      </c>
      <c r="C863" s="1826" t="s">
        <v>146</v>
      </c>
      <c r="D863" s="1841" t="s">
        <v>270</v>
      </c>
      <c r="E863" s="1837">
        <v>43401</v>
      </c>
      <c r="F863" s="1842" t="s">
        <v>775</v>
      </c>
      <c r="G863" s="1838">
        <v>5</v>
      </c>
      <c r="H863" s="1839" t="s">
        <v>305</v>
      </c>
      <c r="I863" s="1925"/>
      <c r="J863" s="114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</row>
    <row r="864" spans="1:20" s="115" customFormat="1">
      <c r="A864" s="1840">
        <v>2018</v>
      </c>
      <c r="B864" s="1826"/>
      <c r="C864" s="1826"/>
      <c r="D864" s="1841"/>
      <c r="E864" s="1837"/>
      <c r="F864" s="1842"/>
      <c r="G864" s="1838">
        <f>SUM(G863:G863)</f>
        <v>5</v>
      </c>
      <c r="H864" s="1839"/>
      <c r="I864" s="1925"/>
      <c r="J864" s="114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</row>
    <row r="865" spans="1:10">
      <c r="A865" s="2170" t="s">
        <v>46</v>
      </c>
      <c r="B865" s="2171"/>
      <c r="C865" s="2171" t="s">
        <v>776</v>
      </c>
      <c r="D865" s="2268"/>
      <c r="E865" s="2173"/>
      <c r="F865" s="2174"/>
      <c r="G865" s="2175">
        <f>SUM(G863)</f>
        <v>5</v>
      </c>
      <c r="H865" s="2176"/>
      <c r="I865" s="1409"/>
      <c r="J865" s="93"/>
    </row>
    <row r="866" spans="1:10">
      <c r="A866" s="104"/>
      <c r="D866" s="72"/>
      <c r="E866" s="1673"/>
      <c r="F866" s="87"/>
      <c r="G866" s="133"/>
      <c r="I866" s="1409"/>
      <c r="J866" s="93"/>
    </row>
    <row r="867" spans="1:10">
      <c r="A867" s="137">
        <v>2019</v>
      </c>
      <c r="B867" s="138" t="s">
        <v>91</v>
      </c>
      <c r="C867" s="143" t="s">
        <v>109</v>
      </c>
      <c r="D867" s="138" t="s">
        <v>227</v>
      </c>
      <c r="E867" s="1674">
        <v>43604</v>
      </c>
      <c r="F867" s="1656" t="s">
        <v>777</v>
      </c>
      <c r="G867" s="141">
        <v>3</v>
      </c>
      <c r="H867" s="1561" t="s">
        <v>778</v>
      </c>
      <c r="I867" s="1409"/>
    </row>
    <row r="868" spans="1:10">
      <c r="A868" s="147">
        <v>2019</v>
      </c>
      <c r="C868" s="148"/>
      <c r="E868" s="1673"/>
      <c r="F868" s="133"/>
      <c r="G868" s="133">
        <f>SUM(G867)</f>
        <v>3</v>
      </c>
      <c r="I868" s="1409"/>
      <c r="J868" s="93"/>
    </row>
    <row r="869" spans="1:10">
      <c r="A869" s="1866">
        <v>2020</v>
      </c>
      <c r="B869" s="1875" t="s">
        <v>91</v>
      </c>
      <c r="C869" s="2247" t="s">
        <v>109</v>
      </c>
      <c r="D869" s="2190" t="s">
        <v>252</v>
      </c>
      <c r="E869" s="2191">
        <v>43891</v>
      </c>
      <c r="F869" s="2192" t="s">
        <v>779</v>
      </c>
      <c r="G869" s="2248">
        <v>7</v>
      </c>
      <c r="H869" s="2194" t="s">
        <v>780</v>
      </c>
      <c r="I869" s="1409"/>
      <c r="J869" s="93"/>
    </row>
    <row r="870" spans="1:10">
      <c r="A870" s="1866">
        <v>2020</v>
      </c>
      <c r="B870" s="1875" t="s">
        <v>91</v>
      </c>
      <c r="C870" s="2249" t="s">
        <v>109</v>
      </c>
      <c r="D870" s="2060" t="s">
        <v>252</v>
      </c>
      <c r="E870" s="2061">
        <v>43891</v>
      </c>
      <c r="F870" s="2062" t="s">
        <v>781</v>
      </c>
      <c r="G870" s="2086">
        <v>7</v>
      </c>
      <c r="H870" s="2067" t="s">
        <v>782</v>
      </c>
      <c r="I870" s="1409"/>
      <c r="J870" s="93"/>
    </row>
    <row r="871" spans="1:10">
      <c r="A871" s="1866">
        <v>2020</v>
      </c>
      <c r="B871" s="1860"/>
      <c r="C871" s="2299"/>
      <c r="D871" s="2059"/>
      <c r="E871" s="2065"/>
      <c r="F871" s="2066"/>
      <c r="G871" s="2066">
        <f>SUM(G869:G870)</f>
        <v>14</v>
      </c>
      <c r="H871" s="2068"/>
      <c r="I871" s="1409"/>
      <c r="J871" s="93"/>
    </row>
    <row r="872" spans="1:10">
      <c r="A872" s="1497">
        <v>2021</v>
      </c>
      <c r="B872" s="1457" t="s">
        <v>91</v>
      </c>
      <c r="C872" s="2179" t="s">
        <v>109</v>
      </c>
      <c r="D872" s="2033" t="s">
        <v>252</v>
      </c>
      <c r="E872" s="2034">
        <v>44262</v>
      </c>
      <c r="F872" s="2035" t="s">
        <v>2973</v>
      </c>
      <c r="G872" s="2035">
        <v>10</v>
      </c>
      <c r="H872" s="2043" t="s">
        <v>845</v>
      </c>
      <c r="I872" s="1409"/>
      <c r="J872" s="93"/>
    </row>
    <row r="873" spans="1:10">
      <c r="A873" s="1497">
        <v>2021</v>
      </c>
      <c r="B873" s="1457" t="s">
        <v>91</v>
      </c>
      <c r="C873" s="2179" t="s">
        <v>109</v>
      </c>
      <c r="D873" s="2033" t="s">
        <v>252</v>
      </c>
      <c r="E873" s="2034">
        <v>44262</v>
      </c>
      <c r="F873" s="2035" t="s">
        <v>5402</v>
      </c>
      <c r="G873" s="2035">
        <v>7</v>
      </c>
      <c r="H873" s="2043" t="s">
        <v>782</v>
      </c>
      <c r="I873" s="1409"/>
      <c r="J873" s="93"/>
    </row>
    <row r="874" spans="1:10">
      <c r="A874" s="1497">
        <v>2021</v>
      </c>
      <c r="B874" s="1457" t="s">
        <v>91</v>
      </c>
      <c r="C874" s="2179" t="s">
        <v>109</v>
      </c>
      <c r="D874" s="2033" t="s">
        <v>5486</v>
      </c>
      <c r="E874" s="2034">
        <v>44332</v>
      </c>
      <c r="F874" s="2036" t="s">
        <v>5574</v>
      </c>
      <c r="G874" s="2035">
        <v>7</v>
      </c>
      <c r="H874" s="2043" t="s">
        <v>5575</v>
      </c>
      <c r="I874" s="1409"/>
      <c r="J874" s="93"/>
    </row>
    <row r="875" spans="1:10">
      <c r="A875" s="1497">
        <v>2021</v>
      </c>
      <c r="B875" s="1457"/>
      <c r="C875" s="2208"/>
      <c r="D875" s="2082"/>
      <c r="E875" s="2083"/>
      <c r="F875" s="2084"/>
      <c r="G875" s="2084">
        <f>SUM(G872:G874)</f>
        <v>24</v>
      </c>
      <c r="H875" s="2085"/>
      <c r="I875" s="1409"/>
      <c r="J875" s="93"/>
    </row>
    <row r="876" spans="1:10">
      <c r="A876" s="1833">
        <v>2022</v>
      </c>
      <c r="B876" s="1827" t="s">
        <v>91</v>
      </c>
      <c r="C876" s="2270" t="s">
        <v>109</v>
      </c>
      <c r="D876" s="2199" t="s">
        <v>252</v>
      </c>
      <c r="E876" s="2200">
        <v>44626</v>
      </c>
      <c r="F876" s="2201" t="s">
        <v>5953</v>
      </c>
      <c r="G876" s="2201">
        <v>10</v>
      </c>
      <c r="H876" s="2202" t="s">
        <v>5861</v>
      </c>
      <c r="I876" s="1857"/>
      <c r="J876" s="93"/>
    </row>
    <row r="877" spans="1:10">
      <c r="A877" s="1833">
        <v>2022</v>
      </c>
      <c r="B877" s="1827" t="s">
        <v>91</v>
      </c>
      <c r="C877" s="1877" t="s">
        <v>109</v>
      </c>
      <c r="D877" s="1827" t="s">
        <v>252</v>
      </c>
      <c r="E877" s="1829">
        <v>44626</v>
      </c>
      <c r="F877" s="1831" t="s">
        <v>5954</v>
      </c>
      <c r="G877" s="1831">
        <v>7</v>
      </c>
      <c r="H877" s="1832" t="s">
        <v>5862</v>
      </c>
      <c r="I877" s="1857"/>
      <c r="J877" s="93"/>
    </row>
    <row r="878" spans="1:10">
      <c r="A878" s="1833">
        <v>2022</v>
      </c>
      <c r="B878" s="1827" t="s">
        <v>91</v>
      </c>
      <c r="C878" s="1877" t="s">
        <v>109</v>
      </c>
      <c r="D878" s="1827" t="s">
        <v>252</v>
      </c>
      <c r="E878" s="1829">
        <v>44626</v>
      </c>
      <c r="F878" s="1831" t="s">
        <v>5978</v>
      </c>
      <c r="G878" s="1831">
        <v>3</v>
      </c>
      <c r="H878" s="1832" t="s">
        <v>5888</v>
      </c>
      <c r="I878" s="1857"/>
      <c r="J878" s="93"/>
    </row>
    <row r="879" spans="1:10">
      <c r="A879" s="1833">
        <v>2022</v>
      </c>
      <c r="B879" s="1457"/>
      <c r="C879" s="1498"/>
      <c r="D879" s="1457"/>
      <c r="E879" s="1684"/>
      <c r="F879" s="1458"/>
      <c r="G879" s="1831">
        <v>20</v>
      </c>
      <c r="H879" s="1499"/>
      <c r="I879" s="1857"/>
      <c r="J879" s="93"/>
    </row>
    <row r="880" spans="1:10">
      <c r="A880" s="2177" t="s">
        <v>46</v>
      </c>
      <c r="B880" s="2171"/>
      <c r="C880" s="2178" t="s">
        <v>783</v>
      </c>
      <c r="D880" s="2171"/>
      <c r="E880" s="2173"/>
      <c r="F880" s="2175"/>
      <c r="G880" s="2175">
        <v>61</v>
      </c>
      <c r="H880" s="2176"/>
      <c r="I880" s="1857"/>
      <c r="J880" s="93"/>
    </row>
    <row r="881" spans="1:22">
      <c r="A881" s="147"/>
      <c r="C881" s="148"/>
      <c r="E881" s="1673"/>
      <c r="F881" s="133"/>
      <c r="G881" s="133"/>
      <c r="I881" s="1857"/>
      <c r="J881" s="93"/>
    </row>
    <row r="882" spans="1:22" s="115" customFormat="1">
      <c r="A882" s="1835">
        <v>2018</v>
      </c>
      <c r="B882" s="1826" t="s">
        <v>91</v>
      </c>
      <c r="C882" s="1836" t="s">
        <v>202</v>
      </c>
      <c r="D882" s="1826" t="s">
        <v>222</v>
      </c>
      <c r="E882" s="1837">
        <v>43163</v>
      </c>
      <c r="F882" s="1838" t="s">
        <v>784</v>
      </c>
      <c r="G882" s="1838">
        <v>3</v>
      </c>
      <c r="H882" s="1839" t="s">
        <v>785</v>
      </c>
      <c r="I882" s="1925"/>
      <c r="J882" s="114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</row>
    <row r="883" spans="1:22">
      <c r="A883" s="1835">
        <v>2018</v>
      </c>
      <c r="B883" s="1826"/>
      <c r="C883" s="1836"/>
      <c r="D883" s="1826"/>
      <c r="E883" s="1837"/>
      <c r="F883" s="1838"/>
      <c r="G883" s="1838">
        <f>G882</f>
        <v>3</v>
      </c>
      <c r="H883" s="1839"/>
      <c r="I883" s="1857"/>
      <c r="J883" s="189"/>
      <c r="K883" s="113"/>
      <c r="L883" s="296"/>
      <c r="M883" s="296"/>
      <c r="N883" s="113"/>
      <c r="O883" s="113"/>
      <c r="P883" s="195"/>
      <c r="Q883" s="195"/>
      <c r="R883" s="195"/>
      <c r="S883" s="195"/>
      <c r="T883" s="195"/>
      <c r="U883" s="197"/>
      <c r="V883" s="197"/>
    </row>
    <row r="884" spans="1:22">
      <c r="A884" s="173">
        <v>2019</v>
      </c>
      <c r="B884" s="73" t="s">
        <v>164</v>
      </c>
      <c r="C884" s="174" t="s">
        <v>202</v>
      </c>
      <c r="D884" s="174" t="s">
        <v>277</v>
      </c>
      <c r="E884" s="1679">
        <v>43716</v>
      </c>
      <c r="F884" s="1657" t="s">
        <v>786</v>
      </c>
      <c r="G884" s="173">
        <v>3</v>
      </c>
      <c r="H884" s="88" t="s">
        <v>787</v>
      </c>
      <c r="I884" s="1857"/>
    </row>
    <row r="885" spans="1:22">
      <c r="A885" s="173">
        <v>2019</v>
      </c>
      <c r="B885" s="174"/>
      <c r="C885" s="174"/>
      <c r="D885" s="174"/>
      <c r="E885" s="1679"/>
      <c r="F885" s="1715"/>
      <c r="G885" s="173">
        <f>SUM(G884)</f>
        <v>3</v>
      </c>
      <c r="I885" s="1857"/>
    </row>
    <row r="886" spans="1:22">
      <c r="A886" s="1458">
        <v>2021</v>
      </c>
      <c r="B886" s="1457" t="s">
        <v>164</v>
      </c>
      <c r="C886" s="2217" t="s">
        <v>202</v>
      </c>
      <c r="D886" s="2218" t="s">
        <v>252</v>
      </c>
      <c r="E886" s="2219">
        <v>44262</v>
      </c>
      <c r="F886" s="2220" t="s">
        <v>5403</v>
      </c>
      <c r="G886" s="2220">
        <v>3</v>
      </c>
      <c r="H886" s="2221" t="s">
        <v>1468</v>
      </c>
      <c r="I886" s="1409"/>
    </row>
    <row r="887" spans="1:22">
      <c r="A887" s="1458">
        <v>2021</v>
      </c>
      <c r="B887" s="1457"/>
      <c r="C887" s="1457"/>
      <c r="D887" s="1457"/>
      <c r="E887" s="1684"/>
      <c r="F887" s="1726"/>
      <c r="G887" s="1458">
        <f>SUM(G886)</f>
        <v>3</v>
      </c>
      <c r="H887" s="1499"/>
      <c r="I887" s="1409"/>
    </row>
    <row r="888" spans="1:22">
      <c r="A888" s="1831">
        <v>2022</v>
      </c>
      <c r="B888" s="1827" t="s">
        <v>164</v>
      </c>
      <c r="C888" s="1827" t="s">
        <v>202</v>
      </c>
      <c r="D888" s="1827" t="s">
        <v>5446</v>
      </c>
      <c r="E888" s="1829">
        <v>44744</v>
      </c>
      <c r="F888" s="1843" t="s">
        <v>6236</v>
      </c>
      <c r="G888" s="1831">
        <v>0</v>
      </c>
      <c r="H888" s="1832" t="s">
        <v>352</v>
      </c>
      <c r="I888" s="1409" t="s">
        <v>234</v>
      </c>
    </row>
    <row r="889" spans="1:22">
      <c r="A889" s="1831">
        <v>2022</v>
      </c>
      <c r="B889" s="1827"/>
      <c r="C889" s="1827"/>
      <c r="D889" s="1827"/>
      <c r="E889" s="1829"/>
      <c r="F889" s="1843"/>
      <c r="G889" s="1831">
        <v>0</v>
      </c>
      <c r="H889" s="1832"/>
      <c r="I889" s="1409"/>
    </row>
    <row r="890" spans="1:22">
      <c r="A890" s="2177" t="s">
        <v>46</v>
      </c>
      <c r="B890" s="2171"/>
      <c r="C890" s="2178" t="s">
        <v>788</v>
      </c>
      <c r="D890" s="2171"/>
      <c r="E890" s="2173"/>
      <c r="F890" s="2175"/>
      <c r="G890" s="2175">
        <f>G883+G885+G887</f>
        <v>9</v>
      </c>
      <c r="H890" s="2176"/>
      <c r="I890" s="1409"/>
      <c r="J890" s="93"/>
    </row>
    <row r="891" spans="1:22">
      <c r="A891" s="147"/>
      <c r="C891" s="148"/>
      <c r="E891" s="1673"/>
      <c r="F891" s="133"/>
      <c r="G891" s="133"/>
      <c r="I891" s="1409"/>
      <c r="J891" s="93"/>
    </row>
    <row r="892" spans="1:22" s="115" customFormat="1">
      <c r="A892" s="1840">
        <v>2018</v>
      </c>
      <c r="B892" s="1826" t="s">
        <v>129</v>
      </c>
      <c r="C892" s="1826" t="s">
        <v>153</v>
      </c>
      <c r="D892" s="1841" t="s">
        <v>86</v>
      </c>
      <c r="E892" s="1837">
        <v>43211</v>
      </c>
      <c r="F892" s="1838" t="s">
        <v>789</v>
      </c>
      <c r="G892" s="1842">
        <v>5</v>
      </c>
      <c r="H892" s="1839" t="s">
        <v>305</v>
      </c>
      <c r="I892" s="1540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</row>
    <row r="893" spans="1:22" s="115" customFormat="1">
      <c r="A893" s="1840">
        <v>2018</v>
      </c>
      <c r="B893" s="1826"/>
      <c r="C893" s="1826"/>
      <c r="D893" s="1841"/>
      <c r="E893" s="1837"/>
      <c r="F893" s="1838"/>
      <c r="G893" s="1842">
        <v>5</v>
      </c>
      <c r="H893" s="1839"/>
      <c r="I893" s="1540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</row>
    <row r="894" spans="1:22" s="115" customFormat="1">
      <c r="A894" s="1825">
        <v>2022</v>
      </c>
      <c r="B894" s="1827" t="s">
        <v>129</v>
      </c>
      <c r="C894" s="1827" t="s">
        <v>153</v>
      </c>
      <c r="D894" s="1834" t="s">
        <v>5683</v>
      </c>
      <c r="E894" s="1829">
        <v>44703</v>
      </c>
      <c r="F894" s="1831" t="s">
        <v>6137</v>
      </c>
      <c r="G894" s="1830">
        <v>7</v>
      </c>
      <c r="H894" s="1832" t="s">
        <v>6098</v>
      </c>
      <c r="I894" s="1925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</row>
    <row r="895" spans="1:22" s="115" customFormat="1">
      <c r="A895" s="1825">
        <v>2022</v>
      </c>
      <c r="B895" s="1827"/>
      <c r="C895" s="1827"/>
      <c r="D895" s="1834"/>
      <c r="E895" s="1829"/>
      <c r="F895" s="1831"/>
      <c r="G895" s="1830">
        <v>7</v>
      </c>
      <c r="H895" s="1832"/>
      <c r="I895" s="1925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</row>
    <row r="896" spans="1:22">
      <c r="A896" s="2170" t="s">
        <v>46</v>
      </c>
      <c r="B896" s="2171"/>
      <c r="C896" s="2171" t="s">
        <v>790</v>
      </c>
      <c r="D896" s="2268"/>
      <c r="E896" s="2173"/>
      <c r="F896" s="2175"/>
      <c r="G896" s="2174">
        <v>12</v>
      </c>
      <c r="H896" s="2176"/>
      <c r="I896" s="1409"/>
      <c r="J896" s="2"/>
    </row>
    <row r="897" spans="1:20">
      <c r="A897" s="104"/>
      <c r="D897" s="72"/>
      <c r="E897" s="1673"/>
      <c r="F897" s="133"/>
      <c r="I897" s="1409"/>
      <c r="J897" s="2"/>
    </row>
    <row r="898" spans="1:20" s="115" customFormat="1">
      <c r="A898" s="1835">
        <v>2018</v>
      </c>
      <c r="B898" s="1826" t="s">
        <v>91</v>
      </c>
      <c r="C898" s="1836" t="s">
        <v>118</v>
      </c>
      <c r="D898" s="1826" t="s">
        <v>66</v>
      </c>
      <c r="E898" s="1837">
        <v>43177</v>
      </c>
      <c r="F898" s="1838" t="s">
        <v>791</v>
      </c>
      <c r="G898" s="1838">
        <v>10</v>
      </c>
      <c r="H898" s="1839" t="s">
        <v>626</v>
      </c>
      <c r="I898" s="1540"/>
      <c r="J898" s="114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</row>
    <row r="899" spans="1:20" s="115" customFormat="1">
      <c r="A899" s="1835">
        <v>2018</v>
      </c>
      <c r="B899" s="1826" t="s">
        <v>91</v>
      </c>
      <c r="C899" s="1836" t="s">
        <v>118</v>
      </c>
      <c r="D899" s="1826" t="s">
        <v>66</v>
      </c>
      <c r="E899" s="1837">
        <v>43177</v>
      </c>
      <c r="F899" s="1838" t="s">
        <v>792</v>
      </c>
      <c r="G899" s="1838">
        <v>10</v>
      </c>
      <c r="H899" s="1839" t="s">
        <v>342</v>
      </c>
      <c r="I899" s="1540"/>
      <c r="J899" s="114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</row>
    <row r="900" spans="1:20" s="115" customFormat="1">
      <c r="A900" s="1835">
        <v>2018</v>
      </c>
      <c r="B900" s="1826" t="s">
        <v>91</v>
      </c>
      <c r="C900" s="1836" t="s">
        <v>118</v>
      </c>
      <c r="D900" s="1826" t="s">
        <v>433</v>
      </c>
      <c r="E900" s="1837">
        <v>43170</v>
      </c>
      <c r="F900" s="1838" t="s">
        <v>791</v>
      </c>
      <c r="G900" s="1838">
        <v>5</v>
      </c>
      <c r="H900" s="1839" t="s">
        <v>793</v>
      </c>
      <c r="I900" s="1540"/>
      <c r="J900" s="114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</row>
    <row r="901" spans="1:20" s="115" customFormat="1">
      <c r="A901" s="1835">
        <v>2018</v>
      </c>
      <c r="B901" s="1826" t="s">
        <v>91</v>
      </c>
      <c r="C901" s="1836" t="s">
        <v>118</v>
      </c>
      <c r="D901" s="1826" t="s">
        <v>433</v>
      </c>
      <c r="E901" s="1837">
        <v>43171</v>
      </c>
      <c r="F901" s="1838" t="s">
        <v>792</v>
      </c>
      <c r="G901" s="1838">
        <v>10</v>
      </c>
      <c r="H901" s="1839" t="s">
        <v>342</v>
      </c>
      <c r="I901" s="1540"/>
      <c r="J901" s="114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</row>
    <row r="902" spans="1:20" s="115" customFormat="1">
      <c r="A902" s="1835">
        <v>2018</v>
      </c>
      <c r="B902" s="1826" t="s">
        <v>91</v>
      </c>
      <c r="C902" s="1826" t="s">
        <v>118</v>
      </c>
      <c r="D902" s="1826" t="s">
        <v>227</v>
      </c>
      <c r="E902" s="1837">
        <v>43240</v>
      </c>
      <c r="F902" s="1845" t="s">
        <v>794</v>
      </c>
      <c r="G902" s="1838">
        <v>7</v>
      </c>
      <c r="H902" s="1839" t="s">
        <v>795</v>
      </c>
      <c r="I902" s="1540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</row>
    <row r="903" spans="1:20" s="115" customFormat="1">
      <c r="A903" s="1835">
        <v>2018</v>
      </c>
      <c r="B903" s="1826" t="s">
        <v>91</v>
      </c>
      <c r="C903" s="1826" t="s">
        <v>118</v>
      </c>
      <c r="D903" s="1826" t="s">
        <v>227</v>
      </c>
      <c r="E903" s="1837">
        <v>43240</v>
      </c>
      <c r="F903" s="1845" t="s">
        <v>791</v>
      </c>
      <c r="G903" s="1838">
        <v>7</v>
      </c>
      <c r="H903" s="1839" t="s">
        <v>796</v>
      </c>
      <c r="I903" s="1540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</row>
    <row r="904" spans="1:20" s="115" customFormat="1">
      <c r="A904" s="1835">
        <v>2018</v>
      </c>
      <c r="B904" s="1826" t="s">
        <v>91</v>
      </c>
      <c r="C904" s="1826" t="s">
        <v>118</v>
      </c>
      <c r="D904" s="1826" t="s">
        <v>370</v>
      </c>
      <c r="E904" s="1837">
        <v>43247</v>
      </c>
      <c r="F904" s="1838" t="s">
        <v>791</v>
      </c>
      <c r="G904" s="1838">
        <v>15</v>
      </c>
      <c r="H904" s="1839" t="s">
        <v>577</v>
      </c>
      <c r="I904" s="1540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</row>
    <row r="905" spans="1:20" s="115" customFormat="1">
      <c r="A905" s="1835">
        <v>2018</v>
      </c>
      <c r="B905" s="1826"/>
      <c r="C905" s="1836"/>
      <c r="D905" s="1826"/>
      <c r="E905" s="1837"/>
      <c r="F905" s="1838"/>
      <c r="G905" s="1838">
        <f>SUM(G898:G904)</f>
        <v>64</v>
      </c>
      <c r="H905" s="1839"/>
      <c r="I905" s="1540"/>
      <c r="J905" s="114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</row>
    <row r="906" spans="1:20">
      <c r="A906" s="147">
        <v>2019</v>
      </c>
      <c r="B906" s="73" t="s">
        <v>91</v>
      </c>
      <c r="C906" s="73" t="s">
        <v>118</v>
      </c>
      <c r="D906" s="73" t="s">
        <v>66</v>
      </c>
      <c r="E906" s="1673">
        <v>43541</v>
      </c>
      <c r="F906" s="133" t="s">
        <v>797</v>
      </c>
      <c r="G906" s="133">
        <v>5</v>
      </c>
      <c r="H906" s="88" t="s">
        <v>798</v>
      </c>
      <c r="I906" s="1409"/>
      <c r="J906" s="2"/>
    </row>
    <row r="907" spans="1:20">
      <c r="A907" s="137">
        <v>2019</v>
      </c>
      <c r="B907" s="73" t="s">
        <v>91</v>
      </c>
      <c r="C907" s="143" t="s">
        <v>118</v>
      </c>
      <c r="D907" s="138" t="s">
        <v>227</v>
      </c>
      <c r="E907" s="1674">
        <v>43604</v>
      </c>
      <c r="F907" s="1656" t="s">
        <v>797</v>
      </c>
      <c r="G907" s="141">
        <v>10</v>
      </c>
      <c r="H907" s="1561" t="s">
        <v>577</v>
      </c>
      <c r="I907" s="1409"/>
    </row>
    <row r="908" spans="1:20">
      <c r="A908" s="147">
        <v>2019</v>
      </c>
      <c r="C908" s="148"/>
      <c r="E908" s="1673"/>
      <c r="F908" s="133"/>
      <c r="G908" s="133">
        <f>SUM(G906:G907)</f>
        <v>15</v>
      </c>
      <c r="I908" s="1409"/>
      <c r="J908" s="93"/>
    </row>
    <row r="909" spans="1:20">
      <c r="A909" s="1866">
        <v>2020</v>
      </c>
      <c r="B909" s="1860" t="s">
        <v>91</v>
      </c>
      <c r="C909" s="1875" t="s">
        <v>118</v>
      </c>
      <c r="D909" s="1860" t="s">
        <v>392</v>
      </c>
      <c r="E909" s="1862">
        <v>43905</v>
      </c>
      <c r="F909" s="1876" t="s">
        <v>797</v>
      </c>
      <c r="G909" s="1859">
        <v>0</v>
      </c>
      <c r="H909" s="1870" t="s">
        <v>342</v>
      </c>
      <c r="I909" s="1409" t="s">
        <v>234</v>
      </c>
      <c r="J909" s="93"/>
    </row>
    <row r="910" spans="1:20">
      <c r="A910" s="1866">
        <v>2020</v>
      </c>
      <c r="B910" s="1860" t="s">
        <v>91</v>
      </c>
      <c r="C910" s="1861" t="s">
        <v>118</v>
      </c>
      <c r="D910" s="1860" t="s">
        <v>392</v>
      </c>
      <c r="E910" s="1862">
        <v>43905</v>
      </c>
      <c r="F910" s="1876" t="s">
        <v>797</v>
      </c>
      <c r="G910" s="1859">
        <v>5</v>
      </c>
      <c r="H910" s="1870" t="s">
        <v>800</v>
      </c>
      <c r="I910" s="1409"/>
      <c r="J910" s="93"/>
    </row>
    <row r="911" spans="1:20">
      <c r="A911" s="1866">
        <v>2020</v>
      </c>
      <c r="B911" s="1860"/>
      <c r="C911" s="1861"/>
      <c r="D911" s="1860"/>
      <c r="E911" s="1862"/>
      <c r="F911" s="1859"/>
      <c r="G911" s="1859">
        <f>SUM(G909:G910)</f>
        <v>5</v>
      </c>
      <c r="H911" s="1870"/>
      <c r="I911" s="1409"/>
      <c r="J911" s="93"/>
    </row>
    <row r="912" spans="1:20">
      <c r="A912" s="1497">
        <v>2021</v>
      </c>
      <c r="B912" s="1457" t="s">
        <v>91</v>
      </c>
      <c r="C912" s="2203" t="s">
        <v>118</v>
      </c>
      <c r="D912" s="2204" t="s">
        <v>5456</v>
      </c>
      <c r="E912" s="2205">
        <v>44269</v>
      </c>
      <c r="F912" s="2206" t="s">
        <v>5465</v>
      </c>
      <c r="G912" s="2206">
        <v>5</v>
      </c>
      <c r="H912" s="2207" t="s">
        <v>5466</v>
      </c>
      <c r="I912" s="1409"/>
      <c r="J912" s="2"/>
    </row>
    <row r="913" spans="1:10">
      <c r="A913" s="1497">
        <v>2021</v>
      </c>
      <c r="B913" s="1457"/>
      <c r="C913" s="2229"/>
      <c r="D913" s="2252"/>
      <c r="E913" s="2253"/>
      <c r="F913" s="2255"/>
      <c r="G913" s="2255">
        <f>SUM(G912)</f>
        <v>5</v>
      </c>
      <c r="H913" s="2256"/>
      <c r="I913" s="1409"/>
      <c r="J913" s="2"/>
    </row>
    <row r="914" spans="1:10">
      <c r="A914" s="2177" t="s">
        <v>46</v>
      </c>
      <c r="B914" s="2171"/>
      <c r="C914" s="2178" t="s">
        <v>801</v>
      </c>
      <c r="D914" s="2171"/>
      <c r="E914" s="2173"/>
      <c r="F914" s="2175"/>
      <c r="G914" s="2175">
        <f>G905+G908+G911+G913</f>
        <v>89</v>
      </c>
      <c r="H914" s="2176"/>
      <c r="I914" s="1409"/>
      <c r="J914" s="93"/>
    </row>
    <row r="915" spans="1:10">
      <c r="A915" s="178"/>
      <c r="B915" s="154"/>
      <c r="C915" s="155"/>
      <c r="D915" s="154"/>
      <c r="E915" s="1677"/>
      <c r="F915" s="153"/>
      <c r="G915" s="153"/>
      <c r="H915" s="157"/>
      <c r="I915" s="1541"/>
      <c r="J915" s="93"/>
    </row>
    <row r="916" spans="1:10">
      <c r="A916" s="1833">
        <v>2022</v>
      </c>
      <c r="B916" s="1827" t="s">
        <v>53</v>
      </c>
      <c r="C916" s="1877" t="s">
        <v>6245</v>
      </c>
      <c r="D916" s="1827" t="s">
        <v>277</v>
      </c>
      <c r="E916" s="1829">
        <v>44815</v>
      </c>
      <c r="F916" s="1831" t="s">
        <v>6313</v>
      </c>
      <c r="G916" s="1831">
        <v>10</v>
      </c>
      <c r="H916" s="1832" t="s">
        <v>425</v>
      </c>
      <c r="I916" s="1907"/>
      <c r="J916" s="93"/>
    </row>
    <row r="917" spans="1:10">
      <c r="A917" s="1833">
        <v>2022</v>
      </c>
      <c r="B917" s="1827" t="s">
        <v>53</v>
      </c>
      <c r="C917" s="1877" t="s">
        <v>6245</v>
      </c>
      <c r="D917" s="1827" t="s">
        <v>277</v>
      </c>
      <c r="E917" s="1829">
        <v>44815</v>
      </c>
      <c r="F917" s="1831" t="s">
        <v>6314</v>
      </c>
      <c r="G917" s="1831">
        <v>7</v>
      </c>
      <c r="H917" s="1832" t="s">
        <v>427</v>
      </c>
      <c r="I917" s="1907"/>
      <c r="J917" s="93"/>
    </row>
    <row r="918" spans="1:10">
      <c r="A918" s="1833">
        <v>2022</v>
      </c>
      <c r="B918" s="1827" t="s">
        <v>53</v>
      </c>
      <c r="C918" s="1877" t="s">
        <v>6245</v>
      </c>
      <c r="D918" s="1827" t="s">
        <v>277</v>
      </c>
      <c r="E918" s="1829">
        <v>44815</v>
      </c>
      <c r="F918" s="1831" t="s">
        <v>6315</v>
      </c>
      <c r="G918" s="1831">
        <v>3</v>
      </c>
      <c r="H918" s="1832" t="s">
        <v>879</v>
      </c>
      <c r="I918" s="1907"/>
      <c r="J918" s="93"/>
    </row>
    <row r="919" spans="1:10">
      <c r="A919" s="1833">
        <v>2022</v>
      </c>
      <c r="B919" s="1827" t="s">
        <v>53</v>
      </c>
      <c r="C919" s="1877" t="s">
        <v>6245</v>
      </c>
      <c r="D919" s="1827" t="s">
        <v>277</v>
      </c>
      <c r="E919" s="1829">
        <v>44815</v>
      </c>
      <c r="F919" s="1831" t="s">
        <v>6316</v>
      </c>
      <c r="G919" s="1831">
        <v>7</v>
      </c>
      <c r="H919" s="1832" t="s">
        <v>1274</v>
      </c>
      <c r="I919" s="1907"/>
      <c r="J919" s="93"/>
    </row>
    <row r="920" spans="1:10">
      <c r="A920" s="1833">
        <v>2022</v>
      </c>
      <c r="B920" s="1827" t="s">
        <v>53</v>
      </c>
      <c r="C920" s="1877" t="s">
        <v>6245</v>
      </c>
      <c r="D920" s="1827" t="s">
        <v>277</v>
      </c>
      <c r="E920" s="1829">
        <v>44815</v>
      </c>
      <c r="F920" s="1831" t="s">
        <v>6317</v>
      </c>
      <c r="G920" s="1831">
        <v>10</v>
      </c>
      <c r="H920" s="1832" t="s">
        <v>581</v>
      </c>
      <c r="I920" s="1907"/>
      <c r="J920" s="93"/>
    </row>
    <row r="921" spans="1:10">
      <c r="A921" s="1833">
        <v>2022</v>
      </c>
      <c r="B921" s="1827" t="s">
        <v>53</v>
      </c>
      <c r="C921" s="1877" t="s">
        <v>6245</v>
      </c>
      <c r="D921" s="1827" t="s">
        <v>277</v>
      </c>
      <c r="E921" s="1829">
        <v>44815</v>
      </c>
      <c r="F921" s="1831" t="s">
        <v>6318</v>
      </c>
      <c r="G921" s="1831">
        <v>7</v>
      </c>
      <c r="H921" s="1832" t="s">
        <v>1276</v>
      </c>
      <c r="I921" s="1907"/>
      <c r="J921" s="93"/>
    </row>
    <row r="922" spans="1:10">
      <c r="A922" s="1833">
        <v>2022</v>
      </c>
      <c r="B922" s="1827" t="s">
        <v>53</v>
      </c>
      <c r="C922" s="1877" t="s">
        <v>6245</v>
      </c>
      <c r="D922" s="1827" t="s">
        <v>277</v>
      </c>
      <c r="E922" s="1829">
        <v>44815</v>
      </c>
      <c r="F922" s="1831" t="s">
        <v>6319</v>
      </c>
      <c r="G922" s="1831">
        <v>7</v>
      </c>
      <c r="H922" s="1832" t="s">
        <v>1170</v>
      </c>
      <c r="I922" s="1941"/>
      <c r="J922" s="93"/>
    </row>
    <row r="923" spans="1:10">
      <c r="A923" s="1833">
        <v>2022</v>
      </c>
      <c r="B923" s="1827" t="s">
        <v>53</v>
      </c>
      <c r="C923" s="1877" t="s">
        <v>6245</v>
      </c>
      <c r="D923" s="1827" t="s">
        <v>6374</v>
      </c>
      <c r="E923" s="1829">
        <v>44885</v>
      </c>
      <c r="F923" s="1831" t="s">
        <v>6382</v>
      </c>
      <c r="G923" s="1831">
        <v>0</v>
      </c>
      <c r="H923" s="1832" t="s">
        <v>309</v>
      </c>
      <c r="I923" s="1907" t="s">
        <v>234</v>
      </c>
      <c r="J923" s="93"/>
    </row>
    <row r="924" spans="1:10">
      <c r="A924" s="1833">
        <v>2022</v>
      </c>
      <c r="B924" s="1827" t="s">
        <v>53</v>
      </c>
      <c r="C924" s="1877" t="s">
        <v>6245</v>
      </c>
      <c r="D924" s="1827" t="s">
        <v>6374</v>
      </c>
      <c r="E924" s="1829">
        <v>44885</v>
      </c>
      <c r="F924" s="1831" t="s">
        <v>6386</v>
      </c>
      <c r="G924" s="1831">
        <v>5</v>
      </c>
      <c r="H924" s="1832" t="s">
        <v>248</v>
      </c>
      <c r="I924" s="1907"/>
      <c r="J924" s="93"/>
    </row>
    <row r="925" spans="1:10">
      <c r="A925" s="1833">
        <v>2022</v>
      </c>
      <c r="B925" s="1827"/>
      <c r="C925" s="1877"/>
      <c r="D925" s="1827"/>
      <c r="E925" s="1829"/>
      <c r="F925" s="153"/>
      <c r="G925" s="1831">
        <v>56</v>
      </c>
      <c r="H925" s="1832"/>
      <c r="I925" s="1908" t="s">
        <v>5824</v>
      </c>
      <c r="J925" s="93"/>
    </row>
    <row r="926" spans="1:10">
      <c r="A926" s="178" t="s">
        <v>46</v>
      </c>
      <c r="B926" s="154"/>
      <c r="C926" s="155" t="s">
        <v>6251</v>
      </c>
      <c r="D926" s="154"/>
      <c r="E926" s="1677"/>
      <c r="F926" s="153"/>
      <c r="G926" s="153">
        <v>56</v>
      </c>
      <c r="H926" s="157"/>
      <c r="I926" s="1907"/>
      <c r="J926" s="93"/>
    </row>
    <row r="927" spans="1:10">
      <c r="A927" s="1990"/>
      <c r="B927" s="464"/>
      <c r="C927" s="1991"/>
      <c r="D927" s="464"/>
      <c r="E927" s="1992"/>
      <c r="F927" s="563"/>
      <c r="G927" s="563"/>
      <c r="H927" s="1993"/>
      <c r="I927" s="1409"/>
      <c r="J927" s="93"/>
    </row>
    <row r="928" spans="1:10">
      <c r="A928" s="1833">
        <v>2022</v>
      </c>
      <c r="B928" s="1827" t="s">
        <v>164</v>
      </c>
      <c r="C928" s="1877" t="s">
        <v>802</v>
      </c>
      <c r="D928" s="154"/>
      <c r="E928" s="1677"/>
      <c r="F928" s="153"/>
      <c r="G928" s="133">
        <v>0</v>
      </c>
      <c r="H928" s="157"/>
      <c r="I928" s="1409"/>
      <c r="J928" s="93"/>
    </row>
    <row r="929" spans="1:22">
      <c r="A929" s="1833">
        <v>2022</v>
      </c>
      <c r="B929" s="154"/>
      <c r="C929" s="155"/>
      <c r="D929" s="154"/>
      <c r="E929" s="1677"/>
      <c r="F929" s="153"/>
      <c r="G929" s="133">
        <v>0</v>
      </c>
      <c r="H929" s="157"/>
      <c r="I929" s="1409"/>
      <c r="J929" s="93"/>
    </row>
    <row r="930" spans="1:22">
      <c r="A930" s="2177" t="s">
        <v>46</v>
      </c>
      <c r="B930" s="2171"/>
      <c r="C930" s="2178" t="s">
        <v>5757</v>
      </c>
      <c r="D930" s="2171"/>
      <c r="E930" s="2173"/>
      <c r="F930" s="2175"/>
      <c r="G930" s="2175">
        <v>0</v>
      </c>
      <c r="H930" s="2216"/>
      <c r="I930" s="1409"/>
      <c r="J930" s="93"/>
    </row>
    <row r="931" spans="1:22">
      <c r="A931" s="104"/>
      <c r="D931" s="72"/>
      <c r="E931" s="1673"/>
      <c r="F931" s="133"/>
      <c r="I931" s="1409"/>
      <c r="J931" s="2"/>
    </row>
    <row r="932" spans="1:22">
      <c r="A932" s="1866">
        <v>2020</v>
      </c>
      <c r="B932" s="1860" t="s">
        <v>53</v>
      </c>
      <c r="C932" s="1860" t="s">
        <v>806</v>
      </c>
      <c r="D932" s="1860" t="s">
        <v>392</v>
      </c>
      <c r="E932" s="1862">
        <v>43905</v>
      </c>
      <c r="F932" s="1859" t="s">
        <v>807</v>
      </c>
      <c r="G932" s="1859">
        <v>0</v>
      </c>
      <c r="H932" s="1870" t="s">
        <v>309</v>
      </c>
      <c r="I932" s="1409" t="s">
        <v>234</v>
      </c>
      <c r="J932" s="2"/>
    </row>
    <row r="933" spans="1:22" s="371" customFormat="1">
      <c r="A933" s="1871">
        <v>2020</v>
      </c>
      <c r="B933" s="1860"/>
      <c r="C933" s="1860"/>
      <c r="D933" s="1869"/>
      <c r="E933" s="1862"/>
      <c r="F933" s="1859"/>
      <c r="G933" s="1873">
        <f>SUM(G932:G932)</f>
        <v>0</v>
      </c>
      <c r="H933" s="1870"/>
      <c r="I933" s="1653"/>
      <c r="J933" s="370"/>
      <c r="K933" s="369"/>
      <c r="L933" s="369"/>
      <c r="M933" s="369"/>
      <c r="N933" s="369"/>
      <c r="O933" s="369"/>
      <c r="P933" s="369"/>
      <c r="Q933" s="369"/>
      <c r="R933" s="369"/>
      <c r="S933" s="369"/>
      <c r="T933" s="369"/>
    </row>
    <row r="934" spans="1:22" s="371" customFormat="1">
      <c r="A934" s="1536">
        <v>2021</v>
      </c>
      <c r="B934" s="1457" t="s">
        <v>53</v>
      </c>
      <c r="C934" s="1457" t="s">
        <v>5750</v>
      </c>
      <c r="D934" s="1537" t="s">
        <v>5745</v>
      </c>
      <c r="E934" s="1684">
        <v>44276</v>
      </c>
      <c r="F934" s="1458" t="s">
        <v>5751</v>
      </c>
      <c r="G934" s="1534">
        <v>0</v>
      </c>
      <c r="H934" s="1499" t="s">
        <v>309</v>
      </c>
      <c r="I934" s="1409" t="s">
        <v>234</v>
      </c>
      <c r="J934" s="370"/>
      <c r="K934" s="369"/>
      <c r="L934" s="369"/>
      <c r="M934" s="369"/>
      <c r="N934" s="369"/>
      <c r="O934" s="369"/>
      <c r="P934" s="369"/>
      <c r="Q934" s="369"/>
      <c r="R934" s="369"/>
      <c r="S934" s="369"/>
      <c r="T934" s="369"/>
    </row>
    <row r="935" spans="1:22" s="371" customFormat="1">
      <c r="A935" s="1536">
        <v>2021</v>
      </c>
      <c r="B935" s="1362"/>
      <c r="C935" s="1362"/>
      <c r="D935" s="1537"/>
      <c r="E935" s="1684"/>
      <c r="F935" s="1458"/>
      <c r="G935" s="1534">
        <v>0</v>
      </c>
      <c r="H935" s="1499"/>
      <c r="I935" s="1653"/>
      <c r="J935" s="370"/>
      <c r="K935" s="369"/>
      <c r="L935" s="369"/>
      <c r="M935" s="369"/>
      <c r="N935" s="369"/>
      <c r="O935" s="369"/>
      <c r="P935" s="369"/>
      <c r="Q935" s="369"/>
      <c r="R935" s="369"/>
      <c r="S935" s="369"/>
      <c r="T935" s="369"/>
    </row>
    <row r="936" spans="1:22" s="371" customFormat="1">
      <c r="A936" s="1825">
        <v>2022</v>
      </c>
      <c r="B936" s="1827" t="s">
        <v>53</v>
      </c>
      <c r="C936" s="1827" t="s">
        <v>806</v>
      </c>
      <c r="D936" s="1834" t="s">
        <v>5745</v>
      </c>
      <c r="E936" s="1829">
        <v>44633</v>
      </c>
      <c r="F936" s="1831" t="s">
        <v>6014</v>
      </c>
      <c r="G936" s="1830">
        <v>0</v>
      </c>
      <c r="H936" s="1832" t="s">
        <v>309</v>
      </c>
      <c r="I936" s="1857" t="s">
        <v>234</v>
      </c>
      <c r="J936" s="370"/>
      <c r="K936" s="369"/>
      <c r="L936" s="369"/>
      <c r="M936" s="369"/>
      <c r="N936" s="369"/>
      <c r="O936" s="369"/>
      <c r="P936" s="369"/>
      <c r="Q936" s="369"/>
      <c r="R936" s="369"/>
      <c r="S936" s="369"/>
      <c r="T936" s="369"/>
    </row>
    <row r="937" spans="1:22" s="371" customFormat="1">
      <c r="A937" s="1825">
        <v>2022</v>
      </c>
      <c r="B937" s="1827"/>
      <c r="C937" s="1827"/>
      <c r="D937" s="1834"/>
      <c r="E937" s="1829"/>
      <c r="F937" s="1831"/>
      <c r="G937" s="1830">
        <v>0</v>
      </c>
      <c r="H937" s="1832"/>
      <c r="I937" s="1940"/>
      <c r="J937" s="370"/>
      <c r="K937" s="369"/>
      <c r="L937" s="369"/>
      <c r="M937" s="369"/>
      <c r="N937" s="369"/>
      <c r="O937" s="369"/>
      <c r="P937" s="369"/>
      <c r="Q937" s="369"/>
      <c r="R937" s="369"/>
      <c r="S937" s="369"/>
      <c r="T937" s="369"/>
    </row>
    <row r="938" spans="1:22">
      <c r="A938" s="2170" t="s">
        <v>46</v>
      </c>
      <c r="B938" s="2171"/>
      <c r="C938" s="2258" t="s">
        <v>808</v>
      </c>
      <c r="D938" s="2268"/>
      <c r="E938" s="2173"/>
      <c r="F938" s="2175"/>
      <c r="G938" s="2174">
        <f>G933</f>
        <v>0</v>
      </c>
      <c r="H938" s="2176"/>
      <c r="I938" s="1857"/>
      <c r="J938" s="93"/>
    </row>
    <row r="939" spans="1:22">
      <c r="A939" s="278"/>
      <c r="B939" s="154"/>
      <c r="C939" s="154"/>
      <c r="D939" s="279"/>
      <c r="E939" s="1677"/>
      <c r="F939" s="153"/>
      <c r="G939" s="280"/>
      <c r="H939" s="157"/>
      <c r="I939" s="1857"/>
      <c r="J939" s="93"/>
    </row>
    <row r="940" spans="1:22" s="115" customFormat="1">
      <c r="A940" s="1835">
        <v>2018</v>
      </c>
      <c r="B940" s="1826" t="s">
        <v>164</v>
      </c>
      <c r="C940" s="1836" t="s">
        <v>168</v>
      </c>
      <c r="D940" s="1826" t="s">
        <v>222</v>
      </c>
      <c r="E940" s="1837">
        <v>43163</v>
      </c>
      <c r="F940" s="1838" t="s">
        <v>809</v>
      </c>
      <c r="G940" s="1838">
        <v>7</v>
      </c>
      <c r="H940" s="1839" t="s">
        <v>810</v>
      </c>
      <c r="I940" s="1925"/>
      <c r="J940" s="114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</row>
    <row r="941" spans="1:22" s="115" customFormat="1">
      <c r="A941" s="1835">
        <v>2018</v>
      </c>
      <c r="B941" s="1826" t="s">
        <v>164</v>
      </c>
      <c r="C941" s="1826" t="s">
        <v>168</v>
      </c>
      <c r="D941" s="1826" t="s">
        <v>227</v>
      </c>
      <c r="E941" s="1837">
        <v>43240</v>
      </c>
      <c r="F941" s="1845" t="s">
        <v>811</v>
      </c>
      <c r="G941" s="1838">
        <v>7</v>
      </c>
      <c r="H941" s="1839" t="s">
        <v>812</v>
      </c>
      <c r="I941" s="1925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</row>
    <row r="942" spans="1:22">
      <c r="A942" s="1835">
        <v>2018</v>
      </c>
      <c r="B942" s="1826"/>
      <c r="C942" s="1836"/>
      <c r="D942" s="1826"/>
      <c r="E942" s="1837"/>
      <c r="F942" s="1838"/>
      <c r="G942" s="1838">
        <f>SUM(G940:G941)</f>
        <v>14</v>
      </c>
      <c r="H942" s="1839"/>
      <c r="I942" s="1857"/>
      <c r="J942" s="189"/>
      <c r="K942" s="271"/>
      <c r="L942" s="271"/>
      <c r="M942" s="271"/>
      <c r="N942" s="186"/>
      <c r="O942" s="186"/>
      <c r="P942" s="352"/>
      <c r="Q942" s="352"/>
      <c r="R942" s="352"/>
      <c r="S942" s="352"/>
      <c r="T942" s="352"/>
      <c r="U942" s="353"/>
      <c r="V942" s="353"/>
    </row>
    <row r="943" spans="1:22">
      <c r="A943" s="147">
        <v>2019</v>
      </c>
      <c r="B943" s="73" t="s">
        <v>164</v>
      </c>
      <c r="C943" s="73" t="s">
        <v>168</v>
      </c>
      <c r="D943" s="73" t="s">
        <v>94</v>
      </c>
      <c r="E943" s="1673">
        <v>43772</v>
      </c>
      <c r="F943" s="1657" t="s">
        <v>813</v>
      </c>
      <c r="G943" s="133">
        <v>5</v>
      </c>
      <c r="H943" s="88" t="s">
        <v>414</v>
      </c>
      <c r="I943" s="1857"/>
      <c r="J943" s="2"/>
    </row>
    <row r="944" spans="1:22">
      <c r="A944" s="147">
        <v>2019</v>
      </c>
      <c r="C944" s="148"/>
      <c r="E944" s="1673"/>
      <c r="F944" s="133"/>
      <c r="G944" s="133">
        <f>SUM(G943)</f>
        <v>5</v>
      </c>
      <c r="I944" s="1857"/>
      <c r="J944" s="93"/>
    </row>
    <row r="945" spans="1:10">
      <c r="A945" s="1859">
        <v>2020</v>
      </c>
      <c r="B945" s="1860" t="s">
        <v>164</v>
      </c>
      <c r="C945" s="2247" t="s">
        <v>168</v>
      </c>
      <c r="D945" s="2190" t="s">
        <v>252</v>
      </c>
      <c r="E945" s="2191">
        <v>43891</v>
      </c>
      <c r="F945" s="2192" t="s">
        <v>811</v>
      </c>
      <c r="G945" s="2248">
        <v>7</v>
      </c>
      <c r="H945" s="2194" t="s">
        <v>814</v>
      </c>
      <c r="I945" s="1409"/>
      <c r="J945" s="93"/>
    </row>
    <row r="946" spans="1:10">
      <c r="A946" s="1859">
        <v>2020</v>
      </c>
      <c r="B946" s="1860" t="s">
        <v>164</v>
      </c>
      <c r="C946" s="2249" t="s">
        <v>168</v>
      </c>
      <c r="D946" s="2060" t="s">
        <v>252</v>
      </c>
      <c r="E946" s="2061">
        <v>43891</v>
      </c>
      <c r="F946" s="2062" t="s">
        <v>815</v>
      </c>
      <c r="G946" s="2086">
        <v>3</v>
      </c>
      <c r="H946" s="2067" t="s">
        <v>816</v>
      </c>
      <c r="I946" s="1409"/>
      <c r="J946" s="93"/>
    </row>
    <row r="947" spans="1:10">
      <c r="A947" s="1859">
        <v>2020</v>
      </c>
      <c r="B947" s="1860"/>
      <c r="C947" s="2299"/>
      <c r="D947" s="2059"/>
      <c r="E947" s="2065"/>
      <c r="F947" s="2066"/>
      <c r="G947" s="2066">
        <f>SUM(G945:G946)</f>
        <v>10</v>
      </c>
      <c r="H947" s="2068"/>
      <c r="I947" s="1409"/>
      <c r="J947" s="93"/>
    </row>
    <row r="948" spans="1:10">
      <c r="A948" s="1497">
        <v>2021</v>
      </c>
      <c r="B948" s="1457" t="s">
        <v>164</v>
      </c>
      <c r="C948" s="2251" t="s">
        <v>168</v>
      </c>
      <c r="D948" s="2252" t="s">
        <v>252</v>
      </c>
      <c r="E948" s="2253">
        <v>44262</v>
      </c>
      <c r="F948" s="2255" t="s">
        <v>5405</v>
      </c>
      <c r="G948" s="2255">
        <v>3</v>
      </c>
      <c r="H948" s="2256" t="s">
        <v>1017</v>
      </c>
      <c r="I948" s="1409"/>
      <c r="J948" s="93"/>
    </row>
    <row r="949" spans="1:10">
      <c r="A949" s="1497">
        <v>2021</v>
      </c>
      <c r="B949" s="1457"/>
      <c r="C949" s="1498"/>
      <c r="D949" s="1457"/>
      <c r="E949" s="1684"/>
      <c r="F949" s="1458"/>
      <c r="G949" s="1458">
        <f>SUM(G948)</f>
        <v>3</v>
      </c>
      <c r="H949" s="1499"/>
      <c r="I949" s="1409"/>
      <c r="J949" s="93"/>
    </row>
    <row r="950" spans="1:10">
      <c r="A950" s="2177" t="s">
        <v>46</v>
      </c>
      <c r="B950" s="2171"/>
      <c r="C950" s="2178" t="s">
        <v>817</v>
      </c>
      <c r="D950" s="2171"/>
      <c r="E950" s="2173"/>
      <c r="F950" s="2175"/>
      <c r="G950" s="2175">
        <f>G942+G944+G947+G949</f>
        <v>32</v>
      </c>
      <c r="H950" s="2176"/>
      <c r="I950" s="1409"/>
      <c r="J950" s="93"/>
    </row>
    <row r="951" spans="1:10">
      <c r="A951" s="147"/>
      <c r="C951" s="148"/>
      <c r="E951" s="1673"/>
      <c r="F951" s="133"/>
      <c r="G951" s="133"/>
      <c r="I951" s="1409"/>
      <c r="J951" s="93"/>
    </row>
    <row r="952" spans="1:10">
      <c r="A952" s="1871">
        <v>2020</v>
      </c>
      <c r="B952" s="1860" t="s">
        <v>129</v>
      </c>
      <c r="C952" s="1860" t="s">
        <v>154</v>
      </c>
      <c r="D952" s="1869"/>
      <c r="E952" s="1862"/>
      <c r="F952" s="1873"/>
      <c r="G952" s="1859">
        <v>0</v>
      </c>
      <c r="I952" s="1409"/>
      <c r="J952" s="93"/>
    </row>
    <row r="953" spans="1:10">
      <c r="A953" s="1871">
        <v>2020</v>
      </c>
      <c r="B953" s="1860"/>
      <c r="C953" s="1860"/>
      <c r="D953" s="1869"/>
      <c r="E953" s="1862"/>
      <c r="F953" s="1873"/>
      <c r="G953" s="1859">
        <f>SUM(G952:G952)</f>
        <v>0</v>
      </c>
      <c r="I953" s="1409"/>
      <c r="J953" s="93"/>
    </row>
    <row r="954" spans="1:10">
      <c r="A954" s="2170" t="s">
        <v>46</v>
      </c>
      <c r="B954" s="2171"/>
      <c r="C954" s="2171" t="s">
        <v>823</v>
      </c>
      <c r="D954" s="2268"/>
      <c r="E954" s="2173"/>
      <c r="F954" s="2174"/>
      <c r="G954" s="2175">
        <v>0</v>
      </c>
      <c r="H954" s="2176"/>
      <c r="I954" s="1409"/>
      <c r="J954" s="93"/>
    </row>
    <row r="955" spans="1:10">
      <c r="A955" s="278"/>
      <c r="B955" s="154"/>
      <c r="C955" s="154"/>
      <c r="D955" s="279"/>
      <c r="E955" s="1677"/>
      <c r="F955" s="153"/>
      <c r="G955" s="280"/>
      <c r="H955" s="157"/>
      <c r="I955" s="1409"/>
      <c r="J955" s="93"/>
    </row>
    <row r="956" spans="1:10">
      <c r="A956" s="2324">
        <v>2016</v>
      </c>
      <c r="B956" s="2211" t="s">
        <v>53</v>
      </c>
      <c r="C956" s="2211" t="s">
        <v>65</v>
      </c>
      <c r="D956" s="2325"/>
      <c r="E956" s="2213"/>
      <c r="F956" s="2214"/>
      <c r="G956" s="2326">
        <v>0</v>
      </c>
      <c r="H956" s="157"/>
      <c r="I956" s="1857"/>
      <c r="J956" s="93"/>
    </row>
    <row r="957" spans="1:10">
      <c r="A957" s="2324">
        <v>2016</v>
      </c>
      <c r="B957" s="2211"/>
      <c r="C957" s="2211"/>
      <c r="D957" s="2325"/>
      <c r="E957" s="2213"/>
      <c r="F957" s="2214"/>
      <c r="G957" s="2326">
        <v>0</v>
      </c>
      <c r="H957" s="157"/>
      <c r="I957" s="1857"/>
      <c r="J957" s="93"/>
    </row>
    <row r="958" spans="1:10">
      <c r="A958" s="2095">
        <v>2017</v>
      </c>
      <c r="B958" s="2014" t="s">
        <v>53</v>
      </c>
      <c r="C958" s="2014" t="s">
        <v>65</v>
      </c>
      <c r="D958" s="2015"/>
      <c r="E958" s="2016"/>
      <c r="F958" s="2017"/>
      <c r="G958" s="2097">
        <v>0</v>
      </c>
      <c r="H958" s="157"/>
      <c r="I958" s="1857"/>
      <c r="J958" s="93"/>
    </row>
    <row r="959" spans="1:10">
      <c r="A959" s="2095">
        <v>2017</v>
      </c>
      <c r="B959" s="2014"/>
      <c r="C959" s="2014"/>
      <c r="D959" s="2015"/>
      <c r="E959" s="2016"/>
      <c r="F959" s="2017"/>
      <c r="G959" s="2097">
        <v>0</v>
      </c>
      <c r="H959" s="157"/>
      <c r="I959" s="1857"/>
      <c r="J959" s="93"/>
    </row>
    <row r="960" spans="1:10">
      <c r="A960" s="1835">
        <v>2018</v>
      </c>
      <c r="B960" s="1826" t="s">
        <v>53</v>
      </c>
      <c r="C960" s="1826" t="s">
        <v>65</v>
      </c>
      <c r="D960" s="1826" t="s">
        <v>265</v>
      </c>
      <c r="E960" s="1837">
        <v>43352</v>
      </c>
      <c r="F960" s="1838" t="s">
        <v>824</v>
      </c>
      <c r="G960" s="1838">
        <v>0</v>
      </c>
      <c r="H960" s="1839" t="s">
        <v>248</v>
      </c>
      <c r="I960" s="1857"/>
      <c r="J960" s="2"/>
    </row>
    <row r="961" spans="1:20">
      <c r="A961" s="1835">
        <v>2018</v>
      </c>
      <c r="B961" s="1826" t="s">
        <v>53</v>
      </c>
      <c r="C961" s="1826" t="s">
        <v>65</v>
      </c>
      <c r="D961" s="1826" t="s">
        <v>265</v>
      </c>
      <c r="E961" s="1837">
        <v>43352</v>
      </c>
      <c r="F961" s="1838" t="s">
        <v>824</v>
      </c>
      <c r="G961" s="1838">
        <v>10</v>
      </c>
      <c r="H961" s="1839" t="s">
        <v>825</v>
      </c>
      <c r="I961" s="1857"/>
      <c r="J961" s="2"/>
    </row>
    <row r="962" spans="1:20" s="371" customFormat="1">
      <c r="A962" s="1840">
        <v>2018</v>
      </c>
      <c r="B962" s="1826"/>
      <c r="C962" s="1826"/>
      <c r="D962" s="1841"/>
      <c r="E962" s="1837"/>
      <c r="F962" s="1838"/>
      <c r="G962" s="1842">
        <f>SUM(G960:G961)</f>
        <v>10</v>
      </c>
      <c r="H962" s="1839"/>
      <c r="I962" s="1940"/>
      <c r="J962" s="370"/>
      <c r="K962" s="369"/>
      <c r="L962" s="369"/>
      <c r="M962" s="369"/>
      <c r="N962" s="369"/>
      <c r="O962" s="369"/>
      <c r="P962" s="369"/>
      <c r="Q962" s="369"/>
      <c r="R962" s="369"/>
      <c r="S962" s="369"/>
      <c r="T962" s="369"/>
    </row>
    <row r="963" spans="1:20" s="371" customFormat="1">
      <c r="A963" s="104">
        <v>2019</v>
      </c>
      <c r="B963" s="73" t="s">
        <v>53</v>
      </c>
      <c r="C963" s="73" t="s">
        <v>65</v>
      </c>
      <c r="D963" s="72"/>
      <c r="E963" s="1673"/>
      <c r="F963" s="133"/>
      <c r="G963" s="87">
        <v>0</v>
      </c>
      <c r="H963" s="1839"/>
      <c r="I963" s="1940"/>
      <c r="J963" s="370"/>
      <c r="K963" s="369"/>
      <c r="L963" s="369"/>
      <c r="M963" s="369"/>
      <c r="N963" s="369"/>
      <c r="O963" s="369"/>
      <c r="P963" s="369"/>
      <c r="Q963" s="369"/>
      <c r="R963" s="369"/>
      <c r="S963" s="369"/>
      <c r="T963" s="369"/>
    </row>
    <row r="964" spans="1:20" s="371" customFormat="1">
      <c r="A964" s="104">
        <v>2019</v>
      </c>
      <c r="B964" s="73"/>
      <c r="C964" s="73"/>
      <c r="D964" s="72"/>
      <c r="E964" s="1673"/>
      <c r="F964" s="133"/>
      <c r="G964" s="87">
        <v>0</v>
      </c>
      <c r="H964" s="1839"/>
      <c r="I964" s="1940"/>
      <c r="J964" s="370"/>
      <c r="K964" s="369"/>
      <c r="L964" s="369"/>
      <c r="M964" s="369"/>
      <c r="N964" s="369"/>
      <c r="O964" s="369"/>
      <c r="P964" s="369"/>
      <c r="Q964" s="369"/>
      <c r="R964" s="369"/>
      <c r="S964" s="369"/>
      <c r="T964" s="369"/>
    </row>
    <row r="965" spans="1:20" s="371" customFormat="1">
      <c r="A965" s="1871">
        <v>2020</v>
      </c>
      <c r="B965" s="1860" t="s">
        <v>53</v>
      </c>
      <c r="C965" s="1860" t="s">
        <v>65</v>
      </c>
      <c r="D965" s="1869" t="s">
        <v>64</v>
      </c>
      <c r="E965" s="1862">
        <v>43897</v>
      </c>
      <c r="F965" s="1859" t="s">
        <v>826</v>
      </c>
      <c r="G965" s="1873">
        <v>5</v>
      </c>
      <c r="H965" s="1870" t="s">
        <v>435</v>
      </c>
      <c r="I965" s="1940"/>
      <c r="J965" s="370"/>
      <c r="K965" s="369"/>
      <c r="L965" s="369"/>
      <c r="M965" s="369"/>
      <c r="N965" s="369"/>
      <c r="O965" s="369"/>
      <c r="P965" s="369"/>
      <c r="Q965" s="369"/>
      <c r="R965" s="369"/>
      <c r="S965" s="369"/>
      <c r="T965" s="369"/>
    </row>
    <row r="966" spans="1:20" s="371" customFormat="1">
      <c r="A966" s="1871">
        <v>2020</v>
      </c>
      <c r="B966" s="1860"/>
      <c r="C966" s="1860"/>
      <c r="D966" s="1869"/>
      <c r="E966" s="1862"/>
      <c r="F966" s="1859"/>
      <c r="G966" s="1873">
        <f>SUM(G965)</f>
        <v>5</v>
      </c>
      <c r="H966" s="1870"/>
      <c r="I966" s="1940"/>
      <c r="J966" s="370"/>
      <c r="K966" s="369"/>
      <c r="L966" s="369"/>
      <c r="M966" s="369"/>
      <c r="N966" s="369"/>
      <c r="O966" s="369"/>
      <c r="P966" s="369"/>
      <c r="Q966" s="369"/>
      <c r="R966" s="369"/>
      <c r="S966" s="369"/>
      <c r="T966" s="369"/>
    </row>
    <row r="967" spans="1:20" s="371" customFormat="1">
      <c r="A967" s="1825">
        <v>2022</v>
      </c>
      <c r="B967" s="1827" t="s">
        <v>53</v>
      </c>
      <c r="C967" s="1827" t="s">
        <v>65</v>
      </c>
      <c r="D967" s="1834"/>
      <c r="E967" s="1829"/>
      <c r="F967" s="1831"/>
      <c r="G967" s="1830">
        <v>0</v>
      </c>
      <c r="H967" s="1870"/>
      <c r="I967" s="1940"/>
      <c r="J967" s="370"/>
      <c r="K967" s="369"/>
      <c r="L967" s="369"/>
      <c r="M967" s="369"/>
      <c r="N967" s="369"/>
      <c r="O967" s="369"/>
      <c r="P967" s="369"/>
      <c r="Q967" s="369"/>
      <c r="R967" s="369"/>
      <c r="S967" s="369"/>
      <c r="T967" s="369"/>
    </row>
    <row r="968" spans="1:20" s="371" customFormat="1">
      <c r="A968" s="1825">
        <v>2022</v>
      </c>
      <c r="B968" s="1827"/>
      <c r="C968" s="1827"/>
      <c r="D968" s="1834"/>
      <c r="E968" s="1829"/>
      <c r="F968" s="1831"/>
      <c r="G968" s="1830">
        <v>0</v>
      </c>
      <c r="H968" s="1870"/>
      <c r="I968" s="2215" t="s">
        <v>6369</v>
      </c>
      <c r="J968" s="370"/>
      <c r="K968" s="369"/>
      <c r="L968" s="369"/>
      <c r="M968" s="369"/>
      <c r="N968" s="369"/>
      <c r="O968" s="369"/>
      <c r="P968" s="369"/>
      <c r="Q968" s="369"/>
      <c r="R968" s="369"/>
      <c r="S968" s="369"/>
      <c r="T968" s="369"/>
    </row>
    <row r="969" spans="1:20">
      <c r="A969" s="2170" t="s">
        <v>46</v>
      </c>
      <c r="B969" s="2171"/>
      <c r="C969" s="2171" t="s">
        <v>827</v>
      </c>
      <c r="D969" s="2268"/>
      <c r="E969" s="2173"/>
      <c r="F969" s="2175"/>
      <c r="G969" s="2174">
        <f>G962+G966</f>
        <v>15</v>
      </c>
      <c r="H969" s="2176"/>
      <c r="I969" s="1409"/>
      <c r="J969" s="93"/>
    </row>
    <row r="970" spans="1:20">
      <c r="A970" s="278"/>
      <c r="B970" s="154"/>
      <c r="C970" s="154"/>
      <c r="D970" s="279"/>
      <c r="E970" s="1677"/>
      <c r="F970" s="153"/>
      <c r="G970" s="280"/>
      <c r="H970" s="157"/>
      <c r="I970" s="1857"/>
      <c r="J970" s="93"/>
    </row>
    <row r="971" spans="1:20">
      <c r="A971" s="1825">
        <v>2022</v>
      </c>
      <c r="B971" s="1827" t="s">
        <v>53</v>
      </c>
      <c r="C971" s="1827" t="s">
        <v>6253</v>
      </c>
      <c r="D971" s="1834" t="s">
        <v>277</v>
      </c>
      <c r="E971" s="1829">
        <v>44815</v>
      </c>
      <c r="F971" s="1831" t="s">
        <v>6335</v>
      </c>
      <c r="G971" s="1830">
        <v>10</v>
      </c>
      <c r="H971" s="1832" t="s">
        <v>374</v>
      </c>
      <c r="I971" s="1857"/>
      <c r="J971" s="93"/>
    </row>
    <row r="972" spans="1:20">
      <c r="A972" s="1825">
        <v>2022</v>
      </c>
      <c r="B972" s="1827"/>
      <c r="C972" s="1827"/>
      <c r="D972" s="1834"/>
      <c r="E972" s="1829"/>
      <c r="F972" s="1831"/>
      <c r="G972" s="1830">
        <v>10</v>
      </c>
      <c r="H972" s="1832"/>
      <c r="I972" s="1857"/>
      <c r="J972" s="93"/>
    </row>
    <row r="973" spans="1:20">
      <c r="A973" s="278" t="s">
        <v>46</v>
      </c>
      <c r="B973" s="154"/>
      <c r="C973" s="154" t="s">
        <v>6252</v>
      </c>
      <c r="D973" s="279"/>
      <c r="E973" s="1677"/>
      <c r="F973" s="153"/>
      <c r="G973" s="280">
        <v>10</v>
      </c>
      <c r="H973" s="157"/>
      <c r="I973" s="1857"/>
      <c r="J973" s="93"/>
    </row>
    <row r="974" spans="1:20">
      <c r="A974" s="463"/>
      <c r="B974" s="464"/>
      <c r="C974" s="464"/>
      <c r="D974" s="1998"/>
      <c r="E974" s="1992"/>
      <c r="F974" s="563"/>
      <c r="G974" s="467"/>
      <c r="H974" s="1993"/>
      <c r="I974" s="1409"/>
      <c r="J974" s="93"/>
    </row>
    <row r="975" spans="1:20">
      <c r="A975" s="1497">
        <v>2021</v>
      </c>
      <c r="B975" s="1457" t="s">
        <v>53</v>
      </c>
      <c r="C975" s="2327" t="s">
        <v>5484</v>
      </c>
      <c r="D975" s="2204" t="s">
        <v>5476</v>
      </c>
      <c r="E975" s="2205">
        <v>44317</v>
      </c>
      <c r="F975" s="2206" t="s">
        <v>5485</v>
      </c>
      <c r="G975" s="2206">
        <v>5</v>
      </c>
      <c r="H975" s="2207" t="s">
        <v>248</v>
      </c>
      <c r="I975" s="1409"/>
      <c r="J975" s="2"/>
    </row>
    <row r="976" spans="1:20">
      <c r="A976" s="1497">
        <v>2021</v>
      </c>
      <c r="B976" s="1457"/>
      <c r="C976" s="2307"/>
      <c r="D976" s="2252"/>
      <c r="E976" s="2253"/>
      <c r="F976" s="2255"/>
      <c r="G976" s="2255">
        <f>SUM(G975)</f>
        <v>5</v>
      </c>
      <c r="H976" s="2043"/>
      <c r="I976" s="1409"/>
      <c r="J976" s="2"/>
    </row>
    <row r="977" spans="1:20">
      <c r="A977" s="2170" t="s">
        <v>46</v>
      </c>
      <c r="B977" s="2171"/>
      <c r="C977" s="2171" t="s">
        <v>5803</v>
      </c>
      <c r="D977" s="2268"/>
      <c r="E977" s="2173"/>
      <c r="F977" s="2175"/>
      <c r="G977" s="2174">
        <f>G976</f>
        <v>5</v>
      </c>
      <c r="H977" s="2328"/>
      <c r="I977" s="1409"/>
      <c r="J977" s="2"/>
    </row>
    <row r="978" spans="1:20">
      <c r="A978" s="1497"/>
      <c r="B978" s="1457"/>
      <c r="C978" s="1457"/>
      <c r="D978" s="2329"/>
      <c r="E978" s="2125"/>
      <c r="F978" s="2126"/>
      <c r="G978" s="2330"/>
      <c r="H978" s="2331"/>
      <c r="I978" s="1409"/>
      <c r="J978" s="2"/>
    </row>
    <row r="979" spans="1:20">
      <c r="A979" s="1866">
        <v>2020</v>
      </c>
      <c r="B979" s="1860" t="s">
        <v>129</v>
      </c>
      <c r="C979" s="1860" t="s">
        <v>155</v>
      </c>
      <c r="D979" s="1860"/>
      <c r="E979" s="1862"/>
      <c r="F979" s="1859"/>
      <c r="G979" s="1859">
        <v>0</v>
      </c>
      <c r="H979" s="170"/>
      <c r="I979" s="1409"/>
      <c r="J979" s="2"/>
    </row>
    <row r="980" spans="1:20" s="371" customFormat="1">
      <c r="A980" s="1871">
        <v>2020</v>
      </c>
      <c r="B980" s="1860"/>
      <c r="C980" s="1860"/>
      <c r="D980" s="1869"/>
      <c r="E980" s="1862"/>
      <c r="F980" s="1859"/>
      <c r="G980" s="1873">
        <v>0</v>
      </c>
      <c r="H980" s="367"/>
      <c r="I980" s="1653"/>
      <c r="J980" s="370"/>
      <c r="K980" s="369"/>
      <c r="L980" s="369"/>
      <c r="M980" s="369"/>
      <c r="N980" s="369"/>
      <c r="O980" s="369"/>
      <c r="P980" s="369"/>
      <c r="Q980" s="369"/>
      <c r="R980" s="369"/>
      <c r="S980" s="369"/>
      <c r="T980" s="369"/>
    </row>
    <row r="981" spans="1:20">
      <c r="A981" s="2170" t="s">
        <v>46</v>
      </c>
      <c r="B981" s="2171"/>
      <c r="C981" s="2171" t="s">
        <v>5802</v>
      </c>
      <c r="D981" s="2268"/>
      <c r="E981" s="2173"/>
      <c r="F981" s="2175"/>
      <c r="G981" s="2174">
        <f>G980</f>
        <v>0</v>
      </c>
      <c r="H981" s="2176"/>
      <c r="I981" s="1409"/>
      <c r="J981" s="93"/>
    </row>
    <row r="982" spans="1:20">
      <c r="A982" s="104"/>
      <c r="D982" s="72"/>
      <c r="E982" s="1673"/>
      <c r="F982" s="133"/>
      <c r="I982" s="1409"/>
      <c r="J982" s="93"/>
    </row>
    <row r="983" spans="1:20" s="115" customFormat="1">
      <c r="A983" s="1840">
        <v>2018</v>
      </c>
      <c r="B983" s="1826" t="s">
        <v>164</v>
      </c>
      <c r="C983" s="1826" t="s">
        <v>173</v>
      </c>
      <c r="D983" s="1841" t="s">
        <v>500</v>
      </c>
      <c r="E983" s="1837">
        <v>43415</v>
      </c>
      <c r="F983" s="1842" t="s">
        <v>829</v>
      </c>
      <c r="G983" s="1838">
        <v>0</v>
      </c>
      <c r="H983" s="1839" t="s">
        <v>354</v>
      </c>
      <c r="I983" s="1409" t="s">
        <v>234</v>
      </c>
      <c r="J983" s="114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</row>
    <row r="984" spans="1:20" s="115" customFormat="1">
      <c r="A984" s="1840">
        <v>2018</v>
      </c>
      <c r="B984" s="1826" t="s">
        <v>164</v>
      </c>
      <c r="C984" s="1826" t="s">
        <v>173</v>
      </c>
      <c r="D984" s="1841" t="s">
        <v>94</v>
      </c>
      <c r="E984" s="1837">
        <v>43408</v>
      </c>
      <c r="F984" s="1842" t="s">
        <v>830</v>
      </c>
      <c r="G984" s="1838">
        <v>5</v>
      </c>
      <c r="H984" s="1839" t="s">
        <v>831</v>
      </c>
      <c r="I984" s="1540"/>
      <c r="J984" s="114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</row>
    <row r="985" spans="1:20" s="115" customFormat="1">
      <c r="A985" s="1840">
        <v>2018</v>
      </c>
      <c r="B985" s="1826"/>
      <c r="C985" s="1826"/>
      <c r="D985" s="1841"/>
      <c r="E985" s="1837"/>
      <c r="F985" s="1842"/>
      <c r="G985" s="1838">
        <f>SUM(G983:G984)</f>
        <v>5</v>
      </c>
      <c r="H985" s="1839"/>
      <c r="I985" s="1540"/>
      <c r="J985" s="114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</row>
    <row r="986" spans="1:20">
      <c r="A986" s="104">
        <v>2019</v>
      </c>
      <c r="B986" s="73" t="s">
        <v>164</v>
      </c>
      <c r="C986" s="73" t="s">
        <v>173</v>
      </c>
      <c r="D986" s="72" t="s">
        <v>500</v>
      </c>
      <c r="E986" s="1673">
        <v>43779</v>
      </c>
      <c r="F986" s="87" t="s">
        <v>832</v>
      </c>
      <c r="G986" s="133">
        <v>5</v>
      </c>
      <c r="H986" s="88" t="s">
        <v>833</v>
      </c>
      <c r="I986" s="1409"/>
      <c r="J986" s="93"/>
    </row>
    <row r="987" spans="1:20">
      <c r="A987" s="104">
        <v>2019</v>
      </c>
      <c r="D987" s="72"/>
      <c r="E987" s="1673"/>
      <c r="F987" s="87"/>
      <c r="G987" s="133">
        <f>SUM(G986)</f>
        <v>5</v>
      </c>
      <c r="I987" s="1409"/>
      <c r="J987" s="93"/>
    </row>
    <row r="988" spans="1:20">
      <c r="A988" s="1871">
        <v>2020</v>
      </c>
      <c r="B988" s="1860" t="s">
        <v>164</v>
      </c>
      <c r="C988" s="2293" t="s">
        <v>173</v>
      </c>
      <c r="D988" s="2294" t="s">
        <v>252</v>
      </c>
      <c r="E988" s="2295">
        <v>43891</v>
      </c>
      <c r="F988" s="2296" t="s">
        <v>830</v>
      </c>
      <c r="G988" s="2297">
        <v>7</v>
      </c>
      <c r="H988" s="2298" t="s">
        <v>835</v>
      </c>
      <c r="I988" s="1409"/>
      <c r="J988" s="93"/>
    </row>
    <row r="989" spans="1:20">
      <c r="A989" s="1871">
        <v>2020</v>
      </c>
      <c r="B989" s="1860"/>
      <c r="C989" s="1860"/>
      <c r="D989" s="1869"/>
      <c r="E989" s="1862"/>
      <c r="F989" s="1873"/>
      <c r="G989" s="1859">
        <f>SUM(G988)</f>
        <v>7</v>
      </c>
      <c r="H989" s="1870"/>
      <c r="I989" s="1409"/>
      <c r="J989" s="93"/>
    </row>
    <row r="990" spans="1:20">
      <c r="A990" s="1825">
        <v>2022</v>
      </c>
      <c r="B990" s="1827" t="s">
        <v>164</v>
      </c>
      <c r="C990" s="1827" t="s">
        <v>173</v>
      </c>
      <c r="D990" s="1834" t="s">
        <v>6374</v>
      </c>
      <c r="E990" s="1829">
        <v>44885</v>
      </c>
      <c r="F990" s="1830" t="s">
        <v>6384</v>
      </c>
      <c r="G990" s="1831">
        <v>0</v>
      </c>
      <c r="H990" s="1832" t="s">
        <v>414</v>
      </c>
      <c r="I990" s="1409" t="s">
        <v>234</v>
      </c>
      <c r="J990" s="93"/>
    </row>
    <row r="991" spans="1:20">
      <c r="A991" s="1825">
        <v>2022</v>
      </c>
      <c r="B991" s="1827"/>
      <c r="C991" s="1827"/>
      <c r="D991" s="1834"/>
      <c r="E991" s="1829"/>
      <c r="F991" s="1830"/>
      <c r="G991" s="1831">
        <v>0</v>
      </c>
      <c r="H991" s="1832"/>
      <c r="I991" s="1409"/>
      <c r="J991" s="93"/>
    </row>
    <row r="992" spans="1:20">
      <c r="A992" s="2170" t="s">
        <v>46</v>
      </c>
      <c r="B992" s="2171"/>
      <c r="C992" s="2171" t="s">
        <v>836</v>
      </c>
      <c r="D992" s="2268"/>
      <c r="E992" s="2173"/>
      <c r="F992" s="2174"/>
      <c r="G992" s="2175">
        <f>G985+G987+G989</f>
        <v>17</v>
      </c>
      <c r="H992" s="2176"/>
      <c r="I992" s="1409"/>
      <c r="J992" s="93"/>
    </row>
    <row r="993" spans="1:20">
      <c r="A993" s="278"/>
      <c r="B993" s="154"/>
      <c r="C993" s="154"/>
      <c r="D993" s="279"/>
      <c r="E993" s="1677"/>
      <c r="F993" s="280"/>
      <c r="G993" s="153"/>
      <c r="H993" s="157"/>
      <c r="I993" s="1541"/>
      <c r="J993" s="93"/>
    </row>
    <row r="994" spans="1:20" s="115" customFormat="1">
      <c r="A994" s="1835">
        <v>2018</v>
      </c>
      <c r="B994" s="1826" t="s">
        <v>164</v>
      </c>
      <c r="C994" s="1826" t="s">
        <v>167</v>
      </c>
      <c r="D994" s="1826" t="s">
        <v>227</v>
      </c>
      <c r="E994" s="1837">
        <v>43240</v>
      </c>
      <c r="F994" s="1845" t="s">
        <v>837</v>
      </c>
      <c r="G994" s="1838">
        <v>7</v>
      </c>
      <c r="H994" s="1839" t="s">
        <v>838</v>
      </c>
      <c r="I994" s="1652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</row>
    <row r="995" spans="1:20">
      <c r="A995" s="1835">
        <v>2018</v>
      </c>
      <c r="B995" s="1826" t="s">
        <v>164</v>
      </c>
      <c r="C995" s="1841" t="s">
        <v>167</v>
      </c>
      <c r="D995" s="1826" t="s">
        <v>265</v>
      </c>
      <c r="E995" s="1837">
        <v>43352</v>
      </c>
      <c r="F995" s="1838" t="s">
        <v>839</v>
      </c>
      <c r="G995" s="1842">
        <v>10</v>
      </c>
      <c r="H995" s="1839" t="s">
        <v>840</v>
      </c>
      <c r="I995" s="1541"/>
      <c r="J995" s="2"/>
    </row>
    <row r="996" spans="1:20" s="115" customFormat="1">
      <c r="A996" s="1835">
        <v>2018</v>
      </c>
      <c r="B996" s="1826"/>
      <c r="C996" s="1826"/>
      <c r="D996" s="1826"/>
      <c r="E996" s="1837"/>
      <c r="F996" s="1845"/>
      <c r="G996" s="1838">
        <f>SUM(G994:G995)</f>
        <v>17</v>
      </c>
      <c r="H996" s="1839"/>
      <c r="I996" s="1652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</row>
    <row r="997" spans="1:20">
      <c r="A997" s="137">
        <v>2019</v>
      </c>
      <c r="B997" s="138" t="s">
        <v>164</v>
      </c>
      <c r="C997" s="138" t="s">
        <v>167</v>
      </c>
      <c r="D997" s="138" t="s">
        <v>227</v>
      </c>
      <c r="E997" s="1674">
        <v>43604</v>
      </c>
      <c r="F997" s="1656" t="s">
        <v>841</v>
      </c>
      <c r="G997" s="141">
        <v>3</v>
      </c>
      <c r="H997" s="1561" t="s">
        <v>842</v>
      </c>
      <c r="I997" s="1541"/>
      <c r="J997" s="2"/>
    </row>
    <row r="998" spans="1:20">
      <c r="A998" s="173">
        <v>2019</v>
      </c>
      <c r="B998" s="138" t="s">
        <v>164</v>
      </c>
      <c r="C998" s="174" t="s">
        <v>167</v>
      </c>
      <c r="D998" s="174" t="s">
        <v>277</v>
      </c>
      <c r="E998" s="1679">
        <v>43716</v>
      </c>
      <c r="F998" s="1657" t="s">
        <v>843</v>
      </c>
      <c r="G998" s="173">
        <v>10</v>
      </c>
      <c r="H998" s="88" t="s">
        <v>840</v>
      </c>
      <c r="I998" s="1541"/>
    </row>
    <row r="999" spans="1:20">
      <c r="A999" s="137">
        <v>2019</v>
      </c>
      <c r="B999" s="143"/>
      <c r="C999" s="143"/>
      <c r="D999" s="138"/>
      <c r="E999" s="1674"/>
      <c r="F999" s="1656"/>
      <c r="G999" s="141">
        <f>SUM(G997:G998)</f>
        <v>13</v>
      </c>
      <c r="H999" s="1561"/>
      <c r="I999" s="1541"/>
      <c r="J999" s="2"/>
    </row>
    <row r="1000" spans="1:20">
      <c r="A1000" s="1874">
        <v>2020</v>
      </c>
      <c r="B1000" s="1875" t="s">
        <v>164</v>
      </c>
      <c r="C1000" s="2247" t="s">
        <v>167</v>
      </c>
      <c r="D1000" s="2190" t="s">
        <v>252</v>
      </c>
      <c r="E1000" s="2191">
        <v>43891</v>
      </c>
      <c r="F1000" s="2192" t="s">
        <v>844</v>
      </c>
      <c r="G1000" s="2248">
        <v>10</v>
      </c>
      <c r="H1000" s="2194" t="s">
        <v>845</v>
      </c>
      <c r="I1000" s="1541"/>
      <c r="J1000" s="2"/>
    </row>
    <row r="1001" spans="1:20">
      <c r="A1001" s="1874">
        <v>2020</v>
      </c>
      <c r="B1001" s="1875" t="s">
        <v>164</v>
      </c>
      <c r="C1001" s="2249" t="s">
        <v>167</v>
      </c>
      <c r="D1001" s="2060" t="s">
        <v>252</v>
      </c>
      <c r="E1001" s="2061">
        <v>43891</v>
      </c>
      <c r="F1001" s="2062" t="s">
        <v>841</v>
      </c>
      <c r="G1001" s="2086">
        <v>3</v>
      </c>
      <c r="H1001" s="2067" t="s">
        <v>846</v>
      </c>
      <c r="I1001" s="1541"/>
      <c r="J1001" s="2"/>
    </row>
    <row r="1002" spans="1:20">
      <c r="A1002" s="1874">
        <v>2020</v>
      </c>
      <c r="B1002" s="1875"/>
      <c r="C1002" s="2250"/>
      <c r="D1002" s="2087"/>
      <c r="E1002" s="2088"/>
      <c r="F1002" s="2089"/>
      <c r="G1002" s="2090">
        <f>SUM(G1000:G1001)</f>
        <v>13</v>
      </c>
      <c r="H1002" s="2091"/>
      <c r="I1002" s="1541"/>
      <c r="J1002" s="2"/>
    </row>
    <row r="1003" spans="1:20">
      <c r="A1003" s="1518">
        <v>2021</v>
      </c>
      <c r="B1003" s="1519" t="s">
        <v>164</v>
      </c>
      <c r="C1003" s="2251" t="s">
        <v>167</v>
      </c>
      <c r="D1003" s="2252" t="s">
        <v>5486</v>
      </c>
      <c r="E1003" s="2253">
        <v>44332</v>
      </c>
      <c r="F1003" s="2254" t="s">
        <v>5579</v>
      </c>
      <c r="G1003" s="2255">
        <v>15</v>
      </c>
      <c r="H1003" s="2256" t="s">
        <v>5580</v>
      </c>
      <c r="I1003" s="1541"/>
      <c r="J1003" s="2"/>
    </row>
    <row r="1004" spans="1:20">
      <c r="A1004" s="1518">
        <v>2021</v>
      </c>
      <c r="B1004" s="1519"/>
      <c r="C1004" s="1519"/>
      <c r="D1004" s="1519"/>
      <c r="E1004" s="1676"/>
      <c r="F1004" s="1711"/>
      <c r="G1004" s="1520">
        <f>SUM(G1003)</f>
        <v>15</v>
      </c>
      <c r="H1004" s="1562"/>
      <c r="I1004" s="1541"/>
      <c r="J1004" s="2"/>
    </row>
    <row r="1005" spans="1:20">
      <c r="A1005" s="1919">
        <v>2022</v>
      </c>
      <c r="B1005" s="1920" t="s">
        <v>164</v>
      </c>
      <c r="C1005" s="1920" t="s">
        <v>167</v>
      </c>
      <c r="D1005" s="1920" t="s">
        <v>5683</v>
      </c>
      <c r="E1005" s="1921">
        <v>44703</v>
      </c>
      <c r="F1005" s="1922" t="s">
        <v>6138</v>
      </c>
      <c r="G1005" s="1923">
        <v>10</v>
      </c>
      <c r="H1005" s="1924" t="s">
        <v>6058</v>
      </c>
      <c r="I1005" s="1908"/>
      <c r="J1005" s="2"/>
    </row>
    <row r="1006" spans="1:20">
      <c r="A1006" s="1919">
        <v>2022</v>
      </c>
      <c r="B1006" s="1920" t="s">
        <v>164</v>
      </c>
      <c r="C1006" s="1920" t="s">
        <v>167</v>
      </c>
      <c r="D1006" s="1920" t="s">
        <v>5683</v>
      </c>
      <c r="E1006" s="1921">
        <v>44703</v>
      </c>
      <c r="F1006" s="1922" t="s">
        <v>6220</v>
      </c>
      <c r="G1006" s="1923">
        <v>10</v>
      </c>
      <c r="H1006" s="1924" t="s">
        <v>6106</v>
      </c>
      <c r="I1006" s="1908"/>
      <c r="J1006" s="2"/>
    </row>
    <row r="1007" spans="1:20">
      <c r="A1007" s="1919">
        <v>2022</v>
      </c>
      <c r="B1007" s="1920" t="s">
        <v>164</v>
      </c>
      <c r="C1007" s="1920" t="s">
        <v>167</v>
      </c>
      <c r="D1007" s="1920" t="s">
        <v>6173</v>
      </c>
      <c r="E1007" s="1921">
        <v>44709</v>
      </c>
      <c r="F1007" s="1922" t="s">
        <v>6138</v>
      </c>
      <c r="G1007" s="1923">
        <v>15</v>
      </c>
      <c r="H1007" s="1924" t="s">
        <v>6186</v>
      </c>
      <c r="I1007" s="1908"/>
      <c r="J1007" s="2"/>
    </row>
    <row r="1008" spans="1:20">
      <c r="A1008" s="1919">
        <v>2022</v>
      </c>
      <c r="B1008" s="1920" t="s">
        <v>164</v>
      </c>
      <c r="C1008" s="1920" t="s">
        <v>167</v>
      </c>
      <c r="D1008" s="1920" t="s">
        <v>6173</v>
      </c>
      <c r="E1008" s="1921">
        <v>44710</v>
      </c>
      <c r="F1008" s="1922" t="s">
        <v>6220</v>
      </c>
      <c r="G1008" s="1923">
        <v>15</v>
      </c>
      <c r="H1008" s="1924" t="s">
        <v>6205</v>
      </c>
      <c r="I1008" s="1908" t="s">
        <v>5908</v>
      </c>
      <c r="J1008" s="2"/>
    </row>
    <row r="1009" spans="1:22">
      <c r="A1009" s="1919">
        <v>2022</v>
      </c>
      <c r="B1009" s="1920"/>
      <c r="C1009" s="1920"/>
      <c r="D1009" s="1920"/>
      <c r="E1009" s="1921"/>
      <c r="F1009" s="1922"/>
      <c r="G1009" s="1923">
        <v>50</v>
      </c>
      <c r="H1009" s="1924"/>
      <c r="I1009" s="1907"/>
      <c r="J1009" s="2"/>
    </row>
    <row r="1010" spans="1:22">
      <c r="A1010" s="2177" t="s">
        <v>46</v>
      </c>
      <c r="B1010" s="2171"/>
      <c r="C1010" s="2178" t="s">
        <v>847</v>
      </c>
      <c r="D1010" s="2171"/>
      <c r="E1010" s="2173"/>
      <c r="F1010" s="2175"/>
      <c r="G1010" s="2175">
        <v>108</v>
      </c>
      <c r="H1010" s="2176"/>
      <c r="I1010" s="1541"/>
      <c r="J1010" s="93"/>
    </row>
    <row r="1011" spans="1:22">
      <c r="A1011" s="147"/>
      <c r="C1011" s="148"/>
      <c r="E1011" s="1673"/>
      <c r="F1011" s="133"/>
      <c r="G1011" s="133"/>
      <c r="I1011" s="1409"/>
      <c r="J1011" s="93"/>
    </row>
    <row r="1012" spans="1:22" s="115" customFormat="1">
      <c r="A1012" s="1840">
        <v>2018</v>
      </c>
      <c r="B1012" s="1826" t="s">
        <v>91</v>
      </c>
      <c r="C1012" s="1826" t="s">
        <v>188</v>
      </c>
      <c r="D1012" s="1844" t="s">
        <v>222</v>
      </c>
      <c r="E1012" s="1837">
        <v>43163</v>
      </c>
      <c r="F1012" s="1842" t="s">
        <v>848</v>
      </c>
      <c r="G1012" s="1838">
        <v>7</v>
      </c>
      <c r="H1012" s="1839" t="s">
        <v>849</v>
      </c>
      <c r="I1012" s="1540"/>
      <c r="J1012" s="114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</row>
    <row r="1013" spans="1:22">
      <c r="A1013" s="1835">
        <v>2018</v>
      </c>
      <c r="B1013" s="1826" t="s">
        <v>91</v>
      </c>
      <c r="C1013" s="1841" t="s">
        <v>188</v>
      </c>
      <c r="D1013" s="1826" t="s">
        <v>265</v>
      </c>
      <c r="E1013" s="1837">
        <v>43352</v>
      </c>
      <c r="F1013" s="1838" t="s">
        <v>851</v>
      </c>
      <c r="G1013" s="1842">
        <v>3</v>
      </c>
      <c r="H1013" s="1839" t="s">
        <v>852</v>
      </c>
      <c r="I1013" s="1409"/>
      <c r="J1013" s="2"/>
    </row>
    <row r="1014" spans="1:22">
      <c r="A1014" s="1835">
        <v>2018</v>
      </c>
      <c r="B1014" s="1826" t="s">
        <v>91</v>
      </c>
      <c r="C1014" s="1841" t="s">
        <v>188</v>
      </c>
      <c r="D1014" s="1826" t="s">
        <v>265</v>
      </c>
      <c r="E1014" s="1837">
        <v>43352</v>
      </c>
      <c r="F1014" s="1838" t="s">
        <v>853</v>
      </c>
      <c r="G1014" s="1842">
        <v>3</v>
      </c>
      <c r="H1014" s="1839" t="s">
        <v>677</v>
      </c>
      <c r="I1014" s="1409"/>
      <c r="J1014" s="2"/>
    </row>
    <row r="1015" spans="1:22">
      <c r="A1015" s="1840">
        <v>2018</v>
      </c>
      <c r="B1015" s="1826"/>
      <c r="C1015" s="1826"/>
      <c r="D1015" s="1844"/>
      <c r="E1015" s="1837"/>
      <c r="F1015" s="1842"/>
      <c r="G1015" s="1838">
        <f>SUM(G1012:G1014)</f>
        <v>13</v>
      </c>
      <c r="H1015" s="1839"/>
      <c r="I1015" s="1649"/>
      <c r="J1015" s="189"/>
      <c r="L1015" s="195"/>
      <c r="M1015" s="195"/>
      <c r="N1015" s="261"/>
      <c r="O1015" s="261"/>
      <c r="P1015" s="261"/>
      <c r="Q1015" s="261"/>
      <c r="R1015" s="261"/>
      <c r="S1015" s="261"/>
      <c r="T1015" s="261"/>
      <c r="U1015" s="340"/>
      <c r="V1015" s="340"/>
    </row>
    <row r="1016" spans="1:22">
      <c r="A1016" s="137">
        <v>2019</v>
      </c>
      <c r="B1016" s="138" t="s">
        <v>164</v>
      </c>
      <c r="C1016" s="143" t="s">
        <v>188</v>
      </c>
      <c r="D1016" s="138" t="s">
        <v>227</v>
      </c>
      <c r="E1016" s="1674">
        <v>43604</v>
      </c>
      <c r="F1016" s="1656" t="s">
        <v>854</v>
      </c>
      <c r="G1016" s="141">
        <v>10</v>
      </c>
      <c r="H1016" s="1561" t="s">
        <v>855</v>
      </c>
      <c r="I1016" s="1409"/>
    </row>
    <row r="1017" spans="1:22">
      <c r="A1017" s="137">
        <v>2019</v>
      </c>
      <c r="B1017" s="143"/>
      <c r="C1017" s="143"/>
      <c r="D1017" s="138"/>
      <c r="E1017" s="1674"/>
      <c r="F1017" s="1656"/>
      <c r="G1017" s="141">
        <f>SUM(G1016)</f>
        <v>10</v>
      </c>
      <c r="H1017" s="1561"/>
      <c r="I1017" s="1409"/>
    </row>
    <row r="1018" spans="1:22">
      <c r="A1018" s="2170" t="s">
        <v>46</v>
      </c>
      <c r="B1018" s="2171"/>
      <c r="C1018" s="2171" t="s">
        <v>856</v>
      </c>
      <c r="D1018" s="2172"/>
      <c r="E1018" s="2173"/>
      <c r="F1018" s="2174"/>
      <c r="G1018" s="2175">
        <f>G1015+G1017</f>
        <v>23</v>
      </c>
      <c r="H1018" s="2176"/>
      <c r="I1018" s="1409"/>
      <c r="J1018" s="93"/>
    </row>
    <row r="1019" spans="1:22">
      <c r="A1019" s="104"/>
      <c r="D1019" s="131"/>
      <c r="E1019" s="1673"/>
      <c r="F1019" s="87"/>
      <c r="G1019" s="133"/>
      <c r="I1019" s="1541"/>
      <c r="J1019" s="93"/>
    </row>
    <row r="1020" spans="1:22">
      <c r="A1020" s="1835">
        <v>2018</v>
      </c>
      <c r="B1020" s="1826" t="s">
        <v>164</v>
      </c>
      <c r="C1020" s="1826" t="s">
        <v>5690</v>
      </c>
      <c r="D1020" s="1826" t="s">
        <v>500</v>
      </c>
      <c r="E1020" s="1837">
        <v>43415</v>
      </c>
      <c r="F1020" s="1838" t="s">
        <v>858</v>
      </c>
      <c r="G1020" s="1842">
        <v>5</v>
      </c>
      <c r="H1020" s="1839" t="s">
        <v>414</v>
      </c>
      <c r="I1020" s="1541"/>
      <c r="J1020" s="296"/>
      <c r="K1020" s="271"/>
      <c r="N1020" s="271"/>
      <c r="O1020" s="271"/>
      <c r="P1020" s="271"/>
      <c r="Q1020" s="271"/>
      <c r="R1020" s="271"/>
      <c r="S1020" s="271"/>
      <c r="T1020" s="271"/>
      <c r="U1020" s="372"/>
      <c r="V1020" s="372"/>
    </row>
    <row r="1021" spans="1:22">
      <c r="A1021" s="1835">
        <v>2018</v>
      </c>
      <c r="B1021" s="1826"/>
      <c r="C1021" s="1826"/>
      <c r="D1021" s="1826"/>
      <c r="E1021" s="1837"/>
      <c r="F1021" s="1838"/>
      <c r="G1021" s="1842">
        <f>SUM(G1020)</f>
        <v>5</v>
      </c>
      <c r="H1021" s="1839"/>
      <c r="I1021" s="1541"/>
      <c r="J1021" s="296"/>
      <c r="K1021" s="271"/>
      <c r="N1021" s="271"/>
      <c r="O1021" s="271"/>
      <c r="P1021" s="271"/>
      <c r="Q1021" s="271"/>
      <c r="R1021" s="271"/>
      <c r="S1021" s="271"/>
      <c r="T1021" s="271"/>
      <c r="U1021" s="372"/>
      <c r="V1021" s="372"/>
    </row>
    <row r="1022" spans="1:22">
      <c r="A1022" s="1497">
        <v>2021</v>
      </c>
      <c r="B1022" s="1457" t="s">
        <v>164</v>
      </c>
      <c r="C1022" s="2327" t="s">
        <v>5690</v>
      </c>
      <c r="D1022" s="2204" t="s">
        <v>5476</v>
      </c>
      <c r="E1022" s="2205">
        <v>44317</v>
      </c>
      <c r="F1022" s="2206" t="s">
        <v>5482</v>
      </c>
      <c r="G1022" s="2206">
        <v>0</v>
      </c>
      <c r="H1022" s="2207" t="s">
        <v>414</v>
      </c>
      <c r="I1022" s="1541" t="s">
        <v>234</v>
      </c>
      <c r="J1022" s="2"/>
    </row>
    <row r="1023" spans="1:22">
      <c r="A1023" s="1497">
        <v>2021</v>
      </c>
      <c r="B1023" s="1457" t="s">
        <v>164</v>
      </c>
      <c r="C1023" s="2179" t="s">
        <v>5690</v>
      </c>
      <c r="D1023" s="2033" t="s">
        <v>5486</v>
      </c>
      <c r="E1023" s="2034">
        <v>44332</v>
      </c>
      <c r="F1023" s="2036" t="s">
        <v>5491</v>
      </c>
      <c r="G1023" s="2035">
        <v>7</v>
      </c>
      <c r="H1023" s="2043" t="s">
        <v>5492</v>
      </c>
      <c r="I1023" s="1541"/>
      <c r="J1023" s="2"/>
    </row>
    <row r="1024" spans="1:22">
      <c r="A1024" s="1497">
        <v>2021</v>
      </c>
      <c r="B1024" s="1457" t="s">
        <v>164</v>
      </c>
      <c r="C1024" s="2179" t="s">
        <v>5690</v>
      </c>
      <c r="D1024" s="2033" t="s">
        <v>5486</v>
      </c>
      <c r="E1024" s="2034">
        <v>44332</v>
      </c>
      <c r="F1024" s="2036" t="s">
        <v>5721</v>
      </c>
      <c r="G1024" s="2035">
        <v>3</v>
      </c>
      <c r="H1024" s="2043" t="s">
        <v>5689</v>
      </c>
      <c r="I1024" s="1541"/>
      <c r="J1024" s="2"/>
    </row>
    <row r="1025" spans="1:20">
      <c r="A1025" s="1497">
        <v>2021</v>
      </c>
      <c r="B1025" s="1457" t="s">
        <v>164</v>
      </c>
      <c r="C1025" s="2179" t="s">
        <v>5690</v>
      </c>
      <c r="D1025" s="2033" t="s">
        <v>5486</v>
      </c>
      <c r="E1025" s="2034">
        <v>44332</v>
      </c>
      <c r="F1025" s="2036" t="s">
        <v>5722</v>
      </c>
      <c r="G1025" s="2035">
        <v>3</v>
      </c>
      <c r="H1025" s="2043" t="s">
        <v>5694</v>
      </c>
      <c r="I1025" s="1541"/>
      <c r="J1025" s="2"/>
    </row>
    <row r="1026" spans="1:20">
      <c r="A1026" s="1497">
        <v>2021</v>
      </c>
      <c r="B1026" s="1457" t="s">
        <v>164</v>
      </c>
      <c r="C1026" s="2179" t="s">
        <v>5690</v>
      </c>
      <c r="D1026" s="2033" t="s">
        <v>5486</v>
      </c>
      <c r="E1026" s="2034">
        <v>44332</v>
      </c>
      <c r="F1026" s="2036" t="s">
        <v>5493</v>
      </c>
      <c r="G1026" s="2035">
        <v>15</v>
      </c>
      <c r="H1026" s="2043" t="s">
        <v>5494</v>
      </c>
      <c r="I1026" s="1541"/>
      <c r="J1026" s="2"/>
    </row>
    <row r="1027" spans="1:20">
      <c r="A1027" s="1497">
        <v>2021</v>
      </c>
      <c r="B1027" s="1457" t="s">
        <v>164</v>
      </c>
      <c r="C1027" s="2179" t="s">
        <v>5690</v>
      </c>
      <c r="D1027" s="2033" t="s">
        <v>5486</v>
      </c>
      <c r="E1027" s="2034">
        <v>44332</v>
      </c>
      <c r="F1027" s="2036" t="s">
        <v>5495</v>
      </c>
      <c r="G1027" s="2035">
        <v>15</v>
      </c>
      <c r="H1027" s="2043" t="s">
        <v>5496</v>
      </c>
      <c r="I1027" s="1541"/>
      <c r="J1027" s="2"/>
    </row>
    <row r="1028" spans="1:20">
      <c r="A1028" s="1497">
        <v>2021</v>
      </c>
      <c r="B1028" s="1457"/>
      <c r="C1028" s="2179"/>
      <c r="D1028" s="2033"/>
      <c r="E1028" s="2034"/>
      <c r="F1028" s="2035"/>
      <c r="G1028" s="2035">
        <f>SUM(G1022:G1027)</f>
        <v>43</v>
      </c>
      <c r="H1028" s="2043"/>
      <c r="I1028" s="1541"/>
      <c r="J1028" s="2"/>
    </row>
    <row r="1029" spans="1:20">
      <c r="A1029" s="1833">
        <v>2022</v>
      </c>
      <c r="B1029" s="1827" t="s">
        <v>164</v>
      </c>
      <c r="C1029" s="1893" t="s">
        <v>5690</v>
      </c>
      <c r="D1029" s="1896" t="s">
        <v>252</v>
      </c>
      <c r="E1029" s="1898">
        <v>44626</v>
      </c>
      <c r="F1029" s="1902" t="s">
        <v>5922</v>
      </c>
      <c r="G1029" s="1902">
        <v>3</v>
      </c>
      <c r="H1029" s="2044" t="s">
        <v>5831</v>
      </c>
      <c r="I1029" s="1907"/>
      <c r="J1029" s="2"/>
    </row>
    <row r="1030" spans="1:20">
      <c r="A1030" s="1833">
        <v>2022</v>
      </c>
      <c r="B1030" s="1827" t="s">
        <v>164</v>
      </c>
      <c r="C1030" s="1893" t="s">
        <v>5690</v>
      </c>
      <c r="D1030" s="1896" t="s">
        <v>252</v>
      </c>
      <c r="E1030" s="1898">
        <v>44626</v>
      </c>
      <c r="F1030" s="1902" t="s">
        <v>5967</v>
      </c>
      <c r="G1030" s="1902">
        <v>10</v>
      </c>
      <c r="H1030" s="2044" t="s">
        <v>5876</v>
      </c>
      <c r="I1030" s="1907"/>
      <c r="J1030" s="2"/>
    </row>
    <row r="1031" spans="1:20">
      <c r="A1031" s="1833">
        <v>2022</v>
      </c>
      <c r="B1031" s="1827" t="s">
        <v>164</v>
      </c>
      <c r="C1031" s="1893" t="s">
        <v>5690</v>
      </c>
      <c r="D1031" s="1896" t="s">
        <v>252</v>
      </c>
      <c r="E1031" s="1898">
        <v>44626</v>
      </c>
      <c r="F1031" s="1902" t="s">
        <v>5998</v>
      </c>
      <c r="G1031" s="1902">
        <v>7</v>
      </c>
      <c r="H1031" s="2044" t="s">
        <v>5911</v>
      </c>
      <c r="I1031" s="1941"/>
      <c r="J1031" s="2"/>
    </row>
    <row r="1032" spans="1:20">
      <c r="A1032" s="1833">
        <v>2022</v>
      </c>
      <c r="B1032" s="1827" t="s">
        <v>164</v>
      </c>
      <c r="C1032" s="1893" t="s">
        <v>5690</v>
      </c>
      <c r="D1032" s="1896" t="s">
        <v>1332</v>
      </c>
      <c r="E1032" s="1898">
        <v>44639</v>
      </c>
      <c r="F1032" s="1902" t="s">
        <v>6018</v>
      </c>
      <c r="G1032" s="1902">
        <v>5</v>
      </c>
      <c r="H1032" s="2044" t="s">
        <v>352</v>
      </c>
      <c r="I1032" s="1908"/>
      <c r="J1032" s="2"/>
    </row>
    <row r="1033" spans="1:20">
      <c r="A1033" s="1833">
        <v>2022</v>
      </c>
      <c r="B1033" s="1827" t="s">
        <v>164</v>
      </c>
      <c r="C1033" s="1893" t="s">
        <v>5690</v>
      </c>
      <c r="D1033" s="1896" t="s">
        <v>5785</v>
      </c>
      <c r="E1033" s="1898">
        <v>44878</v>
      </c>
      <c r="F1033" s="1902" t="s">
        <v>6372</v>
      </c>
      <c r="G1033" s="1902">
        <v>5</v>
      </c>
      <c r="H1033" s="2044" t="s">
        <v>352</v>
      </c>
      <c r="I1033" s="1908" t="s">
        <v>5908</v>
      </c>
      <c r="J1033" s="2"/>
    </row>
    <row r="1034" spans="1:20">
      <c r="A1034" s="1833">
        <v>2022</v>
      </c>
      <c r="B1034" s="1827"/>
      <c r="C1034" s="1895"/>
      <c r="D1034" s="1897"/>
      <c r="E1034" s="1899"/>
      <c r="F1034" s="1903"/>
      <c r="G1034" s="1903">
        <v>30</v>
      </c>
      <c r="H1034" s="2209"/>
      <c r="I1034" s="1907"/>
      <c r="J1034" s="2"/>
    </row>
    <row r="1035" spans="1:20">
      <c r="A1035" s="2177" t="s">
        <v>46</v>
      </c>
      <c r="B1035" s="2171"/>
      <c r="C1035" s="2171" t="s">
        <v>5759</v>
      </c>
      <c r="D1035" s="2171"/>
      <c r="E1035" s="2173"/>
      <c r="F1035" s="2175"/>
      <c r="G1035" s="2174">
        <v>78</v>
      </c>
      <c r="H1035" s="2176"/>
      <c r="I1035" s="1907"/>
      <c r="J1035" s="2"/>
    </row>
    <row r="1036" spans="1:20">
      <c r="A1036" s="147"/>
      <c r="E1036" s="1673"/>
      <c r="F1036" s="133"/>
      <c r="I1036" s="1857"/>
      <c r="J1036" s="2"/>
    </row>
    <row r="1037" spans="1:20" s="115" customFormat="1">
      <c r="A1037" s="1840">
        <v>2018</v>
      </c>
      <c r="B1037" s="1826" t="s">
        <v>164</v>
      </c>
      <c r="C1037" s="1826" t="s">
        <v>198</v>
      </c>
      <c r="D1037" s="1844" t="s">
        <v>222</v>
      </c>
      <c r="E1037" s="1837">
        <v>43163</v>
      </c>
      <c r="F1037" s="1842" t="s">
        <v>860</v>
      </c>
      <c r="G1037" s="1838">
        <v>3</v>
      </c>
      <c r="H1037" s="1839" t="s">
        <v>861</v>
      </c>
      <c r="I1037" s="1925"/>
      <c r="J1037" s="114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</row>
    <row r="1038" spans="1:20" s="115" customFormat="1">
      <c r="A1038" s="1835">
        <v>2018</v>
      </c>
      <c r="B1038" s="1826" t="s">
        <v>164</v>
      </c>
      <c r="C1038" s="1826" t="s">
        <v>198</v>
      </c>
      <c r="D1038" s="1826" t="s">
        <v>227</v>
      </c>
      <c r="E1038" s="1837">
        <v>43240</v>
      </c>
      <c r="F1038" s="1845" t="s">
        <v>862</v>
      </c>
      <c r="G1038" s="1838">
        <v>3</v>
      </c>
      <c r="H1038" s="1839" t="s">
        <v>863</v>
      </c>
      <c r="I1038" s="1925"/>
      <c r="J1038" s="113"/>
      <c r="K1038" s="113"/>
      <c r="L1038" s="113"/>
      <c r="M1038" s="113"/>
      <c r="N1038" s="113"/>
      <c r="O1038" s="113"/>
      <c r="P1038" s="113"/>
      <c r="Q1038" s="113"/>
      <c r="R1038" s="113"/>
      <c r="S1038" s="113"/>
      <c r="T1038" s="113"/>
    </row>
    <row r="1039" spans="1:20" s="115" customFormat="1">
      <c r="A1039" s="1835">
        <v>2018</v>
      </c>
      <c r="B1039" s="1826" t="s">
        <v>164</v>
      </c>
      <c r="C1039" s="1826" t="s">
        <v>198</v>
      </c>
      <c r="D1039" s="1826" t="s">
        <v>227</v>
      </c>
      <c r="E1039" s="1837">
        <v>43240</v>
      </c>
      <c r="F1039" s="1845" t="s">
        <v>864</v>
      </c>
      <c r="G1039" s="1838">
        <v>3</v>
      </c>
      <c r="H1039" s="1839" t="s">
        <v>865</v>
      </c>
      <c r="I1039" s="1925"/>
      <c r="J1039" s="113"/>
      <c r="K1039" s="113"/>
      <c r="L1039" s="113"/>
      <c r="M1039" s="113"/>
      <c r="N1039" s="113"/>
      <c r="O1039" s="113"/>
      <c r="P1039" s="113"/>
      <c r="Q1039" s="113"/>
      <c r="R1039" s="113"/>
      <c r="S1039" s="113"/>
      <c r="T1039" s="113"/>
    </row>
    <row r="1040" spans="1:20" s="115" customFormat="1">
      <c r="A1040" s="1840">
        <v>2018</v>
      </c>
      <c r="B1040" s="1826"/>
      <c r="C1040" s="1826"/>
      <c r="D1040" s="1844"/>
      <c r="E1040" s="1837"/>
      <c r="F1040" s="1842"/>
      <c r="G1040" s="1838">
        <f>SUM(G1037:G1039)</f>
        <v>9</v>
      </c>
      <c r="H1040" s="1839"/>
      <c r="I1040" s="1925"/>
      <c r="J1040" s="114"/>
      <c r="K1040" s="113"/>
      <c r="L1040" s="113"/>
      <c r="M1040" s="113"/>
      <c r="N1040" s="113"/>
      <c r="O1040" s="113"/>
      <c r="P1040" s="113"/>
      <c r="Q1040" s="113"/>
      <c r="R1040" s="113"/>
      <c r="S1040" s="113"/>
      <c r="T1040" s="113"/>
    </row>
    <row r="1041" spans="1:20" s="115" customFormat="1">
      <c r="A1041" s="1825">
        <v>2022</v>
      </c>
      <c r="B1041" s="1827" t="s">
        <v>164</v>
      </c>
      <c r="C1041" s="1827" t="s">
        <v>198</v>
      </c>
      <c r="D1041" s="1828" t="s">
        <v>252</v>
      </c>
      <c r="E1041" s="1829">
        <v>44626</v>
      </c>
      <c r="F1041" s="1830" t="s">
        <v>5921</v>
      </c>
      <c r="G1041" s="1831">
        <v>10</v>
      </c>
      <c r="H1041" s="1832" t="s">
        <v>5829</v>
      </c>
      <c r="I1041" s="1925"/>
      <c r="J1041" s="114"/>
      <c r="K1041" s="113"/>
      <c r="L1041" s="113"/>
      <c r="M1041" s="113"/>
      <c r="N1041" s="113"/>
      <c r="O1041" s="113"/>
      <c r="P1041" s="113"/>
      <c r="Q1041" s="113"/>
      <c r="R1041" s="113"/>
      <c r="S1041" s="113"/>
      <c r="T1041" s="113"/>
    </row>
    <row r="1042" spans="1:20" s="115" customFormat="1">
      <c r="A1042" s="1825">
        <v>2022</v>
      </c>
      <c r="B1042" s="1827"/>
      <c r="C1042" s="1827"/>
      <c r="D1042" s="1828"/>
      <c r="E1042" s="1829"/>
      <c r="F1042" s="1830"/>
      <c r="G1042" s="1831">
        <v>10</v>
      </c>
      <c r="H1042" s="1832"/>
      <c r="I1042" s="1925"/>
      <c r="J1042" s="114"/>
      <c r="K1042" s="113"/>
      <c r="L1042" s="113"/>
      <c r="M1042" s="113"/>
      <c r="N1042" s="113"/>
      <c r="O1042" s="113"/>
      <c r="P1042" s="113"/>
      <c r="Q1042" s="113"/>
      <c r="R1042" s="113"/>
      <c r="S1042" s="113"/>
      <c r="T1042" s="113"/>
    </row>
    <row r="1043" spans="1:20">
      <c r="A1043" s="2170" t="s">
        <v>46</v>
      </c>
      <c r="B1043" s="2171"/>
      <c r="C1043" s="2171" t="s">
        <v>866</v>
      </c>
      <c r="D1043" s="2172"/>
      <c r="E1043" s="2173"/>
      <c r="F1043" s="2174"/>
      <c r="G1043" s="2175">
        <v>19</v>
      </c>
      <c r="H1043" s="2176"/>
      <c r="I1043" s="1409"/>
      <c r="J1043" s="93"/>
    </row>
    <row r="1044" spans="1:20">
      <c r="A1044" s="104"/>
      <c r="D1044" s="131"/>
      <c r="E1044" s="1673"/>
      <c r="F1044" s="87"/>
      <c r="G1044" s="133"/>
      <c r="I1044" s="1409"/>
      <c r="J1044" s="93"/>
    </row>
    <row r="1045" spans="1:20">
      <c r="A1045" s="137">
        <v>2019</v>
      </c>
      <c r="B1045" s="73" t="s">
        <v>91</v>
      </c>
      <c r="C1045" s="143" t="s">
        <v>96</v>
      </c>
      <c r="D1045" s="138" t="s">
        <v>227</v>
      </c>
      <c r="E1045" s="1674">
        <v>43604</v>
      </c>
      <c r="F1045" s="1656" t="s">
        <v>867</v>
      </c>
      <c r="G1045" s="141">
        <v>10</v>
      </c>
      <c r="H1045" s="1561" t="s">
        <v>868</v>
      </c>
      <c r="I1045" s="1409"/>
    </row>
    <row r="1046" spans="1:20">
      <c r="A1046" s="137">
        <v>2019</v>
      </c>
      <c r="B1046" s="73" t="s">
        <v>91</v>
      </c>
      <c r="C1046" s="143" t="s">
        <v>96</v>
      </c>
      <c r="D1046" s="138" t="s">
        <v>227</v>
      </c>
      <c r="E1046" s="1674">
        <v>43604</v>
      </c>
      <c r="F1046" s="1656" t="s">
        <v>869</v>
      </c>
      <c r="G1046" s="141">
        <v>7</v>
      </c>
      <c r="H1046" s="1561" t="s">
        <v>870</v>
      </c>
      <c r="I1046" s="1409"/>
    </row>
    <row r="1047" spans="1:20">
      <c r="A1047" s="137">
        <v>2019</v>
      </c>
      <c r="B1047" s="73" t="s">
        <v>91</v>
      </c>
      <c r="C1047" s="143" t="s">
        <v>96</v>
      </c>
      <c r="D1047" s="138" t="s">
        <v>227</v>
      </c>
      <c r="E1047" s="1674">
        <v>43604</v>
      </c>
      <c r="F1047" s="1656" t="s">
        <v>871</v>
      </c>
      <c r="G1047" s="141">
        <v>3</v>
      </c>
      <c r="H1047" s="1561" t="s">
        <v>872</v>
      </c>
      <c r="I1047" s="1409"/>
    </row>
    <row r="1048" spans="1:20">
      <c r="A1048" s="137">
        <v>2019</v>
      </c>
      <c r="B1048" s="73" t="s">
        <v>91</v>
      </c>
      <c r="C1048" s="143" t="s">
        <v>96</v>
      </c>
      <c r="D1048" s="138" t="s">
        <v>227</v>
      </c>
      <c r="E1048" s="1674">
        <v>43604</v>
      </c>
      <c r="F1048" s="1656" t="s">
        <v>873</v>
      </c>
      <c r="G1048" s="141">
        <v>7</v>
      </c>
      <c r="H1048" s="1561" t="s">
        <v>874</v>
      </c>
      <c r="I1048" s="1409"/>
    </row>
    <row r="1049" spans="1:20">
      <c r="A1049" s="137">
        <v>2019</v>
      </c>
      <c r="B1049" s="73" t="s">
        <v>91</v>
      </c>
      <c r="C1049" s="143" t="s">
        <v>96</v>
      </c>
      <c r="D1049" s="138" t="s">
        <v>227</v>
      </c>
      <c r="E1049" s="1674">
        <v>43604</v>
      </c>
      <c r="F1049" s="1656" t="s">
        <v>875</v>
      </c>
      <c r="G1049" s="141">
        <v>3</v>
      </c>
      <c r="H1049" s="1561" t="s">
        <v>632</v>
      </c>
      <c r="I1049" s="1409"/>
    </row>
    <row r="1050" spans="1:20">
      <c r="A1050" s="104">
        <v>2019</v>
      </c>
      <c r="B1050" s="73" t="s">
        <v>91</v>
      </c>
      <c r="C1050" s="73" t="s">
        <v>876</v>
      </c>
      <c r="D1050" s="131" t="s">
        <v>78</v>
      </c>
      <c r="E1050" s="1673">
        <v>43611</v>
      </c>
      <c r="F1050" s="87" t="s">
        <v>877</v>
      </c>
      <c r="G1050" s="133">
        <v>15</v>
      </c>
      <c r="H1050" s="88" t="s">
        <v>868</v>
      </c>
      <c r="I1050" s="1409"/>
      <c r="J1050" s="93"/>
    </row>
    <row r="1051" spans="1:20">
      <c r="A1051" s="104">
        <v>2019</v>
      </c>
      <c r="B1051" s="73" t="s">
        <v>91</v>
      </c>
      <c r="C1051" s="73" t="s">
        <v>876</v>
      </c>
      <c r="D1051" s="131" t="s">
        <v>78</v>
      </c>
      <c r="E1051" s="1673">
        <v>43611</v>
      </c>
      <c r="F1051" s="87" t="s">
        <v>871</v>
      </c>
      <c r="G1051" s="133">
        <v>10</v>
      </c>
      <c r="H1051" s="88" t="s">
        <v>870</v>
      </c>
      <c r="I1051" s="1409"/>
      <c r="J1051" s="93"/>
    </row>
    <row r="1052" spans="1:20">
      <c r="A1052" s="173">
        <v>2019</v>
      </c>
      <c r="B1052" s="73" t="s">
        <v>91</v>
      </c>
      <c r="C1052" s="174" t="s">
        <v>96</v>
      </c>
      <c r="D1052" s="174" t="s">
        <v>277</v>
      </c>
      <c r="E1052" s="1679">
        <v>43716</v>
      </c>
      <c r="F1052" s="1657" t="s">
        <v>878</v>
      </c>
      <c r="G1052" s="173">
        <v>3</v>
      </c>
      <c r="H1052" s="88" t="s">
        <v>879</v>
      </c>
      <c r="I1052" s="1409"/>
    </row>
    <row r="1053" spans="1:20">
      <c r="A1053" s="173">
        <v>2019</v>
      </c>
      <c r="B1053" s="174"/>
      <c r="C1053" s="174"/>
      <c r="D1053" s="174"/>
      <c r="E1053" s="1679"/>
      <c r="F1053" s="1715"/>
      <c r="G1053" s="173">
        <f>SUM(G1045:G1052)</f>
        <v>58</v>
      </c>
      <c r="I1053" s="1409"/>
    </row>
    <row r="1054" spans="1:20">
      <c r="A1054" s="1859">
        <v>2020</v>
      </c>
      <c r="B1054" s="1860" t="s">
        <v>91</v>
      </c>
      <c r="C1054" s="2189" t="s">
        <v>96</v>
      </c>
      <c r="D1054" s="2309" t="s">
        <v>252</v>
      </c>
      <c r="E1054" s="2310">
        <v>43891</v>
      </c>
      <c r="F1054" s="2311" t="s">
        <v>5675</v>
      </c>
      <c r="G1054" s="2312">
        <v>10</v>
      </c>
      <c r="H1054" s="2313" t="s">
        <v>5674</v>
      </c>
      <c r="I1054" s="1409"/>
    </row>
    <row r="1055" spans="1:20">
      <c r="A1055" s="1859">
        <v>2020</v>
      </c>
      <c r="B1055" s="1860" t="s">
        <v>91</v>
      </c>
      <c r="C1055" s="2249" t="s">
        <v>96</v>
      </c>
      <c r="D1055" s="2060" t="s">
        <v>252</v>
      </c>
      <c r="E1055" s="2061">
        <v>43891</v>
      </c>
      <c r="F1055" s="2062" t="s">
        <v>871</v>
      </c>
      <c r="G1055" s="2086">
        <v>3</v>
      </c>
      <c r="H1055" s="2067" t="s">
        <v>880</v>
      </c>
      <c r="I1055" s="1409"/>
    </row>
    <row r="1056" spans="1:20">
      <c r="A1056" s="1859">
        <v>2020</v>
      </c>
      <c r="B1056" s="1860" t="s">
        <v>91</v>
      </c>
      <c r="C1056" s="2249" t="s">
        <v>96</v>
      </c>
      <c r="D1056" s="2060" t="s">
        <v>252</v>
      </c>
      <c r="E1056" s="2061">
        <v>43891</v>
      </c>
      <c r="F1056" s="2062" t="s">
        <v>873</v>
      </c>
      <c r="G1056" s="2086">
        <v>10</v>
      </c>
      <c r="H1056" s="2067" t="s">
        <v>881</v>
      </c>
      <c r="I1056" s="1409"/>
    </row>
    <row r="1057" spans="1:9">
      <c r="A1057" s="1859">
        <v>2020</v>
      </c>
      <c r="B1057" s="1860" t="s">
        <v>91</v>
      </c>
      <c r="C1057" s="2249" t="s">
        <v>96</v>
      </c>
      <c r="D1057" s="2060" t="s">
        <v>252</v>
      </c>
      <c r="E1057" s="2061">
        <v>43891</v>
      </c>
      <c r="F1057" s="2062" t="s">
        <v>882</v>
      </c>
      <c r="G1057" s="2086">
        <v>10</v>
      </c>
      <c r="H1057" s="2067" t="s">
        <v>883</v>
      </c>
      <c r="I1057" s="1409"/>
    </row>
    <row r="1058" spans="1:9">
      <c r="A1058" s="1859">
        <v>2020</v>
      </c>
      <c r="B1058" s="1860" t="s">
        <v>91</v>
      </c>
      <c r="C1058" s="2249" t="s">
        <v>96</v>
      </c>
      <c r="D1058" s="2060" t="s">
        <v>252</v>
      </c>
      <c r="E1058" s="2061">
        <v>43891</v>
      </c>
      <c r="F1058" s="2062" t="s">
        <v>884</v>
      </c>
      <c r="G1058" s="2086">
        <v>10</v>
      </c>
      <c r="H1058" s="2067" t="s">
        <v>885</v>
      </c>
      <c r="I1058" s="1409"/>
    </row>
    <row r="1059" spans="1:9">
      <c r="A1059" s="1859">
        <v>2020</v>
      </c>
      <c r="B1059" s="1860"/>
      <c r="C1059" s="2195"/>
      <c r="D1059" s="2059"/>
      <c r="E1059" s="2065"/>
      <c r="F1059" s="2132"/>
      <c r="G1059" s="2066">
        <v>43</v>
      </c>
      <c r="H1059" s="2068"/>
      <c r="I1059" s="1409"/>
    </row>
    <row r="1060" spans="1:9">
      <c r="A1060" s="1458">
        <v>2021</v>
      </c>
      <c r="B1060" s="1457" t="s">
        <v>91</v>
      </c>
      <c r="C1060" s="2179" t="s">
        <v>96</v>
      </c>
      <c r="D1060" s="2033" t="s">
        <v>252</v>
      </c>
      <c r="E1060" s="2034">
        <v>44262</v>
      </c>
      <c r="F1060" s="2035" t="s">
        <v>5406</v>
      </c>
      <c r="G1060" s="2035">
        <v>3</v>
      </c>
      <c r="H1060" s="2043" t="s">
        <v>1177</v>
      </c>
      <c r="I1060" s="1409"/>
    </row>
    <row r="1061" spans="1:9">
      <c r="A1061" s="1458">
        <v>2021</v>
      </c>
      <c r="B1061" s="1457" t="s">
        <v>91</v>
      </c>
      <c r="C1061" s="2179" t="s">
        <v>96</v>
      </c>
      <c r="D1061" s="2033" t="s">
        <v>252</v>
      </c>
      <c r="E1061" s="2034">
        <v>44262</v>
      </c>
      <c r="F1061" s="2035" t="s">
        <v>5407</v>
      </c>
      <c r="G1061" s="2035">
        <v>10</v>
      </c>
      <c r="H1061" s="2043" t="s">
        <v>881</v>
      </c>
      <c r="I1061" s="1409"/>
    </row>
    <row r="1062" spans="1:9">
      <c r="A1062" s="1458">
        <v>2021</v>
      </c>
      <c r="B1062" s="1457" t="s">
        <v>91</v>
      </c>
      <c r="C1062" s="2179" t="s">
        <v>96</v>
      </c>
      <c r="D1062" s="2033" t="s">
        <v>252</v>
      </c>
      <c r="E1062" s="2034">
        <v>44262</v>
      </c>
      <c r="F1062" s="2035" t="s">
        <v>5408</v>
      </c>
      <c r="G1062" s="2035">
        <v>7</v>
      </c>
      <c r="H1062" s="2043" t="s">
        <v>1001</v>
      </c>
      <c r="I1062" s="1409"/>
    </row>
    <row r="1063" spans="1:9">
      <c r="A1063" s="1458">
        <v>2021</v>
      </c>
      <c r="B1063" s="1457" t="s">
        <v>91</v>
      </c>
      <c r="C1063" s="2179" t="s">
        <v>96</v>
      </c>
      <c r="D1063" s="2033" t="s">
        <v>252</v>
      </c>
      <c r="E1063" s="2034">
        <v>44262</v>
      </c>
      <c r="F1063" s="2035" t="s">
        <v>5409</v>
      </c>
      <c r="G1063" s="2035">
        <v>7</v>
      </c>
      <c r="H1063" s="2043" t="s">
        <v>416</v>
      </c>
      <c r="I1063" s="1409"/>
    </row>
    <row r="1064" spans="1:9">
      <c r="A1064" s="1458">
        <v>2021</v>
      </c>
      <c r="B1064" s="1457" t="s">
        <v>91</v>
      </c>
      <c r="C1064" s="2179" t="s">
        <v>96</v>
      </c>
      <c r="D1064" s="2033" t="s">
        <v>5486</v>
      </c>
      <c r="E1064" s="2034">
        <v>44332</v>
      </c>
      <c r="F1064" s="2036" t="s">
        <v>5581</v>
      </c>
      <c r="G1064" s="2035">
        <v>7</v>
      </c>
      <c r="H1064" s="2043" t="s">
        <v>5582</v>
      </c>
      <c r="I1064" s="1409"/>
    </row>
    <row r="1065" spans="1:9">
      <c r="A1065" s="1458">
        <v>2021</v>
      </c>
      <c r="B1065" s="1457" t="s">
        <v>91</v>
      </c>
      <c r="C1065" s="2179" t="s">
        <v>96</v>
      </c>
      <c r="D1065" s="2033" t="s">
        <v>5486</v>
      </c>
      <c r="E1065" s="2034">
        <v>44332</v>
      </c>
      <c r="F1065" s="2036" t="s">
        <v>5583</v>
      </c>
      <c r="G1065" s="2035">
        <v>7</v>
      </c>
      <c r="H1065" s="2043" t="s">
        <v>5584</v>
      </c>
      <c r="I1065" s="1409"/>
    </row>
    <row r="1066" spans="1:9">
      <c r="A1066" s="1458">
        <v>2021</v>
      </c>
      <c r="B1066" s="1457" t="s">
        <v>91</v>
      </c>
      <c r="C1066" s="2179" t="s">
        <v>96</v>
      </c>
      <c r="D1066" s="2033" t="s">
        <v>5486</v>
      </c>
      <c r="E1066" s="2034">
        <v>44332</v>
      </c>
      <c r="F1066" s="2036" t="s">
        <v>5585</v>
      </c>
      <c r="G1066" s="2035">
        <v>7</v>
      </c>
      <c r="H1066" s="2043" t="s">
        <v>5586</v>
      </c>
      <c r="I1066" s="1409"/>
    </row>
    <row r="1067" spans="1:9">
      <c r="A1067" s="1458">
        <v>2021</v>
      </c>
      <c r="B1067" s="1457" t="s">
        <v>91</v>
      </c>
      <c r="C1067" s="2251" t="s">
        <v>96</v>
      </c>
      <c r="D1067" s="2252" t="s">
        <v>5486</v>
      </c>
      <c r="E1067" s="2253">
        <v>44332</v>
      </c>
      <c r="F1067" s="2254" t="s">
        <v>5587</v>
      </c>
      <c r="G1067" s="2255">
        <v>15</v>
      </c>
      <c r="H1067" s="2256" t="s">
        <v>5588</v>
      </c>
      <c r="I1067" s="1409"/>
    </row>
    <row r="1068" spans="1:9">
      <c r="A1068" s="1458">
        <v>2021</v>
      </c>
      <c r="B1068" s="1457"/>
      <c r="C1068" s="1457"/>
      <c r="D1068" s="1457"/>
      <c r="E1068" s="1684"/>
      <c r="F1068" s="1726"/>
      <c r="G1068" s="1458">
        <f>SUM(G1060:G1067)</f>
        <v>63</v>
      </c>
      <c r="H1068" s="1499"/>
      <c r="I1068" s="1409"/>
    </row>
    <row r="1069" spans="1:9">
      <c r="A1069" s="1831">
        <v>2022</v>
      </c>
      <c r="B1069" s="1827" t="s">
        <v>91</v>
      </c>
      <c r="C1069" s="1827" t="s">
        <v>96</v>
      </c>
      <c r="D1069" s="1827" t="s">
        <v>252</v>
      </c>
      <c r="E1069" s="1829">
        <v>44626</v>
      </c>
      <c r="F1069" s="1843" t="s">
        <v>5939</v>
      </c>
      <c r="G1069" s="1831">
        <v>10</v>
      </c>
      <c r="H1069" s="1832" t="s">
        <v>5847</v>
      </c>
      <c r="I1069" s="1409"/>
    </row>
    <row r="1070" spans="1:9">
      <c r="A1070" s="1831">
        <v>2022</v>
      </c>
      <c r="B1070" s="1827" t="s">
        <v>91</v>
      </c>
      <c r="C1070" s="1827" t="s">
        <v>96</v>
      </c>
      <c r="D1070" s="1827" t="s">
        <v>252</v>
      </c>
      <c r="E1070" s="1829">
        <v>44626</v>
      </c>
      <c r="F1070" s="1843" t="s">
        <v>5942</v>
      </c>
      <c r="G1070" s="1831">
        <v>3</v>
      </c>
      <c r="H1070" s="1832" t="s">
        <v>5851</v>
      </c>
      <c r="I1070" s="1409"/>
    </row>
    <row r="1071" spans="1:9">
      <c r="A1071" s="1831">
        <v>2022</v>
      </c>
      <c r="B1071" s="1827" t="s">
        <v>91</v>
      </c>
      <c r="C1071" s="1827" t="s">
        <v>96</v>
      </c>
      <c r="D1071" s="1827" t="s">
        <v>252</v>
      </c>
      <c r="E1071" s="1829">
        <v>44626</v>
      </c>
      <c r="F1071" s="1843" t="s">
        <v>5955</v>
      </c>
      <c r="G1071" s="1831">
        <v>3</v>
      </c>
      <c r="H1071" s="1832" t="s">
        <v>5863</v>
      </c>
      <c r="I1071" s="1409"/>
    </row>
    <row r="1072" spans="1:9">
      <c r="A1072" s="1831">
        <v>2022</v>
      </c>
      <c r="B1072" s="1827" t="s">
        <v>91</v>
      </c>
      <c r="C1072" s="1827" t="s">
        <v>96</v>
      </c>
      <c r="D1072" s="1827" t="s">
        <v>5683</v>
      </c>
      <c r="E1072" s="1829">
        <v>44703</v>
      </c>
      <c r="F1072" s="1843" t="s">
        <v>6139</v>
      </c>
      <c r="G1072" s="1831">
        <v>10</v>
      </c>
      <c r="H1072" s="1832" t="s">
        <v>6053</v>
      </c>
      <c r="I1072" s="1409"/>
    </row>
    <row r="1073" spans="1:20">
      <c r="A1073" s="1831">
        <v>2022</v>
      </c>
      <c r="B1073" s="1827" t="s">
        <v>91</v>
      </c>
      <c r="C1073" s="1827" t="s">
        <v>96</v>
      </c>
      <c r="D1073" s="1827" t="s">
        <v>5683</v>
      </c>
      <c r="E1073" s="1829">
        <v>44703</v>
      </c>
      <c r="F1073" s="1843" t="s">
        <v>6140</v>
      </c>
      <c r="G1073" s="1831">
        <v>7</v>
      </c>
      <c r="H1073" s="1832" t="s">
        <v>6054</v>
      </c>
      <c r="I1073" s="1409"/>
    </row>
    <row r="1074" spans="1:20">
      <c r="A1074" s="1831">
        <v>2022</v>
      </c>
      <c r="B1074" s="1827" t="s">
        <v>91</v>
      </c>
      <c r="C1074" s="1827" t="s">
        <v>96</v>
      </c>
      <c r="D1074" s="1827" t="s">
        <v>5683</v>
      </c>
      <c r="E1074" s="1829">
        <v>44703</v>
      </c>
      <c r="F1074" s="1843" t="s">
        <v>6212</v>
      </c>
      <c r="G1074" s="1831">
        <v>3</v>
      </c>
      <c r="H1074" s="1832" t="s">
        <v>6071</v>
      </c>
      <c r="I1074" s="1409"/>
    </row>
    <row r="1075" spans="1:20">
      <c r="A1075" s="1831">
        <v>2022</v>
      </c>
      <c r="B1075" s="1827" t="s">
        <v>91</v>
      </c>
      <c r="C1075" s="1827" t="s">
        <v>96</v>
      </c>
      <c r="D1075" s="1827" t="s">
        <v>5683</v>
      </c>
      <c r="E1075" s="1829">
        <v>44703</v>
      </c>
      <c r="F1075" s="1843" t="s">
        <v>6141</v>
      </c>
      <c r="G1075" s="1831">
        <v>7</v>
      </c>
      <c r="H1075" s="1832" t="s">
        <v>6076</v>
      </c>
      <c r="I1075" s="1409"/>
    </row>
    <row r="1076" spans="1:20">
      <c r="A1076" s="1831">
        <v>2022</v>
      </c>
      <c r="B1076" s="1827" t="s">
        <v>91</v>
      </c>
      <c r="C1076" s="1827" t="s">
        <v>96</v>
      </c>
      <c r="D1076" s="1827" t="s">
        <v>5683</v>
      </c>
      <c r="E1076" s="1829">
        <v>44703</v>
      </c>
      <c r="F1076" s="1843" t="s">
        <v>6142</v>
      </c>
      <c r="G1076" s="1831">
        <v>3</v>
      </c>
      <c r="H1076" s="1832" t="s">
        <v>6099</v>
      </c>
      <c r="I1076" s="1409"/>
    </row>
    <row r="1077" spans="1:20">
      <c r="A1077" s="1831">
        <v>2022</v>
      </c>
      <c r="B1077" s="1827" t="s">
        <v>91</v>
      </c>
      <c r="C1077" s="1827" t="s">
        <v>96</v>
      </c>
      <c r="D1077" s="1827" t="s">
        <v>5683</v>
      </c>
      <c r="E1077" s="1829">
        <v>44703</v>
      </c>
      <c r="F1077" s="1843" t="s">
        <v>6143</v>
      </c>
      <c r="G1077" s="1831">
        <v>10</v>
      </c>
      <c r="H1077" s="1832" t="s">
        <v>6104</v>
      </c>
      <c r="I1077" s="1409"/>
    </row>
    <row r="1078" spans="1:20">
      <c r="A1078" s="1831">
        <v>2022</v>
      </c>
      <c r="B1078" s="1827" t="s">
        <v>91</v>
      </c>
      <c r="C1078" s="1827" t="s">
        <v>96</v>
      </c>
      <c r="D1078" s="1827" t="s">
        <v>5683</v>
      </c>
      <c r="E1078" s="1829">
        <v>44703</v>
      </c>
      <c r="F1078" s="1843" t="s">
        <v>6144</v>
      </c>
      <c r="G1078" s="1831">
        <v>7</v>
      </c>
      <c r="H1078" s="1832" t="s">
        <v>6105</v>
      </c>
      <c r="I1078" s="1409"/>
    </row>
    <row r="1079" spans="1:20">
      <c r="A1079" s="1831">
        <v>2022</v>
      </c>
      <c r="B1079" s="1827" t="s">
        <v>91</v>
      </c>
      <c r="C1079" s="1827" t="s">
        <v>96</v>
      </c>
      <c r="D1079" s="1827" t="s">
        <v>6173</v>
      </c>
      <c r="E1079" s="1829">
        <v>44709</v>
      </c>
      <c r="F1079" s="1843" t="s">
        <v>6139</v>
      </c>
      <c r="G1079" s="1831">
        <v>15</v>
      </c>
      <c r="H1079" s="1832" t="s">
        <v>6182</v>
      </c>
      <c r="I1079" s="1409"/>
    </row>
    <row r="1080" spans="1:20">
      <c r="A1080" s="1831">
        <v>2022</v>
      </c>
      <c r="B1080" s="1827" t="s">
        <v>91</v>
      </c>
      <c r="C1080" s="1827" t="s">
        <v>96</v>
      </c>
      <c r="D1080" s="1827" t="s">
        <v>6173</v>
      </c>
      <c r="E1080" s="1829">
        <v>44710</v>
      </c>
      <c r="F1080" s="1843" t="s">
        <v>6141</v>
      </c>
      <c r="G1080" s="1831">
        <v>5</v>
      </c>
      <c r="H1080" s="1832" t="s">
        <v>6194</v>
      </c>
      <c r="I1080" s="1409"/>
    </row>
    <row r="1081" spans="1:20">
      <c r="A1081" s="1831">
        <v>2022</v>
      </c>
      <c r="B1081" s="1827"/>
      <c r="C1081" s="1827"/>
      <c r="D1081" s="1827"/>
      <c r="E1081" s="1829"/>
      <c r="F1081" s="1843"/>
      <c r="G1081" s="1831">
        <v>83</v>
      </c>
      <c r="H1081" s="1832"/>
      <c r="I1081" s="1409"/>
    </row>
    <row r="1082" spans="1:20">
      <c r="A1082" s="2177" t="s">
        <v>46</v>
      </c>
      <c r="B1082" s="2171"/>
      <c r="C1082" s="2178" t="s">
        <v>886</v>
      </c>
      <c r="D1082" s="2171"/>
      <c r="E1082" s="2173"/>
      <c r="F1082" s="2175"/>
      <c r="G1082" s="2175">
        <v>247</v>
      </c>
      <c r="H1082" s="2176"/>
      <c r="I1082" s="1409"/>
      <c r="J1082" s="93"/>
    </row>
    <row r="1083" spans="1:20">
      <c r="A1083" s="147"/>
      <c r="C1083" s="148"/>
      <c r="E1083" s="1673"/>
      <c r="F1083" s="133"/>
      <c r="G1083" s="133"/>
      <c r="I1083" s="1409"/>
      <c r="J1083" s="93"/>
    </row>
    <row r="1084" spans="1:20" s="115" customFormat="1">
      <c r="A1084" s="1840">
        <v>2018</v>
      </c>
      <c r="B1084" s="1826" t="s">
        <v>164</v>
      </c>
      <c r="C1084" s="1826" t="s">
        <v>181</v>
      </c>
      <c r="D1084" s="1841" t="s">
        <v>55</v>
      </c>
      <c r="E1084" s="1837">
        <v>43149</v>
      </c>
      <c r="F1084" s="1838" t="s">
        <v>887</v>
      </c>
      <c r="G1084" s="1842">
        <v>5</v>
      </c>
      <c r="H1084" s="1839" t="s">
        <v>354</v>
      </c>
      <c r="I1084" s="1540"/>
      <c r="J1084" s="114"/>
      <c r="K1084" s="113"/>
      <c r="L1084" s="113"/>
      <c r="M1084" s="113"/>
      <c r="N1084" s="113"/>
      <c r="O1084" s="113"/>
      <c r="P1084" s="113"/>
      <c r="Q1084" s="113"/>
      <c r="R1084" s="113"/>
      <c r="S1084" s="113"/>
      <c r="T1084" s="113"/>
    </row>
    <row r="1085" spans="1:20" s="115" customFormat="1">
      <c r="A1085" s="1840">
        <v>2018</v>
      </c>
      <c r="B1085" s="1826" t="s">
        <v>164</v>
      </c>
      <c r="C1085" s="1826" t="s">
        <v>181</v>
      </c>
      <c r="D1085" s="1841" t="s">
        <v>64</v>
      </c>
      <c r="E1085" s="1837">
        <v>43169</v>
      </c>
      <c r="F1085" s="1838" t="s">
        <v>888</v>
      </c>
      <c r="G1085" s="1842">
        <v>5</v>
      </c>
      <c r="H1085" s="1839" t="s">
        <v>354</v>
      </c>
      <c r="I1085" s="1540"/>
      <c r="J1085" s="114"/>
      <c r="K1085" s="113"/>
      <c r="L1085" s="113"/>
      <c r="M1085" s="113"/>
      <c r="N1085" s="113"/>
      <c r="O1085" s="113"/>
      <c r="P1085" s="113"/>
      <c r="Q1085" s="113"/>
      <c r="R1085" s="113"/>
      <c r="S1085" s="113"/>
      <c r="T1085" s="113"/>
    </row>
    <row r="1086" spans="1:20" s="115" customFormat="1">
      <c r="A1086" s="1840">
        <v>2018</v>
      </c>
      <c r="B1086" s="1826" t="s">
        <v>164</v>
      </c>
      <c r="C1086" s="1826" t="s">
        <v>181</v>
      </c>
      <c r="D1086" s="1841" t="s">
        <v>68</v>
      </c>
      <c r="E1086" s="1837">
        <v>43176</v>
      </c>
      <c r="F1086" s="1838" t="s">
        <v>888</v>
      </c>
      <c r="G1086" s="1842">
        <v>10</v>
      </c>
      <c r="H1086" s="1839" t="s">
        <v>342</v>
      </c>
      <c r="I1086" s="1540"/>
      <c r="J1086" s="114"/>
      <c r="K1086" s="113"/>
      <c r="L1086" s="113"/>
      <c r="M1086" s="113"/>
      <c r="N1086" s="113"/>
      <c r="O1086" s="113"/>
      <c r="P1086" s="113"/>
      <c r="Q1086" s="113"/>
      <c r="R1086" s="113"/>
      <c r="S1086" s="113"/>
      <c r="T1086" s="113"/>
    </row>
    <row r="1087" spans="1:20" s="115" customFormat="1">
      <c r="A1087" s="1840">
        <v>2018</v>
      </c>
      <c r="B1087" s="1826"/>
      <c r="C1087" s="1826"/>
      <c r="D1087" s="1841"/>
      <c r="E1087" s="1837"/>
      <c r="F1087" s="1838"/>
      <c r="G1087" s="1842">
        <f>SUM(G1084:G1086)</f>
        <v>20</v>
      </c>
      <c r="H1087" s="1839"/>
      <c r="I1087" s="1540"/>
      <c r="J1087" s="114"/>
      <c r="K1087" s="113"/>
      <c r="L1087" s="113"/>
      <c r="M1087" s="113"/>
      <c r="N1087" s="113"/>
      <c r="O1087" s="113"/>
      <c r="P1087" s="113"/>
      <c r="Q1087" s="113"/>
      <c r="R1087" s="113"/>
      <c r="S1087" s="113"/>
      <c r="T1087" s="113"/>
    </row>
    <row r="1088" spans="1:20">
      <c r="A1088" s="104">
        <v>2019</v>
      </c>
      <c r="B1088" s="73" t="s">
        <v>164</v>
      </c>
      <c r="C1088" s="73" t="s">
        <v>181</v>
      </c>
      <c r="D1088" s="72" t="s">
        <v>86</v>
      </c>
      <c r="E1088" s="1673">
        <v>43562</v>
      </c>
      <c r="F1088" s="133" t="s">
        <v>889</v>
      </c>
      <c r="G1088" s="87">
        <v>0</v>
      </c>
      <c r="H1088" s="88" t="s">
        <v>831</v>
      </c>
      <c r="I1088" s="1409" t="s">
        <v>234</v>
      </c>
      <c r="J1088" s="93"/>
    </row>
    <row r="1089" spans="1:22">
      <c r="A1089" s="104">
        <v>2019</v>
      </c>
      <c r="D1089" s="72"/>
      <c r="E1089" s="1673"/>
      <c r="F1089" s="133"/>
      <c r="G1089" s="87">
        <f>SUM(G1088)</f>
        <v>0</v>
      </c>
      <c r="I1089" s="1409"/>
      <c r="J1089" s="93"/>
    </row>
    <row r="1090" spans="1:22">
      <c r="A1090" s="1871">
        <v>2020</v>
      </c>
      <c r="B1090" s="1860" t="s">
        <v>164</v>
      </c>
      <c r="C1090" s="1860" t="s">
        <v>181</v>
      </c>
      <c r="D1090" s="1869" t="s">
        <v>64</v>
      </c>
      <c r="E1090" s="1862">
        <v>43897</v>
      </c>
      <c r="F1090" s="1859" t="s">
        <v>890</v>
      </c>
      <c r="G1090" s="1873">
        <v>0</v>
      </c>
      <c r="H1090" s="1870" t="s">
        <v>891</v>
      </c>
      <c r="I1090" s="1409" t="s">
        <v>234</v>
      </c>
      <c r="J1090" s="93"/>
    </row>
    <row r="1091" spans="1:22">
      <c r="A1091" s="1871">
        <v>2020</v>
      </c>
      <c r="B1091" s="1860"/>
      <c r="C1091" s="1860"/>
      <c r="D1091" s="1869"/>
      <c r="E1091" s="1862"/>
      <c r="F1091" s="1859"/>
      <c r="G1091" s="1873">
        <f>SUM(G1090)</f>
        <v>0</v>
      </c>
      <c r="H1091" s="1870"/>
      <c r="I1091" s="1409"/>
      <c r="J1091" s="93"/>
    </row>
    <row r="1092" spans="1:22">
      <c r="A1092" s="2170" t="s">
        <v>46</v>
      </c>
      <c r="B1092" s="2171"/>
      <c r="C1092" s="2171" t="s">
        <v>892</v>
      </c>
      <c r="D1092" s="2268"/>
      <c r="E1092" s="2173"/>
      <c r="F1092" s="2175"/>
      <c r="G1092" s="2174">
        <f>G1087+G1089</f>
        <v>20</v>
      </c>
      <c r="H1092" s="2176"/>
      <c r="I1092" s="1409"/>
      <c r="J1092" s="93"/>
    </row>
    <row r="1093" spans="1:22">
      <c r="A1093" s="104"/>
      <c r="D1093" s="72"/>
      <c r="E1093" s="1673"/>
      <c r="F1093" s="133"/>
      <c r="I1093" s="1409"/>
      <c r="J1093" s="93"/>
    </row>
    <row r="1094" spans="1:22">
      <c r="A1094" s="1871">
        <v>2020</v>
      </c>
      <c r="B1094" s="1860" t="s">
        <v>129</v>
      </c>
      <c r="C1094" s="1860" t="s">
        <v>1633</v>
      </c>
      <c r="D1094" s="1869"/>
      <c r="E1094" s="1862"/>
      <c r="F1094" s="1859"/>
      <c r="G1094" s="1873">
        <v>0</v>
      </c>
      <c r="I1094" s="1409"/>
      <c r="J1094" s="93"/>
    </row>
    <row r="1095" spans="1:22">
      <c r="A1095" s="1871">
        <v>2020</v>
      </c>
      <c r="B1095" s="1860"/>
      <c r="C1095" s="1860"/>
      <c r="D1095" s="1869"/>
      <c r="E1095" s="1862"/>
      <c r="F1095" s="1859"/>
      <c r="G1095" s="1873">
        <v>0</v>
      </c>
      <c r="I1095" s="1409"/>
      <c r="J1095" s="93"/>
    </row>
    <row r="1096" spans="1:22">
      <c r="A1096" s="2170" t="s">
        <v>46</v>
      </c>
      <c r="B1096" s="2171"/>
      <c r="C1096" s="2171" t="s">
        <v>5799</v>
      </c>
      <c r="D1096" s="2323"/>
      <c r="E1096" s="2265"/>
      <c r="F1096" s="2289"/>
      <c r="G1096" s="2174">
        <v>0</v>
      </c>
      <c r="H1096" s="2267"/>
      <c r="I1096" s="1409"/>
      <c r="J1096" s="93"/>
    </row>
    <row r="1097" spans="1:22">
      <c r="A1097" s="104"/>
      <c r="D1097" s="72"/>
      <c r="E1097" s="1673"/>
      <c r="F1097" s="133"/>
      <c r="I1097" s="1409"/>
      <c r="J1097" s="93"/>
    </row>
    <row r="1098" spans="1:22">
      <c r="A1098" s="1835">
        <v>2018</v>
      </c>
      <c r="B1098" s="1826" t="s">
        <v>164</v>
      </c>
      <c r="C1098" s="1841" t="s">
        <v>195</v>
      </c>
      <c r="D1098" s="1826" t="s">
        <v>265</v>
      </c>
      <c r="E1098" s="1837">
        <v>43352</v>
      </c>
      <c r="F1098" s="1838" t="s">
        <v>893</v>
      </c>
      <c r="G1098" s="1842">
        <v>10</v>
      </c>
      <c r="H1098" s="1839" t="s">
        <v>894</v>
      </c>
      <c r="I1098" s="1409"/>
      <c r="J1098" s="2"/>
    </row>
    <row r="1099" spans="1:22">
      <c r="A1099" s="1835">
        <v>2018</v>
      </c>
      <c r="B1099" s="1826"/>
      <c r="C1099" s="1836"/>
      <c r="D1099" s="1826"/>
      <c r="E1099" s="1837"/>
      <c r="F1099" s="1838"/>
      <c r="G1099" s="1838">
        <v>10</v>
      </c>
      <c r="H1099" s="1839"/>
      <c r="I1099" s="1409"/>
      <c r="J1099" s="349"/>
      <c r="L1099" s="271"/>
      <c r="M1099" s="271"/>
      <c r="N1099" s="352"/>
      <c r="O1099" s="352"/>
      <c r="P1099" s="113"/>
      <c r="Q1099" s="113"/>
      <c r="R1099" s="113"/>
      <c r="S1099" s="113"/>
      <c r="T1099" s="113"/>
      <c r="U1099" s="115"/>
      <c r="V1099" s="115"/>
    </row>
    <row r="1100" spans="1:22">
      <c r="A1100" s="2177" t="s">
        <v>46</v>
      </c>
      <c r="B1100" s="2171"/>
      <c r="C1100" s="2178" t="s">
        <v>895</v>
      </c>
      <c r="D1100" s="2171"/>
      <c r="E1100" s="2173"/>
      <c r="F1100" s="2175"/>
      <c r="G1100" s="2175">
        <f>G1099</f>
        <v>10</v>
      </c>
      <c r="H1100" s="2176"/>
      <c r="I1100" s="1409"/>
      <c r="J1100" s="93"/>
    </row>
    <row r="1101" spans="1:22">
      <c r="A1101" s="147"/>
      <c r="C1101" s="148"/>
      <c r="E1101" s="1673"/>
      <c r="F1101" s="133"/>
      <c r="G1101" s="133"/>
      <c r="I1101" s="1409"/>
      <c r="J1101" s="93"/>
    </row>
    <row r="1102" spans="1:22">
      <c r="A1102" s="2210">
        <v>2016</v>
      </c>
      <c r="B1102" s="2211" t="s">
        <v>53</v>
      </c>
      <c r="C1102" s="2212" t="s">
        <v>57</v>
      </c>
      <c r="D1102" s="2211"/>
      <c r="E1102" s="2213"/>
      <c r="F1102" s="2214"/>
      <c r="G1102" s="2214">
        <v>0</v>
      </c>
      <c r="I1102" s="1857"/>
      <c r="J1102" s="93"/>
    </row>
    <row r="1103" spans="1:22">
      <c r="A1103" s="2210">
        <v>2016</v>
      </c>
      <c r="B1103" s="2211"/>
      <c r="C1103" s="2212"/>
      <c r="D1103" s="2211"/>
      <c r="E1103" s="2213"/>
      <c r="F1103" s="2214"/>
      <c r="G1103" s="2214">
        <v>0</v>
      </c>
      <c r="I1103" s="1857"/>
      <c r="J1103" s="93"/>
    </row>
    <row r="1104" spans="1:22">
      <c r="A1104" s="2013">
        <v>2017</v>
      </c>
      <c r="B1104" s="2014" t="s">
        <v>53</v>
      </c>
      <c r="C1104" s="2019" t="s">
        <v>57</v>
      </c>
      <c r="D1104" s="2014"/>
      <c r="E1104" s="2016"/>
      <c r="F1104" s="2017"/>
      <c r="G1104" s="2017">
        <v>0</v>
      </c>
      <c r="I1104" s="1857"/>
      <c r="J1104" s="93"/>
    </row>
    <row r="1105" spans="1:22">
      <c r="A1105" s="2013">
        <v>2017</v>
      </c>
      <c r="B1105" s="2014"/>
      <c r="C1105" s="2019"/>
      <c r="D1105" s="2014"/>
      <c r="E1105" s="2016"/>
      <c r="F1105" s="2017"/>
      <c r="G1105" s="2017">
        <v>0</v>
      </c>
      <c r="I1105" s="1857"/>
      <c r="J1105" s="93"/>
    </row>
    <row r="1106" spans="1:22" s="115" customFormat="1">
      <c r="A1106" s="1835">
        <v>2018</v>
      </c>
      <c r="B1106" s="1826" t="s">
        <v>53</v>
      </c>
      <c r="C1106" s="1836" t="s">
        <v>57</v>
      </c>
      <c r="D1106" s="1826" t="s">
        <v>270</v>
      </c>
      <c r="E1106" s="1837">
        <v>43401</v>
      </c>
      <c r="F1106" s="1838" t="s">
        <v>668</v>
      </c>
      <c r="G1106" s="1838">
        <v>0</v>
      </c>
      <c r="H1106" s="1839" t="s">
        <v>481</v>
      </c>
      <c r="I1106" s="1857" t="s">
        <v>234</v>
      </c>
      <c r="J1106" s="114"/>
      <c r="K1106" s="113"/>
      <c r="L1106" s="113"/>
      <c r="M1106" s="113"/>
      <c r="N1106" s="113"/>
      <c r="O1106" s="113"/>
      <c r="P1106" s="113"/>
      <c r="Q1106" s="113"/>
      <c r="R1106" s="113"/>
      <c r="S1106" s="113"/>
      <c r="T1106" s="113"/>
    </row>
    <row r="1107" spans="1:22">
      <c r="A1107" s="1835">
        <v>2018</v>
      </c>
      <c r="B1107" s="1826"/>
      <c r="C1107" s="1836"/>
      <c r="D1107" s="1826"/>
      <c r="E1107" s="1837"/>
      <c r="F1107" s="1838"/>
      <c r="G1107" s="1838">
        <v>0</v>
      </c>
      <c r="H1107" s="1839"/>
      <c r="I1107" s="1857"/>
      <c r="J1107" s="349"/>
      <c r="L1107" s="271"/>
      <c r="M1107" s="271"/>
      <c r="N1107" s="352"/>
      <c r="O1107" s="352"/>
      <c r="P1107" s="113"/>
      <c r="Q1107" s="113"/>
      <c r="R1107" s="113"/>
      <c r="S1107" s="113"/>
      <c r="T1107" s="113"/>
      <c r="U1107" s="115"/>
      <c r="V1107" s="115"/>
    </row>
    <row r="1108" spans="1:22">
      <c r="A1108" s="147">
        <v>2019</v>
      </c>
      <c r="B1108" s="73" t="s">
        <v>53</v>
      </c>
      <c r="C1108" s="148" t="s">
        <v>57</v>
      </c>
      <c r="D1108" s="73" t="s">
        <v>270</v>
      </c>
      <c r="E1108" s="1673">
        <v>43765</v>
      </c>
      <c r="F1108" s="133" t="s">
        <v>668</v>
      </c>
      <c r="G1108" s="133">
        <v>0</v>
      </c>
      <c r="H1108" s="88" t="s">
        <v>481</v>
      </c>
      <c r="I1108" s="1857"/>
      <c r="J1108" s="93"/>
    </row>
    <row r="1109" spans="1:22">
      <c r="A1109" s="147">
        <v>2019</v>
      </c>
      <c r="B1109" s="73" t="s">
        <v>53</v>
      </c>
      <c r="C1109" s="148" t="s">
        <v>57</v>
      </c>
      <c r="D1109" s="73" t="s">
        <v>270</v>
      </c>
      <c r="E1109" s="1673">
        <v>43765</v>
      </c>
      <c r="F1109" s="133" t="s">
        <v>896</v>
      </c>
      <c r="G1109" s="133">
        <v>5</v>
      </c>
      <c r="H1109" s="88" t="s">
        <v>248</v>
      </c>
      <c r="I1109" s="1857"/>
      <c r="J1109" s="93"/>
    </row>
    <row r="1110" spans="1:22">
      <c r="A1110" s="147">
        <v>2019</v>
      </c>
      <c r="C1110" s="148"/>
      <c r="E1110" s="1673"/>
      <c r="F1110" s="133"/>
      <c r="G1110" s="133">
        <f>SUM(G1108:G1109)</f>
        <v>5</v>
      </c>
      <c r="I1110" s="1857"/>
      <c r="J1110" s="93"/>
    </row>
    <row r="1111" spans="1:22">
      <c r="A1111" s="1866">
        <v>2020</v>
      </c>
      <c r="B1111" s="1860" t="s">
        <v>53</v>
      </c>
      <c r="C1111" s="1861" t="s">
        <v>57</v>
      </c>
      <c r="D1111" s="1860" t="s">
        <v>406</v>
      </c>
      <c r="E1111" s="1862">
        <v>43867</v>
      </c>
      <c r="F1111" s="1859"/>
      <c r="G1111" s="1859">
        <v>0</v>
      </c>
      <c r="H1111" s="1870" t="s">
        <v>481</v>
      </c>
      <c r="I1111" s="1857" t="s">
        <v>897</v>
      </c>
      <c r="J1111" s="93"/>
    </row>
    <row r="1112" spans="1:22">
      <c r="A1112" s="1866">
        <v>2020</v>
      </c>
      <c r="B1112" s="1860" t="s">
        <v>53</v>
      </c>
      <c r="C1112" s="2293" t="s">
        <v>898</v>
      </c>
      <c r="D1112" s="2294" t="s">
        <v>252</v>
      </c>
      <c r="E1112" s="2295">
        <v>43891</v>
      </c>
      <c r="F1112" s="2297" t="s">
        <v>899</v>
      </c>
      <c r="G1112" s="2297">
        <v>10</v>
      </c>
      <c r="H1112" s="2298" t="s">
        <v>900</v>
      </c>
      <c r="I1112" s="1409"/>
      <c r="J1112" s="93"/>
    </row>
    <row r="1113" spans="1:22">
      <c r="A1113" s="1866">
        <v>2020</v>
      </c>
      <c r="B1113" s="1860"/>
      <c r="C1113" s="1861"/>
      <c r="D1113" s="1860"/>
      <c r="E1113" s="1862"/>
      <c r="F1113" s="1859"/>
      <c r="G1113" s="1859">
        <f>SUM(G1111:G1112)</f>
        <v>10</v>
      </c>
      <c r="H1113" s="1870"/>
      <c r="I1113" s="1409"/>
      <c r="J1113" s="93"/>
    </row>
    <row r="1114" spans="1:22">
      <c r="A1114" s="1833">
        <v>2022</v>
      </c>
      <c r="B1114" s="1827" t="s">
        <v>53</v>
      </c>
      <c r="C1114" s="1877" t="s">
        <v>57</v>
      </c>
      <c r="D1114" s="1827" t="s">
        <v>252</v>
      </c>
      <c r="E1114" s="1829">
        <v>44626</v>
      </c>
      <c r="F1114" s="1831" t="s">
        <v>5975</v>
      </c>
      <c r="G1114" s="1831">
        <v>3</v>
      </c>
      <c r="H1114" s="1832" t="s">
        <v>5885</v>
      </c>
      <c r="I1114" s="1857"/>
      <c r="J1114" s="93"/>
    </row>
    <row r="1115" spans="1:22">
      <c r="A1115" s="1833">
        <v>2022</v>
      </c>
      <c r="B1115" s="1827" t="s">
        <v>53</v>
      </c>
      <c r="C1115" s="1877" t="s">
        <v>57</v>
      </c>
      <c r="D1115" s="1827" t="s">
        <v>277</v>
      </c>
      <c r="E1115" s="1829">
        <v>44815</v>
      </c>
      <c r="F1115" s="1831" t="s">
        <v>6331</v>
      </c>
      <c r="G1115" s="1831">
        <v>10</v>
      </c>
      <c r="H1115" s="1832" t="s">
        <v>1225</v>
      </c>
      <c r="I1115" s="1857"/>
      <c r="J1115" s="93"/>
    </row>
    <row r="1116" spans="1:22">
      <c r="A1116" s="1833">
        <v>2022</v>
      </c>
      <c r="B1116" s="1827" t="s">
        <v>53</v>
      </c>
      <c r="C1116" s="1877" t="s">
        <v>57</v>
      </c>
      <c r="D1116" s="1827" t="s">
        <v>6342</v>
      </c>
      <c r="E1116" s="1829">
        <v>44857</v>
      </c>
      <c r="F1116" s="1831" t="s">
        <v>6349</v>
      </c>
      <c r="G1116" s="1831">
        <v>0</v>
      </c>
      <c r="H1116" s="1832" t="s">
        <v>309</v>
      </c>
      <c r="I1116" s="1857" t="s">
        <v>234</v>
      </c>
      <c r="J1116" s="93"/>
    </row>
    <row r="1117" spans="1:22">
      <c r="A1117" s="1833">
        <v>2022</v>
      </c>
      <c r="B1117" s="1827"/>
      <c r="C1117" s="1877"/>
      <c r="D1117" s="1827"/>
      <c r="E1117" s="1829"/>
      <c r="F1117" s="1831"/>
      <c r="G1117" s="1831">
        <v>13</v>
      </c>
      <c r="H1117" s="1832"/>
      <c r="I1117" s="2215" t="s">
        <v>6369</v>
      </c>
      <c r="J1117" s="93"/>
    </row>
    <row r="1118" spans="1:22">
      <c r="A1118" s="2177" t="s">
        <v>46</v>
      </c>
      <c r="B1118" s="2171"/>
      <c r="C1118" s="2178" t="s">
        <v>901</v>
      </c>
      <c r="D1118" s="2171"/>
      <c r="E1118" s="2173"/>
      <c r="F1118" s="2175"/>
      <c r="G1118" s="2175">
        <v>28</v>
      </c>
      <c r="H1118" s="2176"/>
      <c r="I1118" s="1409"/>
      <c r="J1118" s="93"/>
    </row>
    <row r="1119" spans="1:22">
      <c r="A1119" s="147"/>
      <c r="C1119" s="148"/>
      <c r="E1119" s="1673"/>
      <c r="F1119" s="133"/>
      <c r="G1119" s="133"/>
      <c r="I1119" s="1409"/>
      <c r="J1119" s="93"/>
    </row>
    <row r="1120" spans="1:22" s="115" customFormat="1">
      <c r="A1120" s="1835">
        <v>2018</v>
      </c>
      <c r="B1120" s="1826" t="s">
        <v>91</v>
      </c>
      <c r="C1120" s="1836" t="s">
        <v>115</v>
      </c>
      <c r="D1120" s="1826" t="s">
        <v>222</v>
      </c>
      <c r="E1120" s="1837">
        <v>43163</v>
      </c>
      <c r="F1120" s="1838" t="s">
        <v>5761</v>
      </c>
      <c r="G1120" s="1838">
        <v>3</v>
      </c>
      <c r="H1120" s="1839" t="s">
        <v>903</v>
      </c>
      <c r="I1120" s="1540"/>
      <c r="J1120" s="114"/>
      <c r="K1120" s="113"/>
      <c r="L1120" s="113"/>
      <c r="M1120" s="113"/>
      <c r="N1120" s="113"/>
      <c r="O1120" s="113"/>
      <c r="P1120" s="113"/>
      <c r="Q1120" s="113"/>
      <c r="R1120" s="113"/>
      <c r="S1120" s="113"/>
      <c r="T1120" s="113"/>
    </row>
    <row r="1121" spans="1:22" s="115" customFormat="1">
      <c r="A1121" s="1835">
        <v>2018</v>
      </c>
      <c r="B1121" s="1826" t="s">
        <v>91</v>
      </c>
      <c r="C1121" s="1826" t="s">
        <v>115</v>
      </c>
      <c r="D1121" s="1826" t="s">
        <v>227</v>
      </c>
      <c r="E1121" s="1837">
        <v>43240</v>
      </c>
      <c r="F1121" s="1845" t="s">
        <v>918</v>
      </c>
      <c r="G1121" s="1838">
        <v>3</v>
      </c>
      <c r="H1121" s="1839" t="s">
        <v>905</v>
      </c>
      <c r="I1121" s="1540"/>
      <c r="J1121" s="113"/>
      <c r="K1121" s="113"/>
      <c r="L1121" s="113"/>
      <c r="M1121" s="113"/>
      <c r="N1121" s="113"/>
      <c r="O1121" s="113"/>
      <c r="P1121" s="113"/>
      <c r="Q1121" s="113"/>
      <c r="R1121" s="113"/>
      <c r="S1121" s="113"/>
      <c r="T1121" s="113"/>
    </row>
    <row r="1122" spans="1:22" s="115" customFormat="1">
      <c r="A1122" s="1835">
        <v>2018</v>
      </c>
      <c r="B1122" s="1826" t="s">
        <v>91</v>
      </c>
      <c r="C1122" s="1826" t="s">
        <v>115</v>
      </c>
      <c r="D1122" s="1826" t="s">
        <v>227</v>
      </c>
      <c r="E1122" s="1837">
        <v>43240</v>
      </c>
      <c r="F1122" s="1845" t="s">
        <v>5760</v>
      </c>
      <c r="G1122" s="1838">
        <v>7</v>
      </c>
      <c r="H1122" s="1839" t="s">
        <v>907</v>
      </c>
      <c r="I1122" s="1540"/>
      <c r="J1122" s="113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</row>
    <row r="1123" spans="1:22" s="115" customFormat="1">
      <c r="A1123" s="1835">
        <v>2018</v>
      </c>
      <c r="B1123" s="1826" t="s">
        <v>91</v>
      </c>
      <c r="C1123" s="1826" t="s">
        <v>115</v>
      </c>
      <c r="D1123" s="1826" t="s">
        <v>370</v>
      </c>
      <c r="E1123" s="1837">
        <v>43247</v>
      </c>
      <c r="F1123" s="1838" t="s">
        <v>908</v>
      </c>
      <c r="G1123" s="1838">
        <v>5</v>
      </c>
      <c r="H1123" s="1839" t="s">
        <v>512</v>
      </c>
      <c r="I1123" s="1540"/>
      <c r="J1123" s="113"/>
      <c r="K1123" s="113"/>
      <c r="L1123" s="113"/>
      <c r="M1123" s="113"/>
      <c r="N1123" s="113"/>
      <c r="O1123" s="113"/>
      <c r="P1123" s="113"/>
      <c r="Q1123" s="113"/>
      <c r="R1123" s="113"/>
      <c r="S1123" s="113"/>
      <c r="T1123" s="113"/>
    </row>
    <row r="1124" spans="1:22">
      <c r="A1124" s="1835">
        <v>2018</v>
      </c>
      <c r="B1124" s="1826" t="s">
        <v>91</v>
      </c>
      <c r="C1124" s="1826" t="s">
        <v>115</v>
      </c>
      <c r="D1124" s="1826" t="s">
        <v>265</v>
      </c>
      <c r="E1124" s="1837">
        <v>43352</v>
      </c>
      <c r="F1124" s="1838" t="s">
        <v>909</v>
      </c>
      <c r="G1124" s="1838">
        <v>10</v>
      </c>
      <c r="H1124" s="1839" t="s">
        <v>910</v>
      </c>
      <c r="I1124" s="1409"/>
      <c r="J1124" s="2"/>
    </row>
    <row r="1125" spans="1:22">
      <c r="A1125" s="1835">
        <v>2018</v>
      </c>
      <c r="B1125" s="1826" t="s">
        <v>91</v>
      </c>
      <c r="C1125" s="1841" t="s">
        <v>115</v>
      </c>
      <c r="D1125" s="1826" t="s">
        <v>265</v>
      </c>
      <c r="E1125" s="1837">
        <v>43352</v>
      </c>
      <c r="F1125" s="1838" t="s">
        <v>911</v>
      </c>
      <c r="G1125" s="1842">
        <v>7</v>
      </c>
      <c r="H1125" s="1839" t="s">
        <v>912</v>
      </c>
      <c r="I1125" s="1409"/>
      <c r="J1125" s="2"/>
    </row>
    <row r="1126" spans="1:22">
      <c r="A1126" s="1835">
        <v>2018</v>
      </c>
      <c r="B1126" s="1826"/>
      <c r="C1126" s="1836"/>
      <c r="D1126" s="1826"/>
      <c r="E1126" s="1837"/>
      <c r="F1126" s="1838"/>
      <c r="G1126" s="1838">
        <f>SUM(G1120:G1125)</f>
        <v>35</v>
      </c>
      <c r="H1126" s="1839"/>
      <c r="I1126" s="1409"/>
      <c r="J1126" s="349"/>
      <c r="L1126" s="271"/>
      <c r="M1126" s="271"/>
      <c r="N1126" s="113"/>
      <c r="O1126" s="113"/>
      <c r="P1126" s="195"/>
      <c r="Q1126" s="195"/>
      <c r="R1126" s="195"/>
      <c r="S1126" s="195"/>
      <c r="T1126" s="195"/>
      <c r="U1126" s="197"/>
      <c r="V1126" s="197"/>
    </row>
    <row r="1127" spans="1:22">
      <c r="A1127" s="147">
        <v>2019</v>
      </c>
      <c r="B1127" s="73" t="s">
        <v>91</v>
      </c>
      <c r="C1127" s="72" t="s">
        <v>115</v>
      </c>
      <c r="D1127" s="73" t="s">
        <v>70</v>
      </c>
      <c r="E1127" s="1673">
        <v>43548</v>
      </c>
      <c r="F1127" s="133" t="s">
        <v>913</v>
      </c>
      <c r="G1127" s="87">
        <v>5</v>
      </c>
      <c r="H1127" s="88" t="s">
        <v>800</v>
      </c>
      <c r="I1127" s="1409"/>
      <c r="J1127" s="2"/>
    </row>
    <row r="1128" spans="1:22">
      <c r="A1128" s="147">
        <v>2019</v>
      </c>
      <c r="B1128" s="73" t="s">
        <v>91</v>
      </c>
      <c r="C1128" s="72" t="s">
        <v>115</v>
      </c>
      <c r="D1128" s="73" t="s">
        <v>66</v>
      </c>
      <c r="E1128" s="1673">
        <v>43541</v>
      </c>
      <c r="F1128" s="133" t="s">
        <v>913</v>
      </c>
      <c r="G1128" s="87">
        <v>5</v>
      </c>
      <c r="H1128" s="88" t="s">
        <v>342</v>
      </c>
      <c r="I1128" s="1409"/>
      <c r="J1128" s="2"/>
    </row>
    <row r="1129" spans="1:22">
      <c r="A1129" s="147">
        <v>2019</v>
      </c>
      <c r="B1129" s="73" t="s">
        <v>91</v>
      </c>
      <c r="C1129" s="72" t="s">
        <v>115</v>
      </c>
      <c r="D1129" s="73" t="s">
        <v>66</v>
      </c>
      <c r="E1129" s="1673">
        <v>43541</v>
      </c>
      <c r="F1129" s="133" t="s">
        <v>913</v>
      </c>
      <c r="G1129" s="87">
        <v>5</v>
      </c>
      <c r="H1129" s="88" t="s">
        <v>800</v>
      </c>
      <c r="I1129" s="1409"/>
      <c r="J1129" s="2"/>
    </row>
    <row r="1130" spans="1:22">
      <c r="A1130" s="137">
        <v>2019</v>
      </c>
      <c r="B1130" s="73" t="s">
        <v>91</v>
      </c>
      <c r="C1130" s="143" t="s">
        <v>115</v>
      </c>
      <c r="D1130" s="138" t="s">
        <v>227</v>
      </c>
      <c r="E1130" s="1674">
        <v>43604</v>
      </c>
      <c r="F1130" s="1656" t="s">
        <v>914</v>
      </c>
      <c r="G1130" s="141">
        <v>10</v>
      </c>
      <c r="H1130" s="1561" t="s">
        <v>915</v>
      </c>
      <c r="I1130" s="1409"/>
    </row>
    <row r="1131" spans="1:22">
      <c r="A1131" s="147">
        <v>2019</v>
      </c>
      <c r="B1131" s="73" t="s">
        <v>91</v>
      </c>
      <c r="C1131" s="72" t="s">
        <v>115</v>
      </c>
      <c r="D1131" s="73" t="s">
        <v>78</v>
      </c>
      <c r="E1131" s="1673">
        <v>43611</v>
      </c>
      <c r="F1131" s="133" t="s">
        <v>914</v>
      </c>
      <c r="G1131" s="87">
        <v>10</v>
      </c>
      <c r="H1131" s="88" t="s">
        <v>916</v>
      </c>
      <c r="I1131" s="1409"/>
      <c r="J1131" s="2"/>
    </row>
    <row r="1132" spans="1:22">
      <c r="A1132" s="173">
        <v>2019</v>
      </c>
      <c r="B1132" s="73" t="s">
        <v>91</v>
      </c>
      <c r="C1132" s="174" t="s">
        <v>115</v>
      </c>
      <c r="D1132" s="174" t="s">
        <v>277</v>
      </c>
      <c r="E1132" s="1679">
        <v>43716</v>
      </c>
      <c r="F1132" s="1657" t="s">
        <v>917</v>
      </c>
      <c r="G1132" s="173">
        <v>10</v>
      </c>
      <c r="H1132" s="88" t="s">
        <v>374</v>
      </c>
      <c r="I1132" s="1409"/>
    </row>
    <row r="1133" spans="1:22">
      <c r="A1133" s="147">
        <v>2019</v>
      </c>
      <c r="C1133" s="148"/>
      <c r="E1133" s="1673"/>
      <c r="F1133" s="133"/>
      <c r="G1133" s="133">
        <f>SUM(G1127:G1132)</f>
        <v>45</v>
      </c>
      <c r="I1133" s="1409"/>
      <c r="J1133" s="93"/>
    </row>
    <row r="1134" spans="1:22">
      <c r="A1134" s="1866">
        <v>2020</v>
      </c>
      <c r="B1134" s="1860" t="s">
        <v>91</v>
      </c>
      <c r="C1134" s="2247" t="s">
        <v>115</v>
      </c>
      <c r="D1134" s="2190" t="s">
        <v>252</v>
      </c>
      <c r="E1134" s="2191">
        <v>43891</v>
      </c>
      <c r="F1134" s="2192" t="s">
        <v>918</v>
      </c>
      <c r="G1134" s="2248">
        <v>7</v>
      </c>
      <c r="H1134" s="2194" t="s">
        <v>919</v>
      </c>
      <c r="I1134" s="1409"/>
      <c r="J1134" s="93"/>
    </row>
    <row r="1135" spans="1:22">
      <c r="A1135" s="1866">
        <v>2020</v>
      </c>
      <c r="B1135" s="1860"/>
      <c r="C1135" s="2299"/>
      <c r="D1135" s="2059"/>
      <c r="E1135" s="2065"/>
      <c r="F1135" s="2066"/>
      <c r="G1135" s="2066">
        <f>SUM(G1134)</f>
        <v>7</v>
      </c>
      <c r="H1135" s="2068"/>
      <c r="I1135" s="1409"/>
      <c r="J1135" s="93"/>
    </row>
    <row r="1136" spans="1:22">
      <c r="A1136" s="1497">
        <v>2021</v>
      </c>
      <c r="B1136" s="1457" t="s">
        <v>91</v>
      </c>
      <c r="C1136" s="2179" t="s">
        <v>115</v>
      </c>
      <c r="D1136" s="2033" t="s">
        <v>252</v>
      </c>
      <c r="E1136" s="2034">
        <v>44262</v>
      </c>
      <c r="F1136" s="2035" t="s">
        <v>5410</v>
      </c>
      <c r="G1136" s="2035">
        <v>3</v>
      </c>
      <c r="H1136" s="2043" t="s">
        <v>607</v>
      </c>
      <c r="I1136" s="1409"/>
      <c r="J1136" s="93"/>
    </row>
    <row r="1137" spans="1:10">
      <c r="A1137" s="1497">
        <v>2021</v>
      </c>
      <c r="B1137" s="1457" t="s">
        <v>91</v>
      </c>
      <c r="C1137" s="2179" t="s">
        <v>115</v>
      </c>
      <c r="D1137" s="2033" t="s">
        <v>5486</v>
      </c>
      <c r="E1137" s="2034">
        <v>44332</v>
      </c>
      <c r="F1137" s="2036" t="s">
        <v>5589</v>
      </c>
      <c r="G1137" s="2035">
        <v>15</v>
      </c>
      <c r="H1137" s="2043" t="s">
        <v>5590</v>
      </c>
      <c r="I1137" s="1409"/>
      <c r="J1137" s="93"/>
    </row>
    <row r="1138" spans="1:10">
      <c r="A1138" s="1497">
        <v>2021</v>
      </c>
      <c r="B1138" s="1457" t="s">
        <v>91</v>
      </c>
      <c r="C1138" s="2179" t="s">
        <v>115</v>
      </c>
      <c r="D1138" s="2033" t="s">
        <v>5486</v>
      </c>
      <c r="E1138" s="2034">
        <v>44332</v>
      </c>
      <c r="F1138" s="2036" t="s">
        <v>5591</v>
      </c>
      <c r="G1138" s="2035">
        <v>7</v>
      </c>
      <c r="H1138" s="2043" t="s">
        <v>5592</v>
      </c>
      <c r="I1138" s="1409"/>
      <c r="J1138" s="93"/>
    </row>
    <row r="1139" spans="1:10">
      <c r="A1139" s="1497">
        <v>2021</v>
      </c>
      <c r="B1139" s="1457" t="s">
        <v>91</v>
      </c>
      <c r="C1139" s="2179" t="s">
        <v>115</v>
      </c>
      <c r="D1139" s="2033" t="s">
        <v>5486</v>
      </c>
      <c r="E1139" s="2034">
        <v>44332</v>
      </c>
      <c r="F1139" s="2036" t="s">
        <v>5593</v>
      </c>
      <c r="G1139" s="2035">
        <v>10</v>
      </c>
      <c r="H1139" s="2043" t="s">
        <v>5594</v>
      </c>
      <c r="I1139" s="1409"/>
      <c r="J1139" s="93"/>
    </row>
    <row r="1140" spans="1:10">
      <c r="A1140" s="1497">
        <v>2021</v>
      </c>
      <c r="B1140" s="1457"/>
      <c r="C1140" s="2208"/>
      <c r="D1140" s="2082"/>
      <c r="E1140" s="2083"/>
      <c r="F1140" s="2084"/>
      <c r="G1140" s="2084">
        <f>SUM(G1136:G1139)</f>
        <v>35</v>
      </c>
      <c r="H1140" s="2085"/>
      <c r="I1140" s="1409"/>
      <c r="J1140" s="93"/>
    </row>
    <row r="1141" spans="1:10">
      <c r="A1141" s="1833">
        <v>2022</v>
      </c>
      <c r="B1141" s="1827" t="s">
        <v>91</v>
      </c>
      <c r="C1141" s="2270" t="s">
        <v>115</v>
      </c>
      <c r="D1141" s="2199" t="s">
        <v>277</v>
      </c>
      <c r="E1141" s="2200">
        <v>44815</v>
      </c>
      <c r="F1141" s="2201" t="s">
        <v>6297</v>
      </c>
      <c r="G1141" s="2201">
        <v>7</v>
      </c>
      <c r="H1141" s="2202" t="s">
        <v>400</v>
      </c>
      <c r="I1141" s="1857"/>
      <c r="J1141" s="93"/>
    </row>
    <row r="1142" spans="1:10">
      <c r="A1142" s="1833">
        <v>2022</v>
      </c>
      <c r="B1142" s="1827" t="s">
        <v>91</v>
      </c>
      <c r="C1142" s="1877" t="s">
        <v>115</v>
      </c>
      <c r="D1142" s="1827" t="s">
        <v>277</v>
      </c>
      <c r="E1142" s="1829">
        <v>44815</v>
      </c>
      <c r="F1142" s="1831" t="s">
        <v>6298</v>
      </c>
      <c r="G1142" s="1831">
        <v>10</v>
      </c>
      <c r="H1142" s="1832" t="s">
        <v>267</v>
      </c>
      <c r="I1142" s="1857"/>
      <c r="J1142" s="93"/>
    </row>
    <row r="1143" spans="1:10">
      <c r="A1143" s="1833">
        <v>2022</v>
      </c>
      <c r="B1143" s="1457"/>
      <c r="C1143" s="1498"/>
      <c r="D1143" s="1457"/>
      <c r="E1143" s="1684"/>
      <c r="F1143" s="1458"/>
      <c r="G1143" s="1458">
        <v>17</v>
      </c>
      <c r="H1143" s="1499"/>
      <c r="I1143" s="1857"/>
      <c r="J1143" s="93"/>
    </row>
    <row r="1144" spans="1:10">
      <c r="A1144" s="2177" t="s">
        <v>46</v>
      </c>
      <c r="B1144" s="2171"/>
      <c r="C1144" s="2178" t="s">
        <v>920</v>
      </c>
      <c r="D1144" s="2171"/>
      <c r="E1144" s="2173"/>
      <c r="F1144" s="2175"/>
      <c r="G1144" s="2175">
        <v>139</v>
      </c>
      <c r="H1144" s="2176"/>
      <c r="I1144" s="1857"/>
      <c r="J1144" s="93"/>
    </row>
    <row r="1145" spans="1:10">
      <c r="A1145" s="147"/>
      <c r="C1145" s="148"/>
      <c r="E1145" s="1673"/>
      <c r="F1145" s="133"/>
      <c r="G1145" s="133"/>
      <c r="I1145" s="1857"/>
      <c r="J1145" s="93"/>
    </row>
    <row r="1146" spans="1:10">
      <c r="A1146" s="147">
        <v>2019</v>
      </c>
      <c r="B1146" s="73" t="s">
        <v>129</v>
      </c>
      <c r="C1146" s="148" t="s">
        <v>921</v>
      </c>
      <c r="D1146" s="73" t="s">
        <v>70</v>
      </c>
      <c r="E1146" s="1673">
        <v>43548</v>
      </c>
      <c r="F1146" s="133" t="s">
        <v>922</v>
      </c>
      <c r="G1146" s="133">
        <v>5</v>
      </c>
      <c r="H1146" s="88" t="s">
        <v>342</v>
      </c>
      <c r="I1146" s="1857"/>
      <c r="J1146" s="93"/>
    </row>
    <row r="1147" spans="1:10">
      <c r="A1147" s="147">
        <v>2019</v>
      </c>
      <c r="B1147" s="73" t="s">
        <v>129</v>
      </c>
      <c r="C1147" s="148" t="s">
        <v>921</v>
      </c>
      <c r="D1147" s="73" t="s">
        <v>70</v>
      </c>
      <c r="E1147" s="1673">
        <v>43548</v>
      </c>
      <c r="F1147" s="133" t="s">
        <v>922</v>
      </c>
      <c r="G1147" s="133">
        <v>5</v>
      </c>
      <c r="H1147" s="88" t="s">
        <v>765</v>
      </c>
      <c r="I1147" s="1857"/>
      <c r="J1147" s="93"/>
    </row>
    <row r="1148" spans="1:10">
      <c r="A1148" s="104">
        <v>2019</v>
      </c>
      <c r="D1148" s="72"/>
      <c r="E1148" s="1673"/>
      <c r="F1148" s="87"/>
      <c r="G1148" s="133">
        <f>SUM(G1146:G1147)</f>
        <v>10</v>
      </c>
      <c r="I1148" s="1857"/>
      <c r="J1148" s="2"/>
    </row>
    <row r="1149" spans="1:10">
      <c r="A1149" s="1497">
        <v>2021</v>
      </c>
      <c r="B1149" s="1457" t="s">
        <v>129</v>
      </c>
      <c r="C1149" s="1498" t="s">
        <v>921</v>
      </c>
      <c r="D1149" s="2228" t="s">
        <v>5456</v>
      </c>
      <c r="E1149" s="2205">
        <v>44269</v>
      </c>
      <c r="F1149" s="2206" t="s">
        <v>5463</v>
      </c>
      <c r="G1149" s="2206">
        <v>5</v>
      </c>
      <c r="H1149" s="2207" t="s">
        <v>342</v>
      </c>
      <c r="I1149" s="1857"/>
      <c r="J1149" s="2"/>
    </row>
    <row r="1150" spans="1:10">
      <c r="A1150" s="1497">
        <v>2021</v>
      </c>
      <c r="B1150" s="1457" t="s">
        <v>129</v>
      </c>
      <c r="C1150" s="1498" t="s">
        <v>921</v>
      </c>
      <c r="D1150" s="2179" t="s">
        <v>5456</v>
      </c>
      <c r="E1150" s="2034">
        <v>44269</v>
      </c>
      <c r="F1150" s="2035" t="s">
        <v>5463</v>
      </c>
      <c r="G1150" s="2035">
        <v>0</v>
      </c>
      <c r="H1150" s="2043" t="s">
        <v>5464</v>
      </c>
      <c r="I1150" s="1857" t="s">
        <v>234</v>
      </c>
      <c r="J1150" s="2"/>
    </row>
    <row r="1151" spans="1:10">
      <c r="A1151" s="1497">
        <v>2021</v>
      </c>
      <c r="B1151" s="1457"/>
      <c r="C1151" s="1498"/>
      <c r="D1151" s="2179"/>
      <c r="E1151" s="2034"/>
      <c r="F1151" s="2035"/>
      <c r="G1151" s="2035">
        <f>SUM(G1149:G1150)</f>
        <v>5</v>
      </c>
      <c r="H1151" s="2043"/>
      <c r="I1151" s="1857"/>
      <c r="J1151" s="2"/>
    </row>
    <row r="1152" spans="1:10">
      <c r="A1152" s="1833">
        <v>2022</v>
      </c>
      <c r="B1152" s="1827" t="s">
        <v>129</v>
      </c>
      <c r="C1152" s="1877" t="s">
        <v>1634</v>
      </c>
      <c r="D1152" s="1893" t="s">
        <v>5745</v>
      </c>
      <c r="E1152" s="1898">
        <v>44633</v>
      </c>
      <c r="F1152" s="1902" t="s">
        <v>6013</v>
      </c>
      <c r="G1152" s="1902">
        <v>0</v>
      </c>
      <c r="H1152" s="2044" t="s">
        <v>304</v>
      </c>
      <c r="I1152" s="1857" t="s">
        <v>234</v>
      </c>
      <c r="J1152" s="2"/>
    </row>
    <row r="1153" spans="1:20">
      <c r="A1153" s="1833">
        <v>2022</v>
      </c>
      <c r="B1153" s="1827"/>
      <c r="C1153" s="1877"/>
      <c r="D1153" s="1895"/>
      <c r="E1153" s="1899"/>
      <c r="F1153" s="1903"/>
      <c r="G1153" s="1903">
        <v>0</v>
      </c>
      <c r="H1153" s="2209"/>
      <c r="I1153" s="1857"/>
      <c r="J1153" s="2"/>
    </row>
    <row r="1154" spans="1:20">
      <c r="A1154" s="2170" t="s">
        <v>46</v>
      </c>
      <c r="B1154" s="2171"/>
      <c r="C1154" s="2171" t="s">
        <v>923</v>
      </c>
      <c r="D1154" s="2268"/>
      <c r="E1154" s="2173"/>
      <c r="F1154" s="2174"/>
      <c r="G1154" s="2175">
        <f>G1148+G1151</f>
        <v>15</v>
      </c>
      <c r="H1154" s="2176"/>
      <c r="I1154" s="1409"/>
      <c r="J1154" s="2"/>
    </row>
    <row r="1155" spans="1:20">
      <c r="A1155" s="104"/>
      <c r="D1155" s="72"/>
      <c r="E1155" s="1673"/>
      <c r="F1155" s="87"/>
      <c r="G1155" s="133"/>
      <c r="I1155" s="1409"/>
      <c r="J1155" s="2"/>
    </row>
    <row r="1156" spans="1:20" s="115" customFormat="1">
      <c r="A1156" s="1835">
        <v>2018</v>
      </c>
      <c r="B1156" s="1826" t="s">
        <v>91</v>
      </c>
      <c r="C1156" s="1836" t="s">
        <v>121</v>
      </c>
      <c r="D1156" s="1826" t="s">
        <v>924</v>
      </c>
      <c r="E1156" s="1837">
        <v>43142</v>
      </c>
      <c r="F1156" s="1838" t="s">
        <v>925</v>
      </c>
      <c r="G1156" s="1838">
        <v>10</v>
      </c>
      <c r="H1156" s="1839" t="s">
        <v>626</v>
      </c>
      <c r="I1156" s="1540"/>
      <c r="J1156" s="114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</row>
    <row r="1157" spans="1:20" s="115" customFormat="1">
      <c r="A1157" s="1835">
        <v>2018</v>
      </c>
      <c r="B1157" s="1826" t="s">
        <v>91</v>
      </c>
      <c r="C1157" s="1836" t="s">
        <v>121</v>
      </c>
      <c r="D1157" s="1826" t="s">
        <v>926</v>
      </c>
      <c r="E1157" s="1837">
        <v>43134</v>
      </c>
      <c r="F1157" s="1838" t="s">
        <v>927</v>
      </c>
      <c r="G1157" s="1838">
        <v>10</v>
      </c>
      <c r="H1157" s="1839" t="s">
        <v>626</v>
      </c>
      <c r="I1157" s="1540"/>
      <c r="J1157" s="114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</row>
    <row r="1158" spans="1:20" s="115" customFormat="1">
      <c r="A1158" s="1835">
        <v>2018</v>
      </c>
      <c r="B1158" s="1826" t="s">
        <v>91</v>
      </c>
      <c r="C1158" s="1836" t="s">
        <v>121</v>
      </c>
      <c r="D1158" s="1826" t="s">
        <v>222</v>
      </c>
      <c r="E1158" s="1837">
        <v>43163</v>
      </c>
      <c r="F1158" s="1838" t="s">
        <v>928</v>
      </c>
      <c r="G1158" s="1838">
        <v>7</v>
      </c>
      <c r="H1158" s="1839" t="s">
        <v>929</v>
      </c>
      <c r="I1158" s="1540"/>
      <c r="J1158" s="114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</row>
    <row r="1159" spans="1:20" s="115" customFormat="1">
      <c r="A1159" s="1835">
        <v>2018</v>
      </c>
      <c r="B1159" s="1826" t="s">
        <v>91</v>
      </c>
      <c r="C1159" s="1836" t="s">
        <v>121</v>
      </c>
      <c r="D1159" s="1826" t="s">
        <v>222</v>
      </c>
      <c r="E1159" s="1837">
        <v>43163</v>
      </c>
      <c r="F1159" s="1838" t="s">
        <v>930</v>
      </c>
      <c r="G1159" s="1838">
        <v>10</v>
      </c>
      <c r="H1159" s="1839" t="s">
        <v>931</v>
      </c>
      <c r="I1159" s="1540"/>
      <c r="J1159" s="114"/>
      <c r="K1159" s="113"/>
      <c r="L1159" s="113"/>
      <c r="M1159" s="113"/>
      <c r="N1159" s="113"/>
      <c r="O1159" s="113"/>
      <c r="P1159" s="113"/>
      <c r="Q1159" s="113"/>
      <c r="R1159" s="113"/>
      <c r="S1159" s="113"/>
      <c r="T1159" s="113"/>
    </row>
    <row r="1160" spans="1:20" s="115" customFormat="1">
      <c r="A1160" s="1835">
        <v>2018</v>
      </c>
      <c r="B1160" s="1826" t="s">
        <v>91</v>
      </c>
      <c r="C1160" s="1836" t="s">
        <v>121</v>
      </c>
      <c r="D1160" s="1826" t="s">
        <v>346</v>
      </c>
      <c r="E1160" s="1837">
        <v>43219</v>
      </c>
      <c r="F1160" s="1838" t="s">
        <v>932</v>
      </c>
      <c r="G1160" s="1838">
        <v>5</v>
      </c>
      <c r="H1160" s="1839" t="s">
        <v>933</v>
      </c>
      <c r="I1160" s="1540"/>
      <c r="J1160" s="114"/>
      <c r="K1160" s="113"/>
      <c r="L1160" s="113"/>
      <c r="M1160" s="113"/>
      <c r="N1160" s="113"/>
      <c r="O1160" s="113"/>
      <c r="P1160" s="113"/>
      <c r="Q1160" s="113"/>
      <c r="R1160" s="113"/>
      <c r="S1160" s="113"/>
      <c r="T1160" s="113"/>
    </row>
    <row r="1161" spans="1:20" s="115" customFormat="1">
      <c r="A1161" s="1835">
        <v>2018</v>
      </c>
      <c r="B1161" s="1826" t="s">
        <v>91</v>
      </c>
      <c r="C1161" s="1836" t="s">
        <v>121</v>
      </c>
      <c r="D1161" s="1826" t="s">
        <v>346</v>
      </c>
      <c r="E1161" s="1837">
        <v>43219</v>
      </c>
      <c r="F1161" s="1838" t="s">
        <v>932</v>
      </c>
      <c r="G1161" s="1838">
        <v>0</v>
      </c>
      <c r="H1161" s="1839" t="s">
        <v>244</v>
      </c>
      <c r="I1161" s="1409" t="s">
        <v>234</v>
      </c>
      <c r="J1161" s="114"/>
      <c r="K1161" s="113"/>
      <c r="L1161" s="113"/>
      <c r="M1161" s="113"/>
      <c r="N1161" s="113"/>
      <c r="O1161" s="113"/>
      <c r="P1161" s="113"/>
      <c r="Q1161" s="113"/>
      <c r="R1161" s="113"/>
      <c r="S1161" s="113"/>
      <c r="T1161" s="113"/>
    </row>
    <row r="1162" spans="1:20" s="115" customFormat="1">
      <c r="A1162" s="1835">
        <v>2018</v>
      </c>
      <c r="B1162" s="1826" t="s">
        <v>91</v>
      </c>
      <c r="C1162" s="1826" t="s">
        <v>121</v>
      </c>
      <c r="D1162" s="1826" t="s">
        <v>227</v>
      </c>
      <c r="E1162" s="1837">
        <v>43240</v>
      </c>
      <c r="F1162" s="1845" t="s">
        <v>927</v>
      </c>
      <c r="G1162" s="1838">
        <v>10</v>
      </c>
      <c r="H1162" s="1839" t="s">
        <v>934</v>
      </c>
      <c r="I1162" s="1540"/>
      <c r="J1162" s="113"/>
      <c r="K1162" s="113"/>
      <c r="L1162" s="113"/>
      <c r="M1162" s="113"/>
      <c r="N1162" s="113"/>
      <c r="O1162" s="113"/>
      <c r="P1162" s="113"/>
      <c r="Q1162" s="113"/>
      <c r="R1162" s="113"/>
      <c r="S1162" s="113"/>
      <c r="T1162" s="113"/>
    </row>
    <row r="1163" spans="1:20" s="115" customFormat="1">
      <c r="A1163" s="1835">
        <v>2018</v>
      </c>
      <c r="B1163" s="1826" t="s">
        <v>91</v>
      </c>
      <c r="C1163" s="1826" t="s">
        <v>121</v>
      </c>
      <c r="D1163" s="1826" t="s">
        <v>227</v>
      </c>
      <c r="E1163" s="1837">
        <v>43240</v>
      </c>
      <c r="F1163" s="1845" t="s">
        <v>925</v>
      </c>
      <c r="G1163" s="1838">
        <v>7</v>
      </c>
      <c r="H1163" s="1839" t="s">
        <v>935</v>
      </c>
      <c r="I1163" s="1540"/>
      <c r="J1163" s="113"/>
      <c r="K1163" s="113"/>
      <c r="L1163" s="113"/>
      <c r="M1163" s="113"/>
      <c r="N1163" s="113"/>
      <c r="O1163" s="113"/>
      <c r="P1163" s="113"/>
      <c r="Q1163" s="113"/>
      <c r="R1163" s="113"/>
      <c r="S1163" s="113"/>
      <c r="T1163" s="113"/>
    </row>
    <row r="1164" spans="1:20" s="115" customFormat="1">
      <c r="A1164" s="1835">
        <v>2018</v>
      </c>
      <c r="B1164" s="1826" t="s">
        <v>91</v>
      </c>
      <c r="C1164" s="1826" t="s">
        <v>121</v>
      </c>
      <c r="D1164" s="1826" t="s">
        <v>227</v>
      </c>
      <c r="E1164" s="1837">
        <v>43240</v>
      </c>
      <c r="F1164" s="1845" t="s">
        <v>936</v>
      </c>
      <c r="G1164" s="1838">
        <v>10</v>
      </c>
      <c r="H1164" s="1839" t="s">
        <v>937</v>
      </c>
      <c r="I1164" s="1540"/>
      <c r="J1164" s="113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</row>
    <row r="1165" spans="1:20" s="115" customFormat="1">
      <c r="A1165" s="1835">
        <v>2018</v>
      </c>
      <c r="B1165" s="1826" t="s">
        <v>91</v>
      </c>
      <c r="C1165" s="1826" t="s">
        <v>121</v>
      </c>
      <c r="D1165" s="1826" t="s">
        <v>227</v>
      </c>
      <c r="E1165" s="1837">
        <v>43240</v>
      </c>
      <c r="F1165" s="1845" t="s">
        <v>938</v>
      </c>
      <c r="G1165" s="1838">
        <v>7</v>
      </c>
      <c r="H1165" s="1839" t="s">
        <v>939</v>
      </c>
      <c r="I1165" s="1540"/>
      <c r="J1165" s="113"/>
      <c r="K1165" s="113"/>
      <c r="L1165" s="113"/>
      <c r="M1165" s="113"/>
      <c r="N1165" s="113"/>
      <c r="O1165" s="113"/>
      <c r="P1165" s="113"/>
      <c r="Q1165" s="113"/>
      <c r="R1165" s="113"/>
      <c r="S1165" s="113"/>
      <c r="T1165" s="113"/>
    </row>
    <row r="1166" spans="1:20" s="115" customFormat="1">
      <c r="A1166" s="1835">
        <v>2018</v>
      </c>
      <c r="B1166" s="1826" t="s">
        <v>91</v>
      </c>
      <c r="C1166" s="1826" t="s">
        <v>121</v>
      </c>
      <c r="D1166" s="1826" t="s">
        <v>227</v>
      </c>
      <c r="E1166" s="1837">
        <v>43240</v>
      </c>
      <c r="F1166" s="1845" t="s">
        <v>940</v>
      </c>
      <c r="G1166" s="1838">
        <v>3</v>
      </c>
      <c r="H1166" s="1839" t="s">
        <v>941</v>
      </c>
      <c r="I1166" s="1540"/>
      <c r="J1166" s="113"/>
      <c r="K1166" s="113"/>
      <c r="L1166" s="113"/>
      <c r="M1166" s="113"/>
      <c r="N1166" s="113"/>
      <c r="O1166" s="113"/>
      <c r="P1166" s="113"/>
      <c r="Q1166" s="113"/>
      <c r="R1166" s="113"/>
      <c r="S1166" s="113"/>
      <c r="T1166" s="113"/>
    </row>
    <row r="1167" spans="1:20" s="115" customFormat="1">
      <c r="A1167" s="1835">
        <v>2018</v>
      </c>
      <c r="B1167" s="1826" t="s">
        <v>91</v>
      </c>
      <c r="C1167" s="1826" t="s">
        <v>121</v>
      </c>
      <c r="D1167" s="1826" t="s">
        <v>370</v>
      </c>
      <c r="E1167" s="1837">
        <v>43247</v>
      </c>
      <c r="F1167" s="1838" t="s">
        <v>942</v>
      </c>
      <c r="G1167" s="1838">
        <v>10</v>
      </c>
      <c r="H1167" s="1839" t="s">
        <v>916</v>
      </c>
      <c r="I1167" s="1540"/>
      <c r="J1167" s="113"/>
      <c r="K1167" s="113"/>
      <c r="L1167" s="113"/>
      <c r="M1167" s="113"/>
      <c r="N1167" s="113"/>
      <c r="O1167" s="113"/>
      <c r="P1167" s="113"/>
      <c r="Q1167" s="113"/>
      <c r="R1167" s="113"/>
      <c r="S1167" s="113"/>
      <c r="T1167" s="113"/>
    </row>
    <row r="1168" spans="1:20" s="115" customFormat="1">
      <c r="A1168" s="1835">
        <v>2018</v>
      </c>
      <c r="B1168" s="1826"/>
      <c r="C1168" s="1836"/>
      <c r="D1168" s="1826"/>
      <c r="E1168" s="1837"/>
      <c r="F1168" s="1838"/>
      <c r="G1168" s="1838">
        <f>SUM(G1156:G1167)</f>
        <v>89</v>
      </c>
      <c r="H1168" s="1839"/>
      <c r="I1168" s="1540"/>
      <c r="J1168" s="114"/>
      <c r="K1168" s="113"/>
      <c r="L1168" s="113"/>
      <c r="M1168" s="113"/>
      <c r="N1168" s="113"/>
      <c r="O1168" s="113"/>
      <c r="P1168" s="113"/>
      <c r="Q1168" s="113"/>
      <c r="R1168" s="113"/>
      <c r="S1168" s="113"/>
      <c r="T1168" s="113"/>
    </row>
    <row r="1169" spans="1:10">
      <c r="A1169" s="137">
        <v>2019</v>
      </c>
      <c r="B1169" s="138" t="s">
        <v>91</v>
      </c>
      <c r="C1169" s="138" t="s">
        <v>121</v>
      </c>
      <c r="D1169" s="138" t="s">
        <v>227</v>
      </c>
      <c r="E1169" s="1674">
        <v>43604</v>
      </c>
      <c r="F1169" s="1656" t="s">
        <v>943</v>
      </c>
      <c r="G1169" s="141">
        <v>3</v>
      </c>
      <c r="H1169" s="1561" t="s">
        <v>944</v>
      </c>
      <c r="I1169" s="1409"/>
      <c r="J1169" s="2"/>
    </row>
    <row r="1170" spans="1:10">
      <c r="A1170" s="173">
        <v>2019</v>
      </c>
      <c r="B1170" s="138" t="s">
        <v>91</v>
      </c>
      <c r="C1170" s="174" t="s">
        <v>121</v>
      </c>
      <c r="D1170" s="174" t="s">
        <v>277</v>
      </c>
      <c r="E1170" s="1679">
        <v>43716</v>
      </c>
      <c r="F1170" s="1657" t="s">
        <v>945</v>
      </c>
      <c r="G1170" s="173">
        <v>10</v>
      </c>
      <c r="H1170" s="88" t="s">
        <v>267</v>
      </c>
      <c r="I1170" s="1409"/>
    </row>
    <row r="1171" spans="1:10">
      <c r="A1171" s="173">
        <v>2019</v>
      </c>
      <c r="B1171" s="138" t="s">
        <v>91</v>
      </c>
      <c r="C1171" s="174" t="s">
        <v>121</v>
      </c>
      <c r="D1171" s="174" t="s">
        <v>277</v>
      </c>
      <c r="E1171" s="1679">
        <v>43716</v>
      </c>
      <c r="F1171" s="1657" t="s">
        <v>946</v>
      </c>
      <c r="G1171" s="173">
        <v>10</v>
      </c>
      <c r="H1171" s="88" t="s">
        <v>894</v>
      </c>
      <c r="I1171" s="1409"/>
    </row>
    <row r="1172" spans="1:10">
      <c r="A1172" s="173">
        <v>2019</v>
      </c>
      <c r="B1172" s="138" t="s">
        <v>91</v>
      </c>
      <c r="C1172" s="174" t="s">
        <v>121</v>
      </c>
      <c r="D1172" s="174" t="s">
        <v>277</v>
      </c>
      <c r="E1172" s="1679">
        <v>43716</v>
      </c>
      <c r="F1172" s="1657" t="s">
        <v>947</v>
      </c>
      <c r="G1172" s="173">
        <v>7</v>
      </c>
      <c r="H1172" s="88" t="s">
        <v>948</v>
      </c>
      <c r="I1172" s="1409"/>
    </row>
    <row r="1173" spans="1:10">
      <c r="A1173" s="137">
        <v>2019</v>
      </c>
      <c r="B1173" s="143"/>
      <c r="C1173" s="143"/>
      <c r="D1173" s="138"/>
      <c r="E1173" s="1674"/>
      <c r="F1173" s="1656"/>
      <c r="G1173" s="141">
        <f>SUM(G1169:G1172)</f>
        <v>30</v>
      </c>
      <c r="H1173" s="1561"/>
      <c r="I1173" s="1409"/>
      <c r="J1173" s="2"/>
    </row>
    <row r="1174" spans="1:10">
      <c r="A1174" s="1874">
        <v>2020</v>
      </c>
      <c r="B1174" s="1875" t="s">
        <v>91</v>
      </c>
      <c r="C1174" s="2247" t="s">
        <v>121</v>
      </c>
      <c r="D1174" s="2190" t="s">
        <v>252</v>
      </c>
      <c r="E1174" s="2191">
        <v>43891</v>
      </c>
      <c r="F1174" s="2192" t="s">
        <v>949</v>
      </c>
      <c r="G1174" s="2248">
        <v>3</v>
      </c>
      <c r="H1174" s="2194" t="s">
        <v>950</v>
      </c>
      <c r="I1174" s="1409"/>
      <c r="J1174" s="2"/>
    </row>
    <row r="1175" spans="1:10">
      <c r="A1175" s="1874">
        <v>2020</v>
      </c>
      <c r="B1175" s="1875"/>
      <c r="C1175" s="2250"/>
      <c r="D1175" s="2087"/>
      <c r="E1175" s="2088"/>
      <c r="F1175" s="2089"/>
      <c r="G1175" s="2090">
        <f>SUM(G1174)</f>
        <v>3</v>
      </c>
      <c r="H1175" s="2091"/>
      <c r="I1175" s="1409"/>
      <c r="J1175" s="2"/>
    </row>
    <row r="1176" spans="1:10">
      <c r="A1176" s="1518">
        <v>2021</v>
      </c>
      <c r="B1176" s="1519" t="s">
        <v>91</v>
      </c>
      <c r="C1176" s="2179" t="s">
        <v>121</v>
      </c>
      <c r="D1176" s="2033" t="s">
        <v>252</v>
      </c>
      <c r="E1176" s="2034">
        <v>44262</v>
      </c>
      <c r="F1176" s="2035" t="s">
        <v>5411</v>
      </c>
      <c r="G1176" s="2035">
        <v>10</v>
      </c>
      <c r="H1176" s="2043" t="s">
        <v>654</v>
      </c>
      <c r="I1176" s="1409"/>
      <c r="J1176" s="2"/>
    </row>
    <row r="1177" spans="1:10">
      <c r="A1177" s="1518">
        <v>2021</v>
      </c>
      <c r="B1177" s="1519" t="s">
        <v>91</v>
      </c>
      <c r="C1177" s="2179" t="s">
        <v>121</v>
      </c>
      <c r="D1177" s="2033" t="s">
        <v>5683</v>
      </c>
      <c r="E1177" s="2034">
        <v>44332</v>
      </c>
      <c r="F1177" s="2035" t="s">
        <v>5731</v>
      </c>
      <c r="G1177" s="2035">
        <v>3</v>
      </c>
      <c r="H1177" s="2043" t="s">
        <v>5699</v>
      </c>
      <c r="I1177" s="1409"/>
      <c r="J1177" s="2"/>
    </row>
    <row r="1178" spans="1:10">
      <c r="A1178" s="1518">
        <v>2021</v>
      </c>
      <c r="B1178" s="1519"/>
      <c r="C1178" s="2332"/>
      <c r="D1178" s="2333"/>
      <c r="E1178" s="2334"/>
      <c r="F1178" s="2335"/>
      <c r="G1178" s="2336">
        <v>13</v>
      </c>
      <c r="H1178" s="2337"/>
      <c r="I1178" s="1409"/>
      <c r="J1178" s="2"/>
    </row>
    <row r="1179" spans="1:10">
      <c r="A1179" s="1919">
        <v>2022</v>
      </c>
      <c r="B1179" s="1920" t="s">
        <v>91</v>
      </c>
      <c r="C1179" s="1920" t="s">
        <v>121</v>
      </c>
      <c r="D1179" s="1920" t="s">
        <v>252</v>
      </c>
      <c r="E1179" s="1921">
        <v>44626</v>
      </c>
      <c r="F1179" s="1922" t="s">
        <v>5920</v>
      </c>
      <c r="G1179" s="1923">
        <v>3</v>
      </c>
      <c r="H1179" s="1924" t="s">
        <v>5828</v>
      </c>
      <c r="I1179" s="1409"/>
      <c r="J1179" s="2"/>
    </row>
    <row r="1180" spans="1:10">
      <c r="A1180" s="1919">
        <v>2022</v>
      </c>
      <c r="B1180" s="1920" t="s">
        <v>91</v>
      </c>
      <c r="C1180" s="1920" t="s">
        <v>121</v>
      </c>
      <c r="D1180" s="1920" t="s">
        <v>252</v>
      </c>
      <c r="E1180" s="1921">
        <v>44626</v>
      </c>
      <c r="F1180" s="1922" t="s">
        <v>5946</v>
      </c>
      <c r="G1180" s="1923">
        <v>3</v>
      </c>
      <c r="H1180" s="1924" t="s">
        <v>5854</v>
      </c>
      <c r="I1180" s="1857"/>
      <c r="J1180" s="2"/>
    </row>
    <row r="1181" spans="1:10">
      <c r="A1181" s="1919">
        <v>2022</v>
      </c>
      <c r="B1181" s="1920" t="s">
        <v>91</v>
      </c>
      <c r="C1181" s="1920" t="s">
        <v>121</v>
      </c>
      <c r="D1181" s="1920" t="s">
        <v>252</v>
      </c>
      <c r="E1181" s="1921">
        <v>44626</v>
      </c>
      <c r="F1181" s="1922" t="s">
        <v>5958</v>
      </c>
      <c r="G1181" s="1923">
        <v>7</v>
      </c>
      <c r="H1181" s="1924" t="s">
        <v>5864</v>
      </c>
      <c r="I1181" s="1857"/>
      <c r="J1181" s="2"/>
    </row>
    <row r="1182" spans="1:10">
      <c r="A1182" s="1919">
        <v>2022</v>
      </c>
      <c r="B1182" s="1920" t="s">
        <v>91</v>
      </c>
      <c r="C1182" s="1920" t="s">
        <v>121</v>
      </c>
      <c r="D1182" s="1920" t="s">
        <v>252</v>
      </c>
      <c r="E1182" s="1921">
        <v>44626</v>
      </c>
      <c r="F1182" s="1922" t="s">
        <v>5984</v>
      </c>
      <c r="G1182" s="1923">
        <v>3</v>
      </c>
      <c r="H1182" s="1924" t="s">
        <v>5894</v>
      </c>
      <c r="I1182" s="1857"/>
      <c r="J1182" s="2"/>
    </row>
    <row r="1183" spans="1:10">
      <c r="A1183" s="1919">
        <v>2022</v>
      </c>
      <c r="B1183" s="1920" t="s">
        <v>91</v>
      </c>
      <c r="C1183" s="1920" t="s">
        <v>121</v>
      </c>
      <c r="D1183" s="1920" t="s">
        <v>5785</v>
      </c>
      <c r="E1183" s="1921">
        <v>44878</v>
      </c>
      <c r="F1183" s="1922"/>
      <c r="G1183" s="1923">
        <v>0</v>
      </c>
      <c r="H1183" s="1924" t="s">
        <v>670</v>
      </c>
      <c r="I1183" s="1857" t="s">
        <v>234</v>
      </c>
      <c r="J1183" s="2"/>
    </row>
    <row r="1184" spans="1:10">
      <c r="A1184" s="1919">
        <v>2022</v>
      </c>
      <c r="B1184" s="1920" t="s">
        <v>91</v>
      </c>
      <c r="C1184" s="1920" t="s">
        <v>121</v>
      </c>
      <c r="D1184" s="1920" t="s">
        <v>6374</v>
      </c>
      <c r="E1184" s="1921">
        <v>44885</v>
      </c>
      <c r="F1184" s="1922" t="s">
        <v>6381</v>
      </c>
      <c r="G1184" s="1923">
        <v>0</v>
      </c>
      <c r="H1184" s="1924" t="s">
        <v>995</v>
      </c>
      <c r="I1184" s="1857" t="s">
        <v>234</v>
      </c>
      <c r="J1184" s="2"/>
    </row>
    <row r="1185" spans="1:20">
      <c r="A1185" s="1919">
        <v>2022</v>
      </c>
      <c r="B1185" s="1920" t="s">
        <v>91</v>
      </c>
      <c r="C1185" s="1920" t="s">
        <v>121</v>
      </c>
      <c r="D1185" s="1920" t="s">
        <v>6374</v>
      </c>
      <c r="E1185" s="1921">
        <v>44885</v>
      </c>
      <c r="F1185" s="1922" t="s">
        <v>6381</v>
      </c>
      <c r="G1185" s="1923">
        <v>0</v>
      </c>
      <c r="H1185" s="1924" t="s">
        <v>670</v>
      </c>
      <c r="I1185" s="1857" t="s">
        <v>234</v>
      </c>
      <c r="J1185" s="2"/>
    </row>
    <row r="1186" spans="1:20">
      <c r="A1186" s="1919">
        <v>2022</v>
      </c>
      <c r="B1186" s="1920"/>
      <c r="C1186" s="1920"/>
      <c r="D1186" s="1920"/>
      <c r="E1186" s="1921"/>
      <c r="F1186" s="1922"/>
      <c r="G1186" s="1923">
        <v>16</v>
      </c>
      <c r="H1186" s="1924"/>
      <c r="I1186" s="1857"/>
      <c r="J1186" s="2"/>
    </row>
    <row r="1187" spans="1:20">
      <c r="A1187" s="2177" t="s">
        <v>46</v>
      </c>
      <c r="B1187" s="2171"/>
      <c r="C1187" s="2178" t="s">
        <v>951</v>
      </c>
      <c r="D1187" s="2171"/>
      <c r="E1187" s="2173"/>
      <c r="F1187" s="2175"/>
      <c r="G1187" s="2175">
        <v>151</v>
      </c>
      <c r="H1187" s="2176"/>
      <c r="I1187" s="1409"/>
      <c r="J1187" s="93"/>
    </row>
    <row r="1188" spans="1:20">
      <c r="A1188" s="178"/>
      <c r="B1188" s="154"/>
      <c r="C1188" s="155"/>
      <c r="D1188" s="154"/>
      <c r="E1188" s="1677"/>
      <c r="F1188" s="153"/>
      <c r="G1188" s="153"/>
      <c r="H1188" s="157"/>
      <c r="I1188" s="1409"/>
      <c r="J1188" s="93"/>
    </row>
    <row r="1189" spans="1:20">
      <c r="A1189" s="1866">
        <v>2020</v>
      </c>
      <c r="B1189" s="1860" t="s">
        <v>129</v>
      </c>
      <c r="C1189" s="1869" t="s">
        <v>149</v>
      </c>
      <c r="D1189" s="1860"/>
      <c r="E1189" s="1862"/>
      <c r="F1189" s="1859"/>
      <c r="G1189" s="1873">
        <v>0</v>
      </c>
      <c r="H1189" s="170"/>
      <c r="I1189" s="1409"/>
      <c r="J1189" s="2"/>
    </row>
    <row r="1190" spans="1:20" s="115" customFormat="1">
      <c r="A1190" s="1866">
        <v>2020</v>
      </c>
      <c r="B1190" s="1860"/>
      <c r="C1190" s="1861"/>
      <c r="D1190" s="1860"/>
      <c r="E1190" s="1862"/>
      <c r="F1190" s="1859"/>
      <c r="G1190" s="1859">
        <f>SUM(G1189)</f>
        <v>0</v>
      </c>
      <c r="H1190" s="170"/>
      <c r="I1190" s="1540"/>
      <c r="J1190" s="114"/>
      <c r="K1190" s="113"/>
      <c r="L1190" s="113"/>
      <c r="M1190" s="113"/>
      <c r="N1190" s="113"/>
      <c r="O1190" s="113"/>
      <c r="P1190" s="113"/>
      <c r="Q1190" s="113"/>
      <c r="R1190" s="113"/>
      <c r="S1190" s="113"/>
      <c r="T1190" s="113"/>
    </row>
    <row r="1191" spans="1:20">
      <c r="A1191" s="2177" t="s">
        <v>46</v>
      </c>
      <c r="B1191" s="2171"/>
      <c r="C1191" s="2178" t="s">
        <v>953</v>
      </c>
      <c r="D1191" s="2171"/>
      <c r="E1191" s="2173"/>
      <c r="F1191" s="2175"/>
      <c r="G1191" s="2175">
        <f>G1190</f>
        <v>0</v>
      </c>
      <c r="H1191" s="2176"/>
      <c r="I1191" s="1409"/>
      <c r="J1191" s="93"/>
    </row>
    <row r="1192" spans="1:20">
      <c r="A1192" s="147"/>
      <c r="C1192" s="148"/>
      <c r="E1192" s="1673"/>
      <c r="F1192" s="133"/>
      <c r="G1192" s="133"/>
      <c r="I1192" s="1409"/>
      <c r="J1192" s="93"/>
    </row>
    <row r="1193" spans="1:20">
      <c r="A1193" s="1866">
        <v>2020</v>
      </c>
      <c r="B1193" s="1860" t="s">
        <v>129</v>
      </c>
      <c r="C1193" s="1861" t="s">
        <v>5781</v>
      </c>
      <c r="D1193" s="1860"/>
      <c r="E1193" s="1862"/>
      <c r="F1193" s="1859"/>
      <c r="G1193" s="1859">
        <v>0</v>
      </c>
      <c r="I1193" s="1409"/>
      <c r="J1193" s="93"/>
    </row>
    <row r="1194" spans="1:20">
      <c r="A1194" s="1866">
        <v>2020</v>
      </c>
      <c r="B1194" s="1860"/>
      <c r="C1194" s="1861"/>
      <c r="D1194" s="1860"/>
      <c r="E1194" s="1862"/>
      <c r="F1194" s="1859"/>
      <c r="G1194" s="1859">
        <v>0</v>
      </c>
      <c r="I1194" s="1409"/>
      <c r="J1194" s="93"/>
    </row>
    <row r="1195" spans="1:20">
      <c r="A1195" s="2177" t="s">
        <v>46</v>
      </c>
      <c r="B1195" s="2171"/>
      <c r="C1195" s="2178" t="s">
        <v>5800</v>
      </c>
      <c r="D1195" s="2263"/>
      <c r="E1195" s="2265"/>
      <c r="F1195" s="2289"/>
      <c r="G1195" s="2175">
        <v>0</v>
      </c>
      <c r="H1195" s="2267"/>
      <c r="I1195" s="1409"/>
      <c r="J1195" s="93"/>
    </row>
    <row r="1196" spans="1:20">
      <c r="A1196" s="147"/>
      <c r="C1196" s="148"/>
      <c r="E1196" s="1673"/>
      <c r="F1196" s="133"/>
      <c r="G1196" s="133"/>
      <c r="I1196" s="1409"/>
      <c r="J1196" s="93"/>
    </row>
    <row r="1197" spans="1:20" s="115" customFormat="1">
      <c r="A1197" s="147">
        <v>2019</v>
      </c>
      <c r="B1197" s="73" t="s">
        <v>129</v>
      </c>
      <c r="C1197" s="148" t="s">
        <v>156</v>
      </c>
      <c r="D1197" s="73"/>
      <c r="E1197" s="1673"/>
      <c r="F1197" s="133"/>
      <c r="G1197" s="133">
        <v>0</v>
      </c>
      <c r="H1197" s="170"/>
      <c r="I1197" s="1540"/>
      <c r="J1197" s="114"/>
      <c r="K1197" s="113"/>
      <c r="L1197" s="113"/>
      <c r="M1197" s="113"/>
      <c r="N1197" s="113"/>
      <c r="O1197" s="113"/>
      <c r="P1197" s="113"/>
      <c r="Q1197" s="113"/>
      <c r="R1197" s="113"/>
      <c r="S1197" s="113"/>
      <c r="T1197" s="113"/>
    </row>
    <row r="1198" spans="1:20" s="115" customFormat="1">
      <c r="A1198" s="147">
        <v>2019</v>
      </c>
      <c r="B1198" s="73"/>
      <c r="C1198" s="148"/>
      <c r="D1198" s="73"/>
      <c r="E1198" s="1673"/>
      <c r="F1198" s="133"/>
      <c r="G1198" s="133">
        <f>SUM(G1197)</f>
        <v>0</v>
      </c>
      <c r="H1198" s="170"/>
      <c r="I1198" s="1540"/>
      <c r="J1198" s="114"/>
      <c r="K1198" s="113"/>
      <c r="L1198" s="113"/>
      <c r="M1198" s="113"/>
      <c r="N1198" s="113"/>
      <c r="O1198" s="113"/>
      <c r="P1198" s="113"/>
      <c r="Q1198" s="113"/>
      <c r="R1198" s="113"/>
      <c r="S1198" s="113"/>
      <c r="T1198" s="113"/>
    </row>
    <row r="1199" spans="1:20">
      <c r="A1199" s="2177" t="s">
        <v>46</v>
      </c>
      <c r="B1199" s="2171"/>
      <c r="C1199" s="2178" t="s">
        <v>955</v>
      </c>
      <c r="D1199" s="2171"/>
      <c r="E1199" s="2173"/>
      <c r="F1199" s="2175"/>
      <c r="G1199" s="2175">
        <f>G1198</f>
        <v>0</v>
      </c>
      <c r="H1199" s="2176"/>
      <c r="I1199" s="1409"/>
      <c r="J1199" s="93"/>
    </row>
    <row r="1200" spans="1:20">
      <c r="A1200" s="147"/>
      <c r="C1200" s="72"/>
      <c r="E1200" s="1673"/>
      <c r="F1200" s="133"/>
      <c r="G1200" s="133"/>
      <c r="I1200" s="1409"/>
      <c r="J1200" s="93"/>
    </row>
    <row r="1201" spans="1:22">
      <c r="A1201" s="2013">
        <v>2017</v>
      </c>
      <c r="B1201" s="2014" t="s">
        <v>53</v>
      </c>
      <c r="C1201" s="2015" t="s">
        <v>69</v>
      </c>
      <c r="D1201" s="2014" t="s">
        <v>5476</v>
      </c>
      <c r="E1201" s="2016">
        <v>42784</v>
      </c>
      <c r="F1201" s="2017" t="s">
        <v>6356</v>
      </c>
      <c r="G1201" s="2017">
        <v>5</v>
      </c>
      <c r="H1201" s="2018" t="s">
        <v>248</v>
      </c>
      <c r="I1201" s="1857"/>
      <c r="J1201" s="93"/>
    </row>
    <row r="1202" spans="1:22">
      <c r="A1202" s="2013">
        <v>2017</v>
      </c>
      <c r="B1202" s="2014"/>
      <c r="C1202" s="2015"/>
      <c r="D1202" s="2014"/>
      <c r="E1202" s="2016"/>
      <c r="F1202" s="2017"/>
      <c r="G1202" s="2017">
        <v>5</v>
      </c>
      <c r="H1202" s="2018"/>
      <c r="I1202" s="1857"/>
      <c r="J1202" s="93"/>
    </row>
    <row r="1203" spans="1:22" s="115" customFormat="1">
      <c r="A1203" s="1835">
        <v>2018</v>
      </c>
      <c r="B1203" s="1826" t="s">
        <v>53</v>
      </c>
      <c r="C1203" s="1841" t="s">
        <v>69</v>
      </c>
      <c r="D1203" s="1826" t="s">
        <v>924</v>
      </c>
      <c r="E1203" s="1837">
        <v>43142</v>
      </c>
      <c r="F1203" s="1838" t="s">
        <v>957</v>
      </c>
      <c r="G1203" s="1838">
        <v>5</v>
      </c>
      <c r="H1203" s="1839" t="s">
        <v>309</v>
      </c>
      <c r="I1203" s="1925"/>
      <c r="J1203" s="114"/>
      <c r="K1203" s="113"/>
      <c r="L1203" s="113"/>
      <c r="M1203" s="375"/>
      <c r="N1203" s="113"/>
      <c r="O1203" s="113"/>
      <c r="P1203" s="113"/>
      <c r="Q1203" s="113"/>
      <c r="R1203" s="113"/>
      <c r="S1203" s="113"/>
      <c r="T1203" s="113"/>
    </row>
    <row r="1204" spans="1:22" s="115" customFormat="1">
      <c r="A1204" s="1835">
        <v>2018</v>
      </c>
      <c r="B1204" s="1826" t="s">
        <v>53</v>
      </c>
      <c r="C1204" s="1841" t="s">
        <v>69</v>
      </c>
      <c r="D1204" s="1826" t="s">
        <v>81</v>
      </c>
      <c r="E1204" s="1837">
        <v>43133</v>
      </c>
      <c r="F1204" s="1838" t="s">
        <v>957</v>
      </c>
      <c r="G1204" s="1838">
        <v>5</v>
      </c>
      <c r="H1204" s="1839" t="s">
        <v>309</v>
      </c>
      <c r="I1204" s="1925"/>
      <c r="J1204" s="114"/>
      <c r="K1204" s="113"/>
      <c r="L1204" s="113"/>
      <c r="M1204" s="375"/>
      <c r="N1204" s="113"/>
      <c r="O1204" s="113"/>
      <c r="P1204" s="113"/>
      <c r="Q1204" s="113"/>
      <c r="R1204" s="113"/>
      <c r="S1204" s="113"/>
      <c r="T1204" s="113"/>
    </row>
    <row r="1205" spans="1:22" s="115" customFormat="1">
      <c r="A1205" s="1835">
        <v>2018</v>
      </c>
      <c r="B1205" s="1826"/>
      <c r="C1205" s="1841"/>
      <c r="D1205" s="1826"/>
      <c r="E1205" s="1837"/>
      <c r="F1205" s="1838"/>
      <c r="G1205" s="1838">
        <f>SUM(G1203:G1204)</f>
        <v>10</v>
      </c>
      <c r="H1205" s="1839"/>
      <c r="I1205" s="1925"/>
      <c r="J1205" s="114"/>
      <c r="K1205" s="113"/>
      <c r="L1205" s="113"/>
      <c r="M1205" s="375"/>
      <c r="N1205" s="113"/>
      <c r="O1205" s="113"/>
      <c r="P1205" s="113"/>
      <c r="Q1205" s="113"/>
      <c r="R1205" s="113"/>
      <c r="S1205" s="113"/>
      <c r="T1205" s="113"/>
    </row>
    <row r="1206" spans="1:22">
      <c r="A1206" s="2177" t="s">
        <v>46</v>
      </c>
      <c r="B1206" s="2171"/>
      <c r="C1206" s="2268" t="s">
        <v>958</v>
      </c>
      <c r="D1206" s="2171"/>
      <c r="E1206" s="2173"/>
      <c r="F1206" s="2175"/>
      <c r="G1206" s="2175">
        <v>15</v>
      </c>
      <c r="H1206" s="2176"/>
      <c r="I1206" s="1409"/>
      <c r="J1206" s="93"/>
      <c r="M1206" s="338"/>
    </row>
    <row r="1207" spans="1:22">
      <c r="A1207" s="178"/>
      <c r="B1207" s="154"/>
      <c r="C1207" s="279"/>
      <c r="D1207" s="154"/>
      <c r="E1207" s="1677"/>
      <c r="F1207" s="153"/>
      <c r="G1207" s="153"/>
      <c r="H1207" s="157"/>
      <c r="I1207" s="1857"/>
      <c r="J1207" s="93"/>
      <c r="M1207" s="338"/>
    </row>
    <row r="1208" spans="1:22">
      <c r="A1208" s="1833">
        <v>2022</v>
      </c>
      <c r="B1208" s="1827" t="s">
        <v>129</v>
      </c>
      <c r="C1208" s="1834" t="s">
        <v>6026</v>
      </c>
      <c r="D1208" s="1827" t="s">
        <v>5469</v>
      </c>
      <c r="E1208" s="1829">
        <v>44646</v>
      </c>
      <c r="F1208" s="1831" t="s">
        <v>6027</v>
      </c>
      <c r="G1208" s="1831">
        <v>5</v>
      </c>
      <c r="H1208" s="1832" t="s">
        <v>305</v>
      </c>
      <c r="I1208" s="1857"/>
      <c r="J1208" s="93"/>
      <c r="M1208" s="338"/>
    </row>
    <row r="1209" spans="1:22">
      <c r="A1209" s="1833">
        <v>2022</v>
      </c>
      <c r="B1209" s="154"/>
      <c r="C1209" s="279"/>
      <c r="D1209" s="154"/>
      <c r="E1209" s="1677"/>
      <c r="F1209" s="153"/>
      <c r="G1209" s="1831">
        <v>5</v>
      </c>
      <c r="H1209" s="157"/>
      <c r="I1209" s="1857"/>
      <c r="J1209" s="93"/>
      <c r="M1209" s="338"/>
    </row>
    <row r="1210" spans="1:22">
      <c r="A1210" s="2177" t="s">
        <v>46</v>
      </c>
      <c r="B1210" s="2263"/>
      <c r="C1210" s="2268" t="s">
        <v>6028</v>
      </c>
      <c r="D1210" s="2263"/>
      <c r="E1210" s="2265"/>
      <c r="F1210" s="2289"/>
      <c r="G1210" s="2175">
        <v>5</v>
      </c>
      <c r="H1210" s="2267"/>
      <c r="I1210" s="1409"/>
      <c r="J1210" s="93"/>
    </row>
    <row r="1211" spans="1:22">
      <c r="A1211" s="147"/>
      <c r="C1211" s="72"/>
      <c r="E1211" s="1673"/>
      <c r="F1211" s="133"/>
      <c r="G1211" s="133"/>
      <c r="I1211" s="1857"/>
      <c r="J1211" s="93"/>
    </row>
    <row r="1212" spans="1:22" s="115" customFormat="1">
      <c r="A1212" s="1840">
        <v>2018</v>
      </c>
      <c r="B1212" s="1826" t="s">
        <v>164</v>
      </c>
      <c r="C1212" s="1826" t="s">
        <v>191</v>
      </c>
      <c r="D1212" s="1844" t="s">
        <v>252</v>
      </c>
      <c r="E1212" s="1837">
        <v>43163</v>
      </c>
      <c r="F1212" s="1842" t="s">
        <v>959</v>
      </c>
      <c r="G1212" s="1838">
        <v>3</v>
      </c>
      <c r="H1212" s="1839" t="s">
        <v>960</v>
      </c>
      <c r="I1212" s="1925"/>
      <c r="J1212" s="114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</row>
    <row r="1213" spans="1:22" s="115" customFormat="1">
      <c r="A1213" s="1835">
        <v>2018</v>
      </c>
      <c r="B1213" s="1826" t="s">
        <v>164</v>
      </c>
      <c r="C1213" s="1826" t="s">
        <v>191</v>
      </c>
      <c r="D1213" s="1826" t="s">
        <v>370</v>
      </c>
      <c r="E1213" s="1837">
        <v>43247</v>
      </c>
      <c r="F1213" s="1838" t="s">
        <v>961</v>
      </c>
      <c r="G1213" s="1838">
        <v>15</v>
      </c>
      <c r="H1213" s="1839" t="s">
        <v>759</v>
      </c>
      <c r="I1213" s="1925"/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</row>
    <row r="1214" spans="1:22">
      <c r="A1214" s="1840">
        <v>2018</v>
      </c>
      <c r="B1214" s="1826"/>
      <c r="C1214" s="1826"/>
      <c r="D1214" s="1844"/>
      <c r="E1214" s="1837"/>
      <c r="F1214" s="1842"/>
      <c r="G1214" s="1838">
        <f>SUM(G1212:G1213)</f>
        <v>18</v>
      </c>
      <c r="H1214" s="1839"/>
      <c r="I1214" s="2338"/>
      <c r="J1214" s="189"/>
      <c r="K1214" s="186"/>
      <c r="L1214" s="261"/>
      <c r="M1214" s="261"/>
      <c r="N1214" s="271"/>
      <c r="O1214" s="271"/>
      <c r="P1214" s="271"/>
      <c r="Q1214" s="271"/>
      <c r="R1214" s="271"/>
      <c r="S1214" s="271"/>
      <c r="T1214" s="271"/>
      <c r="U1214" s="372"/>
      <c r="V1214" s="372"/>
    </row>
    <row r="1215" spans="1:22">
      <c r="A1215" s="2170" t="s">
        <v>46</v>
      </c>
      <c r="B1215" s="2171"/>
      <c r="C1215" s="2171" t="s">
        <v>962</v>
      </c>
      <c r="D1215" s="2172"/>
      <c r="E1215" s="2173"/>
      <c r="F1215" s="2174"/>
      <c r="G1215" s="2175">
        <f>G1214</f>
        <v>18</v>
      </c>
      <c r="H1215" s="2176"/>
      <c r="I1215" s="1409"/>
      <c r="J1215" s="93"/>
    </row>
    <row r="1216" spans="1:22">
      <c r="A1216" s="147"/>
      <c r="C1216" s="72"/>
      <c r="E1216" s="1673"/>
      <c r="F1216" s="133"/>
      <c r="G1216" s="133"/>
      <c r="I1216" s="1409"/>
      <c r="J1216" s="93"/>
    </row>
    <row r="1217" spans="1:20" s="115" customFormat="1">
      <c r="A1217" s="1835">
        <v>2018</v>
      </c>
      <c r="B1217" s="1826" t="s">
        <v>53</v>
      </c>
      <c r="C1217" s="1841" t="s">
        <v>73</v>
      </c>
      <c r="D1217" s="1826" t="s">
        <v>270</v>
      </c>
      <c r="E1217" s="1837">
        <v>43401</v>
      </c>
      <c r="F1217" s="1838" t="s">
        <v>963</v>
      </c>
      <c r="G1217" s="1838">
        <v>5</v>
      </c>
      <c r="H1217" s="1839" t="s">
        <v>435</v>
      </c>
      <c r="I1217" s="1540"/>
      <c r="J1217" s="114"/>
      <c r="K1217" s="113"/>
      <c r="L1217" s="113"/>
      <c r="M1217" s="375"/>
      <c r="N1217" s="113"/>
      <c r="O1217" s="113"/>
      <c r="P1217" s="113"/>
      <c r="Q1217" s="113"/>
      <c r="R1217" s="113"/>
      <c r="S1217" s="113"/>
      <c r="T1217" s="113"/>
    </row>
    <row r="1218" spans="1:20" s="115" customFormat="1">
      <c r="A1218" s="1835">
        <v>2018</v>
      </c>
      <c r="B1218" s="1826"/>
      <c r="C1218" s="1841"/>
      <c r="D1218" s="1826"/>
      <c r="E1218" s="1837"/>
      <c r="F1218" s="1838"/>
      <c r="G1218" s="1838">
        <f>SUM(G1217:G1217)</f>
        <v>5</v>
      </c>
      <c r="H1218" s="1839"/>
      <c r="I1218" s="1540"/>
      <c r="J1218" s="114"/>
      <c r="K1218" s="113"/>
      <c r="L1218" s="113"/>
      <c r="M1218" s="375"/>
      <c r="N1218" s="113"/>
      <c r="O1218" s="113"/>
      <c r="P1218" s="113"/>
      <c r="Q1218" s="113"/>
      <c r="R1218" s="113"/>
      <c r="S1218" s="113"/>
      <c r="T1218" s="113"/>
    </row>
    <row r="1219" spans="1:20">
      <c r="A1219" s="137">
        <v>2019</v>
      </c>
      <c r="B1219" s="138" t="s">
        <v>53</v>
      </c>
      <c r="C1219" s="143" t="s">
        <v>73</v>
      </c>
      <c r="D1219" s="138" t="s">
        <v>227</v>
      </c>
      <c r="E1219" s="1674">
        <v>43604</v>
      </c>
      <c r="F1219" s="1656" t="s">
        <v>964</v>
      </c>
      <c r="G1219" s="141">
        <v>3</v>
      </c>
      <c r="H1219" s="1561" t="s">
        <v>965</v>
      </c>
      <c r="I1219" s="1409"/>
    </row>
    <row r="1220" spans="1:20">
      <c r="A1220" s="137">
        <v>2019</v>
      </c>
      <c r="B1220" s="143"/>
      <c r="C1220" s="143"/>
      <c r="D1220" s="138"/>
      <c r="E1220" s="1674"/>
      <c r="F1220" s="1656"/>
      <c r="G1220" s="141">
        <f>SUM(G1219)</f>
        <v>3</v>
      </c>
      <c r="H1220" s="1561"/>
      <c r="I1220" s="1409"/>
    </row>
    <row r="1221" spans="1:20">
      <c r="A1221" s="2177" t="s">
        <v>46</v>
      </c>
      <c r="B1221" s="2171"/>
      <c r="C1221" s="2268" t="s">
        <v>5747</v>
      </c>
      <c r="D1221" s="2171"/>
      <c r="E1221" s="2173"/>
      <c r="F1221" s="2175"/>
      <c r="G1221" s="2175">
        <f>G1218+G1220</f>
        <v>8</v>
      </c>
      <c r="H1221" s="2176"/>
      <c r="I1221" s="1409"/>
      <c r="J1221" s="93"/>
      <c r="M1221" s="338"/>
    </row>
    <row r="1222" spans="1:20">
      <c r="A1222" s="104"/>
      <c r="D1222" s="131"/>
      <c r="E1222" s="1673"/>
      <c r="F1222" s="87"/>
      <c r="G1222" s="133"/>
      <c r="I1222" s="1409"/>
      <c r="J1222" s="93"/>
    </row>
    <row r="1223" spans="1:20">
      <c r="A1223" s="1835">
        <v>2018</v>
      </c>
      <c r="B1223" s="1826" t="s">
        <v>91</v>
      </c>
      <c r="C1223" s="1826" t="s">
        <v>966</v>
      </c>
      <c r="D1223" s="1826" t="s">
        <v>265</v>
      </c>
      <c r="E1223" s="1837">
        <v>43352</v>
      </c>
      <c r="F1223" s="1838" t="s">
        <v>971</v>
      </c>
      <c r="G1223" s="1842">
        <v>7</v>
      </c>
      <c r="H1223" s="1839" t="s">
        <v>972</v>
      </c>
      <c r="I1223" s="1409"/>
      <c r="J1223" s="2"/>
    </row>
    <row r="1224" spans="1:20">
      <c r="A1224" s="1835">
        <v>2018</v>
      </c>
      <c r="B1224" s="1826" t="s">
        <v>91</v>
      </c>
      <c r="C1224" s="1826" t="s">
        <v>966</v>
      </c>
      <c r="D1224" s="1826" t="s">
        <v>265</v>
      </c>
      <c r="E1224" s="1837">
        <v>43352</v>
      </c>
      <c r="F1224" s="1838" t="s">
        <v>973</v>
      </c>
      <c r="G1224" s="1842">
        <v>7</v>
      </c>
      <c r="H1224" s="1839" t="s">
        <v>974</v>
      </c>
      <c r="I1224" s="1409"/>
      <c r="J1224" s="2"/>
    </row>
    <row r="1225" spans="1:20">
      <c r="A1225" s="1835">
        <v>2018</v>
      </c>
      <c r="B1225" s="1826" t="s">
        <v>91</v>
      </c>
      <c r="C1225" s="1826" t="s">
        <v>966</v>
      </c>
      <c r="D1225" s="1826" t="s">
        <v>265</v>
      </c>
      <c r="E1225" s="1837">
        <v>43352</v>
      </c>
      <c r="F1225" s="1838" t="s">
        <v>975</v>
      </c>
      <c r="G1225" s="1842">
        <v>7</v>
      </c>
      <c r="H1225" s="1839" t="s">
        <v>976</v>
      </c>
      <c r="I1225" s="1409"/>
      <c r="J1225" s="2"/>
    </row>
    <row r="1226" spans="1:20">
      <c r="A1226" s="1835">
        <v>2018</v>
      </c>
      <c r="B1226" s="1826" t="s">
        <v>91</v>
      </c>
      <c r="C1226" s="1826" t="s">
        <v>966</v>
      </c>
      <c r="D1226" s="1826" t="s">
        <v>265</v>
      </c>
      <c r="E1226" s="1837">
        <v>43352</v>
      </c>
      <c r="F1226" s="1838" t="s">
        <v>977</v>
      </c>
      <c r="G1226" s="1842">
        <v>7</v>
      </c>
      <c r="H1226" s="1839" t="s">
        <v>978</v>
      </c>
      <c r="I1226" s="1409"/>
      <c r="J1226" s="2"/>
    </row>
    <row r="1227" spans="1:20">
      <c r="A1227" s="1835">
        <v>2018</v>
      </c>
      <c r="B1227" s="1826" t="s">
        <v>91</v>
      </c>
      <c r="C1227" s="1826" t="s">
        <v>966</v>
      </c>
      <c r="D1227" s="1826" t="s">
        <v>819</v>
      </c>
      <c r="E1227" s="1837">
        <v>43401</v>
      </c>
      <c r="F1227" s="1838" t="s">
        <v>979</v>
      </c>
      <c r="G1227" s="1842">
        <v>0</v>
      </c>
      <c r="H1227" s="1839" t="s">
        <v>503</v>
      </c>
      <c r="I1227" s="1409" t="s">
        <v>234</v>
      </c>
      <c r="J1227" s="2"/>
    </row>
    <row r="1228" spans="1:20" s="115" customFormat="1">
      <c r="A1228" s="1835">
        <v>2018</v>
      </c>
      <c r="B1228" s="1826"/>
      <c r="C1228" s="1826"/>
      <c r="D1228" s="1826"/>
      <c r="E1228" s="1837"/>
      <c r="F1228" s="1845"/>
      <c r="G1228" s="1838">
        <f>SUM(G1223:G1227)</f>
        <v>28</v>
      </c>
      <c r="H1228" s="1839"/>
      <c r="I1228" s="1540"/>
      <c r="J1228" s="113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</row>
    <row r="1229" spans="1:20">
      <c r="A1229" s="147">
        <v>2019</v>
      </c>
      <c r="B1229" s="73" t="s">
        <v>91</v>
      </c>
      <c r="C1229" s="73" t="s">
        <v>966</v>
      </c>
      <c r="D1229" s="73" t="s">
        <v>70</v>
      </c>
      <c r="E1229" s="1673">
        <v>43547</v>
      </c>
      <c r="F1229" s="133" t="s">
        <v>980</v>
      </c>
      <c r="G1229" s="87">
        <v>5</v>
      </c>
      <c r="H1229" s="88" t="s">
        <v>981</v>
      </c>
      <c r="I1229" s="1409"/>
      <c r="J1229" s="2"/>
    </row>
    <row r="1230" spans="1:20">
      <c r="A1230" s="147">
        <v>2019</v>
      </c>
      <c r="B1230" s="73" t="s">
        <v>91</v>
      </c>
      <c r="C1230" s="73" t="s">
        <v>966</v>
      </c>
      <c r="D1230" s="73" t="s">
        <v>70</v>
      </c>
      <c r="E1230" s="1673">
        <v>43547</v>
      </c>
      <c r="F1230" s="133" t="s">
        <v>980</v>
      </c>
      <c r="G1230" s="87">
        <v>5</v>
      </c>
      <c r="H1230" s="88" t="s">
        <v>798</v>
      </c>
      <c r="I1230" s="1409"/>
      <c r="J1230" s="2"/>
    </row>
    <row r="1231" spans="1:20">
      <c r="A1231" s="137">
        <v>2019</v>
      </c>
      <c r="B1231" s="73" t="s">
        <v>91</v>
      </c>
      <c r="C1231" s="73" t="s">
        <v>966</v>
      </c>
      <c r="D1231" s="138" t="s">
        <v>227</v>
      </c>
      <c r="E1231" s="1674">
        <v>43604</v>
      </c>
      <c r="F1231" s="1656" t="s">
        <v>982</v>
      </c>
      <c r="G1231" s="141">
        <v>7</v>
      </c>
      <c r="H1231" s="1561" t="s">
        <v>983</v>
      </c>
      <c r="I1231" s="1409"/>
    </row>
    <row r="1232" spans="1:20">
      <c r="A1232" s="137">
        <v>2019</v>
      </c>
      <c r="B1232" s="73" t="s">
        <v>91</v>
      </c>
      <c r="C1232" s="73" t="s">
        <v>966</v>
      </c>
      <c r="D1232" s="138" t="s">
        <v>227</v>
      </c>
      <c r="E1232" s="1674">
        <v>43604</v>
      </c>
      <c r="F1232" s="1656" t="s">
        <v>984</v>
      </c>
      <c r="G1232" s="141">
        <v>7</v>
      </c>
      <c r="H1232" s="1561" t="s">
        <v>916</v>
      </c>
      <c r="I1232" s="1409"/>
    </row>
    <row r="1233" spans="1:10">
      <c r="A1233" s="137">
        <v>2019</v>
      </c>
      <c r="B1233" s="73" t="s">
        <v>91</v>
      </c>
      <c r="C1233" s="73" t="s">
        <v>966</v>
      </c>
      <c r="D1233" s="138" t="s">
        <v>227</v>
      </c>
      <c r="E1233" s="1674">
        <v>43604</v>
      </c>
      <c r="F1233" s="1656" t="s">
        <v>985</v>
      </c>
      <c r="G1233" s="141">
        <v>3</v>
      </c>
      <c r="H1233" s="1561" t="s">
        <v>986</v>
      </c>
      <c r="I1233" s="1409"/>
    </row>
    <row r="1234" spans="1:10">
      <c r="A1234" s="137">
        <v>2019</v>
      </c>
      <c r="B1234" s="73" t="s">
        <v>91</v>
      </c>
      <c r="C1234" s="73" t="s">
        <v>966</v>
      </c>
      <c r="D1234" s="138" t="s">
        <v>227</v>
      </c>
      <c r="E1234" s="1674">
        <v>43604</v>
      </c>
      <c r="F1234" s="1656" t="s">
        <v>987</v>
      </c>
      <c r="G1234" s="141">
        <v>3</v>
      </c>
      <c r="H1234" s="1561" t="s">
        <v>749</v>
      </c>
      <c r="I1234" s="1409"/>
    </row>
    <row r="1235" spans="1:10">
      <c r="A1235" s="147">
        <v>2019</v>
      </c>
      <c r="B1235" s="73" t="s">
        <v>91</v>
      </c>
      <c r="C1235" s="73" t="s">
        <v>966</v>
      </c>
      <c r="D1235" s="73" t="s">
        <v>78</v>
      </c>
      <c r="E1235" s="1673">
        <v>43611</v>
      </c>
      <c r="F1235" s="133" t="s">
        <v>988</v>
      </c>
      <c r="G1235" s="87">
        <v>10</v>
      </c>
      <c r="H1235" s="88" t="s">
        <v>989</v>
      </c>
      <c r="I1235" s="1409"/>
      <c r="J1235" s="2"/>
    </row>
    <row r="1236" spans="1:10">
      <c r="A1236" s="173">
        <v>2019</v>
      </c>
      <c r="B1236" s="73" t="s">
        <v>91</v>
      </c>
      <c r="C1236" s="73" t="s">
        <v>966</v>
      </c>
      <c r="D1236" s="174" t="s">
        <v>277</v>
      </c>
      <c r="E1236" s="1679">
        <v>43716</v>
      </c>
      <c r="F1236" s="1657" t="s">
        <v>6250</v>
      </c>
      <c r="G1236" s="173">
        <v>3</v>
      </c>
      <c r="H1236" s="88" t="s">
        <v>991</v>
      </c>
      <c r="I1236" s="1409"/>
    </row>
    <row r="1237" spans="1:10">
      <c r="A1237" s="173">
        <v>2019</v>
      </c>
      <c r="B1237" s="73" t="s">
        <v>91</v>
      </c>
      <c r="C1237" s="73" t="s">
        <v>966</v>
      </c>
      <c r="D1237" s="174" t="s">
        <v>277</v>
      </c>
      <c r="E1237" s="1679">
        <v>43716</v>
      </c>
      <c r="F1237" s="1662" t="s">
        <v>992</v>
      </c>
      <c r="G1237" s="173">
        <v>7</v>
      </c>
      <c r="H1237" s="88" t="s">
        <v>993</v>
      </c>
      <c r="I1237" s="1409"/>
    </row>
    <row r="1238" spans="1:10">
      <c r="A1238" s="173">
        <v>2019</v>
      </c>
      <c r="B1238" s="73" t="s">
        <v>91</v>
      </c>
      <c r="C1238" s="73" t="s">
        <v>966</v>
      </c>
      <c r="D1238" s="73" t="s">
        <v>94</v>
      </c>
      <c r="E1238" s="1679">
        <v>43772</v>
      </c>
      <c r="F1238" s="1657" t="s">
        <v>994</v>
      </c>
      <c r="G1238" s="173">
        <v>5</v>
      </c>
      <c r="H1238" s="88" t="s">
        <v>995</v>
      </c>
      <c r="I1238" s="1409"/>
    </row>
    <row r="1239" spans="1:10">
      <c r="A1239" s="173">
        <v>2019</v>
      </c>
      <c r="B1239" s="73" t="s">
        <v>91</v>
      </c>
      <c r="C1239" s="73" t="s">
        <v>966</v>
      </c>
      <c r="D1239" s="73" t="s">
        <v>94</v>
      </c>
      <c r="E1239" s="1679">
        <v>43772</v>
      </c>
      <c r="F1239" s="1657" t="s">
        <v>994</v>
      </c>
      <c r="G1239" s="173">
        <v>5</v>
      </c>
      <c r="H1239" s="88" t="s">
        <v>996</v>
      </c>
      <c r="I1239" s="1409"/>
    </row>
    <row r="1240" spans="1:10">
      <c r="A1240" s="173">
        <v>2019</v>
      </c>
      <c r="B1240" s="73" t="s">
        <v>91</v>
      </c>
      <c r="C1240" s="73" t="s">
        <v>966</v>
      </c>
      <c r="D1240" s="73" t="s">
        <v>246</v>
      </c>
      <c r="E1240" s="1679">
        <v>43779</v>
      </c>
      <c r="F1240" s="1657" t="s">
        <v>997</v>
      </c>
      <c r="G1240" s="173">
        <v>5</v>
      </c>
      <c r="H1240" s="88" t="s">
        <v>236</v>
      </c>
      <c r="I1240" s="1409"/>
    </row>
    <row r="1241" spans="1:10">
      <c r="A1241" s="173">
        <v>2019</v>
      </c>
      <c r="B1241" s="73" t="s">
        <v>91</v>
      </c>
      <c r="C1241" s="73" t="s">
        <v>966</v>
      </c>
      <c r="D1241" s="73" t="s">
        <v>246</v>
      </c>
      <c r="E1241" s="1679">
        <v>43779</v>
      </c>
      <c r="F1241" s="1657" t="s">
        <v>997</v>
      </c>
      <c r="G1241" s="173">
        <v>5</v>
      </c>
      <c r="H1241" s="88" t="s">
        <v>273</v>
      </c>
      <c r="I1241" s="1409"/>
    </row>
    <row r="1242" spans="1:10">
      <c r="A1242" s="147">
        <v>2019</v>
      </c>
      <c r="E1242" s="1673"/>
      <c r="F1242" s="1657"/>
      <c r="G1242" s="133">
        <f>SUM(G1229:G1241)</f>
        <v>70</v>
      </c>
      <c r="I1242" s="1409"/>
      <c r="J1242" s="2"/>
    </row>
    <row r="1243" spans="1:10">
      <c r="A1243" s="1866">
        <v>2020</v>
      </c>
      <c r="B1243" s="1860" t="s">
        <v>91</v>
      </c>
      <c r="C1243" s="2247" t="s">
        <v>966</v>
      </c>
      <c r="D1243" s="2190" t="s">
        <v>252</v>
      </c>
      <c r="E1243" s="2191">
        <v>43891</v>
      </c>
      <c r="F1243" s="2192" t="s">
        <v>999</v>
      </c>
      <c r="G1243" s="2248">
        <v>7</v>
      </c>
      <c r="H1243" s="2194" t="s">
        <v>1000</v>
      </c>
      <c r="I1243" s="1409"/>
      <c r="J1243" s="2"/>
    </row>
    <row r="1244" spans="1:10">
      <c r="A1244" s="1866">
        <v>2020</v>
      </c>
      <c r="B1244" s="1860" t="s">
        <v>91</v>
      </c>
      <c r="C1244" s="2249" t="s">
        <v>966</v>
      </c>
      <c r="D1244" s="2060" t="s">
        <v>252</v>
      </c>
      <c r="E1244" s="2061">
        <v>43891</v>
      </c>
      <c r="F1244" s="2062" t="s">
        <v>987</v>
      </c>
      <c r="G1244" s="2086">
        <v>7</v>
      </c>
      <c r="H1244" s="2067" t="s">
        <v>1001</v>
      </c>
      <c r="I1244" s="1409"/>
      <c r="J1244" s="2"/>
    </row>
    <row r="1245" spans="1:10">
      <c r="A1245" s="1866">
        <v>2020</v>
      </c>
      <c r="B1245" s="1860"/>
      <c r="C1245" s="2195"/>
      <c r="D1245" s="2059"/>
      <c r="E1245" s="2065"/>
      <c r="F1245" s="2132"/>
      <c r="G1245" s="2066">
        <f>SUM(G1243:G1244)</f>
        <v>14</v>
      </c>
      <c r="H1245" s="2068"/>
      <c r="I1245" s="1409"/>
      <c r="J1245" s="2"/>
    </row>
    <row r="1246" spans="1:10">
      <c r="A1246" s="1497">
        <v>2021</v>
      </c>
      <c r="B1246" s="1457" t="s">
        <v>91</v>
      </c>
      <c r="C1246" s="2179" t="s">
        <v>966</v>
      </c>
      <c r="D1246" s="2033" t="s">
        <v>252</v>
      </c>
      <c r="E1246" s="2034">
        <v>44262</v>
      </c>
      <c r="F1246" s="2035" t="s">
        <v>2237</v>
      </c>
      <c r="G1246" s="2035">
        <v>7</v>
      </c>
      <c r="H1246" s="2043" t="s">
        <v>1483</v>
      </c>
      <c r="I1246" s="1409"/>
      <c r="J1246" s="2"/>
    </row>
    <row r="1247" spans="1:10">
      <c r="A1247" s="1497">
        <v>2021</v>
      </c>
      <c r="B1247" s="1457" t="s">
        <v>91</v>
      </c>
      <c r="C1247" s="2179" t="s">
        <v>966</v>
      </c>
      <c r="D1247" s="2033" t="s">
        <v>252</v>
      </c>
      <c r="E1247" s="2034">
        <v>44262</v>
      </c>
      <c r="F1247" s="2035" t="s">
        <v>5412</v>
      </c>
      <c r="G1247" s="2035">
        <v>10</v>
      </c>
      <c r="H1247" s="2043" t="s">
        <v>5413</v>
      </c>
      <c r="I1247" s="1409"/>
      <c r="J1247" s="2"/>
    </row>
    <row r="1248" spans="1:10">
      <c r="A1248" s="1497">
        <v>2021</v>
      </c>
      <c r="B1248" s="1457" t="s">
        <v>91</v>
      </c>
      <c r="C1248" s="2179" t="s">
        <v>966</v>
      </c>
      <c r="D1248" s="2033" t="s">
        <v>252</v>
      </c>
      <c r="E1248" s="2034">
        <v>44262</v>
      </c>
      <c r="F1248" s="2035" t="s">
        <v>5414</v>
      </c>
      <c r="G1248" s="2035">
        <v>7</v>
      </c>
      <c r="H1248" s="2043" t="s">
        <v>254</v>
      </c>
      <c r="I1248" s="1409"/>
      <c r="J1248" s="2"/>
    </row>
    <row r="1249" spans="1:10">
      <c r="A1249" s="1497">
        <v>2021</v>
      </c>
      <c r="B1249" s="1457" t="s">
        <v>91</v>
      </c>
      <c r="C1249" s="2179" t="s">
        <v>966</v>
      </c>
      <c r="D1249" s="2033" t="s">
        <v>252</v>
      </c>
      <c r="E1249" s="2034">
        <v>44262</v>
      </c>
      <c r="F1249" s="2035" t="s">
        <v>5415</v>
      </c>
      <c r="G1249" s="2035">
        <v>3</v>
      </c>
      <c r="H1249" s="2043" t="s">
        <v>880</v>
      </c>
      <c r="I1249" s="1409"/>
      <c r="J1249" s="2"/>
    </row>
    <row r="1250" spans="1:10">
      <c r="A1250" s="1497">
        <v>2021</v>
      </c>
      <c r="B1250" s="1457" t="s">
        <v>91</v>
      </c>
      <c r="C1250" s="2179" t="s">
        <v>966</v>
      </c>
      <c r="D1250" s="2033" t="s">
        <v>252</v>
      </c>
      <c r="E1250" s="2034">
        <v>44262</v>
      </c>
      <c r="F1250" s="2035" t="s">
        <v>5416</v>
      </c>
      <c r="G1250" s="2035">
        <v>7</v>
      </c>
      <c r="H1250" s="2043" t="s">
        <v>1361</v>
      </c>
      <c r="I1250" s="1409"/>
      <c r="J1250" s="2"/>
    </row>
    <row r="1251" spans="1:10">
      <c r="A1251" s="1497">
        <v>2021</v>
      </c>
      <c r="B1251" s="1457" t="s">
        <v>91</v>
      </c>
      <c r="C1251" s="2179" t="s">
        <v>966</v>
      </c>
      <c r="D1251" s="2033" t="s">
        <v>252</v>
      </c>
      <c r="E1251" s="2034">
        <v>44262</v>
      </c>
      <c r="F1251" s="2035" t="s">
        <v>5417</v>
      </c>
      <c r="G1251" s="2035">
        <v>3</v>
      </c>
      <c r="H1251" s="2043" t="s">
        <v>1120</v>
      </c>
      <c r="I1251" s="1409"/>
      <c r="J1251" s="2"/>
    </row>
    <row r="1252" spans="1:10">
      <c r="A1252" s="1497">
        <v>2021</v>
      </c>
      <c r="B1252" s="1457" t="s">
        <v>91</v>
      </c>
      <c r="C1252" s="2179" t="s">
        <v>966</v>
      </c>
      <c r="D1252" s="2033" t="s">
        <v>5456</v>
      </c>
      <c r="E1252" s="2034">
        <v>44269</v>
      </c>
      <c r="F1252" s="2035" t="s">
        <v>5457</v>
      </c>
      <c r="G1252" s="2035">
        <v>5</v>
      </c>
      <c r="H1252" s="2043" t="s">
        <v>5744</v>
      </c>
      <c r="I1252" s="1409"/>
      <c r="J1252" s="2"/>
    </row>
    <row r="1253" spans="1:10">
      <c r="A1253" s="1497">
        <v>2021</v>
      </c>
      <c r="B1253" s="1457" t="s">
        <v>91</v>
      </c>
      <c r="C1253" s="2179" t="s">
        <v>966</v>
      </c>
      <c r="D1253" s="2033" t="s">
        <v>5456</v>
      </c>
      <c r="E1253" s="2034">
        <v>44269</v>
      </c>
      <c r="F1253" s="2035" t="s">
        <v>5457</v>
      </c>
      <c r="G1253" s="2035">
        <v>5</v>
      </c>
      <c r="H1253" s="2043" t="s">
        <v>244</v>
      </c>
      <c r="I1253" s="1409"/>
      <c r="J1253" s="2"/>
    </row>
    <row r="1254" spans="1:10">
      <c r="A1254" s="1497">
        <v>2021</v>
      </c>
      <c r="B1254" s="1457" t="s">
        <v>91</v>
      </c>
      <c r="C1254" s="2179" t="s">
        <v>966</v>
      </c>
      <c r="D1254" s="2033" t="s">
        <v>5745</v>
      </c>
      <c r="E1254" s="2034">
        <v>44276</v>
      </c>
      <c r="F1254" s="2035" t="s">
        <v>5457</v>
      </c>
      <c r="G1254" s="2035">
        <v>5</v>
      </c>
      <c r="H1254" s="2043" t="s">
        <v>5744</v>
      </c>
      <c r="I1254" s="1409"/>
      <c r="J1254" s="2"/>
    </row>
    <row r="1255" spans="1:10">
      <c r="A1255" s="1497">
        <v>2021</v>
      </c>
      <c r="B1255" s="1457" t="s">
        <v>91</v>
      </c>
      <c r="C1255" s="2179" t="s">
        <v>966</v>
      </c>
      <c r="D1255" s="2033" t="s">
        <v>5745</v>
      </c>
      <c r="E1255" s="2034">
        <v>44276</v>
      </c>
      <c r="F1255" s="2035" t="s">
        <v>5457</v>
      </c>
      <c r="G1255" s="2035">
        <v>5</v>
      </c>
      <c r="H1255" s="2043" t="s">
        <v>244</v>
      </c>
      <c r="I1255" s="1409"/>
      <c r="J1255" s="2"/>
    </row>
    <row r="1256" spans="1:10">
      <c r="A1256" s="1497">
        <v>2021</v>
      </c>
      <c r="B1256" s="1457" t="s">
        <v>91</v>
      </c>
      <c r="C1256" s="2179" t="s">
        <v>966</v>
      </c>
      <c r="D1256" s="2033" t="s">
        <v>5745</v>
      </c>
      <c r="E1256" s="2034">
        <v>44276</v>
      </c>
      <c r="F1256" s="2035" t="s">
        <v>5746</v>
      </c>
      <c r="G1256" s="2035">
        <v>5</v>
      </c>
      <c r="H1256" s="2043" t="s">
        <v>996</v>
      </c>
      <c r="I1256" s="1409"/>
      <c r="J1256" s="2"/>
    </row>
    <row r="1257" spans="1:10">
      <c r="A1257" s="1497">
        <v>2021</v>
      </c>
      <c r="B1257" s="1457" t="s">
        <v>91</v>
      </c>
      <c r="C1257" s="2179" t="s">
        <v>966</v>
      </c>
      <c r="D1257" s="2033" t="s">
        <v>5486</v>
      </c>
      <c r="E1257" s="2034">
        <v>44332</v>
      </c>
      <c r="F1257" s="2036" t="s">
        <v>5724</v>
      </c>
      <c r="G1257" s="2035">
        <v>3</v>
      </c>
      <c r="H1257" s="2043" t="s">
        <v>5692</v>
      </c>
      <c r="I1257" s="1409"/>
      <c r="J1257" s="2"/>
    </row>
    <row r="1258" spans="1:10">
      <c r="A1258" s="1497">
        <v>2021</v>
      </c>
      <c r="B1258" s="1457" t="s">
        <v>91</v>
      </c>
      <c r="C1258" s="2179" t="s">
        <v>966</v>
      </c>
      <c r="D1258" s="2033" t="s">
        <v>5486</v>
      </c>
      <c r="E1258" s="2034">
        <v>44332</v>
      </c>
      <c r="F1258" s="2036" t="s">
        <v>5566</v>
      </c>
      <c r="G1258" s="2035">
        <v>10</v>
      </c>
      <c r="H1258" s="2043" t="s">
        <v>5567</v>
      </c>
      <c r="I1258" s="1409"/>
      <c r="J1258" s="2"/>
    </row>
    <row r="1259" spans="1:10">
      <c r="A1259" s="1497">
        <v>2021</v>
      </c>
      <c r="B1259" s="1457" t="s">
        <v>91</v>
      </c>
      <c r="C1259" s="2179" t="s">
        <v>966</v>
      </c>
      <c r="D1259" s="2033" t="s">
        <v>5486</v>
      </c>
      <c r="E1259" s="2034">
        <v>44332</v>
      </c>
      <c r="F1259" s="2036" t="s">
        <v>5568</v>
      </c>
      <c r="G1259" s="2035">
        <v>10</v>
      </c>
      <c r="H1259" s="2043" t="s">
        <v>5569</v>
      </c>
      <c r="I1259" s="1409"/>
      <c r="J1259" s="2"/>
    </row>
    <row r="1260" spans="1:10">
      <c r="A1260" s="1497">
        <v>2021</v>
      </c>
      <c r="B1260" s="1457" t="s">
        <v>91</v>
      </c>
      <c r="C1260" s="2179" t="s">
        <v>966</v>
      </c>
      <c r="D1260" s="2033" t="s">
        <v>5486</v>
      </c>
      <c r="E1260" s="2034">
        <v>44332</v>
      </c>
      <c r="F1260" s="2036" t="s">
        <v>5570</v>
      </c>
      <c r="G1260" s="2035">
        <v>7</v>
      </c>
      <c r="H1260" s="2043" t="s">
        <v>5571</v>
      </c>
      <c r="I1260" s="1409"/>
      <c r="J1260" s="2"/>
    </row>
    <row r="1261" spans="1:10">
      <c r="A1261" s="1497">
        <v>2021</v>
      </c>
      <c r="B1261" s="1457" t="s">
        <v>91</v>
      </c>
      <c r="C1261" s="2179" t="s">
        <v>966</v>
      </c>
      <c r="D1261" s="2033" t="s">
        <v>5486</v>
      </c>
      <c r="E1261" s="2034">
        <v>44332</v>
      </c>
      <c r="F1261" s="2036" t="s">
        <v>5572</v>
      </c>
      <c r="G1261" s="2035">
        <v>7</v>
      </c>
      <c r="H1261" s="2043" t="s">
        <v>5573</v>
      </c>
      <c r="I1261" s="1409"/>
      <c r="J1261" s="2"/>
    </row>
    <row r="1262" spans="1:10">
      <c r="A1262" s="1497">
        <v>2021</v>
      </c>
      <c r="B1262" s="1457" t="s">
        <v>91</v>
      </c>
      <c r="C1262" s="2179" t="s">
        <v>966</v>
      </c>
      <c r="D1262" s="2033" t="s">
        <v>5486</v>
      </c>
      <c r="E1262" s="2034">
        <v>44332</v>
      </c>
      <c r="F1262" s="2036" t="s">
        <v>5725</v>
      </c>
      <c r="G1262" s="2035">
        <v>3</v>
      </c>
      <c r="H1262" s="2043" t="s">
        <v>5712</v>
      </c>
      <c r="I1262" s="1409"/>
      <c r="J1262" s="2"/>
    </row>
    <row r="1263" spans="1:10">
      <c r="A1263" s="1497">
        <v>2021</v>
      </c>
      <c r="B1263" s="1457"/>
      <c r="C1263" s="2179"/>
      <c r="D1263" s="2033"/>
      <c r="E1263" s="2034"/>
      <c r="F1263" s="2035"/>
      <c r="G1263" s="2035">
        <v>102</v>
      </c>
      <c r="H1263" s="2043"/>
      <c r="I1263" s="1409"/>
      <c r="J1263" s="2"/>
    </row>
    <row r="1264" spans="1:10">
      <c r="A1264" s="1833">
        <v>2022</v>
      </c>
      <c r="B1264" s="1827" t="s">
        <v>91</v>
      </c>
      <c r="C1264" s="1893" t="s">
        <v>966</v>
      </c>
      <c r="D1264" s="1896" t="s">
        <v>252</v>
      </c>
      <c r="E1264" s="1898">
        <v>44626</v>
      </c>
      <c r="F1264" s="1902" t="s">
        <v>5938</v>
      </c>
      <c r="G1264" s="1902">
        <v>7</v>
      </c>
      <c r="H1264" s="2044" t="s">
        <v>5848</v>
      </c>
      <c r="I1264" s="1857"/>
      <c r="J1264" s="2"/>
    </row>
    <row r="1265" spans="1:10">
      <c r="A1265" s="1833">
        <v>2022</v>
      </c>
      <c r="B1265" s="1827" t="s">
        <v>91</v>
      </c>
      <c r="C1265" s="1893" t="s">
        <v>966</v>
      </c>
      <c r="D1265" s="1896" t="s">
        <v>252</v>
      </c>
      <c r="E1265" s="1898">
        <v>44626</v>
      </c>
      <c r="F1265" s="1902" t="s">
        <v>5943</v>
      </c>
      <c r="G1265" s="1902">
        <v>7</v>
      </c>
      <c r="H1265" s="2044" t="s">
        <v>5850</v>
      </c>
      <c r="I1265" s="1857"/>
      <c r="J1265" s="2"/>
    </row>
    <row r="1266" spans="1:10">
      <c r="A1266" s="1833">
        <v>2022</v>
      </c>
      <c r="B1266" s="1827" t="s">
        <v>91</v>
      </c>
      <c r="C1266" s="1893" t="s">
        <v>966</v>
      </c>
      <c r="D1266" s="1896" t="s">
        <v>252</v>
      </c>
      <c r="E1266" s="1898">
        <v>44626</v>
      </c>
      <c r="F1266" s="1902" t="s">
        <v>5987</v>
      </c>
      <c r="G1266" s="1902">
        <v>3</v>
      </c>
      <c r="H1266" s="2044" t="s">
        <v>5899</v>
      </c>
      <c r="I1266" s="1857"/>
      <c r="J1266" s="2"/>
    </row>
    <row r="1267" spans="1:10">
      <c r="A1267" s="1833">
        <v>2022</v>
      </c>
      <c r="B1267" s="1827" t="s">
        <v>91</v>
      </c>
      <c r="C1267" s="1893" t="s">
        <v>966</v>
      </c>
      <c r="D1267" s="1896" t="s">
        <v>252</v>
      </c>
      <c r="E1267" s="1898">
        <v>44626</v>
      </c>
      <c r="F1267" s="1902" t="s">
        <v>5988</v>
      </c>
      <c r="G1267" s="1902">
        <v>10</v>
      </c>
      <c r="H1267" s="2044" t="s">
        <v>5900</v>
      </c>
      <c r="I1267" s="1857"/>
      <c r="J1267" s="2"/>
    </row>
    <row r="1268" spans="1:10">
      <c r="A1268" s="1833">
        <v>2022</v>
      </c>
      <c r="B1268" s="1827" t="s">
        <v>91</v>
      </c>
      <c r="C1268" s="1893" t="s">
        <v>966</v>
      </c>
      <c r="D1268" s="1896" t="s">
        <v>252</v>
      </c>
      <c r="E1268" s="1898">
        <v>44626</v>
      </c>
      <c r="F1268" s="1902" t="s">
        <v>5989</v>
      </c>
      <c r="G1268" s="1902">
        <v>7</v>
      </c>
      <c r="H1268" s="2044" t="s">
        <v>5901</v>
      </c>
      <c r="I1268" s="1857"/>
      <c r="J1268" s="2"/>
    </row>
    <row r="1269" spans="1:10">
      <c r="A1269" s="1833">
        <v>2022</v>
      </c>
      <c r="B1269" s="1827" t="s">
        <v>91</v>
      </c>
      <c r="C1269" s="1893" t="s">
        <v>966</v>
      </c>
      <c r="D1269" s="1896" t="s">
        <v>252</v>
      </c>
      <c r="E1269" s="1898">
        <v>44626</v>
      </c>
      <c r="F1269" s="1902" t="s">
        <v>5990</v>
      </c>
      <c r="G1269" s="1902">
        <v>10</v>
      </c>
      <c r="H1269" s="2044" t="s">
        <v>5897</v>
      </c>
      <c r="I1269" s="1857"/>
      <c r="J1269" s="2"/>
    </row>
    <row r="1270" spans="1:10">
      <c r="A1270" s="1833">
        <v>2022</v>
      </c>
      <c r="B1270" s="1827" t="s">
        <v>91</v>
      </c>
      <c r="C1270" s="1893" t="s">
        <v>966</v>
      </c>
      <c r="D1270" s="1896" t="s">
        <v>5745</v>
      </c>
      <c r="E1270" s="1898">
        <v>44633</v>
      </c>
      <c r="F1270" s="1902" t="s">
        <v>5987</v>
      </c>
      <c r="G1270" s="1902">
        <v>5</v>
      </c>
      <c r="H1270" s="2044" t="s">
        <v>996</v>
      </c>
      <c r="I1270" s="1857"/>
      <c r="J1270" s="2"/>
    </row>
    <row r="1271" spans="1:10">
      <c r="A1271" s="1833">
        <v>2022</v>
      </c>
      <c r="B1271" s="1827" t="s">
        <v>91</v>
      </c>
      <c r="C1271" s="1893" t="s">
        <v>966</v>
      </c>
      <c r="D1271" s="1896" t="s">
        <v>5456</v>
      </c>
      <c r="E1271" s="1898">
        <v>44640</v>
      </c>
      <c r="F1271" s="1902" t="s">
        <v>6002</v>
      </c>
      <c r="G1271" s="1902">
        <v>5</v>
      </c>
      <c r="H1271" s="2044" t="s">
        <v>244</v>
      </c>
      <c r="I1271" s="1857"/>
      <c r="J1271" s="2"/>
    </row>
    <row r="1272" spans="1:10">
      <c r="A1272" s="1833">
        <v>2022</v>
      </c>
      <c r="B1272" s="1827" t="s">
        <v>91</v>
      </c>
      <c r="C1272" s="1893" t="s">
        <v>966</v>
      </c>
      <c r="D1272" s="1896" t="s">
        <v>5456</v>
      </c>
      <c r="E1272" s="1898">
        <v>44640</v>
      </c>
      <c r="F1272" s="1902" t="s">
        <v>5987</v>
      </c>
      <c r="G1272" s="1902">
        <v>0</v>
      </c>
      <c r="H1272" s="2044" t="s">
        <v>996</v>
      </c>
      <c r="I1272" s="1857" t="s">
        <v>234</v>
      </c>
      <c r="J1272" s="2"/>
    </row>
    <row r="1273" spans="1:10">
      <c r="A1273" s="1833">
        <v>2022</v>
      </c>
      <c r="B1273" s="1827" t="s">
        <v>91</v>
      </c>
      <c r="C1273" s="1893" t="s">
        <v>966</v>
      </c>
      <c r="D1273" s="1896" t="s">
        <v>5683</v>
      </c>
      <c r="E1273" s="1898">
        <v>44703</v>
      </c>
      <c r="F1273" s="1902" t="s">
        <v>6145</v>
      </c>
      <c r="G1273" s="1902">
        <v>3</v>
      </c>
      <c r="H1273" s="2044" t="s">
        <v>6041</v>
      </c>
      <c r="I1273" s="1857"/>
      <c r="J1273" s="2"/>
    </row>
    <row r="1274" spans="1:10">
      <c r="A1274" s="1833">
        <v>2022</v>
      </c>
      <c r="B1274" s="1827" t="s">
        <v>91</v>
      </c>
      <c r="C1274" s="1893" t="s">
        <v>966</v>
      </c>
      <c r="D1274" s="1896" t="s">
        <v>5683</v>
      </c>
      <c r="E1274" s="1898">
        <v>44703</v>
      </c>
      <c r="F1274" s="1902" t="s">
        <v>6146</v>
      </c>
      <c r="G1274" s="1902">
        <v>10</v>
      </c>
      <c r="H1274" s="2044" t="s">
        <v>6046</v>
      </c>
      <c r="I1274" s="1857"/>
      <c r="J1274" s="2"/>
    </row>
    <row r="1275" spans="1:10">
      <c r="A1275" s="1833">
        <v>2022</v>
      </c>
      <c r="B1275" s="1827" t="s">
        <v>91</v>
      </c>
      <c r="C1275" s="1893" t="s">
        <v>966</v>
      </c>
      <c r="D1275" s="1896" t="s">
        <v>5683</v>
      </c>
      <c r="E1275" s="1898">
        <v>44703</v>
      </c>
      <c r="F1275" s="1902" t="s">
        <v>6002</v>
      </c>
      <c r="G1275" s="1902">
        <v>10</v>
      </c>
      <c r="H1275" s="2044" t="s">
        <v>6047</v>
      </c>
      <c r="I1275" s="1857"/>
      <c r="J1275" s="2"/>
    </row>
    <row r="1276" spans="1:10">
      <c r="A1276" s="1833">
        <v>2022</v>
      </c>
      <c r="B1276" s="1827" t="s">
        <v>91</v>
      </c>
      <c r="C1276" s="1893" t="s">
        <v>966</v>
      </c>
      <c r="D1276" s="1896" t="s">
        <v>5683</v>
      </c>
      <c r="E1276" s="1898">
        <v>44703</v>
      </c>
      <c r="F1276" s="1902" t="s">
        <v>6147</v>
      </c>
      <c r="G1276" s="1902">
        <v>7</v>
      </c>
      <c r="H1276" s="2044" t="s">
        <v>6048</v>
      </c>
      <c r="I1276" s="1857"/>
      <c r="J1276" s="2"/>
    </row>
    <row r="1277" spans="1:10">
      <c r="A1277" s="1833">
        <v>2022</v>
      </c>
      <c r="B1277" s="1827" t="s">
        <v>91</v>
      </c>
      <c r="C1277" s="1893" t="s">
        <v>966</v>
      </c>
      <c r="D1277" s="1896" t="s">
        <v>5683</v>
      </c>
      <c r="E1277" s="1898">
        <v>44703</v>
      </c>
      <c r="F1277" s="1902" t="s">
        <v>6148</v>
      </c>
      <c r="G1277" s="1902">
        <v>3</v>
      </c>
      <c r="H1277" s="2044" t="s">
        <v>6049</v>
      </c>
      <c r="I1277" s="1857"/>
      <c r="J1277" s="2"/>
    </row>
    <row r="1278" spans="1:10">
      <c r="A1278" s="1833">
        <v>2022</v>
      </c>
      <c r="B1278" s="1827" t="s">
        <v>91</v>
      </c>
      <c r="C1278" s="1893" t="s">
        <v>966</v>
      </c>
      <c r="D1278" s="1896" t="s">
        <v>6173</v>
      </c>
      <c r="E1278" s="1898">
        <v>44709</v>
      </c>
      <c r="F1278" s="1902" t="s">
        <v>6183</v>
      </c>
      <c r="G1278" s="1902">
        <v>5</v>
      </c>
      <c r="H1278" s="2044" t="s">
        <v>6184</v>
      </c>
      <c r="I1278" s="1857"/>
      <c r="J1278" s="2"/>
    </row>
    <row r="1279" spans="1:10">
      <c r="A1279" s="1833">
        <v>2022</v>
      </c>
      <c r="B1279" s="1827" t="s">
        <v>91</v>
      </c>
      <c r="C1279" s="1893" t="s">
        <v>966</v>
      </c>
      <c r="D1279" s="1896" t="s">
        <v>6173</v>
      </c>
      <c r="E1279" s="1898">
        <v>44710</v>
      </c>
      <c r="F1279" s="1902" t="s">
        <v>6147</v>
      </c>
      <c r="G1279" s="1902">
        <v>15</v>
      </c>
      <c r="H1279" s="2044" t="s">
        <v>6204</v>
      </c>
      <c r="I1279" s="1857"/>
      <c r="J1279" s="2"/>
    </row>
    <row r="1280" spans="1:10">
      <c r="A1280" s="1833">
        <v>2022</v>
      </c>
      <c r="B1280" s="1827" t="s">
        <v>91</v>
      </c>
      <c r="C1280" s="1893" t="s">
        <v>966</v>
      </c>
      <c r="D1280" s="1896" t="s">
        <v>6021</v>
      </c>
      <c r="E1280" s="1898">
        <v>44723</v>
      </c>
      <c r="F1280" s="1902" t="s">
        <v>6148</v>
      </c>
      <c r="G1280" s="1902">
        <v>0</v>
      </c>
      <c r="H1280" s="2044" t="s">
        <v>244</v>
      </c>
      <c r="I1280" s="1857" t="s">
        <v>234</v>
      </c>
      <c r="J1280" s="2"/>
    </row>
    <row r="1281" spans="1:22">
      <c r="A1281" s="1833">
        <v>2022</v>
      </c>
      <c r="B1281" s="1827" t="s">
        <v>91</v>
      </c>
      <c r="C1281" s="1893" t="s">
        <v>966</v>
      </c>
      <c r="D1281" s="1896" t="s">
        <v>6021</v>
      </c>
      <c r="E1281" s="1898">
        <v>44723</v>
      </c>
      <c r="F1281" s="1902" t="s">
        <v>6226</v>
      </c>
      <c r="G1281" s="1902">
        <v>0</v>
      </c>
      <c r="H1281" s="2044" t="s">
        <v>996</v>
      </c>
      <c r="I1281" s="1857" t="s">
        <v>234</v>
      </c>
      <c r="J1281" s="2"/>
    </row>
    <row r="1282" spans="1:22">
      <c r="A1282" s="1833">
        <v>2022</v>
      </c>
      <c r="B1282" s="1827" t="s">
        <v>91</v>
      </c>
      <c r="C1282" s="1893" t="s">
        <v>966</v>
      </c>
      <c r="D1282" s="1896" t="s">
        <v>277</v>
      </c>
      <c r="E1282" s="1898">
        <v>44815</v>
      </c>
      <c r="F1282" s="1902" t="s">
        <v>6299</v>
      </c>
      <c r="G1282" s="1902">
        <v>3</v>
      </c>
      <c r="H1282" s="2044" t="s">
        <v>1219</v>
      </c>
      <c r="I1282" s="1857"/>
      <c r="J1282" s="2"/>
    </row>
    <row r="1283" spans="1:22">
      <c r="A1283" s="1833">
        <v>2022</v>
      </c>
      <c r="B1283" s="1827" t="s">
        <v>91</v>
      </c>
      <c r="C1283" s="1893" t="s">
        <v>966</v>
      </c>
      <c r="D1283" s="1896" t="s">
        <v>277</v>
      </c>
      <c r="E1283" s="1898">
        <v>44815</v>
      </c>
      <c r="F1283" s="1902" t="s">
        <v>6300</v>
      </c>
      <c r="G1283" s="1902">
        <v>3</v>
      </c>
      <c r="H1283" s="2044" t="s">
        <v>991</v>
      </c>
      <c r="I1283" s="1857"/>
      <c r="J1283" s="2"/>
    </row>
    <row r="1284" spans="1:22">
      <c r="A1284" s="1833">
        <v>2022</v>
      </c>
      <c r="B1284" s="1827" t="s">
        <v>91</v>
      </c>
      <c r="C1284" s="1893" t="s">
        <v>966</v>
      </c>
      <c r="D1284" s="1896" t="s">
        <v>277</v>
      </c>
      <c r="E1284" s="1898">
        <v>44815</v>
      </c>
      <c r="F1284" s="1902" t="s">
        <v>6301</v>
      </c>
      <c r="G1284" s="1902">
        <v>3</v>
      </c>
      <c r="H1284" s="2044" t="s">
        <v>601</v>
      </c>
      <c r="I1284" s="1857"/>
      <c r="J1284" s="2"/>
    </row>
    <row r="1285" spans="1:22">
      <c r="A1285" s="1833">
        <v>2022</v>
      </c>
      <c r="B1285" s="1827" t="s">
        <v>91</v>
      </c>
      <c r="C1285" s="1893" t="s">
        <v>966</v>
      </c>
      <c r="D1285" s="1896" t="s">
        <v>277</v>
      </c>
      <c r="E1285" s="1898">
        <v>44815</v>
      </c>
      <c r="F1285" s="1902" t="s">
        <v>6302</v>
      </c>
      <c r="G1285" s="1902">
        <v>10</v>
      </c>
      <c r="H1285" s="2044" t="s">
        <v>429</v>
      </c>
      <c r="I1285" s="1857"/>
      <c r="J1285" s="2"/>
    </row>
    <row r="1286" spans="1:22">
      <c r="A1286" s="1833">
        <v>2022</v>
      </c>
      <c r="B1286" s="1827" t="s">
        <v>91</v>
      </c>
      <c r="C1286" s="1893" t="s">
        <v>966</v>
      </c>
      <c r="D1286" s="1896" t="s">
        <v>6342</v>
      </c>
      <c r="E1286" s="1898">
        <v>44857</v>
      </c>
      <c r="F1286" s="1902" t="s">
        <v>5989</v>
      </c>
      <c r="G1286" s="1902">
        <v>0</v>
      </c>
      <c r="H1286" s="2044" t="s">
        <v>996</v>
      </c>
      <c r="I1286" s="1857" t="s">
        <v>234</v>
      </c>
      <c r="J1286" s="2"/>
    </row>
    <row r="1287" spans="1:22">
      <c r="A1287" s="1833">
        <v>2022</v>
      </c>
      <c r="B1287" s="1827"/>
      <c r="C1287" s="1895"/>
      <c r="D1287" s="1896"/>
      <c r="E1287" s="1899"/>
      <c r="F1287" s="1903"/>
      <c r="G1287" s="1903">
        <v>126</v>
      </c>
      <c r="H1287" s="2209"/>
      <c r="I1287" s="1857"/>
      <c r="J1287" s="2"/>
    </row>
    <row r="1288" spans="1:22">
      <c r="A1288" s="2170" t="s">
        <v>46</v>
      </c>
      <c r="B1288" s="2171"/>
      <c r="C1288" s="2171" t="s">
        <v>1005</v>
      </c>
      <c r="D1288" s="1933"/>
      <c r="E1288" s="2173"/>
      <c r="F1288" s="2174"/>
      <c r="G1288" s="2175">
        <v>340</v>
      </c>
      <c r="H1288" s="2176"/>
      <c r="I1288" s="1409"/>
      <c r="J1288" s="93"/>
    </row>
    <row r="1289" spans="1:22">
      <c r="A1289" s="147"/>
      <c r="C1289" s="72"/>
      <c r="E1289" s="1673"/>
      <c r="F1289" s="133"/>
      <c r="G1289" s="133"/>
      <c r="I1289" s="1541"/>
      <c r="J1289" s="93"/>
    </row>
    <row r="1290" spans="1:22" s="115" customFormat="1">
      <c r="A1290" s="1835">
        <v>2018</v>
      </c>
      <c r="B1290" s="1826" t="s">
        <v>91</v>
      </c>
      <c r="C1290" s="1836" t="s">
        <v>125</v>
      </c>
      <c r="D1290" s="1826" t="s">
        <v>222</v>
      </c>
      <c r="E1290" s="1837">
        <v>43163</v>
      </c>
      <c r="F1290" s="1838" t="s">
        <v>1006</v>
      </c>
      <c r="G1290" s="1838">
        <v>10</v>
      </c>
      <c r="H1290" s="1839" t="s">
        <v>1007</v>
      </c>
      <c r="I1290" s="1652"/>
      <c r="J1290" s="114"/>
      <c r="K1290" s="113"/>
      <c r="L1290" s="113"/>
      <c r="M1290" s="113"/>
      <c r="N1290" s="113"/>
      <c r="O1290" s="113"/>
      <c r="P1290" s="113"/>
      <c r="Q1290" s="113"/>
      <c r="R1290" s="113"/>
      <c r="S1290" s="113"/>
      <c r="T1290" s="113"/>
    </row>
    <row r="1291" spans="1:22" s="115" customFormat="1">
      <c r="A1291" s="1835">
        <v>2018</v>
      </c>
      <c r="B1291" s="1826" t="s">
        <v>91</v>
      </c>
      <c r="C1291" s="1836" t="s">
        <v>125</v>
      </c>
      <c r="D1291" s="1826" t="s">
        <v>319</v>
      </c>
      <c r="E1291" s="1837">
        <v>43386</v>
      </c>
      <c r="F1291" s="1838" t="s">
        <v>1008</v>
      </c>
      <c r="G1291" s="1838">
        <v>5</v>
      </c>
      <c r="H1291" s="1839" t="s">
        <v>236</v>
      </c>
      <c r="I1291" s="1652"/>
      <c r="J1291" s="114"/>
      <c r="K1291" s="113"/>
      <c r="L1291" s="113"/>
      <c r="M1291" s="113"/>
      <c r="N1291" s="113"/>
      <c r="O1291" s="113"/>
      <c r="P1291" s="113"/>
      <c r="Q1291" s="113"/>
      <c r="R1291" s="113"/>
      <c r="S1291" s="113"/>
      <c r="T1291" s="113"/>
    </row>
    <row r="1292" spans="1:22" s="115" customFormat="1">
      <c r="A1292" s="1835">
        <v>2018</v>
      </c>
      <c r="B1292" s="1826" t="s">
        <v>91</v>
      </c>
      <c r="C1292" s="1836" t="s">
        <v>125</v>
      </c>
      <c r="D1292" s="1826" t="s">
        <v>319</v>
      </c>
      <c r="E1292" s="1837">
        <v>43386</v>
      </c>
      <c r="F1292" s="1838" t="s">
        <v>1008</v>
      </c>
      <c r="G1292" s="1838">
        <v>5</v>
      </c>
      <c r="H1292" s="1839" t="s">
        <v>273</v>
      </c>
      <c r="I1292" s="1652"/>
      <c r="J1292" s="114"/>
      <c r="K1292" s="113"/>
      <c r="L1292" s="113"/>
      <c r="M1292" s="113"/>
      <c r="N1292" s="113"/>
      <c r="O1292" s="113"/>
      <c r="P1292" s="113"/>
      <c r="Q1292" s="113"/>
      <c r="R1292" s="113"/>
      <c r="S1292" s="113"/>
      <c r="T1292" s="113"/>
    </row>
    <row r="1293" spans="1:22">
      <c r="A1293" s="1835">
        <v>2018</v>
      </c>
      <c r="B1293" s="1826"/>
      <c r="C1293" s="1836"/>
      <c r="D1293" s="1826"/>
      <c r="E1293" s="1837"/>
      <c r="F1293" s="1838"/>
      <c r="G1293" s="1838">
        <f>SUM(G1290:G1292)</f>
        <v>20</v>
      </c>
      <c r="H1293" s="1839"/>
      <c r="I1293" s="1541"/>
      <c r="J1293" s="189"/>
      <c r="K1293" s="261"/>
      <c r="L1293" s="271"/>
      <c r="M1293" s="271"/>
      <c r="N1293" s="195"/>
      <c r="O1293" s="195"/>
      <c r="P1293" s="195"/>
      <c r="Q1293" s="195"/>
      <c r="R1293" s="195"/>
      <c r="S1293" s="195"/>
      <c r="T1293" s="195"/>
      <c r="U1293" s="197"/>
      <c r="V1293" s="197"/>
    </row>
    <row r="1294" spans="1:22">
      <c r="A1294" s="173">
        <v>2019</v>
      </c>
      <c r="B1294" s="73" t="s">
        <v>91</v>
      </c>
      <c r="C1294" s="174" t="s">
        <v>125</v>
      </c>
      <c r="D1294" s="174" t="s">
        <v>277</v>
      </c>
      <c r="E1294" s="1679">
        <v>43716</v>
      </c>
      <c r="F1294" s="1662" t="s">
        <v>1009</v>
      </c>
      <c r="G1294" s="173">
        <v>3</v>
      </c>
      <c r="H1294" s="88" t="s">
        <v>1010</v>
      </c>
      <c r="I1294" s="1541"/>
    </row>
    <row r="1295" spans="1:22">
      <c r="A1295" s="173">
        <v>2019</v>
      </c>
      <c r="B1295" s="73" t="s">
        <v>91</v>
      </c>
      <c r="C1295" s="174" t="s">
        <v>125</v>
      </c>
      <c r="D1295" s="73" t="s">
        <v>84</v>
      </c>
      <c r="E1295" s="1679">
        <v>43765</v>
      </c>
      <c r="F1295" s="1657" t="s">
        <v>1011</v>
      </c>
      <c r="G1295" s="173">
        <v>0</v>
      </c>
      <c r="H1295" s="88" t="s">
        <v>342</v>
      </c>
      <c r="I1295" s="1541" t="s">
        <v>234</v>
      </c>
    </row>
    <row r="1296" spans="1:22">
      <c r="A1296" s="173">
        <v>2019</v>
      </c>
      <c r="B1296" s="73" t="s">
        <v>91</v>
      </c>
      <c r="C1296" s="174" t="s">
        <v>125</v>
      </c>
      <c r="D1296" s="73" t="s">
        <v>84</v>
      </c>
      <c r="E1296" s="1679">
        <v>43765</v>
      </c>
      <c r="F1296" s="1657" t="s">
        <v>1011</v>
      </c>
      <c r="G1296" s="173">
        <v>0</v>
      </c>
      <c r="H1296" s="88" t="s">
        <v>670</v>
      </c>
      <c r="I1296" s="1541" t="s">
        <v>234</v>
      </c>
    </row>
    <row r="1297" spans="1:22">
      <c r="A1297" s="173">
        <v>2019</v>
      </c>
      <c r="B1297" s="174"/>
      <c r="C1297" s="174"/>
      <c r="D1297" s="174"/>
      <c r="E1297" s="1679"/>
      <c r="F1297" s="1715"/>
      <c r="G1297" s="173">
        <f>SUM(G1294:G1296)</f>
        <v>3</v>
      </c>
      <c r="I1297" s="1541"/>
    </row>
    <row r="1298" spans="1:22">
      <c r="A1298" s="1497">
        <v>2021</v>
      </c>
      <c r="B1298" s="1457" t="s">
        <v>91</v>
      </c>
      <c r="C1298" s="2228" t="s">
        <v>125</v>
      </c>
      <c r="D1298" s="2204" t="s">
        <v>5469</v>
      </c>
      <c r="E1298" s="2205">
        <v>44282</v>
      </c>
      <c r="F1298" s="2206" t="s">
        <v>5470</v>
      </c>
      <c r="G1298" s="2206">
        <v>5</v>
      </c>
      <c r="H1298" s="2207" t="s">
        <v>5448</v>
      </c>
      <c r="I1298" s="1541"/>
      <c r="J1298" s="2"/>
    </row>
    <row r="1299" spans="1:22">
      <c r="A1299" s="1497">
        <v>2021</v>
      </c>
      <c r="B1299" s="1457" t="s">
        <v>91</v>
      </c>
      <c r="C1299" s="2179" t="s">
        <v>125</v>
      </c>
      <c r="D1299" s="2033" t="s">
        <v>5469</v>
      </c>
      <c r="E1299" s="2034">
        <v>44282</v>
      </c>
      <c r="F1299" s="2035" t="s">
        <v>5470</v>
      </c>
      <c r="G1299" s="2035">
        <v>5</v>
      </c>
      <c r="H1299" s="2043" t="s">
        <v>5458</v>
      </c>
      <c r="I1299" s="1757" t="s">
        <v>6373</v>
      </c>
      <c r="J1299" s="2"/>
    </row>
    <row r="1300" spans="1:22">
      <c r="A1300" s="1497">
        <v>2021</v>
      </c>
      <c r="B1300" s="1457"/>
      <c r="C1300" s="2251"/>
      <c r="D1300" s="2252"/>
      <c r="E1300" s="2253"/>
      <c r="F1300" s="2255"/>
      <c r="G1300" s="2255">
        <f>SUM(G1298:G1299)</f>
        <v>10</v>
      </c>
      <c r="H1300" s="2256"/>
      <c r="I1300" s="1541"/>
      <c r="J1300" s="2"/>
    </row>
    <row r="1301" spans="1:22">
      <c r="A1301" s="2177" t="s">
        <v>46</v>
      </c>
      <c r="B1301" s="2171"/>
      <c r="C1301" s="2178" t="s">
        <v>1012</v>
      </c>
      <c r="D1301" s="2171"/>
      <c r="E1301" s="2173"/>
      <c r="F1301" s="2175"/>
      <c r="G1301" s="2175">
        <f>G1293+G1297+G1300</f>
        <v>33</v>
      </c>
      <c r="H1301" s="2176"/>
      <c r="I1301" s="1541"/>
      <c r="J1301" s="93"/>
    </row>
    <row r="1302" spans="1:22">
      <c r="A1302" s="147"/>
      <c r="C1302" s="72"/>
      <c r="E1302" s="1673"/>
      <c r="F1302" s="133"/>
      <c r="G1302" s="133"/>
      <c r="I1302" s="1409"/>
      <c r="J1302" s="93"/>
    </row>
    <row r="1303" spans="1:22" s="115" customFormat="1">
      <c r="A1303" s="1835">
        <v>2018</v>
      </c>
      <c r="B1303" s="1826" t="s">
        <v>53</v>
      </c>
      <c r="C1303" s="1836" t="s">
        <v>79</v>
      </c>
      <c r="D1303" s="1826" t="s">
        <v>461</v>
      </c>
      <c r="E1303" s="1837">
        <v>43366</v>
      </c>
      <c r="F1303" s="1838" t="s">
        <v>1013</v>
      </c>
      <c r="G1303" s="1838">
        <v>5</v>
      </c>
      <c r="H1303" s="1839" t="s">
        <v>248</v>
      </c>
      <c r="I1303" s="1540"/>
      <c r="J1303" s="114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</row>
    <row r="1304" spans="1:22">
      <c r="A1304" s="1835">
        <v>2018</v>
      </c>
      <c r="B1304" s="1826"/>
      <c r="C1304" s="1836"/>
      <c r="D1304" s="1826"/>
      <c r="E1304" s="1837"/>
      <c r="F1304" s="1838"/>
      <c r="G1304" s="1838">
        <f>SUM(G1303:G1303)</f>
        <v>5</v>
      </c>
      <c r="H1304" s="1839"/>
      <c r="I1304" s="1409"/>
      <c r="J1304" s="189"/>
      <c r="K1304" s="261"/>
      <c r="L1304" s="271"/>
      <c r="M1304" s="271"/>
      <c r="N1304" s="195"/>
      <c r="O1304" s="195"/>
      <c r="P1304" s="195"/>
      <c r="Q1304" s="195"/>
      <c r="R1304" s="195"/>
      <c r="S1304" s="195"/>
      <c r="T1304" s="195"/>
      <c r="U1304" s="197"/>
      <c r="V1304" s="197"/>
    </row>
    <row r="1305" spans="1:22">
      <c r="A1305" s="2177" t="s">
        <v>46</v>
      </c>
      <c r="B1305" s="2171"/>
      <c r="C1305" s="2178" t="s">
        <v>1014</v>
      </c>
      <c r="D1305" s="2171"/>
      <c r="E1305" s="2173"/>
      <c r="F1305" s="2175"/>
      <c r="G1305" s="2175">
        <f>G1304</f>
        <v>5</v>
      </c>
      <c r="H1305" s="2176"/>
      <c r="I1305" s="1409"/>
      <c r="J1305" s="93"/>
    </row>
    <row r="1306" spans="1:22">
      <c r="A1306" s="147"/>
      <c r="C1306" s="148"/>
      <c r="E1306" s="1673"/>
      <c r="F1306" s="133"/>
      <c r="G1306" s="133"/>
      <c r="I1306" s="1409"/>
      <c r="J1306" s="93"/>
    </row>
    <row r="1307" spans="1:22" s="115" customFormat="1">
      <c r="A1307" s="1835">
        <v>2018</v>
      </c>
      <c r="B1307" s="1826" t="s">
        <v>164</v>
      </c>
      <c r="C1307" s="1826" t="s">
        <v>180</v>
      </c>
      <c r="D1307" s="1826" t="s">
        <v>112</v>
      </c>
      <c r="E1307" s="1837">
        <v>43422</v>
      </c>
      <c r="F1307" s="1838" t="s">
        <v>1015</v>
      </c>
      <c r="G1307" s="1842">
        <v>0</v>
      </c>
      <c r="H1307" s="1839" t="s">
        <v>391</v>
      </c>
      <c r="I1307" s="1409" t="s">
        <v>234</v>
      </c>
      <c r="J1307" s="114"/>
      <c r="K1307" s="113"/>
      <c r="L1307" s="113"/>
      <c r="M1307" s="113"/>
      <c r="N1307" s="113"/>
      <c r="O1307" s="113"/>
      <c r="P1307" s="113"/>
      <c r="Q1307" s="113"/>
      <c r="R1307" s="113"/>
      <c r="S1307" s="113"/>
      <c r="T1307" s="113"/>
    </row>
    <row r="1308" spans="1:22" s="115" customFormat="1">
      <c r="A1308" s="1835">
        <v>2018</v>
      </c>
      <c r="B1308" s="1889"/>
      <c r="C1308" s="1826"/>
      <c r="D1308" s="1826"/>
      <c r="E1308" s="1837"/>
      <c r="F1308" s="1838"/>
      <c r="G1308" s="1842">
        <f>SUM(G1307)</f>
        <v>0</v>
      </c>
      <c r="H1308" s="1839"/>
      <c r="I1308" s="1540"/>
      <c r="J1308" s="114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</row>
    <row r="1309" spans="1:22" s="115" customFormat="1">
      <c r="A1309" s="1866">
        <v>2020</v>
      </c>
      <c r="B1309" s="1860" t="s">
        <v>164</v>
      </c>
      <c r="C1309" s="2293" t="s">
        <v>180</v>
      </c>
      <c r="D1309" s="2294" t="s">
        <v>252</v>
      </c>
      <c r="E1309" s="2295">
        <v>43891</v>
      </c>
      <c r="F1309" s="2296" t="s">
        <v>1016</v>
      </c>
      <c r="G1309" s="2297">
        <v>3</v>
      </c>
      <c r="H1309" s="2298" t="s">
        <v>1017</v>
      </c>
      <c r="I1309" s="1540"/>
      <c r="J1309" s="114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</row>
    <row r="1310" spans="1:22" s="115" customFormat="1">
      <c r="A1310" s="1866">
        <v>2020</v>
      </c>
      <c r="B1310" s="1860"/>
      <c r="C1310" s="1860"/>
      <c r="D1310" s="1860"/>
      <c r="E1310" s="1862"/>
      <c r="F1310" s="1859"/>
      <c r="G1310" s="1873">
        <f>SUM(G1309)</f>
        <v>3</v>
      </c>
      <c r="H1310" s="1870"/>
      <c r="I1310" s="1540"/>
      <c r="J1310" s="114"/>
      <c r="K1310" s="113"/>
      <c r="L1310" s="113"/>
      <c r="M1310" s="113"/>
      <c r="N1310" s="113"/>
      <c r="O1310" s="113"/>
      <c r="P1310" s="113"/>
      <c r="Q1310" s="113"/>
      <c r="R1310" s="113"/>
      <c r="S1310" s="113"/>
      <c r="T1310" s="113"/>
    </row>
    <row r="1311" spans="1:22">
      <c r="A1311" s="2177" t="s">
        <v>46</v>
      </c>
      <c r="B1311" s="2171"/>
      <c r="C1311" s="2171" t="s">
        <v>1018</v>
      </c>
      <c r="D1311" s="2171"/>
      <c r="E1311" s="2173"/>
      <c r="F1311" s="2175"/>
      <c r="G1311" s="2174">
        <f>G1308+G1310</f>
        <v>3</v>
      </c>
      <c r="H1311" s="2176"/>
      <c r="I1311" s="1409"/>
      <c r="J1311" s="93"/>
    </row>
    <row r="1312" spans="1:22">
      <c r="A1312" s="178"/>
      <c r="B1312" s="154"/>
      <c r="C1312" s="154"/>
      <c r="D1312" s="154"/>
      <c r="E1312" s="1677"/>
      <c r="F1312" s="153"/>
      <c r="G1312" s="280"/>
      <c r="H1312" s="157"/>
      <c r="I1312" s="1409"/>
      <c r="J1312" s="93"/>
    </row>
    <row r="1313" spans="1:22" s="115" customFormat="1">
      <c r="A1313" s="1835">
        <v>2018</v>
      </c>
      <c r="B1313" s="1826" t="s">
        <v>164</v>
      </c>
      <c r="C1313" s="1826" t="s">
        <v>206</v>
      </c>
      <c r="D1313" s="1826" t="s">
        <v>112</v>
      </c>
      <c r="E1313" s="1837">
        <v>43422</v>
      </c>
      <c r="F1313" s="1845" t="s">
        <v>1019</v>
      </c>
      <c r="G1313" s="1838">
        <v>0</v>
      </c>
      <c r="H1313" s="1839" t="s">
        <v>831</v>
      </c>
      <c r="I1313" s="1409" t="s">
        <v>234</v>
      </c>
      <c r="J1313" s="113"/>
      <c r="K1313" s="113"/>
      <c r="L1313" s="113"/>
      <c r="M1313" s="113"/>
      <c r="N1313" s="113"/>
      <c r="O1313" s="113"/>
      <c r="P1313" s="113"/>
      <c r="Q1313" s="113"/>
      <c r="R1313" s="113"/>
      <c r="S1313" s="113"/>
      <c r="T1313" s="113"/>
    </row>
    <row r="1314" spans="1:22" s="115" customFormat="1">
      <c r="A1314" s="1835">
        <v>2018</v>
      </c>
      <c r="B1314" s="1826" t="s">
        <v>164</v>
      </c>
      <c r="C1314" s="1826" t="s">
        <v>206</v>
      </c>
      <c r="D1314" s="1826" t="s">
        <v>112</v>
      </c>
      <c r="E1314" s="1837">
        <v>43422</v>
      </c>
      <c r="F1314" s="1845" t="s">
        <v>1020</v>
      </c>
      <c r="G1314" s="1838">
        <v>5</v>
      </c>
      <c r="H1314" s="1839" t="s">
        <v>414</v>
      </c>
      <c r="I1314" s="1540"/>
      <c r="J1314" s="113"/>
      <c r="K1314" s="113"/>
      <c r="L1314" s="113"/>
      <c r="M1314" s="113"/>
      <c r="N1314" s="113"/>
      <c r="O1314" s="113"/>
      <c r="P1314" s="113"/>
      <c r="Q1314" s="113"/>
      <c r="R1314" s="113"/>
      <c r="S1314" s="113"/>
      <c r="T1314" s="113"/>
    </row>
    <row r="1315" spans="1:22">
      <c r="A1315" s="1835">
        <v>2018</v>
      </c>
      <c r="B1315" s="1826"/>
      <c r="C1315" s="1836"/>
      <c r="D1315" s="1826"/>
      <c r="E1315" s="1837"/>
      <c r="F1315" s="1838"/>
      <c r="G1315" s="1838">
        <f>SUM(G1313:G1314)</f>
        <v>5</v>
      </c>
      <c r="H1315" s="1839"/>
      <c r="I1315" s="1409"/>
      <c r="J1315" s="189"/>
      <c r="K1315" s="261"/>
      <c r="L1315" s="271"/>
      <c r="M1315" s="271"/>
      <c r="N1315" s="195"/>
      <c r="O1315" s="195"/>
      <c r="P1315" s="195"/>
      <c r="Q1315" s="195"/>
      <c r="R1315" s="195"/>
      <c r="S1315" s="195"/>
      <c r="T1315" s="195"/>
      <c r="U1315" s="197"/>
      <c r="V1315" s="197"/>
    </row>
    <row r="1316" spans="1:22">
      <c r="A1316" s="1833">
        <v>2022</v>
      </c>
      <c r="B1316" s="1827" t="s">
        <v>164</v>
      </c>
      <c r="C1316" s="1877" t="s">
        <v>206</v>
      </c>
      <c r="D1316" s="1827" t="s">
        <v>252</v>
      </c>
      <c r="E1316" s="1829">
        <v>44626</v>
      </c>
      <c r="F1316" s="1831" t="s">
        <v>5971</v>
      </c>
      <c r="G1316" s="1831">
        <v>7</v>
      </c>
      <c r="H1316" s="1832" t="s">
        <v>5880</v>
      </c>
      <c r="I1316" s="1857"/>
      <c r="J1316" s="189"/>
      <c r="K1316" s="261"/>
      <c r="L1316" s="271"/>
      <c r="M1316" s="271"/>
      <c r="N1316" s="195"/>
      <c r="O1316" s="195"/>
      <c r="P1316" s="195"/>
      <c r="Q1316" s="195"/>
      <c r="R1316" s="195"/>
      <c r="S1316" s="195"/>
      <c r="T1316" s="195"/>
      <c r="U1316" s="197"/>
      <c r="V1316" s="197"/>
    </row>
    <row r="1317" spans="1:22">
      <c r="A1317" s="1833">
        <v>2022</v>
      </c>
      <c r="B1317" s="1827" t="s">
        <v>164</v>
      </c>
      <c r="C1317" s="1877" t="s">
        <v>206</v>
      </c>
      <c r="D1317" s="1827" t="s">
        <v>277</v>
      </c>
      <c r="E1317" s="1829">
        <v>44815</v>
      </c>
      <c r="F1317" s="1831" t="s">
        <v>6326</v>
      </c>
      <c r="G1317" s="1831">
        <v>7</v>
      </c>
      <c r="H1317" s="1832" t="s">
        <v>1185</v>
      </c>
      <c r="I1317" s="1857"/>
      <c r="J1317" s="189"/>
      <c r="K1317" s="261"/>
      <c r="L1317" s="271"/>
      <c r="M1317" s="271"/>
      <c r="N1317" s="195"/>
      <c r="O1317" s="195"/>
      <c r="P1317" s="195"/>
      <c r="Q1317" s="195"/>
      <c r="R1317" s="195"/>
      <c r="S1317" s="195"/>
      <c r="T1317" s="195"/>
      <c r="U1317" s="197"/>
      <c r="V1317" s="197"/>
    </row>
    <row r="1318" spans="1:22">
      <c r="A1318" s="1833">
        <v>2022</v>
      </c>
      <c r="B1318" s="1827" t="s">
        <v>164</v>
      </c>
      <c r="C1318" s="1877" t="s">
        <v>206</v>
      </c>
      <c r="D1318" s="1827" t="s">
        <v>277</v>
      </c>
      <c r="E1318" s="1829">
        <v>44815</v>
      </c>
      <c r="F1318" s="1831" t="s">
        <v>6327</v>
      </c>
      <c r="G1318" s="1831">
        <v>3</v>
      </c>
      <c r="H1318" s="1832" t="s">
        <v>1168</v>
      </c>
      <c r="I1318" s="1857"/>
      <c r="J1318" s="189"/>
      <c r="K1318" s="261"/>
      <c r="L1318" s="271"/>
      <c r="M1318" s="271"/>
      <c r="N1318" s="195"/>
      <c r="O1318" s="195"/>
      <c r="P1318" s="195"/>
      <c r="Q1318" s="195"/>
      <c r="R1318" s="195"/>
      <c r="S1318" s="195"/>
      <c r="T1318" s="195"/>
      <c r="U1318" s="197"/>
      <c r="V1318" s="197"/>
    </row>
    <row r="1319" spans="1:22">
      <c r="A1319" s="1833">
        <v>2022</v>
      </c>
      <c r="B1319" s="1827"/>
      <c r="C1319" s="1877"/>
      <c r="D1319" s="1827"/>
      <c r="E1319" s="1829"/>
      <c r="F1319" s="1831"/>
      <c r="G1319" s="1831">
        <v>17</v>
      </c>
      <c r="H1319" s="1832"/>
      <c r="I1319" s="1857"/>
      <c r="J1319" s="189"/>
      <c r="K1319" s="261"/>
      <c r="L1319" s="271"/>
      <c r="M1319" s="271"/>
      <c r="N1319" s="195"/>
      <c r="O1319" s="195"/>
      <c r="P1319" s="195"/>
      <c r="Q1319" s="195"/>
      <c r="R1319" s="195"/>
      <c r="S1319" s="195"/>
      <c r="T1319" s="195"/>
      <c r="U1319" s="197"/>
      <c r="V1319" s="197"/>
    </row>
    <row r="1320" spans="1:22">
      <c r="A1320" s="2177" t="s">
        <v>46</v>
      </c>
      <c r="B1320" s="2171"/>
      <c r="C1320" s="2178" t="s">
        <v>1021</v>
      </c>
      <c r="D1320" s="2171"/>
      <c r="E1320" s="2173"/>
      <c r="F1320" s="2175"/>
      <c r="G1320" s="2175">
        <v>22</v>
      </c>
      <c r="H1320" s="2176"/>
      <c r="I1320" s="1409"/>
      <c r="J1320" s="93"/>
    </row>
    <row r="1321" spans="1:22">
      <c r="A1321" s="147"/>
      <c r="E1321" s="1673"/>
      <c r="F1321" s="133"/>
      <c r="I1321" s="1409"/>
      <c r="J1321" s="93"/>
    </row>
    <row r="1322" spans="1:22">
      <c r="A1322" s="147">
        <v>2019</v>
      </c>
      <c r="B1322" s="73" t="s">
        <v>91</v>
      </c>
      <c r="C1322" s="73" t="s">
        <v>101</v>
      </c>
      <c r="D1322" s="73" t="s">
        <v>94</v>
      </c>
      <c r="E1322" s="1673">
        <v>43772</v>
      </c>
      <c r="F1322" s="133" t="s">
        <v>1022</v>
      </c>
      <c r="G1322" s="87">
        <v>5</v>
      </c>
      <c r="H1322" s="88" t="s">
        <v>236</v>
      </c>
      <c r="I1322" s="1409"/>
      <c r="J1322" s="93"/>
    </row>
    <row r="1323" spans="1:22">
      <c r="A1323" s="147">
        <v>2019</v>
      </c>
      <c r="B1323" s="73" t="s">
        <v>91</v>
      </c>
      <c r="C1323" s="73" t="s">
        <v>101</v>
      </c>
      <c r="D1323" s="73" t="s">
        <v>94</v>
      </c>
      <c r="E1323" s="1673">
        <v>43772</v>
      </c>
      <c r="F1323" s="133" t="s">
        <v>1022</v>
      </c>
      <c r="G1323" s="87">
        <v>5</v>
      </c>
      <c r="H1323" s="88" t="s">
        <v>273</v>
      </c>
      <c r="I1323" s="1409"/>
      <c r="J1323" s="93"/>
    </row>
    <row r="1324" spans="1:22">
      <c r="A1324" s="147">
        <v>2019</v>
      </c>
      <c r="E1324" s="1673"/>
      <c r="F1324" s="133"/>
      <c r="G1324" s="87">
        <f>SUM(G1322:G1323)</f>
        <v>10</v>
      </c>
      <c r="I1324" s="1409"/>
      <c r="J1324" s="93"/>
    </row>
    <row r="1325" spans="1:22">
      <c r="A1325" s="1859">
        <v>2020</v>
      </c>
      <c r="B1325" s="1860" t="s">
        <v>91</v>
      </c>
      <c r="C1325" s="2247" t="s">
        <v>101</v>
      </c>
      <c r="D1325" s="2190" t="s">
        <v>252</v>
      </c>
      <c r="E1325" s="2191">
        <v>43891</v>
      </c>
      <c r="F1325" s="2192" t="s">
        <v>1023</v>
      </c>
      <c r="G1325" s="2248">
        <v>10</v>
      </c>
      <c r="H1325" s="2194" t="s">
        <v>1024</v>
      </c>
      <c r="I1325" s="1409"/>
      <c r="J1325" s="93"/>
    </row>
    <row r="1326" spans="1:22">
      <c r="A1326" s="1859">
        <v>2020</v>
      </c>
      <c r="B1326" s="1860" t="s">
        <v>91</v>
      </c>
      <c r="C1326" s="2249" t="s">
        <v>101</v>
      </c>
      <c r="D1326" s="2060" t="s">
        <v>252</v>
      </c>
      <c r="E1326" s="2061">
        <v>43891</v>
      </c>
      <c r="F1326" s="2062" t="s">
        <v>1025</v>
      </c>
      <c r="G1326" s="2086">
        <v>7</v>
      </c>
      <c r="H1326" s="2067" t="s">
        <v>1026</v>
      </c>
      <c r="I1326" s="1409"/>
      <c r="J1326" s="93"/>
    </row>
    <row r="1327" spans="1:22">
      <c r="A1327" s="1859">
        <v>2020</v>
      </c>
      <c r="B1327" s="1860" t="s">
        <v>91</v>
      </c>
      <c r="C1327" s="2249" t="s">
        <v>101</v>
      </c>
      <c r="D1327" s="2060" t="s">
        <v>252</v>
      </c>
      <c r="E1327" s="2061">
        <v>43891</v>
      </c>
      <c r="F1327" s="2062" t="s">
        <v>1027</v>
      </c>
      <c r="G1327" s="2086">
        <v>10</v>
      </c>
      <c r="H1327" s="2067" t="s">
        <v>1028</v>
      </c>
      <c r="I1327" s="1409"/>
      <c r="J1327" s="93"/>
    </row>
    <row r="1328" spans="1:22">
      <c r="A1328" s="1859">
        <v>2020</v>
      </c>
      <c r="B1328" s="1860" t="s">
        <v>91</v>
      </c>
      <c r="C1328" s="2249" t="s">
        <v>101</v>
      </c>
      <c r="D1328" s="2060" t="s">
        <v>252</v>
      </c>
      <c r="E1328" s="2061">
        <v>43891</v>
      </c>
      <c r="F1328" s="2062" t="s">
        <v>1029</v>
      </c>
      <c r="G1328" s="2086">
        <v>3</v>
      </c>
      <c r="H1328" s="2067" t="s">
        <v>1030</v>
      </c>
      <c r="I1328" s="1409"/>
      <c r="J1328" s="93"/>
    </row>
    <row r="1329" spans="1:20">
      <c r="A1329" s="1859">
        <v>2020</v>
      </c>
      <c r="B1329" s="1860"/>
      <c r="C1329" s="2249"/>
      <c r="D1329" s="2060"/>
      <c r="E1329" s="2061"/>
      <c r="F1329" s="2062"/>
      <c r="G1329" s="2086">
        <f>SUM(G1325:G1328)</f>
        <v>30</v>
      </c>
      <c r="H1329" s="2067"/>
      <c r="I1329" s="1409"/>
      <c r="J1329" s="93"/>
    </row>
    <row r="1330" spans="1:20">
      <c r="A1330" s="1458">
        <v>2021</v>
      </c>
      <c r="B1330" s="1457" t="s">
        <v>91</v>
      </c>
      <c r="C1330" s="2179" t="s">
        <v>101</v>
      </c>
      <c r="D1330" s="2033" t="s">
        <v>252</v>
      </c>
      <c r="E1330" s="2034">
        <v>44262</v>
      </c>
      <c r="F1330" s="2035" t="s">
        <v>1031</v>
      </c>
      <c r="G1330" s="2035">
        <v>10</v>
      </c>
      <c r="H1330" s="2043" t="s">
        <v>1024</v>
      </c>
      <c r="I1330" s="1409"/>
      <c r="J1330" s="93"/>
    </row>
    <row r="1331" spans="1:20">
      <c r="A1331" s="1458">
        <v>2021</v>
      </c>
      <c r="B1331" s="1457" t="s">
        <v>91</v>
      </c>
      <c r="C1331" s="2179" t="s">
        <v>101</v>
      </c>
      <c r="D1331" s="2033" t="s">
        <v>252</v>
      </c>
      <c r="E1331" s="2034">
        <v>44262</v>
      </c>
      <c r="F1331" s="2035" t="s">
        <v>5418</v>
      </c>
      <c r="G1331" s="2035">
        <v>3</v>
      </c>
      <c r="H1331" s="2043" t="s">
        <v>583</v>
      </c>
      <c r="I1331" s="1409"/>
      <c r="J1331" s="93"/>
    </row>
    <row r="1332" spans="1:20">
      <c r="A1332" s="1458">
        <v>2021</v>
      </c>
      <c r="B1332" s="1457" t="s">
        <v>91</v>
      </c>
      <c r="C1332" s="2179" t="s">
        <v>101</v>
      </c>
      <c r="D1332" s="2033" t="s">
        <v>252</v>
      </c>
      <c r="E1332" s="2034">
        <v>44262</v>
      </c>
      <c r="F1332" s="2035" t="s">
        <v>5419</v>
      </c>
      <c r="G1332" s="2035">
        <v>3</v>
      </c>
      <c r="H1332" s="2043" t="s">
        <v>1359</v>
      </c>
      <c r="I1332" s="1409"/>
      <c r="J1332" s="93"/>
    </row>
    <row r="1333" spans="1:20">
      <c r="A1333" s="1458">
        <v>2021</v>
      </c>
      <c r="B1333" s="1457" t="s">
        <v>91</v>
      </c>
      <c r="C1333" s="2179" t="s">
        <v>101</v>
      </c>
      <c r="D1333" s="2033" t="s">
        <v>252</v>
      </c>
      <c r="E1333" s="2034">
        <v>44262</v>
      </c>
      <c r="F1333" s="2035" t="s">
        <v>5676</v>
      </c>
      <c r="G1333" s="2035">
        <v>7</v>
      </c>
      <c r="H1333" s="2043" t="s">
        <v>5677</v>
      </c>
      <c r="I1333" s="1409"/>
      <c r="J1333" s="93"/>
    </row>
    <row r="1334" spans="1:20">
      <c r="A1334" s="1458">
        <v>2021</v>
      </c>
      <c r="B1334" s="1457" t="s">
        <v>91</v>
      </c>
      <c r="C1334" s="2179" t="s">
        <v>101</v>
      </c>
      <c r="D1334" s="2033" t="s">
        <v>5486</v>
      </c>
      <c r="E1334" s="2034">
        <v>44332</v>
      </c>
      <c r="F1334" s="2036" t="s">
        <v>5595</v>
      </c>
      <c r="G1334" s="2035">
        <v>7</v>
      </c>
      <c r="H1334" s="2043" t="s">
        <v>5596</v>
      </c>
      <c r="I1334" s="1409"/>
      <c r="J1334" s="93"/>
    </row>
    <row r="1335" spans="1:20">
      <c r="A1335" s="1458">
        <v>2021</v>
      </c>
      <c r="B1335" s="1457"/>
      <c r="C1335" s="2179"/>
      <c r="D1335" s="2033"/>
      <c r="E1335" s="2034"/>
      <c r="F1335" s="2035"/>
      <c r="G1335" s="2144">
        <f>SUM(G1330:G1334)</f>
        <v>30</v>
      </c>
      <c r="H1335" s="2043"/>
      <c r="I1335" s="1409"/>
      <c r="J1335" s="93"/>
    </row>
    <row r="1336" spans="1:20">
      <c r="A1336" s="1831">
        <v>2022</v>
      </c>
      <c r="B1336" s="1827" t="s">
        <v>91</v>
      </c>
      <c r="C1336" s="1893" t="s">
        <v>101</v>
      </c>
      <c r="D1336" s="1896" t="s">
        <v>252</v>
      </c>
      <c r="E1336" s="1898">
        <v>44626</v>
      </c>
      <c r="F1336" s="1902" t="s">
        <v>5961</v>
      </c>
      <c r="G1336" s="2145">
        <v>3</v>
      </c>
      <c r="H1336" s="2044" t="s">
        <v>5869</v>
      </c>
      <c r="I1336" s="1409"/>
      <c r="J1336" s="93"/>
    </row>
    <row r="1337" spans="1:20">
      <c r="A1337" s="1831">
        <v>2022</v>
      </c>
      <c r="B1337" s="1827" t="s">
        <v>91</v>
      </c>
      <c r="C1337" s="1893" t="s">
        <v>101</v>
      </c>
      <c r="D1337" s="1896" t="s">
        <v>252</v>
      </c>
      <c r="E1337" s="1898">
        <v>44626</v>
      </c>
      <c r="F1337" s="1902" t="s">
        <v>5965</v>
      </c>
      <c r="G1337" s="2145">
        <v>7</v>
      </c>
      <c r="H1337" s="2044" t="s">
        <v>5874</v>
      </c>
      <c r="I1337" s="1409"/>
      <c r="J1337" s="93"/>
    </row>
    <row r="1338" spans="1:20">
      <c r="A1338" s="1831">
        <v>2022</v>
      </c>
      <c r="B1338" s="1827" t="s">
        <v>91</v>
      </c>
      <c r="C1338" s="1895" t="s">
        <v>101</v>
      </c>
      <c r="D1338" s="1897" t="s">
        <v>6374</v>
      </c>
      <c r="E1338" s="1899">
        <v>44885</v>
      </c>
      <c r="F1338" s="1903" t="s">
        <v>6383</v>
      </c>
      <c r="G1338" s="2339">
        <v>5</v>
      </c>
      <c r="H1338" s="2209" t="s">
        <v>236</v>
      </c>
      <c r="I1338" s="1409"/>
      <c r="J1338" s="93"/>
    </row>
    <row r="1339" spans="1:20">
      <c r="A1339" s="1831">
        <v>2022</v>
      </c>
      <c r="B1339" s="1827" t="s">
        <v>91</v>
      </c>
      <c r="C1339" s="1895" t="s">
        <v>101</v>
      </c>
      <c r="D1339" s="1897" t="s">
        <v>6374</v>
      </c>
      <c r="E1339" s="1899">
        <v>44885</v>
      </c>
      <c r="F1339" s="1903" t="s">
        <v>6383</v>
      </c>
      <c r="G1339" s="2339">
        <v>5</v>
      </c>
      <c r="H1339" s="2209" t="s">
        <v>273</v>
      </c>
      <c r="I1339" s="1409"/>
      <c r="J1339" s="93"/>
    </row>
    <row r="1340" spans="1:20">
      <c r="A1340" s="1831">
        <v>2022</v>
      </c>
      <c r="B1340" s="1827"/>
      <c r="C1340" s="1895"/>
      <c r="D1340" s="1897"/>
      <c r="E1340" s="1899"/>
      <c r="F1340" s="1903"/>
      <c r="G1340" s="2339">
        <v>20</v>
      </c>
      <c r="H1340" s="2209"/>
      <c r="I1340" s="1409"/>
      <c r="J1340" s="93"/>
    </row>
    <row r="1341" spans="1:20">
      <c r="A1341" s="2177" t="s">
        <v>46</v>
      </c>
      <c r="B1341" s="2171"/>
      <c r="C1341" s="2178" t="s">
        <v>1032</v>
      </c>
      <c r="D1341" s="2171"/>
      <c r="E1341" s="2173"/>
      <c r="F1341" s="2175"/>
      <c r="G1341" s="2175">
        <v>90</v>
      </c>
      <c r="H1341" s="2176"/>
      <c r="I1341" s="1409"/>
      <c r="J1341" s="93"/>
    </row>
    <row r="1342" spans="1:20">
      <c r="A1342" s="147"/>
      <c r="C1342" s="148"/>
      <c r="E1342" s="1673"/>
      <c r="F1342" s="133"/>
      <c r="G1342" s="133"/>
      <c r="I1342" s="1409"/>
      <c r="J1342" s="93"/>
    </row>
    <row r="1343" spans="1:20" s="115" customFormat="1">
      <c r="A1343" s="1835">
        <v>2018</v>
      </c>
      <c r="B1343" s="1826" t="s">
        <v>164</v>
      </c>
      <c r="C1343" s="1826" t="s">
        <v>201</v>
      </c>
      <c r="D1343" s="1826" t="s">
        <v>227</v>
      </c>
      <c r="E1343" s="1837">
        <v>43240</v>
      </c>
      <c r="F1343" s="1845" t="s">
        <v>1033</v>
      </c>
      <c r="G1343" s="1838">
        <v>7</v>
      </c>
      <c r="H1343" s="1839" t="s">
        <v>1034</v>
      </c>
      <c r="I1343" s="1540"/>
      <c r="J1343" s="113"/>
      <c r="K1343" s="113"/>
      <c r="L1343" s="113"/>
      <c r="M1343" s="113"/>
      <c r="N1343" s="113"/>
      <c r="O1343" s="113"/>
      <c r="P1343" s="113"/>
      <c r="Q1343" s="113"/>
      <c r="R1343" s="113"/>
      <c r="S1343" s="113"/>
      <c r="T1343" s="113"/>
    </row>
    <row r="1344" spans="1:20" s="115" customFormat="1">
      <c r="A1344" s="1835">
        <v>2018</v>
      </c>
      <c r="B1344" s="1826"/>
      <c r="C1344" s="1826"/>
      <c r="D1344" s="1826"/>
      <c r="E1344" s="1837"/>
      <c r="F1344" s="1845"/>
      <c r="G1344" s="1838">
        <f>SUM(G1343)</f>
        <v>7</v>
      </c>
      <c r="H1344" s="1839"/>
      <c r="I1344" s="1540"/>
      <c r="J1344" s="113"/>
      <c r="K1344" s="113"/>
      <c r="L1344" s="113"/>
      <c r="M1344" s="113"/>
      <c r="N1344" s="113"/>
      <c r="O1344" s="113"/>
      <c r="P1344" s="113"/>
      <c r="Q1344" s="113"/>
      <c r="R1344" s="113"/>
      <c r="S1344" s="113"/>
      <c r="T1344" s="113"/>
    </row>
    <row r="1345" spans="1:22">
      <c r="A1345" s="2170" t="s">
        <v>46</v>
      </c>
      <c r="B1345" s="2171"/>
      <c r="C1345" s="2171" t="s">
        <v>1035</v>
      </c>
      <c r="D1345" s="2172"/>
      <c r="E1345" s="2173"/>
      <c r="F1345" s="2174"/>
      <c r="G1345" s="2175">
        <f>G1344</f>
        <v>7</v>
      </c>
      <c r="H1345" s="2176"/>
      <c r="I1345" s="1409"/>
      <c r="J1345" s="93"/>
    </row>
    <row r="1346" spans="1:22">
      <c r="A1346" s="104"/>
      <c r="D1346" s="131"/>
      <c r="E1346" s="1673"/>
      <c r="F1346" s="87"/>
      <c r="G1346" s="133"/>
      <c r="I1346" s="1409"/>
      <c r="J1346" s="93"/>
    </row>
    <row r="1347" spans="1:22" s="115" customFormat="1">
      <c r="A1347" s="1835">
        <v>2018</v>
      </c>
      <c r="B1347" s="1826" t="s">
        <v>91</v>
      </c>
      <c r="C1347" s="1836" t="s">
        <v>185</v>
      </c>
      <c r="D1347" s="1826" t="s">
        <v>222</v>
      </c>
      <c r="E1347" s="1837">
        <v>43163</v>
      </c>
      <c r="F1347" s="1838" t="s">
        <v>1036</v>
      </c>
      <c r="G1347" s="1838">
        <v>3</v>
      </c>
      <c r="H1347" s="1839" t="s">
        <v>1037</v>
      </c>
      <c r="I1347" s="1540"/>
      <c r="J1347" s="114"/>
      <c r="K1347" s="113"/>
      <c r="L1347" s="113"/>
      <c r="M1347" s="113"/>
      <c r="N1347" s="113"/>
      <c r="O1347" s="113"/>
      <c r="P1347" s="113"/>
      <c r="Q1347" s="113"/>
      <c r="R1347" s="113"/>
      <c r="S1347" s="113"/>
      <c r="T1347" s="113"/>
    </row>
    <row r="1348" spans="1:22" s="115" customFormat="1">
      <c r="A1348" s="1835">
        <v>2018</v>
      </c>
      <c r="B1348" s="1826" t="s">
        <v>91</v>
      </c>
      <c r="C1348" s="1836" t="s">
        <v>185</v>
      </c>
      <c r="D1348" s="1826" t="s">
        <v>222</v>
      </c>
      <c r="E1348" s="1837">
        <v>43163</v>
      </c>
      <c r="F1348" s="1838" t="s">
        <v>1038</v>
      </c>
      <c r="G1348" s="1838">
        <v>7</v>
      </c>
      <c r="H1348" s="1839" t="s">
        <v>1039</v>
      </c>
      <c r="I1348" s="1540"/>
      <c r="J1348" s="114"/>
      <c r="K1348" s="113"/>
      <c r="L1348" s="113"/>
      <c r="M1348" s="113"/>
      <c r="N1348" s="113"/>
      <c r="O1348" s="113"/>
      <c r="P1348" s="113"/>
      <c r="Q1348" s="113"/>
      <c r="R1348" s="113"/>
      <c r="S1348" s="113"/>
      <c r="T1348" s="113"/>
    </row>
    <row r="1349" spans="1:22">
      <c r="A1349" s="1835">
        <v>2018</v>
      </c>
      <c r="B1349" s="1826" t="s">
        <v>91</v>
      </c>
      <c r="C1349" s="1841" t="s">
        <v>185</v>
      </c>
      <c r="D1349" s="1826" t="s">
        <v>265</v>
      </c>
      <c r="E1349" s="1837">
        <v>43352</v>
      </c>
      <c r="F1349" s="1838" t="s">
        <v>1040</v>
      </c>
      <c r="G1349" s="1842">
        <v>7</v>
      </c>
      <c r="H1349" s="1839" t="s">
        <v>1041</v>
      </c>
      <c r="I1349" s="1409"/>
      <c r="J1349" s="2"/>
    </row>
    <row r="1350" spans="1:22">
      <c r="A1350" s="1835">
        <v>2018</v>
      </c>
      <c r="B1350" s="1826" t="s">
        <v>91</v>
      </c>
      <c r="C1350" s="1841" t="s">
        <v>185</v>
      </c>
      <c r="D1350" s="1826" t="s">
        <v>265</v>
      </c>
      <c r="E1350" s="1837">
        <v>43352</v>
      </c>
      <c r="F1350" s="1838" t="s">
        <v>1042</v>
      </c>
      <c r="G1350" s="1842">
        <v>3</v>
      </c>
      <c r="H1350" s="1839" t="s">
        <v>991</v>
      </c>
      <c r="I1350" s="1409"/>
      <c r="J1350" s="2"/>
    </row>
    <row r="1351" spans="1:22">
      <c r="A1351" s="1835">
        <v>2018</v>
      </c>
      <c r="B1351" s="1826"/>
      <c r="C1351" s="1836"/>
      <c r="D1351" s="1826"/>
      <c r="E1351" s="1837"/>
      <c r="F1351" s="1838"/>
      <c r="G1351" s="1838">
        <f>SUM(G1347:G1350)</f>
        <v>20</v>
      </c>
      <c r="H1351" s="1839"/>
      <c r="I1351" s="1409"/>
      <c r="J1351" s="189"/>
      <c r="K1351" s="195"/>
      <c r="L1351" s="271"/>
      <c r="M1351" s="271"/>
      <c r="N1351" s="113"/>
      <c r="O1351" s="113"/>
      <c r="P1351" s="195"/>
      <c r="Q1351" s="195"/>
      <c r="R1351" s="195"/>
      <c r="S1351" s="195"/>
      <c r="T1351" s="195"/>
      <c r="U1351" s="197"/>
      <c r="V1351" s="197"/>
    </row>
    <row r="1352" spans="1:22">
      <c r="A1352" s="173">
        <v>2019</v>
      </c>
      <c r="B1352" s="73" t="s">
        <v>91</v>
      </c>
      <c r="C1352" s="174" t="s">
        <v>185</v>
      </c>
      <c r="D1352" s="174" t="s">
        <v>461</v>
      </c>
      <c r="E1352" s="1679">
        <v>43730</v>
      </c>
      <c r="F1352" s="1662" t="s">
        <v>1043</v>
      </c>
      <c r="G1352" s="173">
        <v>5</v>
      </c>
      <c r="H1352" s="88" t="s">
        <v>273</v>
      </c>
      <c r="I1352" s="1409"/>
    </row>
    <row r="1353" spans="1:22">
      <c r="A1353" s="173">
        <v>2019</v>
      </c>
      <c r="B1353" s="116"/>
      <c r="C1353" s="151"/>
      <c r="D1353" s="116"/>
      <c r="E1353" s="1671"/>
      <c r="F1353" s="199"/>
      <c r="G1353" s="133">
        <f>SUM(G1352)</f>
        <v>5</v>
      </c>
      <c r="H1353" s="152"/>
      <c r="I1353" s="1409"/>
      <c r="J1353" s="189"/>
      <c r="K1353" s="195"/>
      <c r="L1353" s="271"/>
      <c r="M1353" s="271"/>
      <c r="N1353" s="113"/>
      <c r="O1353" s="113"/>
      <c r="P1353" s="195"/>
      <c r="Q1353" s="195"/>
      <c r="R1353" s="195"/>
      <c r="S1353" s="195"/>
      <c r="T1353" s="195"/>
      <c r="U1353" s="197"/>
      <c r="V1353" s="197"/>
    </row>
    <row r="1354" spans="1:22">
      <c r="A1354" s="1458">
        <v>2021</v>
      </c>
      <c r="B1354" s="1457" t="s">
        <v>386</v>
      </c>
      <c r="C1354" s="2217" t="s">
        <v>185</v>
      </c>
      <c r="D1354" s="2218" t="s">
        <v>5486</v>
      </c>
      <c r="E1354" s="2219">
        <v>44332</v>
      </c>
      <c r="F1354" s="2277" t="s">
        <v>5597</v>
      </c>
      <c r="G1354" s="2220">
        <v>7</v>
      </c>
      <c r="H1354" s="2221" t="s">
        <v>5598</v>
      </c>
      <c r="I1354" s="1409"/>
      <c r="J1354" s="189"/>
      <c r="K1354" s="195"/>
      <c r="L1354" s="271"/>
      <c r="M1354" s="271"/>
      <c r="N1354" s="113"/>
      <c r="O1354" s="113"/>
      <c r="P1354" s="195"/>
      <c r="Q1354" s="195"/>
      <c r="R1354" s="195"/>
      <c r="S1354" s="195"/>
      <c r="T1354" s="195"/>
      <c r="U1354" s="197"/>
      <c r="V1354" s="197"/>
    </row>
    <row r="1355" spans="1:22">
      <c r="A1355" s="1458">
        <v>2021</v>
      </c>
      <c r="B1355" s="180"/>
      <c r="C1355" s="181"/>
      <c r="D1355" s="116"/>
      <c r="E1355" s="1671"/>
      <c r="F1355" s="199"/>
      <c r="G1355" s="133">
        <f>SUM(G1354)</f>
        <v>7</v>
      </c>
      <c r="H1355" s="152"/>
      <c r="I1355" s="1409"/>
      <c r="J1355" s="189"/>
      <c r="K1355" s="195"/>
      <c r="L1355" s="271"/>
      <c r="M1355" s="271"/>
      <c r="N1355" s="113"/>
      <c r="O1355" s="113"/>
      <c r="P1355" s="195"/>
      <c r="Q1355" s="195"/>
      <c r="R1355" s="195"/>
      <c r="S1355" s="195"/>
      <c r="T1355" s="195"/>
      <c r="U1355" s="197"/>
      <c r="V1355" s="197"/>
    </row>
    <row r="1356" spans="1:22">
      <c r="A1356" s="1831">
        <v>2022</v>
      </c>
      <c r="B1356" s="1827" t="s">
        <v>386</v>
      </c>
      <c r="C1356" s="1877" t="s">
        <v>185</v>
      </c>
      <c r="D1356" s="1827" t="s">
        <v>406</v>
      </c>
      <c r="E1356" s="1829">
        <v>44612</v>
      </c>
      <c r="F1356" s="1831" t="s">
        <v>5821</v>
      </c>
      <c r="G1356" s="1831">
        <v>0</v>
      </c>
      <c r="H1356" s="1832" t="s">
        <v>354</v>
      </c>
      <c r="I1356" s="1409" t="s">
        <v>234</v>
      </c>
      <c r="J1356" s="189"/>
      <c r="K1356" s="195"/>
      <c r="L1356" s="271"/>
      <c r="M1356" s="271"/>
      <c r="N1356" s="113"/>
      <c r="O1356" s="113"/>
      <c r="P1356" s="195"/>
      <c r="Q1356" s="195"/>
      <c r="R1356" s="195"/>
      <c r="S1356" s="195"/>
      <c r="T1356" s="195"/>
      <c r="U1356" s="197"/>
      <c r="V1356" s="197"/>
    </row>
    <row r="1357" spans="1:22">
      <c r="A1357" s="1831">
        <v>2022</v>
      </c>
      <c r="B1357" s="1827" t="s">
        <v>386</v>
      </c>
      <c r="C1357" s="1877" t="s">
        <v>185</v>
      </c>
      <c r="D1357" s="1827" t="s">
        <v>252</v>
      </c>
      <c r="E1357" s="1829">
        <v>44626</v>
      </c>
      <c r="F1357" s="1831" t="s">
        <v>5940</v>
      </c>
      <c r="G1357" s="1831">
        <v>3</v>
      </c>
      <c r="H1357" s="1832" t="s">
        <v>5849</v>
      </c>
      <c r="I1357" s="1409"/>
      <c r="J1357" s="189"/>
      <c r="K1357" s="195"/>
      <c r="L1357" s="271"/>
      <c r="M1357" s="271"/>
      <c r="N1357" s="113"/>
      <c r="O1357" s="113"/>
      <c r="P1357" s="195"/>
      <c r="Q1357" s="195"/>
      <c r="R1357" s="195"/>
      <c r="S1357" s="195"/>
      <c r="T1357" s="195"/>
      <c r="U1357" s="197"/>
      <c r="V1357" s="197"/>
    </row>
    <row r="1358" spans="1:22">
      <c r="A1358" s="1831">
        <v>2022</v>
      </c>
      <c r="B1358" s="1827" t="s">
        <v>386</v>
      </c>
      <c r="C1358" s="1877" t="s">
        <v>185</v>
      </c>
      <c r="D1358" s="1827" t="s">
        <v>277</v>
      </c>
      <c r="E1358" s="1829">
        <v>44815</v>
      </c>
      <c r="F1358" s="1831" t="s">
        <v>6321</v>
      </c>
      <c r="G1358" s="1831">
        <v>10</v>
      </c>
      <c r="H1358" s="1832" t="s">
        <v>1308</v>
      </c>
      <c r="I1358" s="1409"/>
      <c r="J1358" s="189"/>
      <c r="K1358" s="195"/>
      <c r="L1358" s="271"/>
      <c r="M1358" s="271"/>
      <c r="N1358" s="113"/>
      <c r="O1358" s="113"/>
      <c r="P1358" s="195"/>
      <c r="Q1358" s="195"/>
      <c r="R1358" s="195"/>
      <c r="S1358" s="195"/>
      <c r="T1358" s="195"/>
      <c r="U1358" s="197"/>
      <c r="V1358" s="197"/>
    </row>
    <row r="1359" spans="1:22">
      <c r="A1359" s="1831">
        <v>2022</v>
      </c>
      <c r="B1359" s="1827" t="s">
        <v>386</v>
      </c>
      <c r="C1359" s="1877" t="s">
        <v>185</v>
      </c>
      <c r="D1359" s="1827" t="s">
        <v>277</v>
      </c>
      <c r="E1359" s="1829">
        <v>44815</v>
      </c>
      <c r="F1359" s="1831" t="s">
        <v>6322</v>
      </c>
      <c r="G1359" s="1831">
        <v>7</v>
      </c>
      <c r="H1359" s="1832" t="s">
        <v>1041</v>
      </c>
      <c r="I1359" s="1409"/>
      <c r="J1359" s="189"/>
      <c r="K1359" s="195"/>
      <c r="L1359" s="271"/>
      <c r="M1359" s="271"/>
      <c r="N1359" s="113"/>
      <c r="O1359" s="113"/>
      <c r="P1359" s="195"/>
      <c r="Q1359" s="195"/>
      <c r="R1359" s="195"/>
      <c r="S1359" s="195"/>
      <c r="T1359" s="195"/>
      <c r="U1359" s="197"/>
      <c r="V1359" s="197"/>
    </row>
    <row r="1360" spans="1:22">
      <c r="A1360" s="1831">
        <v>2022</v>
      </c>
      <c r="B1360" s="1827"/>
      <c r="C1360" s="1877"/>
      <c r="D1360" s="1827"/>
      <c r="E1360" s="1829"/>
      <c r="F1360" s="1831"/>
      <c r="G1360" s="1831">
        <v>20</v>
      </c>
      <c r="H1360" s="1832"/>
      <c r="I1360" s="1409"/>
      <c r="J1360" s="189"/>
      <c r="K1360" s="195"/>
      <c r="L1360" s="271"/>
      <c r="M1360" s="271"/>
      <c r="N1360" s="113"/>
      <c r="O1360" s="113"/>
      <c r="P1360" s="195"/>
      <c r="Q1360" s="195"/>
      <c r="R1360" s="195"/>
      <c r="S1360" s="195"/>
      <c r="T1360" s="195"/>
      <c r="U1360" s="197"/>
      <c r="V1360" s="197"/>
    </row>
    <row r="1361" spans="1:22">
      <c r="A1361" s="2177" t="s">
        <v>46</v>
      </c>
      <c r="B1361" s="2171"/>
      <c r="C1361" s="2178" t="s">
        <v>1045</v>
      </c>
      <c r="D1361" s="2171"/>
      <c r="E1361" s="2173"/>
      <c r="F1361" s="2175"/>
      <c r="G1361" s="2175">
        <v>52</v>
      </c>
      <c r="H1361" s="2176"/>
      <c r="I1361" s="1409"/>
      <c r="J1361" s="93"/>
    </row>
    <row r="1362" spans="1:22">
      <c r="A1362" s="147"/>
      <c r="C1362" s="148"/>
      <c r="E1362" s="1673"/>
      <c r="F1362" s="133"/>
      <c r="G1362" s="133"/>
      <c r="I1362" s="1409"/>
      <c r="J1362" s="93"/>
    </row>
    <row r="1363" spans="1:22">
      <c r="A1363" s="1833">
        <v>2022</v>
      </c>
      <c r="B1363" s="1827" t="s">
        <v>129</v>
      </c>
      <c r="C1363" s="1877" t="s">
        <v>52</v>
      </c>
      <c r="D1363" s="1827" t="s">
        <v>277</v>
      </c>
      <c r="E1363" s="1829">
        <v>44815</v>
      </c>
      <c r="F1363" s="1831" t="s">
        <v>6334</v>
      </c>
      <c r="G1363" s="1831">
        <v>10</v>
      </c>
      <c r="H1363" s="2001" t="s">
        <v>6256</v>
      </c>
      <c r="I1363" s="1409"/>
      <c r="J1363" s="93"/>
    </row>
    <row r="1364" spans="1:22">
      <c r="A1364" s="1833">
        <v>2022</v>
      </c>
      <c r="B1364" s="1827" t="s">
        <v>129</v>
      </c>
      <c r="C1364" s="1877" t="s">
        <v>52</v>
      </c>
      <c r="D1364" s="1827" t="s">
        <v>6374</v>
      </c>
      <c r="E1364" s="1829">
        <v>44885</v>
      </c>
      <c r="F1364" s="1831" t="s">
        <v>6385</v>
      </c>
      <c r="G1364" s="1831">
        <v>5</v>
      </c>
      <c r="H1364" s="1832" t="s">
        <v>295</v>
      </c>
      <c r="I1364" s="1409"/>
      <c r="J1364" s="93"/>
    </row>
    <row r="1365" spans="1:22">
      <c r="A1365" s="1833">
        <v>2022</v>
      </c>
      <c r="B1365" s="1827"/>
      <c r="C1365" s="1877"/>
      <c r="D1365" s="1827"/>
      <c r="E1365" s="1829"/>
      <c r="F1365" s="1831"/>
      <c r="G1365" s="1831">
        <v>15</v>
      </c>
      <c r="I1365" s="1409"/>
      <c r="J1365" s="93"/>
    </row>
    <row r="1366" spans="1:22">
      <c r="A1366" s="2177" t="s">
        <v>46</v>
      </c>
      <c r="B1366" s="2171"/>
      <c r="C1366" s="2178" t="s">
        <v>1053</v>
      </c>
      <c r="D1366" s="2171"/>
      <c r="E1366" s="2173"/>
      <c r="F1366" s="2175"/>
      <c r="G1366" s="2175">
        <v>15</v>
      </c>
      <c r="H1366" s="2267"/>
      <c r="I1366" s="1409"/>
      <c r="J1366" s="93"/>
    </row>
    <row r="1367" spans="1:22">
      <c r="A1367" s="147"/>
      <c r="C1367" s="148"/>
      <c r="E1367" s="1673"/>
      <c r="F1367" s="133"/>
      <c r="G1367" s="133"/>
      <c r="I1367" s="1409"/>
      <c r="J1367" s="93"/>
    </row>
    <row r="1368" spans="1:22">
      <c r="A1368" s="2210">
        <v>2016</v>
      </c>
      <c r="B1368" s="2211" t="s">
        <v>53</v>
      </c>
      <c r="C1368" s="2212" t="s">
        <v>67</v>
      </c>
      <c r="D1368" s="2211"/>
      <c r="E1368" s="2213"/>
      <c r="F1368" s="2214"/>
      <c r="G1368" s="2214">
        <v>0</v>
      </c>
      <c r="I1368" s="1857"/>
      <c r="J1368" s="93"/>
    </row>
    <row r="1369" spans="1:22">
      <c r="A1369" s="2210">
        <v>2016</v>
      </c>
      <c r="B1369" s="2211"/>
      <c r="C1369" s="2212"/>
      <c r="D1369" s="2211"/>
      <c r="E1369" s="2213"/>
      <c r="F1369" s="2214"/>
      <c r="G1369" s="2214">
        <v>0</v>
      </c>
      <c r="I1369" s="1857"/>
      <c r="J1369" s="93"/>
    </row>
    <row r="1370" spans="1:22">
      <c r="A1370" s="2013">
        <v>2017</v>
      </c>
      <c r="B1370" s="2014" t="s">
        <v>53</v>
      </c>
      <c r="C1370" s="2019" t="s">
        <v>67</v>
      </c>
      <c r="D1370" s="2014" t="s">
        <v>252</v>
      </c>
      <c r="E1370" s="2016">
        <v>42799</v>
      </c>
      <c r="F1370" s="2017" t="s">
        <v>6357</v>
      </c>
      <c r="G1370" s="2017">
        <v>7</v>
      </c>
      <c r="H1370" s="2018" t="s">
        <v>465</v>
      </c>
      <c r="I1370" s="1857"/>
      <c r="J1370" s="93"/>
    </row>
    <row r="1371" spans="1:22">
      <c r="A1371" s="2013">
        <v>2017</v>
      </c>
      <c r="B1371" s="2014"/>
      <c r="C1371" s="2019"/>
      <c r="D1371" s="2014"/>
      <c r="E1371" s="2016"/>
      <c r="F1371" s="2017"/>
      <c r="G1371" s="2017">
        <v>7</v>
      </c>
      <c r="H1371" s="2018"/>
      <c r="I1371" s="1857"/>
      <c r="J1371" s="93"/>
    </row>
    <row r="1372" spans="1:22" s="115" customFormat="1">
      <c r="A1372" s="1835">
        <v>2018</v>
      </c>
      <c r="B1372" s="1826" t="s">
        <v>53</v>
      </c>
      <c r="C1372" s="1836" t="s">
        <v>67</v>
      </c>
      <c r="D1372" s="1826" t="s">
        <v>252</v>
      </c>
      <c r="E1372" s="1837">
        <v>43163</v>
      </c>
      <c r="F1372" s="1838" t="s">
        <v>1055</v>
      </c>
      <c r="G1372" s="1838">
        <v>10</v>
      </c>
      <c r="H1372" s="1839" t="s">
        <v>1056</v>
      </c>
      <c r="I1372" s="1925"/>
      <c r="J1372" s="114"/>
      <c r="K1372" s="113"/>
      <c r="L1372" s="113"/>
      <c r="M1372" s="113"/>
      <c r="N1372" s="113"/>
      <c r="O1372" s="113"/>
      <c r="P1372" s="113"/>
      <c r="Q1372" s="113"/>
      <c r="R1372" s="113"/>
      <c r="S1372" s="113"/>
      <c r="T1372" s="113"/>
    </row>
    <row r="1373" spans="1:22">
      <c r="A1373" s="1835">
        <v>2018</v>
      </c>
      <c r="B1373" s="1826"/>
      <c r="C1373" s="1826"/>
      <c r="D1373" s="1844"/>
      <c r="E1373" s="1837"/>
      <c r="F1373" s="1842"/>
      <c r="G1373" s="1838">
        <f>SUM(G1372)</f>
        <v>10</v>
      </c>
      <c r="H1373" s="1839"/>
      <c r="I1373" s="2338"/>
      <c r="J1373" s="189"/>
      <c r="K1373" s="352"/>
      <c r="L1373" s="261"/>
      <c r="M1373" s="261"/>
      <c r="N1373" s="113"/>
      <c r="O1373" s="113"/>
      <c r="P1373" s="195"/>
      <c r="Q1373" s="195"/>
      <c r="R1373" s="195"/>
      <c r="S1373" s="195"/>
      <c r="T1373" s="195"/>
      <c r="U1373" s="197"/>
      <c r="V1373" s="197"/>
    </row>
    <row r="1374" spans="1:22" s="188" customFormat="1">
      <c r="A1374" s="1866">
        <v>2020</v>
      </c>
      <c r="B1374" s="1860" t="s">
        <v>53</v>
      </c>
      <c r="C1374" s="1861" t="s">
        <v>67</v>
      </c>
      <c r="D1374" s="1860" t="s">
        <v>5476</v>
      </c>
      <c r="E1374" s="1862">
        <v>43876</v>
      </c>
      <c r="F1374" s="1859" t="s">
        <v>1057</v>
      </c>
      <c r="G1374" s="1859">
        <v>0</v>
      </c>
      <c r="H1374" s="1870" t="s">
        <v>309</v>
      </c>
      <c r="I1374" s="1857" t="s">
        <v>234</v>
      </c>
      <c r="J1374" s="187"/>
      <c r="K1374" s="186"/>
      <c r="L1374" s="186"/>
      <c r="M1374" s="186"/>
      <c r="N1374" s="186"/>
      <c r="O1374" s="186"/>
      <c r="P1374" s="186"/>
      <c r="Q1374" s="186"/>
      <c r="R1374" s="186"/>
      <c r="S1374" s="186"/>
      <c r="T1374" s="186"/>
    </row>
    <row r="1375" spans="1:22" s="188" customFormat="1">
      <c r="A1375" s="1866">
        <v>2020</v>
      </c>
      <c r="B1375" s="1860"/>
      <c r="C1375" s="1860"/>
      <c r="D1375" s="1872"/>
      <c r="E1375" s="1862"/>
      <c r="F1375" s="1873"/>
      <c r="G1375" s="1859">
        <f>SUM(G1374)</f>
        <v>0</v>
      </c>
      <c r="H1375" s="1870"/>
      <c r="I1375" s="2215" t="s">
        <v>6369</v>
      </c>
      <c r="J1375" s="187"/>
      <c r="K1375" s="186"/>
      <c r="L1375" s="186"/>
      <c r="M1375" s="186"/>
      <c r="N1375" s="186"/>
      <c r="O1375" s="186"/>
      <c r="P1375" s="186"/>
      <c r="Q1375" s="186"/>
      <c r="R1375" s="186"/>
      <c r="S1375" s="186"/>
      <c r="T1375" s="186"/>
    </row>
    <row r="1376" spans="1:22">
      <c r="A1376" s="2170" t="s">
        <v>46</v>
      </c>
      <c r="B1376" s="2171"/>
      <c r="C1376" s="2171" t="s">
        <v>1058</v>
      </c>
      <c r="D1376" s="2172"/>
      <c r="E1376" s="2173"/>
      <c r="F1376" s="2174"/>
      <c r="G1376" s="2175">
        <v>17</v>
      </c>
      <c r="H1376" s="2176"/>
      <c r="I1376" s="1409"/>
      <c r="J1376" s="93"/>
    </row>
    <row r="1377" spans="1:20">
      <c r="A1377" s="278"/>
      <c r="B1377" s="154"/>
      <c r="C1377" s="154"/>
      <c r="D1377" s="326"/>
      <c r="E1377" s="1677"/>
      <c r="F1377" s="280"/>
      <c r="G1377" s="153"/>
      <c r="H1377" s="157"/>
      <c r="I1377" s="1409"/>
      <c r="J1377" s="93"/>
    </row>
    <row r="1378" spans="1:20">
      <c r="A1378" s="147">
        <v>2019</v>
      </c>
      <c r="B1378" s="73" t="s">
        <v>129</v>
      </c>
      <c r="C1378" s="148" t="s">
        <v>157</v>
      </c>
      <c r="D1378" s="73" t="s">
        <v>68</v>
      </c>
      <c r="E1378" s="1673">
        <v>43540</v>
      </c>
      <c r="F1378" s="133" t="s">
        <v>1059</v>
      </c>
      <c r="G1378" s="133">
        <v>5</v>
      </c>
      <c r="H1378" s="88" t="s">
        <v>659</v>
      </c>
      <c r="I1378" s="1409"/>
      <c r="J1378" s="93"/>
    </row>
    <row r="1379" spans="1:20">
      <c r="A1379" s="147">
        <v>2019</v>
      </c>
      <c r="D1379" s="131"/>
      <c r="E1379" s="1673"/>
      <c r="F1379" s="87"/>
      <c r="G1379" s="133">
        <f>SUM(G1378)</f>
        <v>5</v>
      </c>
      <c r="I1379" s="1409"/>
      <c r="J1379" s="93"/>
    </row>
    <row r="1380" spans="1:20">
      <c r="A1380" s="2170" t="s">
        <v>46</v>
      </c>
      <c r="B1380" s="2171"/>
      <c r="C1380" s="2171" t="s">
        <v>1060</v>
      </c>
      <c r="D1380" s="2172"/>
      <c r="E1380" s="2173"/>
      <c r="F1380" s="2174"/>
      <c r="G1380" s="2175">
        <f>SUM(G1379)</f>
        <v>5</v>
      </c>
      <c r="H1380" s="2176"/>
      <c r="I1380" s="1409"/>
      <c r="J1380" s="93"/>
    </row>
    <row r="1381" spans="1:20">
      <c r="A1381" s="104"/>
      <c r="D1381" s="131"/>
      <c r="E1381" s="1673"/>
      <c r="F1381" s="87"/>
      <c r="G1381" s="133"/>
      <c r="I1381" s="1409"/>
      <c r="J1381" s="93"/>
    </row>
    <row r="1382" spans="1:20" s="115" customFormat="1">
      <c r="A1382" s="1835">
        <v>2018</v>
      </c>
      <c r="B1382" s="1826" t="s">
        <v>91</v>
      </c>
      <c r="C1382" s="1836" t="s">
        <v>90</v>
      </c>
      <c r="D1382" s="1826" t="s">
        <v>222</v>
      </c>
      <c r="E1382" s="1837">
        <v>43163</v>
      </c>
      <c r="F1382" s="1838" t="s">
        <v>1061</v>
      </c>
      <c r="G1382" s="1838">
        <v>10</v>
      </c>
      <c r="H1382" s="1839" t="s">
        <v>1062</v>
      </c>
      <c r="I1382" s="1540"/>
      <c r="J1382" s="114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</row>
    <row r="1383" spans="1:20" s="115" customFormat="1">
      <c r="A1383" s="1835">
        <v>2018</v>
      </c>
      <c r="B1383" s="1826" t="s">
        <v>91</v>
      </c>
      <c r="C1383" s="1836" t="s">
        <v>90</v>
      </c>
      <c r="D1383" s="1826" t="s">
        <v>222</v>
      </c>
      <c r="E1383" s="1837">
        <v>43163</v>
      </c>
      <c r="F1383" s="1838" t="s">
        <v>1063</v>
      </c>
      <c r="G1383" s="1838">
        <v>3</v>
      </c>
      <c r="H1383" s="1839" t="s">
        <v>1064</v>
      </c>
      <c r="I1383" s="1540"/>
      <c r="J1383" s="114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</row>
    <row r="1384" spans="1:20" s="115" customFormat="1">
      <c r="A1384" s="1835">
        <v>2018</v>
      </c>
      <c r="B1384" s="1826" t="s">
        <v>91</v>
      </c>
      <c r="C1384" s="1826" t="s">
        <v>90</v>
      </c>
      <c r="D1384" s="1826" t="s">
        <v>227</v>
      </c>
      <c r="E1384" s="1837">
        <v>43240</v>
      </c>
      <c r="F1384" s="1845" t="s">
        <v>1065</v>
      </c>
      <c r="G1384" s="1838">
        <v>10</v>
      </c>
      <c r="H1384" s="1839" t="s">
        <v>1066</v>
      </c>
      <c r="I1384" s="1540"/>
      <c r="J1384" s="113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</row>
    <row r="1385" spans="1:20" s="115" customFormat="1">
      <c r="A1385" s="1835">
        <v>2018</v>
      </c>
      <c r="B1385" s="1826" t="s">
        <v>91</v>
      </c>
      <c r="C1385" s="1826" t="s">
        <v>90</v>
      </c>
      <c r="D1385" s="1826" t="s">
        <v>227</v>
      </c>
      <c r="E1385" s="1837">
        <v>43240</v>
      </c>
      <c r="F1385" s="1845" t="s">
        <v>1067</v>
      </c>
      <c r="G1385" s="1838">
        <v>7</v>
      </c>
      <c r="H1385" s="1839" t="s">
        <v>1068</v>
      </c>
      <c r="I1385" s="1540"/>
      <c r="J1385" s="113"/>
      <c r="K1385" s="113"/>
      <c r="L1385" s="113"/>
      <c r="M1385" s="113"/>
      <c r="N1385" s="113"/>
      <c r="O1385" s="113"/>
      <c r="P1385" s="113"/>
      <c r="Q1385" s="113"/>
      <c r="R1385" s="113"/>
      <c r="S1385" s="113"/>
      <c r="T1385" s="113"/>
    </row>
    <row r="1386" spans="1:20" s="115" customFormat="1">
      <c r="A1386" s="1835">
        <v>2018</v>
      </c>
      <c r="B1386" s="1826" t="s">
        <v>91</v>
      </c>
      <c r="C1386" s="1826" t="s">
        <v>90</v>
      </c>
      <c r="D1386" s="1826" t="s">
        <v>227</v>
      </c>
      <c r="E1386" s="1837">
        <v>43240</v>
      </c>
      <c r="F1386" s="1845" t="s">
        <v>1069</v>
      </c>
      <c r="G1386" s="1838">
        <v>10</v>
      </c>
      <c r="H1386" s="1839" t="s">
        <v>1070</v>
      </c>
      <c r="I1386" s="1540"/>
      <c r="J1386" s="113"/>
      <c r="K1386" s="113"/>
      <c r="L1386" s="113"/>
      <c r="M1386" s="113"/>
      <c r="N1386" s="113"/>
      <c r="O1386" s="113"/>
      <c r="P1386" s="113"/>
      <c r="Q1386" s="113"/>
      <c r="R1386" s="113"/>
      <c r="S1386" s="113"/>
      <c r="T1386" s="113"/>
    </row>
    <row r="1387" spans="1:20" s="115" customFormat="1">
      <c r="A1387" s="1835">
        <v>2018</v>
      </c>
      <c r="B1387" s="1826" t="s">
        <v>91</v>
      </c>
      <c r="C1387" s="1826" t="s">
        <v>90</v>
      </c>
      <c r="D1387" s="1826" t="s">
        <v>227</v>
      </c>
      <c r="E1387" s="1837">
        <v>43240</v>
      </c>
      <c r="F1387" s="1845" t="s">
        <v>1071</v>
      </c>
      <c r="G1387" s="1838">
        <v>7</v>
      </c>
      <c r="H1387" s="1839" t="s">
        <v>1072</v>
      </c>
      <c r="I1387" s="1540"/>
      <c r="J1387" s="113"/>
      <c r="K1387" s="113"/>
      <c r="L1387" s="113"/>
      <c r="M1387" s="113"/>
      <c r="N1387" s="113"/>
      <c r="O1387" s="113"/>
      <c r="P1387" s="113"/>
      <c r="Q1387" s="113"/>
      <c r="R1387" s="113"/>
      <c r="S1387" s="113"/>
      <c r="T1387" s="113"/>
    </row>
    <row r="1388" spans="1:20" s="115" customFormat="1">
      <c r="A1388" s="1835">
        <v>2018</v>
      </c>
      <c r="B1388" s="1826" t="s">
        <v>91</v>
      </c>
      <c r="C1388" s="1826" t="s">
        <v>90</v>
      </c>
      <c r="D1388" s="1826" t="s">
        <v>227</v>
      </c>
      <c r="E1388" s="1837">
        <v>43240</v>
      </c>
      <c r="F1388" s="1845" t="s">
        <v>1073</v>
      </c>
      <c r="G1388" s="1838">
        <v>3</v>
      </c>
      <c r="H1388" s="1839" t="s">
        <v>1074</v>
      </c>
      <c r="I1388" s="1540"/>
      <c r="J1388" s="113"/>
      <c r="K1388" s="113"/>
      <c r="L1388" s="113"/>
      <c r="M1388" s="113"/>
      <c r="N1388" s="113"/>
      <c r="O1388" s="113"/>
      <c r="P1388" s="113"/>
      <c r="Q1388" s="113"/>
      <c r="R1388" s="113"/>
      <c r="S1388" s="113"/>
      <c r="T1388" s="113"/>
    </row>
    <row r="1389" spans="1:20" s="115" customFormat="1">
      <c r="A1389" s="1835">
        <v>2018</v>
      </c>
      <c r="B1389" s="1826" t="s">
        <v>91</v>
      </c>
      <c r="C1389" s="1826" t="s">
        <v>90</v>
      </c>
      <c r="D1389" s="1826" t="s">
        <v>370</v>
      </c>
      <c r="E1389" s="1837">
        <v>43247</v>
      </c>
      <c r="F1389" s="1838" t="s">
        <v>1075</v>
      </c>
      <c r="G1389" s="1838">
        <v>10</v>
      </c>
      <c r="H1389" s="1839" t="s">
        <v>509</v>
      </c>
      <c r="I1389" s="1540"/>
      <c r="J1389" s="113"/>
      <c r="K1389" s="113"/>
      <c r="L1389" s="113"/>
      <c r="M1389" s="113"/>
      <c r="N1389" s="113"/>
      <c r="O1389" s="113"/>
      <c r="P1389" s="113"/>
      <c r="Q1389" s="113"/>
      <c r="R1389" s="113"/>
      <c r="S1389" s="113"/>
      <c r="T1389" s="113"/>
    </row>
    <row r="1390" spans="1:20" s="115" customFormat="1">
      <c r="A1390" s="1835">
        <v>2018</v>
      </c>
      <c r="B1390" s="1826" t="s">
        <v>91</v>
      </c>
      <c r="C1390" s="1826" t="s">
        <v>90</v>
      </c>
      <c r="D1390" s="1826" t="s">
        <v>370</v>
      </c>
      <c r="E1390" s="1837">
        <v>43247</v>
      </c>
      <c r="F1390" s="1838" t="s">
        <v>1076</v>
      </c>
      <c r="G1390" s="1838">
        <v>15</v>
      </c>
      <c r="H1390" s="1839" t="s">
        <v>590</v>
      </c>
      <c r="I1390" s="1540"/>
      <c r="J1390" s="113"/>
      <c r="K1390" s="113"/>
      <c r="L1390" s="113"/>
      <c r="M1390" s="113"/>
      <c r="N1390" s="113"/>
      <c r="O1390" s="113"/>
      <c r="P1390" s="113"/>
      <c r="Q1390" s="113"/>
      <c r="R1390" s="113"/>
      <c r="S1390" s="113"/>
      <c r="T1390" s="113"/>
    </row>
    <row r="1391" spans="1:20" s="115" customFormat="1">
      <c r="A1391" s="1835">
        <v>2018</v>
      </c>
      <c r="B1391" s="1826" t="s">
        <v>91</v>
      </c>
      <c r="C1391" s="1826" t="s">
        <v>90</v>
      </c>
      <c r="D1391" s="1826" t="s">
        <v>370</v>
      </c>
      <c r="E1391" s="1837">
        <v>43247</v>
      </c>
      <c r="F1391" s="1838" t="s">
        <v>1077</v>
      </c>
      <c r="G1391" s="1838">
        <v>10</v>
      </c>
      <c r="H1391" s="1839" t="s">
        <v>588</v>
      </c>
      <c r="I1391" s="1540"/>
      <c r="J1391" s="113"/>
      <c r="K1391" s="113"/>
      <c r="L1391" s="113"/>
      <c r="M1391" s="113"/>
      <c r="N1391" s="113"/>
      <c r="O1391" s="113"/>
      <c r="P1391" s="113"/>
      <c r="Q1391" s="113"/>
      <c r="R1391" s="113"/>
      <c r="S1391" s="113"/>
      <c r="T1391" s="113"/>
    </row>
    <row r="1392" spans="1:20">
      <c r="A1392" s="1835">
        <v>2018</v>
      </c>
      <c r="B1392" s="1826" t="s">
        <v>91</v>
      </c>
      <c r="C1392" s="1826" t="s">
        <v>90</v>
      </c>
      <c r="D1392" s="1826" t="s">
        <v>265</v>
      </c>
      <c r="E1392" s="1837">
        <v>43352</v>
      </c>
      <c r="F1392" s="1838" t="s">
        <v>1078</v>
      </c>
      <c r="G1392" s="1838">
        <v>3</v>
      </c>
      <c r="H1392" s="1839" t="s">
        <v>1010</v>
      </c>
      <c r="I1392" s="1409"/>
      <c r="J1392" s="2"/>
    </row>
    <row r="1393" spans="1:20">
      <c r="A1393" s="1835">
        <v>2018</v>
      </c>
      <c r="B1393" s="1826" t="s">
        <v>91</v>
      </c>
      <c r="C1393" s="1841" t="s">
        <v>90</v>
      </c>
      <c r="D1393" s="1826" t="s">
        <v>265</v>
      </c>
      <c r="E1393" s="1837">
        <v>43352</v>
      </c>
      <c r="F1393" s="1838" t="s">
        <v>1079</v>
      </c>
      <c r="G1393" s="1842">
        <v>10</v>
      </c>
      <c r="H1393" s="1839" t="s">
        <v>1080</v>
      </c>
      <c r="I1393" s="1409"/>
      <c r="J1393" s="2"/>
    </row>
    <row r="1394" spans="1:20">
      <c r="A1394" s="1835">
        <v>2018</v>
      </c>
      <c r="B1394" s="1826" t="s">
        <v>91</v>
      </c>
      <c r="C1394" s="1841" t="s">
        <v>90</v>
      </c>
      <c r="D1394" s="1826" t="s">
        <v>265</v>
      </c>
      <c r="E1394" s="1837">
        <v>43352</v>
      </c>
      <c r="F1394" s="1838" t="s">
        <v>1081</v>
      </c>
      <c r="G1394" s="1842">
        <v>3</v>
      </c>
      <c r="H1394" s="1839" t="s">
        <v>1082</v>
      </c>
      <c r="I1394" s="1409"/>
      <c r="J1394" s="2"/>
    </row>
    <row r="1395" spans="1:20">
      <c r="A1395" s="1835">
        <v>2018</v>
      </c>
      <c r="B1395" s="1826" t="s">
        <v>91</v>
      </c>
      <c r="C1395" s="1841" t="s">
        <v>90</v>
      </c>
      <c r="D1395" s="1826" t="s">
        <v>265</v>
      </c>
      <c r="E1395" s="1837">
        <v>43352</v>
      </c>
      <c r="F1395" s="1838" t="s">
        <v>1083</v>
      </c>
      <c r="G1395" s="1842">
        <v>10</v>
      </c>
      <c r="H1395" s="1839" t="s">
        <v>284</v>
      </c>
      <c r="I1395" s="1409"/>
      <c r="J1395" s="2"/>
    </row>
    <row r="1396" spans="1:20">
      <c r="A1396" s="1835">
        <v>2018</v>
      </c>
      <c r="B1396" s="1826" t="s">
        <v>91</v>
      </c>
      <c r="C1396" s="1841" t="s">
        <v>90</v>
      </c>
      <c r="D1396" s="1826" t="s">
        <v>265</v>
      </c>
      <c r="E1396" s="1837">
        <v>43352</v>
      </c>
      <c r="F1396" s="1845" t="s">
        <v>1084</v>
      </c>
      <c r="G1396" s="1842">
        <v>3</v>
      </c>
      <c r="H1396" s="1839" t="s">
        <v>1085</v>
      </c>
      <c r="I1396" s="1409"/>
      <c r="J1396" s="2"/>
    </row>
    <row r="1397" spans="1:20" s="115" customFormat="1">
      <c r="A1397" s="1835">
        <v>2018</v>
      </c>
      <c r="B1397" s="1826"/>
      <c r="C1397" s="1836"/>
      <c r="D1397" s="1826"/>
      <c r="E1397" s="1837"/>
      <c r="F1397" s="1838"/>
      <c r="G1397" s="1838">
        <f>SUM(G1382:G1396)</f>
        <v>114</v>
      </c>
      <c r="H1397" s="1839"/>
      <c r="I1397" s="1540"/>
      <c r="J1397" s="114"/>
      <c r="K1397" s="113"/>
      <c r="L1397" s="113"/>
      <c r="M1397" s="113"/>
      <c r="N1397" s="113"/>
      <c r="O1397" s="113"/>
      <c r="P1397" s="113"/>
      <c r="Q1397" s="113"/>
      <c r="R1397" s="113"/>
      <c r="S1397" s="113"/>
      <c r="T1397" s="113"/>
    </row>
    <row r="1398" spans="1:20">
      <c r="A1398" s="137">
        <v>2019</v>
      </c>
      <c r="B1398" s="73" t="s">
        <v>91</v>
      </c>
      <c r="C1398" s="143" t="s">
        <v>90</v>
      </c>
      <c r="D1398" s="138" t="s">
        <v>227</v>
      </c>
      <c r="E1398" s="1674">
        <v>43604</v>
      </c>
      <c r="F1398" s="1656" t="s">
        <v>1086</v>
      </c>
      <c r="G1398" s="141">
        <v>3</v>
      </c>
      <c r="H1398" s="1561" t="s">
        <v>1087</v>
      </c>
      <c r="I1398" s="1409"/>
    </row>
    <row r="1399" spans="1:20">
      <c r="A1399" s="137">
        <v>2019</v>
      </c>
      <c r="B1399" s="73" t="s">
        <v>91</v>
      </c>
      <c r="C1399" s="143" t="s">
        <v>90</v>
      </c>
      <c r="D1399" s="138" t="s">
        <v>227</v>
      </c>
      <c r="E1399" s="1674">
        <v>43604</v>
      </c>
      <c r="F1399" s="1656" t="s">
        <v>1083</v>
      </c>
      <c r="G1399" s="141">
        <v>7</v>
      </c>
      <c r="H1399" s="1561" t="s">
        <v>747</v>
      </c>
      <c r="I1399" s="1409"/>
    </row>
    <row r="1400" spans="1:20">
      <c r="A1400" s="137">
        <v>2019</v>
      </c>
      <c r="B1400" s="73" t="s">
        <v>91</v>
      </c>
      <c r="C1400" s="143" t="s">
        <v>90</v>
      </c>
      <c r="D1400" s="138" t="s">
        <v>227</v>
      </c>
      <c r="E1400" s="1674">
        <v>43604</v>
      </c>
      <c r="F1400" s="1656" t="s">
        <v>1088</v>
      </c>
      <c r="G1400" s="141">
        <v>10</v>
      </c>
      <c r="H1400" s="1561" t="s">
        <v>590</v>
      </c>
      <c r="I1400" s="1409"/>
    </row>
    <row r="1401" spans="1:20">
      <c r="A1401" s="137">
        <v>2019</v>
      </c>
      <c r="B1401" s="73" t="s">
        <v>91</v>
      </c>
      <c r="C1401" s="143" t="s">
        <v>90</v>
      </c>
      <c r="D1401" s="138" t="s">
        <v>227</v>
      </c>
      <c r="E1401" s="1674">
        <v>43604</v>
      </c>
      <c r="F1401" s="1656" t="s">
        <v>1089</v>
      </c>
      <c r="G1401" s="141">
        <v>3</v>
      </c>
      <c r="H1401" s="1561" t="s">
        <v>1090</v>
      </c>
      <c r="I1401" s="1409"/>
    </row>
    <row r="1402" spans="1:20">
      <c r="A1402" s="137">
        <v>2019</v>
      </c>
      <c r="B1402" s="73" t="s">
        <v>91</v>
      </c>
      <c r="C1402" s="143" t="s">
        <v>90</v>
      </c>
      <c r="D1402" s="138" t="s">
        <v>227</v>
      </c>
      <c r="E1402" s="1674">
        <v>43604</v>
      </c>
      <c r="F1402" s="1656" t="s">
        <v>1091</v>
      </c>
      <c r="G1402" s="141">
        <v>10</v>
      </c>
      <c r="H1402" s="1561" t="s">
        <v>1092</v>
      </c>
      <c r="I1402" s="1409"/>
    </row>
    <row r="1403" spans="1:20">
      <c r="A1403" s="137">
        <v>2019</v>
      </c>
      <c r="B1403" s="73" t="s">
        <v>91</v>
      </c>
      <c r="C1403" s="143" t="s">
        <v>90</v>
      </c>
      <c r="D1403" s="138" t="s">
        <v>227</v>
      </c>
      <c r="E1403" s="1674">
        <v>43604</v>
      </c>
      <c r="F1403" s="1656" t="s">
        <v>1093</v>
      </c>
      <c r="G1403" s="141">
        <v>3</v>
      </c>
      <c r="H1403" s="1561" t="s">
        <v>1094</v>
      </c>
      <c r="I1403" s="1409"/>
    </row>
    <row r="1404" spans="1:20">
      <c r="A1404" s="147">
        <v>2019</v>
      </c>
      <c r="B1404" s="73" t="s">
        <v>91</v>
      </c>
      <c r="C1404" s="72" t="s">
        <v>90</v>
      </c>
      <c r="D1404" s="73" t="s">
        <v>78</v>
      </c>
      <c r="E1404" s="1673">
        <v>43611</v>
      </c>
      <c r="F1404" s="1657" t="s">
        <v>1095</v>
      </c>
      <c r="G1404" s="87">
        <v>10</v>
      </c>
      <c r="H1404" s="88" t="s">
        <v>588</v>
      </c>
      <c r="I1404" s="1409"/>
      <c r="J1404" s="2"/>
    </row>
    <row r="1405" spans="1:20">
      <c r="A1405" s="173">
        <v>2019</v>
      </c>
      <c r="B1405" s="73" t="s">
        <v>91</v>
      </c>
      <c r="C1405" s="174" t="s">
        <v>90</v>
      </c>
      <c r="D1405" s="174" t="s">
        <v>277</v>
      </c>
      <c r="E1405" s="1679">
        <v>43716</v>
      </c>
      <c r="F1405" s="1662" t="s">
        <v>1096</v>
      </c>
      <c r="G1405" s="173">
        <v>7</v>
      </c>
      <c r="H1405" s="88" t="s">
        <v>751</v>
      </c>
      <c r="I1405" s="1409"/>
    </row>
    <row r="1406" spans="1:20">
      <c r="A1406" s="173">
        <v>2019</v>
      </c>
      <c r="B1406" s="73" t="s">
        <v>91</v>
      </c>
      <c r="C1406" s="174" t="s">
        <v>90</v>
      </c>
      <c r="D1406" s="174" t="s">
        <v>277</v>
      </c>
      <c r="E1406" s="1679">
        <v>43716</v>
      </c>
      <c r="F1406" s="1662" t="s">
        <v>1097</v>
      </c>
      <c r="G1406" s="173">
        <v>7</v>
      </c>
      <c r="H1406" s="88" t="s">
        <v>1098</v>
      </c>
      <c r="I1406" s="1409"/>
    </row>
    <row r="1407" spans="1:20">
      <c r="A1407" s="173">
        <v>2019</v>
      </c>
      <c r="B1407" s="73" t="s">
        <v>91</v>
      </c>
      <c r="C1407" s="174" t="s">
        <v>90</v>
      </c>
      <c r="D1407" s="174" t="s">
        <v>277</v>
      </c>
      <c r="E1407" s="1679">
        <v>43716</v>
      </c>
      <c r="F1407" s="1662" t="s">
        <v>1099</v>
      </c>
      <c r="G1407" s="173">
        <v>7</v>
      </c>
      <c r="H1407" s="88" t="s">
        <v>1100</v>
      </c>
      <c r="I1407" s="1409"/>
    </row>
    <row r="1408" spans="1:20">
      <c r="A1408" s="173">
        <v>2019</v>
      </c>
      <c r="B1408" s="73" t="s">
        <v>91</v>
      </c>
      <c r="C1408" s="174" t="s">
        <v>90</v>
      </c>
      <c r="D1408" s="174" t="s">
        <v>277</v>
      </c>
      <c r="E1408" s="1679">
        <v>43716</v>
      </c>
      <c r="F1408" s="1662" t="s">
        <v>1101</v>
      </c>
      <c r="G1408" s="173">
        <v>3</v>
      </c>
      <c r="H1408" s="88" t="s">
        <v>1082</v>
      </c>
      <c r="I1408" s="1409"/>
    </row>
    <row r="1409" spans="1:10">
      <c r="A1409" s="173">
        <v>2019</v>
      </c>
      <c r="B1409" s="73" t="s">
        <v>91</v>
      </c>
      <c r="C1409" s="174" t="s">
        <v>90</v>
      </c>
      <c r="D1409" s="174" t="s">
        <v>277</v>
      </c>
      <c r="E1409" s="1679">
        <v>43716</v>
      </c>
      <c r="F1409" s="1662" t="s">
        <v>1102</v>
      </c>
      <c r="G1409" s="173">
        <v>10</v>
      </c>
      <c r="H1409" s="88" t="s">
        <v>1103</v>
      </c>
      <c r="I1409" s="1409"/>
    </row>
    <row r="1410" spans="1:10">
      <c r="A1410" s="173">
        <v>2019</v>
      </c>
      <c r="B1410" s="73" t="s">
        <v>91</v>
      </c>
      <c r="C1410" s="174" t="s">
        <v>90</v>
      </c>
      <c r="D1410" s="174" t="s">
        <v>277</v>
      </c>
      <c r="E1410" s="1679">
        <v>43716</v>
      </c>
      <c r="F1410" s="1662" t="s">
        <v>1104</v>
      </c>
      <c r="G1410" s="173">
        <v>10</v>
      </c>
      <c r="H1410" s="88" t="s">
        <v>1105</v>
      </c>
      <c r="I1410" s="1409"/>
    </row>
    <row r="1411" spans="1:10">
      <c r="A1411" s="173">
        <v>2019</v>
      </c>
      <c r="B1411" s="73" t="s">
        <v>91</v>
      </c>
      <c r="C1411" s="174" t="s">
        <v>90</v>
      </c>
      <c r="D1411" s="73" t="s">
        <v>319</v>
      </c>
      <c r="E1411" s="1679">
        <v>43750</v>
      </c>
      <c r="F1411" s="1657" t="s">
        <v>1106</v>
      </c>
      <c r="G1411" s="173">
        <v>5</v>
      </c>
      <c r="H1411" s="88" t="s">
        <v>236</v>
      </c>
      <c r="I1411" s="1409"/>
    </row>
    <row r="1412" spans="1:10">
      <c r="A1412" s="173">
        <v>2019</v>
      </c>
      <c r="B1412" s="73" t="s">
        <v>91</v>
      </c>
      <c r="C1412" s="174" t="s">
        <v>90</v>
      </c>
      <c r="D1412" s="73" t="s">
        <v>319</v>
      </c>
      <c r="E1412" s="1679">
        <v>43750</v>
      </c>
      <c r="F1412" s="1657" t="s">
        <v>1106</v>
      </c>
      <c r="G1412" s="173">
        <v>5</v>
      </c>
      <c r="H1412" s="88" t="s">
        <v>273</v>
      </c>
      <c r="I1412" s="1409"/>
    </row>
    <row r="1413" spans="1:10">
      <c r="A1413" s="173">
        <v>2019</v>
      </c>
      <c r="B1413" s="73" t="s">
        <v>91</v>
      </c>
      <c r="C1413" s="174" t="s">
        <v>90</v>
      </c>
      <c r="D1413" s="73" t="s">
        <v>1107</v>
      </c>
      <c r="E1413" s="1679">
        <v>43765</v>
      </c>
      <c r="F1413" s="1657" t="s">
        <v>1083</v>
      </c>
      <c r="G1413" s="173">
        <v>5</v>
      </c>
      <c r="H1413" s="88" t="s">
        <v>243</v>
      </c>
      <c r="I1413" s="1409"/>
    </row>
    <row r="1414" spans="1:10">
      <c r="A1414" s="173">
        <v>2019</v>
      </c>
      <c r="B1414" s="73" t="s">
        <v>91</v>
      </c>
      <c r="C1414" s="174" t="s">
        <v>90</v>
      </c>
      <c r="D1414" s="73" t="s">
        <v>1107</v>
      </c>
      <c r="E1414" s="1679">
        <v>43765</v>
      </c>
      <c r="F1414" s="1657" t="s">
        <v>1083</v>
      </c>
      <c r="G1414" s="173">
        <v>5</v>
      </c>
      <c r="H1414" s="88" t="s">
        <v>244</v>
      </c>
      <c r="I1414" s="1409"/>
    </row>
    <row r="1415" spans="1:10">
      <c r="A1415" s="147">
        <v>2019</v>
      </c>
      <c r="C1415" s="148"/>
      <c r="E1415" s="1673"/>
      <c r="F1415" s="133"/>
      <c r="G1415" s="133">
        <f>SUM(G1398:G1414)</f>
        <v>110</v>
      </c>
      <c r="I1415" s="1409"/>
      <c r="J1415" s="93"/>
    </row>
    <row r="1416" spans="1:10">
      <c r="A1416" s="1866">
        <v>2020</v>
      </c>
      <c r="B1416" s="1860" t="s">
        <v>91</v>
      </c>
      <c r="C1416" s="2247" t="s">
        <v>90</v>
      </c>
      <c r="D1416" s="2190" t="s">
        <v>252</v>
      </c>
      <c r="E1416" s="2191">
        <v>43891</v>
      </c>
      <c r="F1416" s="2192" t="s">
        <v>1108</v>
      </c>
      <c r="G1416" s="2248">
        <v>3</v>
      </c>
      <c r="H1416" s="2194" t="s">
        <v>1109</v>
      </c>
      <c r="I1416" s="1409"/>
      <c r="J1416" s="93"/>
    </row>
    <row r="1417" spans="1:10">
      <c r="A1417" s="1866">
        <v>2020</v>
      </c>
      <c r="B1417" s="1860" t="s">
        <v>91</v>
      </c>
      <c r="C1417" s="2249" t="s">
        <v>90</v>
      </c>
      <c r="D1417" s="2060" t="s">
        <v>252</v>
      </c>
      <c r="E1417" s="2061">
        <v>43891</v>
      </c>
      <c r="F1417" s="2062" t="s">
        <v>1110</v>
      </c>
      <c r="G1417" s="2086">
        <v>10</v>
      </c>
      <c r="H1417" s="2067" t="s">
        <v>1111</v>
      </c>
      <c r="I1417" s="1409"/>
      <c r="J1417" s="93"/>
    </row>
    <row r="1418" spans="1:10">
      <c r="A1418" s="1866">
        <v>2020</v>
      </c>
      <c r="B1418" s="1860" t="s">
        <v>91</v>
      </c>
      <c r="C1418" s="2249" t="s">
        <v>90</v>
      </c>
      <c r="D1418" s="2060" t="s">
        <v>252</v>
      </c>
      <c r="E1418" s="2061">
        <v>43891</v>
      </c>
      <c r="F1418" s="2062" t="s">
        <v>1112</v>
      </c>
      <c r="G1418" s="2086">
        <v>7</v>
      </c>
      <c r="H1418" s="2067" t="s">
        <v>1113</v>
      </c>
      <c r="I1418" s="1409"/>
      <c r="J1418" s="93"/>
    </row>
    <row r="1419" spans="1:10">
      <c r="A1419" s="1866">
        <v>2020</v>
      </c>
      <c r="B1419" s="1860" t="s">
        <v>91</v>
      </c>
      <c r="C1419" s="2249" t="s">
        <v>90</v>
      </c>
      <c r="D1419" s="2060" t="s">
        <v>252</v>
      </c>
      <c r="E1419" s="2061">
        <v>43891</v>
      </c>
      <c r="F1419" s="2062" t="s">
        <v>1114</v>
      </c>
      <c r="G1419" s="2086">
        <v>3</v>
      </c>
      <c r="H1419" s="2067" t="s">
        <v>1115</v>
      </c>
      <c r="I1419" s="1409"/>
      <c r="J1419" s="93"/>
    </row>
    <row r="1420" spans="1:10">
      <c r="A1420" s="1866">
        <v>2020</v>
      </c>
      <c r="B1420" s="1860" t="s">
        <v>91</v>
      </c>
      <c r="C1420" s="2249" t="s">
        <v>90</v>
      </c>
      <c r="D1420" s="2060" t="s">
        <v>252</v>
      </c>
      <c r="E1420" s="2061">
        <v>43891</v>
      </c>
      <c r="F1420" s="2062" t="s">
        <v>1083</v>
      </c>
      <c r="G1420" s="2086">
        <v>10</v>
      </c>
      <c r="H1420" s="2067" t="s">
        <v>1116</v>
      </c>
      <c r="I1420" s="1409"/>
      <c r="J1420" s="93"/>
    </row>
    <row r="1421" spans="1:10">
      <c r="A1421" s="1866">
        <v>2020</v>
      </c>
      <c r="B1421" s="1860" t="s">
        <v>91</v>
      </c>
      <c r="C1421" s="2249" t="s">
        <v>90</v>
      </c>
      <c r="D1421" s="2060" t="s">
        <v>252</v>
      </c>
      <c r="E1421" s="2061">
        <v>43891</v>
      </c>
      <c r="F1421" s="2062" t="s">
        <v>1117</v>
      </c>
      <c r="G1421" s="2086">
        <v>10</v>
      </c>
      <c r="H1421" s="2067" t="s">
        <v>1118</v>
      </c>
      <c r="I1421" s="1409"/>
      <c r="J1421" s="93"/>
    </row>
    <row r="1422" spans="1:10">
      <c r="A1422" s="1866">
        <v>2020</v>
      </c>
      <c r="B1422" s="1860" t="s">
        <v>91</v>
      </c>
      <c r="C1422" s="2249" t="s">
        <v>90</v>
      </c>
      <c r="D1422" s="2060" t="s">
        <v>252</v>
      </c>
      <c r="E1422" s="2061">
        <v>43891</v>
      </c>
      <c r="F1422" s="2062" t="s">
        <v>1095</v>
      </c>
      <c r="G1422" s="2086">
        <v>10</v>
      </c>
      <c r="H1422" s="2067" t="s">
        <v>1119</v>
      </c>
      <c r="I1422" s="1409"/>
      <c r="J1422" s="93"/>
    </row>
    <row r="1423" spans="1:10">
      <c r="A1423" s="1866">
        <v>2020</v>
      </c>
      <c r="B1423" s="1860" t="s">
        <v>91</v>
      </c>
      <c r="C1423" s="2249" t="s">
        <v>90</v>
      </c>
      <c r="D1423" s="2060" t="s">
        <v>252</v>
      </c>
      <c r="E1423" s="2061">
        <v>43891</v>
      </c>
      <c r="F1423" s="2062" t="s">
        <v>1071</v>
      </c>
      <c r="G1423" s="2086">
        <v>3</v>
      </c>
      <c r="H1423" s="2067" t="s">
        <v>1120</v>
      </c>
      <c r="I1423" s="1409"/>
      <c r="J1423" s="93"/>
    </row>
    <row r="1424" spans="1:10">
      <c r="A1424" s="1866">
        <v>2020</v>
      </c>
      <c r="B1424" s="1860" t="s">
        <v>91</v>
      </c>
      <c r="C1424" s="2249" t="s">
        <v>90</v>
      </c>
      <c r="D1424" s="2060" t="s">
        <v>252</v>
      </c>
      <c r="E1424" s="2061">
        <v>43891</v>
      </c>
      <c r="F1424" s="2062" t="s">
        <v>1121</v>
      </c>
      <c r="G1424" s="2086">
        <v>3</v>
      </c>
      <c r="H1424" s="2067" t="s">
        <v>1122</v>
      </c>
      <c r="I1424" s="1409"/>
      <c r="J1424" s="93"/>
    </row>
    <row r="1425" spans="1:10">
      <c r="A1425" s="1866">
        <v>2020</v>
      </c>
      <c r="B1425" s="1860"/>
      <c r="C1425" s="2299"/>
      <c r="D1425" s="2059"/>
      <c r="E1425" s="2065"/>
      <c r="F1425" s="2066"/>
      <c r="G1425" s="2066">
        <f>SUM(G1416:G1424)</f>
        <v>59</v>
      </c>
      <c r="H1425" s="2068"/>
      <c r="I1425" s="1409"/>
      <c r="J1425" s="93"/>
    </row>
    <row r="1426" spans="1:10">
      <c r="A1426" s="1497">
        <v>2021</v>
      </c>
      <c r="B1426" s="1457" t="s">
        <v>91</v>
      </c>
      <c r="C1426" s="2179" t="s">
        <v>90</v>
      </c>
      <c r="D1426" s="2033" t="s">
        <v>252</v>
      </c>
      <c r="E1426" s="2034">
        <v>44262</v>
      </c>
      <c r="F1426" s="2035" t="s">
        <v>5420</v>
      </c>
      <c r="G1426" s="2035">
        <v>3</v>
      </c>
      <c r="H1426" s="2043" t="s">
        <v>1109</v>
      </c>
      <c r="I1426" s="1409"/>
      <c r="J1426" s="93"/>
    </row>
    <row r="1427" spans="1:10">
      <c r="A1427" s="1497">
        <v>2021</v>
      </c>
      <c r="B1427" s="1457" t="s">
        <v>91</v>
      </c>
      <c r="C1427" s="2179" t="s">
        <v>90</v>
      </c>
      <c r="D1427" s="2033" t="s">
        <v>252</v>
      </c>
      <c r="E1427" s="2034">
        <v>44262</v>
      </c>
      <c r="F1427" s="2035" t="s">
        <v>5421</v>
      </c>
      <c r="G1427" s="2035">
        <v>7</v>
      </c>
      <c r="H1427" s="2043" t="s">
        <v>713</v>
      </c>
      <c r="I1427" s="1409"/>
      <c r="J1427" s="93"/>
    </row>
    <row r="1428" spans="1:10">
      <c r="A1428" s="1497">
        <v>2021</v>
      </c>
      <c r="B1428" s="1457" t="s">
        <v>91</v>
      </c>
      <c r="C1428" s="2179" t="s">
        <v>90</v>
      </c>
      <c r="D1428" s="2033" t="s">
        <v>252</v>
      </c>
      <c r="E1428" s="2034">
        <v>44262</v>
      </c>
      <c r="F1428" s="2035" t="s">
        <v>5422</v>
      </c>
      <c r="G1428" s="2035">
        <v>10</v>
      </c>
      <c r="H1428" s="2043" t="s">
        <v>1111</v>
      </c>
      <c r="I1428" s="1409"/>
      <c r="J1428" s="93"/>
    </row>
    <row r="1429" spans="1:10">
      <c r="A1429" s="1497">
        <v>2021</v>
      </c>
      <c r="B1429" s="1457" t="s">
        <v>91</v>
      </c>
      <c r="C1429" s="2179" t="s">
        <v>90</v>
      </c>
      <c r="D1429" s="2033" t="s">
        <v>252</v>
      </c>
      <c r="E1429" s="2034">
        <v>44262</v>
      </c>
      <c r="F1429" s="2035" t="s">
        <v>2303</v>
      </c>
      <c r="G1429" s="2035">
        <v>10</v>
      </c>
      <c r="H1429" s="2043" t="s">
        <v>1116</v>
      </c>
      <c r="I1429" s="1409"/>
      <c r="J1429" s="93"/>
    </row>
    <row r="1430" spans="1:10">
      <c r="A1430" s="1497">
        <v>2021</v>
      </c>
      <c r="B1430" s="1457" t="s">
        <v>91</v>
      </c>
      <c r="C1430" s="2179" t="s">
        <v>90</v>
      </c>
      <c r="D1430" s="2033" t="s">
        <v>5486</v>
      </c>
      <c r="E1430" s="2034">
        <v>44332</v>
      </c>
      <c r="F1430" s="2036" t="s">
        <v>5602</v>
      </c>
      <c r="G1430" s="2035">
        <v>15</v>
      </c>
      <c r="H1430" s="2043" t="s">
        <v>5603</v>
      </c>
      <c r="I1430" s="1409"/>
      <c r="J1430" s="93"/>
    </row>
    <row r="1431" spans="1:10">
      <c r="A1431" s="1497">
        <v>2021</v>
      </c>
      <c r="B1431" s="1457" t="s">
        <v>91</v>
      </c>
      <c r="C1431" s="2179" t="s">
        <v>90</v>
      </c>
      <c r="D1431" s="2033" t="s">
        <v>5486</v>
      </c>
      <c r="E1431" s="2034">
        <v>44332</v>
      </c>
      <c r="F1431" s="2036" t="s">
        <v>5604</v>
      </c>
      <c r="G1431" s="2035">
        <v>15</v>
      </c>
      <c r="H1431" s="2043" t="s">
        <v>5605</v>
      </c>
      <c r="I1431" s="1409"/>
      <c r="J1431" s="93"/>
    </row>
    <row r="1432" spans="1:10">
      <c r="A1432" s="1497">
        <v>2021</v>
      </c>
      <c r="B1432" s="1457" t="s">
        <v>91</v>
      </c>
      <c r="C1432" s="2179" t="s">
        <v>90</v>
      </c>
      <c r="D1432" s="2033" t="s">
        <v>5486</v>
      </c>
      <c r="E1432" s="2034">
        <v>44332</v>
      </c>
      <c r="F1432" s="2036" t="s">
        <v>5606</v>
      </c>
      <c r="G1432" s="2035">
        <v>10</v>
      </c>
      <c r="H1432" s="2043" t="s">
        <v>5607</v>
      </c>
      <c r="I1432" s="1409"/>
      <c r="J1432" s="93"/>
    </row>
    <row r="1433" spans="1:10">
      <c r="A1433" s="1497">
        <v>2021</v>
      </c>
      <c r="B1433" s="1457" t="s">
        <v>91</v>
      </c>
      <c r="C1433" s="2179" t="s">
        <v>90</v>
      </c>
      <c r="D1433" s="2033" t="s">
        <v>5486</v>
      </c>
      <c r="E1433" s="2034">
        <v>44332</v>
      </c>
      <c r="F1433" s="2036" t="s">
        <v>5608</v>
      </c>
      <c r="G1433" s="2035">
        <v>10</v>
      </c>
      <c r="H1433" s="2043" t="s">
        <v>5609</v>
      </c>
      <c r="I1433" s="1409"/>
      <c r="J1433" s="93"/>
    </row>
    <row r="1434" spans="1:10">
      <c r="A1434" s="1497">
        <v>2021</v>
      </c>
      <c r="B1434" s="1457" t="s">
        <v>91</v>
      </c>
      <c r="C1434" s="2179" t="s">
        <v>90</v>
      </c>
      <c r="D1434" s="2033" t="s">
        <v>5486</v>
      </c>
      <c r="E1434" s="2034">
        <v>44332</v>
      </c>
      <c r="F1434" s="2036" t="s">
        <v>5742</v>
      </c>
      <c r="G1434" s="2035">
        <v>3</v>
      </c>
      <c r="H1434" s="2043" t="s">
        <v>5711</v>
      </c>
      <c r="I1434" s="1409"/>
      <c r="J1434" s="93"/>
    </row>
    <row r="1435" spans="1:10">
      <c r="A1435" s="1497">
        <v>2021</v>
      </c>
      <c r="B1435" s="1457"/>
      <c r="C1435" s="2179"/>
      <c r="D1435" s="2033"/>
      <c r="E1435" s="2034"/>
      <c r="F1435" s="2035"/>
      <c r="G1435" s="2035">
        <f>SUM(G1426:G1434)</f>
        <v>83</v>
      </c>
      <c r="H1435" s="2043"/>
      <c r="I1435" s="1409"/>
      <c r="J1435" s="93"/>
    </row>
    <row r="1436" spans="1:10">
      <c r="A1436" s="1833">
        <v>2022</v>
      </c>
      <c r="B1436" s="1827" t="s">
        <v>91</v>
      </c>
      <c r="C1436" s="1893" t="s">
        <v>90</v>
      </c>
      <c r="D1436" s="1896" t="s">
        <v>252</v>
      </c>
      <c r="E1436" s="1898">
        <v>44626</v>
      </c>
      <c r="F1436" s="1902" t="s">
        <v>5944</v>
      </c>
      <c r="G1436" s="1902">
        <v>10</v>
      </c>
      <c r="H1436" s="2044" t="s">
        <v>5852</v>
      </c>
      <c r="I1436" s="1857"/>
      <c r="J1436" s="93"/>
    </row>
    <row r="1437" spans="1:10">
      <c r="A1437" s="1833">
        <v>2022</v>
      </c>
      <c r="B1437" s="1827" t="s">
        <v>91</v>
      </c>
      <c r="C1437" s="1893" t="s">
        <v>90</v>
      </c>
      <c r="D1437" s="1896" t="s">
        <v>252</v>
      </c>
      <c r="E1437" s="1898">
        <v>44626</v>
      </c>
      <c r="F1437" s="1902" t="s">
        <v>5952</v>
      </c>
      <c r="G1437" s="1902">
        <v>3</v>
      </c>
      <c r="H1437" s="2044" t="s">
        <v>5858</v>
      </c>
      <c r="I1437" s="1857"/>
      <c r="J1437" s="93"/>
    </row>
    <row r="1438" spans="1:10">
      <c r="A1438" s="1833">
        <v>2022</v>
      </c>
      <c r="B1438" s="1827" t="s">
        <v>91</v>
      </c>
      <c r="C1438" s="1893" t="s">
        <v>90</v>
      </c>
      <c r="D1438" s="1896" t="s">
        <v>252</v>
      </c>
      <c r="E1438" s="1898">
        <v>44626</v>
      </c>
      <c r="F1438" s="1902" t="s">
        <v>5976</v>
      </c>
      <c r="G1438" s="1902">
        <v>10</v>
      </c>
      <c r="H1438" s="2044" t="s">
        <v>5886</v>
      </c>
      <c r="I1438" s="1857"/>
      <c r="J1438" s="93"/>
    </row>
    <row r="1439" spans="1:10">
      <c r="A1439" s="1833">
        <v>2022</v>
      </c>
      <c r="B1439" s="1827" t="s">
        <v>91</v>
      </c>
      <c r="C1439" s="1893" t="s">
        <v>90</v>
      </c>
      <c r="D1439" s="1896" t="s">
        <v>252</v>
      </c>
      <c r="E1439" s="1898">
        <v>44626</v>
      </c>
      <c r="F1439" s="1902" t="s">
        <v>5992</v>
      </c>
      <c r="G1439" s="1902">
        <v>3</v>
      </c>
      <c r="H1439" s="2044" t="s">
        <v>5904</v>
      </c>
      <c r="I1439" s="1857"/>
      <c r="J1439" s="93"/>
    </row>
    <row r="1440" spans="1:10">
      <c r="A1440" s="1833">
        <v>2022</v>
      </c>
      <c r="B1440" s="1827" t="s">
        <v>91</v>
      </c>
      <c r="C1440" s="1893" t="s">
        <v>90</v>
      </c>
      <c r="D1440" s="1896" t="s">
        <v>5469</v>
      </c>
      <c r="E1440" s="1898">
        <v>44646</v>
      </c>
      <c r="F1440" s="1902" t="s">
        <v>6024</v>
      </c>
      <c r="G1440" s="1902">
        <v>5</v>
      </c>
      <c r="H1440" s="2044" t="s">
        <v>244</v>
      </c>
      <c r="I1440" s="1857"/>
      <c r="J1440" s="93"/>
    </row>
    <row r="1441" spans="1:10">
      <c r="A1441" s="1833">
        <v>2022</v>
      </c>
      <c r="B1441" s="1827" t="s">
        <v>91</v>
      </c>
      <c r="C1441" s="1893" t="s">
        <v>90</v>
      </c>
      <c r="D1441" s="1896" t="s">
        <v>5469</v>
      </c>
      <c r="E1441" s="1898">
        <v>44646</v>
      </c>
      <c r="F1441" s="1902" t="s">
        <v>6024</v>
      </c>
      <c r="G1441" s="1902">
        <v>5</v>
      </c>
      <c r="H1441" s="2044" t="s">
        <v>5744</v>
      </c>
      <c r="I1441" s="1857"/>
      <c r="J1441" s="93"/>
    </row>
    <row r="1442" spans="1:10">
      <c r="A1442" s="1833">
        <v>2022</v>
      </c>
      <c r="B1442" s="1827" t="s">
        <v>91</v>
      </c>
      <c r="C1442" s="1893" t="s">
        <v>90</v>
      </c>
      <c r="D1442" s="1896" t="s">
        <v>5683</v>
      </c>
      <c r="E1442" s="1898">
        <v>44703</v>
      </c>
      <c r="F1442" s="1902" t="s">
        <v>6024</v>
      </c>
      <c r="G1442" s="1902">
        <v>7</v>
      </c>
      <c r="H1442" s="2044" t="s">
        <v>6059</v>
      </c>
      <c r="I1442" s="1857"/>
      <c r="J1442" s="93"/>
    </row>
    <row r="1443" spans="1:10">
      <c r="A1443" s="1833">
        <v>2022</v>
      </c>
      <c r="B1443" s="1827" t="s">
        <v>91</v>
      </c>
      <c r="C1443" s="1893" t="s">
        <v>90</v>
      </c>
      <c r="D1443" s="1896" t="s">
        <v>5683</v>
      </c>
      <c r="E1443" s="1898">
        <v>44703</v>
      </c>
      <c r="F1443" s="1902" t="s">
        <v>6225</v>
      </c>
      <c r="G1443" s="1902">
        <v>7</v>
      </c>
      <c r="H1443" s="2044" t="s">
        <v>6065</v>
      </c>
      <c r="I1443" s="1857"/>
      <c r="J1443" s="93"/>
    </row>
    <row r="1444" spans="1:10">
      <c r="A1444" s="1833">
        <v>2022</v>
      </c>
      <c r="B1444" s="1827" t="s">
        <v>91</v>
      </c>
      <c r="C1444" s="1893" t="s">
        <v>90</v>
      </c>
      <c r="D1444" s="1896" t="s">
        <v>5683</v>
      </c>
      <c r="E1444" s="1898">
        <v>44703</v>
      </c>
      <c r="F1444" s="1902" t="s">
        <v>6150</v>
      </c>
      <c r="G1444" s="1902">
        <v>3</v>
      </c>
      <c r="H1444" s="2044" t="s">
        <v>6066</v>
      </c>
      <c r="I1444" s="1857"/>
      <c r="J1444" s="93"/>
    </row>
    <row r="1445" spans="1:10">
      <c r="A1445" s="1833">
        <v>2022</v>
      </c>
      <c r="B1445" s="1827" t="s">
        <v>91</v>
      </c>
      <c r="C1445" s="1893" t="s">
        <v>90</v>
      </c>
      <c r="D1445" s="1896" t="s">
        <v>5683</v>
      </c>
      <c r="E1445" s="1898">
        <v>44703</v>
      </c>
      <c r="F1445" s="1902" t="s">
        <v>6152</v>
      </c>
      <c r="G1445" s="1902">
        <v>7</v>
      </c>
      <c r="H1445" s="2044" t="s">
        <v>6079</v>
      </c>
      <c r="I1445" s="1857"/>
      <c r="J1445" s="93"/>
    </row>
    <row r="1446" spans="1:10">
      <c r="A1446" s="1833">
        <v>2022</v>
      </c>
      <c r="B1446" s="1827" t="s">
        <v>91</v>
      </c>
      <c r="C1446" s="1893" t="s">
        <v>90</v>
      </c>
      <c r="D1446" s="1896" t="s">
        <v>5683</v>
      </c>
      <c r="E1446" s="1898">
        <v>44703</v>
      </c>
      <c r="F1446" s="1902" t="s">
        <v>6151</v>
      </c>
      <c r="G1446" s="1902">
        <v>3</v>
      </c>
      <c r="H1446" s="2044" t="s">
        <v>6080</v>
      </c>
      <c r="I1446" s="1857"/>
      <c r="J1446" s="93"/>
    </row>
    <row r="1447" spans="1:10">
      <c r="A1447" s="1833">
        <v>2022</v>
      </c>
      <c r="B1447" s="1827" t="s">
        <v>91</v>
      </c>
      <c r="C1447" s="1893" t="s">
        <v>90</v>
      </c>
      <c r="D1447" s="1896" t="s">
        <v>5683</v>
      </c>
      <c r="E1447" s="1898">
        <v>44703</v>
      </c>
      <c r="F1447" s="1902" t="s">
        <v>6217</v>
      </c>
      <c r="G1447" s="1902">
        <v>3</v>
      </c>
      <c r="H1447" s="2044" t="s">
        <v>6093</v>
      </c>
      <c r="I1447" s="1857"/>
      <c r="J1447" s="93"/>
    </row>
    <row r="1448" spans="1:10">
      <c r="A1448" s="1833">
        <v>2022</v>
      </c>
      <c r="B1448" s="1827" t="s">
        <v>91</v>
      </c>
      <c r="C1448" s="1893" t="s">
        <v>90</v>
      </c>
      <c r="D1448" s="1896" t="s">
        <v>5683</v>
      </c>
      <c r="E1448" s="1898">
        <v>44703</v>
      </c>
      <c r="F1448" s="1902" t="s">
        <v>6153</v>
      </c>
      <c r="G1448" s="1902">
        <v>3</v>
      </c>
      <c r="H1448" s="2044" t="s">
        <v>6103</v>
      </c>
      <c r="I1448" s="1857"/>
      <c r="J1448" s="93"/>
    </row>
    <row r="1449" spans="1:10">
      <c r="A1449" s="1833">
        <v>2022</v>
      </c>
      <c r="B1449" s="1827" t="s">
        <v>91</v>
      </c>
      <c r="C1449" s="1893" t="s">
        <v>90</v>
      </c>
      <c r="D1449" s="1896" t="s">
        <v>6173</v>
      </c>
      <c r="E1449" s="1898">
        <v>44709</v>
      </c>
      <c r="F1449" s="1902" t="s">
        <v>6149</v>
      </c>
      <c r="G1449" s="1902">
        <v>5</v>
      </c>
      <c r="H1449" s="2044" t="s">
        <v>6189</v>
      </c>
      <c r="I1449" s="1857"/>
      <c r="J1449" s="93"/>
    </row>
    <row r="1450" spans="1:10">
      <c r="A1450" s="1833">
        <v>2022</v>
      </c>
      <c r="B1450" s="1827" t="s">
        <v>91</v>
      </c>
      <c r="C1450" s="1893" t="s">
        <v>90</v>
      </c>
      <c r="D1450" s="1896" t="s">
        <v>277</v>
      </c>
      <c r="E1450" s="1898">
        <v>44815</v>
      </c>
      <c r="F1450" s="1902" t="s">
        <v>6308</v>
      </c>
      <c r="G1450" s="1902">
        <v>10</v>
      </c>
      <c r="H1450" s="2044" t="s">
        <v>1221</v>
      </c>
      <c r="I1450" s="1857"/>
      <c r="J1450" s="93"/>
    </row>
    <row r="1451" spans="1:10">
      <c r="A1451" s="1833">
        <v>2022</v>
      </c>
      <c r="B1451" s="1827" t="s">
        <v>91</v>
      </c>
      <c r="C1451" s="1893" t="s">
        <v>90</v>
      </c>
      <c r="D1451" s="1896" t="s">
        <v>277</v>
      </c>
      <c r="E1451" s="1898">
        <v>44815</v>
      </c>
      <c r="F1451" s="1902" t="s">
        <v>6309</v>
      </c>
      <c r="G1451" s="1902">
        <v>7</v>
      </c>
      <c r="H1451" s="2044" t="s">
        <v>972</v>
      </c>
      <c r="I1451" s="1857"/>
      <c r="J1451" s="93"/>
    </row>
    <row r="1452" spans="1:10">
      <c r="A1452" s="1833">
        <v>2022</v>
      </c>
      <c r="B1452" s="1827" t="s">
        <v>91</v>
      </c>
      <c r="C1452" s="1893" t="s">
        <v>90</v>
      </c>
      <c r="D1452" s="1896" t="s">
        <v>277</v>
      </c>
      <c r="E1452" s="1898">
        <v>44815</v>
      </c>
      <c r="F1452" s="1902" t="s">
        <v>6310</v>
      </c>
      <c r="G1452" s="1902">
        <v>7</v>
      </c>
      <c r="H1452" s="2044" t="s">
        <v>1100</v>
      </c>
      <c r="I1452" s="1857"/>
      <c r="J1452" s="93"/>
    </row>
    <row r="1453" spans="1:10">
      <c r="A1453" s="1833">
        <v>2022</v>
      </c>
      <c r="B1453" s="1827" t="s">
        <v>91</v>
      </c>
      <c r="C1453" s="1893" t="s">
        <v>90</v>
      </c>
      <c r="D1453" s="1896" t="s">
        <v>277</v>
      </c>
      <c r="E1453" s="1898">
        <v>44815</v>
      </c>
      <c r="F1453" s="1902" t="s">
        <v>6311</v>
      </c>
      <c r="G1453" s="1902">
        <v>7</v>
      </c>
      <c r="H1453" s="2044" t="s">
        <v>1280</v>
      </c>
      <c r="I1453" s="1857"/>
      <c r="J1453" s="93"/>
    </row>
    <row r="1454" spans="1:10">
      <c r="A1454" s="1833">
        <v>2022</v>
      </c>
      <c r="B1454" s="1827" t="s">
        <v>91</v>
      </c>
      <c r="C1454" s="1893" t="s">
        <v>90</v>
      </c>
      <c r="D1454" s="1896" t="s">
        <v>277</v>
      </c>
      <c r="E1454" s="1898">
        <v>44815</v>
      </c>
      <c r="F1454" s="1902" t="s">
        <v>6312</v>
      </c>
      <c r="G1454" s="1902">
        <v>3</v>
      </c>
      <c r="H1454" s="2044" t="s">
        <v>1413</v>
      </c>
      <c r="I1454" s="1857"/>
      <c r="J1454" s="93"/>
    </row>
    <row r="1455" spans="1:10">
      <c r="A1455" s="1833">
        <v>2022</v>
      </c>
      <c r="B1455" s="1827"/>
      <c r="C1455" s="1895"/>
      <c r="D1455" s="1897"/>
      <c r="E1455" s="1899"/>
      <c r="F1455" s="1903"/>
      <c r="G1455" s="1903">
        <v>108</v>
      </c>
      <c r="H1455" s="2209"/>
      <c r="I1455" s="1857"/>
      <c r="J1455" s="93"/>
    </row>
    <row r="1456" spans="1:10">
      <c r="A1456" s="2177" t="s">
        <v>46</v>
      </c>
      <c r="B1456" s="2171"/>
      <c r="C1456" s="2178" t="s">
        <v>1123</v>
      </c>
      <c r="D1456" s="2171"/>
      <c r="E1456" s="2173"/>
      <c r="F1456" s="2175"/>
      <c r="G1456" s="2175">
        <v>474</v>
      </c>
      <c r="H1456" s="2176"/>
      <c r="I1456" s="1857"/>
      <c r="J1456" s="93"/>
    </row>
    <row r="1457" spans="1:20">
      <c r="A1457" s="147"/>
      <c r="C1457" s="148"/>
      <c r="E1457" s="1673"/>
      <c r="F1457" s="133"/>
      <c r="G1457" s="133"/>
      <c r="I1457" s="1857"/>
      <c r="J1457" s="93"/>
    </row>
    <row r="1458" spans="1:20" s="115" customFormat="1">
      <c r="A1458" s="1835">
        <v>2018</v>
      </c>
      <c r="B1458" s="1826" t="s">
        <v>91</v>
      </c>
      <c r="C1458" s="1826" t="s">
        <v>1135</v>
      </c>
      <c r="D1458" s="1826" t="s">
        <v>81</v>
      </c>
      <c r="E1458" s="1837">
        <v>43133</v>
      </c>
      <c r="F1458" s="1838" t="s">
        <v>1124</v>
      </c>
      <c r="G1458" s="1838">
        <v>5</v>
      </c>
      <c r="H1458" s="1839" t="s">
        <v>670</v>
      </c>
      <c r="I1458" s="1925"/>
      <c r="J1458" s="114"/>
      <c r="K1458" s="113"/>
      <c r="L1458" s="113"/>
      <c r="M1458" s="113"/>
      <c r="N1458" s="113"/>
      <c r="O1458" s="113"/>
      <c r="P1458" s="113"/>
      <c r="Q1458" s="113"/>
      <c r="R1458" s="113"/>
      <c r="S1458" s="113"/>
      <c r="T1458" s="113"/>
    </row>
    <row r="1459" spans="1:20" s="115" customFormat="1">
      <c r="A1459" s="1835">
        <v>2018</v>
      </c>
      <c r="B1459" s="1826" t="s">
        <v>91</v>
      </c>
      <c r="C1459" s="1826" t="s">
        <v>1135</v>
      </c>
      <c r="D1459" s="1826" t="s">
        <v>222</v>
      </c>
      <c r="E1459" s="1837">
        <v>43163</v>
      </c>
      <c r="F1459" s="1838" t="s">
        <v>1006</v>
      </c>
      <c r="G1459" s="1838">
        <v>10</v>
      </c>
      <c r="H1459" s="1839" t="s">
        <v>1007</v>
      </c>
      <c r="I1459" s="1925"/>
      <c r="J1459" s="114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</row>
    <row r="1460" spans="1:20" s="115" customFormat="1">
      <c r="A1460" s="1835">
        <v>2018</v>
      </c>
      <c r="B1460" s="1826" t="s">
        <v>91</v>
      </c>
      <c r="C1460" s="1826" t="s">
        <v>1135</v>
      </c>
      <c r="D1460" s="1826" t="s">
        <v>222</v>
      </c>
      <c r="E1460" s="1837">
        <v>43163</v>
      </c>
      <c r="F1460" s="1838" t="s">
        <v>1125</v>
      </c>
      <c r="G1460" s="1838">
        <v>10</v>
      </c>
      <c r="H1460" s="1839" t="s">
        <v>1126</v>
      </c>
      <c r="I1460" s="1925"/>
      <c r="J1460" s="114"/>
      <c r="K1460" s="113"/>
      <c r="L1460" s="113"/>
      <c r="M1460" s="113"/>
      <c r="N1460" s="113"/>
      <c r="O1460" s="113"/>
      <c r="P1460" s="113"/>
      <c r="Q1460" s="113"/>
      <c r="R1460" s="113"/>
      <c r="S1460" s="113"/>
      <c r="T1460" s="113"/>
    </row>
    <row r="1461" spans="1:20" s="115" customFormat="1">
      <c r="A1461" s="1835">
        <v>2018</v>
      </c>
      <c r="B1461" s="1826" t="s">
        <v>91</v>
      </c>
      <c r="C1461" s="1826" t="s">
        <v>1135</v>
      </c>
      <c r="D1461" s="1826" t="s">
        <v>222</v>
      </c>
      <c r="E1461" s="1837">
        <v>43163</v>
      </c>
      <c r="F1461" s="1838" t="s">
        <v>1127</v>
      </c>
      <c r="G1461" s="1838">
        <v>7</v>
      </c>
      <c r="H1461" s="1839" t="s">
        <v>1128</v>
      </c>
      <c r="I1461" s="1925"/>
      <c r="J1461" s="114"/>
      <c r="K1461" s="113"/>
      <c r="L1461" s="113"/>
      <c r="M1461" s="113"/>
      <c r="N1461" s="113"/>
      <c r="O1461" s="113"/>
      <c r="P1461" s="113"/>
      <c r="Q1461" s="113"/>
      <c r="R1461" s="113"/>
      <c r="S1461" s="113"/>
      <c r="T1461" s="113"/>
    </row>
    <row r="1462" spans="1:20" s="115" customFormat="1">
      <c r="A1462" s="1835">
        <v>2018</v>
      </c>
      <c r="B1462" s="1826" t="s">
        <v>91</v>
      </c>
      <c r="C1462" s="1826" t="s">
        <v>1135</v>
      </c>
      <c r="D1462" s="1826" t="s">
        <v>222</v>
      </c>
      <c r="E1462" s="1837">
        <v>43163</v>
      </c>
      <c r="F1462" s="1838" t="s">
        <v>1129</v>
      </c>
      <c r="G1462" s="1838">
        <v>3</v>
      </c>
      <c r="H1462" s="1839" t="s">
        <v>1130</v>
      </c>
      <c r="I1462" s="1925"/>
      <c r="J1462" s="114"/>
      <c r="K1462" s="113"/>
      <c r="L1462" s="113"/>
      <c r="M1462" s="113"/>
      <c r="N1462" s="113"/>
      <c r="O1462" s="113"/>
      <c r="P1462" s="113"/>
      <c r="Q1462" s="113"/>
      <c r="R1462" s="113"/>
      <c r="S1462" s="113"/>
      <c r="T1462" s="113"/>
    </row>
    <row r="1463" spans="1:20" s="115" customFormat="1">
      <c r="A1463" s="1835">
        <v>2018</v>
      </c>
      <c r="B1463" s="1826" t="s">
        <v>91</v>
      </c>
      <c r="C1463" s="1826" t="s">
        <v>1135</v>
      </c>
      <c r="D1463" s="1826" t="s">
        <v>222</v>
      </c>
      <c r="E1463" s="1837">
        <v>43163</v>
      </c>
      <c r="F1463" s="1838" t="s">
        <v>1131</v>
      </c>
      <c r="G1463" s="1838">
        <v>7</v>
      </c>
      <c r="H1463" s="1839" t="s">
        <v>1132</v>
      </c>
      <c r="I1463" s="1925"/>
      <c r="J1463" s="114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</row>
    <row r="1464" spans="1:20" s="115" customFormat="1">
      <c r="A1464" s="1835">
        <v>2018</v>
      </c>
      <c r="B1464" s="1826" t="s">
        <v>91</v>
      </c>
      <c r="C1464" s="1826" t="s">
        <v>1135</v>
      </c>
      <c r="D1464" s="1826" t="s">
        <v>222</v>
      </c>
      <c r="E1464" s="1837">
        <v>43163</v>
      </c>
      <c r="F1464" s="1838" t="s">
        <v>1133</v>
      </c>
      <c r="G1464" s="1838">
        <v>7</v>
      </c>
      <c r="H1464" s="1839" t="s">
        <v>588</v>
      </c>
      <c r="I1464" s="1925"/>
      <c r="J1464" s="114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</row>
    <row r="1465" spans="1:20" s="115" customFormat="1">
      <c r="A1465" s="1835">
        <v>2018</v>
      </c>
      <c r="B1465" s="1826" t="s">
        <v>91</v>
      </c>
      <c r="C1465" s="1826" t="s">
        <v>1135</v>
      </c>
      <c r="D1465" s="1826" t="s">
        <v>222</v>
      </c>
      <c r="E1465" s="1837">
        <v>43163</v>
      </c>
      <c r="F1465" s="1838"/>
      <c r="G1465" s="1838">
        <v>10</v>
      </c>
      <c r="H1465" s="1839" t="s">
        <v>454</v>
      </c>
      <c r="I1465" s="1925"/>
      <c r="J1465" s="114"/>
      <c r="K1465" s="113"/>
      <c r="L1465" s="113"/>
      <c r="M1465" s="113"/>
      <c r="N1465" s="113"/>
      <c r="O1465" s="113"/>
      <c r="P1465" s="113"/>
      <c r="Q1465" s="113"/>
      <c r="R1465" s="113"/>
      <c r="S1465" s="113"/>
      <c r="T1465" s="113"/>
    </row>
    <row r="1466" spans="1:20" s="115" customFormat="1">
      <c r="A1466" s="1835">
        <v>2018</v>
      </c>
      <c r="B1466" s="1826" t="s">
        <v>91</v>
      </c>
      <c r="C1466" s="1826" t="s">
        <v>1135</v>
      </c>
      <c r="D1466" s="1826" t="s">
        <v>222</v>
      </c>
      <c r="E1466" s="1837">
        <v>43163</v>
      </c>
      <c r="F1466" s="1838"/>
      <c r="G1466" s="1838">
        <v>7</v>
      </c>
      <c r="H1466" s="1839" t="s">
        <v>456</v>
      </c>
      <c r="I1466" s="1925"/>
      <c r="J1466" s="114"/>
      <c r="K1466" s="113"/>
      <c r="L1466" s="113"/>
      <c r="M1466" s="113"/>
      <c r="N1466" s="113"/>
      <c r="O1466" s="113"/>
      <c r="P1466" s="113"/>
      <c r="Q1466" s="113"/>
      <c r="R1466" s="113"/>
      <c r="S1466" s="113"/>
      <c r="T1466" s="113"/>
    </row>
    <row r="1467" spans="1:20" s="115" customFormat="1">
      <c r="A1467" s="1835">
        <v>2018</v>
      </c>
      <c r="B1467" s="1826" t="s">
        <v>91</v>
      </c>
      <c r="C1467" s="1826" t="s">
        <v>1135</v>
      </c>
      <c r="D1467" s="1826" t="s">
        <v>346</v>
      </c>
      <c r="E1467" s="1837">
        <v>43219</v>
      </c>
      <c r="F1467" s="1838" t="s">
        <v>1134</v>
      </c>
      <c r="G1467" s="1838">
        <v>0</v>
      </c>
      <c r="H1467" s="1839" t="s">
        <v>670</v>
      </c>
      <c r="I1467" s="1857" t="s">
        <v>234</v>
      </c>
      <c r="J1467" s="114"/>
      <c r="K1467" s="113"/>
      <c r="L1467" s="113"/>
      <c r="M1467" s="113"/>
      <c r="N1467" s="113"/>
      <c r="O1467" s="113"/>
      <c r="P1467" s="113"/>
      <c r="Q1467" s="113"/>
      <c r="R1467" s="113"/>
      <c r="S1467" s="113"/>
      <c r="T1467" s="113"/>
    </row>
    <row r="1468" spans="1:20" s="115" customFormat="1">
      <c r="A1468" s="1835">
        <v>2018</v>
      </c>
      <c r="B1468" s="1826" t="s">
        <v>91</v>
      </c>
      <c r="C1468" s="1826" t="s">
        <v>1135</v>
      </c>
      <c r="D1468" s="1826" t="s">
        <v>227</v>
      </c>
      <c r="E1468" s="1837">
        <v>43240</v>
      </c>
      <c r="F1468" s="1845" t="s">
        <v>1136</v>
      </c>
      <c r="G1468" s="1838">
        <v>7</v>
      </c>
      <c r="H1468" s="1839" t="s">
        <v>1137</v>
      </c>
      <c r="I1468" s="1925"/>
      <c r="J1468" s="113"/>
      <c r="K1468" s="113"/>
      <c r="L1468" s="113"/>
      <c r="M1468" s="113"/>
      <c r="N1468" s="113"/>
      <c r="O1468" s="113"/>
      <c r="P1468" s="113"/>
      <c r="Q1468" s="113"/>
      <c r="R1468" s="113"/>
      <c r="S1468" s="113"/>
      <c r="T1468" s="113"/>
    </row>
    <row r="1469" spans="1:20" s="115" customFormat="1">
      <c r="A1469" s="1835">
        <v>2018</v>
      </c>
      <c r="B1469" s="1826" t="s">
        <v>91</v>
      </c>
      <c r="C1469" s="1826" t="s">
        <v>1135</v>
      </c>
      <c r="D1469" s="1826" t="s">
        <v>227</v>
      </c>
      <c r="E1469" s="1837">
        <v>43240</v>
      </c>
      <c r="F1469" s="1845" t="s">
        <v>1138</v>
      </c>
      <c r="G1469" s="1838">
        <v>3</v>
      </c>
      <c r="H1469" s="1839" t="s">
        <v>1139</v>
      </c>
      <c r="I1469" s="1925"/>
      <c r="J1469" s="113"/>
      <c r="K1469" s="113"/>
      <c r="L1469" s="113"/>
      <c r="M1469" s="113"/>
      <c r="N1469" s="113"/>
      <c r="O1469" s="113"/>
      <c r="P1469" s="113"/>
      <c r="Q1469" s="113"/>
      <c r="R1469" s="113"/>
      <c r="S1469" s="113"/>
      <c r="T1469" s="113"/>
    </row>
    <row r="1470" spans="1:20" s="115" customFormat="1">
      <c r="A1470" s="1835">
        <v>2018</v>
      </c>
      <c r="B1470" s="1826" t="s">
        <v>91</v>
      </c>
      <c r="C1470" s="1826" t="s">
        <v>1135</v>
      </c>
      <c r="D1470" s="1826" t="s">
        <v>227</v>
      </c>
      <c r="E1470" s="1837">
        <v>43240</v>
      </c>
      <c r="F1470" s="1845" t="s">
        <v>1140</v>
      </c>
      <c r="G1470" s="1838">
        <v>7</v>
      </c>
      <c r="H1470" s="1839" t="s">
        <v>1141</v>
      </c>
      <c r="I1470" s="1925"/>
      <c r="J1470" s="113"/>
      <c r="K1470" s="113"/>
      <c r="L1470" s="113"/>
      <c r="M1470" s="113"/>
      <c r="N1470" s="113"/>
      <c r="O1470" s="113"/>
      <c r="P1470" s="113"/>
      <c r="Q1470" s="113"/>
      <c r="R1470" s="113"/>
      <c r="S1470" s="113"/>
      <c r="T1470" s="113"/>
    </row>
    <row r="1471" spans="1:20" s="115" customFormat="1">
      <c r="A1471" s="1835">
        <v>2018</v>
      </c>
      <c r="B1471" s="1826" t="s">
        <v>91</v>
      </c>
      <c r="C1471" s="1826" t="s">
        <v>1135</v>
      </c>
      <c r="D1471" s="1826" t="s">
        <v>227</v>
      </c>
      <c r="E1471" s="1837">
        <v>43240</v>
      </c>
      <c r="F1471" s="1845" t="s">
        <v>1142</v>
      </c>
      <c r="G1471" s="1838">
        <v>3</v>
      </c>
      <c r="H1471" s="1839" t="s">
        <v>1143</v>
      </c>
      <c r="I1471" s="1925"/>
      <c r="J1471" s="113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</row>
    <row r="1472" spans="1:20" s="115" customFormat="1">
      <c r="A1472" s="1835">
        <v>2018</v>
      </c>
      <c r="B1472" s="1826" t="s">
        <v>91</v>
      </c>
      <c r="C1472" s="1826" t="s">
        <v>1135</v>
      </c>
      <c r="D1472" s="1826" t="s">
        <v>370</v>
      </c>
      <c r="E1472" s="1837">
        <v>43247</v>
      </c>
      <c r="F1472" s="1838" t="s">
        <v>1140</v>
      </c>
      <c r="G1472" s="1838">
        <v>5</v>
      </c>
      <c r="H1472" s="1839" t="s">
        <v>1130</v>
      </c>
      <c r="I1472" s="1925"/>
      <c r="J1472" s="113"/>
      <c r="K1472" s="113"/>
      <c r="L1472" s="113"/>
      <c r="M1472" s="113"/>
      <c r="N1472" s="113"/>
      <c r="O1472" s="113"/>
      <c r="P1472" s="113"/>
      <c r="Q1472" s="113"/>
      <c r="R1472" s="113"/>
      <c r="S1472" s="113"/>
      <c r="T1472" s="113"/>
    </row>
    <row r="1473" spans="1:22" s="115" customFormat="1">
      <c r="A1473" s="1835">
        <v>2018</v>
      </c>
      <c r="B1473" s="1826" t="s">
        <v>91</v>
      </c>
      <c r="C1473" s="1826" t="s">
        <v>1135</v>
      </c>
      <c r="D1473" s="1826" t="s">
        <v>370</v>
      </c>
      <c r="E1473" s="1837">
        <v>43247</v>
      </c>
      <c r="F1473" s="1838" t="s">
        <v>1144</v>
      </c>
      <c r="G1473" s="1838">
        <v>15</v>
      </c>
      <c r="H1473" s="1839" t="s">
        <v>487</v>
      </c>
      <c r="I1473" s="1925"/>
      <c r="J1473" s="113"/>
      <c r="K1473" s="113"/>
      <c r="L1473" s="113"/>
      <c r="M1473" s="113"/>
      <c r="N1473" s="113"/>
      <c r="O1473" s="113"/>
      <c r="P1473" s="113"/>
      <c r="Q1473" s="113"/>
      <c r="R1473" s="113"/>
      <c r="S1473" s="113"/>
      <c r="T1473" s="113"/>
    </row>
    <row r="1474" spans="1:22">
      <c r="A1474" s="1835">
        <v>2018</v>
      </c>
      <c r="B1474" s="1826" t="s">
        <v>91</v>
      </c>
      <c r="C1474" s="1841" t="s">
        <v>1135</v>
      </c>
      <c r="D1474" s="1826" t="s">
        <v>265</v>
      </c>
      <c r="E1474" s="1837">
        <v>43352</v>
      </c>
      <c r="F1474" s="1838" t="s">
        <v>1145</v>
      </c>
      <c r="G1474" s="1842">
        <v>7</v>
      </c>
      <c r="H1474" s="1839" t="s">
        <v>279</v>
      </c>
      <c r="I1474" s="1857"/>
      <c r="J1474" s="2"/>
    </row>
    <row r="1475" spans="1:22">
      <c r="A1475" s="1835">
        <v>2018</v>
      </c>
      <c r="B1475" s="1826" t="s">
        <v>91</v>
      </c>
      <c r="C1475" s="1841" t="s">
        <v>1135</v>
      </c>
      <c r="D1475" s="1826" t="s">
        <v>265</v>
      </c>
      <c r="E1475" s="1837">
        <v>43352</v>
      </c>
      <c r="F1475" s="1838" t="s">
        <v>1146</v>
      </c>
      <c r="G1475" s="1842">
        <v>10</v>
      </c>
      <c r="H1475" s="1839" t="s">
        <v>425</v>
      </c>
      <c r="I1475" s="1857"/>
      <c r="J1475" s="2"/>
    </row>
    <row r="1476" spans="1:22">
      <c r="A1476" s="1835">
        <v>2018</v>
      </c>
      <c r="B1476" s="1826" t="s">
        <v>91</v>
      </c>
      <c r="C1476" s="1841" t="s">
        <v>1135</v>
      </c>
      <c r="D1476" s="1826" t="s">
        <v>265</v>
      </c>
      <c r="E1476" s="1837">
        <v>43352</v>
      </c>
      <c r="F1476" s="1838" t="s">
        <v>1147</v>
      </c>
      <c r="G1476" s="1842">
        <v>3</v>
      </c>
      <c r="H1476" s="1839" t="s">
        <v>1148</v>
      </c>
      <c r="I1476" s="1857"/>
      <c r="J1476" s="2"/>
    </row>
    <row r="1477" spans="1:22">
      <c r="A1477" s="1835">
        <v>2018</v>
      </c>
      <c r="B1477" s="1826" t="s">
        <v>91</v>
      </c>
      <c r="C1477" s="1841" t="s">
        <v>1135</v>
      </c>
      <c r="D1477" s="1826" t="s">
        <v>265</v>
      </c>
      <c r="E1477" s="1837">
        <v>43352</v>
      </c>
      <c r="F1477" s="1838" t="s">
        <v>1149</v>
      </c>
      <c r="G1477" s="1842">
        <v>10</v>
      </c>
      <c r="H1477" s="1839" t="s">
        <v>1103</v>
      </c>
      <c r="I1477" s="1857"/>
      <c r="J1477" s="2"/>
    </row>
    <row r="1478" spans="1:22">
      <c r="A1478" s="1835">
        <v>2018</v>
      </c>
      <c r="B1478" s="1826" t="s">
        <v>91</v>
      </c>
      <c r="C1478" s="1841" t="s">
        <v>1135</v>
      </c>
      <c r="D1478" s="1826" t="s">
        <v>265</v>
      </c>
      <c r="E1478" s="1837">
        <v>43352</v>
      </c>
      <c r="F1478" s="1838" t="s">
        <v>1149</v>
      </c>
      <c r="G1478" s="1842">
        <v>7</v>
      </c>
      <c r="H1478" s="1839" t="s">
        <v>948</v>
      </c>
      <c r="I1478" s="1857"/>
      <c r="J1478" s="2"/>
    </row>
    <row r="1479" spans="1:22">
      <c r="A1479" s="1835">
        <v>2018</v>
      </c>
      <c r="B1479" s="1826" t="s">
        <v>91</v>
      </c>
      <c r="C1479" s="1841" t="s">
        <v>1135</v>
      </c>
      <c r="D1479" s="1826" t="s">
        <v>265</v>
      </c>
      <c r="E1479" s="1837">
        <v>43352</v>
      </c>
      <c r="F1479" s="1838" t="s">
        <v>1150</v>
      </c>
      <c r="G1479" s="1842">
        <v>3</v>
      </c>
      <c r="H1479" s="1839" t="s">
        <v>1151</v>
      </c>
      <c r="I1479" s="1857"/>
      <c r="J1479" s="2"/>
    </row>
    <row r="1480" spans="1:22">
      <c r="A1480" s="1835">
        <v>2018</v>
      </c>
      <c r="B1480" s="1826" t="s">
        <v>91</v>
      </c>
      <c r="C1480" s="1841" t="s">
        <v>1135</v>
      </c>
      <c r="D1480" s="1826" t="s">
        <v>265</v>
      </c>
      <c r="E1480" s="1837">
        <v>43352</v>
      </c>
      <c r="F1480" s="1838" t="s">
        <v>1152</v>
      </c>
      <c r="G1480" s="1842">
        <v>10</v>
      </c>
      <c r="H1480" s="1839" t="s">
        <v>1153</v>
      </c>
      <c r="I1480" s="1857"/>
      <c r="J1480" s="2"/>
    </row>
    <row r="1481" spans="1:22">
      <c r="A1481" s="1835">
        <v>2018</v>
      </c>
      <c r="B1481" s="1826" t="s">
        <v>91</v>
      </c>
      <c r="C1481" s="1841" t="s">
        <v>1135</v>
      </c>
      <c r="D1481" s="1826" t="s">
        <v>112</v>
      </c>
      <c r="E1481" s="1837">
        <v>43422</v>
      </c>
      <c r="F1481" s="1838" t="s">
        <v>1006</v>
      </c>
      <c r="G1481" s="1842">
        <v>5</v>
      </c>
      <c r="H1481" s="1839" t="s">
        <v>342</v>
      </c>
      <c r="I1481" s="1857"/>
      <c r="J1481" s="2"/>
    </row>
    <row r="1482" spans="1:22">
      <c r="A1482" s="1835">
        <v>2018</v>
      </c>
      <c r="B1482" s="1826" t="s">
        <v>91</v>
      </c>
      <c r="C1482" s="1841" t="s">
        <v>1135</v>
      </c>
      <c r="D1482" s="1826" t="s">
        <v>112</v>
      </c>
      <c r="E1482" s="1837">
        <v>43422</v>
      </c>
      <c r="F1482" s="1838" t="s">
        <v>1006</v>
      </c>
      <c r="G1482" s="1842">
        <v>0</v>
      </c>
      <c r="H1482" s="1839" t="s">
        <v>800</v>
      </c>
      <c r="I1482" s="1857" t="s">
        <v>234</v>
      </c>
      <c r="J1482" s="2"/>
    </row>
    <row r="1483" spans="1:22" ht="13.5" customHeight="1">
      <c r="A1483" s="1835">
        <v>2018</v>
      </c>
      <c r="B1483" s="1826"/>
      <c r="C1483" s="1836"/>
      <c r="D1483" s="1826"/>
      <c r="E1483" s="1837"/>
      <c r="F1483" s="1838"/>
      <c r="G1483" s="1838">
        <f>SUM(G1458:G1482)</f>
        <v>161</v>
      </c>
      <c r="H1483" s="1839"/>
      <c r="I1483" s="1857"/>
      <c r="J1483" s="189"/>
      <c r="L1483" s="271"/>
      <c r="M1483" s="271"/>
      <c r="N1483" s="186"/>
      <c r="O1483" s="186"/>
      <c r="P1483" s="195"/>
      <c r="Q1483" s="195"/>
      <c r="R1483" s="195"/>
      <c r="S1483" s="195"/>
      <c r="T1483" s="195"/>
      <c r="U1483" s="197"/>
      <c r="V1483" s="197"/>
    </row>
    <row r="1484" spans="1:22">
      <c r="A1484" s="137">
        <v>2019</v>
      </c>
      <c r="B1484" s="73" t="s">
        <v>91</v>
      </c>
      <c r="C1484" s="143" t="s">
        <v>1135</v>
      </c>
      <c r="D1484" s="138" t="s">
        <v>227</v>
      </c>
      <c r="E1484" s="1674">
        <v>43604</v>
      </c>
      <c r="F1484" s="1656" t="s">
        <v>1154</v>
      </c>
      <c r="G1484" s="141">
        <v>3</v>
      </c>
      <c r="H1484" s="1561" t="s">
        <v>1155</v>
      </c>
      <c r="I1484" s="1857"/>
    </row>
    <row r="1485" spans="1:22">
      <c r="A1485" s="137">
        <v>2019</v>
      </c>
      <c r="B1485" s="73" t="s">
        <v>91</v>
      </c>
      <c r="C1485" s="143" t="s">
        <v>1135</v>
      </c>
      <c r="D1485" s="138" t="s">
        <v>227</v>
      </c>
      <c r="E1485" s="1674">
        <v>43604</v>
      </c>
      <c r="F1485" s="1656" t="s">
        <v>1156</v>
      </c>
      <c r="G1485" s="141">
        <v>10</v>
      </c>
      <c r="H1485" s="1561" t="s">
        <v>1157</v>
      </c>
      <c r="I1485" s="1857"/>
    </row>
    <row r="1486" spans="1:22">
      <c r="A1486" s="137">
        <v>2019</v>
      </c>
      <c r="B1486" s="73" t="s">
        <v>91</v>
      </c>
      <c r="C1486" s="143" t="s">
        <v>1135</v>
      </c>
      <c r="D1486" s="138" t="s">
        <v>227</v>
      </c>
      <c r="E1486" s="1674">
        <v>43604</v>
      </c>
      <c r="F1486" s="1656" t="s">
        <v>1158</v>
      </c>
      <c r="G1486" s="141">
        <v>7</v>
      </c>
      <c r="H1486" s="1561" t="s">
        <v>1159</v>
      </c>
      <c r="I1486" s="1857"/>
    </row>
    <row r="1487" spans="1:22">
      <c r="A1487" s="137">
        <v>2019</v>
      </c>
      <c r="B1487" s="73" t="s">
        <v>91</v>
      </c>
      <c r="C1487" s="143" t="s">
        <v>1135</v>
      </c>
      <c r="D1487" s="138" t="s">
        <v>227</v>
      </c>
      <c r="E1487" s="1674">
        <v>43604</v>
      </c>
      <c r="F1487" s="1656" t="s">
        <v>1160</v>
      </c>
      <c r="G1487" s="141">
        <v>10</v>
      </c>
      <c r="H1487" s="1561" t="s">
        <v>487</v>
      </c>
      <c r="I1487" s="1857"/>
    </row>
    <row r="1488" spans="1:22">
      <c r="A1488" s="147">
        <v>2019</v>
      </c>
      <c r="B1488" s="73" t="s">
        <v>91</v>
      </c>
      <c r="C1488" s="72" t="s">
        <v>1135</v>
      </c>
      <c r="D1488" s="73" t="s">
        <v>78</v>
      </c>
      <c r="E1488" s="1673">
        <v>43611</v>
      </c>
      <c r="F1488" s="133" t="s">
        <v>1161</v>
      </c>
      <c r="G1488" s="87">
        <v>10</v>
      </c>
      <c r="H1488" s="88" t="s">
        <v>747</v>
      </c>
      <c r="I1488" s="1857"/>
      <c r="J1488" s="2"/>
    </row>
    <row r="1489" spans="1:256">
      <c r="A1489" s="173">
        <v>2019</v>
      </c>
      <c r="B1489" s="73" t="s">
        <v>91</v>
      </c>
      <c r="C1489" s="174" t="s">
        <v>1135</v>
      </c>
      <c r="D1489" s="174" t="s">
        <v>277</v>
      </c>
      <c r="E1489" s="1679">
        <v>43716</v>
      </c>
      <c r="F1489" s="1662" t="s">
        <v>1162</v>
      </c>
      <c r="G1489" s="173">
        <v>3</v>
      </c>
      <c r="H1489" s="88" t="s">
        <v>1148</v>
      </c>
      <c r="I1489" s="1857"/>
    </row>
    <row r="1490" spans="1:256">
      <c r="A1490" s="173">
        <v>2019</v>
      </c>
      <c r="B1490" s="73" t="s">
        <v>91</v>
      </c>
      <c r="C1490" s="174" t="s">
        <v>1135</v>
      </c>
      <c r="D1490" s="174" t="s">
        <v>277</v>
      </c>
      <c r="E1490" s="1679">
        <v>43716</v>
      </c>
      <c r="F1490" s="1662" t="s">
        <v>1163</v>
      </c>
      <c r="G1490" s="173">
        <v>10</v>
      </c>
      <c r="H1490" s="88" t="s">
        <v>1080</v>
      </c>
      <c r="I1490" s="1857"/>
    </row>
    <row r="1491" spans="1:256">
      <c r="A1491" s="173">
        <v>2019</v>
      </c>
      <c r="B1491" s="73" t="s">
        <v>91</v>
      </c>
      <c r="C1491" s="174" t="s">
        <v>1135</v>
      </c>
      <c r="D1491" s="174" t="s">
        <v>277</v>
      </c>
      <c r="E1491" s="1679">
        <v>43716</v>
      </c>
      <c r="F1491" s="1662" t="s">
        <v>1164</v>
      </c>
      <c r="G1491" s="173">
        <v>7</v>
      </c>
      <c r="H1491" s="88" t="s">
        <v>912</v>
      </c>
      <c r="I1491" s="1857"/>
      <c r="IV1491" s="2"/>
    </row>
    <row r="1492" spans="1:256">
      <c r="A1492" s="173">
        <v>2019</v>
      </c>
      <c r="B1492" s="73" t="s">
        <v>91</v>
      </c>
      <c r="C1492" s="174" t="s">
        <v>1135</v>
      </c>
      <c r="D1492" s="174" t="s">
        <v>277</v>
      </c>
      <c r="E1492" s="1679">
        <v>43716</v>
      </c>
      <c r="F1492" s="1662" t="s">
        <v>1165</v>
      </c>
      <c r="G1492" s="173">
        <v>3</v>
      </c>
      <c r="H1492" s="88" t="s">
        <v>1166</v>
      </c>
      <c r="I1492" s="1857"/>
      <c r="IV1492" s="2"/>
    </row>
    <row r="1493" spans="1:256">
      <c r="A1493" s="173">
        <v>2019</v>
      </c>
      <c r="B1493" s="73" t="s">
        <v>91</v>
      </c>
      <c r="C1493" s="174" t="s">
        <v>1135</v>
      </c>
      <c r="D1493" s="174" t="s">
        <v>277</v>
      </c>
      <c r="E1493" s="1679">
        <v>43716</v>
      </c>
      <c r="F1493" s="1662" t="s">
        <v>1167</v>
      </c>
      <c r="G1493" s="173">
        <v>3</v>
      </c>
      <c r="H1493" s="88" t="s">
        <v>1168</v>
      </c>
      <c r="I1493" s="1857"/>
      <c r="IV1493" s="2"/>
    </row>
    <row r="1494" spans="1:256">
      <c r="A1494" s="173">
        <v>2019</v>
      </c>
      <c r="B1494" s="73" t="s">
        <v>91</v>
      </c>
      <c r="C1494" s="174" t="s">
        <v>1135</v>
      </c>
      <c r="D1494" s="174" t="s">
        <v>277</v>
      </c>
      <c r="E1494" s="1679">
        <v>43716</v>
      </c>
      <c r="F1494" s="1662" t="s">
        <v>1169</v>
      </c>
      <c r="G1494" s="173">
        <v>7</v>
      </c>
      <c r="H1494" s="88" t="s">
        <v>1170</v>
      </c>
      <c r="I1494" s="1857"/>
      <c r="IV1494" s="2"/>
    </row>
    <row r="1495" spans="1:256">
      <c r="A1495" s="173">
        <v>2019</v>
      </c>
      <c r="B1495" s="73" t="s">
        <v>91</v>
      </c>
      <c r="C1495" s="174" t="s">
        <v>1135</v>
      </c>
      <c r="D1495" s="174" t="s">
        <v>277</v>
      </c>
      <c r="E1495" s="1679">
        <v>43716</v>
      </c>
      <c r="F1495" s="1662" t="s">
        <v>1171</v>
      </c>
      <c r="G1495" s="173">
        <v>10</v>
      </c>
      <c r="H1495" s="88" t="s">
        <v>1153</v>
      </c>
      <c r="I1495" s="1857"/>
      <c r="IV1495" s="2"/>
    </row>
    <row r="1496" spans="1:256">
      <c r="A1496" s="173">
        <v>2019</v>
      </c>
      <c r="B1496" s="73" t="s">
        <v>91</v>
      </c>
      <c r="C1496" s="174" t="s">
        <v>1135</v>
      </c>
      <c r="D1496" s="73" t="s">
        <v>112</v>
      </c>
      <c r="E1496" s="1679">
        <v>43786</v>
      </c>
      <c r="F1496" s="1657" t="s">
        <v>1172</v>
      </c>
      <c r="G1496" s="173">
        <v>0</v>
      </c>
      <c r="H1496" s="88" t="s">
        <v>342</v>
      </c>
      <c r="I1496" s="1857" t="s">
        <v>234</v>
      </c>
      <c r="IV1496" s="2"/>
    </row>
    <row r="1497" spans="1:256">
      <c r="A1497" s="173">
        <v>2019</v>
      </c>
      <c r="B1497" s="73" t="s">
        <v>91</v>
      </c>
      <c r="C1497" s="174" t="s">
        <v>1135</v>
      </c>
      <c r="D1497" s="73" t="s">
        <v>112</v>
      </c>
      <c r="E1497" s="1679">
        <v>43786</v>
      </c>
      <c r="F1497" s="1657" t="s">
        <v>1172</v>
      </c>
      <c r="G1497" s="173">
        <v>0</v>
      </c>
      <c r="H1497" s="88" t="s">
        <v>275</v>
      </c>
      <c r="I1497" s="1857" t="s">
        <v>234</v>
      </c>
      <c r="IV1497" s="2"/>
    </row>
    <row r="1498" spans="1:256">
      <c r="A1498" s="173">
        <v>2019</v>
      </c>
      <c r="B1498" s="73" t="s">
        <v>91</v>
      </c>
      <c r="C1498" s="174" t="s">
        <v>1135</v>
      </c>
      <c r="D1498" s="73" t="s">
        <v>112</v>
      </c>
      <c r="E1498" s="1679">
        <v>43786</v>
      </c>
      <c r="F1498" s="1657" t="s">
        <v>1173</v>
      </c>
      <c r="G1498" s="173">
        <v>5</v>
      </c>
      <c r="H1498" s="88" t="s">
        <v>236</v>
      </c>
      <c r="I1498" s="1857"/>
      <c r="IV1498" s="2"/>
    </row>
    <row r="1499" spans="1:256">
      <c r="A1499" s="173">
        <v>2019</v>
      </c>
      <c r="B1499" s="73" t="s">
        <v>91</v>
      </c>
      <c r="C1499" s="174" t="s">
        <v>1135</v>
      </c>
      <c r="D1499" s="73" t="s">
        <v>112</v>
      </c>
      <c r="E1499" s="1679">
        <v>43786</v>
      </c>
      <c r="F1499" s="1657" t="s">
        <v>1173</v>
      </c>
      <c r="G1499" s="173">
        <v>5</v>
      </c>
      <c r="H1499" s="88" t="s">
        <v>273</v>
      </c>
      <c r="I1499" s="1857"/>
      <c r="IV1499" s="2"/>
    </row>
    <row r="1500" spans="1:256" ht="13.5" customHeight="1">
      <c r="A1500" s="147">
        <v>2019</v>
      </c>
      <c r="C1500" s="148"/>
      <c r="E1500" s="1673"/>
      <c r="F1500" s="133"/>
      <c r="G1500" s="133">
        <f>SUM(G1484:G1499)</f>
        <v>93</v>
      </c>
      <c r="I1500" s="1857"/>
      <c r="J1500" s="93"/>
      <c r="IV1500" s="2"/>
    </row>
    <row r="1501" spans="1:256" ht="13.5" customHeight="1">
      <c r="A1501" s="1866">
        <v>2020</v>
      </c>
      <c r="B1501" s="1860" t="s">
        <v>91</v>
      </c>
      <c r="C1501" s="2247" t="s">
        <v>1135</v>
      </c>
      <c r="D1501" s="2190" t="s">
        <v>252</v>
      </c>
      <c r="E1501" s="2191">
        <v>43891</v>
      </c>
      <c r="F1501" s="2192" t="s">
        <v>1174</v>
      </c>
      <c r="G1501" s="2248">
        <v>3</v>
      </c>
      <c r="H1501" s="2194" t="s">
        <v>1175</v>
      </c>
      <c r="I1501" s="1857"/>
      <c r="J1501" s="93"/>
      <c r="IV1501" s="2"/>
    </row>
    <row r="1502" spans="1:256" ht="13.5" customHeight="1">
      <c r="A1502" s="1866">
        <v>2020</v>
      </c>
      <c r="B1502" s="1860" t="s">
        <v>91</v>
      </c>
      <c r="C1502" s="2249" t="s">
        <v>1135</v>
      </c>
      <c r="D1502" s="2060" t="s">
        <v>252</v>
      </c>
      <c r="E1502" s="2061">
        <v>43891</v>
      </c>
      <c r="F1502" s="2062" t="s">
        <v>1176</v>
      </c>
      <c r="G1502" s="2086">
        <v>3</v>
      </c>
      <c r="H1502" s="2067" t="s">
        <v>1177</v>
      </c>
      <c r="I1502" s="1857"/>
      <c r="J1502" s="93"/>
      <c r="IV1502" s="2"/>
    </row>
    <row r="1503" spans="1:256" ht="13.5" customHeight="1">
      <c r="A1503" s="1866">
        <v>2020</v>
      </c>
      <c r="B1503" s="1860" t="s">
        <v>91</v>
      </c>
      <c r="C1503" s="2249" t="s">
        <v>1135</v>
      </c>
      <c r="D1503" s="2060" t="s">
        <v>252</v>
      </c>
      <c r="E1503" s="2061">
        <v>43891</v>
      </c>
      <c r="F1503" s="2062" t="s">
        <v>1178</v>
      </c>
      <c r="G1503" s="2086">
        <v>3</v>
      </c>
      <c r="H1503" s="2067" t="s">
        <v>1179</v>
      </c>
      <c r="I1503" s="1857"/>
      <c r="J1503" s="93"/>
      <c r="IV1503" s="2"/>
    </row>
    <row r="1504" spans="1:256" ht="13.5" customHeight="1">
      <c r="A1504" s="1866">
        <v>2020</v>
      </c>
      <c r="B1504" s="1860" t="s">
        <v>91</v>
      </c>
      <c r="C1504" s="2249" t="s">
        <v>1135</v>
      </c>
      <c r="D1504" s="2060" t="s">
        <v>252</v>
      </c>
      <c r="E1504" s="2061">
        <v>43891</v>
      </c>
      <c r="F1504" s="2062" t="s">
        <v>1158</v>
      </c>
      <c r="G1504" s="2086">
        <v>10</v>
      </c>
      <c r="H1504" s="2067" t="s">
        <v>1180</v>
      </c>
      <c r="I1504" s="1857"/>
      <c r="J1504" s="93"/>
      <c r="IV1504" s="2"/>
    </row>
    <row r="1505" spans="1:256" ht="13.5" customHeight="1">
      <c r="A1505" s="1866">
        <v>2020</v>
      </c>
      <c r="B1505" s="1860"/>
      <c r="C1505" s="2299"/>
      <c r="D1505" s="2059"/>
      <c r="E1505" s="2065"/>
      <c r="F1505" s="2066"/>
      <c r="G1505" s="2066">
        <f>SUM(G1501:G1504)</f>
        <v>19</v>
      </c>
      <c r="H1505" s="2068"/>
      <c r="I1505" s="1857"/>
      <c r="J1505" s="93"/>
      <c r="IV1505" s="2"/>
    </row>
    <row r="1506" spans="1:256" ht="13.5" customHeight="1">
      <c r="A1506" s="1497">
        <v>2021</v>
      </c>
      <c r="B1506" s="1457" t="s">
        <v>91</v>
      </c>
      <c r="C1506" s="2179" t="s">
        <v>1135</v>
      </c>
      <c r="D1506" s="2033" t="s">
        <v>252</v>
      </c>
      <c r="E1506" s="2034">
        <v>44262</v>
      </c>
      <c r="F1506" s="2035" t="s">
        <v>5423</v>
      </c>
      <c r="G1506" s="2035">
        <v>7</v>
      </c>
      <c r="H1506" s="2043" t="s">
        <v>1026</v>
      </c>
      <c r="I1506" s="1857"/>
      <c r="J1506" s="93"/>
      <c r="IV1506" s="2"/>
    </row>
    <row r="1507" spans="1:256" ht="13.5" customHeight="1">
      <c r="A1507" s="1497">
        <v>2021</v>
      </c>
      <c r="B1507" s="1457" t="s">
        <v>91</v>
      </c>
      <c r="C1507" s="2179" t="s">
        <v>1135</v>
      </c>
      <c r="D1507" s="2033" t="s">
        <v>252</v>
      </c>
      <c r="E1507" s="2034">
        <v>44262</v>
      </c>
      <c r="F1507" s="2035" t="s">
        <v>5424</v>
      </c>
      <c r="G1507" s="2035">
        <v>3</v>
      </c>
      <c r="H1507" s="2043" t="s">
        <v>605</v>
      </c>
      <c r="I1507" s="1857"/>
      <c r="J1507" s="93"/>
      <c r="IV1507" s="2"/>
    </row>
    <row r="1508" spans="1:256" ht="13.5" customHeight="1">
      <c r="A1508" s="1497">
        <v>2021</v>
      </c>
      <c r="B1508" s="1457" t="s">
        <v>91</v>
      </c>
      <c r="C1508" s="2179" t="s">
        <v>1135</v>
      </c>
      <c r="D1508" s="2033" t="s">
        <v>252</v>
      </c>
      <c r="E1508" s="2034">
        <v>44262</v>
      </c>
      <c r="F1508" s="2035" t="s">
        <v>5425</v>
      </c>
      <c r="G1508" s="2035">
        <v>10</v>
      </c>
      <c r="H1508" s="2043" t="s">
        <v>1180</v>
      </c>
      <c r="I1508" s="1857"/>
      <c r="J1508" s="93"/>
      <c r="IV1508" s="2"/>
    </row>
    <row r="1509" spans="1:256" ht="13.5" customHeight="1">
      <c r="A1509" s="1497">
        <v>2021</v>
      </c>
      <c r="B1509" s="1457" t="s">
        <v>91</v>
      </c>
      <c r="C1509" s="2179" t="s">
        <v>1135</v>
      </c>
      <c r="D1509" s="2033" t="s">
        <v>252</v>
      </c>
      <c r="E1509" s="2034">
        <v>44262</v>
      </c>
      <c r="F1509" s="2035" t="s">
        <v>5426</v>
      </c>
      <c r="G1509" s="2035">
        <v>3</v>
      </c>
      <c r="H1509" s="2043" t="s">
        <v>1115</v>
      </c>
      <c r="I1509" s="1857"/>
      <c r="J1509" s="93"/>
      <c r="IV1509" s="2"/>
    </row>
    <row r="1510" spans="1:256" ht="13.5" customHeight="1">
      <c r="A1510" s="1497">
        <v>2021</v>
      </c>
      <c r="B1510" s="1457" t="s">
        <v>91</v>
      </c>
      <c r="C1510" s="2179" t="s">
        <v>1135</v>
      </c>
      <c r="D1510" s="2033" t="s">
        <v>252</v>
      </c>
      <c r="E1510" s="2034">
        <v>44262</v>
      </c>
      <c r="F1510" s="2035" t="s">
        <v>5427</v>
      </c>
      <c r="G1510" s="2035">
        <v>7</v>
      </c>
      <c r="H1510" s="2043" t="s">
        <v>1331</v>
      </c>
      <c r="I1510" s="1857"/>
      <c r="J1510" s="93"/>
      <c r="IV1510" s="2"/>
    </row>
    <row r="1511" spans="1:256" ht="13.5" customHeight="1">
      <c r="A1511" s="1497">
        <v>2021</v>
      </c>
      <c r="B1511" s="1457" t="s">
        <v>91</v>
      </c>
      <c r="C1511" s="2179" t="s">
        <v>1135</v>
      </c>
      <c r="D1511" s="2033" t="s">
        <v>5486</v>
      </c>
      <c r="E1511" s="2034">
        <v>44332</v>
      </c>
      <c r="F1511" s="2036" t="s">
        <v>5610</v>
      </c>
      <c r="G1511" s="2035">
        <v>15</v>
      </c>
      <c r="H1511" s="2043" t="s">
        <v>5611</v>
      </c>
      <c r="I1511" s="1857"/>
      <c r="J1511" s="93"/>
      <c r="IV1511" s="2"/>
    </row>
    <row r="1512" spans="1:256" ht="13.5" customHeight="1">
      <c r="A1512" s="1497">
        <v>2021</v>
      </c>
      <c r="B1512" s="1457" t="s">
        <v>91</v>
      </c>
      <c r="C1512" s="2179" t="s">
        <v>1135</v>
      </c>
      <c r="D1512" s="2033" t="s">
        <v>5486</v>
      </c>
      <c r="E1512" s="2034">
        <v>44332</v>
      </c>
      <c r="F1512" s="2036" t="s">
        <v>5612</v>
      </c>
      <c r="G1512" s="2035">
        <v>10</v>
      </c>
      <c r="H1512" s="2043" t="s">
        <v>5613</v>
      </c>
      <c r="I1512" s="1857"/>
      <c r="J1512" s="93"/>
      <c r="IV1512" s="2"/>
    </row>
    <row r="1513" spans="1:256" ht="13.5" customHeight="1">
      <c r="A1513" s="1497">
        <v>2021</v>
      </c>
      <c r="B1513" s="1457" t="s">
        <v>91</v>
      </c>
      <c r="C1513" s="2251" t="s">
        <v>1135</v>
      </c>
      <c r="D1513" s="2252" t="s">
        <v>5486</v>
      </c>
      <c r="E1513" s="2253">
        <v>44332</v>
      </c>
      <c r="F1513" s="2254" t="s">
        <v>5614</v>
      </c>
      <c r="G1513" s="2255">
        <v>7</v>
      </c>
      <c r="H1513" s="2256" t="s">
        <v>5615</v>
      </c>
      <c r="I1513" s="1857"/>
      <c r="J1513" s="93"/>
      <c r="IV1513" s="2"/>
    </row>
    <row r="1514" spans="1:256" ht="13.5" customHeight="1">
      <c r="A1514" s="1497">
        <v>2021</v>
      </c>
      <c r="B1514" s="1457"/>
      <c r="C1514" s="1498"/>
      <c r="D1514" s="1457"/>
      <c r="E1514" s="1684"/>
      <c r="F1514" s="1458"/>
      <c r="G1514" s="1458">
        <f>SUM(G1506:G1513)</f>
        <v>62</v>
      </c>
      <c r="H1514" s="1499"/>
      <c r="I1514" s="1857"/>
      <c r="J1514" s="93"/>
      <c r="IV1514" s="2"/>
    </row>
    <row r="1515" spans="1:256" ht="13.5" customHeight="1">
      <c r="A1515" s="1833">
        <v>2022</v>
      </c>
      <c r="B1515" s="1827" t="s">
        <v>91</v>
      </c>
      <c r="C1515" s="1877" t="s">
        <v>1135</v>
      </c>
      <c r="D1515" s="1827" t="s">
        <v>252</v>
      </c>
      <c r="E1515" s="1829">
        <v>44626</v>
      </c>
      <c r="F1515" s="1831" t="s">
        <v>5931</v>
      </c>
      <c r="G1515" s="1831">
        <v>3</v>
      </c>
      <c r="H1515" s="1832" t="s">
        <v>5840</v>
      </c>
      <c r="I1515" s="1857"/>
      <c r="J1515" s="93"/>
      <c r="IV1515" s="2"/>
    </row>
    <row r="1516" spans="1:256" ht="13.5" customHeight="1">
      <c r="A1516" s="1833">
        <v>2022</v>
      </c>
      <c r="B1516" s="1827" t="s">
        <v>91</v>
      </c>
      <c r="C1516" s="1877" t="s">
        <v>1135</v>
      </c>
      <c r="D1516" s="1827" t="s">
        <v>252</v>
      </c>
      <c r="E1516" s="1829">
        <v>44626</v>
      </c>
      <c r="F1516" s="1831" t="s">
        <v>5936</v>
      </c>
      <c r="G1516" s="1831">
        <v>7</v>
      </c>
      <c r="H1516" s="1832" t="s">
        <v>5845</v>
      </c>
      <c r="I1516" s="1857"/>
      <c r="J1516" s="93"/>
      <c r="IV1516" s="2"/>
    </row>
    <row r="1517" spans="1:256" ht="13.5" customHeight="1">
      <c r="A1517" s="1833">
        <v>2022</v>
      </c>
      <c r="B1517" s="1827" t="s">
        <v>91</v>
      </c>
      <c r="C1517" s="1877" t="s">
        <v>1135</v>
      </c>
      <c r="D1517" s="1827" t="s">
        <v>252</v>
      </c>
      <c r="E1517" s="1829">
        <v>44626</v>
      </c>
      <c r="F1517" s="1831" t="s">
        <v>5937</v>
      </c>
      <c r="G1517" s="1831">
        <v>3</v>
      </c>
      <c r="H1517" s="1832" t="s">
        <v>5846</v>
      </c>
      <c r="I1517" s="1857"/>
      <c r="J1517" s="93"/>
      <c r="IV1517" s="2"/>
    </row>
    <row r="1518" spans="1:256" ht="13.5" customHeight="1">
      <c r="A1518" s="1833">
        <v>2022</v>
      </c>
      <c r="B1518" s="1827" t="s">
        <v>91</v>
      </c>
      <c r="C1518" s="1877" t="s">
        <v>1135</v>
      </c>
      <c r="D1518" s="1827" t="s">
        <v>252</v>
      </c>
      <c r="E1518" s="1829">
        <v>44626</v>
      </c>
      <c r="F1518" s="1831" t="s">
        <v>5994</v>
      </c>
      <c r="G1518" s="1831">
        <v>10</v>
      </c>
      <c r="H1518" s="1832" t="s">
        <v>5905</v>
      </c>
      <c r="I1518" s="1857"/>
      <c r="J1518" s="93"/>
      <c r="IV1518" s="2"/>
    </row>
    <row r="1519" spans="1:256" ht="13.5" customHeight="1">
      <c r="A1519" s="1833">
        <v>2022</v>
      </c>
      <c r="B1519" s="1827" t="s">
        <v>91</v>
      </c>
      <c r="C1519" s="1877" t="s">
        <v>1135</v>
      </c>
      <c r="D1519" s="1827" t="s">
        <v>5683</v>
      </c>
      <c r="E1519" s="1829">
        <v>44703</v>
      </c>
      <c r="F1519" s="1831" t="s">
        <v>6209</v>
      </c>
      <c r="G1519" s="1831">
        <v>3</v>
      </c>
      <c r="H1519" s="1832" t="s">
        <v>6052</v>
      </c>
      <c r="I1519" s="1857"/>
      <c r="J1519" s="93"/>
      <c r="IV1519" s="2"/>
    </row>
    <row r="1520" spans="1:256" ht="13.5" customHeight="1">
      <c r="A1520" s="1833">
        <v>2022</v>
      </c>
      <c r="B1520" s="1827" t="s">
        <v>91</v>
      </c>
      <c r="C1520" s="1877" t="s">
        <v>1135</v>
      </c>
      <c r="D1520" s="1827" t="s">
        <v>5683</v>
      </c>
      <c r="E1520" s="1829">
        <v>44703</v>
      </c>
      <c r="F1520" s="1831" t="s">
        <v>6154</v>
      </c>
      <c r="G1520" s="1831">
        <v>3</v>
      </c>
      <c r="H1520" s="1832" t="s">
        <v>6100</v>
      </c>
      <c r="I1520" s="1857"/>
      <c r="J1520" s="93"/>
      <c r="IV1520" s="2"/>
    </row>
    <row r="1521" spans="1:256" ht="13.5" customHeight="1">
      <c r="A1521" s="1833">
        <v>2022</v>
      </c>
      <c r="B1521" s="1827" t="s">
        <v>91</v>
      </c>
      <c r="C1521" s="1877" t="s">
        <v>1135</v>
      </c>
      <c r="D1521" s="1827" t="s">
        <v>277</v>
      </c>
      <c r="E1521" s="1829">
        <v>44815</v>
      </c>
      <c r="F1521" s="1831" t="s">
        <v>6340</v>
      </c>
      <c r="G1521" s="1831">
        <v>3</v>
      </c>
      <c r="H1521" s="1832" t="s">
        <v>478</v>
      </c>
      <c r="I1521" s="1857"/>
      <c r="J1521" s="93"/>
      <c r="IV1521" s="2"/>
    </row>
    <row r="1522" spans="1:256" ht="13.5" customHeight="1">
      <c r="A1522" s="1833">
        <v>2022</v>
      </c>
      <c r="B1522" s="1827"/>
      <c r="C1522" s="1877"/>
      <c r="D1522" s="1827"/>
      <c r="E1522" s="1829"/>
      <c r="F1522" s="1831"/>
      <c r="G1522" s="1831">
        <v>32</v>
      </c>
      <c r="H1522" s="1832"/>
      <c r="I1522" s="1857"/>
      <c r="J1522" s="93"/>
      <c r="IV1522" s="2"/>
    </row>
    <row r="1523" spans="1:256" ht="13.5" customHeight="1">
      <c r="A1523" s="2177" t="s">
        <v>46</v>
      </c>
      <c r="B1523" s="2171"/>
      <c r="C1523" s="2178" t="s">
        <v>5762</v>
      </c>
      <c r="D1523" s="2171"/>
      <c r="E1523" s="2173"/>
      <c r="F1523" s="2175"/>
      <c r="G1523" s="2175">
        <v>367</v>
      </c>
      <c r="H1523" s="2176"/>
      <c r="I1523" s="1409"/>
      <c r="J1523" s="93"/>
      <c r="IV1523" s="2"/>
    </row>
    <row r="1524" spans="1:256" ht="13.5" customHeight="1">
      <c r="A1524" s="147"/>
      <c r="C1524" s="148"/>
      <c r="E1524" s="1673"/>
      <c r="F1524" s="133"/>
      <c r="G1524" s="133"/>
      <c r="I1524" s="1409"/>
      <c r="J1524" s="93"/>
      <c r="IV1524" s="2"/>
    </row>
    <row r="1525" spans="1:256">
      <c r="A1525" s="1835">
        <v>2018</v>
      </c>
      <c r="B1525" s="1826" t="s">
        <v>164</v>
      </c>
      <c r="C1525" s="1841" t="s">
        <v>190</v>
      </c>
      <c r="D1525" s="1826" t="s">
        <v>265</v>
      </c>
      <c r="E1525" s="1837">
        <v>43352</v>
      </c>
      <c r="F1525" s="1838" t="s">
        <v>1182</v>
      </c>
      <c r="G1525" s="1842">
        <v>10</v>
      </c>
      <c r="H1525" s="1839" t="s">
        <v>1183</v>
      </c>
      <c r="I1525" s="1409"/>
      <c r="J1525" s="2"/>
      <c r="IV1525" s="2"/>
    </row>
    <row r="1526" spans="1:256">
      <c r="A1526" s="1835">
        <v>2018</v>
      </c>
      <c r="B1526" s="1826" t="s">
        <v>164</v>
      </c>
      <c r="C1526" s="1841" t="s">
        <v>190</v>
      </c>
      <c r="D1526" s="1826" t="s">
        <v>265</v>
      </c>
      <c r="E1526" s="1837">
        <v>43352</v>
      </c>
      <c r="F1526" s="1838" t="s">
        <v>1184</v>
      </c>
      <c r="G1526" s="1842">
        <v>7</v>
      </c>
      <c r="H1526" s="1839" t="s">
        <v>1185</v>
      </c>
      <c r="I1526" s="1409"/>
      <c r="J1526" s="2"/>
      <c r="IV1526" s="2"/>
    </row>
    <row r="1527" spans="1:256">
      <c r="A1527" s="1835">
        <v>2018</v>
      </c>
      <c r="B1527" s="1826" t="s">
        <v>164</v>
      </c>
      <c r="C1527" s="1841" t="s">
        <v>190</v>
      </c>
      <c r="D1527" s="1826" t="s">
        <v>265</v>
      </c>
      <c r="E1527" s="1837">
        <v>43352</v>
      </c>
      <c r="F1527" s="1838" t="s">
        <v>1186</v>
      </c>
      <c r="G1527" s="1842">
        <v>3</v>
      </c>
      <c r="H1527" s="1839" t="s">
        <v>1168</v>
      </c>
      <c r="I1527" s="1409"/>
      <c r="J1527" s="2"/>
      <c r="IV1527" s="2"/>
    </row>
    <row r="1528" spans="1:256" ht="13.5" customHeight="1">
      <c r="A1528" s="1835">
        <v>2018</v>
      </c>
      <c r="B1528" s="1826"/>
      <c r="C1528" s="1841"/>
      <c r="D1528" s="1826"/>
      <c r="E1528" s="1837"/>
      <c r="F1528" s="1838"/>
      <c r="G1528" s="1838">
        <f>SUM(G1525:G1527)</f>
        <v>20</v>
      </c>
      <c r="H1528" s="1839"/>
      <c r="I1528" s="1409"/>
      <c r="J1528" s="2"/>
      <c r="K1528" s="271"/>
      <c r="L1528" s="195"/>
      <c r="M1528" s="195"/>
      <c r="IV1528" s="2"/>
    </row>
    <row r="1529" spans="1:256" ht="13.5" customHeight="1">
      <c r="A1529" s="2177" t="s">
        <v>46</v>
      </c>
      <c r="B1529" s="2171"/>
      <c r="C1529" s="2268" t="s">
        <v>4427</v>
      </c>
      <c r="D1529" s="2171"/>
      <c r="E1529" s="2173"/>
      <c r="F1529" s="2175"/>
      <c r="G1529" s="2175">
        <f>G1528</f>
        <v>20</v>
      </c>
      <c r="H1529" s="2176"/>
      <c r="I1529" s="1409"/>
      <c r="J1529" s="2"/>
    </row>
    <row r="1530" spans="1:256" ht="13.5" customHeight="1">
      <c r="A1530" s="178"/>
      <c r="B1530" s="154"/>
      <c r="C1530" s="279"/>
      <c r="D1530" s="154"/>
      <c r="E1530" s="1677"/>
      <c r="F1530" s="153"/>
      <c r="G1530" s="153"/>
      <c r="H1530" s="157"/>
      <c r="I1530" s="1409"/>
      <c r="J1530" s="2"/>
    </row>
    <row r="1531" spans="1:256" ht="13.5" customHeight="1">
      <c r="A1531" s="1866">
        <v>2020</v>
      </c>
      <c r="B1531" s="1860" t="s">
        <v>129</v>
      </c>
      <c r="C1531" s="1869" t="s">
        <v>5782</v>
      </c>
      <c r="D1531" s="1885"/>
      <c r="E1531" s="1886"/>
      <c r="F1531" s="1887"/>
      <c r="G1531" s="1859">
        <v>0</v>
      </c>
      <c r="H1531" s="157"/>
      <c r="I1531" s="1409"/>
      <c r="J1531" s="2"/>
    </row>
    <row r="1532" spans="1:256" ht="13.5" customHeight="1">
      <c r="A1532" s="1866">
        <v>2020</v>
      </c>
      <c r="B1532" s="1885"/>
      <c r="C1532" s="1890"/>
      <c r="D1532" s="1885"/>
      <c r="E1532" s="1886"/>
      <c r="F1532" s="1887"/>
      <c r="G1532" s="1859">
        <v>0</v>
      </c>
      <c r="H1532" s="157"/>
      <c r="I1532" s="1409"/>
      <c r="J1532" s="2"/>
    </row>
    <row r="1533" spans="1:256" ht="13.5" customHeight="1">
      <c r="A1533" s="2177" t="s">
        <v>46</v>
      </c>
      <c r="B1533" s="2171"/>
      <c r="C1533" s="2268" t="s">
        <v>5808</v>
      </c>
      <c r="D1533" s="2171"/>
      <c r="E1533" s="2173"/>
      <c r="F1533" s="2175"/>
      <c r="G1533" s="2175">
        <v>0</v>
      </c>
      <c r="H1533" s="2216"/>
      <c r="I1533" s="1409"/>
      <c r="J1533" s="2"/>
    </row>
    <row r="1534" spans="1:256" ht="13.5" customHeight="1">
      <c r="A1534" s="178"/>
      <c r="B1534" s="154"/>
      <c r="C1534" s="279"/>
      <c r="D1534" s="154"/>
      <c r="E1534" s="1677"/>
      <c r="F1534" s="153"/>
      <c r="G1534" s="153"/>
      <c r="H1534" s="157"/>
      <c r="I1534" s="1409"/>
      <c r="J1534" s="2"/>
    </row>
    <row r="1535" spans="1:256" ht="13.5" customHeight="1">
      <c r="A1535" s="1497">
        <v>2021</v>
      </c>
      <c r="B1535" s="1457" t="s">
        <v>53</v>
      </c>
      <c r="C1535" s="1537" t="s">
        <v>5748</v>
      </c>
      <c r="D1535" s="1457" t="s">
        <v>5745</v>
      </c>
      <c r="E1535" s="1684">
        <v>44276</v>
      </c>
      <c r="F1535" s="1458" t="s">
        <v>5749</v>
      </c>
      <c r="G1535" s="1458">
        <v>0</v>
      </c>
      <c r="H1535" s="1499" t="s">
        <v>435</v>
      </c>
      <c r="I1535" s="1409" t="s">
        <v>234</v>
      </c>
      <c r="J1535" s="2"/>
    </row>
    <row r="1536" spans="1:256" ht="13.5" customHeight="1">
      <c r="A1536" s="1497">
        <v>2021</v>
      </c>
      <c r="B1536" s="1457"/>
      <c r="C1536" s="1537"/>
      <c r="D1536" s="1457"/>
      <c r="E1536" s="1684"/>
      <c r="F1536" s="1458"/>
      <c r="G1536" s="1458">
        <v>0</v>
      </c>
      <c r="H1536" s="1499"/>
      <c r="I1536" s="1409"/>
      <c r="J1536" s="2"/>
    </row>
    <row r="1537" spans="1:252" ht="13.5" customHeight="1">
      <c r="A1537" s="2175" t="s">
        <v>46</v>
      </c>
      <c r="B1537" s="2303"/>
      <c r="C1537" s="2268" t="s">
        <v>5801</v>
      </c>
      <c r="D1537" s="2303"/>
      <c r="E1537" s="2304"/>
      <c r="F1537" s="2305"/>
      <c r="G1537" s="2175">
        <v>0</v>
      </c>
      <c r="H1537" s="2340"/>
      <c r="J1537" s="2"/>
    </row>
    <row r="1538" spans="1:252" ht="13.5" customHeight="1">
      <c r="A1538" s="178"/>
      <c r="B1538" s="154"/>
      <c r="C1538" s="279"/>
      <c r="D1538" s="154"/>
      <c r="E1538" s="1677"/>
      <c r="F1538" s="153"/>
      <c r="G1538" s="153"/>
      <c r="H1538" s="157"/>
      <c r="I1538" s="1409"/>
      <c r="J1538" s="2"/>
    </row>
    <row r="1539" spans="1:252" ht="13.5" customHeight="1">
      <c r="A1539" s="1497">
        <v>2021</v>
      </c>
      <c r="B1539" s="1457" t="s">
        <v>91</v>
      </c>
      <c r="C1539" s="2217" t="s">
        <v>171</v>
      </c>
      <c r="D1539" s="2218" t="s">
        <v>5486</v>
      </c>
      <c r="E1539" s="2219">
        <v>44332</v>
      </c>
      <c r="F1539" s="2277" t="s">
        <v>5617</v>
      </c>
      <c r="G1539" s="2220">
        <v>7</v>
      </c>
      <c r="H1539" s="2221" t="s">
        <v>5618</v>
      </c>
      <c r="I1539" s="1409"/>
      <c r="J1539" s="2"/>
    </row>
    <row r="1540" spans="1:252" ht="13.5" customHeight="1">
      <c r="A1540" s="1497">
        <v>2021</v>
      </c>
      <c r="B1540" s="1457"/>
      <c r="C1540" s="1537"/>
      <c r="D1540" s="1457"/>
      <c r="E1540" s="1684"/>
      <c r="F1540" s="1458"/>
      <c r="G1540" s="1458">
        <f>SUM(G1539)</f>
        <v>7</v>
      </c>
      <c r="H1540" s="1499"/>
      <c r="I1540" s="1409"/>
      <c r="J1540" s="2"/>
    </row>
    <row r="1541" spans="1:252" ht="13.5" customHeight="1">
      <c r="A1541" s="2341" t="s">
        <v>46</v>
      </c>
      <c r="B1541" s="2342" t="s">
        <v>5616</v>
      </c>
      <c r="C1541" s="2343" t="s">
        <v>1197</v>
      </c>
      <c r="D1541" s="2342"/>
      <c r="E1541" s="2344"/>
      <c r="F1541" s="2345"/>
      <c r="G1541" s="2345">
        <f>G1540</f>
        <v>7</v>
      </c>
      <c r="H1541" s="2346"/>
      <c r="I1541" s="1409"/>
      <c r="J1541" s="2"/>
      <c r="IR1541" s="90">
        <f>SUBTOTAL(9,A1541:IQ1541)</f>
        <v>7</v>
      </c>
    </row>
    <row r="1542" spans="1:252" ht="13.5" customHeight="1">
      <c r="A1542" s="147"/>
      <c r="C1542" s="148"/>
      <c r="E1542" s="1673"/>
      <c r="F1542" s="133"/>
      <c r="G1542" s="133"/>
      <c r="I1542" s="1409"/>
      <c r="J1542" s="2"/>
    </row>
    <row r="1543" spans="1:252" s="115" customFormat="1">
      <c r="A1543" s="1835">
        <v>2018</v>
      </c>
      <c r="B1543" s="1826" t="s">
        <v>91</v>
      </c>
      <c r="C1543" s="1826" t="s">
        <v>122</v>
      </c>
      <c r="D1543" s="1826" t="s">
        <v>227</v>
      </c>
      <c r="E1543" s="1837">
        <v>43240</v>
      </c>
      <c r="F1543" s="1845" t="s">
        <v>1198</v>
      </c>
      <c r="G1543" s="1838">
        <v>10</v>
      </c>
      <c r="H1543" s="1839" t="s">
        <v>1199</v>
      </c>
      <c r="I1543" s="1540"/>
      <c r="J1543" s="113"/>
      <c r="K1543" s="113"/>
      <c r="L1543" s="113"/>
      <c r="M1543" s="113"/>
      <c r="N1543" s="113"/>
      <c r="O1543" s="113"/>
      <c r="P1543" s="113"/>
      <c r="Q1543" s="113"/>
      <c r="R1543" s="113"/>
      <c r="S1543" s="113"/>
      <c r="T1543" s="113"/>
    </row>
    <row r="1544" spans="1:252" s="115" customFormat="1">
      <c r="A1544" s="1835">
        <v>2018</v>
      </c>
      <c r="B1544" s="1826" t="s">
        <v>91</v>
      </c>
      <c r="C1544" s="1826" t="s">
        <v>122</v>
      </c>
      <c r="D1544" s="1826" t="s">
        <v>227</v>
      </c>
      <c r="E1544" s="1837">
        <v>43240</v>
      </c>
      <c r="F1544" s="1845" t="s">
        <v>1200</v>
      </c>
      <c r="G1544" s="1838">
        <v>7</v>
      </c>
      <c r="H1544" s="1839" t="s">
        <v>1201</v>
      </c>
      <c r="I1544" s="1540"/>
      <c r="J1544" s="113"/>
      <c r="K1544" s="113"/>
      <c r="L1544" s="113"/>
      <c r="M1544" s="113"/>
      <c r="N1544" s="113"/>
      <c r="O1544" s="113"/>
      <c r="P1544" s="113"/>
      <c r="Q1544" s="113"/>
      <c r="R1544" s="113"/>
      <c r="S1544" s="113"/>
      <c r="T1544" s="113"/>
    </row>
    <row r="1545" spans="1:252" s="115" customFormat="1">
      <c r="A1545" s="1835">
        <v>2018</v>
      </c>
      <c r="B1545" s="1826" t="s">
        <v>91</v>
      </c>
      <c r="C1545" s="1826" t="s">
        <v>122</v>
      </c>
      <c r="D1545" s="1826" t="s">
        <v>227</v>
      </c>
      <c r="E1545" s="1837">
        <v>43240</v>
      </c>
      <c r="F1545" s="1845" t="s">
        <v>1202</v>
      </c>
      <c r="G1545" s="1838">
        <v>10</v>
      </c>
      <c r="H1545" s="1839" t="s">
        <v>1203</v>
      </c>
      <c r="I1545" s="1540"/>
      <c r="J1545" s="113"/>
      <c r="K1545" s="113"/>
      <c r="L1545" s="113"/>
      <c r="M1545" s="113"/>
      <c r="N1545" s="113"/>
      <c r="O1545" s="113"/>
      <c r="P1545" s="113"/>
      <c r="Q1545" s="113"/>
      <c r="R1545" s="113"/>
      <c r="S1545" s="113"/>
      <c r="T1545" s="113"/>
    </row>
    <row r="1546" spans="1:252" s="115" customFormat="1">
      <c r="A1546" s="1835">
        <v>2018</v>
      </c>
      <c r="B1546" s="1826" t="s">
        <v>91</v>
      </c>
      <c r="C1546" s="1826" t="s">
        <v>122</v>
      </c>
      <c r="D1546" s="1826" t="s">
        <v>227</v>
      </c>
      <c r="E1546" s="1837">
        <v>43240</v>
      </c>
      <c r="F1546" s="1845" t="s">
        <v>1204</v>
      </c>
      <c r="G1546" s="1838">
        <v>7</v>
      </c>
      <c r="H1546" s="1839" t="s">
        <v>1205</v>
      </c>
      <c r="I1546" s="1540"/>
      <c r="J1546" s="113"/>
      <c r="K1546" s="113"/>
      <c r="L1546" s="113"/>
      <c r="M1546" s="113"/>
      <c r="N1546" s="113"/>
      <c r="O1546" s="113"/>
      <c r="P1546" s="113"/>
      <c r="Q1546" s="113"/>
      <c r="R1546" s="113"/>
      <c r="S1546" s="113"/>
      <c r="T1546" s="113"/>
    </row>
    <row r="1547" spans="1:252" s="115" customFormat="1">
      <c r="A1547" s="1835">
        <v>2018</v>
      </c>
      <c r="B1547" s="1826" t="s">
        <v>91</v>
      </c>
      <c r="C1547" s="1826" t="s">
        <v>1206</v>
      </c>
      <c r="D1547" s="1826" t="s">
        <v>370</v>
      </c>
      <c r="E1547" s="1837">
        <v>43247</v>
      </c>
      <c r="F1547" s="1838" t="s">
        <v>1207</v>
      </c>
      <c r="G1547" s="1838">
        <v>10</v>
      </c>
      <c r="H1547" s="1839" t="s">
        <v>239</v>
      </c>
      <c r="I1547" s="1540"/>
      <c r="J1547" s="113"/>
      <c r="K1547" s="113"/>
      <c r="L1547" s="113"/>
      <c r="M1547" s="113"/>
      <c r="N1547" s="113"/>
      <c r="O1547" s="113"/>
      <c r="P1547" s="113"/>
      <c r="Q1547" s="113"/>
      <c r="R1547" s="113"/>
      <c r="S1547" s="113"/>
      <c r="T1547" s="113"/>
    </row>
    <row r="1548" spans="1:252" s="115" customFormat="1">
      <c r="A1548" s="1835">
        <v>2018</v>
      </c>
      <c r="B1548" s="1826" t="s">
        <v>91</v>
      </c>
      <c r="C1548" s="1826" t="s">
        <v>1206</v>
      </c>
      <c r="D1548" s="1826" t="s">
        <v>370</v>
      </c>
      <c r="E1548" s="1837">
        <v>43247</v>
      </c>
      <c r="F1548" s="1838" t="s">
        <v>1208</v>
      </c>
      <c r="G1548" s="1838">
        <v>15</v>
      </c>
      <c r="H1548" s="1839" t="s">
        <v>1209</v>
      </c>
      <c r="I1548" s="1540"/>
      <c r="J1548" s="113"/>
      <c r="K1548" s="113"/>
      <c r="L1548" s="113"/>
      <c r="M1548" s="113"/>
      <c r="N1548" s="113"/>
      <c r="O1548" s="113"/>
      <c r="P1548" s="113"/>
      <c r="Q1548" s="113"/>
      <c r="R1548" s="113"/>
      <c r="S1548" s="113"/>
      <c r="T1548" s="113"/>
    </row>
    <row r="1549" spans="1:252" s="115" customFormat="1">
      <c r="A1549" s="1835">
        <v>2018</v>
      </c>
      <c r="B1549" s="1826" t="s">
        <v>91</v>
      </c>
      <c r="C1549" s="1826" t="s">
        <v>1206</v>
      </c>
      <c r="D1549" s="1826" t="s">
        <v>370</v>
      </c>
      <c r="E1549" s="1837">
        <v>43247</v>
      </c>
      <c r="F1549" s="1838" t="s">
        <v>1210</v>
      </c>
      <c r="G1549" s="1838">
        <v>15</v>
      </c>
      <c r="H1549" s="1839" t="s">
        <v>1211</v>
      </c>
      <c r="I1549" s="1540"/>
      <c r="J1549" s="113"/>
      <c r="K1549" s="113"/>
      <c r="L1549" s="113"/>
      <c r="M1549" s="113"/>
      <c r="N1549" s="113"/>
      <c r="O1549" s="113"/>
      <c r="P1549" s="113"/>
      <c r="Q1549" s="113"/>
      <c r="R1549" s="113"/>
      <c r="S1549" s="113"/>
      <c r="T1549" s="113"/>
    </row>
    <row r="1550" spans="1:252" s="115" customFormat="1">
      <c r="A1550" s="1835">
        <v>2018</v>
      </c>
      <c r="B1550" s="1826" t="s">
        <v>91</v>
      </c>
      <c r="C1550" s="1826" t="s">
        <v>1206</v>
      </c>
      <c r="D1550" s="1826" t="s">
        <v>370</v>
      </c>
      <c r="E1550" s="1837">
        <v>43247</v>
      </c>
      <c r="F1550" s="1838" t="s">
        <v>1212</v>
      </c>
      <c r="G1550" s="1838">
        <v>10</v>
      </c>
      <c r="H1550" s="1839" t="s">
        <v>1213</v>
      </c>
      <c r="I1550" s="1540"/>
      <c r="J1550" s="113"/>
      <c r="K1550" s="113"/>
      <c r="L1550" s="113"/>
      <c r="M1550" s="113"/>
      <c r="N1550" s="113"/>
      <c r="O1550" s="113"/>
      <c r="P1550" s="113"/>
      <c r="Q1550" s="113"/>
      <c r="R1550" s="113"/>
      <c r="S1550" s="113"/>
      <c r="T1550" s="113"/>
    </row>
    <row r="1551" spans="1:252">
      <c r="A1551" s="1835">
        <v>2018</v>
      </c>
      <c r="B1551" s="1826" t="s">
        <v>91</v>
      </c>
      <c r="C1551" s="1826" t="s">
        <v>122</v>
      </c>
      <c r="D1551" s="1826" t="s">
        <v>265</v>
      </c>
      <c r="E1551" s="1837">
        <v>43352</v>
      </c>
      <c r="F1551" s="1838" t="s">
        <v>1214</v>
      </c>
      <c r="G1551" s="1838">
        <v>10</v>
      </c>
      <c r="H1551" s="1839" t="s">
        <v>1215</v>
      </c>
      <c r="I1551" s="1409"/>
      <c r="J1551" s="2"/>
    </row>
    <row r="1552" spans="1:252">
      <c r="A1552" s="1835">
        <v>2018</v>
      </c>
      <c r="B1552" s="1826" t="s">
        <v>91</v>
      </c>
      <c r="C1552" s="1826" t="s">
        <v>122</v>
      </c>
      <c r="D1552" s="1826" t="s">
        <v>265</v>
      </c>
      <c r="E1552" s="1837">
        <v>43352</v>
      </c>
      <c r="F1552" s="1838" t="s">
        <v>1216</v>
      </c>
      <c r="G1552" s="1838">
        <v>3</v>
      </c>
      <c r="H1552" s="1839" t="s">
        <v>787</v>
      </c>
      <c r="I1552" s="1409"/>
      <c r="J1552" s="2"/>
    </row>
    <row r="1553" spans="1:256">
      <c r="A1553" s="1835">
        <v>2018</v>
      </c>
      <c r="B1553" s="1826" t="s">
        <v>91</v>
      </c>
      <c r="C1553" s="1826" t="s">
        <v>122</v>
      </c>
      <c r="D1553" s="1826" t="s">
        <v>265</v>
      </c>
      <c r="E1553" s="1837">
        <v>43352</v>
      </c>
      <c r="F1553" s="1838" t="s">
        <v>1217</v>
      </c>
      <c r="G1553" s="1838">
        <v>7</v>
      </c>
      <c r="H1553" s="1839" t="s">
        <v>400</v>
      </c>
      <c r="I1553" s="1409"/>
      <c r="J1553" s="2"/>
      <c r="IV1553" s="2"/>
    </row>
    <row r="1554" spans="1:256">
      <c r="A1554" s="1835">
        <v>2018</v>
      </c>
      <c r="B1554" s="1826" t="s">
        <v>91</v>
      </c>
      <c r="C1554" s="1826" t="s">
        <v>122</v>
      </c>
      <c r="D1554" s="1826" t="s">
        <v>265</v>
      </c>
      <c r="E1554" s="1837">
        <v>43352</v>
      </c>
      <c r="F1554" s="1838" t="s">
        <v>1218</v>
      </c>
      <c r="G1554" s="1838">
        <v>3</v>
      </c>
      <c r="H1554" s="1839" t="s">
        <v>1219</v>
      </c>
      <c r="I1554" s="1409"/>
      <c r="J1554" s="2"/>
      <c r="IV1554" s="2"/>
    </row>
    <row r="1555" spans="1:256">
      <c r="A1555" s="1835">
        <v>2018</v>
      </c>
      <c r="B1555" s="1826" t="s">
        <v>91</v>
      </c>
      <c r="C1555" s="1841" t="s">
        <v>122</v>
      </c>
      <c r="D1555" s="1826" t="s">
        <v>265</v>
      </c>
      <c r="E1555" s="1837">
        <v>43352</v>
      </c>
      <c r="F1555" s="1838" t="s">
        <v>1220</v>
      </c>
      <c r="G1555" s="1842">
        <v>10</v>
      </c>
      <c r="H1555" s="1839" t="s">
        <v>1221</v>
      </c>
      <c r="I1555" s="1409"/>
      <c r="J1555" s="2"/>
      <c r="IV1555" s="2"/>
    </row>
    <row r="1556" spans="1:256">
      <c r="A1556" s="1835">
        <v>2018</v>
      </c>
      <c r="B1556" s="1826" t="s">
        <v>91</v>
      </c>
      <c r="C1556" s="1841" t="s">
        <v>122</v>
      </c>
      <c r="D1556" s="1826" t="s">
        <v>265</v>
      </c>
      <c r="E1556" s="1837">
        <v>43352</v>
      </c>
      <c r="F1556" s="1838" t="s">
        <v>1222</v>
      </c>
      <c r="G1556" s="1842">
        <v>7</v>
      </c>
      <c r="H1556" s="1839" t="s">
        <v>1098</v>
      </c>
      <c r="I1556" s="1409"/>
      <c r="J1556" s="2"/>
      <c r="IV1556" s="2"/>
    </row>
    <row r="1557" spans="1:256">
      <c r="A1557" s="1835">
        <v>2018</v>
      </c>
      <c r="B1557" s="1826" t="s">
        <v>91</v>
      </c>
      <c r="C1557" s="1841" t="s">
        <v>122</v>
      </c>
      <c r="D1557" s="1826" t="s">
        <v>265</v>
      </c>
      <c r="E1557" s="1837">
        <v>43352</v>
      </c>
      <c r="F1557" s="1838" t="s">
        <v>1223</v>
      </c>
      <c r="G1557" s="1842">
        <v>3</v>
      </c>
      <c r="H1557" s="1839" t="s">
        <v>879</v>
      </c>
      <c r="I1557" s="1409"/>
      <c r="J1557" s="2"/>
      <c r="IV1557" s="2"/>
    </row>
    <row r="1558" spans="1:256">
      <c r="A1558" s="1835">
        <v>2018</v>
      </c>
      <c r="B1558" s="1826" t="s">
        <v>91</v>
      </c>
      <c r="C1558" s="1841" t="s">
        <v>122</v>
      </c>
      <c r="D1558" s="1826" t="s">
        <v>265</v>
      </c>
      <c r="E1558" s="1837">
        <v>43352</v>
      </c>
      <c r="F1558" s="1838" t="s">
        <v>1224</v>
      </c>
      <c r="G1558" s="1842">
        <v>10</v>
      </c>
      <c r="H1558" s="1839" t="s">
        <v>1225</v>
      </c>
      <c r="I1558" s="1409"/>
      <c r="J1558" s="2"/>
      <c r="IV1558" s="2"/>
    </row>
    <row r="1559" spans="1:256">
      <c r="A1559" s="1835">
        <v>2018</v>
      </c>
      <c r="B1559" s="1826" t="s">
        <v>91</v>
      </c>
      <c r="C1559" s="1841" t="s">
        <v>122</v>
      </c>
      <c r="D1559" s="1826" t="s">
        <v>265</v>
      </c>
      <c r="E1559" s="1837">
        <v>43352</v>
      </c>
      <c r="F1559" s="1838" t="s">
        <v>1226</v>
      </c>
      <c r="G1559" s="1842">
        <v>7</v>
      </c>
      <c r="H1559" s="1839" t="s">
        <v>634</v>
      </c>
      <c r="I1559" s="1409"/>
      <c r="J1559" s="2"/>
      <c r="IV1559" s="2"/>
    </row>
    <row r="1560" spans="1:256">
      <c r="A1560" s="1835">
        <v>2018</v>
      </c>
      <c r="B1560" s="1826" t="s">
        <v>91</v>
      </c>
      <c r="C1560" s="1841" t="s">
        <v>122</v>
      </c>
      <c r="D1560" s="1826" t="s">
        <v>265</v>
      </c>
      <c r="E1560" s="1837">
        <v>43352</v>
      </c>
      <c r="F1560" s="1838" t="s">
        <v>1227</v>
      </c>
      <c r="G1560" s="1842">
        <v>3</v>
      </c>
      <c r="H1560" s="1839" t="s">
        <v>1166</v>
      </c>
      <c r="I1560" s="1409"/>
      <c r="J1560" s="2"/>
      <c r="IV1560" s="2"/>
    </row>
    <row r="1561" spans="1:256">
      <c r="A1561" s="1835">
        <v>2018</v>
      </c>
      <c r="B1561" s="1826" t="s">
        <v>91</v>
      </c>
      <c r="C1561" s="1841" t="s">
        <v>122</v>
      </c>
      <c r="D1561" s="1826" t="s">
        <v>265</v>
      </c>
      <c r="E1561" s="1837">
        <v>43352</v>
      </c>
      <c r="F1561" s="1838" t="s">
        <v>1228</v>
      </c>
      <c r="G1561" s="1842">
        <v>7</v>
      </c>
      <c r="H1561" s="1839" t="s">
        <v>1170</v>
      </c>
      <c r="I1561" s="1409"/>
      <c r="J1561" s="2"/>
      <c r="IV1561" s="2"/>
    </row>
    <row r="1562" spans="1:256">
      <c r="A1562" s="1835">
        <v>2018</v>
      </c>
      <c r="B1562" s="1826" t="s">
        <v>91</v>
      </c>
      <c r="C1562" s="1841" t="s">
        <v>122</v>
      </c>
      <c r="D1562" s="1826" t="s">
        <v>265</v>
      </c>
      <c r="E1562" s="1837">
        <v>43352</v>
      </c>
      <c r="F1562" s="1838" t="s">
        <v>1229</v>
      </c>
      <c r="G1562" s="1842">
        <v>10</v>
      </c>
      <c r="H1562" s="1839" t="s">
        <v>1230</v>
      </c>
      <c r="I1562" s="1409"/>
      <c r="J1562" s="2"/>
      <c r="IV1562" s="2"/>
    </row>
    <row r="1563" spans="1:256">
      <c r="A1563" s="1835">
        <v>2018</v>
      </c>
      <c r="B1563" s="1826" t="s">
        <v>91</v>
      </c>
      <c r="C1563" s="1841" t="s">
        <v>122</v>
      </c>
      <c r="D1563" s="1826" t="s">
        <v>265</v>
      </c>
      <c r="E1563" s="1837">
        <v>43352</v>
      </c>
      <c r="F1563" s="1838" t="s">
        <v>1231</v>
      </c>
      <c r="G1563" s="1842">
        <v>7</v>
      </c>
      <c r="H1563" s="1839" t="s">
        <v>1232</v>
      </c>
      <c r="I1563" s="1409"/>
      <c r="J1563" s="2"/>
      <c r="IV1563" s="2"/>
    </row>
    <row r="1564" spans="1:256">
      <c r="A1564" s="1835">
        <v>2018</v>
      </c>
      <c r="B1564" s="1826"/>
      <c r="C1564" s="1841"/>
      <c r="D1564" s="1826"/>
      <c r="E1564" s="1837"/>
      <c r="F1564" s="1838"/>
      <c r="G1564" s="1842">
        <f>SUM(G1543:G1563)</f>
        <v>171</v>
      </c>
      <c r="H1564" s="1839"/>
      <c r="I1564" s="1409"/>
      <c r="J1564" s="2"/>
      <c r="IV1564" s="2"/>
    </row>
    <row r="1565" spans="1:256">
      <c r="A1565" s="137">
        <v>2019</v>
      </c>
      <c r="B1565" s="73" t="s">
        <v>91</v>
      </c>
      <c r="C1565" s="143" t="s">
        <v>122</v>
      </c>
      <c r="D1565" s="138" t="s">
        <v>227</v>
      </c>
      <c r="E1565" s="1674">
        <v>43604</v>
      </c>
      <c r="F1565" s="1656" t="s">
        <v>1233</v>
      </c>
      <c r="G1565" s="141">
        <v>10</v>
      </c>
      <c r="H1565" s="1561" t="s">
        <v>761</v>
      </c>
      <c r="I1565" s="1409"/>
      <c r="IV1565" s="2"/>
    </row>
    <row r="1566" spans="1:256">
      <c r="A1566" s="137">
        <v>2019</v>
      </c>
      <c r="B1566" s="73" t="s">
        <v>91</v>
      </c>
      <c r="C1566" s="143" t="s">
        <v>122</v>
      </c>
      <c r="D1566" s="138" t="s">
        <v>227</v>
      </c>
      <c r="E1566" s="1674">
        <v>43604</v>
      </c>
      <c r="F1566" s="1656" t="s">
        <v>1251</v>
      </c>
      <c r="G1566" s="141">
        <v>7</v>
      </c>
      <c r="H1566" s="1561" t="s">
        <v>1252</v>
      </c>
      <c r="I1566" s="1409"/>
      <c r="IV1566" s="2"/>
    </row>
    <row r="1567" spans="1:256">
      <c r="A1567" s="137">
        <v>2019</v>
      </c>
      <c r="B1567" s="73" t="s">
        <v>91</v>
      </c>
      <c r="C1567" s="143" t="s">
        <v>122</v>
      </c>
      <c r="D1567" s="138" t="s">
        <v>227</v>
      </c>
      <c r="E1567" s="1674">
        <v>43604</v>
      </c>
      <c r="F1567" s="1656" t="s">
        <v>1234</v>
      </c>
      <c r="G1567" s="141">
        <v>10</v>
      </c>
      <c r="H1567" s="1561" t="s">
        <v>1235</v>
      </c>
      <c r="I1567" s="1409"/>
      <c r="IV1567" s="2"/>
    </row>
    <row r="1568" spans="1:256">
      <c r="A1568" s="137">
        <v>2019</v>
      </c>
      <c r="B1568" s="73" t="s">
        <v>91</v>
      </c>
      <c r="C1568" s="143" t="s">
        <v>122</v>
      </c>
      <c r="D1568" s="138" t="s">
        <v>227</v>
      </c>
      <c r="E1568" s="1674">
        <v>43604</v>
      </c>
      <c r="F1568" s="1656" t="s">
        <v>1236</v>
      </c>
      <c r="G1568" s="141">
        <v>7</v>
      </c>
      <c r="H1568" s="1561" t="s">
        <v>1237</v>
      </c>
      <c r="I1568" s="1409"/>
      <c r="IV1568" s="2"/>
    </row>
    <row r="1569" spans="1:256">
      <c r="A1569" s="137">
        <v>2019</v>
      </c>
      <c r="B1569" s="73" t="s">
        <v>91</v>
      </c>
      <c r="C1569" s="143" t="s">
        <v>122</v>
      </c>
      <c r="D1569" s="138" t="s">
        <v>227</v>
      </c>
      <c r="E1569" s="1674">
        <v>43604</v>
      </c>
      <c r="F1569" s="1656" t="s">
        <v>1238</v>
      </c>
      <c r="G1569" s="141">
        <v>7</v>
      </c>
      <c r="H1569" s="1561" t="s">
        <v>1239</v>
      </c>
      <c r="I1569" s="1409"/>
      <c r="IV1569" s="2"/>
    </row>
    <row r="1570" spans="1:256">
      <c r="A1570" s="137">
        <v>2019</v>
      </c>
      <c r="B1570" s="73" t="s">
        <v>91</v>
      </c>
      <c r="C1570" s="143" t="s">
        <v>122</v>
      </c>
      <c r="D1570" s="138" t="s">
        <v>227</v>
      </c>
      <c r="E1570" s="1674">
        <v>43604</v>
      </c>
      <c r="F1570" s="1656" t="s">
        <v>1240</v>
      </c>
      <c r="G1570" s="141">
        <v>10</v>
      </c>
      <c r="H1570" s="1561" t="s">
        <v>1241</v>
      </c>
      <c r="I1570" s="1409"/>
      <c r="IV1570" s="2"/>
    </row>
    <row r="1571" spans="1:256">
      <c r="A1571" s="137">
        <v>2019</v>
      </c>
      <c r="B1571" s="73" t="s">
        <v>91</v>
      </c>
      <c r="C1571" s="143" t="s">
        <v>122</v>
      </c>
      <c r="D1571" s="138" t="s">
        <v>227</v>
      </c>
      <c r="E1571" s="1674">
        <v>43604</v>
      </c>
      <c r="F1571" s="1656" t="s">
        <v>1242</v>
      </c>
      <c r="G1571" s="141">
        <v>7</v>
      </c>
      <c r="H1571" s="1561" t="s">
        <v>1243</v>
      </c>
      <c r="I1571" s="1409"/>
      <c r="IV1571" s="2"/>
    </row>
    <row r="1572" spans="1:256">
      <c r="A1572" s="137">
        <v>2019</v>
      </c>
      <c r="B1572" s="73" t="s">
        <v>91</v>
      </c>
      <c r="C1572" s="143" t="s">
        <v>122</v>
      </c>
      <c r="D1572" s="138" t="s">
        <v>227</v>
      </c>
      <c r="E1572" s="1674">
        <v>43604</v>
      </c>
      <c r="F1572" s="1656" t="s">
        <v>1244</v>
      </c>
      <c r="G1572" s="141">
        <v>10</v>
      </c>
      <c r="H1572" s="1561" t="s">
        <v>1245</v>
      </c>
      <c r="I1572" s="1409"/>
      <c r="IV1572" s="2"/>
    </row>
    <row r="1573" spans="1:256">
      <c r="A1573" s="137">
        <v>2019</v>
      </c>
      <c r="B1573" s="73" t="s">
        <v>91</v>
      </c>
      <c r="C1573" s="143" t="s">
        <v>122</v>
      </c>
      <c r="D1573" s="138" t="s">
        <v>227</v>
      </c>
      <c r="E1573" s="1674">
        <v>43604</v>
      </c>
      <c r="F1573" s="1656" t="s">
        <v>1246</v>
      </c>
      <c r="G1573" s="141">
        <v>7</v>
      </c>
      <c r="H1573" s="1561" t="s">
        <v>1247</v>
      </c>
      <c r="I1573" s="1409"/>
      <c r="IV1573" s="2"/>
    </row>
    <row r="1574" spans="1:256">
      <c r="A1574" s="137">
        <v>2019</v>
      </c>
      <c r="B1574" s="73" t="s">
        <v>91</v>
      </c>
      <c r="C1574" s="143" t="s">
        <v>122</v>
      </c>
      <c r="D1574" s="138" t="s">
        <v>227</v>
      </c>
      <c r="E1574" s="1674">
        <v>43604</v>
      </c>
      <c r="F1574" s="1656" t="s">
        <v>1248</v>
      </c>
      <c r="G1574" s="141">
        <v>3</v>
      </c>
      <c r="H1574" s="1561" t="s">
        <v>1249</v>
      </c>
      <c r="I1574" s="1409"/>
      <c r="IV1574" s="2"/>
    </row>
    <row r="1575" spans="1:256">
      <c r="A1575" s="137">
        <v>2019</v>
      </c>
      <c r="B1575" s="73" t="s">
        <v>91</v>
      </c>
      <c r="C1575" s="143" t="s">
        <v>1250</v>
      </c>
      <c r="D1575" s="138" t="s">
        <v>227</v>
      </c>
      <c r="E1575" s="1674">
        <v>43604</v>
      </c>
      <c r="F1575" s="1656" t="s">
        <v>1253</v>
      </c>
      <c r="G1575" s="141">
        <v>10</v>
      </c>
      <c r="H1575" s="1561" t="s">
        <v>1209</v>
      </c>
      <c r="I1575" s="1409"/>
      <c r="IV1575" s="2"/>
    </row>
    <row r="1576" spans="1:256">
      <c r="A1576" s="137">
        <v>2019</v>
      </c>
      <c r="B1576" s="73" t="s">
        <v>91</v>
      </c>
      <c r="C1576" s="143" t="s">
        <v>1250</v>
      </c>
      <c r="D1576" s="138" t="s">
        <v>227</v>
      </c>
      <c r="E1576" s="1674">
        <v>43604</v>
      </c>
      <c r="F1576" s="1656" t="s">
        <v>1254</v>
      </c>
      <c r="G1576" s="141">
        <v>7</v>
      </c>
      <c r="H1576" s="1561" t="s">
        <v>1255</v>
      </c>
      <c r="I1576" s="1409"/>
      <c r="IV1576" s="2"/>
    </row>
    <row r="1577" spans="1:256">
      <c r="A1577" s="147">
        <v>2019</v>
      </c>
      <c r="B1577" s="73" t="s">
        <v>91</v>
      </c>
      <c r="C1577" s="72" t="s">
        <v>122</v>
      </c>
      <c r="D1577" s="73" t="s">
        <v>78</v>
      </c>
      <c r="E1577" s="1673">
        <v>43611</v>
      </c>
      <c r="F1577" s="133" t="s">
        <v>1256</v>
      </c>
      <c r="G1577" s="87">
        <v>15</v>
      </c>
      <c r="H1577" s="88" t="s">
        <v>1235</v>
      </c>
      <c r="I1577" s="1409"/>
      <c r="J1577" s="2"/>
      <c r="IV1577" s="2"/>
    </row>
    <row r="1578" spans="1:256">
      <c r="A1578" s="147">
        <v>2019</v>
      </c>
      <c r="B1578" s="73" t="s">
        <v>91</v>
      </c>
      <c r="C1578" s="72" t="s">
        <v>122</v>
      </c>
      <c r="D1578" s="73" t="s">
        <v>78</v>
      </c>
      <c r="E1578" s="1673">
        <v>43611</v>
      </c>
      <c r="F1578" s="133" t="s">
        <v>1257</v>
      </c>
      <c r="G1578" s="87">
        <v>10</v>
      </c>
      <c r="H1578" s="88" t="s">
        <v>1258</v>
      </c>
      <c r="I1578" s="1409"/>
      <c r="J1578" s="2"/>
      <c r="IV1578" s="2"/>
    </row>
    <row r="1579" spans="1:256">
      <c r="A1579" s="147">
        <v>2019</v>
      </c>
      <c r="B1579" s="73" t="s">
        <v>91</v>
      </c>
      <c r="C1579" s="72" t="s">
        <v>122</v>
      </c>
      <c r="D1579" s="73" t="s">
        <v>78</v>
      </c>
      <c r="E1579" s="1673">
        <v>43611</v>
      </c>
      <c r="F1579" s="133" t="s">
        <v>1259</v>
      </c>
      <c r="G1579" s="87">
        <v>15</v>
      </c>
      <c r="H1579" s="88" t="s">
        <v>1209</v>
      </c>
      <c r="I1579" s="1409"/>
      <c r="J1579" s="2"/>
      <c r="IV1579" s="2"/>
    </row>
    <row r="1580" spans="1:256">
      <c r="A1580" s="147">
        <v>2019</v>
      </c>
      <c r="B1580" s="73" t="s">
        <v>91</v>
      </c>
      <c r="C1580" s="72" t="s">
        <v>122</v>
      </c>
      <c r="D1580" s="73" t="s">
        <v>78</v>
      </c>
      <c r="E1580" s="1673">
        <v>43611</v>
      </c>
      <c r="F1580" s="133" t="s">
        <v>1260</v>
      </c>
      <c r="G1580" s="87">
        <v>5</v>
      </c>
      <c r="H1580" s="88" t="s">
        <v>1261</v>
      </c>
      <c r="I1580" s="1409"/>
      <c r="J1580" s="2"/>
      <c r="IV1580" s="2"/>
    </row>
    <row r="1581" spans="1:256">
      <c r="A1581" s="173">
        <v>2019</v>
      </c>
      <c r="B1581" s="73" t="s">
        <v>91</v>
      </c>
      <c r="C1581" s="174" t="s">
        <v>122</v>
      </c>
      <c r="D1581" s="174" t="s">
        <v>277</v>
      </c>
      <c r="E1581" s="1679">
        <v>43716</v>
      </c>
      <c r="F1581" s="1662" t="s">
        <v>1262</v>
      </c>
      <c r="G1581" s="173">
        <v>3</v>
      </c>
      <c r="H1581" s="88" t="s">
        <v>690</v>
      </c>
      <c r="I1581" s="1409"/>
      <c r="IV1581" s="2"/>
    </row>
    <row r="1582" spans="1:256">
      <c r="A1582" s="173">
        <v>2019</v>
      </c>
      <c r="B1582" s="73" t="s">
        <v>91</v>
      </c>
      <c r="C1582" s="174" t="s">
        <v>122</v>
      </c>
      <c r="D1582" s="174" t="s">
        <v>277</v>
      </c>
      <c r="E1582" s="1679">
        <v>43716</v>
      </c>
      <c r="F1582" s="1662" t="s">
        <v>1263</v>
      </c>
      <c r="G1582" s="173">
        <v>10</v>
      </c>
      <c r="H1582" s="88" t="s">
        <v>825</v>
      </c>
      <c r="I1582" s="1409"/>
      <c r="IV1582" s="2"/>
    </row>
    <row r="1583" spans="1:256">
      <c r="A1583" s="173">
        <v>2019</v>
      </c>
      <c r="B1583" s="73" t="s">
        <v>91</v>
      </c>
      <c r="C1583" s="174" t="s">
        <v>122</v>
      </c>
      <c r="D1583" s="174" t="s">
        <v>277</v>
      </c>
      <c r="E1583" s="1679">
        <v>43716</v>
      </c>
      <c r="F1583" s="1662" t="s">
        <v>1264</v>
      </c>
      <c r="G1583" s="173">
        <v>10</v>
      </c>
      <c r="H1583" s="88" t="s">
        <v>910</v>
      </c>
      <c r="I1583" s="1409"/>
      <c r="IV1583" s="2"/>
    </row>
    <row r="1584" spans="1:256">
      <c r="A1584" s="173">
        <v>2019</v>
      </c>
      <c r="B1584" s="73" t="s">
        <v>91</v>
      </c>
      <c r="C1584" s="174" t="s">
        <v>122</v>
      </c>
      <c r="D1584" s="174" t="s">
        <v>277</v>
      </c>
      <c r="E1584" s="1679">
        <v>43716</v>
      </c>
      <c r="F1584" s="1662" t="s">
        <v>1265</v>
      </c>
      <c r="G1584" s="173">
        <v>3</v>
      </c>
      <c r="H1584" s="88" t="s">
        <v>1219</v>
      </c>
      <c r="I1584" s="1409"/>
      <c r="IV1584" s="2"/>
    </row>
    <row r="1585" spans="1:10">
      <c r="A1585" s="173">
        <v>2019</v>
      </c>
      <c r="B1585" s="73" t="s">
        <v>91</v>
      </c>
      <c r="C1585" s="174" t="s">
        <v>122</v>
      </c>
      <c r="D1585" s="174" t="s">
        <v>277</v>
      </c>
      <c r="E1585" s="1679">
        <v>43716</v>
      </c>
      <c r="F1585" s="1662" t="s">
        <v>1266</v>
      </c>
      <c r="G1585" s="173">
        <v>10</v>
      </c>
      <c r="H1585" s="88" t="s">
        <v>1221</v>
      </c>
      <c r="I1585" s="1409"/>
    </row>
    <row r="1586" spans="1:10">
      <c r="A1586" s="173">
        <v>2019</v>
      </c>
      <c r="B1586" s="73" t="s">
        <v>91</v>
      </c>
      <c r="C1586" s="174" t="s">
        <v>122</v>
      </c>
      <c r="D1586" s="174" t="s">
        <v>277</v>
      </c>
      <c r="E1586" s="1679">
        <v>43716</v>
      </c>
      <c r="F1586" s="1662" t="s">
        <v>1267</v>
      </c>
      <c r="G1586" s="173">
        <v>7</v>
      </c>
      <c r="H1586" s="88" t="s">
        <v>972</v>
      </c>
      <c r="I1586" s="1409"/>
    </row>
    <row r="1587" spans="1:10">
      <c r="A1587" s="173">
        <v>2019</v>
      </c>
      <c r="B1587" s="73" t="s">
        <v>91</v>
      </c>
      <c r="C1587" s="174" t="s">
        <v>122</v>
      </c>
      <c r="D1587" s="174" t="s">
        <v>277</v>
      </c>
      <c r="E1587" s="1679">
        <v>43716</v>
      </c>
      <c r="F1587" s="1662" t="s">
        <v>1268</v>
      </c>
      <c r="G1587" s="173">
        <v>3</v>
      </c>
      <c r="H1587" s="88" t="s">
        <v>1269</v>
      </c>
      <c r="I1587" s="1409"/>
    </row>
    <row r="1588" spans="1:10">
      <c r="A1588" s="173">
        <v>2019</v>
      </c>
      <c r="B1588" s="73" t="s">
        <v>91</v>
      </c>
      <c r="C1588" s="174" t="s">
        <v>122</v>
      </c>
      <c r="D1588" s="174" t="s">
        <v>277</v>
      </c>
      <c r="E1588" s="1679">
        <v>43716</v>
      </c>
      <c r="F1588" s="1662" t="s">
        <v>1270</v>
      </c>
      <c r="G1588" s="173">
        <v>3</v>
      </c>
      <c r="H1588" s="88" t="s">
        <v>1271</v>
      </c>
      <c r="I1588" s="1409"/>
    </row>
    <row r="1589" spans="1:10">
      <c r="A1589" s="173">
        <v>2019</v>
      </c>
      <c r="B1589" s="73" t="s">
        <v>91</v>
      </c>
      <c r="C1589" s="174" t="s">
        <v>122</v>
      </c>
      <c r="D1589" s="174" t="s">
        <v>277</v>
      </c>
      <c r="E1589" s="1679">
        <v>43716</v>
      </c>
      <c r="F1589" s="1662" t="s">
        <v>1272</v>
      </c>
      <c r="G1589" s="173">
        <v>3</v>
      </c>
      <c r="H1589" s="88" t="s">
        <v>852</v>
      </c>
      <c r="I1589" s="1409"/>
    </row>
    <row r="1590" spans="1:10">
      <c r="A1590" s="173">
        <v>2019</v>
      </c>
      <c r="B1590" s="73" t="s">
        <v>91</v>
      </c>
      <c r="C1590" s="174" t="s">
        <v>122</v>
      </c>
      <c r="D1590" s="174" t="s">
        <v>277</v>
      </c>
      <c r="E1590" s="1679">
        <v>43716</v>
      </c>
      <c r="F1590" s="1662" t="s">
        <v>1273</v>
      </c>
      <c r="G1590" s="173">
        <v>7</v>
      </c>
      <c r="H1590" s="88" t="s">
        <v>1274</v>
      </c>
      <c r="I1590" s="1409"/>
    </row>
    <row r="1591" spans="1:10">
      <c r="A1591" s="173">
        <v>2019</v>
      </c>
      <c r="B1591" s="73" t="s">
        <v>91</v>
      </c>
      <c r="C1591" s="174" t="s">
        <v>122</v>
      </c>
      <c r="D1591" s="174" t="s">
        <v>277</v>
      </c>
      <c r="E1591" s="1679">
        <v>43716</v>
      </c>
      <c r="F1591" s="1662" t="s">
        <v>1275</v>
      </c>
      <c r="G1591" s="173">
        <v>7</v>
      </c>
      <c r="H1591" s="88" t="s">
        <v>1276</v>
      </c>
      <c r="I1591" s="1409"/>
    </row>
    <row r="1592" spans="1:10">
      <c r="A1592" s="173">
        <v>2019</v>
      </c>
      <c r="B1592" s="73" t="s">
        <v>91</v>
      </c>
      <c r="C1592" s="174" t="s">
        <v>122</v>
      </c>
      <c r="D1592" s="174" t="s">
        <v>277</v>
      </c>
      <c r="E1592" s="1679">
        <v>43716</v>
      </c>
      <c r="F1592" s="1662" t="s">
        <v>1277</v>
      </c>
      <c r="G1592" s="173">
        <v>10</v>
      </c>
      <c r="H1592" s="88" t="s">
        <v>1278</v>
      </c>
      <c r="I1592" s="1409"/>
    </row>
    <row r="1593" spans="1:10">
      <c r="A1593" s="173">
        <v>2019</v>
      </c>
      <c r="B1593" s="73" t="s">
        <v>91</v>
      </c>
      <c r="C1593" s="174" t="s">
        <v>122</v>
      </c>
      <c r="D1593" s="174" t="s">
        <v>277</v>
      </c>
      <c r="E1593" s="1679">
        <v>43716</v>
      </c>
      <c r="F1593" s="1662" t="s">
        <v>1279</v>
      </c>
      <c r="G1593" s="173">
        <v>7</v>
      </c>
      <c r="H1593" s="88" t="s">
        <v>1280</v>
      </c>
      <c r="I1593" s="1409"/>
    </row>
    <row r="1594" spans="1:10">
      <c r="A1594" s="173">
        <v>2019</v>
      </c>
      <c r="B1594" s="73" t="s">
        <v>91</v>
      </c>
      <c r="C1594" s="174" t="s">
        <v>122</v>
      </c>
      <c r="D1594" s="174" t="s">
        <v>277</v>
      </c>
      <c r="E1594" s="1679">
        <v>43716</v>
      </c>
      <c r="F1594" s="1662" t="s">
        <v>1281</v>
      </c>
      <c r="G1594" s="173">
        <v>10</v>
      </c>
      <c r="H1594" s="88" t="s">
        <v>1230</v>
      </c>
      <c r="I1594" s="1409"/>
    </row>
    <row r="1595" spans="1:10">
      <c r="A1595" s="173">
        <v>2019</v>
      </c>
      <c r="B1595" s="73" t="s">
        <v>91</v>
      </c>
      <c r="C1595" s="174" t="s">
        <v>122</v>
      </c>
      <c r="D1595" s="174" t="s">
        <v>277</v>
      </c>
      <c r="E1595" s="1679">
        <v>43716</v>
      </c>
      <c r="F1595" s="1662" t="s">
        <v>1282</v>
      </c>
      <c r="G1595" s="173">
        <v>7</v>
      </c>
      <c r="H1595" s="88" t="s">
        <v>1232</v>
      </c>
      <c r="I1595" s="1409"/>
    </row>
    <row r="1596" spans="1:10">
      <c r="A1596" s="173">
        <v>2019</v>
      </c>
      <c r="B1596" s="73" t="s">
        <v>91</v>
      </c>
      <c r="C1596" s="174" t="s">
        <v>122</v>
      </c>
      <c r="D1596" s="174" t="s">
        <v>277</v>
      </c>
      <c r="E1596" s="1679">
        <v>43716</v>
      </c>
      <c r="F1596" s="1662" t="s">
        <v>1283</v>
      </c>
      <c r="G1596" s="173">
        <v>3</v>
      </c>
      <c r="H1596" s="88" t="s">
        <v>1284</v>
      </c>
      <c r="I1596" s="1409"/>
    </row>
    <row r="1597" spans="1:10">
      <c r="A1597" s="147">
        <v>2019</v>
      </c>
      <c r="E1597" s="1673"/>
      <c r="F1597" s="1657"/>
      <c r="G1597" s="133">
        <f>SUM(G1565:G1596)</f>
        <v>243</v>
      </c>
      <c r="I1597" s="1409"/>
      <c r="J1597" s="2"/>
    </row>
    <row r="1598" spans="1:10">
      <c r="A1598" s="1497">
        <v>2021</v>
      </c>
      <c r="B1598" s="1457" t="s">
        <v>91</v>
      </c>
      <c r="C1598" s="2228" t="s">
        <v>122</v>
      </c>
      <c r="D1598" s="2204" t="s">
        <v>5486</v>
      </c>
      <c r="E1598" s="2205">
        <v>44332</v>
      </c>
      <c r="F1598" s="2279" t="s">
        <v>5619</v>
      </c>
      <c r="G1598" s="2206">
        <v>7</v>
      </c>
      <c r="H1598" s="2207" t="s">
        <v>5620</v>
      </c>
      <c r="I1598" s="1409"/>
      <c r="J1598" s="2"/>
    </row>
    <row r="1599" spans="1:10">
      <c r="A1599" s="1497">
        <v>2021</v>
      </c>
      <c r="B1599" s="1457" t="s">
        <v>91</v>
      </c>
      <c r="C1599" s="2179" t="s">
        <v>122</v>
      </c>
      <c r="D1599" s="2033" t="s">
        <v>5486</v>
      </c>
      <c r="E1599" s="2034">
        <v>44332</v>
      </c>
      <c r="F1599" s="2036" t="s">
        <v>5715</v>
      </c>
      <c r="G1599" s="2035">
        <v>3</v>
      </c>
      <c r="H1599" s="2043" t="s">
        <v>5682</v>
      </c>
      <c r="I1599" s="1409"/>
      <c r="J1599" s="2"/>
    </row>
    <row r="1600" spans="1:10">
      <c r="A1600" s="1497">
        <v>2021</v>
      </c>
      <c r="B1600" s="1457" t="s">
        <v>91</v>
      </c>
      <c r="C1600" s="2179" t="s">
        <v>122</v>
      </c>
      <c r="D1600" s="2033" t="s">
        <v>5486</v>
      </c>
      <c r="E1600" s="2034">
        <v>44332</v>
      </c>
      <c r="F1600" s="2036" t="s">
        <v>5621</v>
      </c>
      <c r="G1600" s="2035">
        <v>10</v>
      </c>
      <c r="H1600" s="2043" t="s">
        <v>5622</v>
      </c>
      <c r="I1600" s="1409"/>
      <c r="J1600" s="2"/>
    </row>
    <row r="1601" spans="1:10">
      <c r="A1601" s="1497">
        <v>2021</v>
      </c>
      <c r="B1601" s="1457" t="s">
        <v>91</v>
      </c>
      <c r="C1601" s="2179" t="s">
        <v>122</v>
      </c>
      <c r="D1601" s="2033" t="s">
        <v>5486</v>
      </c>
      <c r="E1601" s="2034">
        <v>44332</v>
      </c>
      <c r="F1601" s="2036" t="s">
        <v>5623</v>
      </c>
      <c r="G1601" s="2035">
        <v>15</v>
      </c>
      <c r="H1601" s="2043" t="s">
        <v>5624</v>
      </c>
      <c r="I1601" s="1409"/>
      <c r="J1601" s="2"/>
    </row>
    <row r="1602" spans="1:10">
      <c r="A1602" s="1497">
        <v>2021</v>
      </c>
      <c r="B1602" s="1457" t="s">
        <v>91</v>
      </c>
      <c r="C1602" s="2179" t="s">
        <v>122</v>
      </c>
      <c r="D1602" s="2033" t="s">
        <v>5486</v>
      </c>
      <c r="E1602" s="2034">
        <v>44332</v>
      </c>
      <c r="F1602" s="2036" t="s">
        <v>5625</v>
      </c>
      <c r="G1602" s="2035">
        <v>10</v>
      </c>
      <c r="H1602" s="2043" t="s">
        <v>5626</v>
      </c>
      <c r="I1602" s="1409"/>
      <c r="J1602" s="2"/>
    </row>
    <row r="1603" spans="1:10">
      <c r="A1603" s="1497">
        <v>2021</v>
      </c>
      <c r="B1603" s="1457" t="s">
        <v>91</v>
      </c>
      <c r="C1603" s="2179" t="s">
        <v>122</v>
      </c>
      <c r="D1603" s="2033" t="s">
        <v>5486</v>
      </c>
      <c r="E1603" s="2034">
        <v>44332</v>
      </c>
      <c r="F1603" s="2036" t="s">
        <v>5627</v>
      </c>
      <c r="G1603" s="2035">
        <v>7</v>
      </c>
      <c r="H1603" s="2043" t="s">
        <v>5628</v>
      </c>
      <c r="I1603" s="1409"/>
      <c r="J1603" s="2"/>
    </row>
    <row r="1604" spans="1:10">
      <c r="A1604" s="1497">
        <v>2021</v>
      </c>
      <c r="B1604" s="1457" t="s">
        <v>91</v>
      </c>
      <c r="C1604" s="2179" t="s">
        <v>122</v>
      </c>
      <c r="D1604" s="2033" t="s">
        <v>5486</v>
      </c>
      <c r="E1604" s="2034">
        <v>44332</v>
      </c>
      <c r="F1604" s="2036" t="s">
        <v>5629</v>
      </c>
      <c r="G1604" s="2035">
        <v>10</v>
      </c>
      <c r="H1604" s="2043" t="s">
        <v>5630</v>
      </c>
      <c r="I1604" s="1409"/>
      <c r="J1604" s="2"/>
    </row>
    <row r="1605" spans="1:10">
      <c r="A1605" s="1497">
        <v>2021</v>
      </c>
      <c r="B1605" s="1457" t="s">
        <v>91</v>
      </c>
      <c r="C1605" s="2179" t="s">
        <v>122</v>
      </c>
      <c r="D1605" s="2033" t="s">
        <v>5486</v>
      </c>
      <c r="E1605" s="2034">
        <v>44332</v>
      </c>
      <c r="F1605" s="2036" t="s">
        <v>5732</v>
      </c>
      <c r="G1605" s="2035">
        <v>3</v>
      </c>
      <c r="H1605" s="2043" t="s">
        <v>5700</v>
      </c>
      <c r="I1605" s="1409"/>
      <c r="J1605" s="2"/>
    </row>
    <row r="1606" spans="1:10">
      <c r="A1606" s="1497">
        <v>2021</v>
      </c>
      <c r="B1606" s="1457" t="s">
        <v>91</v>
      </c>
      <c r="C1606" s="2179" t="s">
        <v>122</v>
      </c>
      <c r="D1606" s="2033" t="s">
        <v>5486</v>
      </c>
      <c r="E1606" s="2034">
        <v>44332</v>
      </c>
      <c r="F1606" s="2036" t="s">
        <v>5733</v>
      </c>
      <c r="G1606" s="2035">
        <v>3</v>
      </c>
      <c r="H1606" s="2043" t="s">
        <v>5703</v>
      </c>
      <c r="I1606" s="1409"/>
      <c r="J1606" s="2"/>
    </row>
    <row r="1607" spans="1:10">
      <c r="A1607" s="1497">
        <v>2021</v>
      </c>
      <c r="B1607" s="1457" t="s">
        <v>91</v>
      </c>
      <c r="C1607" s="2179" t="s">
        <v>122</v>
      </c>
      <c r="D1607" s="2033" t="s">
        <v>5486</v>
      </c>
      <c r="E1607" s="2034">
        <v>44332</v>
      </c>
      <c r="F1607" s="2036" t="s">
        <v>5631</v>
      </c>
      <c r="G1607" s="2035">
        <v>7</v>
      </c>
      <c r="H1607" s="2043" t="s">
        <v>5632</v>
      </c>
      <c r="I1607" s="1409"/>
      <c r="J1607" s="2"/>
    </row>
    <row r="1608" spans="1:10">
      <c r="A1608" s="1497">
        <v>2021</v>
      </c>
      <c r="B1608" s="1457" t="s">
        <v>91</v>
      </c>
      <c r="C1608" s="2179" t="s">
        <v>122</v>
      </c>
      <c r="D1608" s="2033" t="s">
        <v>5486</v>
      </c>
      <c r="E1608" s="2034">
        <v>44332</v>
      </c>
      <c r="F1608" s="2036" t="s">
        <v>5633</v>
      </c>
      <c r="G1608" s="2035">
        <v>15</v>
      </c>
      <c r="H1608" s="2043" t="s">
        <v>5634</v>
      </c>
      <c r="I1608" s="1409"/>
      <c r="J1608" s="2"/>
    </row>
    <row r="1609" spans="1:10">
      <c r="A1609" s="1497">
        <v>2021</v>
      </c>
      <c r="B1609" s="1457" t="s">
        <v>91</v>
      </c>
      <c r="C1609" s="2179" t="s">
        <v>122</v>
      </c>
      <c r="D1609" s="2033" t="s">
        <v>5486</v>
      </c>
      <c r="E1609" s="2034">
        <v>44332</v>
      </c>
      <c r="F1609" s="2036" t="s">
        <v>5635</v>
      </c>
      <c r="G1609" s="2035">
        <v>15</v>
      </c>
      <c r="H1609" s="2043" t="s">
        <v>5636</v>
      </c>
      <c r="I1609" s="1409"/>
      <c r="J1609" s="2"/>
    </row>
    <row r="1610" spans="1:10">
      <c r="A1610" s="1497">
        <v>2021</v>
      </c>
      <c r="B1610" s="1457" t="s">
        <v>91</v>
      </c>
      <c r="C1610" s="2179" t="s">
        <v>122</v>
      </c>
      <c r="D1610" s="2033" t="s">
        <v>5486</v>
      </c>
      <c r="E1610" s="2034">
        <v>44332</v>
      </c>
      <c r="F1610" s="2036" t="s">
        <v>5637</v>
      </c>
      <c r="G1610" s="2035">
        <v>10</v>
      </c>
      <c r="H1610" s="2043" t="s">
        <v>5638</v>
      </c>
      <c r="I1610" s="1409"/>
      <c r="J1610" s="2"/>
    </row>
    <row r="1611" spans="1:10">
      <c r="A1611" s="1497">
        <v>2021</v>
      </c>
      <c r="B1611" s="1457" t="s">
        <v>91</v>
      </c>
      <c r="C1611" s="2179" t="s">
        <v>122</v>
      </c>
      <c r="D1611" s="2033" t="s">
        <v>5486</v>
      </c>
      <c r="E1611" s="2034">
        <v>44332</v>
      </c>
      <c r="F1611" s="2036" t="s">
        <v>5639</v>
      </c>
      <c r="G1611" s="2035">
        <v>7</v>
      </c>
      <c r="H1611" s="2043" t="s">
        <v>5640</v>
      </c>
      <c r="I1611" s="1409"/>
      <c r="J1611" s="2"/>
    </row>
    <row r="1612" spans="1:10">
      <c r="A1612" s="1497">
        <v>2021</v>
      </c>
      <c r="B1612" s="1457"/>
      <c r="C1612" s="2179"/>
      <c r="D1612" s="2033"/>
      <c r="E1612" s="2034"/>
      <c r="F1612" s="2036"/>
      <c r="G1612" s="2035">
        <f>SUM(G1598:G1611)</f>
        <v>122</v>
      </c>
      <c r="H1612" s="2043"/>
      <c r="I1612" s="1409"/>
      <c r="J1612" s="2"/>
    </row>
    <row r="1613" spans="1:10">
      <c r="A1613" s="1833">
        <v>2022</v>
      </c>
      <c r="B1613" s="1827" t="s">
        <v>91</v>
      </c>
      <c r="C1613" s="1893" t="s">
        <v>122</v>
      </c>
      <c r="D1613" s="1896" t="s">
        <v>5683</v>
      </c>
      <c r="E1613" s="1898">
        <v>44703</v>
      </c>
      <c r="F1613" s="2038" t="s">
        <v>6155</v>
      </c>
      <c r="G1613" s="1902">
        <v>10</v>
      </c>
      <c r="H1613" s="2044" t="s">
        <v>6038</v>
      </c>
      <c r="I1613" s="1857"/>
      <c r="J1613" s="2"/>
    </row>
    <row r="1614" spans="1:10">
      <c r="A1614" s="1833">
        <v>2022</v>
      </c>
      <c r="B1614" s="1827" t="s">
        <v>91</v>
      </c>
      <c r="C1614" s="1893" t="s">
        <v>122</v>
      </c>
      <c r="D1614" s="1896" t="s">
        <v>5683</v>
      </c>
      <c r="E1614" s="1898">
        <v>44703</v>
      </c>
      <c r="F1614" s="2038" t="s">
        <v>6156</v>
      </c>
      <c r="G1614" s="1902">
        <v>10</v>
      </c>
      <c r="H1614" s="2044" t="s">
        <v>6043</v>
      </c>
      <c r="I1614" s="1857"/>
      <c r="J1614" s="2"/>
    </row>
    <row r="1615" spans="1:10">
      <c r="A1615" s="1833">
        <v>2022</v>
      </c>
      <c r="B1615" s="1827" t="s">
        <v>91</v>
      </c>
      <c r="C1615" s="1893" t="s">
        <v>122</v>
      </c>
      <c r="D1615" s="1896" t="s">
        <v>5683</v>
      </c>
      <c r="E1615" s="1898">
        <v>44703</v>
      </c>
      <c r="F1615" s="2038" t="s">
        <v>6157</v>
      </c>
      <c r="G1615" s="1902">
        <v>3</v>
      </c>
      <c r="H1615" s="2044" t="s">
        <v>6044</v>
      </c>
      <c r="I1615" s="1857"/>
      <c r="J1615" s="2"/>
    </row>
    <row r="1616" spans="1:10">
      <c r="A1616" s="1833">
        <v>2022</v>
      </c>
      <c r="B1616" s="1827" t="s">
        <v>91</v>
      </c>
      <c r="C1616" s="1893" t="s">
        <v>122</v>
      </c>
      <c r="D1616" s="1896" t="s">
        <v>5683</v>
      </c>
      <c r="E1616" s="1898">
        <v>44703</v>
      </c>
      <c r="F1616" s="2038" t="s">
        <v>6158</v>
      </c>
      <c r="G1616" s="1902">
        <v>7</v>
      </c>
      <c r="H1616" s="2044" t="s">
        <v>6056</v>
      </c>
      <c r="I1616" s="1857"/>
      <c r="J1616" s="2"/>
    </row>
    <row r="1617" spans="1:10">
      <c r="A1617" s="1833">
        <v>2022</v>
      </c>
      <c r="B1617" s="1827" t="s">
        <v>91</v>
      </c>
      <c r="C1617" s="1893" t="s">
        <v>122</v>
      </c>
      <c r="D1617" s="1896" t="s">
        <v>5683</v>
      </c>
      <c r="E1617" s="1898">
        <v>44703</v>
      </c>
      <c r="F1617" s="2038" t="s">
        <v>6159</v>
      </c>
      <c r="G1617" s="1902">
        <v>10</v>
      </c>
      <c r="H1617" s="2044" t="s">
        <v>6067</v>
      </c>
      <c r="I1617" s="1857"/>
      <c r="J1617" s="2"/>
    </row>
    <row r="1618" spans="1:10">
      <c r="A1618" s="1833">
        <v>2022</v>
      </c>
      <c r="B1618" s="1827" t="s">
        <v>91</v>
      </c>
      <c r="C1618" s="1893" t="s">
        <v>122</v>
      </c>
      <c r="D1618" s="1896" t="s">
        <v>5683</v>
      </c>
      <c r="E1618" s="1898">
        <v>44703</v>
      </c>
      <c r="F1618" s="2038" t="s">
        <v>6160</v>
      </c>
      <c r="G1618" s="1902">
        <v>7</v>
      </c>
      <c r="H1618" s="2044" t="s">
        <v>6068</v>
      </c>
      <c r="I1618" s="1857"/>
      <c r="J1618" s="2"/>
    </row>
    <row r="1619" spans="1:10">
      <c r="A1619" s="1833">
        <v>2022</v>
      </c>
      <c r="B1619" s="1827" t="s">
        <v>91</v>
      </c>
      <c r="C1619" s="1893" t="s">
        <v>122</v>
      </c>
      <c r="D1619" s="1896" t="s">
        <v>5683</v>
      </c>
      <c r="E1619" s="1898">
        <v>44703</v>
      </c>
      <c r="F1619" s="2038" t="s">
        <v>6161</v>
      </c>
      <c r="G1619" s="1902">
        <v>10</v>
      </c>
      <c r="H1619" s="2044" t="s">
        <v>6069</v>
      </c>
      <c r="I1619" s="1857"/>
      <c r="J1619" s="2"/>
    </row>
    <row r="1620" spans="1:10">
      <c r="A1620" s="1833">
        <v>2022</v>
      </c>
      <c r="B1620" s="1827" t="s">
        <v>91</v>
      </c>
      <c r="C1620" s="1893" t="s">
        <v>122</v>
      </c>
      <c r="D1620" s="1896" t="s">
        <v>5683</v>
      </c>
      <c r="E1620" s="1898">
        <v>44703</v>
      </c>
      <c r="F1620" s="2038" t="s">
        <v>6162</v>
      </c>
      <c r="G1620" s="1902">
        <v>7</v>
      </c>
      <c r="H1620" s="2044" t="s">
        <v>6070</v>
      </c>
      <c r="I1620" s="1857"/>
      <c r="J1620" s="2"/>
    </row>
    <row r="1621" spans="1:10">
      <c r="A1621" s="1833">
        <v>2022</v>
      </c>
      <c r="B1621" s="1827" t="s">
        <v>91</v>
      </c>
      <c r="C1621" s="1893" t="s">
        <v>122</v>
      </c>
      <c r="D1621" s="1896" t="s">
        <v>5683</v>
      </c>
      <c r="E1621" s="1898">
        <v>44703</v>
      </c>
      <c r="F1621" s="2038" t="s">
        <v>6163</v>
      </c>
      <c r="G1621" s="1902">
        <v>10</v>
      </c>
      <c r="H1621" s="2044" t="s">
        <v>6081</v>
      </c>
      <c r="I1621" s="1857"/>
      <c r="J1621" s="2"/>
    </row>
    <row r="1622" spans="1:10">
      <c r="A1622" s="1833">
        <v>2022</v>
      </c>
      <c r="B1622" s="1827" t="s">
        <v>91</v>
      </c>
      <c r="C1622" s="1893" t="s">
        <v>122</v>
      </c>
      <c r="D1622" s="1896" t="s">
        <v>5683</v>
      </c>
      <c r="E1622" s="1898">
        <v>44703</v>
      </c>
      <c r="F1622" s="2038" t="s">
        <v>6164</v>
      </c>
      <c r="G1622" s="1902">
        <v>3</v>
      </c>
      <c r="H1622" s="2044" t="s">
        <v>6087</v>
      </c>
      <c r="I1622" s="1857"/>
      <c r="J1622" s="2"/>
    </row>
    <row r="1623" spans="1:10">
      <c r="A1623" s="1833">
        <v>2022</v>
      </c>
      <c r="B1623" s="1827" t="s">
        <v>91</v>
      </c>
      <c r="C1623" s="1893" t="s">
        <v>122</v>
      </c>
      <c r="D1623" s="1896" t="s">
        <v>6173</v>
      </c>
      <c r="E1623" s="1898">
        <v>44709</v>
      </c>
      <c r="F1623" s="2038" t="s">
        <v>6159</v>
      </c>
      <c r="G1623" s="1902">
        <v>15</v>
      </c>
      <c r="H1623" s="2044" t="s">
        <v>6190</v>
      </c>
      <c r="I1623" s="1857"/>
      <c r="J1623" s="2"/>
    </row>
    <row r="1624" spans="1:10">
      <c r="A1624" s="1833">
        <v>2022</v>
      </c>
      <c r="B1624" s="1827" t="s">
        <v>91</v>
      </c>
      <c r="C1624" s="1893" t="s">
        <v>122</v>
      </c>
      <c r="D1624" s="1896" t="s">
        <v>6173</v>
      </c>
      <c r="E1624" s="1898">
        <v>44709</v>
      </c>
      <c r="F1624" s="2038" t="s">
        <v>6162</v>
      </c>
      <c r="G1624" s="1902">
        <v>15</v>
      </c>
      <c r="H1624" s="2044" t="s">
        <v>6191</v>
      </c>
      <c r="I1624" s="1857"/>
      <c r="J1624" s="2"/>
    </row>
    <row r="1625" spans="1:10">
      <c r="A1625" s="1833">
        <v>2022</v>
      </c>
      <c r="B1625" s="1827" t="s">
        <v>91</v>
      </c>
      <c r="C1625" s="1893" t="s">
        <v>122</v>
      </c>
      <c r="D1625" s="1896" t="s">
        <v>6173</v>
      </c>
      <c r="E1625" s="1898">
        <v>44709</v>
      </c>
      <c r="F1625" s="2038" t="s">
        <v>6161</v>
      </c>
      <c r="G1625" s="1902">
        <v>10</v>
      </c>
      <c r="H1625" s="2044" t="s">
        <v>6192</v>
      </c>
      <c r="I1625" s="1857"/>
      <c r="J1625" s="2"/>
    </row>
    <row r="1626" spans="1:10">
      <c r="A1626" s="1833">
        <v>2022</v>
      </c>
      <c r="B1626" s="1827" t="s">
        <v>91</v>
      </c>
      <c r="C1626" s="1893" t="s">
        <v>122</v>
      </c>
      <c r="D1626" s="1896" t="s">
        <v>6173</v>
      </c>
      <c r="E1626" s="1898">
        <v>44710</v>
      </c>
      <c r="F1626" s="2038" t="s">
        <v>6163</v>
      </c>
      <c r="G1626" s="1902">
        <v>5</v>
      </c>
      <c r="H1626" s="2044" t="s">
        <v>6196</v>
      </c>
      <c r="I1626" s="1857"/>
      <c r="J1626" s="2"/>
    </row>
    <row r="1627" spans="1:10">
      <c r="A1627" s="1833">
        <v>2022</v>
      </c>
      <c r="B1627" s="1827" t="s">
        <v>91</v>
      </c>
      <c r="C1627" s="1893" t="s">
        <v>122</v>
      </c>
      <c r="D1627" s="1896" t="s">
        <v>6173</v>
      </c>
      <c r="E1627" s="1898">
        <v>44710</v>
      </c>
      <c r="F1627" s="2038" t="s">
        <v>6219</v>
      </c>
      <c r="G1627" s="1902">
        <v>10</v>
      </c>
      <c r="H1627" s="2044" t="s">
        <v>6203</v>
      </c>
      <c r="I1627" s="1857"/>
      <c r="J1627" s="2"/>
    </row>
    <row r="1628" spans="1:10">
      <c r="A1628" s="1833">
        <v>2022</v>
      </c>
      <c r="B1628" s="1827" t="s">
        <v>91</v>
      </c>
      <c r="C1628" s="1893" t="s">
        <v>122</v>
      </c>
      <c r="D1628" s="1896" t="s">
        <v>277</v>
      </c>
      <c r="E1628" s="1898">
        <v>44815</v>
      </c>
      <c r="F1628" s="2038" t="s">
        <v>6278</v>
      </c>
      <c r="G1628" s="1902">
        <v>3</v>
      </c>
      <c r="H1628" s="2044" t="s">
        <v>690</v>
      </c>
      <c r="I1628" s="1857"/>
      <c r="J1628" s="2"/>
    </row>
    <row r="1629" spans="1:10">
      <c r="A1629" s="1833">
        <v>2022</v>
      </c>
      <c r="B1629" s="1827" t="s">
        <v>91</v>
      </c>
      <c r="C1629" s="1893" t="s">
        <v>122</v>
      </c>
      <c r="D1629" s="1896" t="s">
        <v>277</v>
      </c>
      <c r="E1629" s="1898">
        <v>44815</v>
      </c>
      <c r="F1629" s="2038" t="s">
        <v>6279</v>
      </c>
      <c r="G1629" s="1902">
        <v>7</v>
      </c>
      <c r="H1629" s="2044" t="s">
        <v>423</v>
      </c>
      <c r="I1629" s="1857"/>
      <c r="J1629" s="2"/>
    </row>
    <row r="1630" spans="1:10">
      <c r="A1630" s="1833">
        <v>2022</v>
      </c>
      <c r="B1630" s="1827" t="s">
        <v>91</v>
      </c>
      <c r="C1630" s="1893" t="s">
        <v>122</v>
      </c>
      <c r="D1630" s="1896" t="s">
        <v>277</v>
      </c>
      <c r="E1630" s="1898">
        <v>44815</v>
      </c>
      <c r="F1630" s="2038" t="s">
        <v>6280</v>
      </c>
      <c r="G1630" s="1902">
        <v>3</v>
      </c>
      <c r="H1630" s="2044" t="s">
        <v>787</v>
      </c>
      <c r="I1630" s="1857"/>
      <c r="J1630" s="2"/>
    </row>
    <row r="1631" spans="1:10">
      <c r="A1631" s="1833">
        <v>2022</v>
      </c>
      <c r="B1631" s="1827" t="s">
        <v>91</v>
      </c>
      <c r="C1631" s="1893" t="s">
        <v>122</v>
      </c>
      <c r="D1631" s="1896" t="s">
        <v>277</v>
      </c>
      <c r="E1631" s="1898">
        <v>44815</v>
      </c>
      <c r="F1631" s="2038" t="s">
        <v>6281</v>
      </c>
      <c r="G1631" s="1902">
        <v>10</v>
      </c>
      <c r="H1631" s="2044" t="s">
        <v>910</v>
      </c>
      <c r="I1631" s="1857"/>
      <c r="J1631" s="2"/>
    </row>
    <row r="1632" spans="1:10">
      <c r="A1632" s="1833">
        <v>2022</v>
      </c>
      <c r="B1632" s="1827" t="s">
        <v>91</v>
      </c>
      <c r="C1632" s="1893" t="s">
        <v>122</v>
      </c>
      <c r="D1632" s="1896" t="s">
        <v>277</v>
      </c>
      <c r="E1632" s="1898">
        <v>44815</v>
      </c>
      <c r="F1632" s="2038" t="s">
        <v>6282</v>
      </c>
      <c r="G1632" s="1902">
        <v>10</v>
      </c>
      <c r="H1632" s="2044" t="s">
        <v>840</v>
      </c>
      <c r="I1632" s="1857"/>
      <c r="J1632" s="2"/>
    </row>
    <row r="1633" spans="1:20">
      <c r="A1633" s="1833">
        <v>2022</v>
      </c>
      <c r="B1633" s="1827" t="s">
        <v>91</v>
      </c>
      <c r="C1633" s="1893" t="s">
        <v>122</v>
      </c>
      <c r="D1633" s="1896" t="s">
        <v>277</v>
      </c>
      <c r="E1633" s="1898">
        <v>44815</v>
      </c>
      <c r="F1633" s="2038" t="s">
        <v>6283</v>
      </c>
      <c r="G1633" s="1902">
        <v>7</v>
      </c>
      <c r="H1633" s="2044" t="s">
        <v>469</v>
      </c>
      <c r="I1633" s="1857"/>
      <c r="J1633" s="2"/>
    </row>
    <row r="1634" spans="1:20">
      <c r="A1634" s="1833">
        <v>2022</v>
      </c>
      <c r="B1634" s="1827" t="s">
        <v>91</v>
      </c>
      <c r="C1634" s="1893" t="s">
        <v>122</v>
      </c>
      <c r="D1634" s="1896" t="s">
        <v>277</v>
      </c>
      <c r="E1634" s="1898">
        <v>44815</v>
      </c>
      <c r="F1634" s="2038" t="s">
        <v>6284</v>
      </c>
      <c r="G1634" s="1902">
        <v>3</v>
      </c>
      <c r="H1634" s="2044" t="s">
        <v>282</v>
      </c>
      <c r="I1634" s="1857"/>
      <c r="J1634" s="2"/>
    </row>
    <row r="1635" spans="1:20">
      <c r="A1635" s="1833">
        <v>2022</v>
      </c>
      <c r="B1635" s="1827" t="s">
        <v>91</v>
      </c>
      <c r="C1635" s="1893" t="s">
        <v>122</v>
      </c>
      <c r="D1635" s="1896" t="s">
        <v>277</v>
      </c>
      <c r="E1635" s="1898">
        <v>44815</v>
      </c>
      <c r="F1635" s="2038" t="s">
        <v>6285</v>
      </c>
      <c r="G1635" s="1902">
        <v>7</v>
      </c>
      <c r="H1635" s="2044" t="s">
        <v>634</v>
      </c>
      <c r="I1635" s="1857"/>
      <c r="J1635" s="2"/>
    </row>
    <row r="1636" spans="1:20">
      <c r="A1636" s="1833">
        <v>2022</v>
      </c>
      <c r="B1636" s="1827" t="s">
        <v>91</v>
      </c>
      <c r="C1636" s="1893" t="s">
        <v>122</v>
      </c>
      <c r="D1636" s="1896" t="s">
        <v>277</v>
      </c>
      <c r="E1636" s="1898">
        <v>44815</v>
      </c>
      <c r="F1636" s="2038" t="s">
        <v>6286</v>
      </c>
      <c r="G1636" s="1902">
        <v>7</v>
      </c>
      <c r="H1636" s="2044" t="s">
        <v>912</v>
      </c>
      <c r="I1636" s="1857"/>
      <c r="J1636" s="2"/>
    </row>
    <row r="1637" spans="1:20">
      <c r="A1637" s="1833">
        <v>2022</v>
      </c>
      <c r="B1637" s="1827" t="s">
        <v>91</v>
      </c>
      <c r="C1637" s="1893" t="s">
        <v>122</v>
      </c>
      <c r="D1637" s="1896" t="s">
        <v>277</v>
      </c>
      <c r="E1637" s="1898">
        <v>44815</v>
      </c>
      <c r="F1637" s="2038" t="s">
        <v>6287</v>
      </c>
      <c r="G1637" s="1902">
        <v>10</v>
      </c>
      <c r="H1637" s="2044" t="s">
        <v>1230</v>
      </c>
      <c r="I1637" s="1857"/>
      <c r="J1637" s="2"/>
    </row>
    <row r="1638" spans="1:20">
      <c r="A1638" s="1833">
        <v>2022</v>
      </c>
      <c r="B1638" s="1827" t="s">
        <v>91</v>
      </c>
      <c r="C1638" s="1893" t="s">
        <v>122</v>
      </c>
      <c r="D1638" s="1896" t="s">
        <v>277</v>
      </c>
      <c r="E1638" s="1898">
        <v>44815</v>
      </c>
      <c r="F1638" s="2038" t="s">
        <v>6288</v>
      </c>
      <c r="G1638" s="1902">
        <v>7</v>
      </c>
      <c r="H1638" s="2044" t="s">
        <v>1232</v>
      </c>
      <c r="I1638" s="1857"/>
      <c r="J1638" s="2"/>
    </row>
    <row r="1639" spans="1:20">
      <c r="A1639" s="1833">
        <v>2022</v>
      </c>
      <c r="B1639" s="1827" t="s">
        <v>91</v>
      </c>
      <c r="C1639" s="1893" t="s">
        <v>122</v>
      </c>
      <c r="D1639" s="1896" t="s">
        <v>277</v>
      </c>
      <c r="E1639" s="1898">
        <v>44815</v>
      </c>
      <c r="F1639" s="2038" t="s">
        <v>6289</v>
      </c>
      <c r="G1639" s="1902">
        <v>3</v>
      </c>
      <c r="H1639" s="2044" t="s">
        <v>1284</v>
      </c>
      <c r="I1639" s="1857"/>
      <c r="J1639" s="2"/>
    </row>
    <row r="1640" spans="1:20">
      <c r="A1640" s="1833">
        <v>2022</v>
      </c>
      <c r="B1640" s="1827"/>
      <c r="C1640" s="1895"/>
      <c r="D1640" s="1897"/>
      <c r="E1640" s="1899"/>
      <c r="F1640" s="2273"/>
      <c r="G1640" s="1903">
        <v>209</v>
      </c>
      <c r="H1640" s="2209"/>
      <c r="I1640" s="1857"/>
      <c r="J1640" s="2"/>
    </row>
    <row r="1641" spans="1:20">
      <c r="A1641" s="2177" t="s">
        <v>46</v>
      </c>
      <c r="B1641" s="2171"/>
      <c r="C1641" s="2178" t="s">
        <v>1285</v>
      </c>
      <c r="D1641" s="2171"/>
      <c r="E1641" s="2173"/>
      <c r="F1641" s="2175"/>
      <c r="G1641" s="2175">
        <v>745</v>
      </c>
      <c r="H1641" s="2176"/>
      <c r="I1641" s="1857"/>
      <c r="J1641" s="93"/>
    </row>
    <row r="1642" spans="1:20">
      <c r="A1642" s="178"/>
      <c r="B1642" s="154"/>
      <c r="C1642" s="155"/>
      <c r="D1642" s="154"/>
      <c r="E1642" s="1677"/>
      <c r="F1642" s="153"/>
      <c r="G1642" s="153"/>
      <c r="H1642" s="157"/>
      <c r="I1642" s="1857"/>
      <c r="J1642" s="93"/>
    </row>
    <row r="1643" spans="1:20">
      <c r="A1643" s="147">
        <v>2019</v>
      </c>
      <c r="B1643" s="73" t="s">
        <v>129</v>
      </c>
      <c r="C1643" s="72" t="s">
        <v>147</v>
      </c>
      <c r="D1643" s="73" t="s">
        <v>55</v>
      </c>
      <c r="E1643" s="1673">
        <v>43506</v>
      </c>
      <c r="F1643" s="133" t="s">
        <v>1286</v>
      </c>
      <c r="G1643" s="87">
        <v>5</v>
      </c>
      <c r="H1643" s="88" t="s">
        <v>765</v>
      </c>
      <c r="I1643" s="1857"/>
      <c r="J1643" s="2"/>
    </row>
    <row r="1644" spans="1:20">
      <c r="A1644" s="147">
        <v>2019</v>
      </c>
      <c r="B1644" s="73" t="s">
        <v>129</v>
      </c>
      <c r="C1644" s="72" t="s">
        <v>147</v>
      </c>
      <c r="D1644" s="73" t="s">
        <v>112</v>
      </c>
      <c r="E1644" s="1673">
        <v>43786</v>
      </c>
      <c r="F1644" s="133" t="s">
        <v>1286</v>
      </c>
      <c r="G1644" s="87">
        <v>5</v>
      </c>
      <c r="H1644" s="88" t="s">
        <v>765</v>
      </c>
      <c r="I1644" s="1857"/>
      <c r="J1644" s="2"/>
    </row>
    <row r="1645" spans="1:20">
      <c r="A1645" s="147">
        <v>2019</v>
      </c>
      <c r="B1645" s="266"/>
      <c r="C1645" s="267"/>
      <c r="D1645" s="266"/>
      <c r="E1645" s="1693"/>
      <c r="F1645" s="341"/>
      <c r="G1645" s="133">
        <f>SUM(G1643:G1644)</f>
        <v>10</v>
      </c>
      <c r="H1645" s="269"/>
      <c r="I1645" s="2347"/>
      <c r="J1645" s="93"/>
      <c r="K1645" s="271"/>
      <c r="L1645" s="195"/>
      <c r="M1645" s="195"/>
    </row>
    <row r="1646" spans="1:20">
      <c r="A1646" s="2177" t="s">
        <v>46</v>
      </c>
      <c r="B1646" s="2171"/>
      <c r="C1646" s="2268" t="s">
        <v>5805</v>
      </c>
      <c r="D1646" s="2171"/>
      <c r="E1646" s="2173"/>
      <c r="F1646" s="2175"/>
      <c r="G1646" s="2175">
        <f>G1645</f>
        <v>10</v>
      </c>
      <c r="H1646" s="2176"/>
      <c r="I1646" s="1409"/>
      <c r="J1646" s="93"/>
    </row>
    <row r="1647" spans="1:20">
      <c r="A1647" s="178"/>
      <c r="B1647" s="154"/>
      <c r="C1647" s="155"/>
      <c r="D1647" s="154"/>
      <c r="E1647" s="1677"/>
      <c r="F1647" s="153"/>
      <c r="G1647" s="153"/>
      <c r="H1647" s="157"/>
      <c r="I1647" s="1409"/>
      <c r="J1647" s="93"/>
    </row>
    <row r="1648" spans="1:20" s="115" customFormat="1">
      <c r="A1648" s="1835">
        <v>2018</v>
      </c>
      <c r="B1648" s="1826" t="s">
        <v>91</v>
      </c>
      <c r="C1648" s="1826" t="s">
        <v>93</v>
      </c>
      <c r="D1648" s="1826" t="s">
        <v>657</v>
      </c>
      <c r="E1648" s="1837">
        <v>43142</v>
      </c>
      <c r="F1648" s="1838" t="s">
        <v>1287</v>
      </c>
      <c r="G1648" s="1838">
        <v>10</v>
      </c>
      <c r="H1648" s="1839" t="s">
        <v>342</v>
      </c>
      <c r="I1648" s="1540"/>
      <c r="J1648" s="114"/>
      <c r="K1648" s="113"/>
      <c r="L1648" s="113"/>
      <c r="M1648" s="113"/>
      <c r="N1648" s="113"/>
      <c r="O1648" s="113"/>
      <c r="P1648" s="113"/>
      <c r="Q1648" s="113"/>
      <c r="R1648" s="113"/>
      <c r="S1648" s="113"/>
      <c r="T1648" s="113"/>
    </row>
    <row r="1649" spans="1:20" s="115" customFormat="1">
      <c r="A1649" s="1835">
        <v>2018</v>
      </c>
      <c r="B1649" s="1826" t="s">
        <v>91</v>
      </c>
      <c r="C1649" s="1826" t="s">
        <v>93</v>
      </c>
      <c r="D1649" s="1826" t="s">
        <v>64</v>
      </c>
      <c r="E1649" s="1837">
        <v>43169</v>
      </c>
      <c r="F1649" s="1838" t="s">
        <v>1288</v>
      </c>
      <c r="G1649" s="1838">
        <v>10</v>
      </c>
      <c r="H1649" s="1839" t="s">
        <v>342</v>
      </c>
      <c r="I1649" s="1540"/>
      <c r="J1649" s="114"/>
      <c r="K1649" s="113"/>
      <c r="L1649" s="113"/>
      <c r="M1649" s="113"/>
      <c r="N1649" s="113"/>
      <c r="O1649" s="113"/>
      <c r="P1649" s="113"/>
      <c r="Q1649" s="113"/>
      <c r="R1649" s="113"/>
      <c r="S1649" s="113"/>
      <c r="T1649" s="113"/>
    </row>
    <row r="1650" spans="1:20" s="115" customFormat="1">
      <c r="A1650" s="1835">
        <v>2018</v>
      </c>
      <c r="B1650" s="1826" t="s">
        <v>91</v>
      </c>
      <c r="C1650" s="1826" t="s">
        <v>93</v>
      </c>
      <c r="D1650" s="1826" t="s">
        <v>222</v>
      </c>
      <c r="E1650" s="1837">
        <v>43163</v>
      </c>
      <c r="F1650" s="1838" t="s">
        <v>1289</v>
      </c>
      <c r="G1650" s="1838">
        <v>7</v>
      </c>
      <c r="H1650" s="1839" t="s">
        <v>1290</v>
      </c>
      <c r="I1650" s="1540"/>
      <c r="J1650" s="114"/>
      <c r="K1650" s="113"/>
      <c r="L1650" s="113"/>
      <c r="M1650" s="113"/>
      <c r="N1650" s="113"/>
      <c r="O1650" s="113"/>
      <c r="P1650" s="113"/>
      <c r="Q1650" s="113"/>
      <c r="R1650" s="113"/>
      <c r="S1650" s="113"/>
      <c r="T1650" s="113"/>
    </row>
    <row r="1651" spans="1:20" s="115" customFormat="1">
      <c r="A1651" s="1835">
        <v>2018</v>
      </c>
      <c r="B1651" s="1826" t="s">
        <v>91</v>
      </c>
      <c r="C1651" s="1826" t="s">
        <v>93</v>
      </c>
      <c r="D1651" s="1826" t="s">
        <v>222</v>
      </c>
      <c r="E1651" s="1837">
        <v>43163</v>
      </c>
      <c r="F1651" s="1838" t="s">
        <v>1291</v>
      </c>
      <c r="G1651" s="1838">
        <v>3</v>
      </c>
      <c r="H1651" s="1839" t="s">
        <v>1292</v>
      </c>
      <c r="I1651" s="1540"/>
      <c r="J1651" s="114"/>
      <c r="K1651" s="113"/>
      <c r="L1651" s="113"/>
      <c r="M1651" s="113"/>
      <c r="N1651" s="113"/>
      <c r="O1651" s="113"/>
      <c r="P1651" s="113"/>
      <c r="Q1651" s="113"/>
      <c r="R1651" s="113"/>
      <c r="S1651" s="113"/>
      <c r="T1651" s="113"/>
    </row>
    <row r="1652" spans="1:20" s="115" customFormat="1">
      <c r="A1652" s="1835">
        <v>2018</v>
      </c>
      <c r="B1652" s="1826" t="s">
        <v>91</v>
      </c>
      <c r="C1652" s="1826" t="s">
        <v>93</v>
      </c>
      <c r="D1652" s="1826" t="s">
        <v>222</v>
      </c>
      <c r="E1652" s="1837">
        <v>43163</v>
      </c>
      <c r="F1652" s="1838" t="s">
        <v>1288</v>
      </c>
      <c r="G1652" s="1838">
        <v>10</v>
      </c>
      <c r="H1652" s="1839" t="s">
        <v>1293</v>
      </c>
      <c r="I1652" s="1540"/>
      <c r="J1652" s="114"/>
      <c r="K1652" s="113"/>
      <c r="L1652" s="113"/>
      <c r="M1652" s="113"/>
      <c r="N1652" s="113"/>
      <c r="O1652" s="113"/>
      <c r="P1652" s="113"/>
      <c r="Q1652" s="113"/>
      <c r="R1652" s="113"/>
      <c r="S1652" s="113"/>
      <c r="T1652" s="113"/>
    </row>
    <row r="1653" spans="1:20" s="115" customFormat="1">
      <c r="A1653" s="1835">
        <v>2018</v>
      </c>
      <c r="B1653" s="1826" t="s">
        <v>91</v>
      </c>
      <c r="C1653" s="1826" t="s">
        <v>93</v>
      </c>
      <c r="D1653" s="1826" t="s">
        <v>86</v>
      </c>
      <c r="E1653" s="1837">
        <v>43180</v>
      </c>
      <c r="F1653" s="1838" t="s">
        <v>1294</v>
      </c>
      <c r="G1653" s="1838">
        <v>10</v>
      </c>
      <c r="H1653" s="1839" t="s">
        <v>1295</v>
      </c>
      <c r="I1653" s="1540"/>
      <c r="J1653" s="114"/>
      <c r="K1653" s="113"/>
      <c r="L1653" s="113"/>
      <c r="M1653" s="113"/>
      <c r="N1653" s="113"/>
      <c r="O1653" s="113"/>
      <c r="P1653" s="113"/>
      <c r="Q1653" s="113"/>
      <c r="R1653" s="113"/>
      <c r="S1653" s="113"/>
      <c r="T1653" s="113"/>
    </row>
    <row r="1654" spans="1:20" s="115" customFormat="1">
      <c r="A1654" s="1835">
        <v>2018</v>
      </c>
      <c r="B1654" s="1826" t="s">
        <v>91</v>
      </c>
      <c r="C1654" s="1826" t="s">
        <v>93</v>
      </c>
      <c r="D1654" s="1826" t="s">
        <v>227</v>
      </c>
      <c r="E1654" s="1837">
        <v>43240</v>
      </c>
      <c r="F1654" s="1845" t="s">
        <v>1296</v>
      </c>
      <c r="G1654" s="1838">
        <v>10</v>
      </c>
      <c r="H1654" s="1839" t="s">
        <v>1297</v>
      </c>
      <c r="I1654" s="1540"/>
      <c r="J1654" s="113"/>
      <c r="K1654" s="113"/>
      <c r="L1654" s="113"/>
      <c r="M1654" s="113"/>
      <c r="N1654" s="113"/>
      <c r="O1654" s="113"/>
      <c r="P1654" s="113"/>
      <c r="Q1654" s="113"/>
      <c r="R1654" s="113"/>
      <c r="S1654" s="113"/>
      <c r="T1654" s="113"/>
    </row>
    <row r="1655" spans="1:20" s="115" customFormat="1">
      <c r="A1655" s="1835">
        <v>2018</v>
      </c>
      <c r="B1655" s="1826" t="s">
        <v>91</v>
      </c>
      <c r="C1655" s="1826" t="s">
        <v>93</v>
      </c>
      <c r="D1655" s="1826" t="s">
        <v>227</v>
      </c>
      <c r="E1655" s="1837">
        <v>43240</v>
      </c>
      <c r="F1655" s="1845" t="s">
        <v>1298</v>
      </c>
      <c r="G1655" s="1838">
        <v>7</v>
      </c>
      <c r="H1655" s="1839" t="s">
        <v>1299</v>
      </c>
      <c r="I1655" s="1540"/>
      <c r="J1655" s="113"/>
      <c r="K1655" s="113"/>
      <c r="L1655" s="113"/>
      <c r="M1655" s="113"/>
      <c r="N1655" s="113"/>
      <c r="O1655" s="113"/>
      <c r="P1655" s="113"/>
      <c r="Q1655" s="113"/>
      <c r="R1655" s="113"/>
      <c r="S1655" s="113"/>
      <c r="T1655" s="113"/>
    </row>
    <row r="1656" spans="1:20" s="115" customFormat="1">
      <c r="A1656" s="1835">
        <v>2018</v>
      </c>
      <c r="B1656" s="1826" t="s">
        <v>91</v>
      </c>
      <c r="C1656" s="1826" t="s">
        <v>93</v>
      </c>
      <c r="D1656" s="1826" t="s">
        <v>227</v>
      </c>
      <c r="E1656" s="1837">
        <v>43240</v>
      </c>
      <c r="F1656" s="1845" t="s">
        <v>1300</v>
      </c>
      <c r="G1656" s="1838">
        <v>10</v>
      </c>
      <c r="H1656" s="1839" t="s">
        <v>1301</v>
      </c>
      <c r="I1656" s="1540"/>
      <c r="J1656" s="113"/>
      <c r="K1656" s="113"/>
      <c r="L1656" s="113"/>
      <c r="M1656" s="113"/>
      <c r="N1656" s="113"/>
      <c r="O1656" s="113"/>
      <c r="P1656" s="113"/>
      <c r="Q1656" s="113"/>
      <c r="R1656" s="113"/>
      <c r="S1656" s="113"/>
      <c r="T1656" s="113"/>
    </row>
    <row r="1657" spans="1:20" s="115" customFormat="1">
      <c r="A1657" s="1835">
        <v>2018</v>
      </c>
      <c r="B1657" s="1826" t="s">
        <v>91</v>
      </c>
      <c r="C1657" s="1826" t="s">
        <v>93</v>
      </c>
      <c r="D1657" s="1826" t="s">
        <v>370</v>
      </c>
      <c r="E1657" s="1837">
        <v>43247</v>
      </c>
      <c r="F1657" s="1838" t="s">
        <v>1302</v>
      </c>
      <c r="G1657" s="1838">
        <v>5</v>
      </c>
      <c r="H1657" s="1839" t="s">
        <v>1303</v>
      </c>
      <c r="I1657" s="1540"/>
      <c r="J1657" s="113"/>
      <c r="K1657" s="113"/>
      <c r="L1657" s="113"/>
      <c r="M1657" s="113"/>
      <c r="N1657" s="113"/>
      <c r="O1657" s="113"/>
      <c r="P1657" s="113"/>
      <c r="Q1657" s="113"/>
      <c r="R1657" s="113"/>
      <c r="S1657" s="113"/>
      <c r="T1657" s="113"/>
    </row>
    <row r="1658" spans="1:20" s="115" customFormat="1">
      <c r="A1658" s="1835">
        <v>2018</v>
      </c>
      <c r="B1658" s="1826" t="s">
        <v>91</v>
      </c>
      <c r="C1658" s="1826" t="s">
        <v>93</v>
      </c>
      <c r="D1658" s="1826" t="s">
        <v>702</v>
      </c>
      <c r="E1658" s="1837">
        <v>43267</v>
      </c>
      <c r="F1658" s="1838" t="s">
        <v>1304</v>
      </c>
      <c r="G1658" s="1838">
        <v>0</v>
      </c>
      <c r="H1658" s="1839" t="s">
        <v>793</v>
      </c>
      <c r="I1658" s="1409" t="s">
        <v>234</v>
      </c>
      <c r="J1658" s="113"/>
      <c r="K1658" s="113"/>
      <c r="L1658" s="113"/>
      <c r="M1658" s="113"/>
      <c r="N1658" s="113"/>
      <c r="O1658" s="113"/>
      <c r="P1658" s="113"/>
      <c r="Q1658" s="113"/>
      <c r="R1658" s="113"/>
      <c r="S1658" s="113"/>
      <c r="T1658" s="113"/>
    </row>
    <row r="1659" spans="1:20" s="115" customFormat="1">
      <c r="A1659" s="1835">
        <v>2018</v>
      </c>
      <c r="B1659" s="1826" t="s">
        <v>91</v>
      </c>
      <c r="C1659" s="1826" t="s">
        <v>93</v>
      </c>
      <c r="D1659" s="1826" t="s">
        <v>702</v>
      </c>
      <c r="E1659" s="1837">
        <v>43267</v>
      </c>
      <c r="F1659" s="1838" t="s">
        <v>1305</v>
      </c>
      <c r="G1659" s="1838">
        <v>0</v>
      </c>
      <c r="H1659" s="1839" t="s">
        <v>1306</v>
      </c>
      <c r="I1659" s="1409" t="s">
        <v>234</v>
      </c>
      <c r="J1659" s="113"/>
      <c r="K1659" s="113"/>
      <c r="L1659" s="113"/>
      <c r="M1659" s="113"/>
      <c r="N1659" s="113"/>
      <c r="O1659" s="113"/>
      <c r="P1659" s="113"/>
      <c r="Q1659" s="113"/>
      <c r="R1659" s="113"/>
      <c r="S1659" s="113"/>
      <c r="T1659" s="113"/>
    </row>
    <row r="1660" spans="1:20">
      <c r="A1660" s="1835">
        <v>2018</v>
      </c>
      <c r="B1660" s="1826" t="s">
        <v>91</v>
      </c>
      <c r="C1660" s="1841" t="s">
        <v>93</v>
      </c>
      <c r="D1660" s="1826" t="s">
        <v>265</v>
      </c>
      <c r="E1660" s="1837">
        <v>43352</v>
      </c>
      <c r="F1660" s="1838" t="s">
        <v>1307</v>
      </c>
      <c r="G1660" s="1842">
        <v>10</v>
      </c>
      <c r="H1660" s="1839" t="s">
        <v>1308</v>
      </c>
      <c r="I1660" s="1409"/>
      <c r="J1660" s="2"/>
    </row>
    <row r="1661" spans="1:20">
      <c r="A1661" s="1835">
        <v>2018</v>
      </c>
      <c r="B1661" s="1826" t="s">
        <v>91</v>
      </c>
      <c r="C1661" s="1841" t="s">
        <v>93</v>
      </c>
      <c r="D1661" s="1826" t="s">
        <v>1309</v>
      </c>
      <c r="E1661" s="1837">
        <v>43421</v>
      </c>
      <c r="F1661" s="1838" t="s">
        <v>1310</v>
      </c>
      <c r="G1661" s="1842">
        <v>5</v>
      </c>
      <c r="H1661" s="1839" t="s">
        <v>273</v>
      </c>
      <c r="I1661" s="1409"/>
      <c r="J1661" s="2"/>
    </row>
    <row r="1662" spans="1:20" s="115" customFormat="1">
      <c r="A1662" s="1835">
        <v>2018</v>
      </c>
      <c r="B1662" s="1826"/>
      <c r="C1662" s="1826"/>
      <c r="D1662" s="1826"/>
      <c r="E1662" s="1837"/>
      <c r="F1662" s="1838"/>
      <c r="G1662" s="1838">
        <f>SUM(G1648:G1661)</f>
        <v>97</v>
      </c>
      <c r="H1662" s="1839"/>
      <c r="I1662" s="1540"/>
      <c r="J1662" s="114"/>
      <c r="K1662" s="113"/>
      <c r="L1662" s="113"/>
      <c r="M1662" s="113"/>
      <c r="N1662" s="113"/>
      <c r="O1662" s="113"/>
      <c r="P1662" s="113"/>
      <c r="Q1662" s="113"/>
      <c r="R1662" s="113"/>
      <c r="S1662" s="113"/>
      <c r="T1662" s="113"/>
    </row>
    <row r="1663" spans="1:20">
      <c r="A1663" s="147">
        <v>2019</v>
      </c>
      <c r="B1663" s="73" t="s">
        <v>91</v>
      </c>
      <c r="C1663" s="72" t="s">
        <v>93</v>
      </c>
      <c r="D1663" s="73" t="s">
        <v>657</v>
      </c>
      <c r="E1663" s="1673">
        <v>43506</v>
      </c>
      <c r="F1663" s="133" t="s">
        <v>1311</v>
      </c>
      <c r="G1663" s="87">
        <v>5</v>
      </c>
      <c r="H1663" s="88" t="s">
        <v>798</v>
      </c>
      <c r="I1663" s="1409"/>
      <c r="J1663" s="2"/>
    </row>
    <row r="1664" spans="1:20">
      <c r="A1664" s="147">
        <v>2019</v>
      </c>
      <c r="B1664" s="73" t="s">
        <v>91</v>
      </c>
      <c r="C1664" s="72" t="s">
        <v>93</v>
      </c>
      <c r="D1664" s="73" t="s">
        <v>64</v>
      </c>
      <c r="E1664" s="1673">
        <v>43533</v>
      </c>
      <c r="F1664" s="133" t="s">
        <v>1312</v>
      </c>
      <c r="G1664" s="87">
        <v>5</v>
      </c>
      <c r="H1664" s="88" t="s">
        <v>798</v>
      </c>
      <c r="I1664" s="1409"/>
      <c r="J1664" s="2"/>
    </row>
    <row r="1665" spans="1:10">
      <c r="A1665" s="147">
        <v>2019</v>
      </c>
      <c r="B1665" s="73" t="s">
        <v>91</v>
      </c>
      <c r="C1665" s="72" t="s">
        <v>93</v>
      </c>
      <c r="D1665" s="73" t="s">
        <v>64</v>
      </c>
      <c r="E1665" s="1673">
        <v>43533</v>
      </c>
      <c r="F1665" s="133" t="s">
        <v>1288</v>
      </c>
      <c r="G1665" s="87">
        <v>5</v>
      </c>
      <c r="H1665" s="88" t="s">
        <v>342</v>
      </c>
      <c r="I1665" s="1409"/>
      <c r="J1665" s="2"/>
    </row>
    <row r="1666" spans="1:10">
      <c r="A1666" s="147">
        <v>2019</v>
      </c>
      <c r="B1666" s="73" t="s">
        <v>91</v>
      </c>
      <c r="C1666" s="72" t="s">
        <v>93</v>
      </c>
      <c r="D1666" s="73" t="s">
        <v>64</v>
      </c>
      <c r="E1666" s="1673">
        <v>43533</v>
      </c>
      <c r="F1666" s="133" t="s">
        <v>1288</v>
      </c>
      <c r="G1666" s="87">
        <v>5</v>
      </c>
      <c r="H1666" s="88" t="s">
        <v>800</v>
      </c>
      <c r="I1666" s="1409"/>
      <c r="J1666" s="2"/>
    </row>
    <row r="1667" spans="1:10">
      <c r="A1667" s="147">
        <v>2019</v>
      </c>
      <c r="B1667" s="73" t="s">
        <v>91</v>
      </c>
      <c r="C1667" s="72" t="s">
        <v>93</v>
      </c>
      <c r="D1667" s="73" t="s">
        <v>72</v>
      </c>
      <c r="E1667" s="1673">
        <v>43547</v>
      </c>
      <c r="F1667" s="133" t="s">
        <v>1313</v>
      </c>
      <c r="G1667" s="87">
        <v>5</v>
      </c>
      <c r="H1667" s="88" t="s">
        <v>342</v>
      </c>
      <c r="I1667" s="1409"/>
      <c r="J1667" s="2"/>
    </row>
    <row r="1668" spans="1:10">
      <c r="A1668" s="147">
        <v>2019</v>
      </c>
      <c r="B1668" s="73" t="s">
        <v>91</v>
      </c>
      <c r="C1668" s="72" t="s">
        <v>93</v>
      </c>
      <c r="D1668" s="73" t="s">
        <v>72</v>
      </c>
      <c r="E1668" s="1673">
        <v>43547</v>
      </c>
      <c r="F1668" s="133" t="s">
        <v>1313</v>
      </c>
      <c r="G1668" s="87">
        <v>5</v>
      </c>
      <c r="H1668" s="88" t="s">
        <v>798</v>
      </c>
      <c r="I1668" s="1409"/>
      <c r="J1668" s="2"/>
    </row>
    <row r="1669" spans="1:10">
      <c r="A1669" s="147">
        <v>2019</v>
      </c>
      <c r="B1669" s="73" t="s">
        <v>91</v>
      </c>
      <c r="C1669" s="72" t="s">
        <v>93</v>
      </c>
      <c r="D1669" s="73" t="s">
        <v>86</v>
      </c>
      <c r="E1669" s="1673">
        <v>43562</v>
      </c>
      <c r="F1669" s="133" t="s">
        <v>1314</v>
      </c>
      <c r="G1669" s="87">
        <v>5</v>
      </c>
      <c r="H1669" s="88" t="s">
        <v>1315</v>
      </c>
      <c r="I1669" s="1409"/>
      <c r="J1669" s="2"/>
    </row>
    <row r="1670" spans="1:10">
      <c r="A1670" s="147">
        <v>2019</v>
      </c>
      <c r="B1670" s="73" t="s">
        <v>91</v>
      </c>
      <c r="C1670" s="72" t="s">
        <v>93</v>
      </c>
      <c r="D1670" s="73" t="s">
        <v>86</v>
      </c>
      <c r="E1670" s="1673">
        <v>43562</v>
      </c>
      <c r="F1670" s="133" t="s">
        <v>1314</v>
      </c>
      <c r="G1670" s="87">
        <v>5</v>
      </c>
      <c r="H1670" s="88" t="s">
        <v>798</v>
      </c>
      <c r="I1670" s="1409"/>
      <c r="J1670" s="2"/>
    </row>
    <row r="1671" spans="1:10">
      <c r="A1671" s="137">
        <v>2019</v>
      </c>
      <c r="B1671" s="73" t="s">
        <v>91</v>
      </c>
      <c r="C1671" s="143" t="s">
        <v>93</v>
      </c>
      <c r="D1671" s="138" t="s">
        <v>227</v>
      </c>
      <c r="E1671" s="1674">
        <v>43604</v>
      </c>
      <c r="F1671" s="1656" t="s">
        <v>1316</v>
      </c>
      <c r="G1671" s="141">
        <v>10</v>
      </c>
      <c r="H1671" s="1561" t="s">
        <v>1317</v>
      </c>
      <c r="I1671" s="1409"/>
    </row>
    <row r="1672" spans="1:10">
      <c r="A1672" s="137">
        <v>2019</v>
      </c>
      <c r="B1672" s="73" t="s">
        <v>91</v>
      </c>
      <c r="C1672" s="143" t="s">
        <v>93</v>
      </c>
      <c r="D1672" s="138" t="s">
        <v>227</v>
      </c>
      <c r="E1672" s="1674">
        <v>43604</v>
      </c>
      <c r="F1672" s="1656" t="s">
        <v>1318</v>
      </c>
      <c r="G1672" s="141">
        <v>3</v>
      </c>
      <c r="H1672" s="1561" t="s">
        <v>1319</v>
      </c>
      <c r="I1672" s="1409"/>
    </row>
    <row r="1673" spans="1:10">
      <c r="A1673" s="147">
        <v>2019</v>
      </c>
      <c r="B1673" s="73" t="s">
        <v>91</v>
      </c>
      <c r="C1673" s="72" t="s">
        <v>93</v>
      </c>
      <c r="D1673" s="73" t="s">
        <v>78</v>
      </c>
      <c r="E1673" s="1673">
        <v>43611</v>
      </c>
      <c r="F1673" s="133" t="s">
        <v>1320</v>
      </c>
      <c r="G1673" s="87">
        <v>10</v>
      </c>
      <c r="H1673" s="88" t="s">
        <v>564</v>
      </c>
      <c r="I1673" s="1409"/>
      <c r="J1673" s="2"/>
    </row>
    <row r="1674" spans="1:10">
      <c r="A1674" s="173">
        <v>2019</v>
      </c>
      <c r="B1674" s="73" t="s">
        <v>91</v>
      </c>
      <c r="C1674" s="174" t="s">
        <v>93</v>
      </c>
      <c r="D1674" s="174" t="s">
        <v>277</v>
      </c>
      <c r="E1674" s="1679">
        <v>43716</v>
      </c>
      <c r="F1674" s="1662" t="s">
        <v>1321</v>
      </c>
      <c r="G1674" s="173">
        <v>10</v>
      </c>
      <c r="H1674" s="88" t="s">
        <v>1308</v>
      </c>
      <c r="I1674" s="1409"/>
    </row>
    <row r="1675" spans="1:10">
      <c r="A1675" s="173">
        <v>2019</v>
      </c>
      <c r="B1675" s="73" t="s">
        <v>91</v>
      </c>
      <c r="C1675" s="174" t="s">
        <v>93</v>
      </c>
      <c r="D1675" s="174" t="s">
        <v>277</v>
      </c>
      <c r="E1675" s="1679">
        <v>43716</v>
      </c>
      <c r="F1675" s="1662" t="s">
        <v>1322</v>
      </c>
      <c r="G1675" s="173">
        <v>7</v>
      </c>
      <c r="H1675" s="88" t="s">
        <v>1041</v>
      </c>
      <c r="I1675" s="1409"/>
    </row>
    <row r="1676" spans="1:10">
      <c r="A1676" s="173">
        <v>2019</v>
      </c>
      <c r="B1676" s="73" t="s">
        <v>91</v>
      </c>
      <c r="C1676" s="174" t="s">
        <v>93</v>
      </c>
      <c r="D1676" s="174" t="s">
        <v>277</v>
      </c>
      <c r="E1676" s="1679">
        <v>43716</v>
      </c>
      <c r="F1676" s="1662" t="s">
        <v>1323</v>
      </c>
      <c r="G1676" s="173">
        <v>10</v>
      </c>
      <c r="H1676" s="88" t="s">
        <v>1225</v>
      </c>
      <c r="I1676" s="1409"/>
    </row>
    <row r="1677" spans="1:10">
      <c r="A1677" s="173">
        <v>2019</v>
      </c>
      <c r="B1677" s="73" t="s">
        <v>91</v>
      </c>
      <c r="C1677" s="174" t="s">
        <v>93</v>
      </c>
      <c r="D1677" s="174" t="s">
        <v>64</v>
      </c>
      <c r="E1677" s="1679">
        <v>43784</v>
      </c>
      <c r="F1677" s="1662" t="s">
        <v>1324</v>
      </c>
      <c r="G1677" s="173">
        <v>5</v>
      </c>
      <c r="H1677" s="88" t="s">
        <v>1325</v>
      </c>
      <c r="I1677" s="1409"/>
    </row>
    <row r="1678" spans="1:10">
      <c r="A1678" s="147">
        <v>2019</v>
      </c>
      <c r="C1678" s="72"/>
      <c r="E1678" s="1673"/>
      <c r="F1678" s="133"/>
      <c r="G1678" s="87">
        <f>SUM(G1663:G1677)</f>
        <v>95</v>
      </c>
      <c r="I1678" s="1409"/>
      <c r="J1678" s="2"/>
    </row>
    <row r="1679" spans="1:10">
      <c r="A1679" s="1866">
        <v>2020</v>
      </c>
      <c r="B1679" s="1860" t="s">
        <v>91</v>
      </c>
      <c r="C1679" s="2247" t="s">
        <v>93</v>
      </c>
      <c r="D1679" s="2190" t="s">
        <v>252</v>
      </c>
      <c r="E1679" s="2191">
        <v>43891</v>
      </c>
      <c r="F1679" s="2192" t="s">
        <v>1311</v>
      </c>
      <c r="G1679" s="2248">
        <v>10</v>
      </c>
      <c r="H1679" s="2194" t="s">
        <v>1326</v>
      </c>
      <c r="I1679" s="1409"/>
      <c r="J1679" s="2"/>
    </row>
    <row r="1680" spans="1:10">
      <c r="A1680" s="1866">
        <v>2020</v>
      </c>
      <c r="B1680" s="1860" t="s">
        <v>91</v>
      </c>
      <c r="C1680" s="2249" t="s">
        <v>93</v>
      </c>
      <c r="D1680" s="2060" t="s">
        <v>252</v>
      </c>
      <c r="E1680" s="2061">
        <v>43891</v>
      </c>
      <c r="F1680" s="2062" t="s">
        <v>1327</v>
      </c>
      <c r="G1680" s="2086">
        <v>10</v>
      </c>
      <c r="H1680" s="2067" t="s">
        <v>1328</v>
      </c>
      <c r="I1680" s="1409"/>
      <c r="J1680" s="2"/>
    </row>
    <row r="1681" spans="1:20">
      <c r="A1681" s="1866">
        <v>2020</v>
      </c>
      <c r="B1681" s="1860" t="s">
        <v>91</v>
      </c>
      <c r="C1681" s="2249" t="s">
        <v>93</v>
      </c>
      <c r="D1681" s="2060" t="s">
        <v>252</v>
      </c>
      <c r="E1681" s="2061">
        <v>43891</v>
      </c>
      <c r="F1681" s="2062" t="s">
        <v>1313</v>
      </c>
      <c r="G1681" s="2086">
        <v>7</v>
      </c>
      <c r="H1681" s="2067" t="s">
        <v>1329</v>
      </c>
      <c r="I1681" s="1409"/>
      <c r="J1681" s="2"/>
    </row>
    <row r="1682" spans="1:20">
      <c r="A1682" s="1866">
        <v>2020</v>
      </c>
      <c r="B1682" s="1860" t="s">
        <v>91</v>
      </c>
      <c r="C1682" s="2249" t="s">
        <v>93</v>
      </c>
      <c r="D1682" s="2060" t="s">
        <v>252</v>
      </c>
      <c r="E1682" s="2061">
        <v>43891</v>
      </c>
      <c r="F1682" s="2062" t="s">
        <v>1330</v>
      </c>
      <c r="G1682" s="2086">
        <v>7</v>
      </c>
      <c r="H1682" s="2067" t="s">
        <v>1331</v>
      </c>
      <c r="I1682" s="1409"/>
      <c r="J1682" s="2"/>
    </row>
    <row r="1683" spans="1:20">
      <c r="A1683" s="1866">
        <v>2020</v>
      </c>
      <c r="B1683" s="1860" t="s">
        <v>91</v>
      </c>
      <c r="C1683" s="2249" t="s">
        <v>93</v>
      </c>
      <c r="D1683" s="2060" t="s">
        <v>1332</v>
      </c>
      <c r="E1683" s="2061">
        <v>43904</v>
      </c>
      <c r="F1683" s="2062" t="s">
        <v>5773</v>
      </c>
      <c r="G1683" s="2086">
        <v>0</v>
      </c>
      <c r="H1683" s="2067" t="s">
        <v>244</v>
      </c>
      <c r="I1683" s="1409"/>
      <c r="J1683" s="2"/>
    </row>
    <row r="1684" spans="1:20">
      <c r="A1684" s="1866">
        <v>2020</v>
      </c>
      <c r="B1684" s="1860" t="s">
        <v>91</v>
      </c>
      <c r="C1684" s="2249" t="s">
        <v>93</v>
      </c>
      <c r="D1684" s="2060" t="s">
        <v>1332</v>
      </c>
      <c r="E1684" s="2061">
        <v>43904</v>
      </c>
      <c r="F1684" s="2062" t="s">
        <v>5773</v>
      </c>
      <c r="G1684" s="2086">
        <v>10</v>
      </c>
      <c r="H1684" s="2067" t="s">
        <v>5744</v>
      </c>
      <c r="I1684" s="1409"/>
      <c r="J1684" s="2"/>
    </row>
    <row r="1685" spans="1:20">
      <c r="A1685" s="1866">
        <v>2020</v>
      </c>
      <c r="B1685" s="1860" t="s">
        <v>91</v>
      </c>
      <c r="C1685" s="2249" t="s">
        <v>93</v>
      </c>
      <c r="D1685" s="2060" t="s">
        <v>1332</v>
      </c>
      <c r="E1685" s="2061">
        <v>43904</v>
      </c>
      <c r="F1685" s="2062" t="s">
        <v>1336</v>
      </c>
      <c r="G1685" s="2086">
        <v>0</v>
      </c>
      <c r="H1685" s="2067" t="s">
        <v>670</v>
      </c>
      <c r="I1685" s="1409" t="s">
        <v>234</v>
      </c>
      <c r="J1685" s="2"/>
    </row>
    <row r="1686" spans="1:20">
      <c r="A1686" s="1866">
        <v>2020</v>
      </c>
      <c r="B1686" s="1860"/>
      <c r="C1686" s="2348"/>
      <c r="D1686" s="2059"/>
      <c r="E1686" s="2065"/>
      <c r="F1686" s="2066"/>
      <c r="G1686" s="2111">
        <f>SUM(G1679:G1685)</f>
        <v>44</v>
      </c>
      <c r="H1686" s="2068"/>
      <c r="I1686" s="1409"/>
      <c r="J1686" s="2"/>
    </row>
    <row r="1687" spans="1:20">
      <c r="A1687" s="1497">
        <v>2021</v>
      </c>
      <c r="B1687" s="1457" t="s">
        <v>91</v>
      </c>
      <c r="C1687" s="2179" t="s">
        <v>93</v>
      </c>
      <c r="D1687" s="2033" t="s">
        <v>252</v>
      </c>
      <c r="E1687" s="2034">
        <v>44262</v>
      </c>
      <c r="F1687" s="2035" t="s">
        <v>5431</v>
      </c>
      <c r="G1687" s="2035">
        <v>10</v>
      </c>
      <c r="H1687" s="2043" t="s">
        <v>639</v>
      </c>
      <c r="I1687" s="1409"/>
      <c r="J1687" s="2"/>
    </row>
    <row r="1688" spans="1:20">
      <c r="A1688" s="1497">
        <v>2021</v>
      </c>
      <c r="B1688" s="1457" t="s">
        <v>91</v>
      </c>
      <c r="C1688" s="2179" t="s">
        <v>93</v>
      </c>
      <c r="D1688" s="2033" t="s">
        <v>252</v>
      </c>
      <c r="E1688" s="2034">
        <v>44262</v>
      </c>
      <c r="F1688" s="2035" t="s">
        <v>5432</v>
      </c>
      <c r="G1688" s="2035">
        <v>10</v>
      </c>
      <c r="H1688" s="2043" t="s">
        <v>1326</v>
      </c>
      <c r="I1688" s="1409"/>
      <c r="J1688" s="2"/>
    </row>
    <row r="1689" spans="1:20">
      <c r="A1689" s="1497">
        <v>2021</v>
      </c>
      <c r="B1689" s="1457" t="s">
        <v>91</v>
      </c>
      <c r="C1689" s="2179" t="s">
        <v>93</v>
      </c>
      <c r="D1689" s="2033" t="s">
        <v>252</v>
      </c>
      <c r="E1689" s="2034">
        <v>44262</v>
      </c>
      <c r="F1689" s="2035" t="s">
        <v>5433</v>
      </c>
      <c r="G1689" s="2035">
        <v>3</v>
      </c>
      <c r="H1689" s="2043" t="s">
        <v>1420</v>
      </c>
      <c r="I1689" s="1409"/>
      <c r="J1689" s="2"/>
    </row>
    <row r="1690" spans="1:20">
      <c r="A1690" s="1497">
        <v>2021</v>
      </c>
      <c r="B1690" s="1457" t="s">
        <v>91</v>
      </c>
      <c r="C1690" s="2179" t="s">
        <v>93</v>
      </c>
      <c r="D1690" s="2033" t="s">
        <v>252</v>
      </c>
      <c r="E1690" s="2034">
        <v>44262</v>
      </c>
      <c r="F1690" s="2035" t="s">
        <v>5434</v>
      </c>
      <c r="G1690" s="2035">
        <v>10</v>
      </c>
      <c r="H1690" s="2043" t="s">
        <v>1354</v>
      </c>
      <c r="I1690" s="1409"/>
      <c r="J1690" s="2"/>
    </row>
    <row r="1691" spans="1:20">
      <c r="A1691" s="1497">
        <v>2021</v>
      </c>
      <c r="B1691" s="1457" t="s">
        <v>91</v>
      </c>
      <c r="C1691" s="2179" t="s">
        <v>93</v>
      </c>
      <c r="D1691" s="2033" t="s">
        <v>252</v>
      </c>
      <c r="E1691" s="2034">
        <v>44262</v>
      </c>
      <c r="F1691" s="2035" t="s">
        <v>5435</v>
      </c>
      <c r="G1691" s="2035">
        <v>10</v>
      </c>
      <c r="H1691" s="2043" t="s">
        <v>883</v>
      </c>
      <c r="I1691" s="1409"/>
      <c r="J1691" s="2"/>
    </row>
    <row r="1692" spans="1:20" s="188" customFormat="1">
      <c r="A1692" s="1458">
        <v>2021</v>
      </c>
      <c r="B1692" s="1457" t="s">
        <v>91</v>
      </c>
      <c r="C1692" s="2179" t="s">
        <v>93</v>
      </c>
      <c r="D1692" s="2033" t="s">
        <v>5446</v>
      </c>
      <c r="E1692" s="2034">
        <v>44268</v>
      </c>
      <c r="F1692" s="2035" t="s">
        <v>5641</v>
      </c>
      <c r="G1692" s="2035">
        <v>5</v>
      </c>
      <c r="H1692" s="2043" t="s">
        <v>793</v>
      </c>
      <c r="I1692" s="1409"/>
      <c r="J1692" s="250"/>
      <c r="K1692" s="186"/>
      <c r="L1692" s="186"/>
      <c r="M1692" s="186"/>
      <c r="N1692" s="186"/>
      <c r="O1692" s="186"/>
      <c r="P1692" s="186"/>
      <c r="Q1692" s="186"/>
      <c r="R1692" s="186"/>
      <c r="S1692" s="186"/>
      <c r="T1692" s="186"/>
    </row>
    <row r="1693" spans="1:20" s="188" customFormat="1">
      <c r="A1693" s="1458">
        <v>2021</v>
      </c>
      <c r="B1693" s="1457" t="s">
        <v>91</v>
      </c>
      <c r="C1693" s="2179" t="s">
        <v>93</v>
      </c>
      <c r="D1693" s="2033" t="s">
        <v>5486</v>
      </c>
      <c r="E1693" s="2034">
        <v>44332</v>
      </c>
      <c r="F1693" s="2036" t="s">
        <v>5641</v>
      </c>
      <c r="G1693" s="2035">
        <v>10</v>
      </c>
      <c r="H1693" s="2043" t="s">
        <v>5642</v>
      </c>
      <c r="I1693" s="1409"/>
      <c r="J1693" s="250"/>
      <c r="K1693" s="186"/>
      <c r="L1693" s="186"/>
      <c r="M1693" s="186"/>
      <c r="N1693" s="186"/>
      <c r="O1693" s="186"/>
      <c r="P1693" s="186"/>
      <c r="Q1693" s="186"/>
      <c r="R1693" s="186"/>
      <c r="S1693" s="186"/>
      <c r="T1693" s="186"/>
    </row>
    <row r="1694" spans="1:20">
      <c r="A1694" s="1458">
        <v>2021</v>
      </c>
      <c r="B1694" s="1457" t="s">
        <v>91</v>
      </c>
      <c r="C1694" s="2179" t="s">
        <v>93</v>
      </c>
      <c r="D1694" s="2033" t="s">
        <v>5486</v>
      </c>
      <c r="E1694" s="2034">
        <v>44332</v>
      </c>
      <c r="F1694" s="2036" t="s">
        <v>5643</v>
      </c>
      <c r="G1694" s="2035">
        <v>7</v>
      </c>
      <c r="H1694" s="2043" t="s">
        <v>5644</v>
      </c>
      <c r="I1694" s="1409"/>
      <c r="J1694" s="2"/>
    </row>
    <row r="1695" spans="1:20">
      <c r="A1695" s="1458">
        <v>2021</v>
      </c>
      <c r="B1695" s="1457" t="s">
        <v>91</v>
      </c>
      <c r="C1695" s="2251" t="s">
        <v>93</v>
      </c>
      <c r="D1695" s="2252" t="s">
        <v>5486</v>
      </c>
      <c r="E1695" s="2253">
        <v>44332</v>
      </c>
      <c r="F1695" s="2254" t="s">
        <v>5739</v>
      </c>
      <c r="G1695" s="2255">
        <v>3</v>
      </c>
      <c r="H1695" s="2256" t="s">
        <v>5706</v>
      </c>
      <c r="I1695" s="1409"/>
      <c r="J1695" s="2"/>
    </row>
    <row r="1696" spans="1:20">
      <c r="A1696" s="1497">
        <v>2021</v>
      </c>
      <c r="B1696" s="1457"/>
      <c r="C1696" s="1537"/>
      <c r="D1696" s="1457"/>
      <c r="E1696" s="1684"/>
      <c r="F1696" s="1458"/>
      <c r="G1696" s="1534">
        <f>SUM(G1687:G1695)</f>
        <v>68</v>
      </c>
      <c r="H1696" s="1499"/>
      <c r="I1696" s="1409"/>
      <c r="J1696" s="2"/>
    </row>
    <row r="1697" spans="1:10">
      <c r="A1697" s="1833">
        <v>2022</v>
      </c>
      <c r="B1697" s="1827" t="s">
        <v>91</v>
      </c>
      <c r="C1697" s="1834" t="s">
        <v>93</v>
      </c>
      <c r="D1697" s="1827" t="s">
        <v>5476</v>
      </c>
      <c r="E1697" s="1829">
        <v>44604</v>
      </c>
      <c r="F1697" s="1831" t="s">
        <v>5774</v>
      </c>
      <c r="G1697" s="1830">
        <v>5</v>
      </c>
      <c r="H1697" s="1832" t="s">
        <v>244</v>
      </c>
      <c r="I1697" s="1409"/>
      <c r="J1697" s="2"/>
    </row>
    <row r="1698" spans="1:10">
      <c r="A1698" s="1833">
        <v>2022</v>
      </c>
      <c r="B1698" s="1827" t="s">
        <v>91</v>
      </c>
      <c r="C1698" s="1834" t="s">
        <v>93</v>
      </c>
      <c r="D1698" s="1827" t="s">
        <v>406</v>
      </c>
      <c r="E1698" s="1829">
        <v>44612</v>
      </c>
      <c r="F1698" s="1831" t="s">
        <v>5820</v>
      </c>
      <c r="G1698" s="1830">
        <v>5</v>
      </c>
      <c r="H1698" s="1832" t="s">
        <v>995</v>
      </c>
      <c r="I1698" s="1409"/>
      <c r="J1698" s="2"/>
    </row>
    <row r="1699" spans="1:10">
      <c r="A1699" s="1833">
        <v>2022</v>
      </c>
      <c r="B1699" s="1827" t="s">
        <v>91</v>
      </c>
      <c r="C1699" s="1834" t="s">
        <v>93</v>
      </c>
      <c r="D1699" s="1827" t="s">
        <v>406</v>
      </c>
      <c r="E1699" s="1829">
        <v>44612</v>
      </c>
      <c r="F1699" s="1831" t="s">
        <v>5820</v>
      </c>
      <c r="G1699" s="1830">
        <v>5</v>
      </c>
      <c r="H1699" s="1832" t="s">
        <v>670</v>
      </c>
      <c r="I1699" s="1857"/>
      <c r="J1699" s="2"/>
    </row>
    <row r="1700" spans="1:10">
      <c r="A1700" s="1833">
        <v>2022</v>
      </c>
      <c r="B1700" s="1827" t="s">
        <v>91</v>
      </c>
      <c r="C1700" s="1834" t="s">
        <v>93</v>
      </c>
      <c r="D1700" s="1827" t="s">
        <v>252</v>
      </c>
      <c r="E1700" s="1829">
        <v>44626</v>
      </c>
      <c r="F1700" s="1831" t="s">
        <v>5820</v>
      </c>
      <c r="G1700" s="1830">
        <v>7</v>
      </c>
      <c r="H1700" s="1832" t="s">
        <v>5830</v>
      </c>
      <c r="I1700" s="1857"/>
      <c r="J1700" s="2"/>
    </row>
    <row r="1701" spans="1:10">
      <c r="A1701" s="1833">
        <v>2022</v>
      </c>
      <c r="B1701" s="1827" t="s">
        <v>91</v>
      </c>
      <c r="C1701" s="1834" t="s">
        <v>93</v>
      </c>
      <c r="D1701" s="1827" t="s">
        <v>252</v>
      </c>
      <c r="E1701" s="1829">
        <v>44626</v>
      </c>
      <c r="F1701" s="1831" t="s">
        <v>5960</v>
      </c>
      <c r="G1701" s="1830">
        <v>7</v>
      </c>
      <c r="H1701" s="1832" t="s">
        <v>5868</v>
      </c>
      <c r="I1701" s="1857"/>
      <c r="J1701" s="2"/>
    </row>
    <row r="1702" spans="1:10">
      <c r="A1702" s="1833">
        <v>2022</v>
      </c>
      <c r="B1702" s="1827" t="s">
        <v>91</v>
      </c>
      <c r="C1702" s="1834" t="s">
        <v>93</v>
      </c>
      <c r="D1702" s="1827" t="s">
        <v>1332</v>
      </c>
      <c r="E1702" s="1829">
        <v>44639</v>
      </c>
      <c r="F1702" s="1831" t="s">
        <v>6017</v>
      </c>
      <c r="G1702" s="1830">
        <v>5</v>
      </c>
      <c r="H1702" s="1832" t="s">
        <v>244</v>
      </c>
      <c r="I1702" s="1857"/>
      <c r="J1702" s="2"/>
    </row>
    <row r="1703" spans="1:10">
      <c r="A1703" s="1833">
        <v>2022</v>
      </c>
      <c r="B1703" s="1827" t="s">
        <v>91</v>
      </c>
      <c r="C1703" s="1834" t="s">
        <v>93</v>
      </c>
      <c r="D1703" s="1827" t="s">
        <v>1332</v>
      </c>
      <c r="E1703" s="1829">
        <v>44639</v>
      </c>
      <c r="F1703" s="1831" t="s">
        <v>5960</v>
      </c>
      <c r="G1703" s="1830">
        <v>5</v>
      </c>
      <c r="H1703" s="1832" t="s">
        <v>6023</v>
      </c>
      <c r="I1703" s="1857"/>
      <c r="J1703" s="2"/>
    </row>
    <row r="1704" spans="1:10">
      <c r="A1704" s="1833">
        <v>2022</v>
      </c>
      <c r="B1704" s="1827" t="s">
        <v>91</v>
      </c>
      <c r="C1704" s="1834" t="s">
        <v>93</v>
      </c>
      <c r="D1704" s="1827" t="s">
        <v>1332</v>
      </c>
      <c r="E1704" s="1829">
        <v>44639</v>
      </c>
      <c r="F1704" s="1831" t="s">
        <v>5960</v>
      </c>
      <c r="G1704" s="1830">
        <v>0</v>
      </c>
      <c r="H1704" s="1832" t="s">
        <v>670</v>
      </c>
      <c r="I1704" s="1857" t="s">
        <v>234</v>
      </c>
      <c r="J1704" s="2"/>
    </row>
    <row r="1705" spans="1:10">
      <c r="A1705" s="1833">
        <v>2022</v>
      </c>
      <c r="B1705" s="1827" t="s">
        <v>91</v>
      </c>
      <c r="C1705" s="1834" t="s">
        <v>93</v>
      </c>
      <c r="D1705" s="1827" t="s">
        <v>5683</v>
      </c>
      <c r="E1705" s="1829">
        <v>44703</v>
      </c>
      <c r="F1705" s="1831" t="s">
        <v>6112</v>
      </c>
      <c r="G1705" s="1830">
        <v>10</v>
      </c>
      <c r="H1705" s="1832" t="s">
        <v>6030</v>
      </c>
      <c r="I1705" s="1857"/>
      <c r="J1705" s="2"/>
    </row>
    <row r="1706" spans="1:10">
      <c r="A1706" s="1833">
        <v>2022</v>
      </c>
      <c r="B1706" s="1827" t="s">
        <v>91</v>
      </c>
      <c r="C1706" s="1834" t="s">
        <v>93</v>
      </c>
      <c r="D1706" s="1827" t="s">
        <v>5683</v>
      </c>
      <c r="E1706" s="1829">
        <v>44703</v>
      </c>
      <c r="F1706" s="1831" t="s">
        <v>6113</v>
      </c>
      <c r="G1706" s="1830">
        <v>10</v>
      </c>
      <c r="H1706" s="1832" t="s">
        <v>6039</v>
      </c>
      <c r="I1706" s="1857"/>
      <c r="J1706" s="2"/>
    </row>
    <row r="1707" spans="1:10">
      <c r="A1707" s="1833">
        <v>2022</v>
      </c>
      <c r="B1707" s="1827" t="s">
        <v>91</v>
      </c>
      <c r="C1707" s="1834" t="s">
        <v>93</v>
      </c>
      <c r="D1707" s="1827" t="s">
        <v>5683</v>
      </c>
      <c r="E1707" s="1829">
        <v>44703</v>
      </c>
      <c r="F1707" s="1831" t="s">
        <v>6114</v>
      </c>
      <c r="G1707" s="1830">
        <v>10</v>
      </c>
      <c r="H1707" s="1832" t="s">
        <v>6042</v>
      </c>
      <c r="I1707" s="1857"/>
      <c r="J1707" s="2"/>
    </row>
    <row r="1708" spans="1:10">
      <c r="A1708" s="1833">
        <v>2022</v>
      </c>
      <c r="B1708" s="1827" t="s">
        <v>91</v>
      </c>
      <c r="C1708" s="1834" t="s">
        <v>93</v>
      </c>
      <c r="D1708" s="1827" t="s">
        <v>5683</v>
      </c>
      <c r="E1708" s="1829">
        <v>44703</v>
      </c>
      <c r="F1708" s="1831" t="s">
        <v>6017</v>
      </c>
      <c r="G1708" s="1830">
        <v>10</v>
      </c>
      <c r="H1708" s="1832" t="s">
        <v>6088</v>
      </c>
      <c r="I1708" s="1857"/>
      <c r="J1708" s="2"/>
    </row>
    <row r="1709" spans="1:10">
      <c r="A1709" s="1833">
        <v>2022</v>
      </c>
      <c r="B1709" s="1827" t="s">
        <v>91</v>
      </c>
      <c r="C1709" s="1834" t="s">
        <v>93</v>
      </c>
      <c r="D1709" s="1827" t="s">
        <v>5683</v>
      </c>
      <c r="E1709" s="1829">
        <v>44703</v>
      </c>
      <c r="F1709" s="1831" t="s">
        <v>6115</v>
      </c>
      <c r="G1709" s="1830">
        <v>3</v>
      </c>
      <c r="H1709" s="1832" t="s">
        <v>6089</v>
      </c>
      <c r="I1709" s="1857"/>
      <c r="J1709" s="2"/>
    </row>
    <row r="1710" spans="1:10">
      <c r="A1710" s="1833">
        <v>2022</v>
      </c>
      <c r="B1710" s="1827" t="s">
        <v>91</v>
      </c>
      <c r="C1710" s="1834" t="s">
        <v>93</v>
      </c>
      <c r="D1710" s="1827" t="s">
        <v>6173</v>
      </c>
      <c r="E1710" s="1829">
        <v>44709</v>
      </c>
      <c r="F1710" s="1831" t="s">
        <v>6112</v>
      </c>
      <c r="G1710" s="1830">
        <v>15</v>
      </c>
      <c r="H1710" s="1832" t="s">
        <v>6175</v>
      </c>
      <c r="I1710" s="1857"/>
      <c r="J1710" s="2"/>
    </row>
    <row r="1711" spans="1:10">
      <c r="A1711" s="1833">
        <v>2022</v>
      </c>
      <c r="B1711" s="1827" t="s">
        <v>91</v>
      </c>
      <c r="C1711" s="1834" t="s">
        <v>93</v>
      </c>
      <c r="D1711" s="1827" t="s">
        <v>6173</v>
      </c>
      <c r="E1711" s="1829">
        <v>44709</v>
      </c>
      <c r="F1711" s="1831" t="s">
        <v>6113</v>
      </c>
      <c r="G1711" s="1830">
        <v>15</v>
      </c>
      <c r="H1711" s="1832" t="s">
        <v>6179</v>
      </c>
      <c r="I1711" s="1857"/>
      <c r="J1711" s="2"/>
    </row>
    <row r="1712" spans="1:10">
      <c r="A1712" s="1833">
        <v>2022</v>
      </c>
      <c r="B1712" s="1827" t="s">
        <v>91</v>
      </c>
      <c r="C1712" s="1834" t="s">
        <v>93</v>
      </c>
      <c r="D1712" s="1827" t="s">
        <v>6173</v>
      </c>
      <c r="E1712" s="1829">
        <v>44709</v>
      </c>
      <c r="F1712" s="1831" t="s">
        <v>6114</v>
      </c>
      <c r="G1712" s="1830">
        <v>15</v>
      </c>
      <c r="H1712" s="1832" t="s">
        <v>6180</v>
      </c>
      <c r="I1712" s="1857"/>
      <c r="J1712" s="2"/>
    </row>
    <row r="1713" spans="1:20">
      <c r="A1713" s="1833">
        <v>2022</v>
      </c>
      <c r="B1713" s="1827" t="s">
        <v>91</v>
      </c>
      <c r="C1713" s="1834" t="s">
        <v>93</v>
      </c>
      <c r="D1713" s="1827" t="s">
        <v>6173</v>
      </c>
      <c r="E1713" s="1829">
        <v>44710</v>
      </c>
      <c r="F1713" s="1831" t="s">
        <v>6017</v>
      </c>
      <c r="G1713" s="1830">
        <v>15</v>
      </c>
      <c r="H1713" s="1832" t="s">
        <v>6200</v>
      </c>
      <c r="I1713" s="1857"/>
      <c r="J1713" s="2"/>
    </row>
    <row r="1714" spans="1:20">
      <c r="A1714" s="1833">
        <v>2022</v>
      </c>
      <c r="B1714" s="1827" t="s">
        <v>91</v>
      </c>
      <c r="C1714" s="1834" t="s">
        <v>93</v>
      </c>
      <c r="D1714" s="1827" t="s">
        <v>6173</v>
      </c>
      <c r="E1714" s="1829">
        <v>44710</v>
      </c>
      <c r="F1714" s="1831" t="s">
        <v>6115</v>
      </c>
      <c r="G1714" s="1830">
        <v>10</v>
      </c>
      <c r="H1714" s="1832" t="s">
        <v>6201</v>
      </c>
      <c r="I1714" s="1857"/>
      <c r="J1714" s="2"/>
    </row>
    <row r="1715" spans="1:20">
      <c r="A1715" s="1833">
        <v>2022</v>
      </c>
      <c r="B1715" s="1827" t="s">
        <v>91</v>
      </c>
      <c r="C1715" s="1834" t="s">
        <v>93</v>
      </c>
      <c r="D1715" s="1827" t="s">
        <v>5446</v>
      </c>
      <c r="E1715" s="1829">
        <v>44744</v>
      </c>
      <c r="F1715" s="1831" t="s">
        <v>5960</v>
      </c>
      <c r="G1715" s="1830">
        <v>5</v>
      </c>
      <c r="H1715" s="1832" t="s">
        <v>6023</v>
      </c>
      <c r="I1715" s="1857"/>
      <c r="J1715" s="2"/>
    </row>
    <row r="1716" spans="1:20">
      <c r="A1716" s="1833">
        <v>2022</v>
      </c>
      <c r="B1716" s="1827" t="s">
        <v>91</v>
      </c>
      <c r="C1716" s="1834" t="s">
        <v>93</v>
      </c>
      <c r="D1716" s="1827" t="s">
        <v>5446</v>
      </c>
      <c r="E1716" s="1829">
        <v>44744</v>
      </c>
      <c r="F1716" s="1831" t="s">
        <v>5960</v>
      </c>
      <c r="G1716" s="1830">
        <v>0</v>
      </c>
      <c r="H1716" s="1832" t="s">
        <v>670</v>
      </c>
      <c r="I1716" s="1857" t="s">
        <v>234</v>
      </c>
      <c r="J1716" s="2"/>
    </row>
    <row r="1717" spans="1:20">
      <c r="A1717" s="1833">
        <v>2022</v>
      </c>
      <c r="B1717" s="1827" t="s">
        <v>91</v>
      </c>
      <c r="C1717" s="1834" t="s">
        <v>93</v>
      </c>
      <c r="D1717" s="1827" t="s">
        <v>277</v>
      </c>
      <c r="E1717" s="1829">
        <v>44815</v>
      </c>
      <c r="F1717" s="1831" t="s">
        <v>6303</v>
      </c>
      <c r="G1717" s="1830">
        <v>10</v>
      </c>
      <c r="H1717" s="1832" t="s">
        <v>1351</v>
      </c>
      <c r="I1717" s="1857"/>
      <c r="J1717" s="2"/>
    </row>
    <row r="1718" spans="1:20">
      <c r="A1718" s="1833">
        <v>2022</v>
      </c>
      <c r="B1718" s="1827" t="s">
        <v>91</v>
      </c>
      <c r="C1718" s="1834" t="s">
        <v>93</v>
      </c>
      <c r="D1718" s="1827" t="s">
        <v>277</v>
      </c>
      <c r="E1718" s="1829">
        <v>44815</v>
      </c>
      <c r="F1718" s="1831" t="s">
        <v>6304</v>
      </c>
      <c r="G1718" s="1830">
        <v>7</v>
      </c>
      <c r="H1718" s="1832" t="s">
        <v>1400</v>
      </c>
      <c r="I1718" s="1857"/>
      <c r="J1718" s="2"/>
    </row>
    <row r="1719" spans="1:20">
      <c r="A1719" s="1833">
        <v>2022</v>
      </c>
      <c r="B1719" s="1827"/>
      <c r="C1719" s="1834"/>
      <c r="D1719" s="1827"/>
      <c r="E1719" s="1829"/>
      <c r="F1719" s="1831"/>
      <c r="G1719" s="1830">
        <v>174</v>
      </c>
      <c r="H1719" s="1832"/>
      <c r="I1719" s="1857"/>
      <c r="J1719" s="2"/>
    </row>
    <row r="1720" spans="1:20">
      <c r="A1720" s="2177" t="s">
        <v>46</v>
      </c>
      <c r="B1720" s="2171"/>
      <c r="C1720" s="2178" t="s">
        <v>1337</v>
      </c>
      <c r="D1720" s="2171"/>
      <c r="E1720" s="2173"/>
      <c r="F1720" s="2175"/>
      <c r="G1720" s="2175">
        <v>478</v>
      </c>
      <c r="H1720" s="2176"/>
      <c r="I1720" s="1409"/>
      <c r="J1720" s="93"/>
    </row>
    <row r="1721" spans="1:20">
      <c r="A1721" s="278"/>
      <c r="B1721" s="154"/>
      <c r="C1721" s="154"/>
      <c r="D1721" s="279"/>
      <c r="E1721" s="1677"/>
      <c r="F1721" s="280"/>
      <c r="G1721" s="153"/>
      <c r="H1721" s="157"/>
      <c r="I1721" s="1409"/>
      <c r="J1721" s="93"/>
    </row>
    <row r="1722" spans="1:20">
      <c r="A1722" s="1825">
        <v>2022</v>
      </c>
      <c r="B1722" s="1827" t="s">
        <v>129</v>
      </c>
      <c r="C1722" s="1827" t="s">
        <v>6007</v>
      </c>
      <c r="D1722" s="1834" t="s">
        <v>5745</v>
      </c>
      <c r="E1722" s="1829">
        <v>44633</v>
      </c>
      <c r="F1722" s="1830" t="s">
        <v>6008</v>
      </c>
      <c r="G1722" s="1831">
        <v>5</v>
      </c>
      <c r="H1722" s="1832" t="s">
        <v>305</v>
      </c>
      <c r="I1722" s="1409"/>
      <c r="J1722" s="93"/>
    </row>
    <row r="1723" spans="1:20">
      <c r="A1723" s="1825">
        <v>2022</v>
      </c>
      <c r="B1723" s="1827"/>
      <c r="C1723" s="1827"/>
      <c r="D1723" s="1834"/>
      <c r="E1723" s="1829"/>
      <c r="F1723" s="1830"/>
      <c r="G1723" s="1831">
        <v>5</v>
      </c>
      <c r="H1723" s="1832"/>
      <c r="I1723" s="1409"/>
      <c r="J1723" s="93"/>
    </row>
    <row r="1724" spans="1:20">
      <c r="A1724" s="2170" t="s">
        <v>46</v>
      </c>
      <c r="B1724" s="2171"/>
      <c r="C1724" s="2171" t="s">
        <v>6009</v>
      </c>
      <c r="D1724" s="2268"/>
      <c r="E1724" s="2173"/>
      <c r="F1724" s="2174"/>
      <c r="G1724" s="2175">
        <v>5</v>
      </c>
      <c r="H1724" s="2216"/>
      <c r="I1724" s="1409"/>
      <c r="J1724" s="93"/>
    </row>
    <row r="1725" spans="1:20">
      <c r="A1725" s="278"/>
      <c r="B1725" s="154"/>
      <c r="C1725" s="154"/>
      <c r="D1725" s="279"/>
      <c r="E1725" s="1677"/>
      <c r="F1725" s="280"/>
      <c r="G1725" s="153"/>
      <c r="H1725" s="157"/>
      <c r="I1725" s="1409"/>
      <c r="J1725" s="93"/>
    </row>
    <row r="1726" spans="1:20" s="115" customFormat="1">
      <c r="A1726" s="1835">
        <v>2018</v>
      </c>
      <c r="B1726" s="1826" t="s">
        <v>164</v>
      </c>
      <c r="C1726" s="1836" t="s">
        <v>212</v>
      </c>
      <c r="D1726" s="1826" t="s">
        <v>222</v>
      </c>
      <c r="E1726" s="1837">
        <v>43163</v>
      </c>
      <c r="F1726" s="1838" t="s">
        <v>1338</v>
      </c>
      <c r="G1726" s="1838">
        <v>3</v>
      </c>
      <c r="H1726" s="1839" t="s">
        <v>1339</v>
      </c>
      <c r="I1726" s="1540"/>
      <c r="J1726" s="114"/>
      <c r="K1726" s="113"/>
      <c r="L1726" s="113"/>
      <c r="M1726" s="113"/>
      <c r="N1726" s="113"/>
      <c r="O1726" s="113"/>
      <c r="P1726" s="113"/>
      <c r="Q1726" s="113"/>
      <c r="R1726" s="113"/>
      <c r="S1726" s="113"/>
      <c r="T1726" s="113"/>
    </row>
    <row r="1727" spans="1:20">
      <c r="A1727" s="1840">
        <v>2018</v>
      </c>
      <c r="B1727" s="1826"/>
      <c r="C1727" s="1826"/>
      <c r="D1727" s="1841"/>
      <c r="E1727" s="1837"/>
      <c r="F1727" s="1842"/>
      <c r="G1727" s="1838">
        <f>SUM(G1726)</f>
        <v>3</v>
      </c>
      <c r="H1727" s="1839"/>
      <c r="I1727" s="1649"/>
      <c r="J1727" s="93"/>
      <c r="K1727" s="195"/>
    </row>
    <row r="1728" spans="1:20">
      <c r="A1728" s="2170" t="s">
        <v>46</v>
      </c>
      <c r="B1728" s="2171"/>
      <c r="C1728" s="2171" t="s">
        <v>1340</v>
      </c>
      <c r="D1728" s="2268"/>
      <c r="E1728" s="2173"/>
      <c r="F1728" s="2174"/>
      <c r="G1728" s="2175">
        <f>G1727</f>
        <v>3</v>
      </c>
      <c r="H1728" s="2176"/>
      <c r="I1728" s="1409"/>
      <c r="J1728" s="93"/>
    </row>
    <row r="1729" spans="1:20">
      <c r="A1729" s="104"/>
      <c r="D1729" s="72"/>
      <c r="E1729" s="1673"/>
      <c r="F1729" s="87"/>
      <c r="G1729" s="133"/>
      <c r="I1729" s="1541"/>
      <c r="J1729" s="93"/>
    </row>
    <row r="1730" spans="1:20">
      <c r="A1730" s="147">
        <v>2019</v>
      </c>
      <c r="B1730" s="73" t="s">
        <v>164</v>
      </c>
      <c r="C1730" s="148" t="s">
        <v>182</v>
      </c>
      <c r="D1730" s="73" t="s">
        <v>58</v>
      </c>
      <c r="E1730" s="1673">
        <v>43506</v>
      </c>
      <c r="F1730" s="133" t="s">
        <v>1341</v>
      </c>
      <c r="G1730" s="87">
        <v>5</v>
      </c>
      <c r="H1730" s="88" t="s">
        <v>663</v>
      </c>
      <c r="I1730" s="1541"/>
      <c r="J1730" s="2"/>
    </row>
    <row r="1731" spans="1:20">
      <c r="A1731" s="173">
        <v>2019</v>
      </c>
      <c r="B1731" s="73" t="s">
        <v>164</v>
      </c>
      <c r="C1731" s="148" t="s">
        <v>182</v>
      </c>
      <c r="D1731" s="174" t="s">
        <v>277</v>
      </c>
      <c r="E1731" s="1679">
        <v>43716</v>
      </c>
      <c r="F1731" s="1662" t="s">
        <v>1342</v>
      </c>
      <c r="G1731" s="173">
        <v>10</v>
      </c>
      <c r="H1731" s="88" t="s">
        <v>1343</v>
      </c>
      <c r="I1731" s="1541"/>
    </row>
    <row r="1732" spans="1:20">
      <c r="A1732" s="173">
        <v>2019</v>
      </c>
      <c r="B1732" s="73" t="s">
        <v>164</v>
      </c>
      <c r="C1732" s="148" t="s">
        <v>182</v>
      </c>
      <c r="D1732" s="73" t="s">
        <v>84</v>
      </c>
      <c r="E1732" s="1679">
        <v>43765</v>
      </c>
      <c r="F1732" s="1657" t="s">
        <v>1344</v>
      </c>
      <c r="G1732" s="173">
        <v>5</v>
      </c>
      <c r="H1732" s="88" t="s">
        <v>352</v>
      </c>
      <c r="I1732" s="1541"/>
    </row>
    <row r="1733" spans="1:20">
      <c r="A1733" s="173">
        <v>2019</v>
      </c>
      <c r="B1733" s="73" t="s">
        <v>164</v>
      </c>
      <c r="C1733" s="148" t="s">
        <v>1345</v>
      </c>
      <c r="D1733" s="73" t="s">
        <v>94</v>
      </c>
      <c r="E1733" s="1679">
        <v>43772</v>
      </c>
      <c r="F1733" s="1657" t="s">
        <v>1346</v>
      </c>
      <c r="G1733" s="173">
        <v>5</v>
      </c>
      <c r="H1733" s="88" t="s">
        <v>352</v>
      </c>
      <c r="I1733" s="1541"/>
    </row>
    <row r="1734" spans="1:20">
      <c r="A1734" s="173">
        <v>2019</v>
      </c>
      <c r="B1734" s="73" t="s">
        <v>164</v>
      </c>
      <c r="C1734" s="148" t="s">
        <v>1345</v>
      </c>
      <c r="D1734" s="73" t="s">
        <v>112</v>
      </c>
      <c r="E1734" s="1679">
        <v>43786</v>
      </c>
      <c r="F1734" s="1657" t="s">
        <v>1347</v>
      </c>
      <c r="G1734" s="173">
        <v>5</v>
      </c>
      <c r="H1734" s="88" t="s">
        <v>352</v>
      </c>
      <c r="I1734" s="1541"/>
    </row>
    <row r="1735" spans="1:20">
      <c r="A1735" s="173">
        <v>2019</v>
      </c>
      <c r="B1735" s="73" t="s">
        <v>164</v>
      </c>
      <c r="C1735" s="148" t="s">
        <v>1345</v>
      </c>
      <c r="D1735" s="73" t="s">
        <v>112</v>
      </c>
      <c r="E1735" s="1679">
        <v>43786</v>
      </c>
      <c r="F1735" s="1657" t="s">
        <v>1348</v>
      </c>
      <c r="G1735" s="173">
        <v>0</v>
      </c>
      <c r="H1735" s="88" t="s">
        <v>391</v>
      </c>
      <c r="I1735" s="1541" t="s">
        <v>234</v>
      </c>
    </row>
    <row r="1736" spans="1:20" s="115" customFormat="1">
      <c r="A1736" s="147">
        <v>2019</v>
      </c>
      <c r="B1736" s="107"/>
      <c r="C1736" s="169"/>
      <c r="D1736" s="107"/>
      <c r="E1736" s="1670"/>
      <c r="F1736" s="111"/>
      <c r="G1736" s="133">
        <f>SUM(G1730:G1735)</f>
        <v>30</v>
      </c>
      <c r="H1736" s="170"/>
      <c r="I1736" s="1652"/>
      <c r="J1736" s="114"/>
      <c r="K1736" s="113"/>
      <c r="L1736" s="113"/>
      <c r="M1736" s="113"/>
      <c r="N1736" s="113"/>
      <c r="O1736" s="113"/>
      <c r="P1736" s="113"/>
      <c r="Q1736" s="113"/>
      <c r="R1736" s="113"/>
      <c r="S1736" s="113"/>
      <c r="T1736" s="113"/>
    </row>
    <row r="1737" spans="1:20" s="115" customFormat="1">
      <c r="A1737" s="1497">
        <v>2021</v>
      </c>
      <c r="B1737" s="1457" t="s">
        <v>164</v>
      </c>
      <c r="C1737" s="2349" t="s">
        <v>1345</v>
      </c>
      <c r="D1737" s="2218" t="s">
        <v>5486</v>
      </c>
      <c r="E1737" s="2219">
        <v>44332</v>
      </c>
      <c r="F1737" s="2277" t="s">
        <v>5645</v>
      </c>
      <c r="G1737" s="2220">
        <v>15</v>
      </c>
      <c r="H1737" s="2221" t="s">
        <v>5646</v>
      </c>
      <c r="I1737" s="1652"/>
      <c r="J1737" s="114"/>
      <c r="K1737" s="113"/>
      <c r="L1737" s="113"/>
      <c r="M1737" s="113"/>
      <c r="N1737" s="113"/>
      <c r="O1737" s="113"/>
      <c r="P1737" s="113"/>
      <c r="Q1737" s="113"/>
      <c r="R1737" s="113"/>
      <c r="S1737" s="113"/>
      <c r="T1737" s="113"/>
    </row>
    <row r="1738" spans="1:20" s="115" customFormat="1">
      <c r="A1738" s="1497">
        <v>2021</v>
      </c>
      <c r="B1738" s="1457"/>
      <c r="C1738" s="1498"/>
      <c r="D1738" s="1457"/>
      <c r="E1738" s="1684"/>
      <c r="F1738" s="1458"/>
      <c r="G1738" s="1458">
        <f>SUM(G1737)</f>
        <v>15</v>
      </c>
      <c r="H1738" s="1499"/>
      <c r="I1738" s="1652"/>
      <c r="J1738" s="114"/>
      <c r="K1738" s="113"/>
      <c r="L1738" s="113"/>
      <c r="M1738" s="113"/>
      <c r="N1738" s="113"/>
      <c r="O1738" s="113"/>
      <c r="P1738" s="113"/>
      <c r="Q1738" s="113"/>
      <c r="R1738" s="113"/>
      <c r="S1738" s="113"/>
      <c r="T1738" s="113"/>
    </row>
    <row r="1739" spans="1:20" s="115" customFormat="1">
      <c r="A1739" s="1833">
        <v>2022</v>
      </c>
      <c r="B1739" s="1827" t="s">
        <v>164</v>
      </c>
      <c r="C1739" s="1877" t="s">
        <v>182</v>
      </c>
      <c r="D1739" s="1827" t="s">
        <v>5683</v>
      </c>
      <c r="E1739" s="1829">
        <v>44703</v>
      </c>
      <c r="F1739" s="1831" t="s">
        <v>6166</v>
      </c>
      <c r="G1739" s="1831">
        <v>3</v>
      </c>
      <c r="H1739" s="1832" t="s">
        <v>6055</v>
      </c>
      <c r="I1739" s="1942"/>
      <c r="J1739" s="114"/>
      <c r="K1739" s="113"/>
      <c r="L1739" s="113"/>
      <c r="M1739" s="113"/>
      <c r="N1739" s="113"/>
      <c r="O1739" s="113"/>
      <c r="P1739" s="113"/>
      <c r="Q1739" s="113"/>
      <c r="R1739" s="113"/>
      <c r="S1739" s="113"/>
      <c r="T1739" s="113"/>
    </row>
    <row r="1740" spans="1:20" s="115" customFormat="1">
      <c r="A1740" s="1833">
        <v>2022</v>
      </c>
      <c r="B1740" s="1827" t="s">
        <v>164</v>
      </c>
      <c r="C1740" s="1877" t="s">
        <v>182</v>
      </c>
      <c r="D1740" s="1827" t="s">
        <v>5683</v>
      </c>
      <c r="E1740" s="1829">
        <v>44703</v>
      </c>
      <c r="F1740" s="1831" t="s">
        <v>6165</v>
      </c>
      <c r="G1740" s="1831">
        <v>10</v>
      </c>
      <c r="H1740" s="1832" t="s">
        <v>6062</v>
      </c>
      <c r="I1740" s="1942"/>
      <c r="J1740" s="114"/>
      <c r="K1740" s="113"/>
      <c r="L1740" s="113"/>
      <c r="M1740" s="113"/>
      <c r="N1740" s="113"/>
      <c r="O1740" s="113"/>
      <c r="P1740" s="113"/>
      <c r="Q1740" s="113"/>
      <c r="R1740" s="113"/>
      <c r="S1740" s="113"/>
      <c r="T1740" s="113"/>
    </row>
    <row r="1741" spans="1:20" s="115" customFormat="1">
      <c r="A1741" s="1833">
        <v>2022</v>
      </c>
      <c r="B1741" s="1827" t="s">
        <v>164</v>
      </c>
      <c r="C1741" s="1877" t="s">
        <v>182</v>
      </c>
      <c r="D1741" s="1827" t="s">
        <v>5683</v>
      </c>
      <c r="E1741" s="1829">
        <v>44703</v>
      </c>
      <c r="F1741" s="1831" t="s">
        <v>6211</v>
      </c>
      <c r="G1741" s="1831">
        <v>10</v>
      </c>
      <c r="H1741" s="1832" t="s">
        <v>6064</v>
      </c>
      <c r="I1741" s="1908"/>
      <c r="J1741" s="114"/>
      <c r="K1741" s="113"/>
      <c r="L1741" s="113"/>
      <c r="M1741" s="113"/>
      <c r="N1741" s="113"/>
      <c r="O1741" s="113"/>
      <c r="P1741" s="113"/>
      <c r="Q1741" s="113"/>
      <c r="R1741" s="113"/>
      <c r="S1741" s="113"/>
      <c r="T1741" s="113"/>
    </row>
    <row r="1742" spans="1:20" s="115" customFormat="1">
      <c r="A1742" s="1833">
        <v>2022</v>
      </c>
      <c r="B1742" s="1827" t="s">
        <v>164</v>
      </c>
      <c r="C1742" s="1877" t="s">
        <v>182</v>
      </c>
      <c r="D1742" s="1827" t="s">
        <v>6173</v>
      </c>
      <c r="E1742" s="1829">
        <v>44709</v>
      </c>
      <c r="F1742" s="1831" t="s">
        <v>6165</v>
      </c>
      <c r="G1742" s="1831">
        <v>15</v>
      </c>
      <c r="H1742" s="1832" t="s">
        <v>6187</v>
      </c>
      <c r="I1742" s="1908"/>
      <c r="J1742" s="114"/>
      <c r="K1742" s="113"/>
      <c r="L1742" s="113"/>
      <c r="M1742" s="113"/>
      <c r="N1742" s="113"/>
      <c r="O1742" s="113"/>
      <c r="P1742" s="113"/>
      <c r="Q1742" s="113"/>
      <c r="R1742" s="113"/>
      <c r="S1742" s="113"/>
      <c r="T1742" s="113"/>
    </row>
    <row r="1743" spans="1:20" s="115" customFormat="1">
      <c r="A1743" s="1833">
        <v>2022</v>
      </c>
      <c r="B1743" s="1827" t="s">
        <v>164</v>
      </c>
      <c r="C1743" s="1877" t="s">
        <v>182</v>
      </c>
      <c r="D1743" s="1827" t="s">
        <v>277</v>
      </c>
      <c r="E1743" s="1829">
        <v>44815</v>
      </c>
      <c r="F1743" s="1831" t="s">
        <v>6338</v>
      </c>
      <c r="G1743" s="1831">
        <v>10</v>
      </c>
      <c r="H1743" s="1832" t="s">
        <v>1153</v>
      </c>
      <c r="I1743" s="1908"/>
      <c r="J1743" s="114"/>
      <c r="K1743" s="113"/>
      <c r="L1743" s="113"/>
      <c r="M1743" s="113"/>
      <c r="N1743" s="113"/>
      <c r="O1743" s="113"/>
      <c r="P1743" s="113"/>
      <c r="Q1743" s="113"/>
      <c r="R1743" s="113"/>
      <c r="S1743" s="113"/>
      <c r="T1743" s="113"/>
    </row>
    <row r="1744" spans="1:20" s="115" customFormat="1">
      <c r="A1744" s="1833">
        <v>2022</v>
      </c>
      <c r="B1744" s="1827" t="s">
        <v>164</v>
      </c>
      <c r="C1744" s="1877" t="s">
        <v>182</v>
      </c>
      <c r="D1744" s="1827" t="s">
        <v>5785</v>
      </c>
      <c r="E1744" s="1829">
        <v>44878</v>
      </c>
      <c r="F1744" s="1831"/>
      <c r="G1744" s="1831">
        <v>0</v>
      </c>
      <c r="H1744" s="1832" t="s">
        <v>354</v>
      </c>
      <c r="I1744" s="1907" t="s">
        <v>234</v>
      </c>
      <c r="J1744" s="114"/>
      <c r="K1744" s="113"/>
      <c r="L1744" s="113"/>
      <c r="M1744" s="113"/>
      <c r="N1744" s="113"/>
      <c r="O1744" s="113"/>
      <c r="P1744" s="113"/>
      <c r="Q1744" s="113"/>
      <c r="R1744" s="113"/>
      <c r="S1744" s="113"/>
      <c r="T1744" s="113"/>
    </row>
    <row r="1745" spans="1:20" s="115" customFormat="1">
      <c r="A1745" s="1833">
        <v>2022</v>
      </c>
      <c r="B1745" s="1827" t="s">
        <v>164</v>
      </c>
      <c r="C1745" s="1877" t="s">
        <v>182</v>
      </c>
      <c r="D1745" s="1827" t="s">
        <v>6374</v>
      </c>
      <c r="E1745" s="1829">
        <v>44885</v>
      </c>
      <c r="F1745" s="1831" t="s">
        <v>6375</v>
      </c>
      <c r="G1745" s="1831">
        <v>5</v>
      </c>
      <c r="H1745" s="1832" t="s">
        <v>5744</v>
      </c>
      <c r="I1745" s="1907"/>
      <c r="J1745" s="114"/>
      <c r="K1745" s="113"/>
      <c r="L1745" s="113"/>
      <c r="M1745" s="113"/>
      <c r="N1745" s="113"/>
      <c r="O1745" s="113"/>
      <c r="P1745" s="113"/>
      <c r="Q1745" s="113"/>
      <c r="R1745" s="113"/>
      <c r="S1745" s="113"/>
      <c r="T1745" s="113"/>
    </row>
    <row r="1746" spans="1:20" s="115" customFormat="1">
      <c r="A1746" s="1833">
        <v>2022</v>
      </c>
      <c r="B1746" s="1827" t="s">
        <v>164</v>
      </c>
      <c r="C1746" s="1877" t="s">
        <v>182</v>
      </c>
      <c r="D1746" s="1827" t="s">
        <v>6374</v>
      </c>
      <c r="E1746" s="1829">
        <v>44885</v>
      </c>
      <c r="F1746" s="1831" t="s">
        <v>6375</v>
      </c>
      <c r="G1746" s="1831">
        <v>5</v>
      </c>
      <c r="H1746" s="1832" t="s">
        <v>352</v>
      </c>
      <c r="I1746" s="1907"/>
      <c r="J1746" s="114"/>
      <c r="K1746" s="113"/>
      <c r="L1746" s="113"/>
      <c r="M1746" s="113"/>
      <c r="N1746" s="113"/>
      <c r="O1746" s="113"/>
      <c r="P1746" s="113"/>
      <c r="Q1746" s="113"/>
      <c r="R1746" s="113"/>
      <c r="S1746" s="113"/>
      <c r="T1746" s="113"/>
    </row>
    <row r="1747" spans="1:20" s="115" customFormat="1">
      <c r="A1747" s="1833">
        <v>2022</v>
      </c>
      <c r="B1747" s="1827" t="s">
        <v>164</v>
      </c>
      <c r="C1747" s="1877" t="s">
        <v>182</v>
      </c>
      <c r="D1747" s="1827" t="s">
        <v>6374</v>
      </c>
      <c r="E1747" s="1829">
        <v>44885</v>
      </c>
      <c r="F1747" s="1831" t="s">
        <v>6376</v>
      </c>
      <c r="G1747" s="1831">
        <v>0</v>
      </c>
      <c r="H1747" s="1832" t="s">
        <v>354</v>
      </c>
      <c r="I1747" s="1907" t="s">
        <v>234</v>
      </c>
      <c r="J1747" s="114"/>
      <c r="K1747" s="113"/>
      <c r="L1747" s="113"/>
      <c r="M1747" s="113"/>
      <c r="N1747" s="113"/>
      <c r="O1747" s="113"/>
      <c r="P1747" s="113"/>
      <c r="Q1747" s="113"/>
      <c r="R1747" s="113"/>
      <c r="S1747" s="113"/>
      <c r="T1747" s="113"/>
    </row>
    <row r="1748" spans="1:20" s="115" customFormat="1">
      <c r="A1748" s="1833">
        <v>2022</v>
      </c>
      <c r="B1748" s="1827"/>
      <c r="C1748" s="1877"/>
      <c r="D1748" s="1827"/>
      <c r="E1748" s="1829"/>
      <c r="F1748" s="1831"/>
      <c r="G1748" s="1831">
        <v>58</v>
      </c>
      <c r="H1748" s="1832"/>
      <c r="I1748" s="1908" t="s">
        <v>5908</v>
      </c>
      <c r="J1748" s="114"/>
      <c r="K1748" s="113"/>
      <c r="L1748" s="113"/>
      <c r="M1748" s="113"/>
      <c r="N1748" s="113"/>
      <c r="O1748" s="113"/>
      <c r="P1748" s="113"/>
      <c r="Q1748" s="113"/>
      <c r="R1748" s="113"/>
      <c r="S1748" s="113"/>
      <c r="T1748" s="113"/>
    </row>
    <row r="1749" spans="1:20">
      <c r="A1749" s="2177" t="s">
        <v>46</v>
      </c>
      <c r="B1749" s="2171"/>
      <c r="C1749" s="2178" t="s">
        <v>1349</v>
      </c>
      <c r="D1749" s="2171"/>
      <c r="E1749" s="2173"/>
      <c r="F1749" s="2175"/>
      <c r="G1749" s="2175">
        <v>103</v>
      </c>
      <c r="H1749" s="2176"/>
      <c r="I1749" s="1541"/>
      <c r="J1749" s="93"/>
    </row>
    <row r="1750" spans="1:20">
      <c r="A1750" s="104"/>
      <c r="D1750" s="72"/>
      <c r="E1750" s="1673"/>
      <c r="F1750" s="87"/>
      <c r="G1750" s="133"/>
      <c r="I1750" s="1409"/>
      <c r="J1750" s="93"/>
    </row>
    <row r="1751" spans="1:20">
      <c r="A1751" s="173">
        <v>2019</v>
      </c>
      <c r="B1751" s="73" t="s">
        <v>164</v>
      </c>
      <c r="C1751" s="174" t="s">
        <v>196</v>
      </c>
      <c r="D1751" s="174" t="s">
        <v>277</v>
      </c>
      <c r="E1751" s="1679">
        <v>43716</v>
      </c>
      <c r="F1751" s="1662" t="s">
        <v>1350</v>
      </c>
      <c r="G1751" s="173">
        <v>10</v>
      </c>
      <c r="H1751" s="88" t="s">
        <v>1351</v>
      </c>
      <c r="I1751" s="1409"/>
    </row>
    <row r="1752" spans="1:20" s="115" customFormat="1">
      <c r="A1752" s="147">
        <v>2019</v>
      </c>
      <c r="B1752" s="107"/>
      <c r="C1752" s="169"/>
      <c r="D1752" s="107"/>
      <c r="E1752" s="1670"/>
      <c r="F1752" s="111"/>
      <c r="G1752" s="133">
        <f>SUM(G1751)</f>
        <v>10</v>
      </c>
      <c r="H1752" s="170"/>
      <c r="I1752" s="1540"/>
      <c r="J1752" s="114"/>
      <c r="K1752" s="113"/>
      <c r="L1752" s="113"/>
      <c r="M1752" s="113"/>
      <c r="N1752" s="113"/>
      <c r="O1752" s="113"/>
      <c r="P1752" s="113"/>
      <c r="Q1752" s="113"/>
      <c r="R1752" s="113"/>
      <c r="S1752" s="113"/>
      <c r="T1752" s="113"/>
    </row>
    <row r="1753" spans="1:20" s="115" customFormat="1">
      <c r="A1753" s="1833">
        <v>2022</v>
      </c>
      <c r="B1753" s="1827" t="s">
        <v>164</v>
      </c>
      <c r="C1753" s="1877" t="s">
        <v>5817</v>
      </c>
      <c r="D1753" s="1827" t="s">
        <v>406</v>
      </c>
      <c r="E1753" s="1829">
        <v>44612</v>
      </c>
      <c r="F1753" s="1831" t="s">
        <v>5818</v>
      </c>
      <c r="G1753" s="1831">
        <v>5</v>
      </c>
      <c r="H1753" s="1832" t="s">
        <v>352</v>
      </c>
      <c r="I1753" s="1540"/>
      <c r="J1753" s="114"/>
      <c r="K1753" s="113"/>
      <c r="L1753" s="113"/>
      <c r="M1753" s="113"/>
      <c r="N1753" s="113"/>
      <c r="O1753" s="113"/>
      <c r="P1753" s="113"/>
      <c r="Q1753" s="113"/>
      <c r="R1753" s="113"/>
      <c r="S1753" s="113"/>
      <c r="T1753" s="113"/>
    </row>
    <row r="1754" spans="1:20" s="115" customFormat="1">
      <c r="A1754" s="1833">
        <v>2022</v>
      </c>
      <c r="B1754" s="1827" t="s">
        <v>164</v>
      </c>
      <c r="C1754" s="1877" t="s">
        <v>196</v>
      </c>
      <c r="D1754" s="1827" t="s">
        <v>277</v>
      </c>
      <c r="E1754" s="1829">
        <v>44815</v>
      </c>
      <c r="F1754" s="1831" t="s">
        <v>6324</v>
      </c>
      <c r="G1754" s="1831">
        <v>10</v>
      </c>
      <c r="H1754" s="1832" t="s">
        <v>1183</v>
      </c>
      <c r="I1754" s="1925"/>
      <c r="J1754" s="114"/>
      <c r="K1754" s="113"/>
      <c r="L1754" s="113"/>
      <c r="M1754" s="113"/>
      <c r="N1754" s="113"/>
      <c r="O1754" s="113"/>
      <c r="P1754" s="113"/>
      <c r="Q1754" s="113"/>
      <c r="R1754" s="113"/>
      <c r="S1754" s="113"/>
      <c r="T1754" s="113"/>
    </row>
    <row r="1755" spans="1:20" s="115" customFormat="1">
      <c r="A1755" s="1833">
        <v>2022</v>
      </c>
      <c r="B1755" s="1827" t="s">
        <v>164</v>
      </c>
      <c r="C1755" s="1877" t="s">
        <v>196</v>
      </c>
      <c r="D1755" s="1827" t="s">
        <v>277</v>
      </c>
      <c r="E1755" s="1829">
        <v>44815</v>
      </c>
      <c r="F1755" s="1831" t="s">
        <v>6325</v>
      </c>
      <c r="G1755" s="1831">
        <v>3</v>
      </c>
      <c r="H1755" s="1832" t="s">
        <v>1751</v>
      </c>
      <c r="I1755" s="1925"/>
      <c r="J1755" s="114"/>
      <c r="K1755" s="113"/>
      <c r="L1755" s="113"/>
      <c r="M1755" s="113"/>
      <c r="N1755" s="113"/>
      <c r="O1755" s="113"/>
      <c r="P1755" s="113"/>
      <c r="Q1755" s="113"/>
      <c r="R1755" s="113"/>
      <c r="S1755" s="113"/>
      <c r="T1755" s="113"/>
    </row>
    <row r="1756" spans="1:20" s="115" customFormat="1">
      <c r="A1756" s="1833">
        <v>2022</v>
      </c>
      <c r="B1756" s="1827" t="s">
        <v>164</v>
      </c>
      <c r="C1756" s="1877" t="s">
        <v>196</v>
      </c>
      <c r="D1756" s="1827" t="s">
        <v>461</v>
      </c>
      <c r="E1756" s="1829">
        <v>44822</v>
      </c>
      <c r="F1756" s="1831" t="s">
        <v>6257</v>
      </c>
      <c r="G1756" s="1831">
        <v>5</v>
      </c>
      <c r="H1756" s="1832" t="s">
        <v>236</v>
      </c>
      <c r="I1756" s="1925"/>
      <c r="J1756" s="114"/>
      <c r="K1756" s="113"/>
      <c r="L1756" s="113"/>
      <c r="M1756" s="113"/>
      <c r="N1756" s="113"/>
      <c r="O1756" s="113"/>
      <c r="P1756" s="113"/>
      <c r="Q1756" s="113"/>
      <c r="R1756" s="113"/>
      <c r="S1756" s="113"/>
      <c r="T1756" s="113"/>
    </row>
    <row r="1757" spans="1:20" s="115" customFormat="1">
      <c r="A1757" s="1833">
        <v>2022</v>
      </c>
      <c r="B1757" s="1827" t="s">
        <v>164</v>
      </c>
      <c r="C1757" s="1877" t="s">
        <v>196</v>
      </c>
      <c r="D1757" s="1827" t="s">
        <v>461</v>
      </c>
      <c r="E1757" s="1829">
        <v>44822</v>
      </c>
      <c r="F1757" s="1831" t="s">
        <v>6257</v>
      </c>
      <c r="G1757" s="1831">
        <v>0</v>
      </c>
      <c r="H1757" s="1832" t="s">
        <v>414</v>
      </c>
      <c r="I1757" s="1857" t="s">
        <v>234</v>
      </c>
      <c r="J1757" s="114"/>
      <c r="K1757" s="113"/>
      <c r="L1757" s="113"/>
      <c r="M1757" s="113"/>
      <c r="N1757" s="113"/>
      <c r="O1757" s="113"/>
      <c r="P1757" s="113"/>
      <c r="Q1757" s="113"/>
      <c r="R1757" s="113"/>
      <c r="S1757" s="113"/>
      <c r="T1757" s="113"/>
    </row>
    <row r="1758" spans="1:20" s="115" customFormat="1">
      <c r="A1758" s="1833">
        <v>2022</v>
      </c>
      <c r="B1758" s="1827" t="s">
        <v>164</v>
      </c>
      <c r="C1758" s="1877" t="s">
        <v>196</v>
      </c>
      <c r="D1758" s="1827" t="s">
        <v>6355</v>
      </c>
      <c r="E1758" s="1829">
        <v>44871</v>
      </c>
      <c r="F1758" s="1831" t="s">
        <v>6362</v>
      </c>
      <c r="G1758" s="1831">
        <v>5</v>
      </c>
      <c r="H1758" s="1832" t="s">
        <v>414</v>
      </c>
      <c r="I1758" s="1857"/>
      <c r="J1758" s="114"/>
      <c r="K1758" s="113"/>
      <c r="L1758" s="113"/>
      <c r="M1758" s="113"/>
      <c r="N1758" s="113"/>
      <c r="O1758" s="113"/>
      <c r="P1758" s="113"/>
      <c r="Q1758" s="113"/>
      <c r="R1758" s="113"/>
      <c r="S1758" s="113"/>
      <c r="T1758" s="113"/>
    </row>
    <row r="1759" spans="1:20" s="115" customFormat="1">
      <c r="A1759" s="1833">
        <v>2022</v>
      </c>
      <c r="B1759" s="1827" t="s">
        <v>164</v>
      </c>
      <c r="C1759" s="1877" t="s">
        <v>196</v>
      </c>
      <c r="D1759" s="1827" t="s">
        <v>5785</v>
      </c>
      <c r="E1759" s="1829">
        <v>44878</v>
      </c>
      <c r="F1759" s="1831" t="s">
        <v>6362</v>
      </c>
      <c r="G1759" s="1831">
        <v>5</v>
      </c>
      <c r="H1759" s="1832" t="s">
        <v>414</v>
      </c>
      <c r="I1759" s="1857"/>
      <c r="J1759" s="114"/>
      <c r="K1759" s="113"/>
      <c r="L1759" s="113"/>
      <c r="M1759" s="113"/>
      <c r="N1759" s="113"/>
      <c r="O1759" s="113"/>
      <c r="P1759" s="113"/>
      <c r="Q1759" s="113"/>
      <c r="R1759" s="113"/>
      <c r="S1759" s="113"/>
      <c r="T1759" s="113"/>
    </row>
    <row r="1760" spans="1:20" s="115" customFormat="1">
      <c r="A1760" s="1833">
        <v>2022</v>
      </c>
      <c r="B1760" s="1827"/>
      <c r="C1760" s="1877"/>
      <c r="D1760" s="1827"/>
      <c r="E1760" s="1829"/>
      <c r="F1760" s="1831"/>
      <c r="G1760" s="1831">
        <v>33</v>
      </c>
      <c r="H1760" s="1832"/>
      <c r="I1760" s="1925"/>
      <c r="J1760" s="114"/>
      <c r="K1760" s="113"/>
      <c r="L1760" s="113"/>
      <c r="M1760" s="113"/>
      <c r="N1760" s="113"/>
      <c r="O1760" s="113"/>
      <c r="P1760" s="113"/>
      <c r="Q1760" s="113"/>
      <c r="R1760" s="113"/>
      <c r="S1760" s="113"/>
      <c r="T1760" s="113"/>
    </row>
    <row r="1761" spans="1:10">
      <c r="A1761" s="2177" t="s">
        <v>46</v>
      </c>
      <c r="B1761" s="2171"/>
      <c r="C1761" s="2178" t="s">
        <v>1352</v>
      </c>
      <c r="D1761" s="2171"/>
      <c r="E1761" s="2173"/>
      <c r="F1761" s="2175"/>
      <c r="G1761" s="2175">
        <v>43</v>
      </c>
      <c r="H1761" s="2176"/>
      <c r="I1761" s="1409"/>
      <c r="J1761" s="93"/>
    </row>
    <row r="1762" spans="1:10">
      <c r="A1762" s="147"/>
      <c r="C1762" s="148"/>
      <c r="E1762" s="1673"/>
      <c r="F1762" s="133"/>
      <c r="G1762" s="133"/>
      <c r="I1762" s="1409"/>
      <c r="J1762" s="93"/>
    </row>
    <row r="1763" spans="1:10">
      <c r="A1763" s="1859">
        <v>2020</v>
      </c>
      <c r="B1763" s="1875" t="s">
        <v>164</v>
      </c>
      <c r="C1763" s="2293" t="s">
        <v>170</v>
      </c>
      <c r="D1763" s="2294" t="s">
        <v>252</v>
      </c>
      <c r="E1763" s="2295">
        <v>43891</v>
      </c>
      <c r="F1763" s="2296" t="s">
        <v>1353</v>
      </c>
      <c r="G1763" s="2297">
        <v>10</v>
      </c>
      <c r="H1763" s="2298" t="s">
        <v>1354</v>
      </c>
      <c r="I1763" s="1409"/>
      <c r="J1763" s="93"/>
    </row>
    <row r="1764" spans="1:10">
      <c r="A1764" s="1871">
        <v>2020</v>
      </c>
      <c r="B1764" s="1860"/>
      <c r="C1764" s="1860"/>
      <c r="D1764" s="1869"/>
      <c r="E1764" s="1862"/>
      <c r="F1764" s="1873"/>
      <c r="G1764" s="1859">
        <f>SUM(G1763:G1763)</f>
        <v>10</v>
      </c>
      <c r="H1764" s="1870"/>
      <c r="I1764" s="1409"/>
      <c r="J1764" s="93"/>
    </row>
    <row r="1765" spans="1:10">
      <c r="A1765" s="2170" t="s">
        <v>46</v>
      </c>
      <c r="B1765" s="2171"/>
      <c r="C1765" s="2171" t="s">
        <v>1355</v>
      </c>
      <c r="D1765" s="2268"/>
      <c r="E1765" s="2173"/>
      <c r="F1765" s="2174"/>
      <c r="G1765" s="2175">
        <f>G1764</f>
        <v>10</v>
      </c>
      <c r="H1765" s="2176"/>
      <c r="I1765" s="1409"/>
      <c r="J1765" s="93"/>
    </row>
    <row r="1766" spans="1:10">
      <c r="A1766" s="147"/>
      <c r="C1766" s="148"/>
      <c r="E1766" s="1673"/>
      <c r="F1766" s="133"/>
      <c r="G1766" s="133"/>
      <c r="I1766" s="1409"/>
      <c r="J1766" s="93"/>
    </row>
    <row r="1767" spans="1:10">
      <c r="A1767" s="1871">
        <v>2020</v>
      </c>
      <c r="B1767" s="1860" t="s">
        <v>91</v>
      </c>
      <c r="C1767" s="2247" t="s">
        <v>104</v>
      </c>
      <c r="D1767" s="2190" t="s">
        <v>252</v>
      </c>
      <c r="E1767" s="2191">
        <v>43891</v>
      </c>
      <c r="F1767" s="2192" t="s">
        <v>1356</v>
      </c>
      <c r="G1767" s="2248">
        <v>10</v>
      </c>
      <c r="H1767" s="2194" t="s">
        <v>1357</v>
      </c>
      <c r="I1767" s="1409"/>
      <c r="J1767" s="93"/>
    </row>
    <row r="1768" spans="1:10">
      <c r="A1768" s="1871">
        <v>2020</v>
      </c>
      <c r="B1768" s="1860" t="s">
        <v>91</v>
      </c>
      <c r="C1768" s="2249" t="s">
        <v>104</v>
      </c>
      <c r="D1768" s="2060" t="s">
        <v>252</v>
      </c>
      <c r="E1768" s="2061">
        <v>43891</v>
      </c>
      <c r="F1768" s="2062" t="s">
        <v>1358</v>
      </c>
      <c r="G1768" s="2086">
        <v>3</v>
      </c>
      <c r="H1768" s="2067" t="s">
        <v>1359</v>
      </c>
      <c r="I1768" s="1409"/>
      <c r="J1768" s="93"/>
    </row>
    <row r="1769" spans="1:10">
      <c r="A1769" s="1871">
        <v>2020</v>
      </c>
      <c r="B1769" s="1860" t="s">
        <v>91</v>
      </c>
      <c r="C1769" s="2249" t="s">
        <v>104</v>
      </c>
      <c r="D1769" s="2060" t="s">
        <v>252</v>
      </c>
      <c r="E1769" s="2061">
        <v>43891</v>
      </c>
      <c r="F1769" s="2062" t="s">
        <v>1360</v>
      </c>
      <c r="G1769" s="2086">
        <v>7</v>
      </c>
      <c r="H1769" s="2067" t="s">
        <v>1361</v>
      </c>
      <c r="I1769" s="1409"/>
      <c r="J1769" s="93"/>
    </row>
    <row r="1770" spans="1:10">
      <c r="A1770" s="1871">
        <v>2020</v>
      </c>
      <c r="B1770" s="1860"/>
      <c r="C1770" s="2195"/>
      <c r="D1770" s="2146"/>
      <c r="E1770" s="2065"/>
      <c r="F1770" s="2111"/>
      <c r="G1770" s="2066">
        <f>SUM(G1767:G1769)</f>
        <v>20</v>
      </c>
      <c r="H1770" s="2068"/>
      <c r="I1770" s="1409"/>
      <c r="J1770" s="93"/>
    </row>
    <row r="1771" spans="1:10">
      <c r="A1771" s="1536">
        <v>2021</v>
      </c>
      <c r="B1771" s="1457" t="s">
        <v>91</v>
      </c>
      <c r="C1771" s="2251" t="s">
        <v>104</v>
      </c>
      <c r="D1771" s="2252" t="s">
        <v>252</v>
      </c>
      <c r="E1771" s="2253">
        <v>44262</v>
      </c>
      <c r="F1771" s="2255" t="s">
        <v>5436</v>
      </c>
      <c r="G1771" s="2255">
        <v>3</v>
      </c>
      <c r="H1771" s="2256" t="s">
        <v>846</v>
      </c>
      <c r="I1771" s="1409"/>
      <c r="J1771" s="93"/>
    </row>
    <row r="1772" spans="1:10">
      <c r="A1772" s="1536">
        <v>2021</v>
      </c>
      <c r="B1772" s="1457"/>
      <c r="C1772" s="1457"/>
      <c r="D1772" s="1537"/>
      <c r="E1772" s="1684"/>
      <c r="F1772" s="1534"/>
      <c r="G1772" s="1458">
        <f>SUM(G1771)</f>
        <v>3</v>
      </c>
      <c r="H1772" s="1499"/>
      <c r="I1772" s="1409"/>
      <c r="J1772" s="93"/>
    </row>
    <row r="1773" spans="1:10">
      <c r="A1773" s="1825">
        <v>2022</v>
      </c>
      <c r="B1773" s="1827" t="s">
        <v>91</v>
      </c>
      <c r="C1773" s="1827" t="s">
        <v>104</v>
      </c>
      <c r="D1773" s="1834" t="s">
        <v>5683</v>
      </c>
      <c r="E1773" s="1829">
        <v>44703</v>
      </c>
      <c r="F1773" s="1830" t="s">
        <v>6167</v>
      </c>
      <c r="G1773" s="1831">
        <v>10</v>
      </c>
      <c r="H1773" s="1832" t="s">
        <v>6094</v>
      </c>
      <c r="I1773" s="1857"/>
      <c r="J1773" s="93"/>
    </row>
    <row r="1774" spans="1:10">
      <c r="A1774" s="1825">
        <v>2022</v>
      </c>
      <c r="B1774" s="1827" t="s">
        <v>91</v>
      </c>
      <c r="C1774" s="1827" t="s">
        <v>104</v>
      </c>
      <c r="D1774" s="1834" t="s">
        <v>461</v>
      </c>
      <c r="E1774" s="1829">
        <v>44822</v>
      </c>
      <c r="F1774" s="1830" t="s">
        <v>6258</v>
      </c>
      <c r="G1774" s="1831">
        <v>0</v>
      </c>
      <c r="H1774" s="1832" t="s">
        <v>273</v>
      </c>
      <c r="I1774" s="1857" t="s">
        <v>234</v>
      </c>
      <c r="J1774" s="93"/>
    </row>
    <row r="1775" spans="1:10">
      <c r="A1775" s="1825">
        <v>2022</v>
      </c>
      <c r="B1775" s="1827"/>
      <c r="C1775" s="1827"/>
      <c r="D1775" s="1834"/>
      <c r="E1775" s="1829"/>
      <c r="F1775" s="1830"/>
      <c r="G1775" s="1831">
        <v>10</v>
      </c>
      <c r="H1775" s="1832"/>
      <c r="I1775" s="1857"/>
      <c r="J1775" s="93"/>
    </row>
    <row r="1776" spans="1:10">
      <c r="A1776" s="2170" t="s">
        <v>46</v>
      </c>
      <c r="B1776" s="2171"/>
      <c r="C1776" s="2171" t="s">
        <v>1362</v>
      </c>
      <c r="D1776" s="2268"/>
      <c r="E1776" s="2173"/>
      <c r="F1776" s="2174"/>
      <c r="G1776" s="2175">
        <v>33</v>
      </c>
      <c r="H1776" s="2176"/>
      <c r="I1776" s="1409"/>
      <c r="J1776" s="93"/>
    </row>
    <row r="1777" spans="1:22">
      <c r="A1777" s="147"/>
      <c r="C1777" s="148"/>
      <c r="E1777" s="1673"/>
      <c r="F1777" s="133"/>
      <c r="G1777" s="133"/>
      <c r="I1777" s="1409"/>
      <c r="J1777" s="93"/>
    </row>
    <row r="1778" spans="1:22" s="115" customFormat="1">
      <c r="A1778" s="1835">
        <v>2018</v>
      </c>
      <c r="B1778" s="1826" t="s">
        <v>164</v>
      </c>
      <c r="C1778" s="1836" t="s">
        <v>176</v>
      </c>
      <c r="D1778" s="1826" t="s">
        <v>252</v>
      </c>
      <c r="E1778" s="1837">
        <v>43163</v>
      </c>
      <c r="F1778" s="1838" t="s">
        <v>1366</v>
      </c>
      <c r="G1778" s="1842">
        <v>3</v>
      </c>
      <c r="H1778" s="1839" t="s">
        <v>5806</v>
      </c>
      <c r="I1778" s="1540"/>
      <c r="J1778" s="114"/>
      <c r="K1778" s="113"/>
      <c r="L1778" s="113"/>
      <c r="M1778" s="113"/>
      <c r="N1778" s="113"/>
      <c r="O1778" s="113"/>
      <c r="P1778" s="113"/>
      <c r="Q1778" s="113"/>
      <c r="R1778" s="113"/>
      <c r="S1778" s="113"/>
      <c r="T1778" s="113"/>
    </row>
    <row r="1779" spans="1:22">
      <c r="A1779" s="1835">
        <v>2018</v>
      </c>
      <c r="B1779" s="1826"/>
      <c r="C1779" s="1836"/>
      <c r="D1779" s="1826"/>
      <c r="E1779" s="1837"/>
      <c r="F1779" s="1838"/>
      <c r="G1779" s="1842">
        <f>SUM(G1778:G1778)</f>
        <v>3</v>
      </c>
      <c r="H1779" s="1839"/>
      <c r="I1779" s="1409"/>
      <c r="J1779" s="349"/>
      <c r="L1779" s="352"/>
      <c r="M1779" s="352"/>
      <c r="N1779" s="186"/>
      <c r="O1779" s="186"/>
      <c r="P1779" s="195"/>
      <c r="Q1779" s="195"/>
      <c r="R1779" s="195"/>
      <c r="S1779" s="195"/>
      <c r="T1779" s="195"/>
      <c r="U1779" s="197"/>
      <c r="V1779" s="197"/>
    </row>
    <row r="1780" spans="1:22">
      <c r="A1780" s="173">
        <v>2019</v>
      </c>
      <c r="B1780" s="73" t="s">
        <v>164</v>
      </c>
      <c r="C1780" s="174" t="s">
        <v>176</v>
      </c>
      <c r="D1780" s="174" t="s">
        <v>277</v>
      </c>
      <c r="E1780" s="1679">
        <v>43716</v>
      </c>
      <c r="F1780" s="1662" t="s">
        <v>1369</v>
      </c>
      <c r="G1780" s="173">
        <v>7</v>
      </c>
      <c r="H1780" s="88" t="s">
        <v>622</v>
      </c>
      <c r="I1780" s="1409"/>
    </row>
    <row r="1781" spans="1:22">
      <c r="A1781" s="173">
        <v>2019</v>
      </c>
      <c r="C1781" s="174"/>
      <c r="D1781" s="174"/>
      <c r="E1781" s="1679"/>
      <c r="F1781" s="1715"/>
      <c r="G1781" s="173">
        <f>SUM(G1780)</f>
        <v>7</v>
      </c>
      <c r="I1781" s="1409"/>
    </row>
    <row r="1782" spans="1:22">
      <c r="A1782" s="1859">
        <v>2020</v>
      </c>
      <c r="B1782" s="1860" t="s">
        <v>164</v>
      </c>
      <c r="C1782" s="1860" t="s">
        <v>176</v>
      </c>
      <c r="D1782" s="1860" t="s">
        <v>5446</v>
      </c>
      <c r="E1782" s="1862">
        <v>43910</v>
      </c>
      <c r="F1782" s="1863" t="s">
        <v>1370</v>
      </c>
      <c r="G1782" s="1859">
        <v>5</v>
      </c>
      <c r="H1782" s="1870" t="s">
        <v>352</v>
      </c>
      <c r="I1782" s="1409"/>
    </row>
    <row r="1783" spans="1:22">
      <c r="A1783" s="1859">
        <v>2020</v>
      </c>
      <c r="B1783" s="1860"/>
      <c r="C1783" s="1860"/>
      <c r="D1783" s="1860"/>
      <c r="E1783" s="1862"/>
      <c r="F1783" s="1863"/>
      <c r="G1783" s="1859">
        <f>SUM(G1782)</f>
        <v>5</v>
      </c>
      <c r="H1783" s="1870"/>
      <c r="I1783" s="1409"/>
    </row>
    <row r="1784" spans="1:22">
      <c r="A1784" s="1831">
        <v>2022</v>
      </c>
      <c r="B1784" s="1827" t="s">
        <v>164</v>
      </c>
      <c r="C1784" s="1827" t="s">
        <v>176</v>
      </c>
      <c r="D1784" s="1827" t="s">
        <v>5683</v>
      </c>
      <c r="E1784" s="1829">
        <v>44703</v>
      </c>
      <c r="F1784" s="1843" t="s">
        <v>6168</v>
      </c>
      <c r="G1784" s="1831">
        <v>7</v>
      </c>
      <c r="H1784" s="1832" t="s">
        <v>6101</v>
      </c>
      <c r="I1784" s="1857"/>
    </row>
    <row r="1785" spans="1:22">
      <c r="A1785" s="1831">
        <v>2022</v>
      </c>
      <c r="B1785" s="1827"/>
      <c r="C1785" s="1827"/>
      <c r="D1785" s="1827"/>
      <c r="E1785" s="1829"/>
      <c r="F1785" s="1843"/>
      <c r="G1785" s="1831">
        <v>7</v>
      </c>
      <c r="H1785" s="1832"/>
      <c r="I1785" s="1857"/>
    </row>
    <row r="1786" spans="1:22">
      <c r="A1786" s="2177" t="s">
        <v>46</v>
      </c>
      <c r="B1786" s="2171"/>
      <c r="C1786" s="2178" t="s">
        <v>1371</v>
      </c>
      <c r="D1786" s="2171"/>
      <c r="E1786" s="2173"/>
      <c r="F1786" s="2175"/>
      <c r="G1786" s="2175">
        <v>22</v>
      </c>
      <c r="H1786" s="2176"/>
      <c r="I1786" s="1409"/>
      <c r="J1786" s="93"/>
    </row>
    <row r="1787" spans="1:22">
      <c r="A1787" s="178"/>
      <c r="B1787" s="154"/>
      <c r="C1787" s="155"/>
      <c r="D1787" s="154"/>
      <c r="E1787" s="1677"/>
      <c r="F1787" s="153"/>
      <c r="G1787" s="153"/>
      <c r="H1787" s="157"/>
      <c r="I1787" s="1409"/>
      <c r="J1787" s="93"/>
    </row>
    <row r="1788" spans="1:22">
      <c r="A1788" s="1833">
        <v>2022</v>
      </c>
      <c r="B1788" s="1827" t="s">
        <v>53</v>
      </c>
      <c r="C1788" s="1877" t="s">
        <v>6010</v>
      </c>
      <c r="D1788" s="1827" t="s">
        <v>5745</v>
      </c>
      <c r="E1788" s="1829">
        <v>44633</v>
      </c>
      <c r="F1788" s="1831" t="s">
        <v>6011</v>
      </c>
      <c r="G1788" s="1831">
        <v>5</v>
      </c>
      <c r="H1788" s="1832" t="s">
        <v>435</v>
      </c>
      <c r="I1788" s="1409"/>
      <c r="J1788" s="93"/>
    </row>
    <row r="1789" spans="1:22">
      <c r="A1789" s="1833">
        <v>2022</v>
      </c>
      <c r="B1789" s="1827"/>
      <c r="C1789" s="1877"/>
      <c r="D1789" s="1827"/>
      <c r="E1789" s="1829"/>
      <c r="F1789" s="1831"/>
      <c r="G1789" s="1831">
        <v>5</v>
      </c>
      <c r="H1789" s="1832"/>
      <c r="I1789" s="1409"/>
      <c r="J1789" s="93"/>
    </row>
    <row r="1790" spans="1:22">
      <c r="A1790" s="2177" t="s">
        <v>46</v>
      </c>
      <c r="B1790" s="2171"/>
      <c r="C1790" s="2178" t="s">
        <v>6012</v>
      </c>
      <c r="D1790" s="2171"/>
      <c r="E1790" s="2173"/>
      <c r="F1790" s="2175"/>
      <c r="G1790" s="2175">
        <v>5</v>
      </c>
      <c r="H1790" s="2216"/>
      <c r="I1790" s="1409"/>
      <c r="J1790" s="93"/>
    </row>
    <row r="1791" spans="1:22">
      <c r="A1791" s="104"/>
      <c r="D1791" s="131"/>
      <c r="E1791" s="1673"/>
      <c r="F1791" s="87"/>
      <c r="G1791" s="133"/>
      <c r="I1791" s="1409"/>
      <c r="J1791" s="93"/>
    </row>
    <row r="1792" spans="1:22" s="115" customFormat="1">
      <c r="A1792" s="1835">
        <v>2018</v>
      </c>
      <c r="B1792" s="1826" t="s">
        <v>91</v>
      </c>
      <c r="C1792" s="1836" t="s">
        <v>92</v>
      </c>
      <c r="D1792" s="1826" t="s">
        <v>222</v>
      </c>
      <c r="E1792" s="1837">
        <v>43163</v>
      </c>
      <c r="F1792" s="1838" t="s">
        <v>1377</v>
      </c>
      <c r="G1792" s="1838">
        <v>3</v>
      </c>
      <c r="H1792" s="1839" t="s">
        <v>1378</v>
      </c>
      <c r="I1792" s="1540"/>
      <c r="J1792" s="114"/>
      <c r="K1792" s="113"/>
      <c r="L1792" s="113"/>
      <c r="M1792" s="113"/>
      <c r="N1792" s="113"/>
      <c r="O1792" s="113"/>
      <c r="P1792" s="113"/>
      <c r="Q1792" s="113"/>
      <c r="R1792" s="113"/>
      <c r="S1792" s="113"/>
      <c r="T1792" s="113"/>
    </row>
    <row r="1793" spans="1:20" s="115" customFormat="1">
      <c r="A1793" s="1835">
        <v>2018</v>
      </c>
      <c r="B1793" s="1826" t="s">
        <v>91</v>
      </c>
      <c r="C1793" s="1836" t="s">
        <v>92</v>
      </c>
      <c r="D1793" s="1826" t="s">
        <v>222</v>
      </c>
      <c r="E1793" s="1837">
        <v>43163</v>
      </c>
      <c r="F1793" s="1838" t="s">
        <v>1379</v>
      </c>
      <c r="G1793" s="1838">
        <v>10</v>
      </c>
      <c r="H1793" s="1839" t="s">
        <v>1380</v>
      </c>
      <c r="I1793" s="1540"/>
      <c r="J1793" s="114"/>
      <c r="K1793" s="113"/>
      <c r="L1793" s="113"/>
      <c r="M1793" s="113"/>
      <c r="N1793" s="113"/>
      <c r="O1793" s="113"/>
      <c r="P1793" s="113"/>
      <c r="Q1793" s="113"/>
      <c r="R1793" s="113"/>
      <c r="S1793" s="113"/>
      <c r="T1793" s="113"/>
    </row>
    <row r="1794" spans="1:20" s="115" customFormat="1">
      <c r="A1794" s="1835">
        <v>2018</v>
      </c>
      <c r="B1794" s="1826" t="s">
        <v>91</v>
      </c>
      <c r="C1794" s="1836" t="s">
        <v>92</v>
      </c>
      <c r="D1794" s="1826" t="s">
        <v>222</v>
      </c>
      <c r="E1794" s="1837">
        <v>43163</v>
      </c>
      <c r="F1794" s="1838" t="s">
        <v>1381</v>
      </c>
      <c r="G1794" s="1838">
        <v>10</v>
      </c>
      <c r="H1794" s="1839" t="s">
        <v>1382</v>
      </c>
      <c r="I1794" s="1540"/>
      <c r="J1794" s="114"/>
      <c r="K1794" s="113"/>
      <c r="L1794" s="113"/>
      <c r="M1794" s="113"/>
      <c r="N1794" s="113"/>
      <c r="O1794" s="113"/>
      <c r="P1794" s="113"/>
      <c r="Q1794" s="113"/>
      <c r="R1794" s="113"/>
      <c r="S1794" s="113"/>
      <c r="T1794" s="113"/>
    </row>
    <row r="1795" spans="1:20" s="115" customFormat="1">
      <c r="A1795" s="1835">
        <v>2018</v>
      </c>
      <c r="B1795" s="1826" t="s">
        <v>91</v>
      </c>
      <c r="C1795" s="1836" t="s">
        <v>92</v>
      </c>
      <c r="D1795" s="1826" t="s">
        <v>222</v>
      </c>
      <c r="E1795" s="1837">
        <v>43163</v>
      </c>
      <c r="F1795" s="1838" t="s">
        <v>1383</v>
      </c>
      <c r="G1795" s="1838">
        <v>10</v>
      </c>
      <c r="H1795" s="1839" t="s">
        <v>1384</v>
      </c>
      <c r="I1795" s="1540"/>
      <c r="J1795" s="114"/>
      <c r="K1795" s="113"/>
      <c r="L1795" s="113"/>
      <c r="M1795" s="113"/>
      <c r="N1795" s="113"/>
      <c r="O1795" s="113"/>
      <c r="P1795" s="113"/>
      <c r="Q1795" s="113"/>
      <c r="R1795" s="113"/>
      <c r="S1795" s="113"/>
      <c r="T1795" s="113"/>
    </row>
    <row r="1796" spans="1:20" s="115" customFormat="1">
      <c r="A1796" s="1835">
        <v>2018</v>
      </c>
      <c r="B1796" s="1826" t="s">
        <v>91</v>
      </c>
      <c r="C1796" s="1836" t="s">
        <v>92</v>
      </c>
      <c r="D1796" s="1826" t="s">
        <v>222</v>
      </c>
      <c r="E1796" s="1837">
        <v>43163</v>
      </c>
      <c r="F1796" s="1838" t="s">
        <v>1385</v>
      </c>
      <c r="G1796" s="1838">
        <v>10</v>
      </c>
      <c r="H1796" s="1839" t="s">
        <v>1386</v>
      </c>
      <c r="I1796" s="1540"/>
      <c r="J1796" s="114"/>
      <c r="K1796" s="113"/>
      <c r="L1796" s="113"/>
      <c r="M1796" s="113"/>
      <c r="N1796" s="113"/>
      <c r="O1796" s="113"/>
      <c r="P1796" s="113"/>
      <c r="Q1796" s="113"/>
      <c r="R1796" s="113"/>
      <c r="S1796" s="113"/>
      <c r="T1796" s="113"/>
    </row>
    <row r="1797" spans="1:20" s="115" customFormat="1">
      <c r="A1797" s="1835">
        <v>2018</v>
      </c>
      <c r="B1797" s="1826" t="s">
        <v>91</v>
      </c>
      <c r="C1797" s="1836" t="s">
        <v>92</v>
      </c>
      <c r="D1797" s="1826" t="s">
        <v>222</v>
      </c>
      <c r="E1797" s="1837">
        <v>43163</v>
      </c>
      <c r="F1797" s="1838" t="s">
        <v>1387</v>
      </c>
      <c r="G1797" s="1838">
        <v>3</v>
      </c>
      <c r="H1797" s="1839" t="s">
        <v>1388</v>
      </c>
      <c r="I1797" s="1540"/>
      <c r="J1797" s="114"/>
      <c r="K1797" s="113"/>
      <c r="L1797" s="113"/>
      <c r="M1797" s="113"/>
      <c r="N1797" s="113"/>
      <c r="O1797" s="113"/>
      <c r="P1797" s="113"/>
      <c r="Q1797" s="113"/>
      <c r="R1797" s="113"/>
      <c r="S1797" s="113"/>
      <c r="T1797" s="113"/>
    </row>
    <row r="1798" spans="1:20" s="115" customFormat="1">
      <c r="A1798" s="1835">
        <v>2018</v>
      </c>
      <c r="B1798" s="1826" t="s">
        <v>91</v>
      </c>
      <c r="C1798" s="1826" t="s">
        <v>92</v>
      </c>
      <c r="D1798" s="1826" t="s">
        <v>227</v>
      </c>
      <c r="E1798" s="1837">
        <v>43240</v>
      </c>
      <c r="F1798" s="1845" t="s">
        <v>1389</v>
      </c>
      <c r="G1798" s="1838">
        <v>10</v>
      </c>
      <c r="H1798" s="1839" t="s">
        <v>1390</v>
      </c>
      <c r="I1798" s="1540"/>
      <c r="J1798" s="113"/>
      <c r="K1798" s="113"/>
      <c r="L1798" s="113"/>
      <c r="M1798" s="113"/>
      <c r="N1798" s="113"/>
      <c r="O1798" s="113"/>
      <c r="P1798" s="113"/>
      <c r="Q1798" s="113"/>
      <c r="R1798" s="113"/>
      <c r="S1798" s="113"/>
      <c r="T1798" s="113"/>
    </row>
    <row r="1799" spans="1:20" s="115" customFormat="1">
      <c r="A1799" s="1835">
        <v>2018</v>
      </c>
      <c r="B1799" s="1826" t="s">
        <v>91</v>
      </c>
      <c r="C1799" s="1826" t="s">
        <v>92</v>
      </c>
      <c r="D1799" s="1826" t="s">
        <v>227</v>
      </c>
      <c r="E1799" s="1837">
        <v>43240</v>
      </c>
      <c r="F1799" s="1845" t="s">
        <v>1391</v>
      </c>
      <c r="G1799" s="1838">
        <v>10</v>
      </c>
      <c r="H1799" s="1839" t="s">
        <v>1392</v>
      </c>
      <c r="I1799" s="1540"/>
      <c r="J1799" s="113"/>
      <c r="K1799" s="113"/>
      <c r="L1799" s="113"/>
      <c r="M1799" s="113"/>
      <c r="N1799" s="113"/>
      <c r="O1799" s="113"/>
      <c r="P1799" s="113"/>
      <c r="Q1799" s="113"/>
      <c r="R1799" s="113"/>
      <c r="S1799" s="113"/>
      <c r="T1799" s="113"/>
    </row>
    <row r="1800" spans="1:20" s="115" customFormat="1">
      <c r="A1800" s="1835">
        <v>2018</v>
      </c>
      <c r="B1800" s="1826" t="s">
        <v>91</v>
      </c>
      <c r="C1800" s="1826" t="s">
        <v>92</v>
      </c>
      <c r="D1800" s="1826" t="s">
        <v>370</v>
      </c>
      <c r="E1800" s="1837">
        <v>43247</v>
      </c>
      <c r="F1800" s="1838" t="s">
        <v>1393</v>
      </c>
      <c r="G1800" s="1838">
        <v>15</v>
      </c>
      <c r="H1800" s="1839" t="s">
        <v>1157</v>
      </c>
      <c r="I1800" s="1540"/>
      <c r="J1800" s="113"/>
      <c r="K1800" s="113"/>
      <c r="L1800" s="113"/>
      <c r="M1800" s="113"/>
      <c r="N1800" s="113"/>
      <c r="O1800" s="113"/>
      <c r="P1800" s="113"/>
      <c r="Q1800" s="113"/>
      <c r="R1800" s="113"/>
      <c r="S1800" s="113"/>
      <c r="T1800" s="113"/>
    </row>
    <row r="1801" spans="1:20" s="115" customFormat="1">
      <c r="A1801" s="1835">
        <v>2018</v>
      </c>
      <c r="B1801" s="1826" t="s">
        <v>91</v>
      </c>
      <c r="C1801" s="1826" t="s">
        <v>92</v>
      </c>
      <c r="D1801" s="1826" t="s">
        <v>370</v>
      </c>
      <c r="E1801" s="1837">
        <v>43247</v>
      </c>
      <c r="F1801" s="1838" t="s">
        <v>1394</v>
      </c>
      <c r="G1801" s="1838">
        <v>5</v>
      </c>
      <c r="H1801" s="1839" t="s">
        <v>965</v>
      </c>
      <c r="I1801" s="1540"/>
      <c r="J1801" s="113"/>
      <c r="K1801" s="113"/>
      <c r="L1801" s="113"/>
      <c r="M1801" s="113"/>
      <c r="N1801" s="113"/>
      <c r="O1801" s="113"/>
      <c r="P1801" s="113"/>
      <c r="Q1801" s="113"/>
      <c r="R1801" s="113"/>
      <c r="S1801" s="113"/>
      <c r="T1801" s="113"/>
    </row>
    <row r="1802" spans="1:20" s="115" customFormat="1">
      <c r="A1802" s="1835">
        <v>2018</v>
      </c>
      <c r="B1802" s="1826" t="s">
        <v>91</v>
      </c>
      <c r="C1802" s="1826" t="s">
        <v>92</v>
      </c>
      <c r="D1802" s="1826" t="s">
        <v>370</v>
      </c>
      <c r="E1802" s="1837">
        <v>43247</v>
      </c>
      <c r="F1802" s="1838" t="s">
        <v>1395</v>
      </c>
      <c r="G1802" s="1838">
        <v>5</v>
      </c>
      <c r="H1802" s="1839" t="s">
        <v>778</v>
      </c>
      <c r="I1802" s="1540"/>
      <c r="J1802" s="113"/>
      <c r="K1802" s="113"/>
      <c r="L1802" s="113"/>
      <c r="M1802" s="113"/>
      <c r="N1802" s="113"/>
      <c r="O1802" s="113"/>
      <c r="P1802" s="113"/>
      <c r="Q1802" s="113"/>
      <c r="R1802" s="113"/>
      <c r="S1802" s="113"/>
      <c r="T1802" s="113"/>
    </row>
    <row r="1803" spans="1:20">
      <c r="A1803" s="1835">
        <v>2018</v>
      </c>
      <c r="B1803" s="1826" t="s">
        <v>91</v>
      </c>
      <c r="C1803" s="1841" t="s">
        <v>92</v>
      </c>
      <c r="D1803" s="1826" t="s">
        <v>265</v>
      </c>
      <c r="E1803" s="1837">
        <v>43352</v>
      </c>
      <c r="F1803" s="1838" t="s">
        <v>1396</v>
      </c>
      <c r="G1803" s="1842">
        <v>3</v>
      </c>
      <c r="H1803" s="1839" t="s">
        <v>1269</v>
      </c>
      <c r="I1803" s="1409"/>
      <c r="J1803" s="2"/>
    </row>
    <row r="1804" spans="1:20">
      <c r="A1804" s="1835">
        <v>2018</v>
      </c>
      <c r="B1804" s="1826" t="s">
        <v>91</v>
      </c>
      <c r="C1804" s="1841" t="s">
        <v>92</v>
      </c>
      <c r="D1804" s="1826" t="s">
        <v>265</v>
      </c>
      <c r="E1804" s="1837">
        <v>43352</v>
      </c>
      <c r="F1804" s="1838" t="s">
        <v>1397</v>
      </c>
      <c r="G1804" s="1842">
        <v>3</v>
      </c>
      <c r="H1804" s="1839" t="s">
        <v>339</v>
      </c>
      <c r="I1804" s="1409"/>
      <c r="J1804" s="2"/>
    </row>
    <row r="1805" spans="1:20">
      <c r="A1805" s="1835">
        <v>2018</v>
      </c>
      <c r="B1805" s="1826" t="s">
        <v>91</v>
      </c>
      <c r="C1805" s="1841" t="s">
        <v>92</v>
      </c>
      <c r="D1805" s="1826" t="s">
        <v>265</v>
      </c>
      <c r="E1805" s="1837">
        <v>43352</v>
      </c>
      <c r="F1805" s="1838" t="s">
        <v>1398</v>
      </c>
      <c r="G1805" s="1842">
        <v>7</v>
      </c>
      <c r="H1805" s="1839" t="s">
        <v>1274</v>
      </c>
      <c r="I1805" s="1409"/>
      <c r="J1805" s="2"/>
    </row>
    <row r="1806" spans="1:20">
      <c r="A1806" s="1835">
        <v>2018</v>
      </c>
      <c r="B1806" s="1826" t="s">
        <v>91</v>
      </c>
      <c r="C1806" s="1841" t="s">
        <v>92</v>
      </c>
      <c r="D1806" s="1826" t="s">
        <v>265</v>
      </c>
      <c r="E1806" s="1837">
        <v>43352</v>
      </c>
      <c r="F1806" s="1838" t="s">
        <v>1399</v>
      </c>
      <c r="G1806" s="1842">
        <v>7</v>
      </c>
      <c r="H1806" s="1839" t="s">
        <v>1400</v>
      </c>
      <c r="I1806" s="1409"/>
      <c r="J1806" s="2"/>
    </row>
    <row r="1807" spans="1:20">
      <c r="A1807" s="1835">
        <v>2018</v>
      </c>
      <c r="B1807" s="1826" t="s">
        <v>91</v>
      </c>
      <c r="C1807" s="1841" t="s">
        <v>92</v>
      </c>
      <c r="D1807" s="1826" t="s">
        <v>265</v>
      </c>
      <c r="E1807" s="1837">
        <v>43352</v>
      </c>
      <c r="F1807" s="1838" t="s">
        <v>1401</v>
      </c>
      <c r="G1807" s="1842">
        <v>10</v>
      </c>
      <c r="H1807" s="1839" t="s">
        <v>1278</v>
      </c>
      <c r="I1807" s="1409"/>
      <c r="J1807" s="2"/>
    </row>
    <row r="1808" spans="1:20">
      <c r="A1808" s="1835">
        <v>2018</v>
      </c>
      <c r="B1808" s="1826"/>
      <c r="C1808" s="1836"/>
      <c r="D1808" s="1826"/>
      <c r="E1808" s="1837"/>
      <c r="F1808" s="1838"/>
      <c r="G1808" s="1838">
        <f>SUM(G1792:G1807)</f>
        <v>121</v>
      </c>
      <c r="H1808" s="1839"/>
      <c r="I1808" s="1409"/>
      <c r="J1808" s="349"/>
      <c r="N1808" s="271"/>
      <c r="O1808" s="271"/>
    </row>
    <row r="1809" spans="1:20">
      <c r="A1809" s="147">
        <v>2019</v>
      </c>
      <c r="B1809" s="73" t="s">
        <v>91</v>
      </c>
      <c r="C1809" s="72" t="s">
        <v>92</v>
      </c>
      <c r="D1809" s="73" t="s">
        <v>1402</v>
      </c>
      <c r="E1809" s="1673">
        <v>43512</v>
      </c>
      <c r="F1809" s="133" t="s">
        <v>1403</v>
      </c>
      <c r="G1809" s="87">
        <v>5</v>
      </c>
      <c r="H1809" s="88" t="s">
        <v>342</v>
      </c>
      <c r="I1809" s="1409"/>
      <c r="J1809" s="2"/>
    </row>
    <row r="1810" spans="1:20">
      <c r="A1810" s="147">
        <v>2019</v>
      </c>
      <c r="B1810" s="73" t="s">
        <v>91</v>
      </c>
      <c r="C1810" s="72" t="s">
        <v>92</v>
      </c>
      <c r="D1810" s="73" t="s">
        <v>1402</v>
      </c>
      <c r="E1810" s="1673">
        <v>43512</v>
      </c>
      <c r="F1810" s="133" t="s">
        <v>1403</v>
      </c>
      <c r="G1810" s="87">
        <v>5</v>
      </c>
      <c r="H1810" s="88" t="s">
        <v>1404</v>
      </c>
      <c r="I1810" s="1409"/>
      <c r="J1810" s="2"/>
    </row>
    <row r="1811" spans="1:20">
      <c r="A1811" s="137">
        <v>2019</v>
      </c>
      <c r="B1811" s="73" t="s">
        <v>91</v>
      </c>
      <c r="C1811" s="143" t="s">
        <v>92</v>
      </c>
      <c r="D1811" s="138" t="s">
        <v>227</v>
      </c>
      <c r="E1811" s="1674">
        <v>43604</v>
      </c>
      <c r="F1811" s="1656" t="s">
        <v>1405</v>
      </c>
      <c r="G1811" s="141">
        <v>3</v>
      </c>
      <c r="H1811" s="1561" t="s">
        <v>1406</v>
      </c>
      <c r="I1811" s="1409"/>
    </row>
    <row r="1812" spans="1:20">
      <c r="A1812" s="137">
        <v>2019</v>
      </c>
      <c r="B1812" s="73" t="s">
        <v>91</v>
      </c>
      <c r="C1812" s="143" t="s">
        <v>92</v>
      </c>
      <c r="D1812" s="138" t="s">
        <v>227</v>
      </c>
      <c r="E1812" s="1674">
        <v>43604</v>
      </c>
      <c r="F1812" s="1656" t="s">
        <v>1407</v>
      </c>
      <c r="G1812" s="141">
        <v>10</v>
      </c>
      <c r="H1812" s="1561" t="s">
        <v>1408</v>
      </c>
      <c r="I1812" s="1409"/>
    </row>
    <row r="1813" spans="1:20">
      <c r="A1813" s="137">
        <v>2019</v>
      </c>
      <c r="B1813" s="73" t="s">
        <v>91</v>
      </c>
      <c r="C1813" s="143" t="s">
        <v>92</v>
      </c>
      <c r="D1813" s="138" t="s">
        <v>227</v>
      </c>
      <c r="E1813" s="1674">
        <v>43604</v>
      </c>
      <c r="F1813" s="1656" t="s">
        <v>1409</v>
      </c>
      <c r="G1813" s="141">
        <v>3</v>
      </c>
      <c r="H1813" s="1561" t="s">
        <v>512</v>
      </c>
      <c r="I1813" s="1409"/>
    </row>
    <row r="1814" spans="1:20">
      <c r="A1814" s="137">
        <v>2019</v>
      </c>
      <c r="B1814" s="73" t="s">
        <v>91</v>
      </c>
      <c r="C1814" s="143" t="s">
        <v>92</v>
      </c>
      <c r="D1814" s="138" t="s">
        <v>227</v>
      </c>
      <c r="E1814" s="1674">
        <v>43604</v>
      </c>
      <c r="F1814" s="1656" t="s">
        <v>1399</v>
      </c>
      <c r="G1814" s="141">
        <v>7</v>
      </c>
      <c r="H1814" s="1561" t="s">
        <v>709</v>
      </c>
      <c r="I1814" s="1409"/>
    </row>
    <row r="1815" spans="1:20">
      <c r="A1815" s="147">
        <v>2019</v>
      </c>
      <c r="B1815" s="73" t="s">
        <v>91</v>
      </c>
      <c r="C1815" s="72" t="s">
        <v>92</v>
      </c>
      <c r="D1815" s="73" t="s">
        <v>78</v>
      </c>
      <c r="E1815" s="1673">
        <v>43611</v>
      </c>
      <c r="F1815" s="133" t="s">
        <v>1407</v>
      </c>
      <c r="G1815" s="87">
        <v>10</v>
      </c>
      <c r="H1815" s="88" t="s">
        <v>1410</v>
      </c>
      <c r="I1815" s="1409"/>
      <c r="J1815" s="2"/>
    </row>
    <row r="1816" spans="1:20">
      <c r="A1816" s="147">
        <v>2019</v>
      </c>
      <c r="B1816" s="73" t="s">
        <v>91</v>
      </c>
      <c r="C1816" s="72" t="s">
        <v>92</v>
      </c>
      <c r="D1816" s="73" t="s">
        <v>78</v>
      </c>
      <c r="E1816" s="1673">
        <v>43611</v>
      </c>
      <c r="F1816" s="133" t="s">
        <v>1399</v>
      </c>
      <c r="G1816" s="87">
        <v>15</v>
      </c>
      <c r="H1816" s="88" t="s">
        <v>378</v>
      </c>
      <c r="I1816" s="1409"/>
      <c r="J1816" s="2"/>
    </row>
    <row r="1817" spans="1:20">
      <c r="A1817" s="173">
        <v>2019</v>
      </c>
      <c r="B1817" s="73" t="s">
        <v>91</v>
      </c>
      <c r="C1817" s="174" t="s">
        <v>92</v>
      </c>
      <c r="D1817" s="174" t="s">
        <v>277</v>
      </c>
      <c r="E1817" s="1679">
        <v>43716</v>
      </c>
      <c r="F1817" s="1662" t="s">
        <v>1411</v>
      </c>
      <c r="G1817" s="173">
        <v>7</v>
      </c>
      <c r="H1817" s="88" t="s">
        <v>1400</v>
      </c>
      <c r="I1817" s="1409"/>
    </row>
    <row r="1818" spans="1:20">
      <c r="A1818" s="173">
        <v>2019</v>
      </c>
      <c r="B1818" s="73" t="s">
        <v>91</v>
      </c>
      <c r="C1818" s="174" t="s">
        <v>92</v>
      </c>
      <c r="D1818" s="174" t="s">
        <v>277</v>
      </c>
      <c r="E1818" s="1679">
        <v>43716</v>
      </c>
      <c r="F1818" s="1662" t="s">
        <v>1412</v>
      </c>
      <c r="G1818" s="173">
        <v>3</v>
      </c>
      <c r="H1818" s="88" t="s">
        <v>1413</v>
      </c>
      <c r="I1818" s="1409"/>
    </row>
    <row r="1819" spans="1:20">
      <c r="A1819" s="173">
        <v>2019</v>
      </c>
      <c r="B1819" s="73" t="s">
        <v>91</v>
      </c>
      <c r="C1819" s="174" t="s">
        <v>92</v>
      </c>
      <c r="D1819" s="73" t="s">
        <v>94</v>
      </c>
      <c r="E1819" s="1679">
        <v>43772</v>
      </c>
      <c r="F1819" s="1657" t="s">
        <v>1414</v>
      </c>
      <c r="G1819" s="173">
        <v>5</v>
      </c>
      <c r="H1819" s="88" t="s">
        <v>5744</v>
      </c>
      <c r="I1819" s="1409"/>
    </row>
    <row r="1820" spans="1:20">
      <c r="A1820" s="173">
        <v>2019</v>
      </c>
      <c r="B1820" s="73" t="s">
        <v>91</v>
      </c>
      <c r="C1820" s="174" t="s">
        <v>92</v>
      </c>
      <c r="D1820" s="73" t="s">
        <v>94</v>
      </c>
      <c r="E1820" s="1679">
        <v>43772</v>
      </c>
      <c r="F1820" s="1657" t="s">
        <v>1414</v>
      </c>
      <c r="G1820" s="173">
        <v>5</v>
      </c>
      <c r="H1820" s="88" t="s">
        <v>244</v>
      </c>
      <c r="I1820" s="1409"/>
    </row>
    <row r="1821" spans="1:20">
      <c r="A1821" s="147">
        <v>2019</v>
      </c>
      <c r="C1821" s="148"/>
      <c r="E1821" s="1673"/>
      <c r="F1821" s="133"/>
      <c r="G1821" s="133">
        <f>SUM(G1809:G1820)</f>
        <v>78</v>
      </c>
      <c r="I1821" s="1409"/>
      <c r="J1821" s="93"/>
    </row>
    <row r="1822" spans="1:20" s="188" customFormat="1">
      <c r="A1822" s="1859">
        <v>2020</v>
      </c>
      <c r="B1822" s="1860" t="s">
        <v>91</v>
      </c>
      <c r="C1822" s="1860" t="s">
        <v>92</v>
      </c>
      <c r="D1822" s="1860" t="s">
        <v>5807</v>
      </c>
      <c r="E1822" s="1862">
        <v>43876</v>
      </c>
      <c r="F1822" s="1863" t="s">
        <v>1416</v>
      </c>
      <c r="G1822" s="1859">
        <v>5</v>
      </c>
      <c r="H1822" s="1870" t="s">
        <v>5744</v>
      </c>
      <c r="I1822" s="1410"/>
      <c r="J1822" s="250"/>
      <c r="K1822" s="186"/>
      <c r="L1822" s="186"/>
      <c r="M1822" s="186"/>
      <c r="N1822" s="186"/>
      <c r="O1822" s="186"/>
      <c r="P1822" s="186"/>
      <c r="Q1822" s="186"/>
      <c r="R1822" s="186"/>
      <c r="S1822" s="186"/>
      <c r="T1822" s="186"/>
    </row>
    <row r="1823" spans="1:20" s="188" customFormat="1">
      <c r="A1823" s="1859">
        <v>2020</v>
      </c>
      <c r="B1823" s="1860" t="s">
        <v>91</v>
      </c>
      <c r="C1823" s="1860" t="s">
        <v>92</v>
      </c>
      <c r="D1823" s="1860" t="s">
        <v>5807</v>
      </c>
      <c r="E1823" s="1862">
        <v>43876</v>
      </c>
      <c r="F1823" s="1863" t="s">
        <v>1416</v>
      </c>
      <c r="G1823" s="1859">
        <v>5</v>
      </c>
      <c r="H1823" s="1870" t="s">
        <v>244</v>
      </c>
      <c r="I1823" s="1410"/>
      <c r="J1823" s="250"/>
      <c r="K1823" s="186"/>
      <c r="L1823" s="186"/>
      <c r="M1823" s="186"/>
      <c r="N1823" s="186"/>
      <c r="O1823" s="186"/>
      <c r="P1823" s="186"/>
      <c r="Q1823" s="186"/>
      <c r="R1823" s="186"/>
      <c r="S1823" s="186"/>
      <c r="T1823" s="186"/>
    </row>
    <row r="1824" spans="1:20" s="188" customFormat="1">
      <c r="A1824" s="1859">
        <v>2020</v>
      </c>
      <c r="B1824" s="1860" t="s">
        <v>91</v>
      </c>
      <c r="C1824" s="2247" t="s">
        <v>92</v>
      </c>
      <c r="D1824" s="2190" t="s">
        <v>252</v>
      </c>
      <c r="E1824" s="2191">
        <v>43891</v>
      </c>
      <c r="F1824" s="2192" t="s">
        <v>1418</v>
      </c>
      <c r="G1824" s="2248">
        <v>3</v>
      </c>
      <c r="H1824" s="2194" t="s">
        <v>1419</v>
      </c>
      <c r="I1824" s="1410"/>
      <c r="J1824" s="250"/>
      <c r="K1824" s="186"/>
      <c r="L1824" s="186"/>
      <c r="M1824" s="186"/>
      <c r="N1824" s="186"/>
      <c r="O1824" s="186"/>
      <c r="P1824" s="186"/>
      <c r="Q1824" s="186"/>
      <c r="R1824" s="186"/>
      <c r="S1824" s="186"/>
      <c r="T1824" s="186"/>
    </row>
    <row r="1825" spans="1:20" s="188" customFormat="1">
      <c r="A1825" s="1859">
        <v>2020</v>
      </c>
      <c r="B1825" s="1860" t="s">
        <v>91</v>
      </c>
      <c r="C1825" s="2249" t="s">
        <v>92</v>
      </c>
      <c r="D1825" s="2060" t="s">
        <v>252</v>
      </c>
      <c r="E1825" s="2061">
        <v>43891</v>
      </c>
      <c r="F1825" s="2062" t="s">
        <v>1407</v>
      </c>
      <c r="G1825" s="2086">
        <v>3</v>
      </c>
      <c r="H1825" s="2067" t="s">
        <v>1420</v>
      </c>
      <c r="I1825" s="1410"/>
      <c r="J1825" s="250"/>
      <c r="K1825" s="186"/>
      <c r="L1825" s="186"/>
      <c r="M1825" s="186"/>
      <c r="N1825" s="186"/>
      <c r="O1825" s="186"/>
      <c r="P1825" s="186"/>
      <c r="Q1825" s="186"/>
      <c r="R1825" s="186"/>
      <c r="S1825" s="186"/>
      <c r="T1825" s="186"/>
    </row>
    <row r="1826" spans="1:20" s="188" customFormat="1">
      <c r="A1826" s="1859">
        <v>2020</v>
      </c>
      <c r="B1826" s="1860" t="s">
        <v>91</v>
      </c>
      <c r="C1826" s="2249" t="s">
        <v>92</v>
      </c>
      <c r="D1826" s="2060" t="s">
        <v>252</v>
      </c>
      <c r="E1826" s="2061">
        <v>43891</v>
      </c>
      <c r="F1826" s="2062" t="s">
        <v>1409</v>
      </c>
      <c r="G1826" s="2086">
        <v>3</v>
      </c>
      <c r="H1826" s="2067" t="s">
        <v>1421</v>
      </c>
      <c r="I1826" s="1410"/>
      <c r="J1826" s="250"/>
      <c r="K1826" s="186"/>
      <c r="L1826" s="186"/>
      <c r="M1826" s="186"/>
      <c r="N1826" s="186"/>
      <c r="O1826" s="186"/>
      <c r="P1826" s="186"/>
      <c r="Q1826" s="186"/>
      <c r="R1826" s="186"/>
      <c r="S1826" s="186"/>
      <c r="T1826" s="186"/>
    </row>
    <row r="1827" spans="1:20" s="188" customFormat="1">
      <c r="A1827" s="1859">
        <v>2020</v>
      </c>
      <c r="B1827" s="1860" t="s">
        <v>91</v>
      </c>
      <c r="C1827" s="2249" t="s">
        <v>92</v>
      </c>
      <c r="D1827" s="2060" t="s">
        <v>252</v>
      </c>
      <c r="E1827" s="2061">
        <v>43891</v>
      </c>
      <c r="F1827" s="2062" t="s">
        <v>1399</v>
      </c>
      <c r="G1827" s="2086">
        <v>10</v>
      </c>
      <c r="H1827" s="2067" t="s">
        <v>1422</v>
      </c>
      <c r="I1827" s="1410"/>
      <c r="J1827" s="250"/>
      <c r="K1827" s="186"/>
      <c r="L1827" s="186"/>
      <c r="M1827" s="186"/>
      <c r="N1827" s="186"/>
      <c r="O1827" s="186"/>
      <c r="P1827" s="186"/>
      <c r="Q1827" s="186"/>
      <c r="R1827" s="186"/>
      <c r="S1827" s="186"/>
      <c r="T1827" s="186"/>
    </row>
    <row r="1828" spans="1:20" s="188" customFormat="1">
      <c r="A1828" s="1859">
        <v>2020</v>
      </c>
      <c r="B1828" s="1860"/>
      <c r="C1828" s="2195"/>
      <c r="D1828" s="2059"/>
      <c r="E1828" s="2065"/>
      <c r="F1828" s="2132"/>
      <c r="G1828" s="2066">
        <f>SUM(G1822:G1827)</f>
        <v>29</v>
      </c>
      <c r="H1828" s="2068"/>
      <c r="I1828" s="1410"/>
      <c r="J1828" s="250"/>
      <c r="K1828" s="186"/>
      <c r="L1828" s="186"/>
      <c r="M1828" s="186"/>
      <c r="N1828" s="186"/>
      <c r="O1828" s="186"/>
      <c r="P1828" s="186"/>
      <c r="Q1828" s="186"/>
      <c r="R1828" s="186"/>
      <c r="S1828" s="186"/>
      <c r="T1828" s="186"/>
    </row>
    <row r="1829" spans="1:20" s="188" customFormat="1">
      <c r="A1829" s="1458">
        <v>2021</v>
      </c>
      <c r="B1829" s="1457" t="s">
        <v>91</v>
      </c>
      <c r="C1829" s="2179" t="s">
        <v>92</v>
      </c>
      <c r="D1829" s="2033" t="s">
        <v>252</v>
      </c>
      <c r="E1829" s="2034">
        <v>44262</v>
      </c>
      <c r="F1829" s="2035" t="s">
        <v>5437</v>
      </c>
      <c r="G1829" s="2035">
        <v>10</v>
      </c>
      <c r="H1829" s="2043" t="s">
        <v>384</v>
      </c>
      <c r="I1829" s="1410"/>
      <c r="J1829" s="250"/>
      <c r="K1829" s="186"/>
      <c r="L1829" s="186"/>
      <c r="M1829" s="186"/>
      <c r="N1829" s="186"/>
      <c r="O1829" s="186"/>
      <c r="P1829" s="186"/>
      <c r="Q1829" s="186"/>
      <c r="R1829" s="186"/>
      <c r="S1829" s="186"/>
      <c r="T1829" s="186"/>
    </row>
    <row r="1830" spans="1:20" s="188" customFormat="1">
      <c r="A1830" s="1458">
        <v>2021</v>
      </c>
      <c r="B1830" s="1457" t="s">
        <v>91</v>
      </c>
      <c r="C1830" s="2179" t="s">
        <v>92</v>
      </c>
      <c r="D1830" s="2033" t="s">
        <v>252</v>
      </c>
      <c r="E1830" s="2034">
        <v>44262</v>
      </c>
      <c r="F1830" s="2035" t="s">
        <v>5438</v>
      </c>
      <c r="G1830" s="2035">
        <v>3</v>
      </c>
      <c r="H1830" s="2043" t="s">
        <v>514</v>
      </c>
      <c r="I1830" s="1410"/>
      <c r="J1830" s="250"/>
      <c r="K1830" s="186"/>
      <c r="L1830" s="186"/>
      <c r="M1830" s="186"/>
      <c r="N1830" s="186"/>
      <c r="O1830" s="186"/>
      <c r="P1830" s="186"/>
      <c r="Q1830" s="186"/>
      <c r="R1830" s="186"/>
      <c r="S1830" s="186"/>
      <c r="T1830" s="186"/>
    </row>
    <row r="1831" spans="1:20" s="188" customFormat="1">
      <c r="A1831" s="1458">
        <v>2021</v>
      </c>
      <c r="B1831" s="1457" t="s">
        <v>91</v>
      </c>
      <c r="C1831" s="2179" t="s">
        <v>92</v>
      </c>
      <c r="D1831" s="2033" t="s">
        <v>252</v>
      </c>
      <c r="E1831" s="2034">
        <v>44262</v>
      </c>
      <c r="F1831" s="2035" t="s">
        <v>5439</v>
      </c>
      <c r="G1831" s="2035">
        <v>7</v>
      </c>
      <c r="H1831" s="2043" t="s">
        <v>1113</v>
      </c>
      <c r="I1831" s="1410"/>
      <c r="J1831" s="250"/>
      <c r="K1831" s="186"/>
      <c r="L1831" s="186"/>
      <c r="M1831" s="186"/>
      <c r="N1831" s="186"/>
      <c r="O1831" s="186"/>
      <c r="P1831" s="186"/>
      <c r="Q1831" s="186"/>
      <c r="R1831" s="186"/>
      <c r="S1831" s="186"/>
      <c r="T1831" s="186"/>
    </row>
    <row r="1832" spans="1:20" s="188" customFormat="1">
      <c r="A1832" s="1458">
        <v>2021</v>
      </c>
      <c r="B1832" s="1457" t="s">
        <v>91</v>
      </c>
      <c r="C1832" s="2179" t="s">
        <v>92</v>
      </c>
      <c r="D1832" s="2033" t="s">
        <v>252</v>
      </c>
      <c r="E1832" s="2034">
        <v>44262</v>
      </c>
      <c r="F1832" s="2035" t="s">
        <v>5440</v>
      </c>
      <c r="G1832" s="2035">
        <v>3</v>
      </c>
      <c r="H1832" s="2043" t="s">
        <v>1030</v>
      </c>
      <c r="I1832" s="1410"/>
      <c r="J1832" s="250"/>
      <c r="K1832" s="186"/>
      <c r="L1832" s="186"/>
      <c r="M1832" s="186"/>
      <c r="N1832" s="186"/>
      <c r="O1832" s="186"/>
      <c r="P1832" s="186"/>
      <c r="Q1832" s="186"/>
      <c r="R1832" s="186"/>
      <c r="S1832" s="186"/>
      <c r="T1832" s="186"/>
    </row>
    <row r="1833" spans="1:20" s="188" customFormat="1">
      <c r="A1833" s="1458">
        <v>2021</v>
      </c>
      <c r="B1833" s="1457" t="s">
        <v>91</v>
      </c>
      <c r="C1833" s="2179" t="s">
        <v>92</v>
      </c>
      <c r="D1833" s="2033" t="s">
        <v>252</v>
      </c>
      <c r="E1833" s="2034">
        <v>44262</v>
      </c>
      <c r="F1833" s="2035" t="s">
        <v>5441</v>
      </c>
      <c r="G1833" s="2035">
        <v>10</v>
      </c>
      <c r="H1833" s="2043" t="s">
        <v>1118</v>
      </c>
      <c r="I1833" s="1410"/>
      <c r="J1833" s="250"/>
      <c r="K1833" s="186"/>
      <c r="L1833" s="186"/>
      <c r="M1833" s="186"/>
      <c r="N1833" s="186"/>
      <c r="O1833" s="186"/>
      <c r="P1833" s="186"/>
      <c r="Q1833" s="186"/>
      <c r="R1833" s="186"/>
      <c r="S1833" s="186"/>
      <c r="T1833" s="186"/>
    </row>
    <row r="1834" spans="1:20" s="188" customFormat="1">
      <c r="A1834" s="1458">
        <v>2021</v>
      </c>
      <c r="B1834" s="1457" t="s">
        <v>91</v>
      </c>
      <c r="C1834" s="2179" t="s">
        <v>92</v>
      </c>
      <c r="D1834" s="2033" t="s">
        <v>252</v>
      </c>
      <c r="E1834" s="2034">
        <v>44262</v>
      </c>
      <c r="F1834" s="2035" t="s">
        <v>5442</v>
      </c>
      <c r="G1834" s="2035">
        <v>3</v>
      </c>
      <c r="H1834" s="2043" t="s">
        <v>1122</v>
      </c>
      <c r="I1834" s="1410"/>
      <c r="J1834" s="250"/>
      <c r="K1834" s="186"/>
      <c r="L1834" s="186"/>
      <c r="M1834" s="186"/>
      <c r="N1834" s="186"/>
      <c r="O1834" s="186"/>
      <c r="P1834" s="186"/>
      <c r="Q1834" s="186"/>
      <c r="R1834" s="186"/>
      <c r="S1834" s="186"/>
      <c r="T1834" s="186"/>
    </row>
    <row r="1835" spans="1:20">
      <c r="A1835" s="1497">
        <v>2021</v>
      </c>
      <c r="B1835" s="1457" t="s">
        <v>91</v>
      </c>
      <c r="C1835" s="2179" t="s">
        <v>92</v>
      </c>
      <c r="D1835" s="2033" t="s">
        <v>5476</v>
      </c>
      <c r="E1835" s="2034">
        <v>44317</v>
      </c>
      <c r="F1835" s="2035" t="s">
        <v>5649</v>
      </c>
      <c r="G1835" s="2035">
        <v>5</v>
      </c>
      <c r="H1835" s="2043" t="s">
        <v>244</v>
      </c>
      <c r="I1835" s="1410"/>
      <c r="J1835" s="2"/>
    </row>
    <row r="1836" spans="1:20">
      <c r="A1836" s="1497">
        <v>2021</v>
      </c>
      <c r="B1836" s="1457" t="s">
        <v>91</v>
      </c>
      <c r="C1836" s="2179" t="s">
        <v>92</v>
      </c>
      <c r="D1836" s="2033" t="s">
        <v>5486</v>
      </c>
      <c r="E1836" s="2034">
        <v>44332</v>
      </c>
      <c r="F1836" s="2036" t="s">
        <v>5649</v>
      </c>
      <c r="G1836" s="2035">
        <v>15</v>
      </c>
      <c r="H1836" s="2043" t="s">
        <v>5650</v>
      </c>
      <c r="I1836" s="1410"/>
      <c r="J1836" s="2"/>
    </row>
    <row r="1837" spans="1:20">
      <c r="A1837" s="1497">
        <v>2021</v>
      </c>
      <c r="B1837" s="1457" t="s">
        <v>91</v>
      </c>
      <c r="C1837" s="2179" t="s">
        <v>92</v>
      </c>
      <c r="D1837" s="2033" t="s">
        <v>5486</v>
      </c>
      <c r="E1837" s="2034">
        <v>44332</v>
      </c>
      <c r="F1837" s="2036" t="s">
        <v>5717</v>
      </c>
      <c r="G1837" s="2035">
        <v>3</v>
      </c>
      <c r="H1837" s="2043" t="s">
        <v>5685</v>
      </c>
      <c r="I1837" s="1410"/>
      <c r="J1837" s="2"/>
    </row>
    <row r="1838" spans="1:20">
      <c r="A1838" s="1497">
        <v>2021</v>
      </c>
      <c r="B1838" s="1457" t="s">
        <v>91</v>
      </c>
      <c r="C1838" s="2179" t="s">
        <v>92</v>
      </c>
      <c r="D1838" s="2033" t="s">
        <v>5486</v>
      </c>
      <c r="E1838" s="2034">
        <v>44332</v>
      </c>
      <c r="F1838" s="2036" t="s">
        <v>5651</v>
      </c>
      <c r="G1838" s="2035">
        <v>15</v>
      </c>
      <c r="H1838" s="2043" t="s">
        <v>5652</v>
      </c>
      <c r="I1838" s="1410"/>
      <c r="J1838" s="2"/>
    </row>
    <row r="1839" spans="1:20">
      <c r="A1839" s="1497">
        <v>2021</v>
      </c>
      <c r="B1839" s="1457" t="s">
        <v>91</v>
      </c>
      <c r="C1839" s="2179" t="s">
        <v>92</v>
      </c>
      <c r="D1839" s="2033" t="s">
        <v>5486</v>
      </c>
      <c r="E1839" s="2034">
        <v>44332</v>
      </c>
      <c r="F1839" s="2036" t="s">
        <v>5737</v>
      </c>
      <c r="G1839" s="2035">
        <v>3</v>
      </c>
      <c r="H1839" s="2043" t="s">
        <v>5705</v>
      </c>
      <c r="I1839" s="1410"/>
      <c r="J1839" s="2"/>
    </row>
    <row r="1840" spans="1:20">
      <c r="A1840" s="1497">
        <v>2021</v>
      </c>
      <c r="B1840" s="1457" t="s">
        <v>91</v>
      </c>
      <c r="C1840" s="2179" t="s">
        <v>92</v>
      </c>
      <c r="D1840" s="2033" t="s">
        <v>5486</v>
      </c>
      <c r="E1840" s="2034">
        <v>44332</v>
      </c>
      <c r="F1840" s="2036" t="s">
        <v>5653</v>
      </c>
      <c r="G1840" s="2035">
        <v>15</v>
      </c>
      <c r="H1840" s="2043" t="s">
        <v>5654</v>
      </c>
      <c r="I1840" s="1410"/>
      <c r="J1840" s="2"/>
    </row>
    <row r="1841" spans="1:20">
      <c r="A1841" s="1497">
        <v>2021</v>
      </c>
      <c r="B1841" s="1457" t="s">
        <v>91</v>
      </c>
      <c r="C1841" s="2179" t="s">
        <v>92</v>
      </c>
      <c r="D1841" s="2033" t="s">
        <v>5486</v>
      </c>
      <c r="E1841" s="2034">
        <v>44332</v>
      </c>
      <c r="F1841" s="2036" t="s">
        <v>5738</v>
      </c>
      <c r="G1841" s="2035">
        <v>3</v>
      </c>
      <c r="H1841" s="2043" t="s">
        <v>5707</v>
      </c>
      <c r="I1841" s="1410"/>
      <c r="J1841" s="2"/>
    </row>
    <row r="1842" spans="1:20">
      <c r="A1842" s="1497">
        <v>2021</v>
      </c>
      <c r="B1842" s="1457" t="s">
        <v>91</v>
      </c>
      <c r="C1842" s="2179" t="s">
        <v>92</v>
      </c>
      <c r="D1842" s="2033" t="s">
        <v>5486</v>
      </c>
      <c r="E1842" s="2034">
        <v>44332</v>
      </c>
      <c r="F1842" s="2036" t="s">
        <v>5655</v>
      </c>
      <c r="G1842" s="2035">
        <v>15</v>
      </c>
      <c r="H1842" s="2043" t="s">
        <v>5656</v>
      </c>
      <c r="I1842" s="1410"/>
      <c r="J1842" s="2"/>
    </row>
    <row r="1843" spans="1:20">
      <c r="A1843" s="1497">
        <v>2021</v>
      </c>
      <c r="B1843" s="1457" t="s">
        <v>91</v>
      </c>
      <c r="C1843" s="2179" t="s">
        <v>92</v>
      </c>
      <c r="D1843" s="2033" t="s">
        <v>5486</v>
      </c>
      <c r="E1843" s="2034">
        <v>44332</v>
      </c>
      <c r="F1843" s="2036" t="s">
        <v>5657</v>
      </c>
      <c r="G1843" s="2035">
        <v>10</v>
      </c>
      <c r="H1843" s="2043" t="s">
        <v>5658</v>
      </c>
      <c r="I1843" s="1410"/>
      <c r="J1843" s="2"/>
    </row>
    <row r="1844" spans="1:20" s="188" customFormat="1">
      <c r="A1844" s="1458">
        <v>2021</v>
      </c>
      <c r="B1844" s="1457"/>
      <c r="C1844" s="2307"/>
      <c r="D1844" s="2230"/>
      <c r="E1844" s="2231"/>
      <c r="F1844" s="2308"/>
      <c r="G1844" s="2232">
        <f>SUM(G1829:G1843)</f>
        <v>120</v>
      </c>
      <c r="H1844" s="2233"/>
      <c r="I1844" s="1410"/>
      <c r="J1844" s="250"/>
      <c r="K1844" s="186"/>
      <c r="L1844" s="186"/>
      <c r="M1844" s="186"/>
      <c r="N1844" s="186"/>
      <c r="O1844" s="186"/>
      <c r="P1844" s="186"/>
      <c r="Q1844" s="186"/>
      <c r="R1844" s="186"/>
      <c r="S1844" s="186"/>
      <c r="T1844" s="186"/>
    </row>
    <row r="1845" spans="1:20" s="188" customFormat="1">
      <c r="A1845" s="1831">
        <v>2022</v>
      </c>
      <c r="B1845" s="1827" t="s">
        <v>91</v>
      </c>
      <c r="C1845" s="1827" t="s">
        <v>92</v>
      </c>
      <c r="D1845" s="1827" t="s">
        <v>5476</v>
      </c>
      <c r="E1845" s="1829">
        <v>44604</v>
      </c>
      <c r="F1845" s="1843" t="s">
        <v>5812</v>
      </c>
      <c r="G1845" s="1831">
        <v>10</v>
      </c>
      <c r="H1845" s="1832" t="s">
        <v>995</v>
      </c>
      <c r="I1845" s="1891"/>
      <c r="J1845" s="250"/>
      <c r="K1845" s="186"/>
      <c r="L1845" s="186"/>
      <c r="M1845" s="186"/>
      <c r="N1845" s="186"/>
      <c r="O1845" s="186"/>
      <c r="P1845" s="186"/>
      <c r="Q1845" s="186"/>
      <c r="R1845" s="186"/>
      <c r="S1845" s="186"/>
      <c r="T1845" s="186"/>
    </row>
    <row r="1846" spans="1:20" s="188" customFormat="1">
      <c r="A1846" s="1831">
        <v>2022</v>
      </c>
      <c r="B1846" s="1827" t="s">
        <v>91</v>
      </c>
      <c r="C1846" s="1827" t="s">
        <v>92</v>
      </c>
      <c r="D1846" s="1827" t="s">
        <v>5476</v>
      </c>
      <c r="E1846" s="1829">
        <v>44604</v>
      </c>
      <c r="F1846" s="1843" t="s">
        <v>5812</v>
      </c>
      <c r="G1846" s="1831">
        <v>0</v>
      </c>
      <c r="H1846" s="1832" t="s">
        <v>670</v>
      </c>
      <c r="I1846" s="1857"/>
      <c r="J1846" s="250"/>
      <c r="K1846" s="186"/>
      <c r="L1846" s="186"/>
      <c r="M1846" s="186"/>
      <c r="N1846" s="186"/>
      <c r="O1846" s="186"/>
      <c r="P1846" s="186"/>
      <c r="Q1846" s="186"/>
      <c r="R1846" s="186"/>
      <c r="S1846" s="186"/>
      <c r="T1846" s="186"/>
    </row>
    <row r="1847" spans="1:20" s="188" customFormat="1">
      <c r="A1847" s="1831">
        <v>2022</v>
      </c>
      <c r="B1847" s="1827" t="s">
        <v>91</v>
      </c>
      <c r="C1847" s="1827" t="s">
        <v>92</v>
      </c>
      <c r="D1847" s="1827" t="s">
        <v>252</v>
      </c>
      <c r="E1847" s="1829">
        <v>44626</v>
      </c>
      <c r="F1847" s="1843" t="s">
        <v>5930</v>
      </c>
      <c r="G1847" s="1831">
        <v>7</v>
      </c>
      <c r="H1847" s="1832" t="s">
        <v>5839</v>
      </c>
      <c r="I1847" s="1857"/>
      <c r="J1847" s="250"/>
      <c r="K1847" s="186"/>
      <c r="L1847" s="186"/>
      <c r="M1847" s="186"/>
      <c r="N1847" s="186"/>
      <c r="O1847" s="186"/>
      <c r="P1847" s="186"/>
      <c r="Q1847" s="186"/>
      <c r="R1847" s="186"/>
      <c r="S1847" s="186"/>
      <c r="T1847" s="186"/>
    </row>
    <row r="1848" spans="1:20" s="188" customFormat="1">
      <c r="A1848" s="1831">
        <v>2022</v>
      </c>
      <c r="B1848" s="1827" t="s">
        <v>91</v>
      </c>
      <c r="C1848" s="1827" t="s">
        <v>92</v>
      </c>
      <c r="D1848" s="1827" t="s">
        <v>252</v>
      </c>
      <c r="E1848" s="1829">
        <v>44626</v>
      </c>
      <c r="F1848" s="1843" t="s">
        <v>5947</v>
      </c>
      <c r="G1848" s="1831">
        <v>10</v>
      </c>
      <c r="H1848" s="1832" t="s">
        <v>5855</v>
      </c>
      <c r="I1848" s="1857"/>
      <c r="J1848" s="250"/>
      <c r="K1848" s="186"/>
      <c r="L1848" s="186"/>
      <c r="M1848" s="186"/>
      <c r="N1848" s="186"/>
      <c r="O1848" s="186"/>
      <c r="P1848" s="186"/>
      <c r="Q1848" s="186"/>
      <c r="R1848" s="186"/>
      <c r="S1848" s="186"/>
      <c r="T1848" s="186"/>
    </row>
    <row r="1849" spans="1:20" s="188" customFormat="1">
      <c r="A1849" s="1831">
        <v>2022</v>
      </c>
      <c r="B1849" s="1827" t="s">
        <v>91</v>
      </c>
      <c r="C1849" s="1827" t="s">
        <v>92</v>
      </c>
      <c r="D1849" s="1827" t="s">
        <v>252</v>
      </c>
      <c r="E1849" s="1829">
        <v>44626</v>
      </c>
      <c r="F1849" s="1843" t="s">
        <v>5964</v>
      </c>
      <c r="G1849" s="1831">
        <v>3</v>
      </c>
      <c r="H1849" s="1832" t="s">
        <v>5872</v>
      </c>
      <c r="I1849" s="1857"/>
      <c r="J1849" s="250"/>
      <c r="K1849" s="186"/>
      <c r="L1849" s="186"/>
      <c r="M1849" s="186"/>
      <c r="N1849" s="186"/>
      <c r="O1849" s="186"/>
      <c r="P1849" s="186"/>
      <c r="Q1849" s="186"/>
      <c r="R1849" s="186"/>
      <c r="S1849" s="186"/>
      <c r="T1849" s="186"/>
    </row>
    <row r="1850" spans="1:20" s="188" customFormat="1">
      <c r="A1850" s="1831">
        <v>2022</v>
      </c>
      <c r="B1850" s="1827" t="s">
        <v>91</v>
      </c>
      <c r="C1850" s="1827" t="s">
        <v>92</v>
      </c>
      <c r="D1850" s="1827" t="s">
        <v>252</v>
      </c>
      <c r="E1850" s="1829">
        <v>44626</v>
      </c>
      <c r="F1850" s="1843" t="s">
        <v>5812</v>
      </c>
      <c r="G1850" s="1831">
        <v>10</v>
      </c>
      <c r="H1850" s="1832" t="s">
        <v>5873</v>
      </c>
      <c r="I1850" s="1857"/>
      <c r="J1850" s="250"/>
      <c r="K1850" s="186"/>
      <c r="L1850" s="186"/>
      <c r="M1850" s="186"/>
      <c r="N1850" s="186"/>
      <c r="O1850" s="186"/>
      <c r="P1850" s="186"/>
      <c r="Q1850" s="186"/>
      <c r="R1850" s="186"/>
      <c r="S1850" s="186"/>
      <c r="T1850" s="186"/>
    </row>
    <row r="1851" spans="1:20" s="188" customFormat="1">
      <c r="A1851" s="1831">
        <v>2022</v>
      </c>
      <c r="B1851" s="1827" t="s">
        <v>91</v>
      </c>
      <c r="C1851" s="1827" t="s">
        <v>92</v>
      </c>
      <c r="D1851" s="1827" t="s">
        <v>252</v>
      </c>
      <c r="E1851" s="1829">
        <v>44626</v>
      </c>
      <c r="F1851" s="1843" t="s">
        <v>5970</v>
      </c>
      <c r="G1851" s="1831">
        <v>10</v>
      </c>
      <c r="H1851" s="1832" t="s">
        <v>5879</v>
      </c>
      <c r="I1851" s="1857"/>
      <c r="J1851" s="250"/>
      <c r="K1851" s="186"/>
      <c r="L1851" s="186"/>
      <c r="M1851" s="186"/>
      <c r="N1851" s="186"/>
      <c r="O1851" s="186"/>
      <c r="P1851" s="186"/>
      <c r="Q1851" s="186"/>
      <c r="R1851" s="186"/>
      <c r="S1851" s="186"/>
      <c r="T1851" s="186"/>
    </row>
    <row r="1852" spans="1:20" s="188" customFormat="1">
      <c r="A1852" s="1831">
        <v>2022</v>
      </c>
      <c r="B1852" s="1827" t="s">
        <v>91</v>
      </c>
      <c r="C1852" s="1827" t="s">
        <v>92</v>
      </c>
      <c r="D1852" s="1827" t="s">
        <v>252</v>
      </c>
      <c r="E1852" s="1829">
        <v>44626</v>
      </c>
      <c r="F1852" s="1843" t="s">
        <v>5977</v>
      </c>
      <c r="G1852" s="1831">
        <v>7</v>
      </c>
      <c r="H1852" s="1832" t="s">
        <v>5887</v>
      </c>
      <c r="I1852" s="1857"/>
      <c r="J1852" s="250"/>
      <c r="K1852" s="186"/>
      <c r="L1852" s="186"/>
      <c r="M1852" s="186"/>
      <c r="N1852" s="186"/>
      <c r="O1852" s="186"/>
      <c r="P1852" s="186"/>
      <c r="Q1852" s="186"/>
      <c r="R1852" s="186"/>
      <c r="S1852" s="186"/>
      <c r="T1852" s="186"/>
    </row>
    <row r="1853" spans="1:20" s="188" customFormat="1">
      <c r="A1853" s="1831">
        <v>2022</v>
      </c>
      <c r="B1853" s="1827" t="s">
        <v>91</v>
      </c>
      <c r="C1853" s="1827" t="s">
        <v>92</v>
      </c>
      <c r="D1853" s="1827" t="s">
        <v>252</v>
      </c>
      <c r="E1853" s="1829">
        <v>44626</v>
      </c>
      <c r="F1853" s="1843" t="s">
        <v>5993</v>
      </c>
      <c r="G1853" s="1831">
        <v>7</v>
      </c>
      <c r="H1853" s="1832" t="s">
        <v>5903</v>
      </c>
      <c r="I1853" s="1857"/>
      <c r="J1853" s="250"/>
      <c r="K1853" s="186"/>
      <c r="L1853" s="186"/>
      <c r="M1853" s="186"/>
      <c r="N1853" s="186"/>
      <c r="O1853" s="186"/>
      <c r="P1853" s="186"/>
      <c r="Q1853" s="186"/>
      <c r="R1853" s="186"/>
      <c r="S1853" s="186"/>
      <c r="T1853" s="186"/>
    </row>
    <row r="1854" spans="1:20" s="188" customFormat="1">
      <c r="A1854" s="1831">
        <v>2022</v>
      </c>
      <c r="B1854" s="1827" t="s">
        <v>91</v>
      </c>
      <c r="C1854" s="1827" t="s">
        <v>92</v>
      </c>
      <c r="D1854" s="1827" t="s">
        <v>5683</v>
      </c>
      <c r="E1854" s="1829">
        <v>44703</v>
      </c>
      <c r="F1854" s="1843" t="s">
        <v>6214</v>
      </c>
      <c r="G1854" s="1831">
        <v>7</v>
      </c>
      <c r="H1854" s="1832" t="s">
        <v>6075</v>
      </c>
      <c r="I1854" s="1857"/>
      <c r="J1854" s="250"/>
      <c r="K1854" s="186"/>
      <c r="L1854" s="186"/>
      <c r="M1854" s="186"/>
      <c r="N1854" s="186"/>
      <c r="O1854" s="186"/>
      <c r="P1854" s="186"/>
      <c r="Q1854" s="186"/>
      <c r="R1854" s="186"/>
      <c r="S1854" s="186"/>
      <c r="T1854" s="186"/>
    </row>
    <row r="1855" spans="1:20" s="188" customFormat="1">
      <c r="A1855" s="1831">
        <v>2022</v>
      </c>
      <c r="B1855" s="1827" t="s">
        <v>91</v>
      </c>
      <c r="C1855" s="1827" t="s">
        <v>92</v>
      </c>
      <c r="D1855" s="1827" t="s">
        <v>5683</v>
      </c>
      <c r="E1855" s="1829">
        <v>44703</v>
      </c>
      <c r="F1855" s="1843" t="s">
        <v>6216</v>
      </c>
      <c r="G1855" s="1831">
        <v>10</v>
      </c>
      <c r="H1855" s="1832" t="s">
        <v>6091</v>
      </c>
      <c r="I1855" s="1857"/>
      <c r="J1855" s="250"/>
      <c r="K1855" s="186"/>
      <c r="L1855" s="186"/>
      <c r="M1855" s="186"/>
      <c r="N1855" s="186"/>
      <c r="O1855" s="186"/>
      <c r="P1855" s="186"/>
      <c r="Q1855" s="186"/>
      <c r="R1855" s="186"/>
      <c r="S1855" s="186"/>
      <c r="T1855" s="186"/>
    </row>
    <row r="1856" spans="1:20" s="188" customFormat="1">
      <c r="A1856" s="1831">
        <v>2022</v>
      </c>
      <c r="B1856" s="1827" t="s">
        <v>91</v>
      </c>
      <c r="C1856" s="1827" t="s">
        <v>92</v>
      </c>
      <c r="D1856" s="1827" t="s">
        <v>277</v>
      </c>
      <c r="E1856" s="1829">
        <v>44815</v>
      </c>
      <c r="F1856" s="1843" t="s">
        <v>6290</v>
      </c>
      <c r="G1856" s="1831">
        <v>10</v>
      </c>
      <c r="H1856" s="1832" t="s">
        <v>1215</v>
      </c>
      <c r="I1856" s="1857"/>
      <c r="J1856" s="250"/>
      <c r="K1856" s="186"/>
      <c r="L1856" s="186"/>
      <c r="M1856" s="186"/>
      <c r="N1856" s="186"/>
      <c r="O1856" s="186"/>
      <c r="P1856" s="186"/>
      <c r="Q1856" s="186"/>
      <c r="R1856" s="186"/>
      <c r="S1856" s="186"/>
      <c r="T1856" s="186"/>
    </row>
    <row r="1857" spans="1:22" s="188" customFormat="1">
      <c r="A1857" s="1831">
        <v>2022</v>
      </c>
      <c r="B1857" s="1827" t="s">
        <v>91</v>
      </c>
      <c r="C1857" s="1827" t="s">
        <v>92</v>
      </c>
      <c r="D1857" s="1827" t="s">
        <v>277</v>
      </c>
      <c r="E1857" s="1829">
        <v>44815</v>
      </c>
      <c r="F1857" s="1843" t="s">
        <v>6291</v>
      </c>
      <c r="G1857" s="1831">
        <v>3</v>
      </c>
      <c r="H1857" s="1832" t="s">
        <v>1269</v>
      </c>
      <c r="I1857" s="1857"/>
      <c r="J1857" s="250"/>
      <c r="K1857" s="186"/>
      <c r="L1857" s="186"/>
      <c r="M1857" s="186"/>
      <c r="N1857" s="186"/>
      <c r="O1857" s="186"/>
      <c r="P1857" s="186"/>
      <c r="Q1857" s="186"/>
      <c r="R1857" s="186"/>
      <c r="S1857" s="186"/>
      <c r="T1857" s="186"/>
    </row>
    <row r="1858" spans="1:22" s="188" customFormat="1">
      <c r="A1858" s="1831">
        <v>2022</v>
      </c>
      <c r="B1858" s="1827" t="s">
        <v>91</v>
      </c>
      <c r="C1858" s="1827" t="s">
        <v>92</v>
      </c>
      <c r="D1858" s="1827" t="s">
        <v>277</v>
      </c>
      <c r="E1858" s="1829">
        <v>44815</v>
      </c>
      <c r="F1858" s="1843" t="s">
        <v>6292</v>
      </c>
      <c r="G1858" s="1831">
        <v>10</v>
      </c>
      <c r="H1858" s="1832" t="s">
        <v>284</v>
      </c>
      <c r="I1858" s="1857"/>
      <c r="J1858" s="250"/>
      <c r="K1858" s="186"/>
      <c r="L1858" s="186"/>
      <c r="M1858" s="186"/>
      <c r="N1858" s="186"/>
      <c r="O1858" s="186"/>
      <c r="P1858" s="186"/>
      <c r="Q1858" s="186"/>
      <c r="R1858" s="186"/>
      <c r="S1858" s="186"/>
      <c r="T1858" s="186"/>
    </row>
    <row r="1859" spans="1:22" s="188" customFormat="1">
      <c r="A1859" s="1831">
        <v>2022</v>
      </c>
      <c r="B1859" s="1827" t="s">
        <v>91</v>
      </c>
      <c r="C1859" s="1827" t="s">
        <v>92</v>
      </c>
      <c r="D1859" s="1827" t="s">
        <v>277</v>
      </c>
      <c r="E1859" s="1829">
        <v>44815</v>
      </c>
      <c r="F1859" s="1843" t="s">
        <v>6293</v>
      </c>
      <c r="G1859" s="1831">
        <v>10</v>
      </c>
      <c r="H1859" s="1832" t="s">
        <v>1105</v>
      </c>
      <c r="I1859" s="1857"/>
      <c r="J1859" s="250"/>
      <c r="K1859" s="186"/>
      <c r="L1859" s="186"/>
      <c r="M1859" s="186"/>
      <c r="N1859" s="186"/>
      <c r="O1859" s="186"/>
      <c r="P1859" s="186"/>
      <c r="Q1859" s="186"/>
      <c r="R1859" s="186"/>
      <c r="S1859" s="186"/>
      <c r="T1859" s="186"/>
    </row>
    <row r="1860" spans="1:22" s="188" customFormat="1">
      <c r="A1860" s="1831">
        <v>2022</v>
      </c>
      <c r="B1860" s="1827" t="s">
        <v>91</v>
      </c>
      <c r="C1860" s="1827" t="s">
        <v>92</v>
      </c>
      <c r="D1860" s="1827" t="s">
        <v>277</v>
      </c>
      <c r="E1860" s="1829">
        <v>44815</v>
      </c>
      <c r="F1860" s="1843" t="s">
        <v>6294</v>
      </c>
      <c r="G1860" s="1831">
        <v>3</v>
      </c>
      <c r="H1860" s="1832" t="s">
        <v>716</v>
      </c>
      <c r="I1860" s="1857"/>
      <c r="J1860" s="250"/>
      <c r="K1860" s="186"/>
      <c r="L1860" s="186"/>
      <c r="M1860" s="186"/>
      <c r="N1860" s="186"/>
      <c r="O1860" s="186"/>
      <c r="P1860" s="186"/>
      <c r="Q1860" s="186"/>
      <c r="R1860" s="186"/>
      <c r="S1860" s="186"/>
      <c r="T1860" s="186"/>
    </row>
    <row r="1861" spans="1:22" s="188" customFormat="1">
      <c r="A1861" s="1831">
        <v>2022</v>
      </c>
      <c r="B1861" s="1827" t="s">
        <v>91</v>
      </c>
      <c r="C1861" s="1827" t="s">
        <v>92</v>
      </c>
      <c r="D1861" s="1827" t="s">
        <v>277</v>
      </c>
      <c r="E1861" s="1829">
        <v>44815</v>
      </c>
      <c r="F1861" s="1843" t="s">
        <v>6295</v>
      </c>
      <c r="G1861" s="1831">
        <v>10</v>
      </c>
      <c r="H1861" s="1832" t="s">
        <v>286</v>
      </c>
      <c r="I1861" s="1857"/>
      <c r="J1861" s="250"/>
      <c r="K1861" s="186"/>
      <c r="L1861" s="186"/>
      <c r="M1861" s="186"/>
      <c r="N1861" s="186"/>
      <c r="O1861" s="186"/>
      <c r="P1861" s="186"/>
      <c r="Q1861" s="186"/>
      <c r="R1861" s="186"/>
      <c r="S1861" s="186"/>
      <c r="T1861" s="186"/>
    </row>
    <row r="1862" spans="1:22" s="188" customFormat="1">
      <c r="A1862" s="1831">
        <v>2022</v>
      </c>
      <c r="B1862" s="1827" t="s">
        <v>91</v>
      </c>
      <c r="C1862" s="1827" t="s">
        <v>92</v>
      </c>
      <c r="D1862" s="1827" t="s">
        <v>277</v>
      </c>
      <c r="E1862" s="1829">
        <v>44815</v>
      </c>
      <c r="F1862" s="1843" t="s">
        <v>6296</v>
      </c>
      <c r="G1862" s="1831">
        <v>7</v>
      </c>
      <c r="H1862" s="1832" t="s">
        <v>1047</v>
      </c>
      <c r="I1862" s="1857"/>
      <c r="J1862" s="250"/>
      <c r="K1862" s="186"/>
      <c r="L1862" s="186"/>
      <c r="M1862" s="186"/>
      <c r="N1862" s="186"/>
      <c r="O1862" s="186"/>
      <c r="P1862" s="186"/>
      <c r="Q1862" s="186"/>
      <c r="R1862" s="186"/>
      <c r="S1862" s="186"/>
      <c r="T1862" s="186"/>
    </row>
    <row r="1863" spans="1:22" s="188" customFormat="1">
      <c r="A1863" s="1831">
        <v>2022</v>
      </c>
      <c r="B1863" s="1827"/>
      <c r="C1863" s="1827"/>
      <c r="D1863" s="1827"/>
      <c r="E1863" s="1829"/>
      <c r="F1863" s="1843"/>
      <c r="G1863" s="1831">
        <v>134</v>
      </c>
      <c r="H1863" s="1832"/>
      <c r="I1863" s="1891"/>
      <c r="J1863" s="250"/>
      <c r="K1863" s="186"/>
      <c r="L1863" s="186"/>
      <c r="M1863" s="186"/>
      <c r="N1863" s="186"/>
      <c r="O1863" s="186"/>
      <c r="P1863" s="186"/>
      <c r="Q1863" s="186"/>
      <c r="R1863" s="186"/>
      <c r="S1863" s="186"/>
      <c r="T1863" s="186"/>
    </row>
    <row r="1864" spans="1:22">
      <c r="A1864" s="2177" t="s">
        <v>46</v>
      </c>
      <c r="B1864" s="2171"/>
      <c r="C1864" s="2178" t="s">
        <v>1424</v>
      </c>
      <c r="D1864" s="2171"/>
      <c r="E1864" s="2173"/>
      <c r="F1864" s="2175"/>
      <c r="G1864" s="2175">
        <v>482</v>
      </c>
      <c r="H1864" s="2176"/>
      <c r="I1864" s="1857"/>
      <c r="J1864" s="93"/>
    </row>
    <row r="1865" spans="1:22">
      <c r="A1865" s="104"/>
      <c r="D1865" s="131"/>
      <c r="E1865" s="1673"/>
      <c r="F1865" s="87"/>
      <c r="G1865" s="133"/>
      <c r="I1865" s="1857"/>
      <c r="J1865" s="93"/>
    </row>
    <row r="1866" spans="1:22">
      <c r="A1866" s="104">
        <v>2019</v>
      </c>
      <c r="B1866" s="73" t="s">
        <v>129</v>
      </c>
      <c r="C1866" s="73" t="s">
        <v>158</v>
      </c>
      <c r="D1866" s="72" t="s">
        <v>6005</v>
      </c>
      <c r="E1866" s="1673">
        <v>43779</v>
      </c>
      <c r="F1866" s="133" t="s">
        <v>1436</v>
      </c>
      <c r="G1866" s="87">
        <v>5</v>
      </c>
      <c r="H1866" s="88" t="s">
        <v>305</v>
      </c>
      <c r="I1866" s="1857"/>
      <c r="J1866" s="93"/>
    </row>
    <row r="1867" spans="1:22">
      <c r="A1867" s="104">
        <v>2019</v>
      </c>
      <c r="B1867" s="116"/>
      <c r="C1867" s="116"/>
      <c r="D1867" s="342"/>
      <c r="E1867" s="1671"/>
      <c r="F1867" s="199"/>
      <c r="G1867" s="87">
        <f>SUM(G1866)</f>
        <v>5</v>
      </c>
      <c r="H1867" s="152"/>
      <c r="I1867" s="2350"/>
      <c r="J1867" s="93"/>
      <c r="K1867" s="271"/>
      <c r="L1867" s="271"/>
      <c r="M1867" s="271"/>
      <c r="N1867" s="271"/>
      <c r="O1867" s="271"/>
      <c r="P1867" s="271"/>
      <c r="Q1867" s="271"/>
      <c r="R1867" s="271"/>
      <c r="S1867" s="271"/>
      <c r="T1867" s="271"/>
      <c r="U1867" s="372"/>
      <c r="V1867" s="372"/>
    </row>
    <row r="1868" spans="1:22">
      <c r="A1868" s="1497">
        <v>2021</v>
      </c>
      <c r="B1868" s="1457" t="s">
        <v>129</v>
      </c>
      <c r="C1868" s="2228" t="s">
        <v>158</v>
      </c>
      <c r="D1868" s="2204" t="s">
        <v>5456</v>
      </c>
      <c r="E1868" s="2205">
        <v>44269</v>
      </c>
      <c r="F1868" s="2206" t="s">
        <v>5460</v>
      </c>
      <c r="G1868" s="2206">
        <v>5</v>
      </c>
      <c r="H1868" s="2207" t="s">
        <v>770</v>
      </c>
      <c r="I1868" s="1556"/>
      <c r="J1868" s="2"/>
    </row>
    <row r="1869" spans="1:22">
      <c r="A1869" s="1497">
        <v>2021</v>
      </c>
      <c r="B1869" s="1457"/>
      <c r="C1869" s="2179"/>
      <c r="D1869" s="2033"/>
      <c r="E1869" s="2034"/>
      <c r="F1869" s="2035"/>
      <c r="G1869" s="2035">
        <f>SUM(G1868)</f>
        <v>5</v>
      </c>
      <c r="H1869" s="2043"/>
      <c r="I1869" s="1556"/>
      <c r="J1869" s="2"/>
    </row>
    <row r="1870" spans="1:22">
      <c r="A1870" s="1833">
        <v>2022</v>
      </c>
      <c r="B1870" s="1827" t="s">
        <v>129</v>
      </c>
      <c r="C1870" s="1893" t="s">
        <v>158</v>
      </c>
      <c r="D1870" s="1896" t="s">
        <v>5456</v>
      </c>
      <c r="E1870" s="1898">
        <v>44640</v>
      </c>
      <c r="F1870" s="1902" t="s">
        <v>6003</v>
      </c>
      <c r="G1870" s="1902">
        <v>5</v>
      </c>
      <c r="H1870" s="2044" t="s">
        <v>305</v>
      </c>
      <c r="I1870" s="1556"/>
      <c r="J1870" s="2"/>
    </row>
    <row r="1871" spans="1:22">
      <c r="A1871" s="1833">
        <v>2022</v>
      </c>
      <c r="B1871" s="1827" t="s">
        <v>129</v>
      </c>
      <c r="C1871" s="1893" t="s">
        <v>158</v>
      </c>
      <c r="D1871" s="1896" t="s">
        <v>5456</v>
      </c>
      <c r="E1871" s="1898">
        <v>44640</v>
      </c>
      <c r="F1871" s="1902" t="s">
        <v>6004</v>
      </c>
      <c r="G1871" s="1902">
        <v>0</v>
      </c>
      <c r="H1871" s="2044" t="s">
        <v>304</v>
      </c>
      <c r="I1871" s="1857" t="s">
        <v>234</v>
      </c>
      <c r="J1871" s="2"/>
    </row>
    <row r="1872" spans="1:22">
      <c r="A1872" s="1833">
        <v>2022</v>
      </c>
      <c r="B1872" s="1827" t="s">
        <v>129</v>
      </c>
      <c r="C1872" s="1893" t="s">
        <v>158</v>
      </c>
      <c r="D1872" s="1896" t="s">
        <v>5683</v>
      </c>
      <c r="E1872" s="1898">
        <v>44703</v>
      </c>
      <c r="F1872" s="1902" t="s">
        <v>6003</v>
      </c>
      <c r="G1872" s="1902">
        <v>7</v>
      </c>
      <c r="H1872" s="2044" t="s">
        <v>6045</v>
      </c>
      <c r="I1872" s="1857"/>
      <c r="J1872" s="2"/>
    </row>
    <row r="1873" spans="1:20">
      <c r="A1873" s="1833">
        <v>2022</v>
      </c>
      <c r="B1873" s="1827" t="s">
        <v>129</v>
      </c>
      <c r="C1873" s="1893" t="s">
        <v>158</v>
      </c>
      <c r="D1873" s="1896" t="s">
        <v>6021</v>
      </c>
      <c r="E1873" s="1898">
        <v>44723</v>
      </c>
      <c r="F1873" s="1902" t="s">
        <v>6227</v>
      </c>
      <c r="G1873" s="1902">
        <v>5</v>
      </c>
      <c r="H1873" s="2044" t="s">
        <v>305</v>
      </c>
      <c r="I1873" s="1857"/>
      <c r="J1873" s="2"/>
    </row>
    <row r="1874" spans="1:20">
      <c r="A1874" s="1833">
        <v>2022</v>
      </c>
      <c r="B1874" s="1827"/>
      <c r="C1874" s="1895"/>
      <c r="D1874" s="1897"/>
      <c r="E1874" s="1899"/>
      <c r="F1874" s="1903"/>
      <c r="G1874" s="1903">
        <v>17</v>
      </c>
      <c r="H1874" s="2209"/>
      <c r="I1874" s="1936"/>
      <c r="J1874" s="2"/>
    </row>
    <row r="1875" spans="1:20">
      <c r="A1875" s="2170" t="s">
        <v>46</v>
      </c>
      <c r="B1875" s="2171"/>
      <c r="C1875" s="2171" t="s">
        <v>1437</v>
      </c>
      <c r="D1875" s="2268"/>
      <c r="E1875" s="2173"/>
      <c r="F1875" s="2175"/>
      <c r="G1875" s="2174">
        <v>27</v>
      </c>
      <c r="H1875" s="2176"/>
      <c r="I1875" s="1857"/>
      <c r="J1875" s="93"/>
    </row>
    <row r="1876" spans="1:20">
      <c r="A1876" s="104"/>
      <c r="D1876" s="72"/>
      <c r="E1876" s="1673"/>
      <c r="F1876" s="133"/>
      <c r="I1876" s="1857"/>
      <c r="J1876" s="93"/>
    </row>
    <row r="1877" spans="1:20" s="115" customFormat="1">
      <c r="A1877" s="1840">
        <v>2018</v>
      </c>
      <c r="B1877" s="1826" t="s">
        <v>164</v>
      </c>
      <c r="C1877" s="1826" t="s">
        <v>189</v>
      </c>
      <c r="D1877" s="1844" t="s">
        <v>55</v>
      </c>
      <c r="E1877" s="1837">
        <v>43149</v>
      </c>
      <c r="F1877" s="1842" t="s">
        <v>1438</v>
      </c>
      <c r="G1877" s="1838">
        <v>5</v>
      </c>
      <c r="H1877" s="1839" t="s">
        <v>352</v>
      </c>
      <c r="I1877" s="1925"/>
      <c r="J1877" s="114"/>
      <c r="K1877" s="113"/>
      <c r="L1877" s="113"/>
      <c r="M1877" s="113"/>
      <c r="N1877" s="113"/>
      <c r="O1877" s="113"/>
      <c r="P1877" s="113"/>
      <c r="Q1877" s="113"/>
      <c r="R1877" s="113"/>
      <c r="S1877" s="113"/>
      <c r="T1877" s="113"/>
    </row>
    <row r="1878" spans="1:20" s="115" customFormat="1">
      <c r="A1878" s="1840">
        <v>2018</v>
      </c>
      <c r="B1878" s="1826" t="s">
        <v>164</v>
      </c>
      <c r="C1878" s="1826" t="s">
        <v>189</v>
      </c>
      <c r="D1878" s="1844" t="s">
        <v>222</v>
      </c>
      <c r="E1878" s="1837">
        <v>43163</v>
      </c>
      <c r="F1878" s="1842" t="s">
        <v>1439</v>
      </c>
      <c r="G1878" s="1838">
        <v>10</v>
      </c>
      <c r="H1878" s="1839" t="s">
        <v>1440</v>
      </c>
      <c r="I1878" s="1925"/>
      <c r="J1878" s="114"/>
      <c r="K1878" s="113"/>
      <c r="L1878" s="113"/>
      <c r="M1878" s="113"/>
      <c r="N1878" s="113"/>
      <c r="O1878" s="113"/>
      <c r="P1878" s="113"/>
      <c r="Q1878" s="113"/>
      <c r="R1878" s="113"/>
      <c r="S1878" s="113"/>
      <c r="T1878" s="113"/>
    </row>
    <row r="1879" spans="1:20" s="115" customFormat="1">
      <c r="A1879" s="1840">
        <v>2018</v>
      </c>
      <c r="B1879" s="1826" t="s">
        <v>164</v>
      </c>
      <c r="C1879" s="1826" t="s">
        <v>189</v>
      </c>
      <c r="D1879" s="1844" t="s">
        <v>222</v>
      </c>
      <c r="E1879" s="1837">
        <v>43163</v>
      </c>
      <c r="F1879" s="1842" t="s">
        <v>1441</v>
      </c>
      <c r="G1879" s="1838">
        <v>7</v>
      </c>
      <c r="H1879" s="1839" t="s">
        <v>1442</v>
      </c>
      <c r="I1879" s="1925"/>
      <c r="J1879" s="114"/>
      <c r="K1879" s="113"/>
      <c r="L1879" s="113"/>
      <c r="M1879" s="113"/>
      <c r="N1879" s="113"/>
      <c r="O1879" s="113"/>
      <c r="P1879" s="113"/>
      <c r="Q1879" s="113"/>
      <c r="R1879" s="113"/>
      <c r="S1879" s="113"/>
      <c r="T1879" s="113"/>
    </row>
    <row r="1880" spans="1:20" s="115" customFormat="1">
      <c r="A1880" s="1840">
        <v>2018</v>
      </c>
      <c r="B1880" s="1826"/>
      <c r="C1880" s="1826"/>
      <c r="D1880" s="1844"/>
      <c r="E1880" s="1837"/>
      <c r="F1880" s="1842"/>
      <c r="G1880" s="1838">
        <f>SUM(G1877:G1879)</f>
        <v>22</v>
      </c>
      <c r="H1880" s="1839"/>
      <c r="I1880" s="1925"/>
      <c r="J1880" s="114"/>
      <c r="K1880" s="113"/>
      <c r="L1880" s="113"/>
      <c r="M1880" s="113"/>
      <c r="N1880" s="113"/>
      <c r="O1880" s="113"/>
      <c r="P1880" s="113"/>
      <c r="Q1880" s="113"/>
      <c r="R1880" s="113"/>
      <c r="S1880" s="113"/>
      <c r="T1880" s="113"/>
    </row>
    <row r="1881" spans="1:20">
      <c r="A1881" s="2170" t="s">
        <v>46</v>
      </c>
      <c r="B1881" s="2171"/>
      <c r="C1881" s="2171" t="s">
        <v>1443</v>
      </c>
      <c r="D1881" s="2172"/>
      <c r="E1881" s="2173"/>
      <c r="F1881" s="2174"/>
      <c r="G1881" s="2175">
        <f>G1880</f>
        <v>22</v>
      </c>
      <c r="H1881" s="2176"/>
      <c r="I1881" s="1409"/>
      <c r="J1881" s="93"/>
    </row>
    <row r="1882" spans="1:20">
      <c r="A1882" s="104"/>
      <c r="D1882" s="72"/>
      <c r="E1882" s="1673"/>
      <c r="F1882" s="133"/>
      <c r="I1882" s="1541"/>
      <c r="J1882" s="93"/>
    </row>
    <row r="1883" spans="1:20">
      <c r="A1883" s="173">
        <v>2019</v>
      </c>
      <c r="B1883" s="73" t="s">
        <v>129</v>
      </c>
      <c r="C1883" s="174" t="s">
        <v>150</v>
      </c>
      <c r="D1883" s="174" t="s">
        <v>277</v>
      </c>
      <c r="E1883" s="1679">
        <v>43716</v>
      </c>
      <c r="F1883" s="1662" t="s">
        <v>1444</v>
      </c>
      <c r="G1883" s="173">
        <v>7</v>
      </c>
      <c r="H1883" s="88" t="s">
        <v>1185</v>
      </c>
      <c r="I1883" s="1541"/>
    </row>
    <row r="1884" spans="1:20" s="115" customFormat="1">
      <c r="A1884" s="173">
        <v>2019</v>
      </c>
      <c r="B1884" s="107"/>
      <c r="C1884" s="107"/>
      <c r="D1884" s="108"/>
      <c r="E1884" s="1670"/>
      <c r="F1884" s="172"/>
      <c r="G1884" s="133">
        <f>SUM(G1883)</f>
        <v>7</v>
      </c>
      <c r="H1884" s="170"/>
      <c r="I1884" s="1652"/>
      <c r="J1884" s="114"/>
      <c r="K1884" s="113"/>
      <c r="L1884" s="113"/>
      <c r="M1884" s="113"/>
      <c r="N1884" s="113"/>
      <c r="O1884" s="113"/>
      <c r="P1884" s="113"/>
      <c r="Q1884" s="113"/>
      <c r="R1884" s="113"/>
      <c r="S1884" s="113"/>
      <c r="T1884" s="113"/>
    </row>
    <row r="1885" spans="1:20" s="115" customFormat="1">
      <c r="A1885" s="1458">
        <v>2021</v>
      </c>
      <c r="B1885" s="1457" t="s">
        <v>129</v>
      </c>
      <c r="C1885" s="1457" t="s">
        <v>5695</v>
      </c>
      <c r="D1885" s="1533" t="s">
        <v>5683</v>
      </c>
      <c r="E1885" s="1684">
        <v>44332</v>
      </c>
      <c r="F1885" s="1534" t="s">
        <v>5727</v>
      </c>
      <c r="G1885" s="1458">
        <v>3</v>
      </c>
      <c r="H1885" s="1499" t="s">
        <v>5696</v>
      </c>
      <c r="I1885" s="1652"/>
      <c r="J1885" s="114"/>
      <c r="K1885" s="113"/>
      <c r="L1885" s="113"/>
      <c r="M1885" s="113"/>
      <c r="N1885" s="113"/>
      <c r="O1885" s="113"/>
      <c r="P1885" s="113"/>
      <c r="Q1885" s="113"/>
      <c r="R1885" s="113"/>
      <c r="S1885" s="113"/>
      <c r="T1885" s="113"/>
    </row>
    <row r="1886" spans="1:20" s="115" customFormat="1">
      <c r="A1886" s="1458">
        <v>2021</v>
      </c>
      <c r="B1886" s="1457"/>
      <c r="C1886" s="1457"/>
      <c r="D1886" s="1533"/>
      <c r="E1886" s="1670"/>
      <c r="F1886" s="172"/>
      <c r="G1886" s="1458">
        <v>3</v>
      </c>
      <c r="H1886" s="1499"/>
      <c r="I1886" s="1652"/>
      <c r="J1886" s="114"/>
      <c r="K1886" s="113"/>
      <c r="L1886" s="113"/>
      <c r="M1886" s="113"/>
      <c r="N1886" s="113"/>
      <c r="O1886" s="113"/>
      <c r="P1886" s="113"/>
      <c r="Q1886" s="113"/>
      <c r="R1886" s="113"/>
      <c r="S1886" s="113"/>
      <c r="T1886" s="113"/>
    </row>
    <row r="1887" spans="1:20" s="115" customFormat="1">
      <c r="A1887" s="1831">
        <v>2022</v>
      </c>
      <c r="B1887" s="1827" t="s">
        <v>129</v>
      </c>
      <c r="C1887" s="1827" t="s">
        <v>150</v>
      </c>
      <c r="D1887" s="1828" t="s">
        <v>252</v>
      </c>
      <c r="E1887" s="1829">
        <v>44626</v>
      </c>
      <c r="F1887" s="1830" t="s">
        <v>5945</v>
      </c>
      <c r="G1887" s="1831">
        <v>7</v>
      </c>
      <c r="H1887" s="1832" t="s">
        <v>5853</v>
      </c>
      <c r="I1887" s="1942"/>
      <c r="J1887" s="114"/>
      <c r="K1887" s="113"/>
      <c r="L1887" s="113"/>
      <c r="M1887" s="113"/>
      <c r="N1887" s="113"/>
      <c r="O1887" s="113"/>
      <c r="P1887" s="113"/>
      <c r="Q1887" s="113"/>
      <c r="R1887" s="113"/>
      <c r="S1887" s="113"/>
      <c r="T1887" s="113"/>
    </row>
    <row r="1888" spans="1:20" s="115" customFormat="1">
      <c r="A1888" s="1831">
        <v>2022</v>
      </c>
      <c r="B1888" s="1827" t="s">
        <v>129</v>
      </c>
      <c r="C1888" s="1827" t="s">
        <v>150</v>
      </c>
      <c r="D1888" s="1828" t="s">
        <v>252</v>
      </c>
      <c r="E1888" s="1829">
        <v>44626</v>
      </c>
      <c r="F1888" s="1830" t="s">
        <v>5948</v>
      </c>
      <c r="G1888" s="1831">
        <v>7</v>
      </c>
      <c r="H1888" s="1832" t="s">
        <v>5856</v>
      </c>
      <c r="I1888" s="1942"/>
      <c r="J1888" s="114"/>
      <c r="K1888" s="113"/>
      <c r="L1888" s="113"/>
      <c r="M1888" s="113"/>
      <c r="N1888" s="113"/>
      <c r="O1888" s="113"/>
      <c r="P1888" s="113"/>
      <c r="Q1888" s="113"/>
      <c r="R1888" s="113"/>
      <c r="S1888" s="113"/>
      <c r="T1888" s="113"/>
    </row>
    <row r="1889" spans="1:20" s="115" customFormat="1">
      <c r="A1889" s="1831">
        <v>2022</v>
      </c>
      <c r="B1889" s="1827" t="s">
        <v>129</v>
      </c>
      <c r="C1889" s="1827" t="s">
        <v>150</v>
      </c>
      <c r="D1889" s="1828" t="s">
        <v>252</v>
      </c>
      <c r="E1889" s="1829">
        <v>44626</v>
      </c>
      <c r="F1889" s="1830" t="s">
        <v>5949</v>
      </c>
      <c r="G1889" s="1831">
        <v>3</v>
      </c>
      <c r="H1889" s="1832" t="s">
        <v>5857</v>
      </c>
      <c r="I1889" s="1942"/>
      <c r="J1889" s="114"/>
      <c r="K1889" s="113"/>
      <c r="L1889" s="113"/>
      <c r="M1889" s="113"/>
      <c r="N1889" s="113"/>
      <c r="O1889" s="113"/>
      <c r="P1889" s="113"/>
      <c r="Q1889" s="113"/>
      <c r="R1889" s="113"/>
      <c r="S1889" s="113"/>
      <c r="T1889" s="113"/>
    </row>
    <row r="1890" spans="1:20" s="115" customFormat="1">
      <c r="A1890" s="1831">
        <v>2022</v>
      </c>
      <c r="B1890" s="1827" t="s">
        <v>129</v>
      </c>
      <c r="C1890" s="1827" t="s">
        <v>150</v>
      </c>
      <c r="D1890" s="1828" t="s">
        <v>5683</v>
      </c>
      <c r="E1890" s="1829">
        <v>44703</v>
      </c>
      <c r="F1890" s="1830" t="s">
        <v>6169</v>
      </c>
      <c r="G1890" s="1831">
        <v>3</v>
      </c>
      <c r="H1890" s="1832" t="s">
        <v>6063</v>
      </c>
      <c r="I1890" s="1908"/>
      <c r="J1890" s="114"/>
      <c r="K1890" s="113"/>
      <c r="L1890" s="113"/>
      <c r="M1890" s="113"/>
      <c r="N1890" s="113"/>
      <c r="O1890" s="113"/>
      <c r="P1890" s="113"/>
      <c r="Q1890" s="113"/>
      <c r="R1890" s="113"/>
      <c r="S1890" s="113"/>
      <c r="T1890" s="113"/>
    </row>
    <row r="1891" spans="1:20" s="115" customFormat="1">
      <c r="A1891" s="1831">
        <v>2022</v>
      </c>
      <c r="B1891" s="1827" t="s">
        <v>129</v>
      </c>
      <c r="C1891" s="1827" t="s">
        <v>150</v>
      </c>
      <c r="D1891" s="1828" t="s">
        <v>6021</v>
      </c>
      <c r="E1891" s="1829">
        <v>44723</v>
      </c>
      <c r="F1891" s="1830" t="s">
        <v>6230</v>
      </c>
      <c r="G1891" s="1831">
        <v>0</v>
      </c>
      <c r="H1891" s="1832" t="s">
        <v>304</v>
      </c>
      <c r="I1891" s="1908" t="s">
        <v>5913</v>
      </c>
      <c r="J1891" s="114"/>
      <c r="K1891" s="113"/>
      <c r="L1891" s="113"/>
      <c r="M1891" s="113"/>
      <c r="N1891" s="113"/>
      <c r="O1891" s="113"/>
      <c r="P1891" s="113"/>
      <c r="Q1891" s="113"/>
      <c r="R1891" s="113"/>
      <c r="S1891" s="113"/>
      <c r="T1891" s="113"/>
    </row>
    <row r="1892" spans="1:20" s="115" customFormat="1">
      <c r="A1892" s="1831">
        <v>2022</v>
      </c>
      <c r="B1892" s="1827"/>
      <c r="C1892" s="1827"/>
      <c r="D1892" s="1828"/>
      <c r="E1892" s="1829"/>
      <c r="F1892" s="1830"/>
      <c r="G1892" s="1831">
        <v>20</v>
      </c>
      <c r="H1892" s="1832"/>
      <c r="I1892" s="1942"/>
      <c r="J1892" s="114"/>
      <c r="K1892" s="113"/>
      <c r="L1892" s="113"/>
      <c r="M1892" s="113"/>
      <c r="N1892" s="113"/>
      <c r="O1892" s="113"/>
      <c r="P1892" s="113"/>
      <c r="Q1892" s="113"/>
      <c r="R1892" s="113"/>
      <c r="S1892" s="113"/>
      <c r="T1892" s="113"/>
    </row>
    <row r="1893" spans="1:20">
      <c r="A1893" s="2170" t="s">
        <v>46</v>
      </c>
      <c r="B1893" s="2171"/>
      <c r="C1893" s="2171" t="s">
        <v>1445</v>
      </c>
      <c r="D1893" s="2172"/>
      <c r="E1893" s="2173"/>
      <c r="F1893" s="2174"/>
      <c r="G1893" s="2175">
        <v>30</v>
      </c>
      <c r="H1893" s="2176"/>
      <c r="I1893" s="1541"/>
      <c r="J1893" s="93"/>
    </row>
    <row r="1894" spans="1:20">
      <c r="A1894" s="104"/>
      <c r="D1894" s="131"/>
      <c r="E1894" s="1673"/>
      <c r="F1894" s="87"/>
      <c r="G1894" s="133"/>
      <c r="I1894" s="1409"/>
      <c r="J1894" s="93"/>
    </row>
    <row r="1895" spans="1:20">
      <c r="A1895" s="104">
        <v>2019</v>
      </c>
      <c r="B1895" s="73" t="s">
        <v>129</v>
      </c>
      <c r="C1895" s="73" t="s">
        <v>159</v>
      </c>
      <c r="D1895" s="72" t="s">
        <v>64</v>
      </c>
      <c r="E1895" s="1673">
        <v>43533</v>
      </c>
      <c r="F1895" s="133" t="s">
        <v>1446</v>
      </c>
      <c r="G1895" s="87">
        <v>0</v>
      </c>
      <c r="H1895" s="88" t="s">
        <v>659</v>
      </c>
      <c r="I1895" s="1409" t="s">
        <v>234</v>
      </c>
      <c r="J1895" s="2"/>
    </row>
    <row r="1896" spans="1:20">
      <c r="A1896" s="104">
        <v>2019</v>
      </c>
      <c r="B1896" s="73" t="s">
        <v>129</v>
      </c>
      <c r="C1896" s="73" t="s">
        <v>159</v>
      </c>
      <c r="D1896" s="72" t="s">
        <v>64</v>
      </c>
      <c r="E1896" s="1673">
        <v>43533</v>
      </c>
      <c r="F1896" s="133" t="s">
        <v>1447</v>
      </c>
      <c r="G1896" s="87">
        <v>0</v>
      </c>
      <c r="H1896" s="88" t="s">
        <v>765</v>
      </c>
      <c r="I1896" s="1409" t="s">
        <v>234</v>
      </c>
      <c r="J1896" s="2"/>
    </row>
    <row r="1897" spans="1:20">
      <c r="A1897" s="104">
        <v>2019</v>
      </c>
      <c r="B1897" s="73" t="s">
        <v>129</v>
      </c>
      <c r="C1897" s="73" t="s">
        <v>159</v>
      </c>
      <c r="D1897" s="72" t="s">
        <v>68</v>
      </c>
      <c r="E1897" s="1673">
        <v>43540</v>
      </c>
      <c r="F1897" s="133" t="s">
        <v>1447</v>
      </c>
      <c r="G1897" s="87">
        <v>0</v>
      </c>
      <c r="H1897" s="88" t="s">
        <v>765</v>
      </c>
      <c r="I1897" s="1409" t="s">
        <v>234</v>
      </c>
      <c r="J1897" s="2"/>
    </row>
    <row r="1898" spans="1:20">
      <c r="A1898" s="104">
        <v>2019</v>
      </c>
      <c r="D1898" s="72"/>
      <c r="E1898" s="1673"/>
      <c r="F1898" s="133"/>
      <c r="G1898" s="87">
        <v>0</v>
      </c>
      <c r="I1898" s="1409"/>
      <c r="J1898" s="2"/>
    </row>
    <row r="1899" spans="1:20">
      <c r="A1899" s="2170" t="s">
        <v>46</v>
      </c>
      <c r="B1899" s="2171"/>
      <c r="C1899" s="2171" t="s">
        <v>1449</v>
      </c>
      <c r="D1899" s="2268"/>
      <c r="E1899" s="2173"/>
      <c r="F1899" s="2175"/>
      <c r="G1899" s="2174">
        <f>G1898</f>
        <v>0</v>
      </c>
      <c r="H1899" s="2176"/>
      <c r="I1899" s="1409"/>
      <c r="J1899" s="2"/>
    </row>
    <row r="1900" spans="1:20">
      <c r="A1900" s="278"/>
      <c r="B1900" s="154"/>
      <c r="C1900" s="154"/>
      <c r="D1900" s="279"/>
      <c r="E1900" s="1677"/>
      <c r="F1900" s="153"/>
      <c r="G1900" s="280"/>
      <c r="H1900" s="157"/>
      <c r="I1900" s="1409"/>
      <c r="J1900" s="2"/>
    </row>
    <row r="1901" spans="1:20">
      <c r="A1901" s="1536">
        <v>2021</v>
      </c>
      <c r="B1901" s="1457" t="s">
        <v>91</v>
      </c>
      <c r="C1901" s="2217" t="s">
        <v>1602</v>
      </c>
      <c r="D1901" s="2218" t="s">
        <v>252</v>
      </c>
      <c r="E1901" s="2219">
        <v>44262</v>
      </c>
      <c r="F1901" s="2220" t="s">
        <v>5443</v>
      </c>
      <c r="G1901" s="2220">
        <v>10</v>
      </c>
      <c r="H1901" s="2221" t="s">
        <v>5897</v>
      </c>
      <c r="I1901" s="1409"/>
      <c r="J1901" s="2"/>
    </row>
    <row r="1902" spans="1:20">
      <c r="A1902" s="1497">
        <v>2021</v>
      </c>
      <c r="B1902" s="1457"/>
      <c r="C1902" s="1498"/>
      <c r="D1902" s="1457"/>
      <c r="E1902" s="1684"/>
      <c r="F1902" s="1458"/>
      <c r="G1902" s="1458">
        <f>SUM(G1901)</f>
        <v>10</v>
      </c>
      <c r="H1902" s="1499"/>
      <c r="I1902" s="1409"/>
      <c r="J1902" s="93"/>
    </row>
    <row r="1903" spans="1:20">
      <c r="A1903" s="1833">
        <v>2022</v>
      </c>
      <c r="B1903" s="1827" t="s">
        <v>91</v>
      </c>
      <c r="C1903" s="1877" t="s">
        <v>5895</v>
      </c>
      <c r="D1903" s="1827" t="s">
        <v>252</v>
      </c>
      <c r="E1903" s="1829">
        <v>44626</v>
      </c>
      <c r="F1903" s="1831" t="s">
        <v>5985</v>
      </c>
      <c r="G1903" s="1831">
        <v>10</v>
      </c>
      <c r="H1903" s="1832" t="s">
        <v>5896</v>
      </c>
      <c r="I1903" s="1857"/>
      <c r="J1903" s="93"/>
    </row>
    <row r="1904" spans="1:20">
      <c r="A1904" s="1833">
        <v>2022</v>
      </c>
      <c r="B1904" s="1827" t="s">
        <v>91</v>
      </c>
      <c r="C1904" s="1877" t="s">
        <v>1602</v>
      </c>
      <c r="D1904" s="1827" t="s">
        <v>277</v>
      </c>
      <c r="E1904" s="1829">
        <v>44815</v>
      </c>
      <c r="F1904" s="1831" t="s">
        <v>6328</v>
      </c>
      <c r="G1904" s="1831">
        <v>10</v>
      </c>
      <c r="H1904" s="1832" t="s">
        <v>1080</v>
      </c>
      <c r="I1904" s="1857"/>
      <c r="J1904" s="93"/>
    </row>
    <row r="1905" spans="1:22">
      <c r="A1905" s="1833">
        <v>2022</v>
      </c>
      <c r="B1905" s="1827"/>
      <c r="C1905" s="1877"/>
      <c r="D1905" s="1827"/>
      <c r="E1905" s="1829"/>
      <c r="F1905" s="1831"/>
      <c r="G1905" s="1831">
        <v>20</v>
      </c>
      <c r="H1905" s="1832"/>
      <c r="I1905" s="1857"/>
      <c r="J1905" s="93"/>
    </row>
    <row r="1906" spans="1:22">
      <c r="A1906" s="2177" t="s">
        <v>46</v>
      </c>
      <c r="B1906" s="2171"/>
      <c r="C1906" s="2178" t="s">
        <v>1450</v>
      </c>
      <c r="D1906" s="2171"/>
      <c r="E1906" s="2173"/>
      <c r="F1906" s="2175"/>
      <c r="G1906" s="2175">
        <v>30</v>
      </c>
      <c r="H1906" s="2176"/>
      <c r="I1906" s="1409"/>
      <c r="J1906" s="93"/>
    </row>
    <row r="1907" spans="1:22">
      <c r="A1907" s="278"/>
      <c r="B1907" s="154"/>
      <c r="C1907" s="154"/>
      <c r="D1907" s="279"/>
      <c r="E1907" s="1677"/>
      <c r="F1907" s="153"/>
      <c r="G1907" s="280"/>
      <c r="H1907" s="157"/>
      <c r="I1907" s="1409"/>
      <c r="J1907" s="93"/>
    </row>
    <row r="1908" spans="1:22" s="115" customFormat="1">
      <c r="A1908" s="1840">
        <v>2018</v>
      </c>
      <c r="B1908" s="1826" t="s">
        <v>129</v>
      </c>
      <c r="C1908" s="1826" t="s">
        <v>1451</v>
      </c>
      <c r="D1908" s="1841" t="s">
        <v>702</v>
      </c>
      <c r="E1908" s="1837">
        <v>43267</v>
      </c>
      <c r="F1908" s="1838" t="s">
        <v>1452</v>
      </c>
      <c r="G1908" s="1842">
        <v>0</v>
      </c>
      <c r="H1908" s="1839" t="s">
        <v>765</v>
      </c>
      <c r="I1908" s="1409" t="s">
        <v>234</v>
      </c>
      <c r="J1908" s="113"/>
      <c r="K1908" s="113"/>
      <c r="L1908" s="113"/>
      <c r="M1908" s="113"/>
      <c r="N1908" s="113"/>
      <c r="O1908" s="113"/>
      <c r="P1908" s="113"/>
      <c r="Q1908" s="113"/>
      <c r="R1908" s="113"/>
      <c r="S1908" s="113"/>
      <c r="T1908" s="113"/>
    </row>
    <row r="1909" spans="1:22" s="115" customFormat="1">
      <c r="A1909" s="1840">
        <v>2018</v>
      </c>
      <c r="B1909" s="1826"/>
      <c r="C1909" s="1826"/>
      <c r="D1909" s="1841"/>
      <c r="E1909" s="1837"/>
      <c r="F1909" s="1838"/>
      <c r="G1909" s="1842">
        <f>G1908</f>
        <v>0</v>
      </c>
      <c r="H1909" s="1839"/>
      <c r="I1909" s="1540"/>
      <c r="J1909" s="113"/>
      <c r="K1909" s="113"/>
      <c r="L1909" s="113"/>
      <c r="M1909" s="113"/>
      <c r="N1909" s="113"/>
      <c r="O1909" s="113"/>
      <c r="P1909" s="113"/>
      <c r="Q1909" s="113"/>
      <c r="R1909" s="113"/>
      <c r="S1909" s="113"/>
      <c r="T1909" s="113"/>
    </row>
    <row r="1910" spans="1:22">
      <c r="A1910" s="2170" t="s">
        <v>46</v>
      </c>
      <c r="B1910" s="2171"/>
      <c r="C1910" s="2171" t="s">
        <v>1453</v>
      </c>
      <c r="D1910" s="2268"/>
      <c r="E1910" s="2173"/>
      <c r="F1910" s="2175"/>
      <c r="G1910" s="2174">
        <f>G1909</f>
        <v>0</v>
      </c>
      <c r="H1910" s="2176"/>
      <c r="I1910" s="1409"/>
      <c r="J1910" s="2"/>
    </row>
    <row r="1911" spans="1:22">
      <c r="A1911" s="278"/>
      <c r="B1911" s="154"/>
      <c r="C1911" s="154"/>
      <c r="D1911" s="279"/>
      <c r="E1911" s="1677"/>
      <c r="F1911" s="153"/>
      <c r="G1911" s="280"/>
      <c r="H1911" s="157"/>
      <c r="I1911" s="1409"/>
      <c r="J1911" s="93"/>
    </row>
    <row r="1912" spans="1:22" s="115" customFormat="1">
      <c r="A1912" s="1871">
        <v>2020</v>
      </c>
      <c r="B1912" s="1860" t="s">
        <v>129</v>
      </c>
      <c r="C1912" s="1860" t="s">
        <v>5809</v>
      </c>
      <c r="D1912" s="1869"/>
      <c r="E1912" s="1862"/>
      <c r="F1912" s="1859"/>
      <c r="G1912" s="1873">
        <v>0</v>
      </c>
      <c r="H1912" s="88"/>
      <c r="I1912" s="1540"/>
      <c r="J1912" s="113"/>
      <c r="K1912" s="113"/>
      <c r="L1912" s="113"/>
      <c r="M1912" s="113"/>
      <c r="N1912" s="113"/>
      <c r="O1912" s="113"/>
      <c r="P1912" s="113"/>
      <c r="Q1912" s="113"/>
      <c r="R1912" s="113"/>
      <c r="S1912" s="113"/>
      <c r="T1912" s="113"/>
    </row>
    <row r="1913" spans="1:22" s="115" customFormat="1">
      <c r="A1913" s="1871">
        <v>2020</v>
      </c>
      <c r="B1913" s="1860"/>
      <c r="C1913" s="1860"/>
      <c r="D1913" s="1869"/>
      <c r="E1913" s="1862"/>
      <c r="F1913" s="1859"/>
      <c r="G1913" s="1873">
        <v>0</v>
      </c>
      <c r="H1913" s="88"/>
      <c r="I1913" s="1540"/>
      <c r="J1913" s="113"/>
      <c r="K1913" s="113"/>
      <c r="L1913" s="113"/>
      <c r="M1913" s="113"/>
      <c r="N1913" s="113"/>
      <c r="O1913" s="113"/>
      <c r="P1913" s="113"/>
      <c r="Q1913" s="113"/>
      <c r="R1913" s="113"/>
      <c r="S1913" s="113"/>
      <c r="T1913" s="113"/>
    </row>
    <row r="1914" spans="1:22">
      <c r="A1914" s="2170" t="s">
        <v>46</v>
      </c>
      <c r="B1914" s="2171"/>
      <c r="C1914" s="2171" t="s">
        <v>5763</v>
      </c>
      <c r="D1914" s="2268"/>
      <c r="E1914" s="2173"/>
      <c r="F1914" s="2175"/>
      <c r="G1914" s="2174">
        <v>0</v>
      </c>
      <c r="H1914" s="2176"/>
      <c r="I1914" s="1409"/>
      <c r="J1914" s="2"/>
    </row>
    <row r="1915" spans="1:22">
      <c r="A1915" s="278"/>
      <c r="B1915" s="154"/>
      <c r="C1915" s="154"/>
      <c r="D1915" s="279"/>
      <c r="E1915" s="1677"/>
      <c r="F1915" s="153"/>
      <c r="G1915" s="280"/>
      <c r="H1915" s="157"/>
      <c r="I1915" s="1409"/>
      <c r="J1915" s="93"/>
    </row>
    <row r="1916" spans="1:22">
      <c r="A1916" s="104">
        <v>2019</v>
      </c>
      <c r="B1916" s="73" t="s">
        <v>129</v>
      </c>
      <c r="C1916" s="73" t="s">
        <v>143</v>
      </c>
      <c r="D1916" s="72" t="s">
        <v>819</v>
      </c>
      <c r="E1916" s="1673">
        <v>43765</v>
      </c>
      <c r="F1916" s="133" t="s">
        <v>1460</v>
      </c>
      <c r="G1916" s="87">
        <v>5</v>
      </c>
      <c r="H1916" s="88" t="s">
        <v>305</v>
      </c>
      <c r="I1916" s="1409"/>
      <c r="J1916" s="2"/>
    </row>
    <row r="1917" spans="1:22">
      <c r="A1917" s="104">
        <v>2019</v>
      </c>
      <c r="B1917" s="73" t="s">
        <v>129</v>
      </c>
      <c r="C1917" s="73" t="s">
        <v>143</v>
      </c>
      <c r="D1917" s="72" t="s">
        <v>819</v>
      </c>
      <c r="E1917" s="1673">
        <v>43765</v>
      </c>
      <c r="F1917" s="133" t="s">
        <v>1461</v>
      </c>
      <c r="G1917" s="87">
        <v>5</v>
      </c>
      <c r="H1917" s="88" t="s">
        <v>295</v>
      </c>
      <c r="I1917" s="1409"/>
      <c r="J1917" s="2"/>
    </row>
    <row r="1918" spans="1:22">
      <c r="A1918" s="104">
        <v>2019</v>
      </c>
      <c r="B1918" s="73" t="s">
        <v>129</v>
      </c>
      <c r="C1918" s="73" t="s">
        <v>143</v>
      </c>
      <c r="D1918" s="72" t="s">
        <v>94</v>
      </c>
      <c r="E1918" s="1673">
        <v>43765</v>
      </c>
      <c r="F1918" s="133" t="s">
        <v>1461</v>
      </c>
      <c r="G1918" s="87">
        <v>5</v>
      </c>
      <c r="H1918" s="88" t="s">
        <v>295</v>
      </c>
      <c r="I1918" s="1409"/>
      <c r="J1918" s="2"/>
    </row>
    <row r="1919" spans="1:22">
      <c r="A1919" s="104">
        <v>2019</v>
      </c>
      <c r="B1919" s="116"/>
      <c r="C1919" s="116"/>
      <c r="D1919" s="342"/>
      <c r="E1919" s="1671"/>
      <c r="F1919" s="199"/>
      <c r="G1919" s="87">
        <f>SUM(G1916:G1918)</f>
        <v>15</v>
      </c>
      <c r="H1919" s="152"/>
      <c r="I1919" s="1649"/>
      <c r="J1919" s="261"/>
      <c r="K1919" s="261"/>
      <c r="L1919" s="261"/>
      <c r="M1919" s="261"/>
      <c r="N1919" s="261"/>
      <c r="O1919" s="261"/>
      <c r="P1919" s="261"/>
      <c r="Q1919" s="261"/>
      <c r="R1919" s="261"/>
      <c r="S1919" s="261"/>
      <c r="T1919" s="261"/>
      <c r="U1919" s="340"/>
      <c r="V1919" s="340"/>
    </row>
    <row r="1920" spans="1:22">
      <c r="A1920" s="2170" t="s">
        <v>46</v>
      </c>
      <c r="B1920" s="2171"/>
      <c r="C1920" s="2171" t="s">
        <v>1459</v>
      </c>
      <c r="D1920" s="2268"/>
      <c r="E1920" s="2173"/>
      <c r="F1920" s="2175"/>
      <c r="G1920" s="2174">
        <f>G1919</f>
        <v>15</v>
      </c>
      <c r="H1920" s="2176"/>
      <c r="I1920" s="1409"/>
      <c r="J1920" s="2"/>
    </row>
    <row r="1921" spans="1:20">
      <c r="A1921" s="104"/>
      <c r="D1921" s="72"/>
      <c r="E1921" s="1673"/>
      <c r="F1921" s="133"/>
      <c r="I1921" s="1409"/>
      <c r="J1921" s="2"/>
    </row>
    <row r="1922" spans="1:20">
      <c r="A1922" s="104">
        <v>2019</v>
      </c>
      <c r="B1922" s="73" t="s">
        <v>129</v>
      </c>
      <c r="C1922" s="73" t="s">
        <v>161</v>
      </c>
      <c r="D1922" s="72" t="s">
        <v>433</v>
      </c>
      <c r="E1922" s="1673">
        <v>43548</v>
      </c>
      <c r="F1922" s="133" t="s">
        <v>1462</v>
      </c>
      <c r="G1922" s="87">
        <v>5</v>
      </c>
      <c r="H1922" s="88" t="s">
        <v>1463</v>
      </c>
      <c r="I1922" s="1409"/>
      <c r="J1922" s="2"/>
    </row>
    <row r="1923" spans="1:20">
      <c r="A1923" s="104">
        <v>2019</v>
      </c>
      <c r="D1923" s="72"/>
      <c r="E1923" s="1673"/>
      <c r="F1923" s="133"/>
      <c r="G1923" s="87">
        <f>SUM(G1922)</f>
        <v>5</v>
      </c>
      <c r="I1923" s="1409"/>
      <c r="J1923" s="2"/>
    </row>
    <row r="1924" spans="1:20">
      <c r="A1924" s="2170" t="s">
        <v>46</v>
      </c>
      <c r="B1924" s="2171"/>
      <c r="C1924" s="2171" t="s">
        <v>1464</v>
      </c>
      <c r="D1924" s="2268"/>
      <c r="E1924" s="2173"/>
      <c r="F1924" s="2175"/>
      <c r="G1924" s="2174">
        <f>G1923</f>
        <v>5</v>
      </c>
      <c r="H1924" s="2176"/>
      <c r="I1924" s="1409"/>
      <c r="J1924" s="2"/>
    </row>
    <row r="1925" spans="1:20">
      <c r="A1925" s="278"/>
      <c r="B1925" s="154"/>
      <c r="C1925" s="154"/>
      <c r="D1925" s="279"/>
      <c r="E1925" s="1677"/>
      <c r="F1925" s="153"/>
      <c r="G1925" s="280"/>
      <c r="H1925" s="157"/>
      <c r="I1925" s="1409"/>
      <c r="J1925" s="2"/>
    </row>
    <row r="1926" spans="1:20" s="115" customFormat="1">
      <c r="A1926" s="1835">
        <v>2018</v>
      </c>
      <c r="B1926" s="1826" t="s">
        <v>129</v>
      </c>
      <c r="C1926" s="1836" t="s">
        <v>137</v>
      </c>
      <c r="D1926" s="1826" t="s">
        <v>222</v>
      </c>
      <c r="E1926" s="1837">
        <v>43163</v>
      </c>
      <c r="F1926" s="1838" t="s">
        <v>1465</v>
      </c>
      <c r="G1926" s="1838">
        <v>7</v>
      </c>
      <c r="H1926" s="1839" t="s">
        <v>1466</v>
      </c>
      <c r="I1926" s="1540"/>
      <c r="J1926" s="114"/>
      <c r="K1926" s="113"/>
      <c r="L1926" s="113"/>
      <c r="M1926" s="113"/>
      <c r="N1926" s="113"/>
      <c r="O1926" s="113"/>
      <c r="P1926" s="113"/>
      <c r="Q1926" s="113"/>
      <c r="R1926" s="113"/>
      <c r="S1926" s="113"/>
      <c r="T1926" s="113"/>
    </row>
    <row r="1927" spans="1:20">
      <c r="A1927" s="1835">
        <v>2018</v>
      </c>
      <c r="B1927" s="1826"/>
      <c r="C1927" s="1836"/>
      <c r="D1927" s="1826"/>
      <c r="E1927" s="1837"/>
      <c r="F1927" s="1838"/>
      <c r="G1927" s="1838">
        <f>SUM(G1926)</f>
        <v>7</v>
      </c>
      <c r="H1927" s="1839"/>
      <c r="I1927" s="1409"/>
      <c r="J1927" s="189"/>
      <c r="K1927" s="186"/>
    </row>
    <row r="1928" spans="1:20">
      <c r="A1928" s="147">
        <v>2019</v>
      </c>
      <c r="B1928" s="73" t="s">
        <v>129</v>
      </c>
      <c r="C1928" s="148" t="s">
        <v>137</v>
      </c>
      <c r="D1928" s="73" t="s">
        <v>94</v>
      </c>
      <c r="E1928" s="1673">
        <v>43772</v>
      </c>
      <c r="F1928" s="133" t="s">
        <v>1467</v>
      </c>
      <c r="G1928" s="133">
        <v>5</v>
      </c>
      <c r="H1928" s="88" t="s">
        <v>765</v>
      </c>
      <c r="I1928" s="1409"/>
      <c r="J1928" s="93"/>
    </row>
    <row r="1929" spans="1:20">
      <c r="A1929" s="147">
        <v>2018</v>
      </c>
      <c r="C1929" s="148"/>
      <c r="E1929" s="1673"/>
      <c r="F1929" s="133"/>
      <c r="G1929" s="133">
        <f>SUM(G1928)</f>
        <v>5</v>
      </c>
      <c r="I1929" s="1409"/>
      <c r="J1929" s="93"/>
    </row>
    <row r="1930" spans="1:20">
      <c r="A1930" s="1866">
        <v>2020</v>
      </c>
      <c r="B1930" s="1860" t="s">
        <v>129</v>
      </c>
      <c r="C1930" s="2293" t="s">
        <v>137</v>
      </c>
      <c r="D1930" s="2294" t="s">
        <v>252</v>
      </c>
      <c r="E1930" s="2295">
        <v>43891</v>
      </c>
      <c r="F1930" s="2296" t="s">
        <v>1467</v>
      </c>
      <c r="G1930" s="2297">
        <v>3</v>
      </c>
      <c r="H1930" s="2298" t="s">
        <v>1468</v>
      </c>
      <c r="I1930" s="1409"/>
      <c r="J1930" s="93"/>
    </row>
    <row r="1931" spans="1:20">
      <c r="A1931" s="1866">
        <v>2020</v>
      </c>
      <c r="B1931" s="1860"/>
      <c r="C1931" s="1861"/>
      <c r="D1931" s="1860"/>
      <c r="E1931" s="1862"/>
      <c r="F1931" s="1859"/>
      <c r="G1931" s="1859">
        <f>SUM(G1930:G1930)</f>
        <v>3</v>
      </c>
      <c r="H1931" s="1870"/>
      <c r="I1931" s="1409"/>
      <c r="J1931" s="93"/>
    </row>
    <row r="1932" spans="1:20">
      <c r="A1932" s="2177" t="s">
        <v>46</v>
      </c>
      <c r="B1932" s="2171"/>
      <c r="C1932" s="2178" t="s">
        <v>1469</v>
      </c>
      <c r="D1932" s="2171"/>
      <c r="E1932" s="2173"/>
      <c r="F1932" s="2175"/>
      <c r="G1932" s="2175">
        <f>G1927+G1929+G1931</f>
        <v>15</v>
      </c>
      <c r="H1932" s="2176"/>
      <c r="I1932" s="1409"/>
      <c r="J1932" s="93"/>
    </row>
    <row r="1933" spans="1:20">
      <c r="A1933" s="147"/>
      <c r="C1933" s="148"/>
      <c r="E1933" s="1673"/>
      <c r="F1933" s="133"/>
      <c r="G1933" s="133"/>
      <c r="I1933" s="1409"/>
      <c r="J1933" s="93"/>
    </row>
    <row r="1934" spans="1:20" s="115" customFormat="1">
      <c r="A1934" s="1835">
        <v>2018</v>
      </c>
      <c r="B1934" s="1826" t="s">
        <v>91</v>
      </c>
      <c r="C1934" s="1836" t="s">
        <v>116</v>
      </c>
      <c r="D1934" s="1826" t="s">
        <v>86</v>
      </c>
      <c r="E1934" s="1837">
        <v>43211</v>
      </c>
      <c r="F1934" s="1838" t="s">
        <v>1474</v>
      </c>
      <c r="G1934" s="1838">
        <v>0</v>
      </c>
      <c r="H1934" s="1839" t="s">
        <v>670</v>
      </c>
      <c r="I1934" s="1409" t="s">
        <v>234</v>
      </c>
      <c r="J1934" s="114"/>
      <c r="K1934" s="113"/>
      <c r="L1934" s="113"/>
      <c r="M1934" s="113"/>
      <c r="N1934" s="113"/>
      <c r="O1934" s="113"/>
      <c r="P1934" s="113"/>
      <c r="Q1934" s="113"/>
      <c r="R1934" s="113"/>
      <c r="S1934" s="113"/>
      <c r="T1934" s="113"/>
    </row>
    <row r="1935" spans="1:20" s="115" customFormat="1">
      <c r="A1935" s="1835">
        <v>2018</v>
      </c>
      <c r="B1935" s="1826" t="s">
        <v>91</v>
      </c>
      <c r="C1935" s="1826" t="s">
        <v>116</v>
      </c>
      <c r="D1935" s="1826" t="s">
        <v>227</v>
      </c>
      <c r="E1935" s="1837">
        <v>43240</v>
      </c>
      <c r="F1935" s="1845" t="s">
        <v>1475</v>
      </c>
      <c r="G1935" s="1838">
        <v>7</v>
      </c>
      <c r="H1935" s="1839" t="s">
        <v>1476</v>
      </c>
      <c r="I1935" s="1540"/>
      <c r="J1935" s="113"/>
      <c r="K1935" s="113"/>
      <c r="L1935" s="113"/>
      <c r="M1935" s="113"/>
      <c r="N1935" s="113"/>
      <c r="O1935" s="113"/>
      <c r="P1935" s="113"/>
      <c r="Q1935" s="113"/>
      <c r="R1935" s="113"/>
      <c r="S1935" s="113"/>
      <c r="T1935" s="113"/>
    </row>
    <row r="1936" spans="1:20" s="115" customFormat="1">
      <c r="A1936" s="1835">
        <v>2018</v>
      </c>
      <c r="B1936" s="1826" t="s">
        <v>91</v>
      </c>
      <c r="C1936" s="1826" t="s">
        <v>116</v>
      </c>
      <c r="D1936" s="1826" t="s">
        <v>370</v>
      </c>
      <c r="E1936" s="1837">
        <v>43247</v>
      </c>
      <c r="F1936" s="1838" t="s">
        <v>1477</v>
      </c>
      <c r="G1936" s="1838">
        <v>5</v>
      </c>
      <c r="H1936" s="1839" t="s">
        <v>457</v>
      </c>
      <c r="I1936" s="1540"/>
      <c r="J1936" s="113"/>
      <c r="K1936" s="113"/>
      <c r="L1936" s="113"/>
      <c r="M1936" s="113"/>
      <c r="N1936" s="113"/>
      <c r="O1936" s="113"/>
      <c r="P1936" s="113"/>
      <c r="Q1936" s="113"/>
      <c r="R1936" s="113"/>
      <c r="S1936" s="113"/>
      <c r="T1936" s="113"/>
    </row>
    <row r="1937" spans="1:20" s="115" customFormat="1">
      <c r="A1937" s="1835">
        <v>2018</v>
      </c>
      <c r="B1937" s="1826"/>
      <c r="C1937" s="1836"/>
      <c r="D1937" s="1826"/>
      <c r="E1937" s="1837"/>
      <c r="F1937" s="1838"/>
      <c r="G1937" s="1838">
        <f>SUM(G1934:G1936)</f>
        <v>12</v>
      </c>
      <c r="H1937" s="1839"/>
      <c r="I1937" s="1540"/>
      <c r="J1937" s="114"/>
      <c r="K1937" s="113"/>
      <c r="L1937" s="113"/>
      <c r="M1937" s="113"/>
      <c r="N1937" s="113"/>
      <c r="O1937" s="113"/>
      <c r="P1937" s="113"/>
      <c r="Q1937" s="113"/>
      <c r="R1937" s="113"/>
      <c r="S1937" s="113"/>
      <c r="T1937" s="113"/>
    </row>
    <row r="1938" spans="1:20">
      <c r="A1938" s="147">
        <v>2019</v>
      </c>
      <c r="B1938" s="73" t="s">
        <v>91</v>
      </c>
      <c r="C1938" s="73" t="s">
        <v>116</v>
      </c>
      <c r="D1938" s="73" t="s">
        <v>86</v>
      </c>
      <c r="E1938" s="1673">
        <v>43562</v>
      </c>
      <c r="F1938" s="133" t="s">
        <v>1478</v>
      </c>
      <c r="G1938" s="133">
        <v>0</v>
      </c>
      <c r="H1938" s="88" t="s">
        <v>670</v>
      </c>
      <c r="I1938" s="1409" t="s">
        <v>234</v>
      </c>
      <c r="J1938" s="2"/>
    </row>
    <row r="1939" spans="1:20">
      <c r="A1939" s="173">
        <v>2019</v>
      </c>
      <c r="B1939" s="73" t="s">
        <v>91</v>
      </c>
      <c r="C1939" s="174" t="s">
        <v>116</v>
      </c>
      <c r="D1939" s="174" t="s">
        <v>277</v>
      </c>
      <c r="E1939" s="1679">
        <v>43716</v>
      </c>
      <c r="F1939" s="1662" t="s">
        <v>1479</v>
      </c>
      <c r="G1939" s="173">
        <v>10</v>
      </c>
      <c r="H1939" s="88" t="s">
        <v>1215</v>
      </c>
      <c r="I1939" s="1409"/>
    </row>
    <row r="1940" spans="1:20">
      <c r="A1940" s="173">
        <v>2019</v>
      </c>
      <c r="B1940" s="73" t="s">
        <v>91</v>
      </c>
      <c r="C1940" s="174" t="s">
        <v>116</v>
      </c>
      <c r="D1940" s="174" t="s">
        <v>277</v>
      </c>
      <c r="E1940" s="1679">
        <v>43716</v>
      </c>
      <c r="F1940" s="1662" t="s">
        <v>1480</v>
      </c>
      <c r="G1940" s="173">
        <v>3</v>
      </c>
      <c r="H1940" s="88" t="s">
        <v>1151</v>
      </c>
      <c r="I1940" s="1409"/>
    </row>
    <row r="1941" spans="1:20">
      <c r="A1941" s="173">
        <v>2019</v>
      </c>
      <c r="B1941" s="73" t="s">
        <v>91</v>
      </c>
      <c r="C1941" s="174" t="s">
        <v>116</v>
      </c>
      <c r="D1941" s="174" t="s">
        <v>277</v>
      </c>
      <c r="E1941" s="1679">
        <v>43716</v>
      </c>
      <c r="F1941" s="1662" t="s">
        <v>1481</v>
      </c>
      <c r="G1941" s="173">
        <v>7</v>
      </c>
      <c r="H1941" s="88" t="s">
        <v>976</v>
      </c>
      <c r="I1941" s="1409"/>
    </row>
    <row r="1942" spans="1:20">
      <c r="A1942" s="147">
        <v>2019</v>
      </c>
      <c r="E1942" s="1673"/>
      <c r="F1942" s="133"/>
      <c r="G1942" s="133">
        <f>SUM(G1938:G1941)</f>
        <v>20</v>
      </c>
      <c r="I1942" s="1409"/>
      <c r="J1942" s="2"/>
    </row>
    <row r="1943" spans="1:20">
      <c r="A1943" s="1866">
        <v>2020</v>
      </c>
      <c r="B1943" s="1860" t="s">
        <v>91</v>
      </c>
      <c r="C1943" s="2247" t="s">
        <v>116</v>
      </c>
      <c r="D1943" s="2190" t="s">
        <v>252</v>
      </c>
      <c r="E1943" s="2191">
        <v>43891</v>
      </c>
      <c r="F1943" s="2192" t="s">
        <v>1482</v>
      </c>
      <c r="G1943" s="2248">
        <v>7</v>
      </c>
      <c r="H1943" s="2194" t="s">
        <v>1483</v>
      </c>
      <c r="I1943" s="1409"/>
      <c r="J1943" s="2"/>
    </row>
    <row r="1944" spans="1:20">
      <c r="A1944" s="1866">
        <v>2020</v>
      </c>
      <c r="B1944" s="1860"/>
      <c r="C1944" s="2195"/>
      <c r="D1944" s="2059"/>
      <c r="E1944" s="2065"/>
      <c r="F1944" s="2066"/>
      <c r="G1944" s="2066">
        <f>SUM(G1943:G1943)</f>
        <v>7</v>
      </c>
      <c r="H1944" s="2068"/>
      <c r="I1944" s="1409"/>
      <c r="J1944" s="2"/>
    </row>
    <row r="1945" spans="1:20">
      <c r="A1945" s="1497">
        <v>2021</v>
      </c>
      <c r="B1945" s="1457" t="s">
        <v>91</v>
      </c>
      <c r="C1945" s="2179" t="s">
        <v>116</v>
      </c>
      <c r="D1945" s="2033" t="s">
        <v>252</v>
      </c>
      <c r="E1945" s="2034">
        <v>44262</v>
      </c>
      <c r="F1945" s="2035" t="s">
        <v>2620</v>
      </c>
      <c r="G1945" s="2035">
        <v>10</v>
      </c>
      <c r="H1945" s="2043" t="s">
        <v>335</v>
      </c>
      <c r="I1945" s="1409"/>
      <c r="J1945" s="2"/>
    </row>
    <row r="1946" spans="1:20">
      <c r="A1946" s="1497">
        <v>2021</v>
      </c>
      <c r="B1946" s="1457" t="s">
        <v>91</v>
      </c>
      <c r="C1946" s="2179" t="s">
        <v>116</v>
      </c>
      <c r="D1946" s="2033" t="s">
        <v>252</v>
      </c>
      <c r="E1946" s="2034">
        <v>44262</v>
      </c>
      <c r="F1946" s="2035" t="s">
        <v>5444</v>
      </c>
      <c r="G1946" s="2035">
        <v>10</v>
      </c>
      <c r="H1946" s="2043" t="s">
        <v>1328</v>
      </c>
      <c r="I1946" s="1409"/>
      <c r="J1946" s="2"/>
    </row>
    <row r="1947" spans="1:20">
      <c r="A1947" s="1497">
        <v>2021</v>
      </c>
      <c r="B1947" s="1457" t="s">
        <v>91</v>
      </c>
      <c r="C1947" s="2179" t="s">
        <v>116</v>
      </c>
      <c r="D1947" s="2033" t="s">
        <v>252</v>
      </c>
      <c r="E1947" s="2034">
        <v>44262</v>
      </c>
      <c r="F1947" s="2035" t="s">
        <v>5445</v>
      </c>
      <c r="G1947" s="2035">
        <v>7</v>
      </c>
      <c r="H1947" s="2043" t="s">
        <v>780</v>
      </c>
      <c r="I1947" s="1409"/>
      <c r="J1947" s="2"/>
    </row>
    <row r="1948" spans="1:20">
      <c r="A1948" s="1497">
        <v>2021</v>
      </c>
      <c r="B1948" s="1457" t="s">
        <v>91</v>
      </c>
      <c r="C1948" s="2251" t="s">
        <v>116</v>
      </c>
      <c r="D1948" s="2252" t="s">
        <v>5683</v>
      </c>
      <c r="E1948" s="2253">
        <v>44332</v>
      </c>
      <c r="F1948" s="2255" t="s">
        <v>5730</v>
      </c>
      <c r="G1948" s="2255">
        <v>3</v>
      </c>
      <c r="H1948" s="2256" t="s">
        <v>5698</v>
      </c>
      <c r="I1948" s="1409"/>
      <c r="J1948" s="2"/>
    </row>
    <row r="1949" spans="1:20">
      <c r="A1949" s="1497">
        <v>2021</v>
      </c>
      <c r="B1949" s="1457"/>
      <c r="C1949" s="1457"/>
      <c r="D1949" s="1457"/>
      <c r="E1949" s="1684"/>
      <c r="F1949" s="1458"/>
      <c r="G1949" s="1458">
        <f>SUM(G1945:G1948)</f>
        <v>30</v>
      </c>
      <c r="H1949" s="1499"/>
      <c r="I1949" s="1409"/>
      <c r="J1949" s="2"/>
    </row>
    <row r="1950" spans="1:20">
      <c r="A1950" s="2177" t="s">
        <v>46</v>
      </c>
      <c r="B1950" s="2171"/>
      <c r="C1950" s="2178" t="s">
        <v>1484</v>
      </c>
      <c r="D1950" s="2171"/>
      <c r="E1950" s="2173"/>
      <c r="F1950" s="2175"/>
      <c r="G1950" s="2175">
        <f>G1937+G1942+G1944+G1949</f>
        <v>69</v>
      </c>
      <c r="H1950" s="2176"/>
      <c r="I1950" s="1409"/>
      <c r="J1950" s="93"/>
    </row>
    <row r="1951" spans="1:20">
      <c r="A1951" s="147"/>
      <c r="C1951" s="148"/>
      <c r="E1951" s="1673"/>
      <c r="F1951" s="133"/>
      <c r="G1951" s="133"/>
      <c r="I1951" s="1409"/>
      <c r="J1951" s="93"/>
    </row>
    <row r="1952" spans="1:20">
      <c r="A1952" s="1866">
        <v>2020</v>
      </c>
      <c r="B1952" s="1860" t="s">
        <v>91</v>
      </c>
      <c r="C1952" s="2247" t="s">
        <v>1487</v>
      </c>
      <c r="D1952" s="2190" t="s">
        <v>252</v>
      </c>
      <c r="E1952" s="2191">
        <v>43891</v>
      </c>
      <c r="F1952" s="2192" t="s">
        <v>1488</v>
      </c>
      <c r="G1952" s="2248">
        <v>7</v>
      </c>
      <c r="H1952" s="2194" t="s">
        <v>1489</v>
      </c>
      <c r="I1952" s="1409"/>
      <c r="J1952" s="2"/>
    </row>
    <row r="1953" spans="1:10">
      <c r="A1953" s="1866">
        <v>2020</v>
      </c>
      <c r="B1953" s="1860" t="s">
        <v>91</v>
      </c>
      <c r="C1953" s="2249" t="s">
        <v>1487</v>
      </c>
      <c r="D1953" s="2060" t="s">
        <v>64</v>
      </c>
      <c r="E1953" s="2061">
        <v>43910</v>
      </c>
      <c r="F1953" s="2062" t="s">
        <v>1490</v>
      </c>
      <c r="G1953" s="2086">
        <v>5</v>
      </c>
      <c r="H1953" s="2067" t="s">
        <v>244</v>
      </c>
      <c r="I1953" s="1409"/>
      <c r="J1953" s="2"/>
    </row>
    <row r="1954" spans="1:10">
      <c r="A1954" s="1866">
        <v>2020</v>
      </c>
      <c r="B1954" s="1860"/>
      <c r="C1954" s="2195"/>
      <c r="D1954" s="2059"/>
      <c r="E1954" s="2065"/>
      <c r="F1954" s="2066"/>
      <c r="G1954" s="2111">
        <f>SUM(G1952:G1953)</f>
        <v>12</v>
      </c>
      <c r="H1954" s="2068"/>
      <c r="I1954" s="1409"/>
      <c r="J1954" s="2"/>
    </row>
    <row r="1955" spans="1:10">
      <c r="A1955" s="1497">
        <v>2021</v>
      </c>
      <c r="B1955" s="1457" t="s">
        <v>91</v>
      </c>
      <c r="C1955" s="2179" t="s">
        <v>1487</v>
      </c>
      <c r="D1955" s="2033" t="s">
        <v>5486</v>
      </c>
      <c r="E1955" s="2034">
        <v>44332</v>
      </c>
      <c r="F1955" s="2036" t="s">
        <v>5659</v>
      </c>
      <c r="G1955" s="2035">
        <v>7</v>
      </c>
      <c r="H1955" s="2043" t="s">
        <v>5660</v>
      </c>
      <c r="I1955" s="1409"/>
      <c r="J1955" s="2"/>
    </row>
    <row r="1956" spans="1:10">
      <c r="A1956" s="1497">
        <v>2021</v>
      </c>
      <c r="B1956" s="1457"/>
      <c r="C1956" s="2351"/>
      <c r="D1956" s="2082"/>
      <c r="E1956" s="2083"/>
      <c r="F1956" s="2084"/>
      <c r="G1956" s="2106">
        <f>SUM(G1955)</f>
        <v>7</v>
      </c>
      <c r="H1956" s="2085"/>
      <c r="I1956" s="1409"/>
      <c r="J1956" s="2"/>
    </row>
    <row r="1957" spans="1:10">
      <c r="A1957" s="1833">
        <v>2022</v>
      </c>
      <c r="B1957" s="1827" t="s">
        <v>91</v>
      </c>
      <c r="C1957" s="2352" t="s">
        <v>1487</v>
      </c>
      <c r="D1957" s="2109" t="s">
        <v>5683</v>
      </c>
      <c r="E1957" s="2317">
        <v>44703</v>
      </c>
      <c r="F1957" s="2318" t="s">
        <v>6170</v>
      </c>
      <c r="G1957" s="2319">
        <v>7</v>
      </c>
      <c r="H1957" s="2320" t="s">
        <v>6034</v>
      </c>
      <c r="I1957" s="1857"/>
      <c r="J1957" s="2"/>
    </row>
    <row r="1958" spans="1:10">
      <c r="A1958" s="1833">
        <v>2022</v>
      </c>
      <c r="B1958" s="1827" t="s">
        <v>91</v>
      </c>
      <c r="C1958" s="2197" t="s">
        <v>1487</v>
      </c>
      <c r="D1958" s="2199" t="s">
        <v>6173</v>
      </c>
      <c r="E1958" s="2200">
        <v>44709</v>
      </c>
      <c r="F1958" s="2201" t="s">
        <v>6170</v>
      </c>
      <c r="G1958" s="2322">
        <v>10</v>
      </c>
      <c r="H1958" s="2202" t="s">
        <v>6177</v>
      </c>
      <c r="I1958" s="1857"/>
      <c r="J1958" s="2"/>
    </row>
    <row r="1959" spans="1:10">
      <c r="A1959" s="1833">
        <v>2022</v>
      </c>
      <c r="B1959" s="1827"/>
      <c r="C1959" s="1827"/>
      <c r="D1959" s="1827"/>
      <c r="E1959" s="1829"/>
      <c r="F1959" s="1831"/>
      <c r="G1959" s="1830">
        <v>17</v>
      </c>
      <c r="H1959" s="1832"/>
      <c r="I1959" s="1857"/>
      <c r="J1959" s="2"/>
    </row>
    <row r="1960" spans="1:10">
      <c r="A1960" s="2177" t="s">
        <v>46</v>
      </c>
      <c r="B1960" s="2171"/>
      <c r="C1960" s="2171" t="s">
        <v>1486</v>
      </c>
      <c r="D1960" s="2171"/>
      <c r="E1960" s="2173"/>
      <c r="F1960" s="2175"/>
      <c r="G1960" s="2174">
        <v>36</v>
      </c>
      <c r="H1960" s="2176"/>
      <c r="I1960" s="1857"/>
      <c r="J1960" s="2"/>
    </row>
    <row r="1961" spans="1:10">
      <c r="A1961" s="147"/>
      <c r="E1961" s="1673"/>
      <c r="F1961" s="133"/>
      <c r="I1961" s="1857"/>
      <c r="J1961" s="2"/>
    </row>
    <row r="1962" spans="1:10">
      <c r="A1962" s="104">
        <v>2019</v>
      </c>
      <c r="B1962" s="73" t="s">
        <v>129</v>
      </c>
      <c r="C1962" s="73" t="s">
        <v>1492</v>
      </c>
      <c r="D1962" s="131"/>
      <c r="E1962" s="1673"/>
      <c r="F1962" s="87"/>
      <c r="G1962" s="133">
        <v>0</v>
      </c>
      <c r="H1962" s="152"/>
      <c r="I1962" s="2338"/>
      <c r="J1962" s="189"/>
    </row>
    <row r="1963" spans="1:10">
      <c r="A1963" s="104">
        <v>2019</v>
      </c>
      <c r="D1963" s="131"/>
      <c r="E1963" s="1673"/>
      <c r="F1963" s="87"/>
      <c r="G1963" s="133">
        <v>0</v>
      </c>
      <c r="H1963" s="152"/>
      <c r="I1963" s="2338"/>
      <c r="J1963" s="189"/>
    </row>
    <row r="1964" spans="1:10">
      <c r="A1964" s="2170" t="s">
        <v>46</v>
      </c>
      <c r="B1964" s="2171"/>
      <c r="C1964" s="2171" t="s">
        <v>1495</v>
      </c>
      <c r="D1964" s="2172"/>
      <c r="E1964" s="2173"/>
      <c r="F1964" s="2174"/>
      <c r="G1964" s="2175">
        <f>SUM(G1962)</f>
        <v>0</v>
      </c>
      <c r="H1964" s="2176"/>
      <c r="I1964" s="1409"/>
      <c r="J1964" s="93"/>
    </row>
    <row r="1965" spans="1:10" ht="13.5" customHeight="1">
      <c r="A1965" s="278"/>
      <c r="B1965" s="154"/>
      <c r="C1965" s="154"/>
      <c r="D1965" s="326"/>
      <c r="E1965" s="1677"/>
      <c r="F1965" s="280"/>
      <c r="G1965" s="153"/>
      <c r="H1965" s="157"/>
      <c r="I1965" s="1409"/>
      <c r="J1965" s="93"/>
    </row>
    <row r="1966" spans="1:10" ht="13.5" customHeight="1">
      <c r="A1966" s="104">
        <v>2019</v>
      </c>
      <c r="B1966" s="73" t="s">
        <v>53</v>
      </c>
      <c r="C1966" s="73" t="s">
        <v>85</v>
      </c>
      <c r="D1966" s="131" t="s">
        <v>72</v>
      </c>
      <c r="E1966" s="1673">
        <v>43750</v>
      </c>
      <c r="F1966" s="87" t="s">
        <v>1496</v>
      </c>
      <c r="G1966" s="133">
        <v>5</v>
      </c>
      <c r="H1966" s="88" t="s">
        <v>248</v>
      </c>
      <c r="I1966" s="1649"/>
      <c r="J1966" s="189"/>
    </row>
    <row r="1967" spans="1:10" ht="13.5" customHeight="1">
      <c r="A1967" s="104">
        <v>2019</v>
      </c>
      <c r="D1967" s="131"/>
      <c r="E1967" s="1673"/>
      <c r="F1967" s="87"/>
      <c r="G1967" s="133">
        <f>SUM(G1966)</f>
        <v>5</v>
      </c>
      <c r="I1967" s="1649"/>
      <c r="J1967" s="189"/>
    </row>
    <row r="1968" spans="1:10" ht="13.5" customHeight="1">
      <c r="A1968" s="2170" t="s">
        <v>46</v>
      </c>
      <c r="B1968" s="2171"/>
      <c r="C1968" s="2171" t="s">
        <v>1497</v>
      </c>
      <c r="D1968" s="2172"/>
      <c r="E1968" s="2173"/>
      <c r="F1968" s="2174"/>
      <c r="G1968" s="2175">
        <f>SUM(G1966)</f>
        <v>5</v>
      </c>
      <c r="H1968" s="2176"/>
      <c r="I1968" s="1409"/>
      <c r="J1968" s="93"/>
    </row>
    <row r="1969" spans="1:256" ht="14.1" customHeight="1">
      <c r="A1969" s="178"/>
      <c r="B1969" s="154"/>
      <c r="C1969" s="154"/>
      <c r="D1969" s="154"/>
      <c r="E1969" s="1677"/>
      <c r="F1969" s="153"/>
      <c r="G1969" s="280"/>
      <c r="H1969" s="157"/>
      <c r="I1969" s="1409"/>
      <c r="J1969" s="93"/>
    </row>
    <row r="1970" spans="1:256" s="115" customFormat="1" ht="13.5" customHeight="1">
      <c r="A1970" s="1835">
        <v>2018</v>
      </c>
      <c r="B1970" s="1826" t="s">
        <v>53</v>
      </c>
      <c r="C1970" s="1826" t="s">
        <v>87</v>
      </c>
      <c r="D1970" s="1826" t="s">
        <v>1309</v>
      </c>
      <c r="E1970" s="1837">
        <v>43421</v>
      </c>
      <c r="F1970" s="1838" t="s">
        <v>1498</v>
      </c>
      <c r="G1970" s="1842">
        <v>5</v>
      </c>
      <c r="H1970" s="1839" t="s">
        <v>248</v>
      </c>
      <c r="I1970" s="1540"/>
      <c r="J1970" s="113"/>
      <c r="K1970" s="113"/>
      <c r="L1970" s="113"/>
      <c r="M1970" s="113"/>
      <c r="N1970" s="113"/>
      <c r="O1970" s="113"/>
      <c r="P1970" s="113"/>
      <c r="Q1970" s="113"/>
      <c r="R1970" s="113"/>
      <c r="S1970" s="113"/>
      <c r="T1970" s="113"/>
    </row>
    <row r="1971" spans="1:256" s="115" customFormat="1" ht="13.5" customHeight="1">
      <c r="A1971" s="1835">
        <v>2018</v>
      </c>
      <c r="B1971" s="1826"/>
      <c r="C1971" s="1826"/>
      <c r="D1971" s="1826"/>
      <c r="E1971" s="1837"/>
      <c r="F1971" s="1838"/>
      <c r="G1971" s="1842">
        <v>5</v>
      </c>
      <c r="H1971" s="1839"/>
      <c r="I1971" s="1540"/>
      <c r="J1971" s="113"/>
      <c r="K1971" s="113"/>
      <c r="L1971" s="113"/>
      <c r="M1971" s="113"/>
      <c r="N1971" s="113"/>
      <c r="O1971" s="113"/>
      <c r="P1971" s="113"/>
      <c r="Q1971" s="113"/>
      <c r="R1971" s="113"/>
      <c r="S1971" s="113"/>
      <c r="T1971" s="113"/>
    </row>
    <row r="1972" spans="1:256" s="115" customFormat="1" ht="13.5" customHeight="1">
      <c r="A1972" s="1833">
        <v>2022</v>
      </c>
      <c r="B1972" s="1827" t="s">
        <v>53</v>
      </c>
      <c r="C1972" s="1827" t="s">
        <v>87</v>
      </c>
      <c r="D1972" s="1827" t="s">
        <v>277</v>
      </c>
      <c r="E1972" s="1829">
        <v>44815</v>
      </c>
      <c r="F1972" s="1831" t="s">
        <v>6339</v>
      </c>
      <c r="G1972" s="1830">
        <v>7</v>
      </c>
      <c r="H1972" s="1832" t="s">
        <v>976</v>
      </c>
      <c r="I1972" s="1925"/>
      <c r="J1972" s="113"/>
      <c r="K1972" s="113"/>
      <c r="L1972" s="113"/>
      <c r="M1972" s="113"/>
      <c r="N1972" s="113"/>
      <c r="O1972" s="113"/>
      <c r="P1972" s="113"/>
      <c r="Q1972" s="113"/>
      <c r="R1972" s="113"/>
      <c r="S1972" s="113"/>
      <c r="T1972" s="113"/>
    </row>
    <row r="1973" spans="1:256" s="115" customFormat="1" ht="13.5" customHeight="1">
      <c r="A1973" s="1833">
        <v>2022</v>
      </c>
      <c r="B1973" s="1827"/>
      <c r="C1973" s="1827"/>
      <c r="D1973" s="1827"/>
      <c r="E1973" s="1829"/>
      <c r="F1973" s="1831"/>
      <c r="G1973" s="1830">
        <v>7</v>
      </c>
      <c r="H1973" s="1832"/>
      <c r="I1973" s="1925"/>
      <c r="J1973" s="113"/>
      <c r="K1973" s="113"/>
      <c r="L1973" s="113"/>
      <c r="M1973" s="113"/>
      <c r="N1973" s="113"/>
      <c r="O1973" s="113"/>
      <c r="P1973" s="113"/>
      <c r="Q1973" s="113"/>
      <c r="R1973" s="113"/>
      <c r="S1973" s="113"/>
      <c r="T1973" s="113"/>
    </row>
    <row r="1974" spans="1:256" ht="13.5" customHeight="1">
      <c r="A1974" s="2177" t="s">
        <v>46</v>
      </c>
      <c r="B1974" s="2171"/>
      <c r="C1974" s="2171" t="s">
        <v>1499</v>
      </c>
      <c r="D1974" s="2171"/>
      <c r="E1974" s="2173"/>
      <c r="F1974" s="2175"/>
      <c r="G1974" s="2174">
        <v>12</v>
      </c>
      <c r="H1974" s="2176"/>
      <c r="I1974" s="1409"/>
      <c r="J1974" s="2"/>
    </row>
    <row r="1975" spans="1:256" ht="13.5" customHeight="1">
      <c r="A1975" s="276"/>
      <c r="B1975" s="266"/>
      <c r="C1975" s="266"/>
      <c r="D1975" s="266"/>
      <c r="E1975" s="1693"/>
      <c r="F1975" s="341"/>
      <c r="G1975" s="277"/>
      <c r="H1975" s="269"/>
      <c r="I1975" s="1409"/>
      <c r="J1975" s="93"/>
      <c r="IV1975" s="2"/>
    </row>
    <row r="1976" spans="1:256">
      <c r="A1976" s="137">
        <v>2019</v>
      </c>
      <c r="B1976" s="138" t="s">
        <v>129</v>
      </c>
      <c r="C1976" s="138" t="s">
        <v>151</v>
      </c>
      <c r="D1976" s="138" t="s">
        <v>5683</v>
      </c>
      <c r="E1976" s="1674">
        <v>43604</v>
      </c>
      <c r="F1976" s="1656" t="s">
        <v>1500</v>
      </c>
      <c r="G1976" s="141">
        <v>7</v>
      </c>
      <c r="H1976" s="1561" t="s">
        <v>5810</v>
      </c>
      <c r="I1976" s="1409"/>
    </row>
    <row r="1977" spans="1:256">
      <c r="A1977" s="137">
        <v>2019</v>
      </c>
      <c r="B1977" s="143"/>
      <c r="C1977" s="143"/>
      <c r="D1977" s="138"/>
      <c r="E1977" s="1674"/>
      <c r="F1977" s="1656"/>
      <c r="G1977" s="141">
        <f>SUM(G1976)</f>
        <v>7</v>
      </c>
      <c r="H1977" s="1561"/>
      <c r="I1977" s="1409"/>
    </row>
    <row r="1978" spans="1:256">
      <c r="A1978" s="2177" t="s">
        <v>46</v>
      </c>
      <c r="B1978" s="2171"/>
      <c r="C1978" s="2178" t="s">
        <v>1502</v>
      </c>
      <c r="D1978" s="2171"/>
      <c r="E1978" s="2173"/>
      <c r="F1978" s="2175"/>
      <c r="G1978" s="2175">
        <f>G1977</f>
        <v>7</v>
      </c>
      <c r="H1978" s="2176"/>
      <c r="I1978" s="1409"/>
    </row>
    <row r="1981" spans="1:256">
      <c r="A1981" s="173"/>
      <c r="B1981" s="174"/>
      <c r="C1981" s="174"/>
      <c r="D1981" s="174"/>
      <c r="E1981" s="175"/>
      <c r="F1981" s="1715"/>
      <c r="G1981" s="173"/>
    </row>
    <row r="1982" spans="1:256">
      <c r="A1982" s="173"/>
      <c r="B1982" s="174"/>
      <c r="C1982" s="174"/>
      <c r="D1982" s="174"/>
      <c r="E1982" s="175"/>
      <c r="F1982" s="1715"/>
      <c r="G1982" s="173"/>
    </row>
    <row r="1983" spans="1:256">
      <c r="A1983" s="173"/>
      <c r="B1983" s="174"/>
      <c r="C1983" s="174"/>
      <c r="D1983" s="174"/>
      <c r="E1983" s="175"/>
      <c r="F1983" s="1715"/>
      <c r="G1983" s="173"/>
    </row>
    <row r="1984" spans="1:256">
      <c r="A1984" s="173"/>
      <c r="B1984" s="174"/>
      <c r="C1984" s="174"/>
      <c r="D1984" s="174"/>
      <c r="E1984" s="175"/>
      <c r="F1984" s="1715"/>
      <c r="G1984" s="173"/>
    </row>
    <row r="1985" spans="1:256">
      <c r="A1985" s="173"/>
      <c r="B1985" s="174"/>
      <c r="C1985" s="174"/>
      <c r="D1985" s="174"/>
      <c r="E1985" s="175"/>
      <c r="F1985" s="1715"/>
      <c r="G1985" s="173"/>
      <c r="IV1985" s="2"/>
    </row>
  </sheetData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B1:V109"/>
  <sheetViews>
    <sheetView workbookViewId="0">
      <selection activeCell="Z1" sqref="Z1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10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13.5703125" style="2" customWidth="1"/>
    <col min="18" max="18" width="6.140625" style="2" customWidth="1"/>
    <col min="19" max="19" width="6" style="2" customWidth="1"/>
    <col min="20" max="20" width="11.85546875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5766</v>
      </c>
      <c r="C2" s="4"/>
      <c r="D2" s="5"/>
      <c r="E2" s="5"/>
      <c r="P2" s="5"/>
      <c r="Q2" s="32" t="s">
        <v>5767</v>
      </c>
      <c r="R2" s="4"/>
      <c r="S2" s="4"/>
      <c r="T2" s="4"/>
      <c r="U2" s="4"/>
      <c r="V2" s="4"/>
    </row>
    <row r="3" spans="2:22" ht="10.5" customHeight="1" thickBo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1543" t="s">
        <v>47</v>
      </c>
      <c r="R4" s="1544" t="s">
        <v>48</v>
      </c>
      <c r="S4" s="1544" t="s">
        <v>1509</v>
      </c>
      <c r="T4" s="1544" t="s">
        <v>49</v>
      </c>
      <c r="U4" s="1544" t="s">
        <v>50</v>
      </c>
      <c r="V4" s="1545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1546" t="s">
        <v>97</v>
      </c>
      <c r="R5" s="1492">
        <v>12</v>
      </c>
      <c r="S5" s="1490">
        <v>2021</v>
      </c>
      <c r="T5" s="1466" t="s">
        <v>61</v>
      </c>
      <c r="U5" s="1469" t="s">
        <v>98</v>
      </c>
      <c r="V5" s="1547"/>
    </row>
    <row r="6" spans="2:22" ht="12.75" customHeight="1">
      <c r="B6" s="1452" t="s">
        <v>123</v>
      </c>
      <c r="C6" s="1449">
        <v>14</v>
      </c>
      <c r="D6" s="423"/>
      <c r="E6" s="1957" t="s">
        <v>1487</v>
      </c>
      <c r="F6" s="1451">
        <v>13</v>
      </c>
      <c r="H6" s="1451" t="s">
        <v>123</v>
      </c>
      <c r="I6" s="1451">
        <v>13</v>
      </c>
      <c r="K6" s="1957" t="s">
        <v>120</v>
      </c>
      <c r="L6" s="1451">
        <v>18</v>
      </c>
      <c r="N6" s="1622" t="s">
        <v>93</v>
      </c>
      <c r="O6" s="1451">
        <v>12</v>
      </c>
      <c r="P6" s="423"/>
      <c r="Q6" s="1548" t="s">
        <v>60</v>
      </c>
      <c r="R6" s="555">
        <v>6</v>
      </c>
      <c r="S6" s="555">
        <v>2022</v>
      </c>
      <c r="T6" s="2" t="s">
        <v>61</v>
      </c>
      <c r="U6" s="2" t="s">
        <v>62</v>
      </c>
      <c r="V6" s="1935"/>
    </row>
    <row r="7" spans="2:22" ht="12.75" customHeight="1">
      <c r="B7" s="1953" t="s">
        <v>93</v>
      </c>
      <c r="C7" s="1449">
        <v>12</v>
      </c>
      <c r="D7" s="423"/>
      <c r="E7" s="1622" t="s">
        <v>77</v>
      </c>
      <c r="F7" s="1451">
        <v>12</v>
      </c>
      <c r="H7" s="1957" t="s">
        <v>122</v>
      </c>
      <c r="I7" s="1451">
        <v>12</v>
      </c>
      <c r="K7" s="1958" t="s">
        <v>93</v>
      </c>
      <c r="L7" s="1451">
        <v>12</v>
      </c>
      <c r="N7" s="1957" t="s">
        <v>120</v>
      </c>
      <c r="O7" s="1451">
        <v>6</v>
      </c>
      <c r="P7" s="423"/>
      <c r="Q7" s="1550" t="s">
        <v>75</v>
      </c>
      <c r="R7" s="1490">
        <v>22</v>
      </c>
      <c r="S7" s="1490">
        <v>2022</v>
      </c>
      <c r="T7" s="1491" t="s">
        <v>61</v>
      </c>
      <c r="U7" s="55" t="s">
        <v>1579</v>
      </c>
      <c r="V7" s="1978"/>
    </row>
    <row r="8" spans="2:22" ht="12.75" customHeight="1" thickBot="1">
      <c r="B8" s="1954" t="s">
        <v>103</v>
      </c>
      <c r="C8" s="1449">
        <v>8</v>
      </c>
      <c r="D8" s="423"/>
      <c r="E8" s="1957" t="s">
        <v>93</v>
      </c>
      <c r="F8" s="1451">
        <v>8</v>
      </c>
      <c r="H8" s="1957" t="s">
        <v>165</v>
      </c>
      <c r="I8" s="1451">
        <v>9</v>
      </c>
      <c r="K8" s="1957" t="s">
        <v>128</v>
      </c>
      <c r="L8" s="1451">
        <v>11</v>
      </c>
      <c r="N8" s="1957" t="s">
        <v>1628</v>
      </c>
      <c r="O8" s="1451">
        <v>5</v>
      </c>
      <c r="P8" s="423"/>
      <c r="Q8" s="1551" t="s">
        <v>75</v>
      </c>
      <c r="R8" s="1823" t="s">
        <v>5771</v>
      </c>
      <c r="S8" s="1823">
        <v>2022</v>
      </c>
      <c r="T8" s="1552" t="s">
        <v>78</v>
      </c>
      <c r="U8" s="1824" t="s">
        <v>1592</v>
      </c>
      <c r="V8" s="1979"/>
    </row>
    <row r="9" spans="2:22" ht="12.75" customHeight="1">
      <c r="B9" s="1954" t="s">
        <v>3751</v>
      </c>
      <c r="C9" s="1449">
        <v>5</v>
      </c>
      <c r="D9" s="423"/>
      <c r="E9" s="1957" t="s">
        <v>198</v>
      </c>
      <c r="F9" s="1451">
        <v>6</v>
      </c>
      <c r="H9" s="1622" t="s">
        <v>542</v>
      </c>
      <c r="I9" s="1451">
        <v>6</v>
      </c>
      <c r="K9" s="1958" t="s">
        <v>174</v>
      </c>
      <c r="L9" s="1451">
        <v>3</v>
      </c>
      <c r="N9" s="1622" t="s">
        <v>92</v>
      </c>
      <c r="O9" s="1451">
        <v>5</v>
      </c>
      <c r="P9" s="423"/>
    </row>
    <row r="10" spans="2:22" ht="12.75" customHeight="1">
      <c r="B10" s="1953" t="s">
        <v>121</v>
      </c>
      <c r="C10" s="1449">
        <v>4</v>
      </c>
      <c r="D10" s="423"/>
      <c r="E10" s="1622" t="s">
        <v>103</v>
      </c>
      <c r="F10" s="1451">
        <v>4</v>
      </c>
      <c r="H10" s="1957" t="s">
        <v>110</v>
      </c>
      <c r="I10" s="1451">
        <v>4</v>
      </c>
      <c r="K10" s="1957" t="s">
        <v>1625</v>
      </c>
      <c r="L10" s="1451">
        <v>2</v>
      </c>
      <c r="N10" s="1957" t="s">
        <v>99</v>
      </c>
      <c r="O10" s="1451">
        <v>4</v>
      </c>
      <c r="P10" s="423"/>
    </row>
    <row r="11" spans="2:22" ht="12.75" customHeight="1">
      <c r="B11" s="1953" t="s">
        <v>1655</v>
      </c>
      <c r="C11" s="1449">
        <v>3</v>
      </c>
      <c r="D11" s="423"/>
      <c r="E11" s="1622" t="s">
        <v>5690</v>
      </c>
      <c r="F11" s="1451">
        <v>4</v>
      </c>
      <c r="H11" s="1957" t="s">
        <v>92</v>
      </c>
      <c r="I11" s="1451">
        <v>3</v>
      </c>
      <c r="K11" s="1958" t="s">
        <v>1628</v>
      </c>
      <c r="L11" s="1451">
        <v>2</v>
      </c>
      <c r="N11" s="1622" t="s">
        <v>1135</v>
      </c>
      <c r="O11" s="1451">
        <v>4</v>
      </c>
      <c r="P11" s="423"/>
    </row>
    <row r="12" spans="2:22" ht="12.75" customHeight="1">
      <c r="B12" s="1955" t="s">
        <v>120</v>
      </c>
      <c r="C12" s="1449">
        <v>3</v>
      </c>
      <c r="D12" s="423"/>
      <c r="E12" s="1819" t="s">
        <v>125</v>
      </c>
      <c r="F12" s="1451">
        <v>2</v>
      </c>
      <c r="H12" s="1819" t="s">
        <v>101</v>
      </c>
      <c r="I12" s="1451">
        <v>2</v>
      </c>
      <c r="K12" s="1959" t="s">
        <v>126</v>
      </c>
      <c r="L12" s="1451">
        <v>1</v>
      </c>
      <c r="N12" s="1819" t="s">
        <v>114</v>
      </c>
      <c r="O12" s="1451">
        <v>3</v>
      </c>
      <c r="P12" s="423"/>
    </row>
    <row r="13" spans="2:22" ht="12.75" customHeight="1">
      <c r="B13" s="1955" t="s">
        <v>1616</v>
      </c>
      <c r="C13" s="1449">
        <v>2</v>
      </c>
      <c r="D13" s="423"/>
      <c r="E13" s="1619" t="s">
        <v>90</v>
      </c>
      <c r="F13" s="1451">
        <v>2</v>
      </c>
      <c r="H13" s="1619" t="s">
        <v>1655</v>
      </c>
      <c r="I13" s="1451">
        <v>1</v>
      </c>
      <c r="K13" s="421"/>
      <c r="L13" s="1451"/>
      <c r="N13" s="1819" t="s">
        <v>126</v>
      </c>
      <c r="O13" s="1451">
        <v>3</v>
      </c>
      <c r="P13" s="423"/>
    </row>
    <row r="14" spans="2:22">
      <c r="B14" s="1619" t="s">
        <v>185</v>
      </c>
      <c r="C14" s="1449">
        <v>1</v>
      </c>
      <c r="D14" s="423"/>
      <c r="E14" s="1819" t="s">
        <v>110</v>
      </c>
      <c r="F14" s="1451">
        <v>1</v>
      </c>
      <c r="H14" s="1619"/>
      <c r="I14" s="1451"/>
      <c r="K14" s="1623"/>
      <c r="L14" s="1451"/>
      <c r="N14" s="1619" t="s">
        <v>177</v>
      </c>
      <c r="O14" s="1451">
        <v>2</v>
      </c>
      <c r="P14" s="423"/>
    </row>
    <row r="15" spans="2:22">
      <c r="B15" s="1616"/>
      <c r="C15" s="1449"/>
      <c r="D15" s="423"/>
      <c r="E15" s="1819" t="s">
        <v>92</v>
      </c>
      <c r="F15" s="1451">
        <v>1</v>
      </c>
      <c r="H15" s="1616"/>
      <c r="I15" s="1451"/>
      <c r="K15" s="421"/>
      <c r="L15" s="1451"/>
      <c r="N15" s="1819" t="s">
        <v>121</v>
      </c>
      <c r="O15" s="1451">
        <v>2</v>
      </c>
      <c r="P15" s="423"/>
    </row>
    <row r="16" spans="2:22">
      <c r="B16" s="1616"/>
      <c r="C16" s="1449"/>
      <c r="D16" s="423"/>
      <c r="E16" s="1616"/>
      <c r="F16" s="1451"/>
      <c r="H16" s="1616"/>
      <c r="I16" s="1451"/>
      <c r="K16" s="1623"/>
      <c r="L16" s="1451"/>
      <c r="N16" s="1619" t="s">
        <v>5512</v>
      </c>
      <c r="O16" s="1451">
        <v>1</v>
      </c>
      <c r="P16" s="423"/>
    </row>
    <row r="17" spans="2:16">
      <c r="B17" s="1616"/>
      <c r="C17" s="1449"/>
      <c r="D17" s="423"/>
      <c r="E17" s="1616"/>
      <c r="F17" s="1451"/>
      <c r="H17" s="1616"/>
      <c r="I17" s="1451"/>
      <c r="K17" s="421"/>
      <c r="L17" s="1451"/>
      <c r="N17" s="1619" t="s">
        <v>101</v>
      </c>
      <c r="O17" s="1451">
        <v>1</v>
      </c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1957" t="s">
        <v>122</v>
      </c>
      <c r="C24" s="1451">
        <v>12</v>
      </c>
      <c r="E24" s="1451" t="s">
        <v>1135</v>
      </c>
      <c r="F24" s="1451">
        <v>14</v>
      </c>
      <c r="H24" s="1451" t="s">
        <v>96</v>
      </c>
      <c r="I24" s="1451">
        <v>28</v>
      </c>
      <c r="K24" s="1957" t="s">
        <v>966</v>
      </c>
      <c r="L24" s="1451">
        <v>21</v>
      </c>
      <c r="N24" s="1957" t="s">
        <v>90</v>
      </c>
      <c r="O24" s="1451">
        <v>14</v>
      </c>
    </row>
    <row r="25" spans="2:16">
      <c r="B25" s="1958" t="s">
        <v>120</v>
      </c>
      <c r="C25" s="1451">
        <v>7</v>
      </c>
      <c r="E25" s="1957" t="s">
        <v>5473</v>
      </c>
      <c r="F25" s="1451">
        <v>9</v>
      </c>
      <c r="H25" s="1957" t="s">
        <v>185</v>
      </c>
      <c r="I25" s="1451">
        <v>8</v>
      </c>
      <c r="K25" s="1957" t="s">
        <v>117</v>
      </c>
      <c r="L25" s="1451">
        <v>10</v>
      </c>
      <c r="N25" s="1622" t="s">
        <v>167</v>
      </c>
      <c r="O25" s="1451">
        <v>12</v>
      </c>
    </row>
    <row r="26" spans="2:16">
      <c r="B26" s="1957" t="s">
        <v>177</v>
      </c>
      <c r="C26" s="1451">
        <v>6</v>
      </c>
      <c r="E26" s="1957" t="s">
        <v>174</v>
      </c>
      <c r="F26" s="1451">
        <v>9</v>
      </c>
      <c r="H26" s="1957" t="s">
        <v>966</v>
      </c>
      <c r="I26" s="1451">
        <v>5</v>
      </c>
      <c r="K26" s="1957" t="s">
        <v>5473</v>
      </c>
      <c r="L26" s="1451">
        <v>6</v>
      </c>
      <c r="N26" s="1957" t="s">
        <v>150</v>
      </c>
      <c r="O26" s="1451">
        <v>8</v>
      </c>
    </row>
    <row r="27" spans="2:16">
      <c r="B27" s="1957" t="s">
        <v>5512</v>
      </c>
      <c r="C27" s="1451">
        <v>5</v>
      </c>
      <c r="E27" s="1957" t="s">
        <v>114</v>
      </c>
      <c r="F27" s="1451">
        <v>8</v>
      </c>
      <c r="H27" s="1957" t="s">
        <v>182</v>
      </c>
      <c r="I27" s="1451">
        <v>4</v>
      </c>
      <c r="K27" s="1957" t="s">
        <v>122</v>
      </c>
      <c r="L27" s="1451">
        <v>5</v>
      </c>
      <c r="N27" s="1622" t="s">
        <v>134</v>
      </c>
      <c r="O27" s="1451">
        <v>7</v>
      </c>
    </row>
    <row r="28" spans="2:16">
      <c r="B28" s="1958" t="s">
        <v>158</v>
      </c>
      <c r="C28" s="1451">
        <v>5</v>
      </c>
      <c r="E28" s="1622" t="s">
        <v>117</v>
      </c>
      <c r="F28" s="1451">
        <v>4</v>
      </c>
      <c r="H28" s="1957" t="s">
        <v>93</v>
      </c>
      <c r="I28" s="1451">
        <v>2</v>
      </c>
      <c r="K28" s="1958" t="s">
        <v>96</v>
      </c>
      <c r="L28" s="1451">
        <v>4</v>
      </c>
      <c r="N28" s="1957" t="s">
        <v>121</v>
      </c>
      <c r="O28" s="1451">
        <v>5</v>
      </c>
    </row>
    <row r="29" spans="2:16">
      <c r="B29" s="1957" t="s">
        <v>966</v>
      </c>
      <c r="C29" s="1451">
        <v>3</v>
      </c>
      <c r="E29" s="1622" t="s">
        <v>115</v>
      </c>
      <c r="F29" s="1451">
        <v>3</v>
      </c>
      <c r="H29" s="1958" t="s">
        <v>207</v>
      </c>
      <c r="I29" s="1451">
        <v>1</v>
      </c>
      <c r="K29" s="1958" t="s">
        <v>182</v>
      </c>
      <c r="L29" s="1451">
        <v>3</v>
      </c>
      <c r="N29" s="1957" t="s">
        <v>1628</v>
      </c>
      <c r="O29" s="1451">
        <v>3</v>
      </c>
    </row>
    <row r="30" spans="2:16">
      <c r="B30" s="1959" t="s">
        <v>90</v>
      </c>
      <c r="C30" s="1451">
        <v>3</v>
      </c>
      <c r="E30" s="1819" t="s">
        <v>1628</v>
      </c>
      <c r="F30" s="1451">
        <v>2</v>
      </c>
      <c r="H30" s="1451"/>
      <c r="I30" s="1451"/>
      <c r="K30" s="1959" t="s">
        <v>95</v>
      </c>
      <c r="L30" s="1451">
        <v>2</v>
      </c>
      <c r="N30" s="1972" t="s">
        <v>110</v>
      </c>
      <c r="O30" s="1624">
        <v>2</v>
      </c>
    </row>
    <row r="31" spans="2:16">
      <c r="B31" s="448" t="s">
        <v>93</v>
      </c>
      <c r="C31" s="1451">
        <v>2</v>
      </c>
      <c r="E31" s="1620"/>
      <c r="F31" s="1451"/>
      <c r="H31" s="1628"/>
      <c r="I31" s="1451"/>
      <c r="K31" s="1623"/>
      <c r="L31" s="1451"/>
      <c r="N31" s="1620"/>
      <c r="O31" s="1451"/>
    </row>
    <row r="32" spans="2:16">
      <c r="B32" s="1971" t="s">
        <v>101</v>
      </c>
      <c r="C32" s="1451">
        <v>1</v>
      </c>
      <c r="E32" s="1627"/>
      <c r="F32" s="1451"/>
      <c r="H32" s="421"/>
      <c r="I32" s="1451"/>
      <c r="K32" s="421"/>
      <c r="L32" s="1451"/>
      <c r="N32" s="1616"/>
      <c r="O32" s="1451"/>
    </row>
    <row r="33" spans="2:15">
      <c r="B33" s="421"/>
      <c r="C33" s="1451"/>
      <c r="E33" s="1616"/>
      <c r="F33" s="1451"/>
      <c r="H33" s="421"/>
      <c r="I33" s="1451"/>
      <c r="K33" s="421"/>
      <c r="L33" s="1451"/>
      <c r="N33" s="1620"/>
      <c r="O33" s="1451"/>
    </row>
    <row r="34" spans="2:15">
      <c r="B34" s="421"/>
      <c r="C34" s="1451"/>
      <c r="E34" s="1616"/>
      <c r="F34" s="1451"/>
      <c r="H34" s="421"/>
      <c r="I34" s="1451"/>
      <c r="K34" s="421"/>
      <c r="L34" s="421"/>
      <c r="N34" s="1616"/>
      <c r="O34" s="1451"/>
    </row>
    <row r="35" spans="2:15">
      <c r="B35" s="440"/>
      <c r="C35" s="426"/>
      <c r="E35" s="1626"/>
      <c r="F35" s="1451"/>
      <c r="H35" s="421"/>
      <c r="I35" s="421"/>
      <c r="K35" s="421"/>
      <c r="L35" s="421"/>
      <c r="N35" s="1627"/>
      <c r="O35" s="1454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1616"/>
      <c r="O36" s="1451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1453" t="s">
        <v>150</v>
      </c>
      <c r="C42" s="1451">
        <v>14</v>
      </c>
      <c r="E42" s="1957" t="s">
        <v>90</v>
      </c>
      <c r="F42" s="1451">
        <v>17</v>
      </c>
      <c r="H42" s="1957" t="s">
        <v>122</v>
      </c>
      <c r="I42" s="1451">
        <v>21</v>
      </c>
      <c r="K42" s="1958" t="s">
        <v>122</v>
      </c>
      <c r="L42" s="1451">
        <v>22</v>
      </c>
      <c r="N42" s="1958" t="s">
        <v>123</v>
      </c>
      <c r="O42" s="1451">
        <v>20</v>
      </c>
    </row>
    <row r="43" spans="2:15">
      <c r="B43" s="1957" t="s">
        <v>110</v>
      </c>
      <c r="C43" s="1451">
        <v>12</v>
      </c>
      <c r="E43" s="1957" t="s">
        <v>519</v>
      </c>
      <c r="F43" s="1451">
        <v>11</v>
      </c>
      <c r="H43" s="1957" t="s">
        <v>109</v>
      </c>
      <c r="I43" s="1451">
        <v>14</v>
      </c>
      <c r="K43" s="1957" t="s">
        <v>177</v>
      </c>
      <c r="L43" s="1451">
        <v>10</v>
      </c>
      <c r="N43" s="1957" t="s">
        <v>93</v>
      </c>
      <c r="O43" s="1451">
        <v>7</v>
      </c>
    </row>
    <row r="44" spans="2:15">
      <c r="B44" s="1957" t="s">
        <v>182</v>
      </c>
      <c r="C44" s="1451">
        <v>12</v>
      </c>
      <c r="E44" s="1958" t="s">
        <v>182</v>
      </c>
      <c r="F44" s="1451">
        <v>6</v>
      </c>
      <c r="H44" s="1958" t="s">
        <v>96</v>
      </c>
      <c r="I44" s="1451">
        <v>11</v>
      </c>
      <c r="K44" s="1957" t="s">
        <v>121</v>
      </c>
      <c r="L44" s="1451">
        <v>5</v>
      </c>
      <c r="N44" s="1957" t="s">
        <v>165</v>
      </c>
      <c r="O44" s="1451">
        <v>6</v>
      </c>
    </row>
    <row r="45" spans="2:15">
      <c r="B45" s="1958" t="s">
        <v>101</v>
      </c>
      <c r="C45" s="1451">
        <v>6</v>
      </c>
      <c r="E45" s="1957" t="s">
        <v>5512</v>
      </c>
      <c r="F45" s="1451">
        <v>5</v>
      </c>
      <c r="H45" s="1958" t="s">
        <v>140</v>
      </c>
      <c r="I45" s="1451">
        <v>2</v>
      </c>
      <c r="K45" s="1957" t="s">
        <v>110</v>
      </c>
      <c r="L45" s="1451">
        <v>4</v>
      </c>
      <c r="N45" s="1958" t="s">
        <v>92</v>
      </c>
      <c r="O45" s="1451">
        <v>6</v>
      </c>
    </row>
    <row r="46" spans="2:15">
      <c r="B46" s="1957" t="s">
        <v>92</v>
      </c>
      <c r="C46" s="1451">
        <v>6</v>
      </c>
      <c r="E46" s="1958" t="s">
        <v>6172</v>
      </c>
      <c r="F46" s="1451">
        <v>3</v>
      </c>
      <c r="H46" s="1957" t="s">
        <v>116</v>
      </c>
      <c r="I46" s="1451">
        <v>1</v>
      </c>
      <c r="K46" s="1957" t="s">
        <v>5917</v>
      </c>
      <c r="L46" s="1451">
        <v>4</v>
      </c>
      <c r="N46" s="1957" t="s">
        <v>101</v>
      </c>
      <c r="O46" s="1451">
        <v>4</v>
      </c>
    </row>
    <row r="47" spans="2:15">
      <c r="B47" s="1958" t="s">
        <v>6171</v>
      </c>
      <c r="C47" s="1451">
        <v>3</v>
      </c>
      <c r="E47" s="1630" t="s">
        <v>63</v>
      </c>
      <c r="F47" s="1451">
        <v>2</v>
      </c>
      <c r="H47" s="1958" t="s">
        <v>85</v>
      </c>
      <c r="I47" s="1451">
        <v>1</v>
      </c>
      <c r="K47" s="1958" t="s">
        <v>174</v>
      </c>
      <c r="L47" s="1451">
        <v>3</v>
      </c>
      <c r="N47" s="1958" t="s">
        <v>202</v>
      </c>
      <c r="O47" s="1451">
        <v>3</v>
      </c>
    </row>
    <row r="48" spans="2:15">
      <c r="B48" s="1624"/>
      <c r="C48" s="1624"/>
      <c r="E48" s="1959" t="s">
        <v>117</v>
      </c>
      <c r="F48" s="1624">
        <v>1</v>
      </c>
      <c r="H48" s="1451"/>
      <c r="I48" s="1451"/>
      <c r="K48" s="1631" t="s">
        <v>966</v>
      </c>
      <c r="L48" s="1451">
        <v>3</v>
      </c>
      <c r="N48" s="1957" t="s">
        <v>103</v>
      </c>
      <c r="O48" s="1451">
        <v>2</v>
      </c>
    </row>
    <row r="49" spans="2:15">
      <c r="B49" s="421"/>
      <c r="C49" s="1451"/>
      <c r="E49" s="1971" t="s">
        <v>1135</v>
      </c>
      <c r="F49" s="1451">
        <v>1</v>
      </c>
      <c r="H49" s="1451"/>
      <c r="I49" s="1451"/>
      <c r="K49" s="1957" t="s">
        <v>114</v>
      </c>
      <c r="L49" s="1957">
        <v>2</v>
      </c>
      <c r="N49" s="1958" t="s">
        <v>95</v>
      </c>
      <c r="O49" s="1451">
        <v>1</v>
      </c>
    </row>
    <row r="50" spans="2:15">
      <c r="B50" s="1623"/>
      <c r="C50" s="1451"/>
      <c r="E50" s="1623"/>
      <c r="F50" s="1451"/>
      <c r="H50" s="1624"/>
      <c r="I50" s="1451"/>
      <c r="K50" s="1624"/>
      <c r="L50" s="1451"/>
      <c r="N50" s="1451"/>
      <c r="O50" s="1451"/>
    </row>
    <row r="51" spans="2:15">
      <c r="B51" s="440"/>
      <c r="C51" s="1451"/>
      <c r="E51" s="421"/>
      <c r="F51" s="1456"/>
      <c r="H51" s="421"/>
      <c r="I51" s="1456"/>
      <c r="K51" s="421"/>
      <c r="L51" s="1454"/>
      <c r="N51" s="1632"/>
      <c r="O51" s="1451"/>
    </row>
    <row r="52" spans="2:15">
      <c r="B52" s="1623"/>
      <c r="C52" s="1451"/>
      <c r="E52" s="421"/>
      <c r="F52" s="1451"/>
      <c r="H52" s="421"/>
      <c r="I52" s="1451"/>
      <c r="K52" s="421"/>
      <c r="L52" s="1451"/>
      <c r="N52" s="1623"/>
      <c r="O52" s="1451"/>
    </row>
    <row r="53" spans="2:15">
      <c r="B53" s="421"/>
      <c r="C53" s="1455"/>
      <c r="E53" s="421"/>
      <c r="F53" s="1451"/>
      <c r="H53" s="421"/>
      <c r="I53" s="1451"/>
      <c r="K53" s="421"/>
      <c r="L53" s="1451"/>
      <c r="N53" s="421"/>
      <c r="O53" s="1454"/>
    </row>
    <row r="54" spans="2:15">
      <c r="B54" s="421"/>
      <c r="C54" s="1451"/>
      <c r="E54" s="421"/>
      <c r="F54" s="1451"/>
      <c r="H54" s="441"/>
      <c r="I54" s="1451"/>
      <c r="K54" s="421"/>
      <c r="L54" s="1451"/>
      <c r="N54" s="421"/>
      <c r="O54" s="1451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12" t="s">
        <v>44</v>
      </c>
      <c r="C59" s="413" t="s">
        <v>46</v>
      </c>
      <c r="E59" s="412" t="s">
        <v>44</v>
      </c>
      <c r="F59" s="413" t="s">
        <v>46</v>
      </c>
      <c r="H59" s="412" t="s">
        <v>44</v>
      </c>
      <c r="I59" s="413" t="s">
        <v>46</v>
      </c>
      <c r="K59" s="412" t="s">
        <v>44</v>
      </c>
      <c r="L59" s="413" t="s">
        <v>46</v>
      </c>
      <c r="N59" s="412" t="s">
        <v>44</v>
      </c>
      <c r="O59" s="413" t="s">
        <v>46</v>
      </c>
    </row>
    <row r="60" spans="2:15">
      <c r="B60" s="1958" t="s">
        <v>119</v>
      </c>
      <c r="C60" s="1451">
        <v>12</v>
      </c>
      <c r="E60" s="1975" t="s">
        <v>90</v>
      </c>
      <c r="F60" s="1449">
        <v>10</v>
      </c>
      <c r="H60" s="1958" t="s">
        <v>1655</v>
      </c>
      <c r="I60" s="1451">
        <v>19</v>
      </c>
      <c r="K60" s="1957" t="s">
        <v>123</v>
      </c>
      <c r="L60" s="1451">
        <v>23</v>
      </c>
      <c r="N60" s="1957" t="s">
        <v>93</v>
      </c>
      <c r="O60" s="1451">
        <v>23</v>
      </c>
    </row>
    <row r="61" spans="2:15">
      <c r="B61" s="1957" t="s">
        <v>96</v>
      </c>
      <c r="C61" s="1451">
        <v>10</v>
      </c>
      <c r="E61" s="1975" t="s">
        <v>122</v>
      </c>
      <c r="F61" s="1449">
        <v>10</v>
      </c>
      <c r="H61" s="1957" t="s">
        <v>123</v>
      </c>
      <c r="I61" s="1451">
        <v>10</v>
      </c>
      <c r="K61" s="1957" t="s">
        <v>92</v>
      </c>
      <c r="L61" s="1451">
        <v>9</v>
      </c>
      <c r="N61" s="1958" t="s">
        <v>120</v>
      </c>
      <c r="O61" s="1451">
        <v>10</v>
      </c>
    </row>
    <row r="62" spans="2:15">
      <c r="B62" s="1958" t="s">
        <v>92</v>
      </c>
      <c r="C62" s="1451">
        <v>7</v>
      </c>
      <c r="E62" s="1958" t="s">
        <v>92</v>
      </c>
      <c r="F62" s="1451">
        <v>9</v>
      </c>
      <c r="H62" s="1958" t="s">
        <v>5690</v>
      </c>
      <c r="I62" s="1451">
        <v>6</v>
      </c>
      <c r="K62" s="1622" t="s">
        <v>206</v>
      </c>
      <c r="L62" s="1451">
        <v>5</v>
      </c>
      <c r="N62" s="1957" t="s">
        <v>199</v>
      </c>
      <c r="O62" s="1451">
        <v>6</v>
      </c>
    </row>
    <row r="63" spans="2:15">
      <c r="B63" s="1957" t="s">
        <v>120</v>
      </c>
      <c r="C63" s="1451">
        <v>6</v>
      </c>
      <c r="E63" s="1958" t="s">
        <v>101</v>
      </c>
      <c r="F63" s="1451">
        <v>5</v>
      </c>
      <c r="H63" s="1957" t="s">
        <v>120</v>
      </c>
      <c r="I63" s="1451">
        <v>4</v>
      </c>
      <c r="K63" s="1957" t="s">
        <v>110</v>
      </c>
      <c r="L63" s="1451">
        <v>4</v>
      </c>
      <c r="N63" s="1957" t="s">
        <v>123</v>
      </c>
      <c r="O63" s="1451">
        <v>6</v>
      </c>
    </row>
    <row r="64" spans="2:15">
      <c r="B64" s="1957" t="s">
        <v>103</v>
      </c>
      <c r="C64" s="1451">
        <v>5</v>
      </c>
      <c r="E64" s="1975" t="s">
        <v>1135</v>
      </c>
      <c r="F64" s="1449">
        <v>5</v>
      </c>
      <c r="H64" s="1957" t="s">
        <v>1135</v>
      </c>
      <c r="I64" s="1451">
        <v>3</v>
      </c>
      <c r="K64" s="1622" t="s">
        <v>122</v>
      </c>
      <c r="L64" s="1451">
        <v>4</v>
      </c>
      <c r="N64" s="1958" t="s">
        <v>57</v>
      </c>
      <c r="O64" s="1451">
        <v>4</v>
      </c>
    </row>
    <row r="65" spans="2:15">
      <c r="B65" s="1958" t="s">
        <v>77</v>
      </c>
      <c r="C65" s="1451">
        <v>4</v>
      </c>
      <c r="E65" s="1958" t="s">
        <v>103</v>
      </c>
      <c r="F65" s="1451">
        <v>4</v>
      </c>
      <c r="H65" s="1957" t="s">
        <v>122</v>
      </c>
      <c r="I65" s="1451">
        <v>3</v>
      </c>
      <c r="K65" s="1957" t="s">
        <v>173</v>
      </c>
      <c r="L65" s="1451">
        <v>2</v>
      </c>
      <c r="N65" s="1957" t="s">
        <v>1527</v>
      </c>
      <c r="O65" s="1451">
        <v>3</v>
      </c>
    </row>
    <row r="66" spans="2:15">
      <c r="B66" s="1957" t="s">
        <v>174</v>
      </c>
      <c r="C66" s="1451">
        <v>3</v>
      </c>
      <c r="E66" s="1958" t="s">
        <v>139</v>
      </c>
      <c r="F66" s="1451">
        <v>2</v>
      </c>
      <c r="H66" s="1958" t="s">
        <v>103</v>
      </c>
      <c r="I66" s="1451">
        <v>2</v>
      </c>
      <c r="K66" s="1619" t="s">
        <v>115</v>
      </c>
      <c r="L66" s="1451">
        <v>2</v>
      </c>
      <c r="N66" s="1958" t="s">
        <v>92</v>
      </c>
      <c r="O66" s="1451">
        <v>3</v>
      </c>
    </row>
    <row r="67" spans="2:15">
      <c r="B67" s="1959" t="s">
        <v>187</v>
      </c>
      <c r="C67" s="1451">
        <v>2</v>
      </c>
      <c r="E67" s="1628" t="s">
        <v>120</v>
      </c>
      <c r="F67" s="1451">
        <v>1</v>
      </c>
      <c r="H67" s="1959" t="s">
        <v>176</v>
      </c>
      <c r="I67" s="1451">
        <v>2</v>
      </c>
      <c r="K67" s="1619" t="s">
        <v>5473</v>
      </c>
      <c r="L67" s="1451">
        <v>1</v>
      </c>
      <c r="N67" s="1451"/>
      <c r="O67" s="1451"/>
    </row>
    <row r="68" spans="2:15">
      <c r="B68" s="448" t="s">
        <v>542</v>
      </c>
      <c r="C68" s="1451">
        <v>2</v>
      </c>
      <c r="E68" s="436" t="s">
        <v>93</v>
      </c>
      <c r="F68" s="1449">
        <v>1</v>
      </c>
      <c r="H68" s="448" t="s">
        <v>144</v>
      </c>
      <c r="I68" s="1451">
        <v>1</v>
      </c>
      <c r="K68" s="1819" t="s">
        <v>132</v>
      </c>
      <c r="L68" s="1451">
        <v>1</v>
      </c>
      <c r="N68" s="1450"/>
      <c r="O68" s="1451"/>
    </row>
    <row r="69" spans="2:15">
      <c r="B69" s="1971" t="s">
        <v>182</v>
      </c>
      <c r="C69" s="1451">
        <v>1</v>
      </c>
      <c r="E69" s="438"/>
      <c r="F69" s="1449"/>
      <c r="H69" s="1971" t="s">
        <v>92</v>
      </c>
      <c r="I69" s="1451">
        <v>1</v>
      </c>
      <c r="K69" s="1620"/>
      <c r="L69" s="1451"/>
      <c r="N69" s="1623"/>
      <c r="O69" s="1451"/>
    </row>
    <row r="70" spans="2:15">
      <c r="B70" s="421"/>
      <c r="C70" s="1451"/>
      <c r="E70" s="438"/>
      <c r="F70" s="1449"/>
      <c r="H70" s="421"/>
      <c r="I70" s="1451"/>
      <c r="K70" s="1616"/>
      <c r="L70" s="1451"/>
      <c r="N70" s="421"/>
      <c r="O70" s="1451"/>
    </row>
    <row r="71" spans="2:15">
      <c r="B71" s="421"/>
      <c r="C71" s="1451"/>
      <c r="E71" s="1633"/>
      <c r="F71" s="1451"/>
      <c r="H71" s="421"/>
      <c r="I71" s="1451"/>
      <c r="K71" s="1616"/>
      <c r="L71" s="1451"/>
      <c r="N71" s="421"/>
      <c r="O71" s="145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12" t="s">
        <v>44</v>
      </c>
      <c r="C75" s="413" t="s">
        <v>46</v>
      </c>
      <c r="E75" s="412" t="s">
        <v>44</v>
      </c>
      <c r="F75" s="413" t="s">
        <v>46</v>
      </c>
      <c r="H75" s="412" t="s">
        <v>44</v>
      </c>
      <c r="I75" s="413" t="s">
        <v>46</v>
      </c>
      <c r="K75" s="412" t="s">
        <v>44</v>
      </c>
      <c r="L75" s="413" t="s">
        <v>46</v>
      </c>
      <c r="N75" s="412" t="s">
        <v>44</v>
      </c>
      <c r="O75" s="413" t="s">
        <v>46</v>
      </c>
    </row>
    <row r="76" spans="2:15">
      <c r="B76" s="1451" t="s">
        <v>90</v>
      </c>
      <c r="C76" s="1451">
        <v>16</v>
      </c>
      <c r="E76" s="1451" t="s">
        <v>103</v>
      </c>
      <c r="F76" s="1451">
        <v>18</v>
      </c>
      <c r="H76" s="1451" t="s">
        <v>103</v>
      </c>
      <c r="I76" s="1451">
        <v>9</v>
      </c>
      <c r="K76" s="1957" t="s">
        <v>165</v>
      </c>
      <c r="L76" s="1451">
        <v>6</v>
      </c>
      <c r="N76" s="1451" t="s">
        <v>966</v>
      </c>
      <c r="O76" s="1451">
        <v>32</v>
      </c>
    </row>
    <row r="77" spans="2:15">
      <c r="B77" s="1957" t="s">
        <v>92</v>
      </c>
      <c r="C77" s="1451">
        <v>14</v>
      </c>
      <c r="E77" s="1958" t="s">
        <v>104</v>
      </c>
      <c r="F77" s="1451">
        <v>9</v>
      </c>
      <c r="H77" s="1958" t="s">
        <v>120</v>
      </c>
      <c r="I77" s="1451">
        <v>6</v>
      </c>
      <c r="K77" s="1957" t="s">
        <v>123</v>
      </c>
      <c r="L77" s="1451">
        <v>6</v>
      </c>
      <c r="N77" s="1957" t="s">
        <v>90</v>
      </c>
      <c r="O77" s="1451">
        <v>5</v>
      </c>
    </row>
    <row r="78" spans="2:15">
      <c r="B78" s="1957" t="s">
        <v>110</v>
      </c>
      <c r="C78" s="1451">
        <v>12</v>
      </c>
      <c r="E78" s="1957" t="s">
        <v>114</v>
      </c>
      <c r="F78" s="1451">
        <v>5</v>
      </c>
      <c r="H78" s="1957" t="s">
        <v>141</v>
      </c>
      <c r="I78" s="1451">
        <v>6</v>
      </c>
      <c r="K78" s="1958" t="s">
        <v>1602</v>
      </c>
      <c r="L78" s="1451">
        <v>6</v>
      </c>
      <c r="N78" s="1957" t="s">
        <v>141</v>
      </c>
      <c r="O78" s="1451">
        <v>4</v>
      </c>
    </row>
    <row r="79" spans="2:15">
      <c r="B79" s="1634" t="s">
        <v>109</v>
      </c>
      <c r="C79" s="1451">
        <v>6</v>
      </c>
      <c r="E79" s="1958" t="s">
        <v>122</v>
      </c>
      <c r="F79" s="1451">
        <v>5</v>
      </c>
      <c r="H79" s="1957" t="s">
        <v>153</v>
      </c>
      <c r="I79" s="1451">
        <v>5</v>
      </c>
      <c r="K79" s="1957" t="s">
        <v>126</v>
      </c>
      <c r="L79" s="1451">
        <v>5</v>
      </c>
      <c r="N79" s="1622" t="s">
        <v>131</v>
      </c>
      <c r="O79" s="1451">
        <v>3</v>
      </c>
    </row>
    <row r="80" spans="2:15">
      <c r="B80" s="1451" t="s">
        <v>1527</v>
      </c>
      <c r="C80" s="1451">
        <v>1</v>
      </c>
      <c r="E80" s="1957" t="s">
        <v>77</v>
      </c>
      <c r="F80" s="1451">
        <v>4</v>
      </c>
      <c r="H80" s="1958" t="s">
        <v>122</v>
      </c>
      <c r="I80" s="1451">
        <v>5</v>
      </c>
      <c r="K80" s="1957" t="s">
        <v>176</v>
      </c>
      <c r="L80" s="1451">
        <v>5</v>
      </c>
      <c r="N80" s="1622" t="s">
        <v>542</v>
      </c>
      <c r="O80" s="1451">
        <v>2</v>
      </c>
    </row>
    <row r="81" spans="2:15">
      <c r="B81" s="1453"/>
      <c r="C81" s="1451"/>
      <c r="E81" s="1958" t="s">
        <v>126</v>
      </c>
      <c r="F81" s="1451">
        <v>4</v>
      </c>
      <c r="H81" s="1957" t="s">
        <v>96</v>
      </c>
      <c r="I81" s="1451">
        <v>4</v>
      </c>
      <c r="K81" s="1958" t="s">
        <v>1135</v>
      </c>
      <c r="L81" s="1451">
        <v>5</v>
      </c>
      <c r="N81" s="1622" t="s">
        <v>1616</v>
      </c>
      <c r="O81" s="1451">
        <v>2</v>
      </c>
    </row>
    <row r="82" spans="2:15">
      <c r="B82" s="1624"/>
      <c r="C82" s="1451"/>
      <c r="E82" s="1628" t="s">
        <v>1655</v>
      </c>
      <c r="F82" s="1451">
        <v>3</v>
      </c>
      <c r="H82" s="1958" t="s">
        <v>121</v>
      </c>
      <c r="I82" s="1451">
        <v>4</v>
      </c>
      <c r="K82" s="1957" t="s">
        <v>144</v>
      </c>
      <c r="L82" s="1451">
        <v>2</v>
      </c>
      <c r="N82" s="1819" t="s">
        <v>182</v>
      </c>
      <c r="O82" s="1451">
        <v>1</v>
      </c>
    </row>
    <row r="83" spans="2:15">
      <c r="B83" s="1623"/>
      <c r="C83" s="1451"/>
      <c r="E83" s="1971" t="s">
        <v>110</v>
      </c>
      <c r="F83" s="1451">
        <v>1</v>
      </c>
      <c r="H83" s="1959" t="s">
        <v>123</v>
      </c>
      <c r="I83" s="1451">
        <v>3</v>
      </c>
      <c r="K83" s="1628" t="s">
        <v>5239</v>
      </c>
      <c r="L83" s="1451">
        <v>2</v>
      </c>
      <c r="N83" s="1620"/>
      <c r="O83" s="1451"/>
    </row>
    <row r="84" spans="2:15">
      <c r="B84" s="441"/>
      <c r="C84" s="1451"/>
      <c r="E84" s="448" t="s">
        <v>123</v>
      </c>
      <c r="F84" s="1451">
        <v>1</v>
      </c>
      <c r="H84" s="1971" t="s">
        <v>158</v>
      </c>
      <c r="I84" s="1451">
        <v>3</v>
      </c>
      <c r="K84" s="1971" t="s">
        <v>542</v>
      </c>
      <c r="L84" s="1451">
        <v>1</v>
      </c>
      <c r="N84" s="1620"/>
      <c r="O84" s="1451"/>
    </row>
    <row r="85" spans="2:15">
      <c r="B85" s="421"/>
      <c r="C85" s="1451"/>
      <c r="E85" s="1623"/>
      <c r="F85" s="1451"/>
      <c r="H85" s="1808"/>
      <c r="I85" s="1451"/>
      <c r="K85" s="421"/>
      <c r="L85" s="1451"/>
      <c r="N85" s="1616"/>
      <c r="O85" s="1451"/>
    </row>
    <row r="86" spans="2:15">
      <c r="B86" s="421"/>
      <c r="C86" s="1451"/>
      <c r="E86" s="1623"/>
      <c r="F86" s="1451"/>
      <c r="H86" s="421"/>
      <c r="I86" s="1451"/>
      <c r="K86" s="421"/>
      <c r="L86" s="1451"/>
      <c r="N86" s="1616"/>
      <c r="O86" s="1451"/>
    </row>
    <row r="87" spans="2:15">
      <c r="B87" s="421"/>
      <c r="C87" s="1451"/>
      <c r="E87" s="421"/>
      <c r="F87" s="1451"/>
      <c r="H87" s="421"/>
      <c r="I87" s="1451"/>
      <c r="K87" s="421"/>
      <c r="L87" s="1451"/>
      <c r="N87" s="1616"/>
      <c r="O87" s="1451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12" t="s">
        <v>44</v>
      </c>
      <c r="C94" s="413" t="s">
        <v>46</v>
      </c>
      <c r="E94" s="412" t="s">
        <v>44</v>
      </c>
      <c r="F94" s="413" t="s">
        <v>46</v>
      </c>
      <c r="H94" s="412" t="s">
        <v>44</v>
      </c>
      <c r="I94" s="413" t="s">
        <v>46</v>
      </c>
      <c r="K94" s="19"/>
      <c r="L94" s="447"/>
    </row>
    <row r="95" spans="2:15">
      <c r="B95" s="1957" t="s">
        <v>96</v>
      </c>
      <c r="C95" s="1451">
        <v>13</v>
      </c>
      <c r="E95" s="1451" t="s">
        <v>128</v>
      </c>
      <c r="F95" s="1451">
        <v>22</v>
      </c>
      <c r="H95" s="1957" t="s">
        <v>165</v>
      </c>
      <c r="I95" s="1451">
        <v>20</v>
      </c>
      <c r="K95" s="20"/>
      <c r="L95" s="20"/>
    </row>
    <row r="96" spans="2:15">
      <c r="B96" s="1957" t="s">
        <v>90</v>
      </c>
      <c r="C96" s="1451">
        <v>8</v>
      </c>
      <c r="E96" s="1958" t="s">
        <v>167</v>
      </c>
      <c r="F96" s="1451">
        <v>12</v>
      </c>
      <c r="H96" s="1958" t="s">
        <v>123</v>
      </c>
      <c r="I96" s="1451">
        <v>10</v>
      </c>
      <c r="K96" s="20"/>
      <c r="L96" s="20"/>
    </row>
    <row r="97" spans="2:15">
      <c r="B97" s="1957" t="s">
        <v>92</v>
      </c>
      <c r="C97" s="1451">
        <v>8</v>
      </c>
      <c r="E97" s="1957" t="s">
        <v>122</v>
      </c>
      <c r="F97" s="1451">
        <v>8</v>
      </c>
      <c r="H97" s="1957" t="s">
        <v>110</v>
      </c>
      <c r="I97" s="1451">
        <v>6</v>
      </c>
      <c r="K97" s="20"/>
      <c r="L97" s="20"/>
    </row>
    <row r="98" spans="2:15">
      <c r="B98" s="1957" t="s">
        <v>966</v>
      </c>
      <c r="C98" s="1451">
        <v>6</v>
      </c>
      <c r="E98" s="1957" t="s">
        <v>1135</v>
      </c>
      <c r="F98" s="1451">
        <v>6</v>
      </c>
      <c r="H98" s="1635" t="s">
        <v>5690</v>
      </c>
      <c r="I98" s="1451">
        <v>5</v>
      </c>
      <c r="K98" s="20"/>
      <c r="L98" s="20"/>
    </row>
    <row r="99" spans="2:15">
      <c r="B99" s="1957" t="s">
        <v>101</v>
      </c>
      <c r="C99" s="1451">
        <v>3</v>
      </c>
      <c r="E99" s="1958" t="s">
        <v>1602</v>
      </c>
      <c r="F99" s="1451">
        <v>2</v>
      </c>
      <c r="H99" s="1957" t="s">
        <v>177</v>
      </c>
      <c r="I99" s="1451">
        <v>4</v>
      </c>
      <c r="K99" s="20"/>
      <c r="L99" s="20"/>
    </row>
    <row r="100" spans="2:15">
      <c r="B100" s="1958" t="s">
        <v>187</v>
      </c>
      <c r="C100" s="1451">
        <v>2</v>
      </c>
      <c r="E100" s="1957" t="s">
        <v>109</v>
      </c>
      <c r="F100" s="1451">
        <v>1</v>
      </c>
      <c r="H100" s="1957" t="s">
        <v>198</v>
      </c>
      <c r="I100" s="1451">
        <v>3</v>
      </c>
      <c r="K100" s="20"/>
      <c r="L100" s="20"/>
    </row>
    <row r="101" spans="2:15">
      <c r="B101" s="1628" t="s">
        <v>158</v>
      </c>
      <c r="C101" s="1451">
        <v>2</v>
      </c>
      <c r="E101" s="1624"/>
      <c r="F101" s="1451"/>
      <c r="H101" s="1959" t="s">
        <v>141</v>
      </c>
      <c r="I101" s="1451">
        <v>2</v>
      </c>
      <c r="K101" s="20"/>
      <c r="L101" s="20"/>
    </row>
    <row r="102" spans="2:15">
      <c r="B102" s="448" t="s">
        <v>5531</v>
      </c>
      <c r="C102" s="1451">
        <v>1</v>
      </c>
      <c r="E102" s="1623"/>
      <c r="F102" s="1451"/>
      <c r="H102" s="421"/>
      <c r="I102" s="1451"/>
      <c r="K102" s="20"/>
      <c r="L102" s="20"/>
    </row>
    <row r="103" spans="2:15">
      <c r="B103" s="1971" t="s">
        <v>174</v>
      </c>
      <c r="C103" s="1451">
        <v>1</v>
      </c>
      <c r="E103" s="421"/>
      <c r="F103" s="1451"/>
      <c r="H103" s="421"/>
      <c r="I103" s="1451"/>
      <c r="K103" s="20"/>
      <c r="L103" s="20"/>
    </row>
    <row r="104" spans="2:15">
      <c r="B104" s="421"/>
      <c r="C104" s="1451"/>
      <c r="E104" s="421"/>
      <c r="F104" s="1451"/>
      <c r="H104" s="1623"/>
      <c r="I104" s="1451"/>
      <c r="K104" s="20"/>
      <c r="L104" s="20"/>
    </row>
    <row r="105" spans="2:15">
      <c r="B105" s="421"/>
      <c r="C105" s="1451"/>
      <c r="E105" s="421"/>
      <c r="F105" s="1451"/>
      <c r="H105" s="421"/>
      <c r="I105" s="1451"/>
      <c r="K105" s="20"/>
      <c r="L105" s="20"/>
      <c r="O105" s="2" t="s">
        <v>2844</v>
      </c>
    </row>
    <row r="106" spans="2:15">
      <c r="B106" s="421"/>
      <c r="C106" s="1451"/>
      <c r="E106" s="421"/>
      <c r="F106" s="1451"/>
      <c r="H106" s="421"/>
      <c r="I106" s="1451"/>
      <c r="K106" s="20"/>
      <c r="L106" s="20"/>
    </row>
    <row r="107" spans="2:15">
      <c r="B107" s="438"/>
      <c r="C107" s="438"/>
      <c r="E107" s="438"/>
      <c r="F107" s="438"/>
      <c r="H107" s="421"/>
      <c r="I107" s="421"/>
      <c r="K107" s="20"/>
      <c r="L107" s="20"/>
    </row>
    <row r="108" spans="2:15">
      <c r="B108" s="438"/>
      <c r="C108" s="438"/>
      <c r="E108" s="438"/>
      <c r="F108" s="438"/>
      <c r="H108" s="421"/>
      <c r="I108" s="421"/>
      <c r="K108" s="20"/>
      <c r="L108" s="20"/>
    </row>
    <row r="109" spans="2:15">
      <c r="B109" s="438"/>
      <c r="C109" s="438"/>
      <c r="E109" s="438"/>
      <c r="F109" s="438"/>
      <c r="H109" s="421"/>
      <c r="I109" s="421"/>
      <c r="K109" s="20"/>
      <c r="L109" s="20"/>
    </row>
  </sheetData>
  <pageMargins left="0.25" right="0.25" top="0.75" bottom="0.75" header="0.3" footer="0.3"/>
  <pageSetup orientation="landscape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A1:G543"/>
  <sheetViews>
    <sheetView workbookViewId="0">
      <selection activeCell="Z1" sqref="Z1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5" customWidth="1"/>
    <col min="6" max="6" width="10.140625" style="5" customWidth="1"/>
    <col min="7" max="7" width="9.5703125" style="5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5" t="s">
        <v>1541</v>
      </c>
      <c r="F3" s="455" t="s">
        <v>1543</v>
      </c>
      <c r="G3" s="455" t="s">
        <v>1542</v>
      </c>
    </row>
    <row r="4" spans="1:7">
      <c r="A4" s="4">
        <v>1</v>
      </c>
      <c r="B4" s="421" t="s">
        <v>1544</v>
      </c>
      <c r="C4" s="421" t="s">
        <v>123</v>
      </c>
      <c r="D4" s="421" t="s">
        <v>252</v>
      </c>
      <c r="E4" s="521">
        <v>44626</v>
      </c>
      <c r="F4" s="422">
        <v>6</v>
      </c>
      <c r="G4" s="1420">
        <v>1</v>
      </c>
    </row>
    <row r="5" spans="1:7">
      <c r="A5" s="4">
        <v>1</v>
      </c>
      <c r="B5" s="421" t="s">
        <v>1544</v>
      </c>
      <c r="C5" s="421" t="s">
        <v>165</v>
      </c>
      <c r="D5" s="421" t="s">
        <v>252</v>
      </c>
      <c r="E5" s="521">
        <v>44626</v>
      </c>
      <c r="F5" s="422">
        <v>5</v>
      </c>
      <c r="G5" s="1420">
        <v>2</v>
      </c>
    </row>
    <row r="6" spans="1:7">
      <c r="A6" s="4">
        <v>1</v>
      </c>
      <c r="B6" s="421" t="s">
        <v>1544</v>
      </c>
      <c r="C6" s="421" t="s">
        <v>121</v>
      </c>
      <c r="D6" s="421" t="s">
        <v>252</v>
      </c>
      <c r="E6" s="521">
        <v>44626</v>
      </c>
      <c r="F6" s="422">
        <v>4</v>
      </c>
      <c r="G6" s="1420">
        <v>3</v>
      </c>
    </row>
    <row r="7" spans="1:7">
      <c r="A7" s="4">
        <v>1</v>
      </c>
      <c r="B7" s="421" t="s">
        <v>1544</v>
      </c>
      <c r="C7" s="421" t="s">
        <v>123</v>
      </c>
      <c r="D7" s="421" t="s">
        <v>252</v>
      </c>
      <c r="E7" s="521">
        <v>44626</v>
      </c>
      <c r="F7" s="422">
        <v>3</v>
      </c>
      <c r="G7" s="1420">
        <v>4</v>
      </c>
    </row>
    <row r="8" spans="1:7">
      <c r="A8" s="4">
        <v>1</v>
      </c>
      <c r="B8" s="421" t="s">
        <v>1544</v>
      </c>
      <c r="C8" s="421" t="s">
        <v>1616</v>
      </c>
      <c r="D8" s="421" t="s">
        <v>252</v>
      </c>
      <c r="E8" s="521">
        <v>44626</v>
      </c>
      <c r="F8" s="422">
        <v>2</v>
      </c>
      <c r="G8" s="1420">
        <v>5</v>
      </c>
    </row>
    <row r="9" spans="1:7">
      <c r="A9" s="4">
        <v>1</v>
      </c>
      <c r="B9" s="421" t="s">
        <v>1544</v>
      </c>
      <c r="C9" s="421" t="s">
        <v>185</v>
      </c>
      <c r="D9" s="421" t="s">
        <v>252</v>
      </c>
      <c r="E9" s="521">
        <v>44626</v>
      </c>
      <c r="F9" s="422">
        <v>1</v>
      </c>
      <c r="G9" s="1420">
        <v>6</v>
      </c>
    </row>
    <row r="10" spans="1:7">
      <c r="A10">
        <v>1</v>
      </c>
      <c r="B10" s="1616" t="s">
        <v>1544</v>
      </c>
      <c r="C10" s="1616" t="s">
        <v>93</v>
      </c>
      <c r="D10" s="1819" t="s">
        <v>5486</v>
      </c>
      <c r="E10" s="1637">
        <v>44703</v>
      </c>
      <c r="F10" s="1638">
        <v>6</v>
      </c>
      <c r="G10" s="1638">
        <v>1</v>
      </c>
    </row>
    <row r="11" spans="1:7">
      <c r="A11">
        <v>1</v>
      </c>
      <c r="B11" s="1616" t="s">
        <v>1544</v>
      </c>
      <c r="C11" s="1616" t="s">
        <v>123</v>
      </c>
      <c r="D11" s="1620" t="s">
        <v>5486</v>
      </c>
      <c r="E11" s="1637">
        <v>44703</v>
      </c>
      <c r="F11" s="1638">
        <v>5</v>
      </c>
      <c r="G11" s="1638">
        <v>2</v>
      </c>
    </row>
    <row r="12" spans="1:7">
      <c r="A12">
        <v>1</v>
      </c>
      <c r="B12" s="1616" t="s">
        <v>1544</v>
      </c>
      <c r="C12" s="1616" t="s">
        <v>103</v>
      </c>
      <c r="D12" s="1620" t="s">
        <v>5486</v>
      </c>
      <c r="E12" s="1637">
        <v>44703</v>
      </c>
      <c r="F12" s="1638">
        <v>4</v>
      </c>
      <c r="G12" s="1638">
        <v>3</v>
      </c>
    </row>
    <row r="13" spans="1:7">
      <c r="A13">
        <v>1</v>
      </c>
      <c r="B13" s="1616" t="s">
        <v>1544</v>
      </c>
      <c r="C13" s="1616" t="s">
        <v>120</v>
      </c>
      <c r="D13" s="1620" t="s">
        <v>5486</v>
      </c>
      <c r="E13" s="1637">
        <v>44703</v>
      </c>
      <c r="F13" s="1638">
        <v>3</v>
      </c>
      <c r="G13" s="1638">
        <v>4</v>
      </c>
    </row>
    <row r="14" spans="1:7">
      <c r="A14">
        <v>1</v>
      </c>
      <c r="B14" s="1616" t="s">
        <v>1544</v>
      </c>
      <c r="C14" s="1616" t="s">
        <v>1655</v>
      </c>
      <c r="D14" s="1620" t="s">
        <v>5486</v>
      </c>
      <c r="E14" s="1637">
        <v>44703</v>
      </c>
      <c r="F14" s="1638">
        <v>2</v>
      </c>
      <c r="G14" s="1638">
        <v>5</v>
      </c>
    </row>
    <row r="15" spans="1:7">
      <c r="A15">
        <v>1</v>
      </c>
      <c r="B15" s="1616" t="s">
        <v>1544</v>
      </c>
      <c r="C15" s="1616" t="s">
        <v>1655</v>
      </c>
      <c r="D15" s="1620" t="s">
        <v>5486</v>
      </c>
      <c r="E15" s="1637">
        <v>44703</v>
      </c>
      <c r="F15" s="1638">
        <v>1</v>
      </c>
      <c r="G15" s="1638">
        <v>6</v>
      </c>
    </row>
    <row r="16" spans="1:7">
      <c r="A16">
        <v>1</v>
      </c>
      <c r="B16" s="1948" t="s">
        <v>1544</v>
      </c>
      <c r="C16" s="1951" t="s">
        <v>93</v>
      </c>
      <c r="D16" s="1952" t="s">
        <v>78</v>
      </c>
      <c r="E16" s="1949">
        <v>44709</v>
      </c>
      <c r="F16" s="1950">
        <v>6</v>
      </c>
      <c r="G16" s="1950">
        <v>1</v>
      </c>
    </row>
    <row r="17" spans="1:7">
      <c r="A17">
        <v>1</v>
      </c>
      <c r="B17" s="1948" t="s">
        <v>1544</v>
      </c>
      <c r="C17" s="1951" t="s">
        <v>103</v>
      </c>
      <c r="D17" s="1952" t="s">
        <v>78</v>
      </c>
      <c r="E17" s="1949">
        <v>44709</v>
      </c>
      <c r="F17" s="1950">
        <v>4</v>
      </c>
      <c r="G17" s="1950">
        <v>3</v>
      </c>
    </row>
    <row r="18" spans="1:7">
      <c r="A18" s="4">
        <v>2</v>
      </c>
      <c r="B18" s="1450" t="s">
        <v>1545</v>
      </c>
      <c r="C18" s="1450" t="s">
        <v>198</v>
      </c>
      <c r="D18" s="1450" t="s">
        <v>252</v>
      </c>
      <c r="E18" s="1945">
        <v>44626</v>
      </c>
      <c r="F18" s="1946">
        <v>6</v>
      </c>
      <c r="G18" s="1947">
        <v>1</v>
      </c>
    </row>
    <row r="19" spans="1:7">
      <c r="A19" s="4">
        <v>2</v>
      </c>
      <c r="B19" s="421" t="s">
        <v>1545</v>
      </c>
      <c r="C19" s="421" t="s">
        <v>93</v>
      </c>
      <c r="D19" s="421" t="s">
        <v>252</v>
      </c>
      <c r="E19" s="521">
        <v>44626</v>
      </c>
      <c r="F19" s="422">
        <v>5</v>
      </c>
      <c r="G19" s="1420">
        <v>2</v>
      </c>
    </row>
    <row r="20" spans="1:7">
      <c r="A20" s="4">
        <v>2</v>
      </c>
      <c r="B20" s="421" t="s">
        <v>1545</v>
      </c>
      <c r="C20" s="421" t="s">
        <v>5690</v>
      </c>
      <c r="D20" s="421" t="s">
        <v>252</v>
      </c>
      <c r="E20" s="521">
        <v>44626</v>
      </c>
      <c r="F20" s="422">
        <v>4</v>
      </c>
      <c r="G20" s="1420">
        <v>3</v>
      </c>
    </row>
    <row r="21" spans="1:7">
      <c r="A21" s="4">
        <v>2</v>
      </c>
      <c r="B21" s="421" t="s">
        <v>1545</v>
      </c>
      <c r="C21" s="421" t="s">
        <v>93</v>
      </c>
      <c r="D21" s="421" t="s">
        <v>252</v>
      </c>
      <c r="E21" s="521">
        <v>44626</v>
      </c>
      <c r="F21" s="422">
        <v>3</v>
      </c>
      <c r="G21" s="1420">
        <v>4</v>
      </c>
    </row>
    <row r="22" spans="1:7">
      <c r="A22" s="4">
        <v>2</v>
      </c>
      <c r="B22" s="421" t="s">
        <v>1545</v>
      </c>
      <c r="C22" s="421" t="s">
        <v>125</v>
      </c>
      <c r="D22" s="421" t="s">
        <v>252</v>
      </c>
      <c r="E22" s="521">
        <v>44626</v>
      </c>
      <c r="F22" s="422">
        <v>2</v>
      </c>
      <c r="G22" s="1420">
        <v>5</v>
      </c>
    </row>
    <row r="23" spans="1:7">
      <c r="A23" s="4">
        <v>2</v>
      </c>
      <c r="B23" s="421" t="s">
        <v>1545</v>
      </c>
      <c r="C23" s="421" t="s">
        <v>110</v>
      </c>
      <c r="D23" s="421" t="s">
        <v>252</v>
      </c>
      <c r="E23" s="521">
        <v>44626</v>
      </c>
      <c r="F23" s="422">
        <v>1</v>
      </c>
      <c r="G23" s="1420">
        <v>6</v>
      </c>
    </row>
    <row r="24" spans="1:7">
      <c r="A24">
        <v>2</v>
      </c>
      <c r="B24" s="1616" t="s">
        <v>1545</v>
      </c>
      <c r="C24" s="1619" t="s">
        <v>77</v>
      </c>
      <c r="D24" s="1620" t="s">
        <v>5486</v>
      </c>
      <c r="E24" s="1637">
        <v>44703</v>
      </c>
      <c r="F24" s="1638">
        <v>6</v>
      </c>
      <c r="G24" s="1638">
        <v>1</v>
      </c>
    </row>
    <row r="25" spans="1:7">
      <c r="A25">
        <v>2</v>
      </c>
      <c r="B25" s="1616" t="s">
        <v>1545</v>
      </c>
      <c r="C25" s="1619" t="s">
        <v>1487</v>
      </c>
      <c r="D25" s="1620" t="s">
        <v>5486</v>
      </c>
      <c r="E25" s="1637">
        <v>44703</v>
      </c>
      <c r="F25" s="1638">
        <v>5</v>
      </c>
      <c r="G25" s="1638">
        <v>2</v>
      </c>
    </row>
    <row r="26" spans="1:7">
      <c r="A26">
        <v>2</v>
      </c>
      <c r="B26" s="1616" t="s">
        <v>1545</v>
      </c>
      <c r="C26" s="1619" t="s">
        <v>103</v>
      </c>
      <c r="D26" s="1620" t="s">
        <v>5486</v>
      </c>
      <c r="E26" s="1637">
        <v>44703</v>
      </c>
      <c r="F26" s="1638">
        <v>4</v>
      </c>
      <c r="G26" s="1638">
        <v>3</v>
      </c>
    </row>
    <row r="27" spans="1:7">
      <c r="A27">
        <v>2</v>
      </c>
      <c r="B27" s="1616" t="s">
        <v>1545</v>
      </c>
      <c r="C27" s="1619" t="s">
        <v>1487</v>
      </c>
      <c r="D27" s="1620" t="s">
        <v>5486</v>
      </c>
      <c r="E27" s="1637">
        <v>44703</v>
      </c>
      <c r="F27" s="1638">
        <v>3</v>
      </c>
      <c r="G27" s="1638">
        <v>4</v>
      </c>
    </row>
    <row r="28" spans="1:7">
      <c r="A28">
        <v>2</v>
      </c>
      <c r="B28" s="1616" t="s">
        <v>1545</v>
      </c>
      <c r="C28" s="1619" t="s">
        <v>90</v>
      </c>
      <c r="D28" s="1620" t="s">
        <v>5486</v>
      </c>
      <c r="E28" s="1637">
        <v>44703</v>
      </c>
      <c r="F28" s="1638">
        <v>2</v>
      </c>
      <c r="G28" s="1638">
        <v>5</v>
      </c>
    </row>
    <row r="29" spans="1:7">
      <c r="A29">
        <v>2</v>
      </c>
      <c r="B29" s="1616" t="s">
        <v>1545</v>
      </c>
      <c r="C29" s="1619" t="s">
        <v>92</v>
      </c>
      <c r="D29" s="1620" t="s">
        <v>5486</v>
      </c>
      <c r="E29" s="1637">
        <v>44703</v>
      </c>
      <c r="F29" s="1638">
        <v>1</v>
      </c>
      <c r="G29" s="1638">
        <v>6</v>
      </c>
    </row>
    <row r="30" spans="1:7">
      <c r="A30">
        <v>2</v>
      </c>
      <c r="B30" s="1951" t="s">
        <v>1545</v>
      </c>
      <c r="C30" s="1951" t="s">
        <v>77</v>
      </c>
      <c r="D30" s="1952" t="s">
        <v>78</v>
      </c>
      <c r="E30" s="1949">
        <v>44709</v>
      </c>
      <c r="F30" s="1950">
        <v>6</v>
      </c>
      <c r="G30" s="1950">
        <v>1</v>
      </c>
    </row>
    <row r="31" spans="1:7">
      <c r="A31">
        <v>2</v>
      </c>
      <c r="B31" s="1951" t="s">
        <v>1545</v>
      </c>
      <c r="C31" s="1951" t="s">
        <v>1487</v>
      </c>
      <c r="D31" s="1952" t="s">
        <v>78</v>
      </c>
      <c r="E31" s="1949">
        <v>44709</v>
      </c>
      <c r="F31" s="1950">
        <v>5</v>
      </c>
      <c r="G31" s="1950">
        <v>2</v>
      </c>
    </row>
    <row r="32" spans="1:7">
      <c r="A32" s="4">
        <v>3</v>
      </c>
      <c r="B32" s="1450" t="s">
        <v>1546</v>
      </c>
      <c r="C32" s="1450" t="s">
        <v>542</v>
      </c>
      <c r="D32" s="1450" t="s">
        <v>252</v>
      </c>
      <c r="E32" s="1945">
        <v>44626</v>
      </c>
      <c r="F32" s="1946">
        <v>6</v>
      </c>
      <c r="G32" s="1947">
        <v>1</v>
      </c>
    </row>
    <row r="33" spans="1:7">
      <c r="A33" s="4">
        <v>3</v>
      </c>
      <c r="B33" s="421" t="s">
        <v>1546</v>
      </c>
      <c r="C33" s="421" t="s">
        <v>123</v>
      </c>
      <c r="D33" s="421" t="s">
        <v>252</v>
      </c>
      <c r="E33" s="521">
        <v>44626</v>
      </c>
      <c r="F33" s="422">
        <v>5</v>
      </c>
      <c r="G33" s="1420">
        <v>2</v>
      </c>
    </row>
    <row r="34" spans="1:7">
      <c r="A34" s="4">
        <v>3</v>
      </c>
      <c r="B34" s="421" t="s">
        <v>1546</v>
      </c>
      <c r="C34" s="421" t="s">
        <v>110</v>
      </c>
      <c r="D34" s="421" t="s">
        <v>252</v>
      </c>
      <c r="E34" s="521">
        <v>44626</v>
      </c>
      <c r="F34" s="422">
        <v>4</v>
      </c>
      <c r="G34" s="1420">
        <v>3</v>
      </c>
    </row>
    <row r="35" spans="1:7">
      <c r="A35" s="4">
        <v>3</v>
      </c>
      <c r="B35" s="421" t="s">
        <v>1546</v>
      </c>
      <c r="C35" s="421" t="s">
        <v>123</v>
      </c>
      <c r="D35" s="421" t="s">
        <v>252</v>
      </c>
      <c r="E35" s="521">
        <v>44626</v>
      </c>
      <c r="F35" s="422">
        <v>3</v>
      </c>
      <c r="G35" s="1420">
        <v>4</v>
      </c>
    </row>
    <row r="36" spans="1:7">
      <c r="A36" s="4">
        <v>3</v>
      </c>
      <c r="B36" s="421" t="s">
        <v>1546</v>
      </c>
      <c r="C36" s="421" t="s">
        <v>92</v>
      </c>
      <c r="D36" s="421" t="s">
        <v>252</v>
      </c>
      <c r="E36" s="521">
        <v>44626</v>
      </c>
      <c r="F36" s="422">
        <v>2</v>
      </c>
      <c r="G36" s="1420">
        <v>5</v>
      </c>
    </row>
    <row r="37" spans="1:7">
      <c r="A37" s="4">
        <v>3</v>
      </c>
      <c r="B37" s="421" t="s">
        <v>1546</v>
      </c>
      <c r="C37" s="421" t="s">
        <v>92</v>
      </c>
      <c r="D37" s="421" t="s">
        <v>252</v>
      </c>
      <c r="E37" s="521">
        <v>44626</v>
      </c>
      <c r="F37" s="422">
        <v>1</v>
      </c>
      <c r="G37" s="1420">
        <v>6</v>
      </c>
    </row>
    <row r="38" spans="1:7">
      <c r="A38">
        <v>3</v>
      </c>
      <c r="B38" s="1616" t="s">
        <v>1546</v>
      </c>
      <c r="C38" s="1619" t="s">
        <v>122</v>
      </c>
      <c r="D38" s="1620" t="s">
        <v>5486</v>
      </c>
      <c r="E38" s="1637">
        <v>44703</v>
      </c>
      <c r="F38" s="1638">
        <v>6</v>
      </c>
      <c r="G38" s="1638">
        <v>1</v>
      </c>
    </row>
    <row r="39" spans="1:7">
      <c r="A39">
        <v>3</v>
      </c>
      <c r="B39" s="1616" t="s">
        <v>1546</v>
      </c>
      <c r="C39" s="1619" t="s">
        <v>123</v>
      </c>
      <c r="D39" s="1620" t="s">
        <v>5486</v>
      </c>
      <c r="E39" s="1637">
        <v>44703</v>
      </c>
      <c r="F39" s="1638">
        <v>5</v>
      </c>
      <c r="G39" s="1638">
        <v>2</v>
      </c>
    </row>
    <row r="40" spans="1:7">
      <c r="A40">
        <v>3</v>
      </c>
      <c r="B40" s="1616" t="s">
        <v>1546</v>
      </c>
      <c r="C40" s="1619" t="s">
        <v>165</v>
      </c>
      <c r="D40" s="1620" t="s">
        <v>5486</v>
      </c>
      <c r="E40" s="1637">
        <v>44703</v>
      </c>
      <c r="F40" s="1638">
        <v>4</v>
      </c>
      <c r="G40" s="1638">
        <v>3</v>
      </c>
    </row>
    <row r="41" spans="1:7">
      <c r="A41">
        <v>3</v>
      </c>
      <c r="B41" s="1616" t="s">
        <v>1546</v>
      </c>
      <c r="C41" s="1619" t="s">
        <v>122</v>
      </c>
      <c r="D41" s="1620" t="s">
        <v>5486</v>
      </c>
      <c r="E41" s="1637">
        <v>44703</v>
      </c>
      <c r="F41" s="1638">
        <v>3</v>
      </c>
      <c r="G41" s="1638">
        <v>4</v>
      </c>
    </row>
    <row r="42" spans="1:7">
      <c r="A42">
        <v>3</v>
      </c>
      <c r="B42" s="1616" t="s">
        <v>1546</v>
      </c>
      <c r="C42" s="1619" t="s">
        <v>101</v>
      </c>
      <c r="D42" s="1620" t="s">
        <v>5486</v>
      </c>
      <c r="E42" s="1637">
        <v>44703</v>
      </c>
      <c r="F42" s="1638">
        <v>2</v>
      </c>
      <c r="G42" s="1638">
        <v>5</v>
      </c>
    </row>
    <row r="43" spans="1:7">
      <c r="A43">
        <v>3</v>
      </c>
      <c r="B43" s="1616" t="s">
        <v>1546</v>
      </c>
      <c r="C43" s="1619" t="s">
        <v>1655</v>
      </c>
      <c r="D43" s="1620" t="s">
        <v>5486</v>
      </c>
      <c r="E43" s="1637">
        <v>44703</v>
      </c>
      <c r="F43" s="1638">
        <v>1</v>
      </c>
      <c r="G43" s="1638">
        <v>6</v>
      </c>
    </row>
    <row r="44" spans="1:7">
      <c r="A44">
        <v>3</v>
      </c>
      <c r="B44" s="1951" t="s">
        <v>1546</v>
      </c>
      <c r="C44" s="1951" t="s">
        <v>165</v>
      </c>
      <c r="D44" s="1952" t="s">
        <v>78</v>
      </c>
      <c r="E44" s="1949">
        <v>44709</v>
      </c>
      <c r="F44" s="1950">
        <v>5</v>
      </c>
      <c r="G44" s="1950">
        <v>2</v>
      </c>
    </row>
    <row r="45" spans="1:7">
      <c r="A45">
        <v>3</v>
      </c>
      <c r="B45" s="1951" t="s">
        <v>1546</v>
      </c>
      <c r="C45" s="1951" t="s">
        <v>122</v>
      </c>
      <c r="D45" s="1952" t="s">
        <v>78</v>
      </c>
      <c r="E45" s="1949">
        <v>44709</v>
      </c>
      <c r="F45" s="1950">
        <v>3</v>
      </c>
      <c r="G45" s="1950">
        <v>4</v>
      </c>
    </row>
    <row r="46" spans="1:7">
      <c r="A46" s="4">
        <v>4</v>
      </c>
      <c r="B46" s="1450" t="s">
        <v>1547</v>
      </c>
      <c r="C46" s="1450" t="s">
        <v>128</v>
      </c>
      <c r="D46" s="1450" t="s">
        <v>252</v>
      </c>
      <c r="E46" s="1945">
        <v>44626</v>
      </c>
      <c r="F46" s="1946">
        <v>6</v>
      </c>
      <c r="G46" s="1947">
        <v>1</v>
      </c>
    </row>
    <row r="47" spans="1:7">
      <c r="A47" s="4">
        <v>4</v>
      </c>
      <c r="B47" s="421" t="s">
        <v>1547</v>
      </c>
      <c r="C47" s="421" t="s">
        <v>128</v>
      </c>
      <c r="D47" s="421" t="s">
        <v>252</v>
      </c>
      <c r="E47" s="521">
        <v>44626</v>
      </c>
      <c r="F47" s="422">
        <v>5</v>
      </c>
      <c r="G47" s="1420">
        <v>2</v>
      </c>
    </row>
    <row r="48" spans="1:7">
      <c r="A48" s="4">
        <v>4</v>
      </c>
      <c r="B48" s="421" t="s">
        <v>1547</v>
      </c>
      <c r="C48" s="421" t="s">
        <v>120</v>
      </c>
      <c r="D48" s="421" t="s">
        <v>252</v>
      </c>
      <c r="E48" s="521">
        <v>44626</v>
      </c>
      <c r="F48" s="422">
        <v>4</v>
      </c>
      <c r="G48" s="1420">
        <v>3</v>
      </c>
    </row>
    <row r="49" spans="1:7">
      <c r="A49" s="4">
        <v>4</v>
      </c>
      <c r="B49" s="421" t="s">
        <v>1547</v>
      </c>
      <c r="C49" s="421" t="s">
        <v>120</v>
      </c>
      <c r="D49" s="421" t="s">
        <v>252</v>
      </c>
      <c r="E49" s="521">
        <v>44626</v>
      </c>
      <c r="F49" s="422">
        <v>3</v>
      </c>
      <c r="G49" s="1420">
        <v>4</v>
      </c>
    </row>
    <row r="50" spans="1:7">
      <c r="A50" s="4">
        <v>4</v>
      </c>
      <c r="B50" s="421" t="s">
        <v>1547</v>
      </c>
      <c r="C50" s="421" t="s">
        <v>1628</v>
      </c>
      <c r="D50" s="421" t="s">
        <v>252</v>
      </c>
      <c r="E50" s="521">
        <v>44626</v>
      </c>
      <c r="F50" s="422">
        <v>2</v>
      </c>
      <c r="G50" s="1420">
        <v>5</v>
      </c>
    </row>
    <row r="51" spans="1:7">
      <c r="A51" s="4">
        <v>4</v>
      </c>
      <c r="B51" s="421" t="s">
        <v>1547</v>
      </c>
      <c r="C51" s="421" t="s">
        <v>120</v>
      </c>
      <c r="D51" s="421" t="s">
        <v>252</v>
      </c>
      <c r="E51" s="521">
        <v>44626</v>
      </c>
      <c r="F51" s="422">
        <v>1</v>
      </c>
      <c r="G51" s="1420">
        <v>6</v>
      </c>
    </row>
    <row r="52" spans="1:7">
      <c r="A52">
        <v>4</v>
      </c>
      <c r="B52" s="1616" t="s">
        <v>1547</v>
      </c>
      <c r="C52" s="1619" t="s">
        <v>93</v>
      </c>
      <c r="D52" s="1620" t="s">
        <v>5486</v>
      </c>
      <c r="E52" s="1637">
        <v>44703</v>
      </c>
      <c r="F52" s="1638">
        <v>6</v>
      </c>
      <c r="G52" s="1638">
        <v>1</v>
      </c>
    </row>
    <row r="53" spans="1:7">
      <c r="A53">
        <v>4</v>
      </c>
      <c r="B53" s="1616" t="s">
        <v>1547</v>
      </c>
      <c r="C53" s="1619" t="s">
        <v>120</v>
      </c>
      <c r="D53" s="1620" t="s">
        <v>5486</v>
      </c>
      <c r="E53" s="1637">
        <v>44703</v>
      </c>
      <c r="F53" s="1638">
        <v>5</v>
      </c>
      <c r="G53" s="1638">
        <v>2</v>
      </c>
    </row>
    <row r="54" spans="1:7">
      <c r="A54">
        <v>4</v>
      </c>
      <c r="B54" s="1616" t="s">
        <v>1547</v>
      </c>
      <c r="C54" s="1619" t="s">
        <v>120</v>
      </c>
      <c r="D54" s="1620" t="s">
        <v>5486</v>
      </c>
      <c r="E54" s="1637">
        <v>44703</v>
      </c>
      <c r="F54" s="1638">
        <v>4</v>
      </c>
      <c r="G54" s="1638">
        <v>3</v>
      </c>
    </row>
    <row r="55" spans="1:7">
      <c r="A55">
        <v>4</v>
      </c>
      <c r="B55" s="1616" t="s">
        <v>1547</v>
      </c>
      <c r="C55" s="1619" t="s">
        <v>174</v>
      </c>
      <c r="D55" s="1620" t="s">
        <v>5486</v>
      </c>
      <c r="E55" s="1637">
        <v>44703</v>
      </c>
      <c r="F55" s="1638">
        <v>3</v>
      </c>
      <c r="G55" s="1638">
        <v>4</v>
      </c>
    </row>
    <row r="56" spans="1:7">
      <c r="A56">
        <v>4</v>
      </c>
      <c r="B56" s="1616" t="s">
        <v>1547</v>
      </c>
      <c r="C56" s="1619" t="s">
        <v>1625</v>
      </c>
      <c r="D56" s="1620" t="s">
        <v>5486</v>
      </c>
      <c r="E56" s="1637">
        <v>44703</v>
      </c>
      <c r="F56" s="1638">
        <v>2</v>
      </c>
      <c r="G56" s="1638">
        <v>5</v>
      </c>
    </row>
    <row r="57" spans="1:7">
      <c r="A57">
        <v>4</v>
      </c>
      <c r="B57" s="1616" t="s">
        <v>1547</v>
      </c>
      <c r="C57" s="1619" t="s">
        <v>126</v>
      </c>
      <c r="D57" s="1620" t="s">
        <v>5486</v>
      </c>
      <c r="E57" s="1637">
        <v>44703</v>
      </c>
      <c r="F57" s="1638">
        <v>1</v>
      </c>
      <c r="G57" s="1638">
        <v>6</v>
      </c>
    </row>
    <row r="58" spans="1:7">
      <c r="A58">
        <v>4</v>
      </c>
      <c r="B58" s="1951" t="s">
        <v>1547</v>
      </c>
      <c r="C58" s="1951" t="s">
        <v>93</v>
      </c>
      <c r="D58" s="1952" t="s">
        <v>78</v>
      </c>
      <c r="E58" s="1949">
        <v>44709</v>
      </c>
      <c r="F58" s="1950">
        <v>6</v>
      </c>
      <c r="G58" s="1950">
        <v>1</v>
      </c>
    </row>
    <row r="59" spans="1:7">
      <c r="A59">
        <v>4</v>
      </c>
      <c r="B59" s="1951" t="s">
        <v>1547</v>
      </c>
      <c r="C59" s="1951" t="s">
        <v>120</v>
      </c>
      <c r="D59" s="1952" t="s">
        <v>78</v>
      </c>
      <c r="E59" s="1949">
        <v>44709</v>
      </c>
      <c r="F59" s="1950">
        <v>1</v>
      </c>
      <c r="G59" s="1950">
        <v>6</v>
      </c>
    </row>
    <row r="60" spans="1:7">
      <c r="A60" s="4">
        <v>5</v>
      </c>
      <c r="B60" s="1450" t="s">
        <v>1548</v>
      </c>
      <c r="C60" s="1450" t="s">
        <v>120</v>
      </c>
      <c r="D60" s="1450" t="s">
        <v>252</v>
      </c>
      <c r="E60" s="1945">
        <v>44626</v>
      </c>
      <c r="F60" s="1946">
        <v>6</v>
      </c>
      <c r="G60" s="1947">
        <v>1</v>
      </c>
    </row>
    <row r="61" spans="1:7">
      <c r="A61" s="4">
        <v>5</v>
      </c>
      <c r="B61" s="421" t="s">
        <v>1548</v>
      </c>
      <c r="C61" s="421" t="s">
        <v>92</v>
      </c>
      <c r="D61" s="421" t="s">
        <v>252</v>
      </c>
      <c r="E61" s="521">
        <v>44626</v>
      </c>
      <c r="F61" s="422">
        <v>5</v>
      </c>
      <c r="G61" s="1420">
        <v>2</v>
      </c>
    </row>
    <row r="62" spans="1:7">
      <c r="A62" s="4">
        <v>5</v>
      </c>
      <c r="B62" s="421" t="s">
        <v>1548</v>
      </c>
      <c r="C62" s="421" t="s">
        <v>1135</v>
      </c>
      <c r="D62" s="421" t="s">
        <v>252</v>
      </c>
      <c r="E62" s="521">
        <v>44626</v>
      </c>
      <c r="F62" s="422">
        <v>4</v>
      </c>
      <c r="G62" s="1420">
        <v>3</v>
      </c>
    </row>
    <row r="63" spans="1:7">
      <c r="A63" s="4">
        <v>5</v>
      </c>
      <c r="B63" s="421" t="s">
        <v>1548</v>
      </c>
      <c r="C63" s="421" t="s">
        <v>114</v>
      </c>
      <c r="D63" s="421" t="s">
        <v>252</v>
      </c>
      <c r="E63" s="521">
        <v>44626</v>
      </c>
      <c r="F63" s="422">
        <v>3</v>
      </c>
      <c r="G63" s="1420">
        <v>4</v>
      </c>
    </row>
    <row r="64" spans="1:7">
      <c r="A64" s="4">
        <v>5</v>
      </c>
      <c r="B64" s="421" t="s">
        <v>1548</v>
      </c>
      <c r="C64" s="421" t="s">
        <v>121</v>
      </c>
      <c r="D64" s="421" t="s">
        <v>252</v>
      </c>
      <c r="E64" s="521">
        <v>44626</v>
      </c>
      <c r="F64" s="422">
        <v>2</v>
      </c>
      <c r="G64" s="1420">
        <v>5</v>
      </c>
    </row>
    <row r="65" spans="1:7">
      <c r="A65" s="4">
        <v>5</v>
      </c>
      <c r="B65" s="421" t="s">
        <v>1548</v>
      </c>
      <c r="C65" s="421" t="s">
        <v>5512</v>
      </c>
      <c r="D65" s="421" t="s">
        <v>252</v>
      </c>
      <c r="E65" s="521">
        <v>44626</v>
      </c>
      <c r="F65" s="422">
        <v>1</v>
      </c>
      <c r="G65" s="1420">
        <v>6</v>
      </c>
    </row>
    <row r="66" spans="1:7">
      <c r="A66">
        <v>5</v>
      </c>
      <c r="B66" s="1616" t="s">
        <v>1548</v>
      </c>
      <c r="C66" s="1619" t="s">
        <v>93</v>
      </c>
      <c r="D66" s="1620" t="s">
        <v>5486</v>
      </c>
      <c r="E66" s="1637">
        <v>44703</v>
      </c>
      <c r="F66" s="1638">
        <v>6</v>
      </c>
      <c r="G66" s="1638">
        <v>1</v>
      </c>
    </row>
    <row r="67" spans="1:7">
      <c r="A67">
        <v>5</v>
      </c>
      <c r="B67" s="1616" t="s">
        <v>1548</v>
      </c>
      <c r="C67" s="1619" t="s">
        <v>1628</v>
      </c>
      <c r="D67" s="1620" t="s">
        <v>5486</v>
      </c>
      <c r="E67" s="1637">
        <v>44703</v>
      </c>
      <c r="F67" s="1638">
        <v>5</v>
      </c>
      <c r="G67" s="1638">
        <v>2</v>
      </c>
    </row>
    <row r="68" spans="1:7">
      <c r="A68">
        <v>5</v>
      </c>
      <c r="B68" s="1616" t="s">
        <v>1548</v>
      </c>
      <c r="C68" s="1619" t="s">
        <v>966</v>
      </c>
      <c r="D68" s="1620" t="s">
        <v>5486</v>
      </c>
      <c r="E68" s="1637">
        <v>44703</v>
      </c>
      <c r="F68" s="1638">
        <v>4</v>
      </c>
      <c r="G68" s="1638">
        <v>3</v>
      </c>
    </row>
    <row r="69" spans="1:7">
      <c r="A69">
        <v>5</v>
      </c>
      <c r="B69" s="1616" t="s">
        <v>1548</v>
      </c>
      <c r="C69" s="1619" t="s">
        <v>126</v>
      </c>
      <c r="D69" s="1620" t="s">
        <v>5486</v>
      </c>
      <c r="E69" s="1637">
        <v>44703</v>
      </c>
      <c r="F69" s="1638">
        <v>3</v>
      </c>
      <c r="G69" s="1638">
        <v>4</v>
      </c>
    </row>
    <row r="70" spans="1:7">
      <c r="A70">
        <v>5</v>
      </c>
      <c r="B70" s="1616" t="s">
        <v>1548</v>
      </c>
      <c r="C70" s="1619" t="s">
        <v>177</v>
      </c>
      <c r="D70" s="1620" t="s">
        <v>5486</v>
      </c>
      <c r="E70" s="1637">
        <v>44703</v>
      </c>
      <c r="F70" s="1638">
        <v>2</v>
      </c>
      <c r="G70" s="1638">
        <v>5</v>
      </c>
    </row>
    <row r="71" spans="1:7">
      <c r="A71">
        <v>5</v>
      </c>
      <c r="B71" s="1616" t="s">
        <v>1548</v>
      </c>
      <c r="C71" s="1619" t="s">
        <v>101</v>
      </c>
      <c r="D71" s="1620" t="s">
        <v>5486</v>
      </c>
      <c r="E71" s="1637">
        <v>44703</v>
      </c>
      <c r="F71" s="1638">
        <v>1</v>
      </c>
      <c r="G71" s="1638">
        <v>6</v>
      </c>
    </row>
    <row r="72" spans="1:7">
      <c r="A72">
        <v>5</v>
      </c>
      <c r="B72" s="1951" t="s">
        <v>1548</v>
      </c>
      <c r="C72" s="1951" t="s">
        <v>93</v>
      </c>
      <c r="D72" s="1952" t="s">
        <v>78</v>
      </c>
      <c r="E72" s="1949">
        <v>44709</v>
      </c>
      <c r="F72" s="1950">
        <v>6</v>
      </c>
      <c r="G72" s="1950">
        <v>1</v>
      </c>
    </row>
    <row r="73" spans="1:7">
      <c r="A73" s="4">
        <v>6</v>
      </c>
      <c r="B73" s="1450" t="s">
        <v>1549</v>
      </c>
      <c r="C73" s="1450" t="s">
        <v>177</v>
      </c>
      <c r="D73" s="1450" t="s">
        <v>252</v>
      </c>
      <c r="E73" s="1945">
        <v>44626</v>
      </c>
      <c r="F73" s="1946">
        <v>6</v>
      </c>
      <c r="G73" s="1947">
        <v>1</v>
      </c>
    </row>
    <row r="74" spans="1:7">
      <c r="A74" s="4">
        <v>6</v>
      </c>
      <c r="B74" s="421" t="s">
        <v>1549</v>
      </c>
      <c r="C74" s="421" t="s">
        <v>5512</v>
      </c>
      <c r="D74" s="421" t="s">
        <v>252</v>
      </c>
      <c r="E74" s="521">
        <v>44626</v>
      </c>
      <c r="F74" s="422">
        <v>5</v>
      </c>
      <c r="G74" s="1420">
        <v>2</v>
      </c>
    </row>
    <row r="75" spans="1:7">
      <c r="A75" s="4">
        <v>6</v>
      </c>
      <c r="B75" s="421" t="s">
        <v>1549</v>
      </c>
      <c r="C75" s="421" t="s">
        <v>120</v>
      </c>
      <c r="D75" s="421" t="s">
        <v>252</v>
      </c>
      <c r="E75" s="521">
        <v>44626</v>
      </c>
      <c r="F75" s="422">
        <v>4</v>
      </c>
      <c r="G75" s="1420">
        <v>3</v>
      </c>
    </row>
    <row r="76" spans="1:7">
      <c r="A76" s="4">
        <v>6</v>
      </c>
      <c r="B76" s="421" t="s">
        <v>1549</v>
      </c>
      <c r="C76" s="421" t="s">
        <v>120</v>
      </c>
      <c r="D76" s="421" t="s">
        <v>252</v>
      </c>
      <c r="E76" s="521">
        <v>44626</v>
      </c>
      <c r="F76" s="422">
        <v>3</v>
      </c>
      <c r="G76" s="1420">
        <v>4</v>
      </c>
    </row>
    <row r="77" spans="1:7">
      <c r="A77" s="4">
        <v>6</v>
      </c>
      <c r="B77" s="421" t="s">
        <v>1549</v>
      </c>
      <c r="C77" s="421" t="s">
        <v>93</v>
      </c>
      <c r="D77" s="421" t="s">
        <v>252</v>
      </c>
      <c r="E77" s="521">
        <v>44626</v>
      </c>
      <c r="F77" s="422">
        <v>2</v>
      </c>
      <c r="G77" s="1420">
        <v>5</v>
      </c>
    </row>
    <row r="78" spans="1:7">
      <c r="A78" s="4">
        <v>6</v>
      </c>
      <c r="B78" s="421" t="s">
        <v>1549</v>
      </c>
      <c r="C78" s="421" t="s">
        <v>101</v>
      </c>
      <c r="D78" s="421" t="s">
        <v>252</v>
      </c>
      <c r="E78" s="521">
        <v>44626</v>
      </c>
      <c r="F78" s="422">
        <v>1</v>
      </c>
      <c r="G78" s="1420">
        <v>6</v>
      </c>
    </row>
    <row r="79" spans="1:7">
      <c r="A79">
        <v>6</v>
      </c>
      <c r="B79" s="1616" t="s">
        <v>1549</v>
      </c>
      <c r="C79" s="1619" t="s">
        <v>122</v>
      </c>
      <c r="D79" s="1620" t="s">
        <v>5486</v>
      </c>
      <c r="E79" s="1637">
        <v>44703</v>
      </c>
      <c r="F79" s="1638">
        <v>6</v>
      </c>
      <c r="G79" s="1420">
        <v>1</v>
      </c>
    </row>
    <row r="80" spans="1:7">
      <c r="A80">
        <v>6</v>
      </c>
      <c r="B80" s="1616" t="s">
        <v>1549</v>
      </c>
      <c r="C80" s="1619" t="s">
        <v>158</v>
      </c>
      <c r="D80" s="1620" t="s">
        <v>5486</v>
      </c>
      <c r="E80" s="1637">
        <v>44703</v>
      </c>
      <c r="F80" s="1638">
        <v>5</v>
      </c>
      <c r="G80" s="1420">
        <v>2</v>
      </c>
    </row>
    <row r="81" spans="1:7">
      <c r="A81">
        <v>6</v>
      </c>
      <c r="B81" s="1616" t="s">
        <v>1549</v>
      </c>
      <c r="C81" s="1619" t="s">
        <v>122</v>
      </c>
      <c r="D81" s="1620" t="s">
        <v>5486</v>
      </c>
      <c r="E81" s="1637">
        <v>44703</v>
      </c>
      <c r="F81" s="1638">
        <v>4</v>
      </c>
      <c r="G81" s="1420">
        <v>3</v>
      </c>
    </row>
    <row r="82" spans="1:7">
      <c r="A82">
        <v>6</v>
      </c>
      <c r="B82" s="1616" t="s">
        <v>1549</v>
      </c>
      <c r="C82" s="1619" t="s">
        <v>966</v>
      </c>
      <c r="D82" s="1620" t="s">
        <v>5486</v>
      </c>
      <c r="E82" s="1637">
        <v>44703</v>
      </c>
      <c r="F82" s="1638">
        <v>3</v>
      </c>
      <c r="G82" s="1420">
        <v>4</v>
      </c>
    </row>
    <row r="83" spans="1:7">
      <c r="A83">
        <v>6</v>
      </c>
      <c r="B83" s="1616" t="s">
        <v>1549</v>
      </c>
      <c r="C83" s="1619" t="s">
        <v>90</v>
      </c>
      <c r="D83" s="1620" t="s">
        <v>5486</v>
      </c>
      <c r="E83" s="1637">
        <v>44703</v>
      </c>
      <c r="F83" s="1638">
        <v>2</v>
      </c>
      <c r="G83" s="1420">
        <v>5</v>
      </c>
    </row>
    <row r="84" spans="1:7">
      <c r="A84">
        <v>6</v>
      </c>
      <c r="B84" s="1961" t="s">
        <v>1549</v>
      </c>
      <c r="C84" s="1962" t="s">
        <v>90</v>
      </c>
      <c r="D84" s="1963" t="s">
        <v>5486</v>
      </c>
      <c r="E84" s="1964">
        <v>44703</v>
      </c>
      <c r="F84" s="1965">
        <v>1</v>
      </c>
      <c r="G84" s="1966">
        <v>6</v>
      </c>
    </row>
    <row r="85" spans="1:7">
      <c r="A85">
        <v>6</v>
      </c>
      <c r="B85" s="1967" t="s">
        <v>1549</v>
      </c>
      <c r="C85" s="1967" t="s">
        <v>122</v>
      </c>
      <c r="D85" s="1970" t="s">
        <v>78</v>
      </c>
      <c r="E85" s="1968">
        <v>44709</v>
      </c>
      <c r="F85" s="1969">
        <v>2</v>
      </c>
      <c r="G85" s="1960">
        <v>5</v>
      </c>
    </row>
    <row r="86" spans="1:7">
      <c r="A86" s="4">
        <v>7</v>
      </c>
      <c r="B86" s="421" t="s">
        <v>1550</v>
      </c>
      <c r="C86" s="421" t="s">
        <v>114</v>
      </c>
      <c r="D86" s="421" t="s">
        <v>252</v>
      </c>
      <c r="E86" s="521">
        <v>44626</v>
      </c>
      <c r="F86" s="422">
        <v>6</v>
      </c>
      <c r="G86" s="422">
        <v>1</v>
      </c>
    </row>
    <row r="87" spans="1:7">
      <c r="A87" s="4">
        <v>7</v>
      </c>
      <c r="B87" s="421" t="s">
        <v>1550</v>
      </c>
      <c r="C87" s="421" t="s">
        <v>1135</v>
      </c>
      <c r="D87" s="421" t="s">
        <v>252</v>
      </c>
      <c r="E87" s="521">
        <v>44626</v>
      </c>
      <c r="F87" s="422">
        <v>5</v>
      </c>
      <c r="G87" s="422">
        <v>2</v>
      </c>
    </row>
    <row r="88" spans="1:7">
      <c r="A88" s="4">
        <v>7</v>
      </c>
      <c r="B88" s="421" t="s">
        <v>1550</v>
      </c>
      <c r="C88" s="421" t="s">
        <v>1135</v>
      </c>
      <c r="D88" s="421" t="s">
        <v>252</v>
      </c>
      <c r="E88" s="521">
        <v>44626</v>
      </c>
      <c r="F88" s="422">
        <v>4</v>
      </c>
      <c r="G88" s="422">
        <v>3</v>
      </c>
    </row>
    <row r="89" spans="1:7">
      <c r="A89" s="4">
        <v>7</v>
      </c>
      <c r="B89" s="421" t="s">
        <v>1550</v>
      </c>
      <c r="C89" s="421" t="s">
        <v>117</v>
      </c>
      <c r="D89" s="421" t="s">
        <v>252</v>
      </c>
      <c r="E89" s="521">
        <v>44626</v>
      </c>
      <c r="F89" s="422">
        <v>3</v>
      </c>
      <c r="G89" s="422">
        <v>4</v>
      </c>
    </row>
    <row r="90" spans="1:7">
      <c r="A90" s="4">
        <v>7</v>
      </c>
      <c r="B90" s="421" t="s">
        <v>1550</v>
      </c>
      <c r="C90" s="421" t="s">
        <v>1628</v>
      </c>
      <c r="D90" s="421" t="s">
        <v>252</v>
      </c>
      <c r="E90" s="521">
        <v>44626</v>
      </c>
      <c r="F90" s="422">
        <v>2</v>
      </c>
      <c r="G90" s="422">
        <v>5</v>
      </c>
    </row>
    <row r="91" spans="1:7">
      <c r="A91" s="4">
        <v>7</v>
      </c>
      <c r="B91" s="421" t="s">
        <v>1550</v>
      </c>
      <c r="C91" s="421" t="s">
        <v>117</v>
      </c>
      <c r="D91" s="421" t="s">
        <v>252</v>
      </c>
      <c r="E91" s="521">
        <v>44626</v>
      </c>
      <c r="F91" s="422">
        <v>1</v>
      </c>
      <c r="G91" s="422">
        <v>6</v>
      </c>
    </row>
    <row r="92" spans="1:7">
      <c r="A92">
        <v>7</v>
      </c>
      <c r="B92" s="1616" t="s">
        <v>1550</v>
      </c>
      <c r="C92" s="1619" t="s">
        <v>5473</v>
      </c>
      <c r="D92" s="1620" t="s">
        <v>5486</v>
      </c>
      <c r="E92" s="1637">
        <v>44703</v>
      </c>
      <c r="F92" s="1638">
        <v>6</v>
      </c>
      <c r="G92" s="1638">
        <v>1</v>
      </c>
    </row>
    <row r="93" spans="1:7">
      <c r="A93">
        <v>7</v>
      </c>
      <c r="B93" s="1616" t="s">
        <v>1550</v>
      </c>
      <c r="C93" s="1619" t="s">
        <v>174</v>
      </c>
      <c r="D93" s="1620" t="s">
        <v>5486</v>
      </c>
      <c r="E93" s="1637">
        <v>44703</v>
      </c>
      <c r="F93" s="1638">
        <v>5</v>
      </c>
      <c r="G93" s="1638">
        <v>2</v>
      </c>
    </row>
    <row r="94" spans="1:7">
      <c r="A94">
        <v>7</v>
      </c>
      <c r="B94" s="1616" t="s">
        <v>1550</v>
      </c>
      <c r="C94" s="1619" t="s">
        <v>1135</v>
      </c>
      <c r="D94" s="1620" t="s">
        <v>5486</v>
      </c>
      <c r="E94" s="1637">
        <v>44703</v>
      </c>
      <c r="F94" s="1638">
        <v>4</v>
      </c>
      <c r="G94" s="1638">
        <v>3</v>
      </c>
    </row>
    <row r="95" spans="1:7">
      <c r="A95">
        <v>7</v>
      </c>
      <c r="B95" s="1616" t="s">
        <v>1550</v>
      </c>
      <c r="C95" s="1619" t="s">
        <v>115</v>
      </c>
      <c r="D95" s="1620" t="s">
        <v>5486</v>
      </c>
      <c r="E95" s="1637">
        <v>44703</v>
      </c>
      <c r="F95" s="1638">
        <v>3</v>
      </c>
      <c r="G95" s="1638">
        <v>4</v>
      </c>
    </row>
    <row r="96" spans="1:7">
      <c r="A96">
        <v>7</v>
      </c>
      <c r="B96" s="1616" t="s">
        <v>1550</v>
      </c>
      <c r="C96" s="1619" t="s">
        <v>114</v>
      </c>
      <c r="D96" s="1620" t="s">
        <v>5486</v>
      </c>
      <c r="E96" s="1637">
        <v>44703</v>
      </c>
      <c r="F96" s="1638">
        <v>2</v>
      </c>
      <c r="G96" s="1638">
        <v>5</v>
      </c>
    </row>
    <row r="97" spans="1:7">
      <c r="A97">
        <v>7</v>
      </c>
      <c r="B97" s="1616" t="s">
        <v>1550</v>
      </c>
      <c r="C97" s="1619" t="s">
        <v>1135</v>
      </c>
      <c r="D97" s="1620" t="s">
        <v>5486</v>
      </c>
      <c r="E97" s="1637">
        <v>44703</v>
      </c>
      <c r="F97" s="1638">
        <v>1</v>
      </c>
      <c r="G97" s="1638">
        <v>6</v>
      </c>
    </row>
    <row r="98" spans="1:7">
      <c r="A98">
        <v>7</v>
      </c>
      <c r="B98" s="1951" t="s">
        <v>1550</v>
      </c>
      <c r="C98" s="1951" t="s">
        <v>174</v>
      </c>
      <c r="D98" s="1952" t="s">
        <v>78</v>
      </c>
      <c r="E98" s="1949">
        <v>44709</v>
      </c>
      <c r="F98" s="1950">
        <v>4</v>
      </c>
      <c r="G98" s="1950">
        <v>3</v>
      </c>
    </row>
    <row r="99" spans="1:7">
      <c r="A99">
        <v>7</v>
      </c>
      <c r="B99" s="1951" t="s">
        <v>1550</v>
      </c>
      <c r="C99" s="1951" t="s">
        <v>5473</v>
      </c>
      <c r="D99" s="1952" t="s">
        <v>78</v>
      </c>
      <c r="E99" s="1949">
        <v>44709</v>
      </c>
      <c r="F99" s="1950">
        <v>3</v>
      </c>
      <c r="G99" s="1950">
        <v>4</v>
      </c>
    </row>
    <row r="100" spans="1:7">
      <c r="A100" s="4">
        <v>8</v>
      </c>
      <c r="B100" s="1450" t="s">
        <v>1551</v>
      </c>
      <c r="C100" s="1450" t="s">
        <v>96</v>
      </c>
      <c r="D100" s="1450" t="s">
        <v>252</v>
      </c>
      <c r="E100" s="1945">
        <v>44626</v>
      </c>
      <c r="F100" s="1947">
        <v>6</v>
      </c>
      <c r="G100" s="1947">
        <v>1</v>
      </c>
    </row>
    <row r="101" spans="1:7">
      <c r="A101" s="4">
        <v>8</v>
      </c>
      <c r="B101" s="421" t="s">
        <v>1551</v>
      </c>
      <c r="C101" s="421" t="s">
        <v>966</v>
      </c>
      <c r="D101" s="421" t="s">
        <v>252</v>
      </c>
      <c r="E101" s="521">
        <v>44626</v>
      </c>
      <c r="F101" s="1420">
        <v>5</v>
      </c>
      <c r="G101" s="1420">
        <v>2</v>
      </c>
    </row>
    <row r="102" spans="1:7">
      <c r="A102" s="4">
        <v>8</v>
      </c>
      <c r="B102" s="421" t="s">
        <v>1551</v>
      </c>
      <c r="C102" s="421" t="s">
        <v>185</v>
      </c>
      <c r="D102" s="421" t="s">
        <v>252</v>
      </c>
      <c r="E102" s="521">
        <v>44626</v>
      </c>
      <c r="F102" s="1420">
        <v>4</v>
      </c>
      <c r="G102" s="1420">
        <v>3</v>
      </c>
    </row>
    <row r="103" spans="1:7">
      <c r="A103" s="4">
        <v>8</v>
      </c>
      <c r="B103" s="421" t="s">
        <v>1551</v>
      </c>
      <c r="C103" s="421" t="s">
        <v>96</v>
      </c>
      <c r="D103" s="421" t="s">
        <v>252</v>
      </c>
      <c r="E103" s="521">
        <v>44626</v>
      </c>
      <c r="F103" s="1420">
        <v>3</v>
      </c>
      <c r="G103" s="1420">
        <v>4</v>
      </c>
    </row>
    <row r="104" spans="1:7">
      <c r="A104" s="4">
        <v>8</v>
      </c>
      <c r="B104" s="421" t="s">
        <v>1551</v>
      </c>
      <c r="C104" s="421" t="s">
        <v>93</v>
      </c>
      <c r="D104" s="421" t="s">
        <v>252</v>
      </c>
      <c r="E104" s="521">
        <v>44626</v>
      </c>
      <c r="F104" s="1420">
        <v>2</v>
      </c>
      <c r="G104" s="1420">
        <v>5</v>
      </c>
    </row>
    <row r="105" spans="1:7">
      <c r="A105" s="4">
        <v>8</v>
      </c>
      <c r="B105" s="421" t="s">
        <v>1551</v>
      </c>
      <c r="C105" s="421" t="s">
        <v>207</v>
      </c>
      <c r="D105" s="421" t="s">
        <v>252</v>
      </c>
      <c r="E105" s="521">
        <v>44626</v>
      </c>
      <c r="F105" s="1420">
        <v>1</v>
      </c>
      <c r="G105" s="1420">
        <v>6</v>
      </c>
    </row>
    <row r="106" spans="1:7">
      <c r="A106">
        <v>8</v>
      </c>
      <c r="B106" s="1616" t="s">
        <v>1551</v>
      </c>
      <c r="C106" s="1619" t="s">
        <v>96</v>
      </c>
      <c r="D106" s="1620" t="s">
        <v>5486</v>
      </c>
      <c r="E106" s="1637">
        <v>44703</v>
      </c>
      <c r="F106" s="1638">
        <v>6</v>
      </c>
      <c r="G106" s="1638">
        <v>1</v>
      </c>
    </row>
    <row r="107" spans="1:7">
      <c r="A107">
        <v>8</v>
      </c>
      <c r="B107" s="1616" t="s">
        <v>1551</v>
      </c>
      <c r="C107" s="1619" t="s">
        <v>96</v>
      </c>
      <c r="D107" s="1620" t="s">
        <v>5486</v>
      </c>
      <c r="E107" s="1637">
        <v>44703</v>
      </c>
      <c r="F107" s="1638">
        <v>5</v>
      </c>
      <c r="G107" s="1638">
        <v>2</v>
      </c>
    </row>
    <row r="108" spans="1:7">
      <c r="A108">
        <v>8</v>
      </c>
      <c r="B108" s="1616" t="s">
        <v>1551</v>
      </c>
      <c r="C108" s="1619" t="s">
        <v>182</v>
      </c>
      <c r="D108" s="1620" t="s">
        <v>5486</v>
      </c>
      <c r="E108" s="1637">
        <v>44703</v>
      </c>
      <c r="F108" s="1638">
        <v>4</v>
      </c>
      <c r="G108" s="1638">
        <v>3</v>
      </c>
    </row>
    <row r="109" spans="1:7">
      <c r="A109">
        <v>8</v>
      </c>
      <c r="B109" s="1616" t="s">
        <v>1551</v>
      </c>
      <c r="C109" s="1619" t="s">
        <v>185</v>
      </c>
      <c r="D109" s="1620" t="s">
        <v>5486</v>
      </c>
      <c r="E109" s="1637">
        <v>44703</v>
      </c>
      <c r="F109" s="1638">
        <v>3</v>
      </c>
      <c r="G109" s="1638">
        <v>4</v>
      </c>
    </row>
    <row r="110" spans="1:7">
      <c r="A110">
        <v>8</v>
      </c>
      <c r="B110" s="1616" t="s">
        <v>1551</v>
      </c>
      <c r="C110" s="1619" t="s">
        <v>96</v>
      </c>
      <c r="D110" s="1620" t="s">
        <v>5486</v>
      </c>
      <c r="E110" s="1637">
        <v>44703</v>
      </c>
      <c r="F110" s="1638">
        <v>2</v>
      </c>
      <c r="G110" s="1638">
        <v>5</v>
      </c>
    </row>
    <row r="111" spans="1:7">
      <c r="A111">
        <v>8</v>
      </c>
      <c r="B111" s="1616" t="s">
        <v>1551</v>
      </c>
      <c r="C111" s="1619" t="s">
        <v>185</v>
      </c>
      <c r="D111" s="1620" t="s">
        <v>5486</v>
      </c>
      <c r="E111" s="1637">
        <v>44703</v>
      </c>
      <c r="F111" s="1638">
        <v>1</v>
      </c>
      <c r="G111" s="1638">
        <v>6</v>
      </c>
    </row>
    <row r="112" spans="1:7">
      <c r="A112">
        <v>8</v>
      </c>
      <c r="B112" s="1951" t="s">
        <v>1551</v>
      </c>
      <c r="C112" s="1951" t="s">
        <v>96</v>
      </c>
      <c r="D112" s="1952" t="s">
        <v>78</v>
      </c>
      <c r="E112" s="1949">
        <v>44709</v>
      </c>
      <c r="F112" s="1950">
        <v>6</v>
      </c>
      <c r="G112" s="1950">
        <v>1</v>
      </c>
    </row>
    <row r="113" spans="1:7">
      <c r="A113" s="4">
        <v>9</v>
      </c>
      <c r="B113" s="1450" t="s">
        <v>1552</v>
      </c>
      <c r="C113" s="1450" t="s">
        <v>5473</v>
      </c>
      <c r="D113" s="1450" t="s">
        <v>252</v>
      </c>
      <c r="E113" s="1945">
        <v>44626</v>
      </c>
      <c r="F113" s="1946">
        <v>6</v>
      </c>
      <c r="G113" s="1946">
        <v>1</v>
      </c>
    </row>
    <row r="114" spans="1:7">
      <c r="A114" s="4">
        <v>9</v>
      </c>
      <c r="B114" s="421" t="s">
        <v>1552</v>
      </c>
      <c r="C114" s="421" t="s">
        <v>966</v>
      </c>
      <c r="D114" s="421" t="s">
        <v>252</v>
      </c>
      <c r="E114" s="521">
        <v>44626</v>
      </c>
      <c r="F114" s="422">
        <v>5</v>
      </c>
      <c r="G114" s="422">
        <v>2</v>
      </c>
    </row>
    <row r="115" spans="1:7">
      <c r="A115" s="4">
        <v>9</v>
      </c>
      <c r="B115" s="421" t="s">
        <v>1552</v>
      </c>
      <c r="C115" s="421" t="s">
        <v>96</v>
      </c>
      <c r="D115" s="421" t="s">
        <v>252</v>
      </c>
      <c r="E115" s="521">
        <v>44626</v>
      </c>
      <c r="F115" s="422">
        <v>4</v>
      </c>
      <c r="G115" s="422">
        <v>3</v>
      </c>
    </row>
    <row r="116" spans="1:7">
      <c r="A116" s="4">
        <v>9</v>
      </c>
      <c r="B116" s="421" t="s">
        <v>1552</v>
      </c>
      <c r="C116" s="421" t="s">
        <v>182</v>
      </c>
      <c r="D116" s="421" t="s">
        <v>252</v>
      </c>
      <c r="E116" s="521">
        <v>44626</v>
      </c>
      <c r="F116" s="422">
        <v>3</v>
      </c>
      <c r="G116" s="422">
        <v>4</v>
      </c>
    </row>
    <row r="117" spans="1:7">
      <c r="A117" s="4">
        <v>9</v>
      </c>
      <c r="B117" s="421" t="s">
        <v>1552</v>
      </c>
      <c r="C117" s="421" t="s">
        <v>95</v>
      </c>
      <c r="D117" s="421" t="s">
        <v>252</v>
      </c>
      <c r="E117" s="521">
        <v>44626</v>
      </c>
      <c r="F117" s="422">
        <v>2</v>
      </c>
      <c r="G117" s="422">
        <v>5</v>
      </c>
    </row>
    <row r="118" spans="1:7">
      <c r="A118" s="4">
        <v>9</v>
      </c>
      <c r="B118" s="421" t="s">
        <v>1552</v>
      </c>
      <c r="C118" s="421" t="s">
        <v>966</v>
      </c>
      <c r="D118" s="421" t="s">
        <v>252</v>
      </c>
      <c r="E118" s="521">
        <v>44626</v>
      </c>
      <c r="F118" s="422">
        <v>1</v>
      </c>
      <c r="G118" s="422">
        <v>6</v>
      </c>
    </row>
    <row r="119" spans="1:7">
      <c r="A119">
        <v>9</v>
      </c>
      <c r="B119" s="1616" t="s">
        <v>1552</v>
      </c>
      <c r="C119" s="1619" t="s">
        <v>966</v>
      </c>
      <c r="D119" s="1620" t="s">
        <v>5486</v>
      </c>
      <c r="E119" s="1637">
        <v>44703</v>
      </c>
      <c r="F119" s="1638">
        <v>6</v>
      </c>
      <c r="G119" s="1638">
        <v>1</v>
      </c>
    </row>
    <row r="120" spans="1:7">
      <c r="A120">
        <v>9</v>
      </c>
      <c r="B120" s="1616" t="s">
        <v>1552</v>
      </c>
      <c r="C120" s="1619" t="s">
        <v>122</v>
      </c>
      <c r="D120" s="1620" t="s">
        <v>5486</v>
      </c>
      <c r="E120" s="1637">
        <v>44703</v>
      </c>
      <c r="F120" s="1638">
        <v>5</v>
      </c>
      <c r="G120" s="1638">
        <v>2</v>
      </c>
    </row>
    <row r="121" spans="1:7">
      <c r="A121">
        <v>9</v>
      </c>
      <c r="B121" s="1616" t="s">
        <v>1552</v>
      </c>
      <c r="C121" s="1619" t="s">
        <v>117</v>
      </c>
      <c r="D121" s="1620" t="s">
        <v>5486</v>
      </c>
      <c r="E121" s="1637">
        <v>44703</v>
      </c>
      <c r="F121" s="1638">
        <v>4</v>
      </c>
      <c r="G121" s="1638">
        <v>3</v>
      </c>
    </row>
    <row r="122" spans="1:7">
      <c r="A122">
        <v>9</v>
      </c>
      <c r="B122" s="1616" t="s">
        <v>1552</v>
      </c>
      <c r="C122" s="1619" t="s">
        <v>966</v>
      </c>
      <c r="D122" s="1620" t="s">
        <v>5486</v>
      </c>
      <c r="E122" s="1637">
        <v>44703</v>
      </c>
      <c r="F122" s="1638">
        <v>3</v>
      </c>
      <c r="G122" s="1638">
        <v>4</v>
      </c>
    </row>
    <row r="123" spans="1:7">
      <c r="A123">
        <v>9</v>
      </c>
      <c r="B123" s="1616" t="s">
        <v>1552</v>
      </c>
      <c r="C123" s="1619" t="s">
        <v>966</v>
      </c>
      <c r="D123" s="1620" t="s">
        <v>5486</v>
      </c>
      <c r="E123" s="1637">
        <v>44703</v>
      </c>
      <c r="F123" s="1638">
        <v>2</v>
      </c>
      <c r="G123" s="1638">
        <v>5</v>
      </c>
    </row>
    <row r="124" spans="1:7">
      <c r="A124">
        <v>9</v>
      </c>
      <c r="B124" s="1616" t="s">
        <v>1552</v>
      </c>
      <c r="C124" s="1619" t="s">
        <v>117</v>
      </c>
      <c r="D124" s="1620" t="s">
        <v>5486</v>
      </c>
      <c r="E124" s="1637">
        <v>44703</v>
      </c>
      <c r="F124" s="1638">
        <v>1</v>
      </c>
      <c r="G124" s="1638">
        <v>6</v>
      </c>
    </row>
    <row r="125" spans="1:7">
      <c r="A125">
        <v>9</v>
      </c>
      <c r="B125" s="1951" t="s">
        <v>1552</v>
      </c>
      <c r="C125" s="1951" t="s">
        <v>117</v>
      </c>
      <c r="D125" s="1952" t="s">
        <v>78</v>
      </c>
      <c r="E125" s="1949">
        <v>44709</v>
      </c>
      <c r="F125" s="1950">
        <v>5</v>
      </c>
      <c r="G125" s="1950">
        <v>2</v>
      </c>
    </row>
    <row r="126" spans="1:7">
      <c r="A126">
        <v>9</v>
      </c>
      <c r="B126" s="1951" t="s">
        <v>1552</v>
      </c>
      <c r="C126" s="1951" t="s">
        <v>966</v>
      </c>
      <c r="D126" s="1952" t="s">
        <v>78</v>
      </c>
      <c r="E126" s="1949">
        <v>44709</v>
      </c>
      <c r="F126" s="1950">
        <v>4</v>
      </c>
      <c r="G126" s="1950">
        <v>3</v>
      </c>
    </row>
    <row r="127" spans="1:7">
      <c r="A127" s="4">
        <v>10</v>
      </c>
      <c r="B127" s="1450" t="s">
        <v>1553</v>
      </c>
      <c r="C127" s="1450" t="s">
        <v>90</v>
      </c>
      <c r="D127" s="1450" t="s">
        <v>252</v>
      </c>
      <c r="E127" s="1945">
        <v>44626</v>
      </c>
      <c r="F127" s="1947">
        <v>6</v>
      </c>
      <c r="G127" s="1947">
        <v>1</v>
      </c>
    </row>
    <row r="128" spans="1:7">
      <c r="A128" s="4">
        <v>10</v>
      </c>
      <c r="B128" s="421" t="s">
        <v>1553</v>
      </c>
      <c r="C128" s="421" t="s">
        <v>150</v>
      </c>
      <c r="D128" s="421" t="s">
        <v>252</v>
      </c>
      <c r="E128" s="521">
        <v>44626</v>
      </c>
      <c r="F128" s="1420">
        <v>5</v>
      </c>
      <c r="G128" s="1420">
        <v>2</v>
      </c>
    </row>
    <row r="129" spans="1:7">
      <c r="A129" s="4">
        <v>10</v>
      </c>
      <c r="B129" s="421" t="s">
        <v>1553</v>
      </c>
      <c r="C129" s="421" t="s">
        <v>121</v>
      </c>
      <c r="D129" s="421" t="s">
        <v>252</v>
      </c>
      <c r="E129" s="521">
        <v>44626</v>
      </c>
      <c r="F129" s="1420">
        <v>4</v>
      </c>
      <c r="G129" s="1420">
        <v>3</v>
      </c>
    </row>
    <row r="130" spans="1:7">
      <c r="A130" s="4">
        <v>10</v>
      </c>
      <c r="B130" s="421" t="s">
        <v>1553</v>
      </c>
      <c r="C130" s="421" t="s">
        <v>1628</v>
      </c>
      <c r="D130" s="421" t="s">
        <v>252</v>
      </c>
      <c r="E130" s="521">
        <v>44626</v>
      </c>
      <c r="F130" s="1420">
        <v>3</v>
      </c>
      <c r="G130" s="1420">
        <v>4</v>
      </c>
    </row>
    <row r="131" spans="1:7">
      <c r="A131" s="4">
        <v>10</v>
      </c>
      <c r="B131" s="421" t="s">
        <v>1553</v>
      </c>
      <c r="C131" s="421" t="s">
        <v>150</v>
      </c>
      <c r="D131" s="421" t="s">
        <v>252</v>
      </c>
      <c r="E131" s="521">
        <v>44626</v>
      </c>
      <c r="F131" s="1420">
        <v>2</v>
      </c>
      <c r="G131" s="1420">
        <v>5</v>
      </c>
    </row>
    <row r="132" spans="1:7">
      <c r="A132" s="4">
        <v>10</v>
      </c>
      <c r="B132" s="421" t="s">
        <v>1553</v>
      </c>
      <c r="C132" s="421" t="s">
        <v>150</v>
      </c>
      <c r="D132" s="421" t="s">
        <v>252</v>
      </c>
      <c r="E132" s="521">
        <v>44626</v>
      </c>
      <c r="F132" s="1420">
        <v>1</v>
      </c>
      <c r="G132" s="1420">
        <v>6</v>
      </c>
    </row>
    <row r="133" spans="1:7">
      <c r="A133">
        <v>10</v>
      </c>
      <c r="B133" s="1616" t="s">
        <v>1553</v>
      </c>
      <c r="C133" s="1619" t="s">
        <v>167</v>
      </c>
      <c r="D133" s="1620" t="s">
        <v>5486</v>
      </c>
      <c r="E133" s="1637">
        <v>44703</v>
      </c>
      <c r="F133" s="1638">
        <v>6</v>
      </c>
      <c r="G133" s="1638">
        <v>1</v>
      </c>
    </row>
    <row r="134" spans="1:7">
      <c r="A134">
        <v>10</v>
      </c>
      <c r="B134" s="1616" t="s">
        <v>1553</v>
      </c>
      <c r="C134" s="1619" t="s">
        <v>90</v>
      </c>
      <c r="D134" s="1620" t="s">
        <v>5486</v>
      </c>
      <c r="E134" s="1637">
        <v>44703</v>
      </c>
      <c r="F134" s="1638">
        <v>5</v>
      </c>
      <c r="G134" s="1638">
        <v>2</v>
      </c>
    </row>
    <row r="135" spans="1:7">
      <c r="A135">
        <v>10</v>
      </c>
      <c r="B135" s="1616" t="s">
        <v>1553</v>
      </c>
      <c r="C135" s="1619" t="s">
        <v>134</v>
      </c>
      <c r="D135" s="1620" t="s">
        <v>5486</v>
      </c>
      <c r="E135" s="1637">
        <v>44703</v>
      </c>
      <c r="F135" s="1638">
        <v>4</v>
      </c>
      <c r="G135" s="1638">
        <v>3</v>
      </c>
    </row>
    <row r="136" spans="1:7">
      <c r="A136">
        <v>10</v>
      </c>
      <c r="B136" s="1616" t="s">
        <v>1553</v>
      </c>
      <c r="C136" s="1619" t="s">
        <v>134</v>
      </c>
      <c r="D136" s="1620" t="s">
        <v>5486</v>
      </c>
      <c r="E136" s="1637">
        <v>44703</v>
      </c>
      <c r="F136" s="1638">
        <v>3</v>
      </c>
      <c r="G136" s="1638">
        <v>4</v>
      </c>
    </row>
    <row r="137" spans="1:7">
      <c r="A137">
        <v>10</v>
      </c>
      <c r="B137" s="1616" t="s">
        <v>1553</v>
      </c>
      <c r="C137" s="1619" t="s">
        <v>110</v>
      </c>
      <c r="D137" s="1620" t="s">
        <v>5486</v>
      </c>
      <c r="E137" s="1637">
        <v>44703</v>
      </c>
      <c r="F137" s="1638">
        <v>2</v>
      </c>
      <c r="G137" s="1638">
        <v>5</v>
      </c>
    </row>
    <row r="138" spans="1:7">
      <c r="A138">
        <v>10</v>
      </c>
      <c r="B138" s="1616" t="s">
        <v>1553</v>
      </c>
      <c r="C138" s="1619" t="s">
        <v>121</v>
      </c>
      <c r="D138" s="1620" t="s">
        <v>5486</v>
      </c>
      <c r="E138" s="1637">
        <v>44703</v>
      </c>
      <c r="F138" s="1638">
        <v>1</v>
      </c>
      <c r="G138" s="1638">
        <v>6</v>
      </c>
    </row>
    <row r="139" spans="1:7">
      <c r="A139">
        <v>10</v>
      </c>
      <c r="B139" s="1951" t="s">
        <v>1553</v>
      </c>
      <c r="C139" s="1951" t="s">
        <v>167</v>
      </c>
      <c r="D139" s="1952" t="s">
        <v>78</v>
      </c>
      <c r="E139" s="1949">
        <v>44709</v>
      </c>
      <c r="F139" s="1950">
        <v>6</v>
      </c>
      <c r="G139" s="1950">
        <v>1</v>
      </c>
    </row>
    <row r="140" spans="1:7">
      <c r="A140">
        <v>10</v>
      </c>
      <c r="B140" s="1951" t="s">
        <v>1553</v>
      </c>
      <c r="C140" s="1951" t="s">
        <v>90</v>
      </c>
      <c r="D140" s="1952" t="s">
        <v>78</v>
      </c>
      <c r="E140" s="1949">
        <v>44709</v>
      </c>
      <c r="F140" s="1950">
        <v>3</v>
      </c>
      <c r="G140" s="1950">
        <v>4</v>
      </c>
    </row>
    <row r="141" spans="1:7">
      <c r="A141" s="4">
        <v>11</v>
      </c>
      <c r="B141" s="1450" t="s">
        <v>1554</v>
      </c>
      <c r="C141" s="1450" t="s">
        <v>92</v>
      </c>
      <c r="D141" s="1450" t="s">
        <v>252</v>
      </c>
      <c r="E141" s="1945">
        <v>44626</v>
      </c>
      <c r="F141" s="1946">
        <v>6</v>
      </c>
      <c r="G141" s="1946">
        <v>1</v>
      </c>
    </row>
    <row r="142" spans="1:7">
      <c r="A142" s="4">
        <v>11</v>
      </c>
      <c r="B142" s="421" t="s">
        <v>1554</v>
      </c>
      <c r="C142" s="421" t="s">
        <v>150</v>
      </c>
      <c r="D142" s="421" t="s">
        <v>252</v>
      </c>
      <c r="E142" s="521">
        <v>44626</v>
      </c>
      <c r="F142" s="422">
        <v>5</v>
      </c>
      <c r="G142" s="422">
        <v>2</v>
      </c>
    </row>
    <row r="143" spans="1:7">
      <c r="A143" s="4">
        <v>11</v>
      </c>
      <c r="B143" s="421" t="s">
        <v>1554</v>
      </c>
      <c r="C143" s="421" t="s">
        <v>150</v>
      </c>
      <c r="D143" s="421" t="s">
        <v>252</v>
      </c>
      <c r="E143" s="521">
        <v>44626</v>
      </c>
      <c r="F143" s="422">
        <v>4</v>
      </c>
      <c r="G143" s="422">
        <v>3</v>
      </c>
    </row>
    <row r="144" spans="1:7">
      <c r="A144" s="4">
        <v>11</v>
      </c>
      <c r="B144" s="421" t="s">
        <v>1554</v>
      </c>
      <c r="C144" s="421" t="s">
        <v>101</v>
      </c>
      <c r="D144" s="421" t="s">
        <v>252</v>
      </c>
      <c r="E144" s="521">
        <v>44626</v>
      </c>
      <c r="F144" s="422">
        <v>3</v>
      </c>
      <c r="G144" s="422">
        <v>4</v>
      </c>
    </row>
    <row r="145" spans="1:7">
      <c r="A145" s="4">
        <v>11</v>
      </c>
      <c r="B145" s="421" t="s">
        <v>1554</v>
      </c>
      <c r="C145" s="421" t="s">
        <v>101</v>
      </c>
      <c r="D145" s="421" t="s">
        <v>252</v>
      </c>
      <c r="E145" s="521">
        <v>44626</v>
      </c>
      <c r="F145" s="422">
        <v>2</v>
      </c>
      <c r="G145" s="422">
        <v>5</v>
      </c>
    </row>
    <row r="146" spans="1:7">
      <c r="A146" s="4">
        <v>11</v>
      </c>
      <c r="B146" s="421" t="s">
        <v>1554</v>
      </c>
      <c r="C146" s="421" t="s">
        <v>150</v>
      </c>
      <c r="D146" s="421" t="s">
        <v>252</v>
      </c>
      <c r="E146" s="521">
        <v>44626</v>
      </c>
      <c r="F146" s="422">
        <v>1</v>
      </c>
      <c r="G146" s="422">
        <v>6</v>
      </c>
    </row>
    <row r="147" spans="1:7">
      <c r="A147">
        <v>11</v>
      </c>
      <c r="B147" s="1616" t="s">
        <v>1554</v>
      </c>
      <c r="C147" s="1619" t="s">
        <v>182</v>
      </c>
      <c r="D147" s="1620" t="s">
        <v>5486</v>
      </c>
      <c r="E147" s="1637">
        <v>44703</v>
      </c>
      <c r="F147" s="1638">
        <v>6</v>
      </c>
      <c r="G147" s="1638">
        <v>1</v>
      </c>
    </row>
    <row r="148" spans="1:7">
      <c r="A148">
        <v>11</v>
      </c>
      <c r="B148" s="1616" t="s">
        <v>1554</v>
      </c>
      <c r="C148" s="1619" t="s">
        <v>110</v>
      </c>
      <c r="D148" s="1620" t="s">
        <v>5486</v>
      </c>
      <c r="E148" s="1637">
        <v>44703</v>
      </c>
      <c r="F148" s="1638">
        <v>5</v>
      </c>
      <c r="G148" s="1638">
        <v>2</v>
      </c>
    </row>
    <row r="149" spans="1:7">
      <c r="A149">
        <v>11</v>
      </c>
      <c r="B149" s="1616" t="s">
        <v>1554</v>
      </c>
      <c r="C149" s="1619" t="s">
        <v>150</v>
      </c>
      <c r="D149" s="1620" t="s">
        <v>5486</v>
      </c>
      <c r="E149" s="1637">
        <v>44703</v>
      </c>
      <c r="F149" s="1638">
        <v>4</v>
      </c>
      <c r="G149" s="1638">
        <v>3</v>
      </c>
    </row>
    <row r="150" spans="1:7">
      <c r="A150">
        <v>11</v>
      </c>
      <c r="B150" s="1616" t="s">
        <v>1554</v>
      </c>
      <c r="C150" s="1619" t="s">
        <v>132</v>
      </c>
      <c r="D150" s="1620" t="s">
        <v>5486</v>
      </c>
      <c r="E150" s="1637">
        <v>44703</v>
      </c>
      <c r="F150" s="1638">
        <v>3</v>
      </c>
      <c r="G150" s="1638">
        <v>4</v>
      </c>
    </row>
    <row r="151" spans="1:7">
      <c r="A151">
        <v>11</v>
      </c>
      <c r="B151" s="1616" t="s">
        <v>1554</v>
      </c>
      <c r="C151" s="1619" t="s">
        <v>110</v>
      </c>
      <c r="D151" s="1620" t="s">
        <v>5486</v>
      </c>
      <c r="E151" s="1637">
        <v>44703</v>
      </c>
      <c r="F151" s="1638">
        <v>2</v>
      </c>
      <c r="G151" s="1638">
        <v>5</v>
      </c>
    </row>
    <row r="152" spans="1:7">
      <c r="A152">
        <v>11</v>
      </c>
      <c r="B152" s="1616" t="s">
        <v>1554</v>
      </c>
      <c r="C152" s="1619" t="s">
        <v>101</v>
      </c>
      <c r="D152" s="1620" t="s">
        <v>5486</v>
      </c>
      <c r="E152" s="1637">
        <v>44703</v>
      </c>
      <c r="F152" s="1638">
        <v>1</v>
      </c>
      <c r="G152" s="1638">
        <v>6</v>
      </c>
    </row>
    <row r="153" spans="1:7">
      <c r="A153">
        <v>11</v>
      </c>
      <c r="B153" s="1951" t="s">
        <v>1554</v>
      </c>
      <c r="C153" s="1951" t="s">
        <v>182</v>
      </c>
      <c r="D153" s="1952" t="s">
        <v>78</v>
      </c>
      <c r="E153" s="1949">
        <v>44709</v>
      </c>
      <c r="F153" s="1950">
        <v>6</v>
      </c>
      <c r="G153" s="1950">
        <v>1</v>
      </c>
    </row>
    <row r="154" spans="1:7">
      <c r="A154">
        <v>11</v>
      </c>
      <c r="B154" s="1951" t="s">
        <v>1554</v>
      </c>
      <c r="C154" s="1951" t="s">
        <v>110</v>
      </c>
      <c r="D154" s="1952" t="s">
        <v>78</v>
      </c>
      <c r="E154" s="1949">
        <v>44709</v>
      </c>
      <c r="F154" s="1950">
        <v>5</v>
      </c>
      <c r="G154" s="1950">
        <v>2</v>
      </c>
    </row>
    <row r="155" spans="1:7">
      <c r="A155" s="4">
        <v>12</v>
      </c>
      <c r="B155" s="1450" t="s">
        <v>1555</v>
      </c>
      <c r="C155" s="1450" t="s">
        <v>519</v>
      </c>
      <c r="D155" s="1450" t="s">
        <v>252</v>
      </c>
      <c r="E155" s="1945">
        <v>44626</v>
      </c>
      <c r="F155" s="1947">
        <v>6</v>
      </c>
      <c r="G155" s="1947">
        <v>1</v>
      </c>
    </row>
    <row r="156" spans="1:7">
      <c r="A156" s="4">
        <v>12</v>
      </c>
      <c r="B156" s="421" t="s">
        <v>1555</v>
      </c>
      <c r="C156" s="421" t="s">
        <v>519</v>
      </c>
      <c r="D156" s="421" t="s">
        <v>252</v>
      </c>
      <c r="E156" s="521">
        <v>44626</v>
      </c>
      <c r="F156" s="1420">
        <v>5</v>
      </c>
      <c r="G156" s="1420">
        <v>2</v>
      </c>
    </row>
    <row r="157" spans="1:7">
      <c r="A157" s="4">
        <v>12</v>
      </c>
      <c r="B157" s="421" t="s">
        <v>1555</v>
      </c>
      <c r="C157" s="421" t="s">
        <v>90</v>
      </c>
      <c r="D157" s="421" t="s">
        <v>252</v>
      </c>
      <c r="E157" s="521">
        <v>44626</v>
      </c>
      <c r="F157" s="1420">
        <v>4</v>
      </c>
      <c r="G157" s="1420">
        <v>3</v>
      </c>
    </row>
    <row r="158" spans="1:7">
      <c r="A158" s="4">
        <v>12</v>
      </c>
      <c r="B158" s="421" t="s">
        <v>1555</v>
      </c>
      <c r="C158" s="421" t="s">
        <v>5512</v>
      </c>
      <c r="D158" s="421" t="s">
        <v>252</v>
      </c>
      <c r="E158" s="521">
        <v>44626</v>
      </c>
      <c r="F158" s="1420">
        <v>3</v>
      </c>
      <c r="G158" s="1420">
        <v>4</v>
      </c>
    </row>
    <row r="159" spans="1:7">
      <c r="A159" s="4">
        <v>12</v>
      </c>
      <c r="B159" s="421" t="s">
        <v>1555</v>
      </c>
      <c r="C159" s="421" t="s">
        <v>5512</v>
      </c>
      <c r="D159" s="421" t="s">
        <v>252</v>
      </c>
      <c r="E159" s="521">
        <v>44626</v>
      </c>
      <c r="F159" s="1420">
        <v>2</v>
      </c>
      <c r="G159" s="1420">
        <v>5</v>
      </c>
    </row>
    <row r="160" spans="1:7">
      <c r="A160" s="4">
        <v>12</v>
      </c>
      <c r="B160" s="421" t="s">
        <v>1555</v>
      </c>
      <c r="C160" s="421" t="s">
        <v>1135</v>
      </c>
      <c r="D160" s="421" t="s">
        <v>252</v>
      </c>
      <c r="E160" s="521">
        <v>44626</v>
      </c>
      <c r="F160" s="1420">
        <v>1</v>
      </c>
      <c r="G160" s="1420">
        <v>6</v>
      </c>
    </row>
    <row r="161" spans="1:7">
      <c r="A161">
        <v>12</v>
      </c>
      <c r="B161" s="1616" t="s">
        <v>1555</v>
      </c>
      <c r="C161" s="1619" t="s">
        <v>182</v>
      </c>
      <c r="D161" s="1620" t="s">
        <v>5486</v>
      </c>
      <c r="E161" s="1637">
        <v>44703</v>
      </c>
      <c r="F161" s="1638">
        <v>6</v>
      </c>
      <c r="G161" s="1638">
        <v>1</v>
      </c>
    </row>
    <row r="162" spans="1:7">
      <c r="A162">
        <v>12</v>
      </c>
      <c r="B162" s="1616" t="s">
        <v>1555</v>
      </c>
      <c r="C162" s="1619" t="s">
        <v>90</v>
      </c>
      <c r="D162" s="1620" t="s">
        <v>5486</v>
      </c>
      <c r="E162" s="1637">
        <v>44703</v>
      </c>
      <c r="F162" s="1638">
        <v>5</v>
      </c>
      <c r="G162" s="1638">
        <v>2</v>
      </c>
    </row>
    <row r="163" spans="1:7">
      <c r="A163">
        <v>12</v>
      </c>
      <c r="B163" s="1616" t="s">
        <v>1555</v>
      </c>
      <c r="C163" s="1619" t="s">
        <v>90</v>
      </c>
      <c r="D163" s="1620" t="s">
        <v>5486</v>
      </c>
      <c r="E163" s="1637">
        <v>44703</v>
      </c>
      <c r="F163" s="1638">
        <v>4</v>
      </c>
      <c r="G163" s="1638">
        <v>3</v>
      </c>
    </row>
    <row r="164" spans="1:7">
      <c r="A164">
        <v>12</v>
      </c>
      <c r="B164" s="1616" t="s">
        <v>1555</v>
      </c>
      <c r="C164" s="1619" t="s">
        <v>6172</v>
      </c>
      <c r="D164" s="1620" t="s">
        <v>5486</v>
      </c>
      <c r="E164" s="1637">
        <v>44703</v>
      </c>
      <c r="F164" s="1638">
        <v>3</v>
      </c>
      <c r="G164" s="1638">
        <v>4</v>
      </c>
    </row>
    <row r="165" spans="1:7">
      <c r="A165">
        <v>12</v>
      </c>
      <c r="B165" s="1616" t="s">
        <v>1555</v>
      </c>
      <c r="C165" s="1619" t="s">
        <v>63</v>
      </c>
      <c r="D165" s="1620" t="s">
        <v>5486</v>
      </c>
      <c r="E165" s="1637">
        <v>44703</v>
      </c>
      <c r="F165" s="1638">
        <v>2</v>
      </c>
      <c r="G165" s="1638">
        <v>5</v>
      </c>
    </row>
    <row r="166" spans="1:7">
      <c r="A166">
        <v>12</v>
      </c>
      <c r="B166" s="1616" t="s">
        <v>1555</v>
      </c>
      <c r="C166" s="1619" t="s">
        <v>117</v>
      </c>
      <c r="D166" s="1620" t="s">
        <v>5486</v>
      </c>
      <c r="E166" s="1637">
        <v>44703</v>
      </c>
      <c r="F166" s="1638">
        <v>1</v>
      </c>
      <c r="G166" s="1638">
        <v>6</v>
      </c>
    </row>
    <row r="167" spans="1:7">
      <c r="A167">
        <v>12</v>
      </c>
      <c r="B167" s="1951" t="s">
        <v>1555</v>
      </c>
      <c r="C167" s="1951" t="s">
        <v>90</v>
      </c>
      <c r="D167" s="1952" t="s">
        <v>78</v>
      </c>
      <c r="E167" s="1949">
        <v>44709</v>
      </c>
      <c r="F167" s="1950">
        <v>4</v>
      </c>
      <c r="G167" s="1950">
        <v>3</v>
      </c>
    </row>
    <row r="168" spans="1:7">
      <c r="A168" s="4">
        <v>13</v>
      </c>
      <c r="B168" s="1450" t="s">
        <v>1556</v>
      </c>
      <c r="C168" s="1450" t="s">
        <v>109</v>
      </c>
      <c r="D168" s="1450" t="s">
        <v>252</v>
      </c>
      <c r="E168" s="1945">
        <v>44626</v>
      </c>
      <c r="F168" s="1946">
        <v>6</v>
      </c>
      <c r="G168" s="1946">
        <v>1</v>
      </c>
    </row>
    <row r="169" spans="1:7">
      <c r="A169" s="4">
        <v>13</v>
      </c>
      <c r="B169" s="421" t="s">
        <v>1556</v>
      </c>
      <c r="C169" s="421" t="s">
        <v>109</v>
      </c>
      <c r="D169" s="421" t="s">
        <v>252</v>
      </c>
      <c r="E169" s="521">
        <v>44626</v>
      </c>
      <c r="F169" s="422">
        <v>5</v>
      </c>
      <c r="G169" s="422">
        <v>2</v>
      </c>
    </row>
    <row r="170" spans="1:7">
      <c r="A170" s="4">
        <v>13</v>
      </c>
      <c r="B170" s="421" t="s">
        <v>1556</v>
      </c>
      <c r="C170" s="421" t="s">
        <v>96</v>
      </c>
      <c r="D170" s="421" t="s">
        <v>252</v>
      </c>
      <c r="E170" s="521">
        <v>44626</v>
      </c>
      <c r="F170" s="422">
        <v>4</v>
      </c>
      <c r="G170" s="422">
        <v>3</v>
      </c>
    </row>
    <row r="171" spans="1:7">
      <c r="A171" s="4">
        <v>13</v>
      </c>
      <c r="B171" s="421" t="s">
        <v>1556</v>
      </c>
      <c r="C171" s="421" t="s">
        <v>109</v>
      </c>
      <c r="D171" s="421" t="s">
        <v>252</v>
      </c>
      <c r="E171" s="521">
        <v>44626</v>
      </c>
      <c r="F171" s="422">
        <v>3</v>
      </c>
      <c r="G171" s="422">
        <v>4</v>
      </c>
    </row>
    <row r="172" spans="1:7">
      <c r="A172" s="4">
        <v>13</v>
      </c>
      <c r="B172" s="421" t="s">
        <v>1556</v>
      </c>
      <c r="C172" s="421" t="s">
        <v>5916</v>
      </c>
      <c r="D172" s="421" t="s">
        <v>252</v>
      </c>
      <c r="E172" s="521">
        <v>44626</v>
      </c>
      <c r="F172" s="422">
        <v>2</v>
      </c>
      <c r="G172" s="422">
        <v>5</v>
      </c>
    </row>
    <row r="173" spans="1:7">
      <c r="A173" s="4">
        <v>13</v>
      </c>
      <c r="B173" s="421" t="s">
        <v>1556</v>
      </c>
      <c r="C173" s="421" t="s">
        <v>85</v>
      </c>
      <c r="D173" s="421" t="s">
        <v>252</v>
      </c>
      <c r="E173" s="521">
        <v>44626</v>
      </c>
      <c r="F173" s="422">
        <v>1</v>
      </c>
      <c r="G173" s="422">
        <v>6</v>
      </c>
    </row>
    <row r="174" spans="1:7">
      <c r="A174">
        <v>13</v>
      </c>
      <c r="B174" s="1616" t="s">
        <v>1556</v>
      </c>
      <c r="C174" s="1619" t="s">
        <v>122</v>
      </c>
      <c r="D174" s="1620" t="s">
        <v>5486</v>
      </c>
      <c r="E174" s="1637">
        <v>44703</v>
      </c>
      <c r="F174" s="1638">
        <v>6</v>
      </c>
      <c r="G174" s="1638">
        <v>1</v>
      </c>
    </row>
    <row r="175" spans="1:7">
      <c r="A175">
        <v>13</v>
      </c>
      <c r="B175" s="1616" t="s">
        <v>1556</v>
      </c>
      <c r="C175" s="1619" t="s">
        <v>122</v>
      </c>
      <c r="D175" s="1620" t="s">
        <v>5486</v>
      </c>
      <c r="E175" s="1637">
        <v>44703</v>
      </c>
      <c r="F175" s="1638">
        <v>5</v>
      </c>
      <c r="G175" s="1638">
        <v>2</v>
      </c>
    </row>
    <row r="176" spans="1:7">
      <c r="A176">
        <v>13</v>
      </c>
      <c r="B176" s="1616" t="s">
        <v>1556</v>
      </c>
      <c r="C176" s="1619" t="s">
        <v>96</v>
      </c>
      <c r="D176" s="1620" t="s">
        <v>5486</v>
      </c>
      <c r="E176" s="1637">
        <v>44703</v>
      </c>
      <c r="F176" s="1638">
        <v>4</v>
      </c>
      <c r="G176" s="1638">
        <v>3</v>
      </c>
    </row>
    <row r="177" spans="1:7">
      <c r="A177">
        <v>13</v>
      </c>
      <c r="B177" s="1616" t="s">
        <v>1556</v>
      </c>
      <c r="C177" s="1619" t="s">
        <v>96</v>
      </c>
      <c r="D177" s="1620" t="s">
        <v>5486</v>
      </c>
      <c r="E177" s="1637">
        <v>44703</v>
      </c>
      <c r="F177" s="1638">
        <v>3</v>
      </c>
      <c r="G177" s="1638">
        <v>4</v>
      </c>
    </row>
    <row r="178" spans="1:7">
      <c r="A178">
        <v>13</v>
      </c>
      <c r="B178" s="1616" t="s">
        <v>1556</v>
      </c>
      <c r="C178" s="1619" t="s">
        <v>122</v>
      </c>
      <c r="D178" s="1620" t="s">
        <v>5486</v>
      </c>
      <c r="E178" s="1637">
        <v>44703</v>
      </c>
      <c r="F178" s="1638">
        <v>2</v>
      </c>
      <c r="G178" s="1638">
        <v>5</v>
      </c>
    </row>
    <row r="179" spans="1:7">
      <c r="A179">
        <v>13</v>
      </c>
      <c r="B179" s="1616" t="s">
        <v>1556</v>
      </c>
      <c r="C179" s="1619" t="s">
        <v>116</v>
      </c>
      <c r="D179" s="1620" t="s">
        <v>5486</v>
      </c>
      <c r="E179" s="1637">
        <v>44703</v>
      </c>
      <c r="F179" s="1638">
        <v>1</v>
      </c>
      <c r="G179" s="1638">
        <v>6</v>
      </c>
    </row>
    <row r="180" spans="1:7">
      <c r="A180">
        <v>13</v>
      </c>
      <c r="B180" s="1951" t="s">
        <v>1556</v>
      </c>
      <c r="C180" s="1951" t="s">
        <v>122</v>
      </c>
      <c r="D180" s="1974" t="s">
        <v>78</v>
      </c>
      <c r="E180" s="1949">
        <v>44709</v>
      </c>
      <c r="F180" s="1950">
        <v>6</v>
      </c>
      <c r="G180" s="1950">
        <v>1</v>
      </c>
    </row>
    <row r="181" spans="1:7">
      <c r="A181">
        <v>13</v>
      </c>
      <c r="B181" s="1951" t="s">
        <v>1556</v>
      </c>
      <c r="C181" s="1951" t="s">
        <v>122</v>
      </c>
      <c r="D181" s="1974" t="s">
        <v>78</v>
      </c>
      <c r="E181" s="1949">
        <v>44709</v>
      </c>
      <c r="F181" s="1950">
        <v>2</v>
      </c>
      <c r="G181" s="1950">
        <v>5</v>
      </c>
    </row>
    <row r="182" spans="1:7">
      <c r="A182" s="4">
        <v>14</v>
      </c>
      <c r="B182" s="1450" t="s">
        <v>1557</v>
      </c>
      <c r="C182" s="1450" t="s">
        <v>177</v>
      </c>
      <c r="D182" s="1450" t="s">
        <v>252</v>
      </c>
      <c r="E182" s="1945">
        <v>44626</v>
      </c>
      <c r="F182" s="1947">
        <v>6</v>
      </c>
      <c r="G182" s="1947">
        <v>1</v>
      </c>
    </row>
    <row r="183" spans="1:7">
      <c r="A183" s="4">
        <v>14</v>
      </c>
      <c r="B183" s="421" t="s">
        <v>1557</v>
      </c>
      <c r="C183" s="421" t="s">
        <v>121</v>
      </c>
      <c r="D183" s="421" t="s">
        <v>252</v>
      </c>
      <c r="E183" s="521">
        <v>44626</v>
      </c>
      <c r="F183" s="1420">
        <v>5</v>
      </c>
      <c r="G183" s="1420">
        <v>2</v>
      </c>
    </row>
    <row r="184" spans="1:7">
      <c r="A184" s="4">
        <v>14</v>
      </c>
      <c r="B184" s="421" t="s">
        <v>1557</v>
      </c>
      <c r="C184" s="421" t="s">
        <v>177</v>
      </c>
      <c r="D184" s="421" t="s">
        <v>252</v>
      </c>
      <c r="E184" s="521">
        <v>44626</v>
      </c>
      <c r="F184" s="1420">
        <v>4</v>
      </c>
      <c r="G184" s="1420">
        <v>3</v>
      </c>
    </row>
    <row r="185" spans="1:7">
      <c r="A185" s="4">
        <v>14</v>
      </c>
      <c r="B185" s="421" t="s">
        <v>1557</v>
      </c>
      <c r="C185" s="421" t="s">
        <v>966</v>
      </c>
      <c r="D185" s="421" t="s">
        <v>252</v>
      </c>
      <c r="E185" s="521">
        <v>44626</v>
      </c>
      <c r="F185" s="1420">
        <v>3</v>
      </c>
      <c r="G185" s="1420">
        <v>4</v>
      </c>
    </row>
    <row r="186" spans="1:7">
      <c r="A186" s="4">
        <v>14</v>
      </c>
      <c r="B186" s="421" t="s">
        <v>1557</v>
      </c>
      <c r="C186" s="421" t="s">
        <v>174</v>
      </c>
      <c r="D186" s="421" t="s">
        <v>252</v>
      </c>
      <c r="E186" s="521">
        <v>44626</v>
      </c>
      <c r="F186" s="1420">
        <v>2</v>
      </c>
      <c r="G186" s="1420">
        <v>5</v>
      </c>
    </row>
    <row r="187" spans="1:7">
      <c r="A187" s="4">
        <v>14</v>
      </c>
      <c r="B187" s="421" t="s">
        <v>1557</v>
      </c>
      <c r="C187" s="421" t="s">
        <v>5917</v>
      </c>
      <c r="D187" s="421" t="s">
        <v>252</v>
      </c>
      <c r="E187" s="521">
        <v>44626</v>
      </c>
      <c r="F187" s="1420">
        <v>1</v>
      </c>
      <c r="G187" s="1420">
        <v>6</v>
      </c>
    </row>
    <row r="188" spans="1:7">
      <c r="A188">
        <v>14</v>
      </c>
      <c r="B188" s="1616" t="s">
        <v>1557</v>
      </c>
      <c r="C188" s="1619" t="s">
        <v>122</v>
      </c>
      <c r="D188" s="1620" t="s">
        <v>5486</v>
      </c>
      <c r="E188" s="1637">
        <v>44703</v>
      </c>
      <c r="F188" s="1638">
        <v>6</v>
      </c>
      <c r="G188" s="1638">
        <v>1</v>
      </c>
    </row>
    <row r="189" spans="1:7">
      <c r="A189">
        <v>14</v>
      </c>
      <c r="B189" s="1616" t="s">
        <v>1557</v>
      </c>
      <c r="C189" s="1619" t="s">
        <v>122</v>
      </c>
      <c r="D189" s="1620" t="s">
        <v>5486</v>
      </c>
      <c r="E189" s="1637">
        <v>44703</v>
      </c>
      <c r="F189" s="1638">
        <v>5</v>
      </c>
      <c r="G189" s="1638">
        <v>2</v>
      </c>
    </row>
    <row r="190" spans="1:7">
      <c r="A190">
        <v>14</v>
      </c>
      <c r="B190" s="1616" t="s">
        <v>1557</v>
      </c>
      <c r="C190" s="1619" t="s">
        <v>110</v>
      </c>
      <c r="D190" s="1620" t="s">
        <v>5486</v>
      </c>
      <c r="E190" s="1637">
        <v>44703</v>
      </c>
      <c r="F190" s="1638">
        <v>4</v>
      </c>
      <c r="G190" s="1638">
        <v>3</v>
      </c>
    </row>
    <row r="191" spans="1:7">
      <c r="A191">
        <v>14</v>
      </c>
      <c r="B191" s="1616" t="s">
        <v>1557</v>
      </c>
      <c r="C191" s="1619" t="s">
        <v>5917</v>
      </c>
      <c r="D191" s="1620" t="s">
        <v>5486</v>
      </c>
      <c r="E191" s="1637">
        <v>44703</v>
      </c>
      <c r="F191" s="1638">
        <v>3</v>
      </c>
      <c r="G191" s="1638">
        <v>4</v>
      </c>
    </row>
    <row r="192" spans="1:7">
      <c r="A192">
        <v>14</v>
      </c>
      <c r="B192" s="1616" t="s">
        <v>1557</v>
      </c>
      <c r="C192" s="1619" t="s">
        <v>114</v>
      </c>
      <c r="D192" s="1620" t="s">
        <v>5486</v>
      </c>
      <c r="E192" s="1637">
        <v>44703</v>
      </c>
      <c r="F192" s="1638">
        <v>2</v>
      </c>
      <c r="G192" s="1638">
        <v>5</v>
      </c>
    </row>
    <row r="193" spans="1:7">
      <c r="A193">
        <v>14</v>
      </c>
      <c r="B193" s="1616" t="s">
        <v>1557</v>
      </c>
      <c r="C193" s="1619" t="s">
        <v>174</v>
      </c>
      <c r="D193" s="1620" t="s">
        <v>5486</v>
      </c>
      <c r="E193" s="1637">
        <v>44703</v>
      </c>
      <c r="F193" s="1638">
        <v>1</v>
      </c>
      <c r="G193" s="1638">
        <v>6</v>
      </c>
    </row>
    <row r="194" spans="1:7">
      <c r="A194">
        <v>14</v>
      </c>
      <c r="B194" s="1951" t="s">
        <v>1557</v>
      </c>
      <c r="C194" s="1951" t="s">
        <v>122</v>
      </c>
      <c r="D194" s="1952" t="s">
        <v>78</v>
      </c>
      <c r="E194" s="1949">
        <v>44709</v>
      </c>
      <c r="F194" s="1950">
        <v>6</v>
      </c>
      <c r="G194" s="1950">
        <v>1</v>
      </c>
    </row>
    <row r="195" spans="1:7">
      <c r="A195">
        <v>14</v>
      </c>
      <c r="B195" s="1951" t="s">
        <v>1557</v>
      </c>
      <c r="C195" s="1951" t="s">
        <v>122</v>
      </c>
      <c r="D195" s="1952" t="s">
        <v>78</v>
      </c>
      <c r="E195" s="1949">
        <v>44709</v>
      </c>
      <c r="F195" s="1950">
        <v>5</v>
      </c>
      <c r="G195" s="1950">
        <v>2</v>
      </c>
    </row>
    <row r="196" spans="1:7">
      <c r="A196" s="4">
        <v>15</v>
      </c>
      <c r="B196" s="1450" t="s">
        <v>1558</v>
      </c>
      <c r="C196" s="1450" t="s">
        <v>165</v>
      </c>
      <c r="D196" s="1450" t="s">
        <v>252</v>
      </c>
      <c r="E196" s="1945">
        <v>44626</v>
      </c>
      <c r="F196" s="1946">
        <v>6</v>
      </c>
      <c r="G196" s="1946">
        <v>1</v>
      </c>
    </row>
    <row r="197" spans="1:7">
      <c r="A197" s="4">
        <v>15</v>
      </c>
      <c r="B197" s="421" t="s">
        <v>1558</v>
      </c>
      <c r="C197" s="421" t="s">
        <v>93</v>
      </c>
      <c r="D197" s="421" t="s">
        <v>252</v>
      </c>
      <c r="E197" s="521">
        <v>44626</v>
      </c>
      <c r="F197" s="422">
        <v>5</v>
      </c>
      <c r="G197" s="422">
        <v>2</v>
      </c>
    </row>
    <row r="198" spans="1:7">
      <c r="A198" s="4">
        <v>15</v>
      </c>
      <c r="B198" s="421" t="s">
        <v>1558</v>
      </c>
      <c r="C198" s="421" t="s">
        <v>101</v>
      </c>
      <c r="D198" s="421" t="s">
        <v>252</v>
      </c>
      <c r="E198" s="521">
        <v>44626</v>
      </c>
      <c r="F198" s="422">
        <v>4</v>
      </c>
      <c r="G198" s="422">
        <v>3</v>
      </c>
    </row>
    <row r="199" spans="1:7">
      <c r="A199" s="4">
        <v>15</v>
      </c>
      <c r="B199" s="421" t="s">
        <v>1558</v>
      </c>
      <c r="C199" s="421" t="s">
        <v>123</v>
      </c>
      <c r="D199" s="421" t="s">
        <v>252</v>
      </c>
      <c r="E199" s="521">
        <v>44626</v>
      </c>
      <c r="F199" s="422">
        <v>3</v>
      </c>
      <c r="G199" s="422">
        <v>4</v>
      </c>
    </row>
    <row r="200" spans="1:7">
      <c r="A200" s="4">
        <v>15</v>
      </c>
      <c r="B200" s="421" t="s">
        <v>1558</v>
      </c>
      <c r="C200" s="421" t="s">
        <v>103</v>
      </c>
      <c r="D200" s="421" t="s">
        <v>252</v>
      </c>
      <c r="E200" s="521">
        <v>44626</v>
      </c>
      <c r="F200" s="422">
        <v>2</v>
      </c>
      <c r="G200" s="422">
        <v>5</v>
      </c>
    </row>
    <row r="201" spans="1:7">
      <c r="A201" s="4">
        <v>15</v>
      </c>
      <c r="B201" s="421" t="s">
        <v>1558</v>
      </c>
      <c r="C201" s="421" t="s">
        <v>95</v>
      </c>
      <c r="D201" s="421" t="s">
        <v>252</v>
      </c>
      <c r="E201" s="521">
        <v>44626</v>
      </c>
      <c r="F201" s="422">
        <v>1</v>
      </c>
      <c r="G201" s="422">
        <v>6</v>
      </c>
    </row>
    <row r="202" spans="1:7">
      <c r="A202">
        <v>15</v>
      </c>
      <c r="B202" s="1616" t="s">
        <v>1558</v>
      </c>
      <c r="C202" s="1619" t="s">
        <v>123</v>
      </c>
      <c r="D202" s="1620" t="s">
        <v>5486</v>
      </c>
      <c r="E202" s="1637">
        <v>44703</v>
      </c>
      <c r="F202" s="1638">
        <v>6</v>
      </c>
      <c r="G202" s="1638">
        <v>1</v>
      </c>
    </row>
    <row r="203" spans="1:7">
      <c r="A203">
        <v>15</v>
      </c>
      <c r="B203" s="1616" t="s">
        <v>1558</v>
      </c>
      <c r="C203" s="1619" t="s">
        <v>92</v>
      </c>
      <c r="D203" s="1620" t="s">
        <v>5486</v>
      </c>
      <c r="E203" s="1637">
        <v>44703</v>
      </c>
      <c r="F203" s="1638">
        <v>5</v>
      </c>
      <c r="G203" s="1638">
        <v>2</v>
      </c>
    </row>
    <row r="204" spans="1:7">
      <c r="A204">
        <v>15</v>
      </c>
      <c r="B204" s="1616" t="s">
        <v>1558</v>
      </c>
      <c r="C204" s="1619" t="s">
        <v>123</v>
      </c>
      <c r="D204" s="1620" t="s">
        <v>5486</v>
      </c>
      <c r="E204" s="1637">
        <v>44703</v>
      </c>
      <c r="F204" s="1638">
        <v>4</v>
      </c>
      <c r="G204" s="1638">
        <v>3</v>
      </c>
    </row>
    <row r="205" spans="1:7">
      <c r="A205">
        <v>15</v>
      </c>
      <c r="B205" s="1616" t="s">
        <v>1558</v>
      </c>
      <c r="C205" s="1619" t="s">
        <v>202</v>
      </c>
      <c r="D205" s="1620" t="s">
        <v>5486</v>
      </c>
      <c r="E205" s="1637">
        <v>44703</v>
      </c>
      <c r="F205" s="1638">
        <v>3</v>
      </c>
      <c r="G205" s="1638">
        <v>4</v>
      </c>
    </row>
    <row r="206" spans="1:7">
      <c r="A206">
        <v>15</v>
      </c>
      <c r="B206" s="1616" t="s">
        <v>1558</v>
      </c>
      <c r="C206" s="1619" t="s">
        <v>93</v>
      </c>
      <c r="D206" s="1620" t="s">
        <v>5486</v>
      </c>
      <c r="E206" s="1637">
        <v>44703</v>
      </c>
      <c r="F206" s="1638">
        <v>2</v>
      </c>
      <c r="G206" s="1638">
        <v>5</v>
      </c>
    </row>
    <row r="207" spans="1:7">
      <c r="A207">
        <v>15</v>
      </c>
      <c r="B207" s="1616" t="s">
        <v>1558</v>
      </c>
      <c r="C207" s="1619" t="s">
        <v>92</v>
      </c>
      <c r="D207" s="1620" t="s">
        <v>5486</v>
      </c>
      <c r="E207" s="1637">
        <v>44703</v>
      </c>
      <c r="F207" s="1638">
        <v>1</v>
      </c>
      <c r="G207" s="1638">
        <v>6</v>
      </c>
    </row>
    <row r="208" spans="1:7">
      <c r="A208">
        <v>15</v>
      </c>
      <c r="B208" s="1951" t="s">
        <v>1558</v>
      </c>
      <c r="C208" s="1951" t="s">
        <v>123</v>
      </c>
      <c r="D208" s="1952" t="s">
        <v>78</v>
      </c>
      <c r="E208" s="1949">
        <v>44710</v>
      </c>
      <c r="F208" s="1950">
        <v>6</v>
      </c>
      <c r="G208" s="1950">
        <v>1</v>
      </c>
    </row>
    <row r="209" spans="1:7">
      <c r="A209">
        <v>15</v>
      </c>
      <c r="B209" s="1951" t="s">
        <v>1558</v>
      </c>
      <c r="C209" s="1951" t="s">
        <v>123</v>
      </c>
      <c r="D209" s="1952" t="s">
        <v>78</v>
      </c>
      <c r="E209" s="1949">
        <v>44710</v>
      </c>
      <c r="F209" s="1950">
        <v>1</v>
      </c>
      <c r="G209" s="1950">
        <v>6</v>
      </c>
    </row>
    <row r="210" spans="1:7">
      <c r="A210" s="4">
        <v>16</v>
      </c>
      <c r="B210" s="1450" t="s">
        <v>1559</v>
      </c>
      <c r="C210" s="1450" t="s">
        <v>120</v>
      </c>
      <c r="D210" s="1450" t="s">
        <v>252</v>
      </c>
      <c r="E210" s="1945">
        <v>44626</v>
      </c>
      <c r="F210" s="1947">
        <v>6</v>
      </c>
      <c r="G210" s="1947">
        <v>1</v>
      </c>
    </row>
    <row r="211" spans="1:7">
      <c r="A211" s="4">
        <v>16</v>
      </c>
      <c r="B211" s="421" t="s">
        <v>1559</v>
      </c>
      <c r="C211" s="421" t="s">
        <v>103</v>
      </c>
      <c r="D211" s="421" t="s">
        <v>252</v>
      </c>
      <c r="E211" s="521">
        <v>44626</v>
      </c>
      <c r="F211" s="1420">
        <v>5</v>
      </c>
      <c r="G211" s="1420">
        <v>2</v>
      </c>
    </row>
    <row r="212" spans="1:7">
      <c r="A212" s="4">
        <v>16</v>
      </c>
      <c r="B212" s="421" t="s">
        <v>1559</v>
      </c>
      <c r="C212" s="421" t="s">
        <v>92</v>
      </c>
      <c r="D212" s="421" t="s">
        <v>252</v>
      </c>
      <c r="E212" s="521">
        <v>44626</v>
      </c>
      <c r="F212" s="1420">
        <v>4</v>
      </c>
      <c r="G212" s="1420">
        <v>3</v>
      </c>
    </row>
    <row r="213" spans="1:7">
      <c r="A213" s="4">
        <v>16</v>
      </c>
      <c r="B213" s="421" t="s">
        <v>1559</v>
      </c>
      <c r="C213" s="421" t="s">
        <v>174</v>
      </c>
      <c r="D213" s="421" t="s">
        <v>252</v>
      </c>
      <c r="E213" s="521">
        <v>44626</v>
      </c>
      <c r="F213" s="1420">
        <v>3</v>
      </c>
      <c r="G213" s="1420">
        <v>4</v>
      </c>
    </row>
    <row r="214" spans="1:7">
      <c r="A214" s="4">
        <v>16</v>
      </c>
      <c r="B214" s="421" t="s">
        <v>1559</v>
      </c>
      <c r="C214" s="421" t="s">
        <v>187</v>
      </c>
      <c r="D214" s="421" t="s">
        <v>252</v>
      </c>
      <c r="E214" s="521">
        <v>44626</v>
      </c>
      <c r="F214" s="1420">
        <v>2</v>
      </c>
      <c r="G214" s="1420">
        <v>5</v>
      </c>
    </row>
    <row r="215" spans="1:7">
      <c r="A215" s="4">
        <v>16</v>
      </c>
      <c r="B215" s="421" t="s">
        <v>1559</v>
      </c>
      <c r="C215" s="421" t="s">
        <v>96</v>
      </c>
      <c r="D215" s="421" t="s">
        <v>252</v>
      </c>
      <c r="E215" s="521">
        <v>44626</v>
      </c>
      <c r="F215" s="1420">
        <v>1</v>
      </c>
      <c r="G215" s="1420">
        <v>6</v>
      </c>
    </row>
    <row r="216" spans="1:7">
      <c r="A216">
        <v>16</v>
      </c>
      <c r="B216" s="1616" t="s">
        <v>1559</v>
      </c>
      <c r="C216" s="1619" t="s">
        <v>119</v>
      </c>
      <c r="D216" s="1620" t="s">
        <v>5486</v>
      </c>
      <c r="E216" s="1637">
        <v>44703</v>
      </c>
      <c r="F216" s="1638">
        <v>6</v>
      </c>
      <c r="G216" s="1638">
        <v>1</v>
      </c>
    </row>
    <row r="217" spans="1:7">
      <c r="A217">
        <v>16</v>
      </c>
      <c r="B217" s="1616" t="s">
        <v>1559</v>
      </c>
      <c r="C217" s="1619" t="s">
        <v>96</v>
      </c>
      <c r="D217" s="1620" t="s">
        <v>5486</v>
      </c>
      <c r="E217" s="1637">
        <v>44703</v>
      </c>
      <c r="F217" s="1638">
        <v>5</v>
      </c>
      <c r="G217" s="1638">
        <v>2</v>
      </c>
    </row>
    <row r="218" spans="1:7">
      <c r="A218">
        <v>16</v>
      </c>
      <c r="B218" s="1616" t="s">
        <v>1559</v>
      </c>
      <c r="C218" s="1619" t="s">
        <v>77</v>
      </c>
      <c r="D218" s="1620" t="s">
        <v>5486</v>
      </c>
      <c r="E218" s="1637">
        <v>44703</v>
      </c>
      <c r="F218" s="1638">
        <v>4</v>
      </c>
      <c r="G218" s="1638">
        <v>3</v>
      </c>
    </row>
    <row r="219" spans="1:7">
      <c r="A219">
        <v>16</v>
      </c>
      <c r="B219" s="1616" t="s">
        <v>1559</v>
      </c>
      <c r="C219" s="1619" t="s">
        <v>92</v>
      </c>
      <c r="D219" s="1620" t="s">
        <v>5486</v>
      </c>
      <c r="E219" s="1637">
        <v>44703</v>
      </c>
      <c r="F219" s="1638">
        <v>3</v>
      </c>
      <c r="G219" s="1638">
        <v>4</v>
      </c>
    </row>
    <row r="220" spans="1:7">
      <c r="A220">
        <v>16</v>
      </c>
      <c r="B220" s="1616" t="s">
        <v>1559</v>
      </c>
      <c r="C220" s="1619" t="s">
        <v>542</v>
      </c>
      <c r="D220" s="1620" t="s">
        <v>5486</v>
      </c>
      <c r="E220" s="1637">
        <v>44703</v>
      </c>
      <c r="F220" s="1638">
        <v>2</v>
      </c>
      <c r="G220" s="1638">
        <v>5</v>
      </c>
    </row>
    <row r="221" spans="1:7">
      <c r="A221">
        <v>16</v>
      </c>
      <c r="B221" s="1616" t="s">
        <v>1559</v>
      </c>
      <c r="C221" s="1619" t="s">
        <v>182</v>
      </c>
      <c r="D221" s="1620" t="s">
        <v>5486</v>
      </c>
      <c r="E221" s="1637">
        <v>44703</v>
      </c>
      <c r="F221" s="1638">
        <v>1</v>
      </c>
      <c r="G221" s="1638">
        <v>6</v>
      </c>
    </row>
    <row r="222" spans="1:7">
      <c r="A222">
        <v>16</v>
      </c>
      <c r="B222" s="1951" t="s">
        <v>1559</v>
      </c>
      <c r="C222" s="1951" t="s">
        <v>119</v>
      </c>
      <c r="D222" s="1974" t="s">
        <v>78</v>
      </c>
      <c r="E222" s="1949">
        <v>44710</v>
      </c>
      <c r="F222" s="1950">
        <v>6</v>
      </c>
      <c r="G222" s="1950">
        <v>1</v>
      </c>
    </row>
    <row r="223" spans="1:7">
      <c r="A223">
        <v>16</v>
      </c>
      <c r="B223" s="1951" t="s">
        <v>1559</v>
      </c>
      <c r="C223" s="1951" t="s">
        <v>96</v>
      </c>
      <c r="D223" s="1974" t="s">
        <v>78</v>
      </c>
      <c r="E223" s="1949">
        <v>44710</v>
      </c>
      <c r="F223" s="1950">
        <v>4</v>
      </c>
      <c r="G223" s="1950">
        <v>3</v>
      </c>
    </row>
    <row r="224" spans="1:7">
      <c r="A224" s="4">
        <v>17</v>
      </c>
      <c r="B224" s="1450" t="s">
        <v>1560</v>
      </c>
      <c r="C224" s="1450" t="s">
        <v>92</v>
      </c>
      <c r="D224" s="1450" t="s">
        <v>252</v>
      </c>
      <c r="E224" s="1945">
        <v>44626</v>
      </c>
      <c r="F224" s="1946">
        <v>6</v>
      </c>
      <c r="G224" s="1946">
        <v>1</v>
      </c>
    </row>
    <row r="225" spans="1:7">
      <c r="A225" s="4">
        <v>17</v>
      </c>
      <c r="B225" s="421" t="s">
        <v>1560</v>
      </c>
      <c r="C225" s="421" t="s">
        <v>101</v>
      </c>
      <c r="D225" s="421" t="s">
        <v>252</v>
      </c>
      <c r="E225" s="521">
        <v>44626</v>
      </c>
      <c r="F225" s="422">
        <v>5</v>
      </c>
      <c r="G225" s="422">
        <v>2</v>
      </c>
    </row>
    <row r="226" spans="1:7">
      <c r="A226" s="4">
        <v>17</v>
      </c>
      <c r="B226" s="421" t="s">
        <v>1560</v>
      </c>
      <c r="C226" s="421" t="s">
        <v>103</v>
      </c>
      <c r="D226" s="421" t="s">
        <v>252</v>
      </c>
      <c r="E226" s="521">
        <v>44626</v>
      </c>
      <c r="F226" s="422">
        <v>4</v>
      </c>
      <c r="G226" s="422">
        <v>3</v>
      </c>
    </row>
    <row r="227" spans="1:7">
      <c r="A227" s="4">
        <v>17</v>
      </c>
      <c r="B227" s="421" t="s">
        <v>1560</v>
      </c>
      <c r="C227" s="421" t="s">
        <v>1135</v>
      </c>
      <c r="D227" s="421" t="s">
        <v>252</v>
      </c>
      <c r="E227" s="521">
        <v>44626</v>
      </c>
      <c r="F227" s="422">
        <v>3</v>
      </c>
      <c r="G227" s="422">
        <v>4</v>
      </c>
    </row>
    <row r="228" spans="1:7">
      <c r="A228" s="4">
        <v>17</v>
      </c>
      <c r="B228" s="421" t="s">
        <v>1560</v>
      </c>
      <c r="C228" s="421" t="s">
        <v>1135</v>
      </c>
      <c r="D228" s="421" t="s">
        <v>252</v>
      </c>
      <c r="E228" s="521">
        <v>44626</v>
      </c>
      <c r="F228" s="422">
        <v>2</v>
      </c>
      <c r="G228" s="422">
        <v>5</v>
      </c>
    </row>
    <row r="229" spans="1:7">
      <c r="A229" s="4">
        <v>17</v>
      </c>
      <c r="B229" s="421" t="s">
        <v>1560</v>
      </c>
      <c r="C229" s="421" t="s">
        <v>120</v>
      </c>
      <c r="D229" s="421" t="s">
        <v>252</v>
      </c>
      <c r="E229" s="521">
        <v>44626</v>
      </c>
      <c r="F229" s="422">
        <v>1</v>
      </c>
      <c r="G229" s="422">
        <v>6</v>
      </c>
    </row>
    <row r="230" spans="1:7">
      <c r="A230">
        <v>17</v>
      </c>
      <c r="B230" s="1616" t="s">
        <v>1560</v>
      </c>
      <c r="C230" s="1619" t="s">
        <v>122</v>
      </c>
      <c r="D230" s="1620" t="s">
        <v>5486</v>
      </c>
      <c r="E230" s="1637">
        <v>44703</v>
      </c>
      <c r="F230" s="1638">
        <v>6</v>
      </c>
      <c r="G230" s="1638">
        <v>1</v>
      </c>
    </row>
    <row r="231" spans="1:7">
      <c r="A231">
        <v>17</v>
      </c>
      <c r="B231" s="1616" t="s">
        <v>1560</v>
      </c>
      <c r="C231" s="1619" t="s">
        <v>90</v>
      </c>
      <c r="D231" s="1620" t="s">
        <v>5486</v>
      </c>
      <c r="E231" s="1637">
        <v>44703</v>
      </c>
      <c r="F231" s="1638">
        <v>5</v>
      </c>
      <c r="G231" s="1638">
        <v>2</v>
      </c>
    </row>
    <row r="232" spans="1:7">
      <c r="A232">
        <v>17</v>
      </c>
      <c r="B232" s="1616" t="s">
        <v>1560</v>
      </c>
      <c r="C232" s="1619" t="s">
        <v>90</v>
      </c>
      <c r="D232" s="1620" t="s">
        <v>5486</v>
      </c>
      <c r="E232" s="1637">
        <v>44703</v>
      </c>
      <c r="F232" s="1638">
        <v>4</v>
      </c>
      <c r="G232" s="1638">
        <v>3</v>
      </c>
    </row>
    <row r="233" spans="1:7">
      <c r="A233">
        <v>17</v>
      </c>
      <c r="B233" s="1616" t="s">
        <v>1560</v>
      </c>
      <c r="C233" s="1619" t="s">
        <v>92</v>
      </c>
      <c r="D233" s="1620" t="s">
        <v>5486</v>
      </c>
      <c r="E233" s="1637">
        <v>44703</v>
      </c>
      <c r="F233" s="1638">
        <v>3</v>
      </c>
      <c r="G233" s="1638">
        <v>4</v>
      </c>
    </row>
    <row r="234" spans="1:7">
      <c r="A234">
        <v>17</v>
      </c>
      <c r="B234" s="1616" t="s">
        <v>1560</v>
      </c>
      <c r="C234" s="1619" t="s">
        <v>139</v>
      </c>
      <c r="D234" s="1620" t="s">
        <v>5486</v>
      </c>
      <c r="E234" s="1637">
        <v>44703</v>
      </c>
      <c r="F234" s="1638">
        <v>2</v>
      </c>
      <c r="G234" s="1638">
        <v>5</v>
      </c>
    </row>
    <row r="235" spans="1:7">
      <c r="A235">
        <v>17</v>
      </c>
      <c r="B235" s="1616" t="s">
        <v>1560</v>
      </c>
      <c r="C235" s="1619" t="s">
        <v>93</v>
      </c>
      <c r="D235" s="1620" t="s">
        <v>5486</v>
      </c>
      <c r="E235" s="1637">
        <v>44703</v>
      </c>
      <c r="F235" s="1638">
        <v>1</v>
      </c>
      <c r="G235" s="1638">
        <v>6</v>
      </c>
    </row>
    <row r="236" spans="1:7">
      <c r="A236">
        <v>17</v>
      </c>
      <c r="B236" s="1951" t="s">
        <v>1560</v>
      </c>
      <c r="C236" s="1951" t="s">
        <v>122</v>
      </c>
      <c r="D236" s="1952" t="s">
        <v>78</v>
      </c>
      <c r="E236" s="1949">
        <v>44710</v>
      </c>
      <c r="F236" s="1950">
        <v>4</v>
      </c>
      <c r="G236" s="1950">
        <v>3</v>
      </c>
    </row>
    <row r="237" spans="1:7">
      <c r="A237">
        <v>17</v>
      </c>
      <c r="B237" s="1951" t="s">
        <v>1560</v>
      </c>
      <c r="C237" s="1951" t="s">
        <v>90</v>
      </c>
      <c r="D237" s="1952" t="s">
        <v>78</v>
      </c>
      <c r="E237" s="1949">
        <v>44710</v>
      </c>
      <c r="F237" s="1950">
        <v>1</v>
      </c>
      <c r="G237" s="1950">
        <v>6</v>
      </c>
    </row>
    <row r="238" spans="1:7">
      <c r="A238" s="4">
        <v>18</v>
      </c>
      <c r="B238" s="1450" t="s">
        <v>1561</v>
      </c>
      <c r="C238" s="1450" t="s">
        <v>5690</v>
      </c>
      <c r="D238" s="1450" t="s">
        <v>252</v>
      </c>
      <c r="E238" s="1945">
        <v>44626</v>
      </c>
      <c r="F238" s="1947">
        <v>6</v>
      </c>
      <c r="G238" s="1947">
        <v>1</v>
      </c>
    </row>
    <row r="239" spans="1:7">
      <c r="A239" s="4">
        <v>18</v>
      </c>
      <c r="B239" s="421" t="s">
        <v>1561</v>
      </c>
      <c r="C239" s="421" t="s">
        <v>123</v>
      </c>
      <c r="D239" s="421" t="s">
        <v>252</v>
      </c>
      <c r="E239" s="521">
        <v>44626</v>
      </c>
      <c r="F239" s="1420">
        <v>5</v>
      </c>
      <c r="G239" s="1420">
        <v>2</v>
      </c>
    </row>
    <row r="240" spans="1:7">
      <c r="A240" s="4">
        <v>18</v>
      </c>
      <c r="B240" s="421" t="s">
        <v>1561</v>
      </c>
      <c r="C240" s="421" t="s">
        <v>120</v>
      </c>
      <c r="D240" s="421" t="s">
        <v>252</v>
      </c>
      <c r="E240" s="521">
        <v>44626</v>
      </c>
      <c r="F240" s="1420">
        <v>4</v>
      </c>
      <c r="G240" s="1420">
        <v>3</v>
      </c>
    </row>
    <row r="241" spans="1:7">
      <c r="A241" s="4">
        <v>18</v>
      </c>
      <c r="B241" s="421" t="s">
        <v>1561</v>
      </c>
      <c r="C241" s="421" t="s">
        <v>1135</v>
      </c>
      <c r="D241" s="421" t="s">
        <v>252</v>
      </c>
      <c r="E241" s="521">
        <v>44626</v>
      </c>
      <c r="F241" s="1420">
        <v>3</v>
      </c>
      <c r="G241" s="1420">
        <v>4</v>
      </c>
    </row>
    <row r="242" spans="1:7">
      <c r="A242" s="4">
        <v>18</v>
      </c>
      <c r="B242" s="421" t="s">
        <v>1561</v>
      </c>
      <c r="C242" s="421" t="s">
        <v>103</v>
      </c>
      <c r="D242" s="421" t="s">
        <v>252</v>
      </c>
      <c r="E242" s="521">
        <v>44626</v>
      </c>
      <c r="F242" s="1420">
        <v>2</v>
      </c>
      <c r="G242" s="1420">
        <v>5</v>
      </c>
    </row>
    <row r="243" spans="1:7">
      <c r="A243" s="4">
        <v>18</v>
      </c>
      <c r="B243" s="421" t="s">
        <v>1561</v>
      </c>
      <c r="C243" s="421" t="s">
        <v>144</v>
      </c>
      <c r="D243" s="421" t="s">
        <v>252</v>
      </c>
      <c r="E243" s="521">
        <v>44626</v>
      </c>
      <c r="F243" s="1420">
        <v>1</v>
      </c>
      <c r="G243" s="1420">
        <v>6</v>
      </c>
    </row>
    <row r="244" spans="1:7">
      <c r="A244">
        <v>18</v>
      </c>
      <c r="B244" s="1616" t="s">
        <v>1561</v>
      </c>
      <c r="C244" s="1619" t="s">
        <v>1655</v>
      </c>
      <c r="D244" s="1620" t="s">
        <v>5486</v>
      </c>
      <c r="E244" s="1637">
        <v>44703</v>
      </c>
      <c r="F244" s="1638">
        <v>6</v>
      </c>
      <c r="G244" s="1638">
        <v>1</v>
      </c>
    </row>
    <row r="245" spans="1:7">
      <c r="A245">
        <v>18</v>
      </c>
      <c r="B245" s="1616" t="s">
        <v>1561</v>
      </c>
      <c r="C245" s="1619" t="s">
        <v>123</v>
      </c>
      <c r="D245" s="1620" t="s">
        <v>5486</v>
      </c>
      <c r="E245" s="1637">
        <v>44703</v>
      </c>
      <c r="F245" s="1638">
        <v>5</v>
      </c>
      <c r="G245" s="1638">
        <v>2</v>
      </c>
    </row>
    <row r="246" spans="1:7">
      <c r="A246">
        <v>18</v>
      </c>
      <c r="B246" s="1616" t="s">
        <v>1561</v>
      </c>
      <c r="C246" s="1619" t="s">
        <v>1655</v>
      </c>
      <c r="D246" s="1620" t="s">
        <v>5486</v>
      </c>
      <c r="E246" s="1637">
        <v>44703</v>
      </c>
      <c r="F246" s="1638">
        <v>4</v>
      </c>
      <c r="G246" s="1638">
        <v>3</v>
      </c>
    </row>
    <row r="247" spans="1:7">
      <c r="A247">
        <v>18</v>
      </c>
      <c r="B247" s="1616" t="s">
        <v>1561</v>
      </c>
      <c r="C247" s="1619" t="s">
        <v>122</v>
      </c>
      <c r="D247" s="1620" t="s">
        <v>5486</v>
      </c>
      <c r="E247" s="1637">
        <v>44703</v>
      </c>
      <c r="F247" s="1638">
        <v>3</v>
      </c>
      <c r="G247" s="1638">
        <v>4</v>
      </c>
    </row>
    <row r="248" spans="1:7">
      <c r="A248">
        <v>18</v>
      </c>
      <c r="B248" s="1616" t="s">
        <v>1561</v>
      </c>
      <c r="C248" s="1619" t="s">
        <v>176</v>
      </c>
      <c r="D248" s="1620" t="s">
        <v>5486</v>
      </c>
      <c r="E248" s="1637">
        <v>44703</v>
      </c>
      <c r="F248" s="1638">
        <v>2</v>
      </c>
      <c r="G248" s="1638">
        <v>5</v>
      </c>
    </row>
    <row r="249" spans="1:7">
      <c r="A249">
        <v>18</v>
      </c>
      <c r="B249" s="1961" t="s">
        <v>1561</v>
      </c>
      <c r="C249" s="1962" t="s">
        <v>92</v>
      </c>
      <c r="D249" s="1963" t="s">
        <v>5486</v>
      </c>
      <c r="E249" s="1964">
        <v>44703</v>
      </c>
      <c r="F249" s="1965">
        <v>1</v>
      </c>
      <c r="G249" s="1965">
        <v>6</v>
      </c>
    </row>
    <row r="250" spans="1:7">
      <c r="A250" s="1980">
        <v>18</v>
      </c>
      <c r="B250" s="1951" t="s">
        <v>1561</v>
      </c>
      <c r="C250" s="1951" t="s">
        <v>1655</v>
      </c>
      <c r="D250" s="1952" t="s">
        <v>78</v>
      </c>
      <c r="E250" s="1949">
        <v>44710</v>
      </c>
      <c r="F250" s="1950">
        <v>5</v>
      </c>
      <c r="G250" s="1950">
        <v>2</v>
      </c>
    </row>
    <row r="251" spans="1:7">
      <c r="A251" s="1980">
        <v>18</v>
      </c>
      <c r="B251" s="1951" t="s">
        <v>1561</v>
      </c>
      <c r="C251" s="1951" t="s">
        <v>1655</v>
      </c>
      <c r="D251" s="1952" t="s">
        <v>78</v>
      </c>
      <c r="E251" s="1949">
        <v>44710</v>
      </c>
      <c r="F251" s="1950">
        <v>4</v>
      </c>
      <c r="G251" s="1950">
        <v>3</v>
      </c>
    </row>
    <row r="252" spans="1:7">
      <c r="A252" s="4">
        <v>19</v>
      </c>
      <c r="B252" s="1450" t="s">
        <v>1562</v>
      </c>
      <c r="C252" s="1450" t="s">
        <v>92</v>
      </c>
      <c r="D252" s="1450" t="s">
        <v>252</v>
      </c>
      <c r="E252" s="1945">
        <v>44626</v>
      </c>
      <c r="F252" s="1946">
        <v>6</v>
      </c>
      <c r="G252" s="1946">
        <v>1</v>
      </c>
    </row>
    <row r="253" spans="1:7">
      <c r="A253" s="4">
        <v>19</v>
      </c>
      <c r="B253" s="421" t="s">
        <v>1562</v>
      </c>
      <c r="C253" s="421" t="s">
        <v>206</v>
      </c>
      <c r="D253" s="421" t="s">
        <v>252</v>
      </c>
      <c r="E253" s="521">
        <v>44626</v>
      </c>
      <c r="F253" s="422">
        <v>5</v>
      </c>
      <c r="G253" s="422">
        <v>2</v>
      </c>
    </row>
    <row r="254" spans="1:7">
      <c r="A254" s="4">
        <v>19</v>
      </c>
      <c r="B254" s="421" t="s">
        <v>1562</v>
      </c>
      <c r="C254" s="421" t="s">
        <v>110</v>
      </c>
      <c r="D254" s="421" t="s">
        <v>252</v>
      </c>
      <c r="E254" s="521">
        <v>44626</v>
      </c>
      <c r="F254" s="422">
        <v>4</v>
      </c>
      <c r="G254" s="422">
        <v>3</v>
      </c>
    </row>
    <row r="255" spans="1:7">
      <c r="A255" s="4">
        <v>19</v>
      </c>
      <c r="B255" s="421" t="s">
        <v>1562</v>
      </c>
      <c r="C255" s="421" t="s">
        <v>92</v>
      </c>
      <c r="D255" s="421" t="s">
        <v>252</v>
      </c>
      <c r="E255" s="521">
        <v>44626</v>
      </c>
      <c r="F255" s="422">
        <v>3</v>
      </c>
      <c r="G255" s="422">
        <v>4</v>
      </c>
    </row>
    <row r="256" spans="1:7">
      <c r="A256" s="4">
        <v>19</v>
      </c>
      <c r="B256" s="421" t="s">
        <v>1562</v>
      </c>
      <c r="C256" s="421" t="s">
        <v>115</v>
      </c>
      <c r="D256" s="421" t="s">
        <v>252</v>
      </c>
      <c r="E256" s="521">
        <v>44626</v>
      </c>
      <c r="F256" s="422">
        <v>2</v>
      </c>
      <c r="G256" s="422">
        <v>5</v>
      </c>
    </row>
    <row r="257" spans="1:7">
      <c r="A257" s="4">
        <v>19</v>
      </c>
      <c r="B257" s="421" t="s">
        <v>1562</v>
      </c>
      <c r="C257" s="421" t="s">
        <v>5473</v>
      </c>
      <c r="D257" s="421" t="s">
        <v>252</v>
      </c>
      <c r="E257" s="521">
        <v>44626</v>
      </c>
      <c r="F257" s="422">
        <v>1</v>
      </c>
      <c r="G257" s="422">
        <v>6</v>
      </c>
    </row>
    <row r="258" spans="1:7">
      <c r="A258">
        <v>19</v>
      </c>
      <c r="B258" s="1616" t="s">
        <v>1562</v>
      </c>
      <c r="C258" s="1619" t="s">
        <v>123</v>
      </c>
      <c r="D258" s="1620" t="s">
        <v>5486</v>
      </c>
      <c r="E258" s="1637">
        <v>44703</v>
      </c>
      <c r="F258" s="1638">
        <v>6</v>
      </c>
      <c r="G258" s="1638">
        <v>1</v>
      </c>
    </row>
    <row r="259" spans="1:7">
      <c r="A259">
        <v>19</v>
      </c>
      <c r="B259" s="1616" t="s">
        <v>1562</v>
      </c>
      <c r="C259" s="1619" t="s">
        <v>123</v>
      </c>
      <c r="D259" s="1620" t="s">
        <v>5486</v>
      </c>
      <c r="E259" s="1637">
        <v>44703</v>
      </c>
      <c r="F259" s="1638">
        <v>5</v>
      </c>
      <c r="G259" s="1638">
        <v>2</v>
      </c>
    </row>
    <row r="260" spans="1:7">
      <c r="A260">
        <v>19</v>
      </c>
      <c r="B260" s="1616" t="s">
        <v>1562</v>
      </c>
      <c r="C260" s="1619" t="s">
        <v>122</v>
      </c>
      <c r="D260" s="1620" t="s">
        <v>5486</v>
      </c>
      <c r="E260" s="1637">
        <v>44703</v>
      </c>
      <c r="F260" s="1638">
        <v>4</v>
      </c>
      <c r="G260" s="1638">
        <v>3</v>
      </c>
    </row>
    <row r="261" spans="1:7">
      <c r="A261">
        <v>19</v>
      </c>
      <c r="B261" s="1616" t="s">
        <v>1562</v>
      </c>
      <c r="C261" s="1619" t="s">
        <v>123</v>
      </c>
      <c r="D261" s="1620" t="s">
        <v>5486</v>
      </c>
      <c r="E261" s="1637">
        <v>44703</v>
      </c>
      <c r="F261" s="1638">
        <v>3</v>
      </c>
      <c r="G261" s="1638">
        <v>4</v>
      </c>
    </row>
    <row r="262" spans="1:7">
      <c r="A262">
        <v>19</v>
      </c>
      <c r="B262" s="1616" t="s">
        <v>1562</v>
      </c>
      <c r="C262" s="1619" t="s">
        <v>173</v>
      </c>
      <c r="D262" s="1620" t="s">
        <v>5486</v>
      </c>
      <c r="E262" s="1637">
        <v>44703</v>
      </c>
      <c r="F262" s="1638">
        <v>2</v>
      </c>
      <c r="G262" s="1638">
        <v>5</v>
      </c>
    </row>
    <row r="263" spans="1:7">
      <c r="A263">
        <v>19</v>
      </c>
      <c r="B263" s="1616" t="s">
        <v>1562</v>
      </c>
      <c r="C263" s="1619" t="s">
        <v>132</v>
      </c>
      <c r="D263" s="1620" t="s">
        <v>5486</v>
      </c>
      <c r="E263" s="1637">
        <v>44703</v>
      </c>
      <c r="F263" s="1638">
        <v>1</v>
      </c>
      <c r="G263" s="1638">
        <v>6</v>
      </c>
    </row>
    <row r="264" spans="1:7">
      <c r="A264">
        <v>19</v>
      </c>
      <c r="B264" s="1951" t="s">
        <v>1562</v>
      </c>
      <c r="C264" s="1951" t="s">
        <v>123</v>
      </c>
      <c r="D264" s="1952" t="s">
        <v>78</v>
      </c>
      <c r="E264" s="1949">
        <v>44710</v>
      </c>
      <c r="F264" s="1950">
        <v>6</v>
      </c>
      <c r="G264" s="1950">
        <v>1</v>
      </c>
    </row>
    <row r="265" spans="1:7">
      <c r="A265">
        <v>19</v>
      </c>
      <c r="B265" s="1951" t="s">
        <v>1562</v>
      </c>
      <c r="C265" s="1951" t="s">
        <v>123</v>
      </c>
      <c r="D265" s="1952" t="s">
        <v>78</v>
      </c>
      <c r="E265" s="1949">
        <v>44710</v>
      </c>
      <c r="F265" s="1950">
        <v>3</v>
      </c>
      <c r="G265" s="1950">
        <v>4</v>
      </c>
    </row>
    <row r="266" spans="1:7">
      <c r="A266" s="4">
        <v>20</v>
      </c>
      <c r="B266" s="1450" t="s">
        <v>1563</v>
      </c>
      <c r="C266" s="1450" t="s">
        <v>123</v>
      </c>
      <c r="D266" s="1450" t="s">
        <v>252</v>
      </c>
      <c r="E266" s="1945">
        <v>44626</v>
      </c>
      <c r="F266" s="1947">
        <v>6</v>
      </c>
      <c r="G266" s="1947">
        <v>1</v>
      </c>
    </row>
    <row r="267" spans="1:7">
      <c r="A267" s="4">
        <v>20</v>
      </c>
      <c r="B267" s="421" t="s">
        <v>1563</v>
      </c>
      <c r="C267" s="421" t="s">
        <v>199</v>
      </c>
      <c r="D267" s="421" t="s">
        <v>252</v>
      </c>
      <c r="E267" s="521">
        <v>44626</v>
      </c>
      <c r="F267" s="1420">
        <v>5</v>
      </c>
      <c r="G267" s="1420">
        <v>2</v>
      </c>
    </row>
    <row r="268" spans="1:7">
      <c r="A268" s="4">
        <v>20</v>
      </c>
      <c r="B268" s="421" t="s">
        <v>1563</v>
      </c>
      <c r="C268" s="421" t="s">
        <v>57</v>
      </c>
      <c r="D268" s="421" t="s">
        <v>252</v>
      </c>
      <c r="E268" s="521">
        <v>44626</v>
      </c>
      <c r="F268" s="1420">
        <v>4</v>
      </c>
      <c r="G268" s="1420">
        <v>3</v>
      </c>
    </row>
    <row r="269" spans="1:7">
      <c r="A269" s="4">
        <v>20</v>
      </c>
      <c r="B269" s="421" t="s">
        <v>1563</v>
      </c>
      <c r="C269" s="421" t="s">
        <v>1527</v>
      </c>
      <c r="D269" s="421" t="s">
        <v>252</v>
      </c>
      <c r="E269" s="521">
        <v>44626</v>
      </c>
      <c r="F269" s="1420">
        <v>3</v>
      </c>
      <c r="G269" s="1420">
        <v>4</v>
      </c>
    </row>
    <row r="270" spans="1:7">
      <c r="A270" s="4">
        <v>20</v>
      </c>
      <c r="B270" s="421" t="s">
        <v>1563</v>
      </c>
      <c r="C270" s="421" t="s">
        <v>93</v>
      </c>
      <c r="D270" s="421" t="s">
        <v>252</v>
      </c>
      <c r="E270" s="521">
        <v>44626</v>
      </c>
      <c r="F270" s="1420">
        <v>2</v>
      </c>
      <c r="G270" s="1420">
        <v>5</v>
      </c>
    </row>
    <row r="271" spans="1:7">
      <c r="A271" s="4">
        <v>20</v>
      </c>
      <c r="B271" s="421" t="s">
        <v>1563</v>
      </c>
      <c r="C271" s="421" t="s">
        <v>199</v>
      </c>
      <c r="D271" s="421" t="s">
        <v>252</v>
      </c>
      <c r="E271" s="521">
        <v>44626</v>
      </c>
      <c r="F271" s="1420">
        <v>1</v>
      </c>
      <c r="G271" s="1420">
        <v>6</v>
      </c>
    </row>
    <row r="272" spans="1:7">
      <c r="A272">
        <v>20</v>
      </c>
      <c r="B272" s="1616" t="s">
        <v>1563</v>
      </c>
      <c r="C272" s="1619" t="s">
        <v>93</v>
      </c>
      <c r="D272" s="1620" t="s">
        <v>5486</v>
      </c>
      <c r="E272" s="1637">
        <v>44703</v>
      </c>
      <c r="F272" s="1638">
        <v>6</v>
      </c>
      <c r="G272" s="1638">
        <v>1</v>
      </c>
    </row>
    <row r="273" spans="1:7">
      <c r="A273">
        <v>20</v>
      </c>
      <c r="B273" s="1616" t="s">
        <v>1563</v>
      </c>
      <c r="C273" s="1619" t="s">
        <v>120</v>
      </c>
      <c r="D273" s="1620" t="s">
        <v>5486</v>
      </c>
      <c r="E273" s="1637">
        <v>44703</v>
      </c>
      <c r="F273" s="1638">
        <v>5</v>
      </c>
      <c r="G273" s="1638">
        <v>2</v>
      </c>
    </row>
    <row r="274" spans="1:7">
      <c r="A274">
        <v>20</v>
      </c>
      <c r="B274" s="1616" t="s">
        <v>1563</v>
      </c>
      <c r="C274" s="1619" t="s">
        <v>93</v>
      </c>
      <c r="D274" s="1620" t="s">
        <v>5486</v>
      </c>
      <c r="E274" s="1637">
        <v>44703</v>
      </c>
      <c r="F274" s="1638">
        <v>4</v>
      </c>
      <c r="G274" s="1638">
        <v>3</v>
      </c>
    </row>
    <row r="275" spans="1:7">
      <c r="A275">
        <v>20</v>
      </c>
      <c r="B275" s="1616" t="s">
        <v>1563</v>
      </c>
      <c r="C275" s="1619" t="s">
        <v>120</v>
      </c>
      <c r="D275" s="1620" t="s">
        <v>5486</v>
      </c>
      <c r="E275" s="1637">
        <v>44703</v>
      </c>
      <c r="F275" s="1638">
        <v>3</v>
      </c>
      <c r="G275" s="1638">
        <v>4</v>
      </c>
    </row>
    <row r="276" spans="1:7">
      <c r="A276">
        <v>20</v>
      </c>
      <c r="B276" s="1616" t="s">
        <v>1563</v>
      </c>
      <c r="C276" s="1619" t="s">
        <v>92</v>
      </c>
      <c r="D276" s="1620" t="s">
        <v>5486</v>
      </c>
      <c r="E276" s="1637">
        <v>44703</v>
      </c>
      <c r="F276" s="1638">
        <v>2</v>
      </c>
      <c r="G276" s="1638">
        <v>5</v>
      </c>
    </row>
    <row r="277" spans="1:7">
      <c r="A277">
        <v>20</v>
      </c>
      <c r="B277" s="1616" t="s">
        <v>1563</v>
      </c>
      <c r="C277" s="1619" t="s">
        <v>92</v>
      </c>
      <c r="D277" s="1620" t="s">
        <v>5486</v>
      </c>
      <c r="E277" s="1637">
        <v>44703</v>
      </c>
      <c r="F277" s="1638">
        <v>1</v>
      </c>
      <c r="G277" s="1638">
        <v>6</v>
      </c>
    </row>
    <row r="278" spans="1:7">
      <c r="A278">
        <v>20</v>
      </c>
      <c r="B278" s="1951" t="s">
        <v>1563</v>
      </c>
      <c r="C278" s="1951" t="s">
        <v>93</v>
      </c>
      <c r="D278" s="1952" t="s">
        <v>78</v>
      </c>
      <c r="E278" s="1949">
        <v>44710</v>
      </c>
      <c r="F278" s="1950">
        <v>6</v>
      </c>
      <c r="G278" s="1950">
        <v>1</v>
      </c>
    </row>
    <row r="279" spans="1:7">
      <c r="A279">
        <v>20</v>
      </c>
      <c r="B279" s="1951" t="s">
        <v>1563</v>
      </c>
      <c r="C279" s="1951" t="s">
        <v>93</v>
      </c>
      <c r="D279" s="1952" t="s">
        <v>78</v>
      </c>
      <c r="E279" s="1949">
        <v>44710</v>
      </c>
      <c r="F279" s="1950">
        <v>5</v>
      </c>
      <c r="G279" s="1950">
        <v>2</v>
      </c>
    </row>
    <row r="280" spans="1:7">
      <c r="A280">
        <v>20</v>
      </c>
      <c r="B280" s="1951" t="s">
        <v>1563</v>
      </c>
      <c r="C280" s="1951" t="s">
        <v>120</v>
      </c>
      <c r="D280" s="1952" t="s">
        <v>78</v>
      </c>
      <c r="E280" s="1949">
        <v>44710</v>
      </c>
      <c r="F280" s="1950">
        <v>2</v>
      </c>
      <c r="G280" s="1950">
        <v>5</v>
      </c>
    </row>
    <row r="281" spans="1:7">
      <c r="A281" s="4">
        <v>21</v>
      </c>
      <c r="B281" s="1450" t="s">
        <v>1564</v>
      </c>
      <c r="C281" s="1450" t="s">
        <v>90</v>
      </c>
      <c r="D281" s="1450" t="s">
        <v>252</v>
      </c>
      <c r="E281" s="1945">
        <v>44626</v>
      </c>
      <c r="F281" s="1946">
        <v>6</v>
      </c>
      <c r="G281" s="1946">
        <v>1</v>
      </c>
    </row>
    <row r="282" spans="1:7">
      <c r="A282" s="4">
        <v>21</v>
      </c>
      <c r="B282" s="421" t="s">
        <v>1564</v>
      </c>
      <c r="C282" s="421" t="s">
        <v>92</v>
      </c>
      <c r="D282" s="421" t="s">
        <v>252</v>
      </c>
      <c r="E282" s="521">
        <v>44626</v>
      </c>
      <c r="F282" s="422">
        <v>5</v>
      </c>
      <c r="G282" s="422">
        <v>2</v>
      </c>
    </row>
    <row r="283" spans="1:7">
      <c r="A283" s="4">
        <v>21</v>
      </c>
      <c r="B283" s="421" t="s">
        <v>1564</v>
      </c>
      <c r="C283" s="421" t="s">
        <v>109</v>
      </c>
      <c r="D283" s="421" t="s">
        <v>252</v>
      </c>
      <c r="E283" s="521">
        <v>44626</v>
      </c>
      <c r="F283" s="422">
        <v>4</v>
      </c>
      <c r="G283" s="422">
        <v>3</v>
      </c>
    </row>
    <row r="284" spans="1:7">
      <c r="A284" s="4">
        <v>21</v>
      </c>
      <c r="B284" s="421" t="s">
        <v>1564</v>
      </c>
      <c r="C284" s="421" t="s">
        <v>110</v>
      </c>
      <c r="D284" s="421" t="s">
        <v>252</v>
      </c>
      <c r="E284" s="521">
        <v>44626</v>
      </c>
      <c r="F284" s="422">
        <v>3</v>
      </c>
      <c r="G284" s="422">
        <v>4</v>
      </c>
    </row>
    <row r="285" spans="1:7">
      <c r="A285" s="4">
        <v>21</v>
      </c>
      <c r="B285" s="421" t="s">
        <v>1564</v>
      </c>
      <c r="C285" s="421" t="s">
        <v>109</v>
      </c>
      <c r="D285" s="421" t="s">
        <v>252</v>
      </c>
      <c r="E285" s="521">
        <v>44626</v>
      </c>
      <c r="F285" s="422">
        <v>2</v>
      </c>
      <c r="G285" s="422">
        <v>5</v>
      </c>
    </row>
    <row r="286" spans="1:7">
      <c r="A286" s="4">
        <v>21</v>
      </c>
      <c r="B286" s="421" t="s">
        <v>1564</v>
      </c>
      <c r="C286" s="421" t="s">
        <v>1527</v>
      </c>
      <c r="D286" s="421" t="s">
        <v>252</v>
      </c>
      <c r="E286" s="521">
        <v>44626</v>
      </c>
      <c r="F286" s="422">
        <v>1</v>
      </c>
      <c r="G286" s="422">
        <v>6</v>
      </c>
    </row>
    <row r="287" spans="1:7">
      <c r="A287">
        <v>21</v>
      </c>
      <c r="B287" s="1616" t="s">
        <v>1564</v>
      </c>
      <c r="C287" s="1619" t="s">
        <v>92</v>
      </c>
      <c r="D287" s="1620" t="s">
        <v>5486</v>
      </c>
      <c r="E287" s="1637">
        <v>44703</v>
      </c>
      <c r="F287" s="1638">
        <v>6</v>
      </c>
      <c r="G287" s="1638">
        <v>1</v>
      </c>
    </row>
    <row r="288" spans="1:7">
      <c r="A288">
        <v>21</v>
      </c>
      <c r="B288" s="1616" t="s">
        <v>1564</v>
      </c>
      <c r="C288" s="1619" t="s">
        <v>110</v>
      </c>
      <c r="D288" s="1620" t="s">
        <v>5486</v>
      </c>
      <c r="E288" s="1637">
        <v>44703</v>
      </c>
      <c r="F288" s="1638">
        <v>5</v>
      </c>
      <c r="G288" s="1638">
        <v>2</v>
      </c>
    </row>
    <row r="289" spans="1:7">
      <c r="A289">
        <v>21</v>
      </c>
      <c r="B289" s="1616" t="s">
        <v>1564</v>
      </c>
      <c r="C289" s="1619" t="s">
        <v>90</v>
      </c>
      <c r="D289" s="1620" t="s">
        <v>5486</v>
      </c>
      <c r="E289" s="1637">
        <v>44703</v>
      </c>
      <c r="F289" s="1638">
        <v>4</v>
      </c>
      <c r="G289" s="1638">
        <v>3</v>
      </c>
    </row>
    <row r="290" spans="1:7">
      <c r="A290">
        <v>21</v>
      </c>
      <c r="B290" s="1616" t="s">
        <v>1564</v>
      </c>
      <c r="C290" s="1619" t="s">
        <v>92</v>
      </c>
      <c r="D290" s="1620" t="s">
        <v>5486</v>
      </c>
      <c r="E290" s="1637">
        <v>44703</v>
      </c>
      <c r="F290" s="1638">
        <v>3</v>
      </c>
      <c r="G290" s="1638">
        <v>4</v>
      </c>
    </row>
    <row r="291" spans="1:7">
      <c r="A291">
        <v>21</v>
      </c>
      <c r="B291" s="1616" t="s">
        <v>1564</v>
      </c>
      <c r="C291" s="1619" t="s">
        <v>90</v>
      </c>
      <c r="D291" s="1620" t="s">
        <v>5486</v>
      </c>
      <c r="E291" s="1637">
        <v>44703</v>
      </c>
      <c r="F291" s="1638">
        <v>2</v>
      </c>
      <c r="G291" s="1638">
        <v>5</v>
      </c>
    </row>
    <row r="292" spans="1:7">
      <c r="A292">
        <v>21</v>
      </c>
      <c r="B292" s="1616" t="s">
        <v>1564</v>
      </c>
      <c r="C292" s="1619" t="s">
        <v>90</v>
      </c>
      <c r="D292" s="1620" t="s">
        <v>5486</v>
      </c>
      <c r="E292" s="1637">
        <v>44703</v>
      </c>
      <c r="F292" s="1638">
        <v>1</v>
      </c>
      <c r="G292" s="1638">
        <v>6</v>
      </c>
    </row>
    <row r="293" spans="1:7">
      <c r="A293">
        <v>21</v>
      </c>
      <c r="B293" s="1951" t="s">
        <v>1564</v>
      </c>
      <c r="C293" s="1951" t="s">
        <v>110</v>
      </c>
      <c r="D293" s="1974" t="s">
        <v>78</v>
      </c>
      <c r="E293" s="1949">
        <v>44710</v>
      </c>
      <c r="F293" s="1950">
        <v>4</v>
      </c>
      <c r="G293" s="1950">
        <v>3</v>
      </c>
    </row>
    <row r="294" spans="1:7">
      <c r="A294">
        <v>21</v>
      </c>
      <c r="B294" s="1951" t="s">
        <v>1564</v>
      </c>
      <c r="C294" s="1951" t="s">
        <v>90</v>
      </c>
      <c r="D294" s="1974" t="s">
        <v>78</v>
      </c>
      <c r="E294" s="1949">
        <v>44710</v>
      </c>
      <c r="F294" s="1950">
        <v>3</v>
      </c>
      <c r="G294" s="1950">
        <v>4</v>
      </c>
    </row>
    <row r="295" spans="1:7">
      <c r="A295" s="4">
        <v>22</v>
      </c>
      <c r="B295" s="1450" t="s">
        <v>1565</v>
      </c>
      <c r="C295" s="1450" t="s">
        <v>103</v>
      </c>
      <c r="D295" s="1450" t="s">
        <v>252</v>
      </c>
      <c r="E295" s="1945">
        <v>44626</v>
      </c>
      <c r="F295" s="1947">
        <v>6</v>
      </c>
      <c r="G295" s="1947">
        <v>1</v>
      </c>
    </row>
    <row r="296" spans="1:7">
      <c r="A296" s="4">
        <v>22</v>
      </c>
      <c r="B296" s="421" t="s">
        <v>1565</v>
      </c>
      <c r="C296" s="421" t="s">
        <v>114</v>
      </c>
      <c r="D296" s="421" t="s">
        <v>252</v>
      </c>
      <c r="E296" s="521">
        <v>44626</v>
      </c>
      <c r="F296" s="1420">
        <v>5</v>
      </c>
      <c r="G296" s="1420">
        <v>2</v>
      </c>
    </row>
    <row r="297" spans="1:7">
      <c r="A297" s="4">
        <v>22</v>
      </c>
      <c r="B297" s="421" t="s">
        <v>1565</v>
      </c>
      <c r="C297" s="421" t="s">
        <v>103</v>
      </c>
      <c r="D297" s="421" t="s">
        <v>252</v>
      </c>
      <c r="E297" s="521">
        <v>44626</v>
      </c>
      <c r="F297" s="1420">
        <v>4</v>
      </c>
      <c r="G297" s="1420">
        <v>3</v>
      </c>
    </row>
    <row r="298" spans="1:7">
      <c r="A298" s="4">
        <v>22</v>
      </c>
      <c r="B298" s="421" t="s">
        <v>1565</v>
      </c>
      <c r="C298" s="421" t="s">
        <v>103</v>
      </c>
      <c r="D298" s="421" t="s">
        <v>252</v>
      </c>
      <c r="E298" s="521">
        <v>44626</v>
      </c>
      <c r="F298" s="1420">
        <v>3</v>
      </c>
      <c r="G298" s="1420">
        <v>4</v>
      </c>
    </row>
    <row r="299" spans="1:7">
      <c r="A299" s="4">
        <v>22</v>
      </c>
      <c r="B299" s="421" t="s">
        <v>1565</v>
      </c>
      <c r="C299" s="421" t="s">
        <v>126</v>
      </c>
      <c r="D299" s="421" t="s">
        <v>252</v>
      </c>
      <c r="E299" s="521">
        <v>44626</v>
      </c>
      <c r="F299" s="1420">
        <v>2</v>
      </c>
      <c r="G299" s="1420">
        <v>5</v>
      </c>
    </row>
    <row r="300" spans="1:7">
      <c r="A300" s="4">
        <v>22</v>
      </c>
      <c r="B300" s="421" t="s">
        <v>1565</v>
      </c>
      <c r="C300" s="421" t="s">
        <v>110</v>
      </c>
      <c r="D300" s="421" t="s">
        <v>252</v>
      </c>
      <c r="E300" s="521">
        <v>44626</v>
      </c>
      <c r="F300" s="1420">
        <v>1</v>
      </c>
      <c r="G300" s="1420">
        <v>6</v>
      </c>
    </row>
    <row r="301" spans="1:7">
      <c r="A301">
        <v>22</v>
      </c>
      <c r="B301" s="1616" t="s">
        <v>1565</v>
      </c>
      <c r="C301" s="1619" t="s">
        <v>104</v>
      </c>
      <c r="D301" s="1620" t="s">
        <v>5486</v>
      </c>
      <c r="E301" s="1637">
        <v>44703</v>
      </c>
      <c r="F301" s="1638">
        <v>6</v>
      </c>
      <c r="G301" s="1638">
        <v>1</v>
      </c>
    </row>
    <row r="302" spans="1:7">
      <c r="A302">
        <v>22</v>
      </c>
      <c r="B302" s="1616" t="s">
        <v>1565</v>
      </c>
      <c r="C302" s="1619" t="s">
        <v>103</v>
      </c>
      <c r="D302" s="1620" t="s">
        <v>5486</v>
      </c>
      <c r="E302" s="1637">
        <v>44703</v>
      </c>
      <c r="F302" s="1638">
        <v>5</v>
      </c>
      <c r="G302" s="1638">
        <v>2</v>
      </c>
    </row>
    <row r="303" spans="1:7">
      <c r="A303">
        <v>22</v>
      </c>
      <c r="B303" s="1616" t="s">
        <v>1565</v>
      </c>
      <c r="C303" s="1619" t="s">
        <v>77</v>
      </c>
      <c r="D303" s="1620" t="s">
        <v>5486</v>
      </c>
      <c r="E303" s="1637">
        <v>44703</v>
      </c>
      <c r="F303" s="1638">
        <v>4</v>
      </c>
      <c r="G303" s="1638">
        <v>3</v>
      </c>
    </row>
    <row r="304" spans="1:7">
      <c r="A304">
        <v>22</v>
      </c>
      <c r="B304" s="1616" t="s">
        <v>1565</v>
      </c>
      <c r="C304" s="1619" t="s">
        <v>1655</v>
      </c>
      <c r="D304" s="1620" t="s">
        <v>5486</v>
      </c>
      <c r="E304" s="1637">
        <v>44703</v>
      </c>
      <c r="F304" s="1638">
        <v>3</v>
      </c>
      <c r="G304" s="1638">
        <v>4</v>
      </c>
    </row>
    <row r="305" spans="1:7">
      <c r="A305">
        <v>22</v>
      </c>
      <c r="B305" s="1616" t="s">
        <v>1565</v>
      </c>
      <c r="C305" s="1619" t="s">
        <v>126</v>
      </c>
      <c r="D305" s="1620" t="s">
        <v>5486</v>
      </c>
      <c r="E305" s="1637">
        <v>44703</v>
      </c>
      <c r="F305" s="1638">
        <v>2</v>
      </c>
      <c r="G305" s="1638">
        <v>5</v>
      </c>
    </row>
    <row r="306" spans="1:7">
      <c r="A306">
        <v>22</v>
      </c>
      <c r="B306" s="1616" t="s">
        <v>1565</v>
      </c>
      <c r="C306" s="1619" t="s">
        <v>123</v>
      </c>
      <c r="D306" s="1620" t="s">
        <v>5486</v>
      </c>
      <c r="E306" s="1637">
        <v>44703</v>
      </c>
      <c r="F306" s="1638">
        <v>1</v>
      </c>
      <c r="G306" s="1638">
        <v>6</v>
      </c>
    </row>
    <row r="307" spans="1:7">
      <c r="A307">
        <v>22</v>
      </c>
      <c r="B307" s="1951" t="s">
        <v>1565</v>
      </c>
      <c r="C307" s="1951" t="s">
        <v>122</v>
      </c>
      <c r="D307" s="1974" t="s">
        <v>78</v>
      </c>
      <c r="E307" s="1949">
        <v>44710</v>
      </c>
      <c r="F307" s="1950">
        <v>5</v>
      </c>
      <c r="G307" s="1950">
        <v>2</v>
      </c>
    </row>
    <row r="308" spans="1:7">
      <c r="A308">
        <v>22</v>
      </c>
      <c r="B308" s="1951" t="s">
        <v>1565</v>
      </c>
      <c r="C308" s="1951" t="s">
        <v>104</v>
      </c>
      <c r="D308" s="1974" t="s">
        <v>78</v>
      </c>
      <c r="E308" s="1949">
        <v>44710</v>
      </c>
      <c r="F308" s="1950">
        <v>3</v>
      </c>
      <c r="G308" s="1950">
        <v>4</v>
      </c>
    </row>
    <row r="309" spans="1:7">
      <c r="A309" s="4">
        <v>23</v>
      </c>
      <c r="B309" s="1450" t="s">
        <v>1566</v>
      </c>
      <c r="C309" s="1450" t="s">
        <v>103</v>
      </c>
      <c r="D309" s="1450" t="s">
        <v>252</v>
      </c>
      <c r="E309" s="1945">
        <v>44626</v>
      </c>
      <c r="F309" s="1946">
        <v>6</v>
      </c>
      <c r="G309" s="1946">
        <v>1</v>
      </c>
    </row>
    <row r="310" spans="1:7">
      <c r="A310" s="4">
        <v>23</v>
      </c>
      <c r="B310" s="421" t="s">
        <v>1566</v>
      </c>
      <c r="C310" s="421" t="s">
        <v>120</v>
      </c>
      <c r="D310" s="421" t="s">
        <v>252</v>
      </c>
      <c r="E310" s="521">
        <v>44626</v>
      </c>
      <c r="F310" s="422">
        <v>5</v>
      </c>
      <c r="G310" s="422">
        <v>2</v>
      </c>
    </row>
    <row r="311" spans="1:7">
      <c r="A311" s="4">
        <v>23</v>
      </c>
      <c r="B311" s="421" t="s">
        <v>1566</v>
      </c>
      <c r="C311" s="421" t="s">
        <v>121</v>
      </c>
      <c r="D311" s="421" t="s">
        <v>252</v>
      </c>
      <c r="E311" s="521">
        <v>44626</v>
      </c>
      <c r="F311" s="422">
        <v>4</v>
      </c>
      <c r="G311" s="422">
        <v>3</v>
      </c>
    </row>
    <row r="312" spans="1:7">
      <c r="A312" s="4">
        <v>23</v>
      </c>
      <c r="B312" s="421" t="s">
        <v>1566</v>
      </c>
      <c r="C312" s="421" t="s">
        <v>158</v>
      </c>
      <c r="D312" s="421" t="s">
        <v>252</v>
      </c>
      <c r="E312" s="521">
        <v>44626</v>
      </c>
      <c r="F312" s="422">
        <v>3</v>
      </c>
      <c r="G312" s="422">
        <v>4</v>
      </c>
    </row>
    <row r="313" spans="1:7">
      <c r="A313" s="4">
        <v>23</v>
      </c>
      <c r="B313" s="421" t="s">
        <v>1566</v>
      </c>
      <c r="C313" s="421" t="s">
        <v>103</v>
      </c>
      <c r="D313" s="421" t="s">
        <v>252</v>
      </c>
      <c r="E313" s="521">
        <v>44626</v>
      </c>
      <c r="F313" s="422">
        <v>2</v>
      </c>
      <c r="G313" s="422">
        <v>5</v>
      </c>
    </row>
    <row r="314" spans="1:7">
      <c r="A314" s="4">
        <v>23</v>
      </c>
      <c r="B314" s="421" t="s">
        <v>1566</v>
      </c>
      <c r="C314" s="421" t="s">
        <v>120</v>
      </c>
      <c r="D314" s="421" t="s">
        <v>252</v>
      </c>
      <c r="E314" s="521">
        <v>44626</v>
      </c>
      <c r="F314" s="422">
        <v>1</v>
      </c>
      <c r="G314" s="422">
        <v>6</v>
      </c>
    </row>
    <row r="315" spans="1:7">
      <c r="A315">
        <v>23</v>
      </c>
      <c r="B315" s="1616" t="s">
        <v>1566</v>
      </c>
      <c r="C315" s="1619" t="s">
        <v>141</v>
      </c>
      <c r="D315" s="1620" t="s">
        <v>5486</v>
      </c>
      <c r="E315" s="1637">
        <v>44703</v>
      </c>
      <c r="F315" s="1638">
        <v>6</v>
      </c>
      <c r="G315" s="1638">
        <v>1</v>
      </c>
    </row>
    <row r="316" spans="1:7">
      <c r="A316">
        <v>23</v>
      </c>
      <c r="B316" s="1616" t="s">
        <v>1566</v>
      </c>
      <c r="C316" s="1619" t="s">
        <v>153</v>
      </c>
      <c r="D316" s="1620" t="s">
        <v>5486</v>
      </c>
      <c r="E316" s="1637">
        <v>44703</v>
      </c>
      <c r="F316" s="1638">
        <v>5</v>
      </c>
      <c r="G316" s="1638">
        <v>2</v>
      </c>
    </row>
    <row r="317" spans="1:7">
      <c r="A317">
        <v>23</v>
      </c>
      <c r="B317" s="1616" t="s">
        <v>1566</v>
      </c>
      <c r="C317" s="1619" t="s">
        <v>96</v>
      </c>
      <c r="D317" s="1620" t="s">
        <v>5486</v>
      </c>
      <c r="E317" s="1637">
        <v>44703</v>
      </c>
      <c r="F317" s="1638">
        <v>4</v>
      </c>
      <c r="G317" s="1638">
        <v>3</v>
      </c>
    </row>
    <row r="318" spans="1:7">
      <c r="A318">
        <v>23</v>
      </c>
      <c r="B318" s="1616" t="s">
        <v>1566</v>
      </c>
      <c r="C318" s="1619" t="s">
        <v>123</v>
      </c>
      <c r="D318" s="1620" t="s">
        <v>5486</v>
      </c>
      <c r="E318" s="1637">
        <v>44703</v>
      </c>
      <c r="F318" s="1638">
        <v>3</v>
      </c>
      <c r="G318" s="1638">
        <v>4</v>
      </c>
    </row>
    <row r="319" spans="1:7">
      <c r="A319">
        <v>23</v>
      </c>
      <c r="B319" s="1616" t="s">
        <v>1566</v>
      </c>
      <c r="C319" s="1619" t="s">
        <v>122</v>
      </c>
      <c r="D319" s="1620" t="s">
        <v>5486</v>
      </c>
      <c r="E319" s="1637">
        <v>44703</v>
      </c>
      <c r="F319" s="1638">
        <v>2</v>
      </c>
      <c r="G319" s="1638">
        <v>5</v>
      </c>
    </row>
    <row r="320" spans="1:7">
      <c r="A320">
        <v>23</v>
      </c>
      <c r="B320" s="1616" t="s">
        <v>1566</v>
      </c>
      <c r="C320" s="1619" t="s">
        <v>103</v>
      </c>
      <c r="D320" s="1620" t="s">
        <v>5486</v>
      </c>
      <c r="E320" s="1637">
        <v>44703</v>
      </c>
      <c r="F320" s="1638">
        <v>1</v>
      </c>
      <c r="G320" s="1638">
        <v>6</v>
      </c>
    </row>
    <row r="321" spans="1:7">
      <c r="A321">
        <v>23</v>
      </c>
      <c r="B321" s="1951" t="s">
        <v>1566</v>
      </c>
      <c r="C321" s="1951" t="s">
        <v>122</v>
      </c>
      <c r="D321" s="1974" t="s">
        <v>78</v>
      </c>
      <c r="E321" s="1949">
        <v>44710</v>
      </c>
      <c r="F321" s="1950">
        <v>3</v>
      </c>
      <c r="G321" s="1950">
        <v>4</v>
      </c>
    </row>
    <row r="322" spans="1:7">
      <c r="A322" s="4">
        <v>24</v>
      </c>
      <c r="B322" s="1450" t="s">
        <v>1567</v>
      </c>
      <c r="C322" s="1450" t="s">
        <v>1602</v>
      </c>
      <c r="D322" s="1450" t="s">
        <v>252</v>
      </c>
      <c r="E322" s="1945">
        <v>44626</v>
      </c>
      <c r="F322" s="1947">
        <v>6</v>
      </c>
      <c r="G322" s="1947">
        <v>1</v>
      </c>
    </row>
    <row r="323" spans="1:7">
      <c r="A323" s="4">
        <v>24</v>
      </c>
      <c r="B323" s="421" t="s">
        <v>1567</v>
      </c>
      <c r="C323" s="421" t="s">
        <v>126</v>
      </c>
      <c r="D323" s="421" t="s">
        <v>252</v>
      </c>
      <c r="E323" s="521">
        <v>44626</v>
      </c>
      <c r="F323" s="1420">
        <v>5</v>
      </c>
      <c r="G323" s="1420">
        <v>2</v>
      </c>
    </row>
    <row r="324" spans="1:7">
      <c r="A324" s="4">
        <v>24</v>
      </c>
      <c r="B324" s="421" t="s">
        <v>1567</v>
      </c>
      <c r="C324" s="421" t="s">
        <v>966</v>
      </c>
      <c r="D324" s="421" t="s">
        <v>252</v>
      </c>
      <c r="E324" s="521">
        <v>44626</v>
      </c>
      <c r="F324" s="1420">
        <v>4</v>
      </c>
      <c r="G324" s="1420">
        <v>3</v>
      </c>
    </row>
    <row r="325" spans="1:7">
      <c r="A325" s="4">
        <v>24</v>
      </c>
      <c r="B325" s="421" t="s">
        <v>1567</v>
      </c>
      <c r="C325" s="421" t="s">
        <v>123</v>
      </c>
      <c r="D325" s="421" t="s">
        <v>252</v>
      </c>
      <c r="E325" s="521">
        <v>44626</v>
      </c>
      <c r="F325" s="1420">
        <v>3</v>
      </c>
      <c r="G325" s="1420">
        <v>4</v>
      </c>
    </row>
    <row r="326" spans="1:7">
      <c r="A326" s="4">
        <v>24</v>
      </c>
      <c r="B326" s="421" t="s">
        <v>1567</v>
      </c>
      <c r="C326" s="421" t="s">
        <v>144</v>
      </c>
      <c r="D326" s="421" t="s">
        <v>252</v>
      </c>
      <c r="E326" s="521">
        <v>44626</v>
      </c>
      <c r="F326" s="1420">
        <v>2</v>
      </c>
      <c r="G326" s="1420">
        <v>5</v>
      </c>
    </row>
    <row r="327" spans="1:7">
      <c r="A327" s="4">
        <v>24</v>
      </c>
      <c r="B327" s="421" t="s">
        <v>1567</v>
      </c>
      <c r="C327" s="421" t="s">
        <v>1135</v>
      </c>
      <c r="D327" s="421" t="s">
        <v>252</v>
      </c>
      <c r="E327" s="521">
        <v>44626</v>
      </c>
      <c r="F327" s="1420">
        <v>1</v>
      </c>
      <c r="G327" s="1420">
        <v>6</v>
      </c>
    </row>
    <row r="328" spans="1:7">
      <c r="A328">
        <v>24</v>
      </c>
      <c r="B328" s="1616" t="s">
        <v>1567</v>
      </c>
      <c r="C328" s="1619" t="s">
        <v>165</v>
      </c>
      <c r="D328" s="1620" t="s">
        <v>5486</v>
      </c>
      <c r="E328" s="1637">
        <v>44703</v>
      </c>
      <c r="F328" s="1638">
        <v>6</v>
      </c>
      <c r="G328" s="1638">
        <v>1</v>
      </c>
    </row>
    <row r="329" spans="1:7">
      <c r="A329">
        <v>24</v>
      </c>
      <c r="B329" s="1616" t="s">
        <v>1567</v>
      </c>
      <c r="C329" s="1619" t="s">
        <v>176</v>
      </c>
      <c r="D329" s="1620" t="s">
        <v>5486</v>
      </c>
      <c r="E329" s="1637">
        <v>44703</v>
      </c>
      <c r="F329" s="1638">
        <v>5</v>
      </c>
      <c r="G329" s="1638">
        <v>2</v>
      </c>
    </row>
    <row r="330" spans="1:7">
      <c r="A330">
        <v>24</v>
      </c>
      <c r="B330" s="1616" t="s">
        <v>1567</v>
      </c>
      <c r="C330" s="1619" t="s">
        <v>1135</v>
      </c>
      <c r="D330" s="1620" t="s">
        <v>5486</v>
      </c>
      <c r="E330" s="1637">
        <v>44703</v>
      </c>
      <c r="F330" s="1638">
        <v>4</v>
      </c>
      <c r="G330" s="1638">
        <v>3</v>
      </c>
    </row>
    <row r="331" spans="1:7">
      <c r="A331">
        <v>24</v>
      </c>
      <c r="B331" s="1616" t="s">
        <v>1567</v>
      </c>
      <c r="C331" s="1619" t="s">
        <v>123</v>
      </c>
      <c r="D331" s="1620" t="s">
        <v>5486</v>
      </c>
      <c r="E331" s="1637">
        <v>44703</v>
      </c>
      <c r="F331" s="1638">
        <v>3</v>
      </c>
      <c r="G331" s="1638">
        <v>4</v>
      </c>
    </row>
    <row r="332" spans="1:7">
      <c r="A332">
        <v>24</v>
      </c>
      <c r="B332" s="1616" t="s">
        <v>1567</v>
      </c>
      <c r="C332" s="1619" t="s">
        <v>5239</v>
      </c>
      <c r="D332" s="1620" t="s">
        <v>5486</v>
      </c>
      <c r="E332" s="1637">
        <v>44703</v>
      </c>
      <c r="F332" s="1638">
        <v>2</v>
      </c>
      <c r="G332" s="1638">
        <v>5</v>
      </c>
    </row>
    <row r="333" spans="1:7">
      <c r="A333">
        <v>24</v>
      </c>
      <c r="B333" s="1616" t="s">
        <v>1567</v>
      </c>
      <c r="C333" s="1619" t="s">
        <v>542</v>
      </c>
      <c r="D333" s="1620" t="s">
        <v>5486</v>
      </c>
      <c r="E333" s="1637">
        <v>44703</v>
      </c>
      <c r="F333" s="1638">
        <v>1</v>
      </c>
      <c r="G333" s="1638">
        <v>6</v>
      </c>
    </row>
    <row r="334" spans="1:7">
      <c r="A334" s="4">
        <v>25</v>
      </c>
      <c r="B334" s="421" t="s">
        <v>1568</v>
      </c>
      <c r="C334" s="421" t="s">
        <v>966</v>
      </c>
      <c r="D334" s="421" t="s">
        <v>252</v>
      </c>
      <c r="E334" s="521">
        <v>44626</v>
      </c>
      <c r="F334" s="422">
        <v>6</v>
      </c>
      <c r="G334" s="422">
        <v>1</v>
      </c>
    </row>
    <row r="335" spans="1:7">
      <c r="A335" s="4">
        <v>25</v>
      </c>
      <c r="B335" s="421" t="s">
        <v>1568</v>
      </c>
      <c r="C335" s="421" t="s">
        <v>966</v>
      </c>
      <c r="D335" s="421" t="s">
        <v>252</v>
      </c>
      <c r="E335" s="521">
        <v>44626</v>
      </c>
      <c r="F335" s="422">
        <v>5</v>
      </c>
      <c r="G335" s="422">
        <v>2</v>
      </c>
    </row>
    <row r="336" spans="1:7">
      <c r="A336" s="4">
        <v>25</v>
      </c>
      <c r="B336" s="421" t="s">
        <v>1568</v>
      </c>
      <c r="C336" s="421" t="s">
        <v>141</v>
      </c>
      <c r="D336" s="421" t="s">
        <v>252</v>
      </c>
      <c r="E336" s="521">
        <v>44626</v>
      </c>
      <c r="F336" s="422">
        <v>4</v>
      </c>
      <c r="G336" s="422">
        <v>3</v>
      </c>
    </row>
    <row r="337" spans="1:7">
      <c r="A337" s="4">
        <v>25</v>
      </c>
      <c r="B337" s="421" t="s">
        <v>1568</v>
      </c>
      <c r="C337" s="421" t="s">
        <v>131</v>
      </c>
      <c r="D337" s="421" t="s">
        <v>252</v>
      </c>
      <c r="E337" s="521">
        <v>44626</v>
      </c>
      <c r="F337" s="422">
        <v>3</v>
      </c>
      <c r="G337" s="422">
        <v>4</v>
      </c>
    </row>
    <row r="338" spans="1:7">
      <c r="A338" s="4">
        <v>25</v>
      </c>
      <c r="B338" s="421" t="s">
        <v>1568</v>
      </c>
      <c r="C338" s="421" t="s">
        <v>542</v>
      </c>
      <c r="D338" s="421" t="s">
        <v>252</v>
      </c>
      <c r="E338" s="521">
        <v>44626</v>
      </c>
      <c r="F338" s="422">
        <v>2</v>
      </c>
      <c r="G338" s="422">
        <v>5</v>
      </c>
    </row>
    <row r="339" spans="1:7">
      <c r="A339" s="4">
        <v>25</v>
      </c>
      <c r="B339" s="421" t="s">
        <v>1568</v>
      </c>
      <c r="C339" s="421" t="s">
        <v>182</v>
      </c>
      <c r="D339" s="421" t="s">
        <v>252</v>
      </c>
      <c r="E339" s="521">
        <v>44626</v>
      </c>
      <c r="F339" s="422">
        <v>1</v>
      </c>
      <c r="G339" s="422">
        <v>6</v>
      </c>
    </row>
    <row r="340" spans="1:7">
      <c r="A340">
        <v>25</v>
      </c>
      <c r="B340" s="1616" t="s">
        <v>1568</v>
      </c>
      <c r="C340" s="1619" t="s">
        <v>966</v>
      </c>
      <c r="D340" s="1620" t="s">
        <v>5486</v>
      </c>
      <c r="E340" s="1637">
        <v>44703</v>
      </c>
      <c r="F340" s="1638">
        <v>6</v>
      </c>
      <c r="G340" s="1638">
        <v>1</v>
      </c>
    </row>
    <row r="341" spans="1:7">
      <c r="A341">
        <v>25</v>
      </c>
      <c r="B341" s="1616" t="s">
        <v>1568</v>
      </c>
      <c r="C341" s="1619" t="s">
        <v>966</v>
      </c>
      <c r="D341" s="1620" t="s">
        <v>5486</v>
      </c>
      <c r="E341" s="1637">
        <v>44703</v>
      </c>
      <c r="F341" s="1638">
        <v>5</v>
      </c>
      <c r="G341" s="1638">
        <v>2</v>
      </c>
    </row>
    <row r="342" spans="1:7">
      <c r="A342">
        <v>25</v>
      </c>
      <c r="B342" s="1616" t="s">
        <v>1568</v>
      </c>
      <c r="C342" s="1619" t="s">
        <v>966</v>
      </c>
      <c r="D342" s="1620" t="s">
        <v>5486</v>
      </c>
      <c r="E342" s="1637">
        <v>44703</v>
      </c>
      <c r="F342" s="1638">
        <v>4</v>
      </c>
      <c r="G342" s="1638">
        <v>3</v>
      </c>
    </row>
    <row r="343" spans="1:7">
      <c r="A343">
        <v>25</v>
      </c>
      <c r="B343" s="1616" t="s">
        <v>1568</v>
      </c>
      <c r="C343" s="1619" t="s">
        <v>90</v>
      </c>
      <c r="D343" s="1620" t="s">
        <v>5486</v>
      </c>
      <c r="E343" s="1637">
        <v>44703</v>
      </c>
      <c r="F343" s="1638">
        <v>3</v>
      </c>
      <c r="G343" s="1638">
        <v>4</v>
      </c>
    </row>
    <row r="344" spans="1:7">
      <c r="A344">
        <v>25</v>
      </c>
      <c r="B344" s="1616" t="s">
        <v>1568</v>
      </c>
      <c r="C344" s="1619" t="s">
        <v>1616</v>
      </c>
      <c r="D344" s="1620" t="s">
        <v>5486</v>
      </c>
      <c r="E344" s="1637">
        <v>44703</v>
      </c>
      <c r="F344" s="1638">
        <v>2</v>
      </c>
      <c r="G344" s="1638">
        <v>5</v>
      </c>
    </row>
    <row r="345" spans="1:7">
      <c r="A345">
        <v>25</v>
      </c>
      <c r="B345" s="1616" t="s">
        <v>1568</v>
      </c>
      <c r="C345" s="1619" t="s">
        <v>90</v>
      </c>
      <c r="D345" s="1620" t="s">
        <v>5486</v>
      </c>
      <c r="E345" s="1637">
        <v>44703</v>
      </c>
      <c r="F345" s="1638">
        <v>1</v>
      </c>
      <c r="G345" s="1638">
        <v>6</v>
      </c>
    </row>
    <row r="346" spans="1:7">
      <c r="A346">
        <v>25</v>
      </c>
      <c r="B346" s="1951" t="s">
        <v>1568</v>
      </c>
      <c r="C346" s="1951" t="s">
        <v>966</v>
      </c>
      <c r="D346" s="1974" t="s">
        <v>78</v>
      </c>
      <c r="E346" s="1949">
        <v>44710</v>
      </c>
      <c r="F346" s="1950">
        <v>6</v>
      </c>
      <c r="G346" s="1950">
        <v>1</v>
      </c>
    </row>
    <row r="347" spans="1:7">
      <c r="A347">
        <v>25</v>
      </c>
      <c r="B347" s="1951" t="s">
        <v>1568</v>
      </c>
      <c r="C347" s="1951" t="s">
        <v>90</v>
      </c>
      <c r="D347" s="1974" t="s">
        <v>78</v>
      </c>
      <c r="E347" s="1949">
        <v>44710</v>
      </c>
      <c r="F347" s="1950">
        <v>1</v>
      </c>
      <c r="G347" s="1950">
        <v>6</v>
      </c>
    </row>
    <row r="348" spans="1:7" ht="13.5" customHeight="1">
      <c r="A348" s="4">
        <v>26</v>
      </c>
      <c r="B348" s="1450" t="s">
        <v>1569</v>
      </c>
      <c r="C348" s="1450" t="s">
        <v>966</v>
      </c>
      <c r="D348" s="1450" t="s">
        <v>252</v>
      </c>
      <c r="E348" s="1945">
        <v>44626</v>
      </c>
      <c r="F348" s="1947">
        <v>6</v>
      </c>
      <c r="G348" s="1947">
        <v>1</v>
      </c>
    </row>
    <row r="349" spans="1:7">
      <c r="A349" s="4">
        <v>26</v>
      </c>
      <c r="B349" s="421" t="s">
        <v>1569</v>
      </c>
      <c r="C349" s="421" t="s">
        <v>92</v>
      </c>
      <c r="D349" s="421" t="s">
        <v>252</v>
      </c>
      <c r="E349" s="521">
        <v>44626</v>
      </c>
      <c r="F349" s="1420">
        <v>5</v>
      </c>
      <c r="G349" s="1420">
        <v>2</v>
      </c>
    </row>
    <row r="350" spans="1:7">
      <c r="A350" s="4">
        <v>26</v>
      </c>
      <c r="B350" s="421" t="s">
        <v>1569</v>
      </c>
      <c r="C350" s="421" t="s">
        <v>90</v>
      </c>
      <c r="D350" s="421" t="s">
        <v>252</v>
      </c>
      <c r="E350" s="521">
        <v>44626</v>
      </c>
      <c r="F350" s="1420">
        <v>4</v>
      </c>
      <c r="G350" s="1420">
        <v>3</v>
      </c>
    </row>
    <row r="351" spans="1:7">
      <c r="A351" s="4">
        <v>26</v>
      </c>
      <c r="B351" s="421" t="s">
        <v>1569</v>
      </c>
      <c r="C351" s="421" t="s">
        <v>92</v>
      </c>
      <c r="D351" s="421" t="s">
        <v>252</v>
      </c>
      <c r="E351" s="521">
        <v>44626</v>
      </c>
      <c r="F351" s="1420">
        <v>3</v>
      </c>
      <c r="G351" s="1420">
        <v>4</v>
      </c>
    </row>
    <row r="352" spans="1:7">
      <c r="A352" s="4">
        <v>26</v>
      </c>
      <c r="B352" s="421" t="s">
        <v>1569</v>
      </c>
      <c r="C352" s="421" t="s">
        <v>187</v>
      </c>
      <c r="D352" s="421" t="s">
        <v>252</v>
      </c>
      <c r="E352" s="521">
        <v>44626</v>
      </c>
      <c r="F352" s="1420">
        <v>2</v>
      </c>
      <c r="G352" s="1420">
        <v>5</v>
      </c>
    </row>
    <row r="353" spans="1:7">
      <c r="A353" s="4">
        <v>26</v>
      </c>
      <c r="B353" s="421" t="s">
        <v>1569</v>
      </c>
      <c r="C353" s="421" t="s">
        <v>174</v>
      </c>
      <c r="D353" s="421" t="s">
        <v>252</v>
      </c>
      <c r="E353" s="521">
        <v>44626</v>
      </c>
      <c r="F353" s="1420">
        <v>1</v>
      </c>
      <c r="G353" s="1420">
        <v>6</v>
      </c>
    </row>
    <row r="354" spans="1:7">
      <c r="A354">
        <v>26</v>
      </c>
      <c r="B354" s="1616" t="s">
        <v>1569</v>
      </c>
      <c r="C354" s="1619" t="s">
        <v>96</v>
      </c>
      <c r="D354" s="1620" t="s">
        <v>5486</v>
      </c>
      <c r="E354" s="1637">
        <v>44703</v>
      </c>
      <c r="F354" s="1638">
        <v>6</v>
      </c>
      <c r="G354" s="1638">
        <v>1</v>
      </c>
    </row>
    <row r="355" spans="1:7">
      <c r="A355">
        <v>26</v>
      </c>
      <c r="B355" s="1616" t="s">
        <v>1569</v>
      </c>
      <c r="C355" s="1619" t="s">
        <v>96</v>
      </c>
      <c r="D355" s="1620" t="s">
        <v>5486</v>
      </c>
      <c r="E355" s="1637">
        <v>44703</v>
      </c>
      <c r="F355" s="1638">
        <v>5</v>
      </c>
      <c r="G355" s="1638">
        <v>2</v>
      </c>
    </row>
    <row r="356" spans="1:7">
      <c r="A356">
        <v>26</v>
      </c>
      <c r="B356" s="1616" t="s">
        <v>1569</v>
      </c>
      <c r="C356" s="1619" t="s">
        <v>90</v>
      </c>
      <c r="D356" s="1620" t="s">
        <v>5486</v>
      </c>
      <c r="E356" s="1637">
        <v>44703</v>
      </c>
      <c r="F356" s="1638">
        <v>4</v>
      </c>
      <c r="G356" s="1638">
        <v>3</v>
      </c>
    </row>
    <row r="357" spans="1:7">
      <c r="A357">
        <v>26</v>
      </c>
      <c r="B357" s="1616" t="s">
        <v>1569</v>
      </c>
      <c r="C357" s="1619" t="s">
        <v>101</v>
      </c>
      <c r="D357" s="1620" t="s">
        <v>5486</v>
      </c>
      <c r="E357" s="1637">
        <v>44703</v>
      </c>
      <c r="F357" s="1638">
        <v>3</v>
      </c>
      <c r="G357" s="1638">
        <v>4</v>
      </c>
    </row>
    <row r="358" spans="1:7">
      <c r="A358">
        <v>26</v>
      </c>
      <c r="B358" s="1616" t="s">
        <v>1569</v>
      </c>
      <c r="C358" s="1619" t="s">
        <v>158</v>
      </c>
      <c r="D358" s="1620" t="s">
        <v>5486</v>
      </c>
      <c r="E358" s="1637">
        <v>44703</v>
      </c>
      <c r="F358" s="1638">
        <v>2</v>
      </c>
      <c r="G358" s="1638">
        <v>5</v>
      </c>
    </row>
    <row r="359" spans="1:7">
      <c r="A359">
        <v>26</v>
      </c>
      <c r="B359" s="1616" t="s">
        <v>1569</v>
      </c>
      <c r="C359" s="1619" t="s">
        <v>5531</v>
      </c>
      <c r="D359" s="1620" t="s">
        <v>5486</v>
      </c>
      <c r="E359" s="1637">
        <v>44703</v>
      </c>
      <c r="F359" s="1638">
        <v>1</v>
      </c>
      <c r="G359" s="1638">
        <v>6</v>
      </c>
    </row>
    <row r="360" spans="1:7">
      <c r="A360">
        <v>26</v>
      </c>
      <c r="B360" s="1956" t="s">
        <v>1569</v>
      </c>
      <c r="C360" s="1956" t="s">
        <v>96</v>
      </c>
      <c r="D360" s="1973" t="s">
        <v>78</v>
      </c>
      <c r="E360" s="1943">
        <v>44710</v>
      </c>
      <c r="F360" s="1944">
        <v>2</v>
      </c>
      <c r="G360" s="1944">
        <v>5</v>
      </c>
    </row>
    <row r="361" spans="1:7">
      <c r="A361" s="4">
        <v>27</v>
      </c>
      <c r="B361" s="421" t="s">
        <v>1570</v>
      </c>
      <c r="C361" s="421" t="s">
        <v>1135</v>
      </c>
      <c r="D361" s="421" t="s">
        <v>252</v>
      </c>
      <c r="E361" s="521">
        <v>44626</v>
      </c>
      <c r="F361" s="422">
        <v>6</v>
      </c>
      <c r="G361" s="422">
        <v>1</v>
      </c>
    </row>
    <row r="362" spans="1:7">
      <c r="A362" s="4">
        <v>27</v>
      </c>
      <c r="B362" s="421" t="s">
        <v>1570</v>
      </c>
      <c r="C362" s="421" t="s">
        <v>128</v>
      </c>
      <c r="D362" s="421" t="s">
        <v>252</v>
      </c>
      <c r="E362" s="521">
        <v>44626</v>
      </c>
      <c r="F362" s="422">
        <v>5</v>
      </c>
      <c r="G362" s="422">
        <v>2</v>
      </c>
    </row>
    <row r="363" spans="1:7">
      <c r="A363" s="4">
        <v>27</v>
      </c>
      <c r="B363" s="421" t="s">
        <v>1570</v>
      </c>
      <c r="C363" s="421" t="s">
        <v>128</v>
      </c>
      <c r="D363" s="421" t="s">
        <v>252</v>
      </c>
      <c r="E363" s="521">
        <v>44626</v>
      </c>
      <c r="F363" s="422">
        <v>4</v>
      </c>
      <c r="G363" s="422">
        <v>3</v>
      </c>
    </row>
    <row r="364" spans="1:7">
      <c r="A364" s="4">
        <v>27</v>
      </c>
      <c r="B364" s="421" t="s">
        <v>1570</v>
      </c>
      <c r="C364" s="421" t="s">
        <v>128</v>
      </c>
      <c r="D364" s="421" t="s">
        <v>252</v>
      </c>
      <c r="E364" s="521">
        <v>44626</v>
      </c>
      <c r="F364" s="422">
        <v>3</v>
      </c>
      <c r="G364" s="422">
        <v>4</v>
      </c>
    </row>
    <row r="365" spans="1:7">
      <c r="A365" s="4">
        <v>27</v>
      </c>
      <c r="B365" s="421" t="s">
        <v>1570</v>
      </c>
      <c r="C365" s="421" t="s">
        <v>1602</v>
      </c>
      <c r="D365" s="421" t="s">
        <v>252</v>
      </c>
      <c r="E365" s="521">
        <v>44626</v>
      </c>
      <c r="F365" s="422">
        <v>2</v>
      </c>
      <c r="G365" s="422">
        <v>5</v>
      </c>
    </row>
    <row r="366" spans="1:7">
      <c r="A366" s="4">
        <v>27</v>
      </c>
      <c r="B366" s="421" t="s">
        <v>1570</v>
      </c>
      <c r="C366" s="421" t="s">
        <v>109</v>
      </c>
      <c r="D366" s="421" t="s">
        <v>252</v>
      </c>
      <c r="E366" s="521">
        <v>44626</v>
      </c>
      <c r="F366" s="422">
        <v>1</v>
      </c>
      <c r="G366" s="422">
        <v>6</v>
      </c>
    </row>
    <row r="367" spans="1:7">
      <c r="A367">
        <v>27</v>
      </c>
      <c r="B367" s="1616" t="s">
        <v>1570</v>
      </c>
      <c r="C367" s="1619" t="s">
        <v>167</v>
      </c>
      <c r="D367" s="1620" t="s">
        <v>5486</v>
      </c>
      <c r="E367" s="1637">
        <v>44703</v>
      </c>
      <c r="F367" s="1638">
        <v>6</v>
      </c>
      <c r="G367" s="1638">
        <v>1</v>
      </c>
    </row>
    <row r="368" spans="1:7">
      <c r="A368">
        <v>27</v>
      </c>
      <c r="B368" s="1616" t="s">
        <v>1570</v>
      </c>
      <c r="C368" s="1619" t="s">
        <v>128</v>
      </c>
      <c r="D368" s="1620" t="s">
        <v>5486</v>
      </c>
      <c r="E368" s="1637">
        <v>44703</v>
      </c>
      <c r="F368" s="1638">
        <v>5</v>
      </c>
      <c r="G368" s="1638">
        <v>2</v>
      </c>
    </row>
    <row r="369" spans="1:7">
      <c r="A369">
        <v>27</v>
      </c>
      <c r="B369" s="1616" t="s">
        <v>1570</v>
      </c>
      <c r="C369" s="1619" t="s">
        <v>128</v>
      </c>
      <c r="D369" s="1620" t="s">
        <v>5486</v>
      </c>
      <c r="E369" s="1637">
        <v>44703</v>
      </c>
      <c r="F369" s="1638">
        <v>4</v>
      </c>
      <c r="G369" s="1638">
        <v>3</v>
      </c>
    </row>
    <row r="370" spans="1:7">
      <c r="A370">
        <v>27</v>
      </c>
      <c r="B370" s="1616" t="s">
        <v>1570</v>
      </c>
      <c r="C370" s="1619" t="s">
        <v>122</v>
      </c>
      <c r="D370" s="1620" t="s">
        <v>5486</v>
      </c>
      <c r="E370" s="1637">
        <v>44703</v>
      </c>
      <c r="F370" s="1638">
        <v>3</v>
      </c>
      <c r="G370" s="1638">
        <v>4</v>
      </c>
    </row>
    <row r="371" spans="1:7">
      <c r="A371">
        <v>27</v>
      </c>
      <c r="B371" s="1616" t="s">
        <v>1570</v>
      </c>
      <c r="C371" s="1619" t="s">
        <v>122</v>
      </c>
      <c r="D371" s="1620" t="s">
        <v>5486</v>
      </c>
      <c r="E371" s="1637">
        <v>44703</v>
      </c>
      <c r="F371" s="1638">
        <v>2</v>
      </c>
      <c r="G371" s="1638">
        <v>5</v>
      </c>
    </row>
    <row r="372" spans="1:7">
      <c r="A372">
        <v>27</v>
      </c>
      <c r="B372" s="1616" t="s">
        <v>1570</v>
      </c>
      <c r="C372" s="1619" t="s">
        <v>122</v>
      </c>
      <c r="D372" s="1620" t="s">
        <v>5486</v>
      </c>
      <c r="E372" s="1637">
        <v>44703</v>
      </c>
      <c r="F372" s="1638">
        <v>1</v>
      </c>
      <c r="G372" s="1638">
        <v>6</v>
      </c>
    </row>
    <row r="373" spans="1:7">
      <c r="A373">
        <v>27</v>
      </c>
      <c r="B373" s="1951" t="s">
        <v>1570</v>
      </c>
      <c r="C373" s="1951" t="s">
        <v>167</v>
      </c>
      <c r="D373" s="1952" t="s">
        <v>78</v>
      </c>
      <c r="E373" s="1949">
        <v>44710</v>
      </c>
      <c r="F373" s="1950">
        <v>6</v>
      </c>
      <c r="G373" s="1950">
        <v>1</v>
      </c>
    </row>
    <row r="374" spans="1:7">
      <c r="A374">
        <v>27</v>
      </c>
      <c r="B374" s="1951" t="s">
        <v>1570</v>
      </c>
      <c r="C374" s="1951" t="s">
        <v>122</v>
      </c>
      <c r="D374" s="1952" t="s">
        <v>78</v>
      </c>
      <c r="E374" s="1949">
        <v>44710</v>
      </c>
      <c r="F374" s="1950">
        <v>2</v>
      </c>
      <c r="G374" s="1950">
        <v>5</v>
      </c>
    </row>
    <row r="375" spans="1:7">
      <c r="A375">
        <v>27</v>
      </c>
      <c r="B375" s="1951" t="s">
        <v>1570</v>
      </c>
      <c r="C375" s="1951" t="s">
        <v>128</v>
      </c>
      <c r="D375" s="1952" t="s">
        <v>78</v>
      </c>
      <c r="E375" s="1949">
        <v>44710</v>
      </c>
      <c r="F375" s="1950">
        <v>1</v>
      </c>
      <c r="G375" s="1950">
        <v>6</v>
      </c>
    </row>
    <row r="376" spans="1:7">
      <c r="A376" s="4">
        <v>28</v>
      </c>
      <c r="B376" s="1450" t="s">
        <v>1571</v>
      </c>
      <c r="C376" s="1450" t="s">
        <v>123</v>
      </c>
      <c r="D376" s="1450" t="s">
        <v>252</v>
      </c>
      <c r="E376" s="1945">
        <v>44626</v>
      </c>
      <c r="F376" s="1947">
        <v>6</v>
      </c>
      <c r="G376" s="1976">
        <v>1</v>
      </c>
    </row>
    <row r="377" spans="1:7">
      <c r="A377" s="4">
        <v>28</v>
      </c>
      <c r="B377" s="421" t="s">
        <v>1571</v>
      </c>
      <c r="C377" s="421" t="s">
        <v>5690</v>
      </c>
      <c r="D377" s="421" t="s">
        <v>252</v>
      </c>
      <c r="E377" s="521">
        <v>44626</v>
      </c>
      <c r="F377" s="1420">
        <v>5</v>
      </c>
      <c r="G377" s="1638">
        <v>2</v>
      </c>
    </row>
    <row r="378" spans="1:7">
      <c r="A378" s="4">
        <v>28</v>
      </c>
      <c r="B378" s="421" t="s">
        <v>1571</v>
      </c>
      <c r="C378" s="421" t="s">
        <v>177</v>
      </c>
      <c r="D378" s="421" t="s">
        <v>252</v>
      </c>
      <c r="E378" s="521">
        <v>44626</v>
      </c>
      <c r="F378" s="1420">
        <v>4</v>
      </c>
      <c r="G378" s="1638">
        <v>3</v>
      </c>
    </row>
    <row r="379" spans="1:7">
      <c r="A379" s="4">
        <v>28</v>
      </c>
      <c r="B379" s="421" t="s">
        <v>1571</v>
      </c>
      <c r="C379" s="421" t="s">
        <v>198</v>
      </c>
      <c r="D379" s="421" t="s">
        <v>252</v>
      </c>
      <c r="E379" s="521">
        <v>44626</v>
      </c>
      <c r="F379" s="1420">
        <v>3</v>
      </c>
      <c r="G379" s="1638">
        <v>4</v>
      </c>
    </row>
    <row r="380" spans="1:7">
      <c r="A380" s="4">
        <v>28</v>
      </c>
      <c r="B380" s="421" t="s">
        <v>1571</v>
      </c>
      <c r="C380" s="421" t="s">
        <v>123</v>
      </c>
      <c r="D380" s="421" t="s">
        <v>252</v>
      </c>
      <c r="E380" s="521">
        <v>44626</v>
      </c>
      <c r="F380" s="1420">
        <v>2</v>
      </c>
      <c r="G380" s="1638">
        <v>5</v>
      </c>
    </row>
    <row r="381" spans="1:7">
      <c r="A381" s="4">
        <v>28</v>
      </c>
      <c r="B381" s="421" t="s">
        <v>1571</v>
      </c>
      <c r="C381" s="421" t="s">
        <v>123</v>
      </c>
      <c r="D381" s="421" t="s">
        <v>252</v>
      </c>
      <c r="E381" s="521">
        <v>44626</v>
      </c>
      <c r="F381" s="1420">
        <v>1</v>
      </c>
      <c r="G381" s="1638">
        <v>6</v>
      </c>
    </row>
    <row r="382" spans="1:7">
      <c r="A382">
        <v>28</v>
      </c>
      <c r="B382" s="1616" t="s">
        <v>1571</v>
      </c>
      <c r="C382" s="1619" t="s">
        <v>110</v>
      </c>
      <c r="D382" s="1620" t="s">
        <v>5486</v>
      </c>
      <c r="E382" s="1637">
        <v>44703</v>
      </c>
      <c r="F382" s="1638">
        <v>6</v>
      </c>
      <c r="G382" s="1638">
        <v>1</v>
      </c>
    </row>
    <row r="383" spans="1:7">
      <c r="A383">
        <v>28</v>
      </c>
      <c r="B383" s="1616" t="s">
        <v>1571</v>
      </c>
      <c r="C383" s="1619" t="s">
        <v>165</v>
      </c>
      <c r="D383" s="1620" t="s">
        <v>5486</v>
      </c>
      <c r="E383" s="1637">
        <v>44703</v>
      </c>
      <c r="F383" s="1638">
        <v>5</v>
      </c>
      <c r="G383" s="1638">
        <v>2</v>
      </c>
    </row>
    <row r="384" spans="1:7">
      <c r="A384">
        <v>28</v>
      </c>
      <c r="B384" s="1616" t="s">
        <v>1571</v>
      </c>
      <c r="C384" s="1619" t="s">
        <v>165</v>
      </c>
      <c r="D384" s="1620" t="s">
        <v>5486</v>
      </c>
      <c r="E384" s="1637">
        <v>44703</v>
      </c>
      <c r="F384" s="1638">
        <v>4</v>
      </c>
      <c r="G384" s="1638">
        <v>3</v>
      </c>
    </row>
    <row r="385" spans="1:7">
      <c r="A385">
        <v>28</v>
      </c>
      <c r="B385" s="1616" t="s">
        <v>1571</v>
      </c>
      <c r="C385" s="1619" t="s">
        <v>165</v>
      </c>
      <c r="D385" s="1620" t="s">
        <v>5486</v>
      </c>
      <c r="E385" s="1637">
        <v>44703</v>
      </c>
      <c r="F385" s="1638">
        <v>3</v>
      </c>
      <c r="G385" s="1638">
        <v>4</v>
      </c>
    </row>
    <row r="386" spans="1:7">
      <c r="A386">
        <v>28</v>
      </c>
      <c r="B386" s="1616" t="s">
        <v>1571</v>
      </c>
      <c r="C386" s="1619" t="s">
        <v>141</v>
      </c>
      <c r="D386" s="1620" t="s">
        <v>5486</v>
      </c>
      <c r="E386" s="1637">
        <v>44703</v>
      </c>
      <c r="F386" s="1638">
        <v>2</v>
      </c>
      <c r="G386" s="1638">
        <v>5</v>
      </c>
    </row>
    <row r="387" spans="1:7">
      <c r="A387">
        <v>28</v>
      </c>
      <c r="B387" s="1616" t="s">
        <v>1571</v>
      </c>
      <c r="C387" s="1619" t="s">
        <v>123</v>
      </c>
      <c r="D387" s="1620" t="s">
        <v>5486</v>
      </c>
      <c r="E387" s="1637">
        <v>44703</v>
      </c>
      <c r="F387" s="1638">
        <v>1</v>
      </c>
      <c r="G387" s="1638">
        <v>6</v>
      </c>
    </row>
    <row r="388" spans="1:7">
      <c r="A388" s="1977">
        <v>28</v>
      </c>
      <c r="B388" s="448" t="s">
        <v>1571</v>
      </c>
      <c r="C388" s="448" t="s">
        <v>165</v>
      </c>
      <c r="D388" s="448" t="s">
        <v>78</v>
      </c>
      <c r="E388" s="521">
        <v>44710</v>
      </c>
      <c r="F388" s="1420">
        <v>6</v>
      </c>
      <c r="G388" s="1420">
        <v>1</v>
      </c>
    </row>
    <row r="389" spans="1:7">
      <c r="A389" s="1977">
        <v>28</v>
      </c>
      <c r="B389" s="448" t="s">
        <v>1571</v>
      </c>
      <c r="C389" s="448" t="s">
        <v>165</v>
      </c>
      <c r="D389" s="448" t="s">
        <v>78</v>
      </c>
      <c r="E389" s="521">
        <v>44710</v>
      </c>
      <c r="F389" s="1420">
        <v>2</v>
      </c>
      <c r="G389" s="1420">
        <v>5</v>
      </c>
    </row>
    <row r="390" spans="1:7">
      <c r="B390" s="421"/>
      <c r="C390" s="421"/>
      <c r="D390" s="421"/>
      <c r="E390" s="521"/>
      <c r="F390" s="1420"/>
      <c r="G390" s="1420"/>
    </row>
    <row r="391" spans="1:7">
      <c r="B391" s="421"/>
      <c r="C391" s="421"/>
      <c r="D391" s="421"/>
      <c r="E391" s="521"/>
      <c r="F391" s="1420"/>
      <c r="G391" s="1420"/>
    </row>
    <row r="392" spans="1:7">
      <c r="B392" s="421"/>
      <c r="C392" s="1637"/>
      <c r="D392" s="421"/>
      <c r="E392" s="521"/>
      <c r="F392" s="1420"/>
      <c r="G392" s="1420"/>
    </row>
    <row r="393" spans="1:7">
      <c r="B393" s="421"/>
      <c r="C393" s="421"/>
      <c r="D393" s="421"/>
      <c r="E393" s="521"/>
      <c r="F393" s="1420"/>
      <c r="G393" s="1420"/>
    </row>
    <row r="394" spans="1:7">
      <c r="B394" s="421"/>
      <c r="C394" s="421"/>
      <c r="D394" s="421"/>
      <c r="E394" s="521"/>
      <c r="F394" s="422"/>
      <c r="G394" s="422"/>
    </row>
    <row r="395" spans="1:7">
      <c r="B395" s="421"/>
      <c r="C395" s="421"/>
      <c r="D395" s="421"/>
      <c r="E395" s="521"/>
      <c r="F395" s="422"/>
      <c r="G395" s="422"/>
    </row>
    <row r="396" spans="1:7">
      <c r="B396" s="421"/>
      <c r="C396" s="421"/>
      <c r="D396" s="421"/>
      <c r="E396" s="521"/>
      <c r="F396" s="422"/>
      <c r="G396" s="422"/>
    </row>
    <row r="397" spans="1:7">
      <c r="B397" s="421"/>
      <c r="C397" s="421"/>
      <c r="D397" s="421"/>
      <c r="E397" s="521"/>
      <c r="F397" s="422"/>
      <c r="G397" s="422"/>
    </row>
    <row r="398" spans="1:7">
      <c r="B398" s="421"/>
      <c r="C398" s="421"/>
      <c r="D398" s="421"/>
      <c r="E398" s="521"/>
      <c r="F398" s="422"/>
      <c r="G398" s="422"/>
    </row>
    <row r="399" spans="1:7">
      <c r="B399" s="421"/>
      <c r="C399" s="421"/>
      <c r="D399" s="421"/>
      <c r="E399" s="521"/>
      <c r="F399" s="422"/>
      <c r="G399" s="422"/>
    </row>
    <row r="400" spans="1:7">
      <c r="B400" s="421"/>
      <c r="C400" s="421"/>
      <c r="D400" s="421"/>
      <c r="E400" s="521"/>
      <c r="F400" s="1420"/>
      <c r="G400" s="1420"/>
    </row>
    <row r="401" spans="2:7">
      <c r="B401" s="421"/>
      <c r="C401" s="421"/>
      <c r="D401" s="421"/>
      <c r="E401" s="521"/>
      <c r="F401" s="1420"/>
      <c r="G401" s="1420"/>
    </row>
    <row r="402" spans="2:7">
      <c r="B402" s="421"/>
      <c r="C402" s="421"/>
      <c r="D402" s="421"/>
      <c r="E402" s="521"/>
      <c r="F402" s="1420"/>
      <c r="G402" s="1420"/>
    </row>
    <row r="403" spans="2:7">
      <c r="B403" s="421"/>
      <c r="C403" s="421"/>
      <c r="D403" s="421"/>
      <c r="E403" s="521"/>
      <c r="F403" s="1420"/>
      <c r="G403" s="1420"/>
    </row>
    <row r="404" spans="2:7">
      <c r="B404" s="421"/>
      <c r="C404" s="421"/>
      <c r="D404" s="421"/>
      <c r="E404" s="521"/>
      <c r="F404" s="1420"/>
      <c r="G404" s="1420"/>
    </row>
    <row r="405" spans="2:7">
      <c r="B405" s="421"/>
      <c r="C405" s="421"/>
      <c r="D405" s="421"/>
      <c r="E405" s="521"/>
      <c r="F405" s="1420"/>
      <c r="G405" s="1420"/>
    </row>
    <row r="406" spans="2:7">
      <c r="B406" s="421"/>
      <c r="C406" s="421"/>
      <c r="D406" s="421"/>
      <c r="E406" s="521"/>
      <c r="F406" s="422"/>
      <c r="G406" s="422"/>
    </row>
    <row r="407" spans="2:7">
      <c r="B407" s="421"/>
      <c r="C407" s="421"/>
      <c r="D407" s="421"/>
      <c r="E407" s="521"/>
      <c r="F407" s="422"/>
      <c r="G407" s="422"/>
    </row>
    <row r="408" spans="2:7">
      <c r="B408" s="421"/>
      <c r="C408" s="421"/>
      <c r="D408" s="421"/>
      <c r="E408" s="521"/>
      <c r="F408" s="422"/>
      <c r="G408" s="422"/>
    </row>
    <row r="409" spans="2:7">
      <c r="B409" s="421"/>
      <c r="C409" s="421"/>
      <c r="D409" s="421"/>
      <c r="E409" s="521"/>
      <c r="F409" s="422"/>
      <c r="G409" s="422"/>
    </row>
    <row r="410" spans="2:7">
      <c r="B410" s="421"/>
      <c r="C410" s="421"/>
      <c r="D410" s="421"/>
      <c r="E410" s="521"/>
      <c r="F410" s="422"/>
      <c r="G410" s="422"/>
    </row>
    <row r="411" spans="2:7">
      <c r="B411" s="421"/>
      <c r="C411" s="421"/>
      <c r="D411" s="421"/>
      <c r="E411" s="521"/>
      <c r="F411" s="422"/>
      <c r="G411" s="422"/>
    </row>
    <row r="412" spans="2:7">
      <c r="B412" s="421"/>
      <c r="C412" s="421"/>
      <c r="D412" s="421"/>
      <c r="E412" s="521"/>
      <c r="F412" s="1420"/>
      <c r="G412" s="1420"/>
    </row>
    <row r="413" spans="2:7">
      <c r="B413" s="421"/>
      <c r="C413" s="421"/>
      <c r="D413" s="421"/>
      <c r="E413" s="521"/>
      <c r="F413" s="1420"/>
      <c r="G413" s="1420"/>
    </row>
    <row r="414" spans="2:7">
      <c r="B414" s="421"/>
      <c r="C414" s="421"/>
      <c r="D414" s="421"/>
      <c r="E414" s="521"/>
      <c r="F414" s="1420"/>
      <c r="G414" s="1420"/>
    </row>
    <row r="415" spans="2:7">
      <c r="B415" s="421"/>
      <c r="C415" s="421"/>
      <c r="D415" s="421"/>
      <c r="E415" s="521"/>
      <c r="F415" s="1420"/>
      <c r="G415" s="1420"/>
    </row>
    <row r="416" spans="2:7">
      <c r="B416" s="421"/>
      <c r="C416" s="421"/>
      <c r="D416" s="421"/>
      <c r="E416" s="521"/>
      <c r="F416" s="1420"/>
      <c r="G416" s="1420"/>
    </row>
    <row r="417" spans="2:7">
      <c r="B417" s="421"/>
      <c r="C417" s="421"/>
      <c r="D417" s="421"/>
      <c r="E417" s="521"/>
      <c r="F417" s="1420"/>
      <c r="G417" s="1420"/>
    </row>
    <row r="418" spans="2:7">
      <c r="B418" s="421"/>
      <c r="C418" s="421"/>
      <c r="D418" s="421"/>
      <c r="E418" s="521"/>
      <c r="F418" s="422"/>
      <c r="G418" s="422"/>
    </row>
    <row r="419" spans="2:7">
      <c r="B419" s="421"/>
      <c r="C419" s="421"/>
      <c r="D419" s="421"/>
      <c r="E419" s="521"/>
      <c r="F419" s="422"/>
      <c r="G419" s="422"/>
    </row>
    <row r="420" spans="2:7">
      <c r="B420" s="421"/>
      <c r="C420" s="421"/>
      <c r="D420" s="421"/>
      <c r="E420" s="521"/>
      <c r="F420" s="422"/>
      <c r="G420" s="422"/>
    </row>
    <row r="421" spans="2:7">
      <c r="B421" s="421"/>
      <c r="C421" s="421"/>
      <c r="D421" s="421"/>
      <c r="E421" s="521"/>
      <c r="F421" s="422"/>
      <c r="G421" s="422"/>
    </row>
    <row r="422" spans="2:7">
      <c r="B422" s="421"/>
      <c r="C422" s="421"/>
      <c r="D422" s="421"/>
      <c r="E422" s="521"/>
      <c r="F422" s="422"/>
      <c r="G422" s="422"/>
    </row>
    <row r="423" spans="2:7">
      <c r="B423" s="421"/>
      <c r="C423" s="421"/>
      <c r="D423" s="421"/>
      <c r="E423" s="521"/>
      <c r="F423" s="422"/>
      <c r="G423" s="422"/>
    </row>
    <row r="424" spans="2:7">
      <c r="B424" s="421"/>
      <c r="C424" s="421"/>
      <c r="D424" s="421"/>
      <c r="E424" s="521"/>
      <c r="F424" s="1420"/>
      <c r="G424" s="1420"/>
    </row>
    <row r="425" spans="2:7">
      <c r="B425" s="421"/>
      <c r="C425" s="421"/>
      <c r="D425" s="421"/>
      <c r="E425" s="521"/>
      <c r="F425" s="1420"/>
      <c r="G425" s="1420"/>
    </row>
    <row r="426" spans="2:7">
      <c r="B426" s="421"/>
      <c r="C426" s="421"/>
      <c r="D426" s="421"/>
      <c r="E426" s="521"/>
      <c r="F426" s="1420"/>
      <c r="G426" s="1420"/>
    </row>
    <row r="427" spans="2:7">
      <c r="B427" s="421"/>
      <c r="C427" s="421"/>
      <c r="D427" s="421"/>
      <c r="E427" s="521"/>
      <c r="F427" s="1420"/>
      <c r="G427" s="1420"/>
    </row>
    <row r="428" spans="2:7">
      <c r="B428" s="421"/>
      <c r="C428" s="421"/>
      <c r="D428" s="421"/>
      <c r="E428" s="521"/>
      <c r="F428" s="1420"/>
      <c r="G428" s="1420"/>
    </row>
    <row r="429" spans="2:7">
      <c r="B429" s="421"/>
      <c r="C429" s="421"/>
      <c r="D429" s="421"/>
      <c r="E429" s="521"/>
      <c r="F429" s="1420"/>
      <c r="G429" s="1420"/>
    </row>
    <row r="430" spans="2:7">
      <c r="B430" s="421"/>
      <c r="C430" s="421"/>
      <c r="D430" s="421"/>
      <c r="E430" s="521"/>
      <c r="F430" s="422"/>
      <c r="G430" s="422"/>
    </row>
    <row r="431" spans="2:7">
      <c r="B431" s="421"/>
      <c r="C431" s="421"/>
      <c r="D431" s="421"/>
      <c r="E431" s="521"/>
      <c r="F431" s="422"/>
      <c r="G431" s="422"/>
    </row>
    <row r="432" spans="2:7">
      <c r="B432" s="421"/>
      <c r="C432" s="421"/>
      <c r="D432" s="421"/>
      <c r="E432" s="521"/>
      <c r="F432" s="422"/>
      <c r="G432" s="422"/>
    </row>
    <row r="433" spans="2:7">
      <c r="B433" s="421"/>
      <c r="C433" s="421"/>
      <c r="D433" s="421"/>
      <c r="E433" s="521"/>
      <c r="F433" s="422"/>
      <c r="G433" s="422"/>
    </row>
    <row r="434" spans="2:7">
      <c r="B434" s="421"/>
      <c r="C434" s="421"/>
      <c r="D434" s="421"/>
      <c r="E434" s="521"/>
      <c r="F434" s="422"/>
      <c r="G434" s="422"/>
    </row>
    <row r="435" spans="2:7">
      <c r="B435" s="421"/>
      <c r="C435" s="421"/>
      <c r="D435" s="421"/>
      <c r="E435" s="521"/>
      <c r="F435" s="422"/>
      <c r="G435" s="422"/>
    </row>
    <row r="436" spans="2:7">
      <c r="B436" s="421"/>
      <c r="C436" s="421"/>
      <c r="D436" s="421"/>
      <c r="E436" s="521"/>
      <c r="F436" s="1420"/>
      <c r="G436" s="1420"/>
    </row>
    <row r="437" spans="2:7">
      <c r="B437" s="421"/>
      <c r="C437" s="421"/>
      <c r="D437" s="421"/>
      <c r="E437" s="521"/>
      <c r="F437" s="1420"/>
      <c r="G437" s="1420"/>
    </row>
    <row r="438" spans="2:7">
      <c r="B438" s="421"/>
      <c r="C438" s="421"/>
      <c r="D438" s="421"/>
      <c r="E438" s="521"/>
      <c r="F438" s="1420"/>
      <c r="G438" s="1420"/>
    </row>
    <row r="439" spans="2:7">
      <c r="B439" s="421"/>
      <c r="C439" s="421"/>
      <c r="D439" s="421"/>
      <c r="E439" s="521"/>
      <c r="F439" s="1420"/>
      <c r="G439" s="1420"/>
    </row>
    <row r="440" spans="2:7">
      <c r="B440" s="421"/>
      <c r="C440" s="421"/>
      <c r="D440" s="421"/>
      <c r="E440" s="521"/>
      <c r="F440" s="1420"/>
      <c r="G440" s="1420"/>
    </row>
    <row r="441" spans="2:7">
      <c r="B441" s="421"/>
      <c r="C441" s="421"/>
      <c r="D441" s="421"/>
      <c r="E441" s="521"/>
      <c r="F441" s="1420"/>
      <c r="G441" s="1420"/>
    </row>
    <row r="442" spans="2:7">
      <c r="B442" s="421"/>
      <c r="C442" s="421"/>
      <c r="D442" s="421"/>
      <c r="E442" s="521"/>
      <c r="F442" s="422"/>
      <c r="G442" s="422"/>
    </row>
    <row r="443" spans="2:7">
      <c r="B443" s="421"/>
      <c r="C443" s="421"/>
      <c r="D443" s="421"/>
      <c r="E443" s="521"/>
      <c r="F443" s="422"/>
      <c r="G443" s="422"/>
    </row>
    <row r="444" spans="2:7">
      <c r="B444" s="421"/>
      <c r="C444" s="421"/>
      <c r="D444" s="421"/>
      <c r="E444" s="521"/>
      <c r="F444" s="422"/>
      <c r="G444" s="422"/>
    </row>
    <row r="445" spans="2:7">
      <c r="B445" s="421"/>
      <c r="C445" s="421"/>
      <c r="D445" s="421"/>
      <c r="E445" s="521"/>
      <c r="F445" s="422"/>
      <c r="G445" s="422"/>
    </row>
    <row r="446" spans="2:7">
      <c r="B446" s="421"/>
      <c r="C446" s="421"/>
      <c r="D446" s="421"/>
      <c r="E446" s="521"/>
      <c r="F446" s="422"/>
      <c r="G446" s="422"/>
    </row>
    <row r="447" spans="2:7">
      <c r="B447" s="421"/>
      <c r="C447" s="421"/>
      <c r="D447" s="421"/>
      <c r="E447" s="521"/>
      <c r="F447" s="422"/>
      <c r="G447" s="422"/>
    </row>
    <row r="448" spans="2:7">
      <c r="B448" s="421"/>
      <c r="C448" s="421"/>
      <c r="D448" s="421"/>
      <c r="E448" s="521"/>
      <c r="F448" s="1420"/>
      <c r="G448" s="1420"/>
    </row>
    <row r="449" spans="2:7">
      <c r="B449" s="421"/>
      <c r="C449" s="421"/>
      <c r="D449" s="421"/>
      <c r="E449" s="521"/>
      <c r="F449" s="1420"/>
      <c r="G449" s="1420"/>
    </row>
    <row r="450" spans="2:7">
      <c r="B450" s="421"/>
      <c r="C450" s="421"/>
      <c r="D450" s="421"/>
      <c r="E450" s="521"/>
      <c r="F450" s="1420"/>
      <c r="G450" s="1420"/>
    </row>
    <row r="451" spans="2:7">
      <c r="B451" s="421"/>
      <c r="C451" s="421"/>
      <c r="D451" s="421"/>
      <c r="E451" s="521"/>
      <c r="F451" s="1420"/>
      <c r="G451" s="1420"/>
    </row>
    <row r="452" spans="2:7">
      <c r="B452" s="421"/>
      <c r="C452" s="421"/>
      <c r="D452" s="421"/>
      <c r="E452" s="521"/>
      <c r="F452" s="1420"/>
      <c r="G452" s="1420"/>
    </row>
    <row r="453" spans="2:7">
      <c r="B453" s="421"/>
      <c r="C453" s="421"/>
      <c r="D453" s="421"/>
      <c r="E453" s="521"/>
      <c r="F453" s="1420"/>
      <c r="G453" s="1420"/>
    </row>
    <row r="454" spans="2:7">
      <c r="B454" s="421"/>
      <c r="C454" s="421"/>
      <c r="D454" s="421"/>
      <c r="E454" s="521"/>
      <c r="F454" s="422"/>
      <c r="G454" s="422"/>
    </row>
    <row r="455" spans="2:7">
      <c r="B455" s="421"/>
      <c r="C455" s="421"/>
      <c r="D455" s="421"/>
      <c r="E455" s="521"/>
      <c r="F455" s="422"/>
      <c r="G455" s="422"/>
    </row>
    <row r="456" spans="2:7">
      <c r="B456" s="421"/>
      <c r="C456" s="421"/>
      <c r="D456" s="421"/>
      <c r="E456" s="521"/>
      <c r="F456" s="422"/>
      <c r="G456" s="422"/>
    </row>
    <row r="457" spans="2:7">
      <c r="B457" s="421"/>
      <c r="C457" s="421"/>
      <c r="D457" s="421"/>
      <c r="E457" s="521"/>
      <c r="F457" s="422"/>
      <c r="G457" s="422"/>
    </row>
    <row r="458" spans="2:7">
      <c r="B458" s="421"/>
      <c r="C458" s="421"/>
      <c r="D458" s="421"/>
      <c r="E458" s="521"/>
      <c r="F458" s="422"/>
      <c r="G458" s="422"/>
    </row>
    <row r="459" spans="2:7">
      <c r="B459" s="421"/>
      <c r="C459" s="421"/>
      <c r="D459" s="421"/>
      <c r="E459" s="521"/>
      <c r="F459" s="422"/>
      <c r="G459" s="422"/>
    </row>
    <row r="460" spans="2:7">
      <c r="B460" s="421"/>
      <c r="C460" s="421"/>
      <c r="D460" s="421"/>
      <c r="E460" s="521"/>
      <c r="F460" s="1420"/>
      <c r="G460" s="1420"/>
    </row>
    <row r="461" spans="2:7">
      <c r="B461" s="421"/>
      <c r="C461" s="421"/>
      <c r="D461" s="421"/>
      <c r="E461" s="521"/>
      <c r="F461" s="1420"/>
      <c r="G461" s="1420"/>
    </row>
    <row r="462" spans="2:7">
      <c r="B462" s="421"/>
      <c r="C462" s="421"/>
      <c r="D462" s="421"/>
      <c r="E462" s="521"/>
      <c r="F462" s="1420"/>
      <c r="G462" s="1420"/>
    </row>
    <row r="463" spans="2:7">
      <c r="B463" s="421"/>
      <c r="C463" s="421"/>
      <c r="D463" s="421"/>
      <c r="E463" s="521"/>
      <c r="F463" s="1420"/>
      <c r="G463" s="1420"/>
    </row>
    <row r="464" spans="2:7">
      <c r="B464" s="421"/>
      <c r="C464" s="421"/>
      <c r="D464" s="421"/>
      <c r="E464" s="521"/>
      <c r="F464" s="1420"/>
      <c r="G464" s="1420"/>
    </row>
    <row r="465" spans="2:7">
      <c r="B465" s="421"/>
      <c r="C465" s="421"/>
      <c r="D465" s="421"/>
      <c r="E465" s="521"/>
      <c r="F465" s="1420"/>
      <c r="G465" s="1420"/>
    </row>
    <row r="466" spans="2:7">
      <c r="B466" s="421"/>
      <c r="C466" s="421"/>
      <c r="D466" s="421"/>
      <c r="E466" s="521"/>
      <c r="F466" s="422"/>
      <c r="G466" s="422"/>
    </row>
    <row r="467" spans="2:7">
      <c r="B467" s="421"/>
      <c r="C467" s="421"/>
      <c r="D467" s="421"/>
      <c r="E467" s="521"/>
      <c r="F467" s="422"/>
      <c r="G467" s="422"/>
    </row>
    <row r="468" spans="2:7">
      <c r="B468" s="421"/>
      <c r="C468" s="421"/>
      <c r="D468" s="421"/>
      <c r="E468" s="521"/>
      <c r="F468" s="422"/>
      <c r="G468" s="422"/>
    </row>
    <row r="469" spans="2:7">
      <c r="B469" s="421"/>
      <c r="C469" s="421"/>
      <c r="D469" s="421"/>
      <c r="E469" s="521"/>
      <c r="F469" s="422"/>
      <c r="G469" s="422"/>
    </row>
    <row r="470" spans="2:7">
      <c r="B470" s="421"/>
      <c r="C470" s="421"/>
      <c r="D470" s="421"/>
      <c r="E470" s="521"/>
      <c r="F470" s="422"/>
      <c r="G470" s="422"/>
    </row>
    <row r="471" spans="2:7">
      <c r="B471" s="421"/>
      <c r="C471" s="421"/>
      <c r="D471" s="421"/>
      <c r="E471" s="521"/>
      <c r="F471" s="422"/>
      <c r="G471" s="422"/>
    </row>
    <row r="472" spans="2:7">
      <c r="B472" s="421"/>
      <c r="C472" s="421"/>
      <c r="D472" s="421"/>
      <c r="E472" s="521"/>
      <c r="F472" s="1420"/>
      <c r="G472" s="1420"/>
    </row>
    <row r="473" spans="2:7">
      <c r="B473" s="421"/>
      <c r="C473" s="421"/>
      <c r="D473" s="421"/>
      <c r="E473" s="521"/>
      <c r="F473" s="1420"/>
      <c r="G473" s="1420"/>
    </row>
    <row r="474" spans="2:7">
      <c r="B474" s="421"/>
      <c r="C474" s="421"/>
      <c r="D474" s="421"/>
      <c r="E474" s="521"/>
      <c r="F474" s="1420"/>
      <c r="G474" s="1420"/>
    </row>
    <row r="475" spans="2:7">
      <c r="B475" s="421"/>
      <c r="C475" s="421"/>
      <c r="D475" s="421"/>
      <c r="E475" s="521"/>
      <c r="F475" s="1420"/>
      <c r="G475" s="1420"/>
    </row>
    <row r="476" spans="2:7">
      <c r="B476" s="421"/>
      <c r="C476" s="421"/>
      <c r="D476" s="421"/>
      <c r="E476" s="521"/>
      <c r="F476" s="1420"/>
      <c r="G476" s="1420"/>
    </row>
    <row r="477" spans="2:7">
      <c r="B477" s="421"/>
      <c r="C477" s="421"/>
      <c r="D477" s="421"/>
      <c r="E477" s="521"/>
      <c r="F477" s="1420"/>
      <c r="G477" s="1420"/>
    </row>
    <row r="478" spans="2:7">
      <c r="B478" s="421"/>
      <c r="C478" s="421"/>
      <c r="D478" s="421"/>
      <c r="E478" s="521"/>
      <c r="F478" s="422"/>
      <c r="G478" s="422"/>
    </row>
    <row r="479" spans="2:7">
      <c r="B479" s="421"/>
      <c r="C479" s="421"/>
      <c r="D479" s="421"/>
      <c r="E479" s="521"/>
      <c r="F479" s="422"/>
      <c r="G479" s="422"/>
    </row>
    <row r="480" spans="2:7">
      <c r="B480" s="421"/>
      <c r="C480" s="421"/>
      <c r="D480" s="421"/>
      <c r="E480" s="521"/>
      <c r="F480" s="422"/>
      <c r="G480" s="422"/>
    </row>
    <row r="481" spans="2:7">
      <c r="B481" s="421"/>
      <c r="C481" s="421"/>
      <c r="D481" s="421"/>
      <c r="E481" s="521"/>
      <c r="F481" s="422"/>
      <c r="G481" s="422"/>
    </row>
    <row r="482" spans="2:7">
      <c r="B482" s="421"/>
      <c r="C482" s="421"/>
      <c r="D482" s="421"/>
      <c r="E482" s="521"/>
      <c r="F482" s="422"/>
      <c r="G482" s="422"/>
    </row>
    <row r="483" spans="2:7">
      <c r="B483" s="421"/>
      <c r="C483" s="421"/>
      <c r="D483" s="421"/>
      <c r="E483" s="521"/>
      <c r="F483" s="422"/>
      <c r="G483" s="422"/>
    </row>
    <row r="484" spans="2:7">
      <c r="B484" s="421"/>
      <c r="C484" s="421"/>
      <c r="D484" s="421"/>
      <c r="E484" s="521"/>
      <c r="F484" s="1420"/>
      <c r="G484" s="1420"/>
    </row>
    <row r="485" spans="2:7">
      <c r="B485" s="421"/>
      <c r="C485" s="421"/>
      <c r="D485" s="421"/>
      <c r="E485" s="521"/>
      <c r="F485" s="1420"/>
      <c r="G485" s="1420"/>
    </row>
    <row r="486" spans="2:7">
      <c r="B486" s="421"/>
      <c r="C486" s="421"/>
      <c r="D486" s="421"/>
      <c r="E486" s="521"/>
      <c r="F486" s="1420"/>
      <c r="G486" s="1420"/>
    </row>
    <row r="487" spans="2:7">
      <c r="B487" s="421"/>
      <c r="C487" s="421"/>
      <c r="D487" s="421"/>
      <c r="E487" s="521"/>
      <c r="F487" s="1420"/>
      <c r="G487" s="1420"/>
    </row>
    <row r="488" spans="2:7">
      <c r="B488" s="421"/>
      <c r="C488" s="421"/>
      <c r="D488" s="421"/>
      <c r="E488" s="521"/>
      <c r="F488" s="1420"/>
      <c r="G488" s="1420"/>
    </row>
    <row r="489" spans="2:7">
      <c r="B489" s="421"/>
      <c r="C489" s="421"/>
      <c r="D489" s="421"/>
      <c r="E489" s="521"/>
      <c r="F489" s="1420"/>
      <c r="G489" s="1420"/>
    </row>
    <row r="490" spans="2:7">
      <c r="B490" s="421"/>
      <c r="C490" s="421"/>
      <c r="D490" s="421"/>
      <c r="E490" s="521"/>
      <c r="F490" s="422"/>
      <c r="G490" s="422"/>
    </row>
    <row r="491" spans="2:7">
      <c r="B491" s="421"/>
      <c r="C491" s="421"/>
      <c r="D491" s="421"/>
      <c r="E491" s="521"/>
      <c r="F491" s="422"/>
      <c r="G491" s="422"/>
    </row>
    <row r="492" spans="2:7">
      <c r="B492" s="421"/>
      <c r="C492" s="421"/>
      <c r="D492" s="421"/>
      <c r="E492" s="521"/>
      <c r="F492" s="422"/>
      <c r="G492" s="422"/>
    </row>
    <row r="493" spans="2:7">
      <c r="B493" s="421"/>
      <c r="C493" s="421"/>
      <c r="D493" s="421"/>
      <c r="E493" s="521"/>
      <c r="F493" s="422"/>
      <c r="G493" s="422"/>
    </row>
    <row r="494" spans="2:7">
      <c r="B494" s="421"/>
      <c r="C494" s="421"/>
      <c r="D494" s="421"/>
      <c r="E494" s="521"/>
      <c r="F494" s="422"/>
      <c r="G494" s="422"/>
    </row>
    <row r="495" spans="2:7">
      <c r="B495" s="421"/>
      <c r="C495" s="421"/>
      <c r="D495" s="421"/>
      <c r="E495" s="521"/>
      <c r="F495" s="422"/>
      <c r="G495" s="422"/>
    </row>
    <row r="496" spans="2:7">
      <c r="B496" s="421"/>
      <c r="C496" s="421"/>
      <c r="D496" s="421"/>
      <c r="E496" s="521"/>
      <c r="F496" s="1420"/>
      <c r="G496" s="1420"/>
    </row>
    <row r="497" spans="2:7">
      <c r="B497" s="421"/>
      <c r="C497" s="421"/>
      <c r="D497" s="421"/>
      <c r="E497" s="521"/>
      <c r="F497" s="1420"/>
      <c r="G497" s="1420"/>
    </row>
    <row r="498" spans="2:7">
      <c r="B498" s="421"/>
      <c r="C498" s="421"/>
      <c r="D498" s="421"/>
      <c r="E498" s="521"/>
      <c r="F498" s="1420"/>
      <c r="G498" s="1420"/>
    </row>
    <row r="499" spans="2:7">
      <c r="B499" s="421"/>
      <c r="C499" s="421"/>
      <c r="D499" s="421"/>
      <c r="E499" s="521"/>
      <c r="F499" s="1420"/>
      <c r="G499" s="1420"/>
    </row>
    <row r="500" spans="2:7">
      <c r="B500" s="421"/>
      <c r="C500" s="421"/>
      <c r="D500" s="421"/>
      <c r="E500" s="521"/>
      <c r="F500" s="1420"/>
      <c r="G500" s="1420"/>
    </row>
    <row r="501" spans="2:7">
      <c r="B501" s="421"/>
      <c r="C501" s="421"/>
      <c r="D501" s="421"/>
      <c r="E501" s="521"/>
      <c r="F501" s="1420"/>
      <c r="G501" s="1420"/>
    </row>
    <row r="502" spans="2:7">
      <c r="B502" s="421"/>
      <c r="C502" s="421"/>
      <c r="D502" s="421"/>
      <c r="E502" s="521"/>
      <c r="F502" s="422"/>
      <c r="G502" s="422"/>
    </row>
    <row r="503" spans="2:7">
      <c r="B503" s="421"/>
      <c r="C503" s="421"/>
      <c r="D503" s="421"/>
      <c r="E503" s="521"/>
      <c r="F503" s="422"/>
      <c r="G503" s="422"/>
    </row>
    <row r="504" spans="2:7">
      <c r="B504" s="421"/>
      <c r="C504" s="421"/>
      <c r="D504" s="421"/>
      <c r="E504" s="521"/>
      <c r="F504" s="422"/>
      <c r="G504" s="422"/>
    </row>
    <row r="505" spans="2:7">
      <c r="B505" s="421"/>
      <c r="C505" s="421"/>
      <c r="D505" s="421"/>
      <c r="E505" s="521"/>
      <c r="F505" s="422"/>
      <c r="G505" s="422"/>
    </row>
    <row r="506" spans="2:7">
      <c r="B506" s="421"/>
      <c r="C506" s="421"/>
      <c r="D506" s="421"/>
      <c r="E506" s="521"/>
      <c r="F506" s="422"/>
      <c r="G506" s="422"/>
    </row>
    <row r="507" spans="2:7">
      <c r="B507" s="421"/>
      <c r="C507" s="421"/>
      <c r="D507" s="421"/>
      <c r="E507" s="521"/>
      <c r="F507" s="422"/>
      <c r="G507" s="422"/>
    </row>
    <row r="508" spans="2:7">
      <c r="B508" s="421"/>
      <c r="C508" s="421"/>
      <c r="D508" s="421"/>
      <c r="E508" s="521"/>
      <c r="F508" s="1420"/>
      <c r="G508" s="1420"/>
    </row>
    <row r="509" spans="2:7">
      <c r="B509" s="421"/>
      <c r="C509" s="421"/>
      <c r="D509" s="421"/>
      <c r="E509" s="521"/>
      <c r="F509" s="1420"/>
      <c r="G509" s="1420"/>
    </row>
    <row r="510" spans="2:7">
      <c r="B510" s="421"/>
      <c r="C510" s="421"/>
      <c r="D510" s="421"/>
      <c r="E510" s="521"/>
      <c r="F510" s="1420"/>
      <c r="G510" s="1420"/>
    </row>
    <row r="511" spans="2:7">
      <c r="B511" s="421"/>
      <c r="C511" s="421"/>
      <c r="D511" s="421"/>
      <c r="E511" s="521"/>
      <c r="F511" s="1420"/>
      <c r="G511" s="1420"/>
    </row>
    <row r="512" spans="2:7">
      <c r="B512" s="421"/>
      <c r="C512" s="421"/>
      <c r="D512" s="421"/>
      <c r="E512" s="521"/>
      <c r="F512" s="1420"/>
      <c r="G512" s="1420"/>
    </row>
    <row r="513" spans="2:7">
      <c r="B513" s="421"/>
      <c r="C513" s="421"/>
      <c r="D513" s="421"/>
      <c r="E513" s="521"/>
      <c r="F513" s="1420"/>
      <c r="G513" s="1420"/>
    </row>
    <row r="514" spans="2:7">
      <c r="B514" s="421"/>
      <c r="C514" s="421"/>
      <c r="D514" s="421"/>
      <c r="E514" s="521"/>
      <c r="F514" s="422"/>
      <c r="G514" s="1420"/>
    </row>
    <row r="515" spans="2:7">
      <c r="B515" s="421"/>
      <c r="C515" s="421"/>
      <c r="D515" s="421"/>
      <c r="E515" s="521"/>
      <c r="F515" s="422"/>
      <c r="G515" s="1420"/>
    </row>
    <row r="516" spans="2:7">
      <c r="B516" s="421"/>
      <c r="C516" s="421"/>
      <c r="D516" s="421"/>
      <c r="E516" s="521"/>
      <c r="F516" s="422"/>
      <c r="G516" s="1420"/>
    </row>
    <row r="517" spans="2:7">
      <c r="B517" s="421"/>
      <c r="C517" s="421"/>
      <c r="D517" s="421"/>
      <c r="E517" s="521"/>
      <c r="F517" s="422"/>
      <c r="G517" s="1420"/>
    </row>
    <row r="518" spans="2:7">
      <c r="B518" s="421"/>
      <c r="C518" s="421"/>
      <c r="D518" s="421"/>
      <c r="E518" s="521"/>
      <c r="F518" s="422"/>
      <c r="G518" s="1420"/>
    </row>
    <row r="519" spans="2:7">
      <c r="B519" s="421"/>
      <c r="C519" s="421"/>
      <c r="D519" s="421"/>
      <c r="E519" s="521"/>
      <c r="F519" s="422"/>
      <c r="G519" s="1420"/>
    </row>
    <row r="520" spans="2:7">
      <c r="B520" s="421"/>
      <c r="C520" s="421"/>
      <c r="D520" s="421"/>
      <c r="E520" s="521"/>
      <c r="F520" s="422"/>
      <c r="G520" s="1420"/>
    </row>
    <row r="521" spans="2:7">
      <c r="B521" s="421"/>
      <c r="C521" s="421"/>
      <c r="D521" s="421"/>
      <c r="E521" s="521"/>
      <c r="F521" s="422"/>
      <c r="G521" s="1420"/>
    </row>
    <row r="522" spans="2:7">
      <c r="B522" s="421"/>
      <c r="C522" s="421"/>
      <c r="D522" s="421"/>
      <c r="E522" s="521"/>
      <c r="F522" s="422"/>
      <c r="G522" s="1420"/>
    </row>
    <row r="523" spans="2:7">
      <c r="B523" s="421"/>
      <c r="C523" s="421"/>
      <c r="D523" s="421"/>
      <c r="E523" s="521"/>
      <c r="F523" s="422"/>
      <c r="G523" s="1420"/>
    </row>
    <row r="524" spans="2:7">
      <c r="B524" s="421"/>
      <c r="C524" s="421"/>
      <c r="D524" s="421"/>
      <c r="E524" s="521"/>
      <c r="F524" s="422"/>
      <c r="G524" s="1420"/>
    </row>
    <row r="525" spans="2:7">
      <c r="B525" s="421"/>
      <c r="C525" s="421"/>
      <c r="D525" s="421"/>
      <c r="E525" s="521"/>
      <c r="F525" s="422"/>
      <c r="G525" s="1420"/>
    </row>
    <row r="526" spans="2:7">
      <c r="B526" s="421"/>
      <c r="C526" s="421"/>
      <c r="D526" s="421"/>
      <c r="E526" s="521"/>
      <c r="F526" s="422"/>
      <c r="G526" s="422"/>
    </row>
    <row r="527" spans="2:7">
      <c r="B527" s="421"/>
      <c r="C527" s="421"/>
      <c r="D527" s="421"/>
      <c r="E527" s="521"/>
      <c r="F527" s="422"/>
      <c r="G527" s="422"/>
    </row>
    <row r="528" spans="2:7">
      <c r="B528" s="421"/>
      <c r="C528" s="421"/>
      <c r="D528" s="421"/>
      <c r="E528" s="521"/>
      <c r="F528" s="422"/>
      <c r="G528" s="422"/>
    </row>
    <row r="529" spans="2:7">
      <c r="B529" s="421"/>
      <c r="C529" s="421"/>
      <c r="D529" s="421"/>
      <c r="E529" s="521"/>
      <c r="F529" s="422"/>
      <c r="G529" s="422"/>
    </row>
    <row r="530" spans="2:7">
      <c r="B530" s="421"/>
      <c r="C530" s="421"/>
      <c r="D530" s="421"/>
      <c r="E530" s="521"/>
      <c r="F530" s="422"/>
      <c r="G530" s="422"/>
    </row>
    <row r="531" spans="2:7">
      <c r="B531" s="421"/>
      <c r="C531" s="421"/>
      <c r="D531" s="421"/>
      <c r="E531" s="521"/>
      <c r="F531" s="422"/>
      <c r="G531" s="422"/>
    </row>
    <row r="532" spans="2:7">
      <c r="B532" s="421"/>
      <c r="C532" s="421"/>
      <c r="D532" s="421"/>
      <c r="E532" s="521"/>
      <c r="F532" s="1420"/>
      <c r="G532" s="422"/>
    </row>
    <row r="533" spans="2:7">
      <c r="B533" s="421"/>
      <c r="C533" s="421"/>
      <c r="D533" s="421"/>
      <c r="E533" s="521"/>
      <c r="F533" s="1420"/>
      <c r="G533" s="422"/>
    </row>
    <row r="534" spans="2:7">
      <c r="B534" s="421"/>
      <c r="C534" s="421"/>
      <c r="D534" s="421"/>
      <c r="E534" s="521"/>
      <c r="F534" s="1420"/>
      <c r="G534" s="422"/>
    </row>
    <row r="535" spans="2:7">
      <c r="B535" s="421"/>
      <c r="C535" s="421"/>
      <c r="D535" s="421"/>
      <c r="E535" s="521"/>
      <c r="F535" s="1420"/>
      <c r="G535" s="422"/>
    </row>
    <row r="536" spans="2:7">
      <c r="B536" s="421"/>
      <c r="C536" s="421"/>
      <c r="D536" s="421"/>
      <c r="E536" s="521"/>
      <c r="F536" s="1420"/>
      <c r="G536" s="422"/>
    </row>
    <row r="537" spans="2:7">
      <c r="B537" s="421"/>
      <c r="C537" s="421"/>
      <c r="D537" s="421"/>
      <c r="E537" s="521"/>
      <c r="F537" s="1420"/>
      <c r="G537" s="422"/>
    </row>
    <row r="538" spans="2:7">
      <c r="B538" s="421"/>
      <c r="C538" s="421"/>
      <c r="D538" s="421"/>
      <c r="E538" s="521"/>
      <c r="F538" s="1420"/>
    </row>
    <row r="539" spans="2:7">
      <c r="B539" s="421"/>
      <c r="C539" s="421"/>
      <c r="D539" s="421"/>
      <c r="E539" s="521"/>
      <c r="F539" s="1420"/>
    </row>
    <row r="540" spans="2:7">
      <c r="B540" s="421"/>
      <c r="C540" s="421"/>
      <c r="D540" s="421"/>
      <c r="E540" s="521"/>
      <c r="F540" s="1420"/>
    </row>
    <row r="541" spans="2:7">
      <c r="B541" s="421"/>
      <c r="C541" s="421"/>
      <c r="D541" s="421"/>
      <c r="E541" s="521"/>
      <c r="F541" s="1420"/>
    </row>
    <row r="542" spans="2:7">
      <c r="B542" s="421"/>
      <c r="C542" s="421"/>
      <c r="D542" s="421"/>
      <c r="E542" s="521"/>
      <c r="F542" s="1420"/>
    </row>
    <row r="543" spans="2:7">
      <c r="B543" s="421"/>
      <c r="C543" s="421"/>
      <c r="D543" s="421"/>
      <c r="E543" s="521"/>
      <c r="F543" s="1420"/>
    </row>
  </sheetData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156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43" sqref="O43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85546875" style="5" customWidth="1"/>
    <col min="5" max="9" width="7.5703125" style="5" customWidth="1"/>
    <col min="10" max="10" width="8.42578125" style="5" customWidth="1"/>
    <col min="11" max="11" width="2.42578125" style="4" customWidth="1"/>
    <col min="12" max="12" width="12.28515625" style="4" customWidth="1"/>
    <col min="13" max="13" width="6.5703125" style="5" customWidth="1"/>
    <col min="14" max="14" width="12.85546875" style="4" customWidth="1"/>
    <col min="15" max="15" width="14.85546875" style="4" customWidth="1"/>
    <col min="16" max="16" width="7.42578125" style="4" customWidth="1"/>
    <col min="17" max="16384" width="9.140625" style="4"/>
  </cols>
  <sheetData>
    <row r="1" spans="2:17" s="2" customFormat="1" ht="14.45" customHeight="1">
      <c r="B1" s="30"/>
      <c r="M1" s="555"/>
    </row>
    <row r="2" spans="2:17" s="31" customFormat="1" ht="18">
      <c r="B2" s="32" t="s">
        <v>42</v>
      </c>
      <c r="D2" s="33"/>
      <c r="E2" s="33"/>
      <c r="F2" s="33"/>
      <c r="G2" s="33"/>
      <c r="H2" s="33"/>
      <c r="I2" s="33"/>
      <c r="J2" s="33"/>
      <c r="L2" s="32" t="s">
        <v>43</v>
      </c>
      <c r="M2" s="33"/>
    </row>
    <row r="3" spans="2:17" ht="13.15" customHeight="1">
      <c r="B3" s="34"/>
    </row>
    <row r="4" spans="2:17">
      <c r="B4" s="35" t="s">
        <v>44</v>
      </c>
      <c r="C4" s="36" t="s">
        <v>45</v>
      </c>
      <c r="D4" s="37">
        <v>2016</v>
      </c>
      <c r="E4" s="38">
        <v>2017</v>
      </c>
      <c r="F4" s="39">
        <v>2018</v>
      </c>
      <c r="G4" s="40">
        <v>2019</v>
      </c>
      <c r="H4" s="41">
        <v>2020</v>
      </c>
      <c r="I4" s="1448">
        <v>2021</v>
      </c>
      <c r="J4" s="42" t="s">
        <v>46</v>
      </c>
      <c r="L4" s="1574" t="s">
        <v>47</v>
      </c>
      <c r="M4" s="1486" t="s">
        <v>48</v>
      </c>
      <c r="N4" s="36" t="s">
        <v>49</v>
      </c>
      <c r="O4" s="36" t="s">
        <v>50</v>
      </c>
      <c r="P4" s="43" t="s">
        <v>51</v>
      </c>
    </row>
    <row r="5" spans="2:17">
      <c r="B5" s="1577" t="s">
        <v>77</v>
      </c>
      <c r="C5" s="1382" t="s">
        <v>53</v>
      </c>
      <c r="D5" s="1388"/>
      <c r="E5" s="1388"/>
      <c r="F5" s="1732"/>
      <c r="G5" s="1389">
        <f>'2019 Exhibitor Points'!G40</f>
        <v>5</v>
      </c>
      <c r="H5" s="1734"/>
      <c r="I5" s="1736">
        <f>'2021 Exhibitor points'!G33</f>
        <v>15</v>
      </c>
      <c r="J5" s="1463">
        <f t="shared" ref="J5:J38" si="0">SUM(D5:I5)</f>
        <v>20</v>
      </c>
      <c r="L5" s="1575" t="s">
        <v>54</v>
      </c>
      <c r="M5" s="1487">
        <v>13</v>
      </c>
      <c r="N5" s="51" t="s">
        <v>55</v>
      </c>
      <c r="O5" s="51" t="s">
        <v>56</v>
      </c>
      <c r="P5" s="1402"/>
    </row>
    <row r="6" spans="2:17">
      <c r="B6" s="1390" t="s">
        <v>52</v>
      </c>
      <c r="C6" s="1382" t="s">
        <v>53</v>
      </c>
      <c r="D6" s="1383"/>
      <c r="E6" s="1383"/>
      <c r="F6" s="1383"/>
      <c r="G6" s="1385">
        <f>'2019 Exhibitor Points'!G1032</f>
        <v>7</v>
      </c>
      <c r="H6" s="1733">
        <f>'2020 Exhibitor points'!G873</f>
        <v>10</v>
      </c>
      <c r="I6" s="1735">
        <f>'2021 Exhibitor points'!G1074</f>
        <v>17</v>
      </c>
      <c r="J6" s="1614">
        <f t="shared" si="0"/>
        <v>34</v>
      </c>
      <c r="L6" s="1576" t="s">
        <v>54</v>
      </c>
      <c r="M6" s="1488">
        <v>14</v>
      </c>
      <c r="N6" s="55" t="s">
        <v>58</v>
      </c>
      <c r="O6" s="55" t="s">
        <v>56</v>
      </c>
      <c r="P6" s="1912"/>
    </row>
    <row r="7" spans="2:17">
      <c r="B7" s="1382" t="s">
        <v>5473</v>
      </c>
      <c r="C7" s="1382" t="s">
        <v>53</v>
      </c>
      <c r="D7" s="1388"/>
      <c r="E7" s="1388"/>
      <c r="F7" s="1388"/>
      <c r="G7" s="1389"/>
      <c r="H7" s="1464"/>
      <c r="I7" s="1465">
        <f>'2021 Exhibitor points'!G175</f>
        <v>15</v>
      </c>
      <c r="J7" s="1463">
        <f t="shared" si="0"/>
        <v>15</v>
      </c>
      <c r="L7" s="1462" t="s">
        <v>60</v>
      </c>
      <c r="M7" s="425">
        <v>7</v>
      </c>
      <c r="N7" s="55" t="s">
        <v>61</v>
      </c>
      <c r="O7" s="55" t="s">
        <v>62</v>
      </c>
      <c r="P7" s="1402"/>
    </row>
    <row r="8" spans="2:17">
      <c r="B8" s="1577" t="s">
        <v>5531</v>
      </c>
      <c r="C8" s="1387" t="s">
        <v>53</v>
      </c>
      <c r="D8" s="1383"/>
      <c r="E8" s="1383"/>
      <c r="F8" s="1383"/>
      <c r="G8" s="1385"/>
      <c r="H8" s="1385"/>
      <c r="I8" s="1385">
        <f>'2021 Exhibitor points'!G486</f>
        <v>7</v>
      </c>
      <c r="J8" s="1386">
        <f t="shared" si="0"/>
        <v>7</v>
      </c>
      <c r="L8" s="1461" t="s">
        <v>60</v>
      </c>
      <c r="M8" s="425">
        <v>13</v>
      </c>
      <c r="N8" s="55" t="s">
        <v>64</v>
      </c>
      <c r="O8" s="55" t="s">
        <v>56</v>
      </c>
      <c r="P8" s="1402"/>
    </row>
    <row r="9" spans="2:17">
      <c r="B9" s="1382" t="s">
        <v>5484</v>
      </c>
      <c r="C9" s="1382" t="s">
        <v>53</v>
      </c>
      <c r="D9" s="1388"/>
      <c r="E9" s="1388"/>
      <c r="F9" s="1388"/>
      <c r="G9" s="1389"/>
      <c r="H9" s="1389"/>
      <c r="I9" s="1389">
        <f>'2021 Exhibitor points'!G774</f>
        <v>5</v>
      </c>
      <c r="J9" s="1386">
        <f t="shared" si="0"/>
        <v>5</v>
      </c>
      <c r="L9" s="1461" t="s">
        <v>60</v>
      </c>
      <c r="M9" s="425">
        <v>14</v>
      </c>
      <c r="N9" s="55" t="s">
        <v>66</v>
      </c>
      <c r="O9" s="55" t="s">
        <v>56</v>
      </c>
      <c r="P9" s="1402"/>
    </row>
    <row r="10" spans="2:17">
      <c r="B10" s="1381" t="s">
        <v>59</v>
      </c>
      <c r="C10" s="1382" t="s">
        <v>53</v>
      </c>
      <c r="D10" s="1388"/>
      <c r="E10" s="1388"/>
      <c r="F10" s="1388"/>
      <c r="G10" s="1389">
        <f>'2019 Exhibitor Points'!G241</f>
        <v>5</v>
      </c>
      <c r="H10" s="1389">
        <f>'2020 Exhibitor points'!G170</f>
        <v>10</v>
      </c>
      <c r="I10" s="1389">
        <v>5</v>
      </c>
      <c r="J10" s="1386">
        <f t="shared" si="0"/>
        <v>20</v>
      </c>
      <c r="L10" s="1461" t="s">
        <v>60</v>
      </c>
      <c r="M10" s="425">
        <v>20</v>
      </c>
      <c r="N10" s="55" t="s">
        <v>68</v>
      </c>
      <c r="O10" s="55" t="s">
        <v>56</v>
      </c>
      <c r="P10" s="1911"/>
    </row>
    <row r="11" spans="2:17">
      <c r="B11" s="1578" t="s">
        <v>144</v>
      </c>
      <c r="C11" s="1382" t="s">
        <v>53</v>
      </c>
      <c r="D11" s="1388"/>
      <c r="E11" s="1388"/>
      <c r="F11" s="1388">
        <f>'2021 Exhibitor points'!G490</f>
        <v>10</v>
      </c>
      <c r="G11" s="1389">
        <f>'2021 Exhibitor points'!G492</f>
        <v>2</v>
      </c>
      <c r="H11" s="1389"/>
      <c r="I11" s="1389">
        <v>3</v>
      </c>
      <c r="J11" s="1386">
        <f t="shared" si="0"/>
        <v>15</v>
      </c>
      <c r="L11" s="1461" t="s">
        <v>60</v>
      </c>
      <c r="M11" s="425">
        <v>21</v>
      </c>
      <c r="N11" s="55" t="s">
        <v>70</v>
      </c>
      <c r="O11" s="55" t="s">
        <v>56</v>
      </c>
      <c r="P11" s="1754"/>
    </row>
    <row r="12" spans="2:17">
      <c r="B12" s="1391" t="s">
        <v>65</v>
      </c>
      <c r="C12" s="1382" t="s">
        <v>53</v>
      </c>
      <c r="D12" s="1383"/>
      <c r="E12" s="1383"/>
      <c r="F12" s="1383">
        <v>10</v>
      </c>
      <c r="G12" s="1385"/>
      <c r="H12" s="1385">
        <f>'2020 Exhibitor points'!G624</f>
        <v>5</v>
      </c>
      <c r="I12" s="1385"/>
      <c r="J12" s="1386">
        <f t="shared" si="0"/>
        <v>15</v>
      </c>
      <c r="L12" s="1461" t="s">
        <v>60</v>
      </c>
      <c r="M12" s="425">
        <v>27</v>
      </c>
      <c r="N12" s="55" t="s">
        <v>72</v>
      </c>
      <c r="O12" s="55" t="s">
        <v>56</v>
      </c>
      <c r="P12" s="1402"/>
    </row>
    <row r="13" spans="2:17">
      <c r="B13" s="1391" t="s">
        <v>67</v>
      </c>
      <c r="C13" s="1382" t="s">
        <v>53</v>
      </c>
      <c r="D13" s="1383"/>
      <c r="E13" s="1383">
        <v>7</v>
      </c>
      <c r="F13" s="1383">
        <f>'2018 Exhibitor Points '!H1097</f>
        <v>10</v>
      </c>
      <c r="G13" s="1385"/>
      <c r="H13" s="1385">
        <f>'2020 Exhibitor points'!G881</f>
        <v>0</v>
      </c>
      <c r="I13" s="1385"/>
      <c r="J13" s="1386">
        <f t="shared" si="0"/>
        <v>17</v>
      </c>
      <c r="L13" s="53" t="s">
        <v>75</v>
      </c>
      <c r="M13" s="425">
        <v>16</v>
      </c>
      <c r="N13" s="55" t="s">
        <v>61</v>
      </c>
      <c r="O13" s="55" t="s">
        <v>76</v>
      </c>
      <c r="P13" s="1402"/>
    </row>
    <row r="14" spans="2:17">
      <c r="B14" s="1392" t="s">
        <v>57</v>
      </c>
      <c r="C14" s="1382" t="s">
        <v>53</v>
      </c>
      <c r="D14" s="1383"/>
      <c r="E14" s="1383">
        <f>'2019 Exhibitor Points'!G862</f>
        <v>0</v>
      </c>
      <c r="F14" s="1383">
        <f>'2019 Exhibitor Points'!G864</f>
        <v>0</v>
      </c>
      <c r="G14" s="1385">
        <f>'2019 Exhibitor Points'!G867</f>
        <v>5</v>
      </c>
      <c r="H14" s="1385">
        <f>'2020 Exhibitor points'!G711</f>
        <v>10</v>
      </c>
      <c r="I14" s="1385"/>
      <c r="J14" s="1386">
        <f t="shared" si="0"/>
        <v>15</v>
      </c>
      <c r="L14" s="53" t="s">
        <v>75</v>
      </c>
      <c r="M14" s="425">
        <v>22</v>
      </c>
      <c r="N14" s="55" t="s">
        <v>78</v>
      </c>
      <c r="O14" s="55" t="s">
        <v>78</v>
      </c>
      <c r="P14" s="1910"/>
    </row>
    <row r="15" spans="2:17">
      <c r="B15" s="1392" t="s">
        <v>69</v>
      </c>
      <c r="C15" s="1393" t="s">
        <v>53</v>
      </c>
      <c r="D15" s="1383"/>
      <c r="E15" s="1383">
        <v>5</v>
      </c>
      <c r="F15" s="1383">
        <f>'2018 Exhibitor Points '!H972</f>
        <v>10</v>
      </c>
      <c r="G15" s="1385"/>
      <c r="H15" s="1385"/>
      <c r="I15" s="1385"/>
      <c r="J15" s="1386">
        <f t="shared" si="0"/>
        <v>15</v>
      </c>
      <c r="L15" s="53" t="s">
        <v>75</v>
      </c>
      <c r="M15" s="425">
        <v>23</v>
      </c>
      <c r="N15" s="55" t="s">
        <v>78</v>
      </c>
      <c r="O15" s="55" t="s">
        <v>78</v>
      </c>
      <c r="P15" s="1910"/>
      <c r="Q15" s="60"/>
    </row>
    <row r="16" spans="2:17">
      <c r="B16" s="1392" t="s">
        <v>71</v>
      </c>
      <c r="C16" s="1393" t="s">
        <v>53</v>
      </c>
      <c r="D16" s="1388"/>
      <c r="E16" s="1388"/>
      <c r="F16" s="1388">
        <f>'2018 Exhibitor Points '!H481</f>
        <v>10</v>
      </c>
      <c r="G16" s="1389"/>
      <c r="H16" s="1389"/>
      <c r="I16" s="1389"/>
      <c r="J16" s="1386">
        <f t="shared" si="0"/>
        <v>10</v>
      </c>
      <c r="L16" s="53" t="s">
        <v>83</v>
      </c>
      <c r="M16" s="425">
        <v>12</v>
      </c>
      <c r="N16" s="55" t="s">
        <v>86</v>
      </c>
      <c r="O16" s="62" t="s">
        <v>56</v>
      </c>
      <c r="P16" s="1911"/>
    </row>
    <row r="17" spans="2:17">
      <c r="B17" s="1392" t="s">
        <v>806</v>
      </c>
      <c r="C17" s="1393" t="s">
        <v>53</v>
      </c>
      <c r="D17" s="1388"/>
      <c r="E17" s="1388"/>
      <c r="F17" s="1388"/>
      <c r="G17" s="1389"/>
      <c r="H17" s="1389">
        <v>0</v>
      </c>
      <c r="I17" s="1389">
        <v>0</v>
      </c>
      <c r="J17" s="1386">
        <v>0</v>
      </c>
      <c r="L17" s="1564" t="s">
        <v>97</v>
      </c>
      <c r="M17" s="1478">
        <v>12</v>
      </c>
      <c r="N17" s="1473" t="s">
        <v>61</v>
      </c>
      <c r="O17" s="1469" t="s">
        <v>98</v>
      </c>
      <c r="P17" s="1914"/>
      <c r="Q17" s="1913"/>
    </row>
    <row r="18" spans="2:17">
      <c r="B18" s="1392" t="s">
        <v>73</v>
      </c>
      <c r="C18" s="1382" t="s">
        <v>53</v>
      </c>
      <c r="D18" s="1383"/>
      <c r="E18" s="1383"/>
      <c r="F18" s="1383">
        <f>'2018 Exhibitor Points '!H990</f>
        <v>5</v>
      </c>
      <c r="G18" s="1385">
        <f>'2019 Exhibitor Points'!G946</f>
        <v>3</v>
      </c>
      <c r="H18" s="1385"/>
      <c r="I18" s="1385"/>
      <c r="J18" s="1386">
        <f t="shared" si="0"/>
        <v>8</v>
      </c>
      <c r="L18" s="1565" t="s">
        <v>97</v>
      </c>
      <c r="M18" s="1479">
        <v>19</v>
      </c>
      <c r="N18" s="1467" t="s">
        <v>58</v>
      </c>
      <c r="O18" s="1469" t="s">
        <v>100</v>
      </c>
      <c r="P18" s="1915"/>
      <c r="Q18" s="1563"/>
    </row>
    <row r="19" spans="2:17">
      <c r="B19" s="1391" t="s">
        <v>74</v>
      </c>
      <c r="C19" s="1382" t="s">
        <v>53</v>
      </c>
      <c r="D19" s="1388"/>
      <c r="E19" s="1388"/>
      <c r="F19" s="1388">
        <f>'2018 Exhibitor Points '!H519</f>
        <v>3</v>
      </c>
      <c r="G19" s="1389">
        <f>'2019 Exhibitor Points'!G484</f>
        <v>3</v>
      </c>
      <c r="H19" s="1389"/>
      <c r="I19" s="1389"/>
      <c r="J19" s="1386">
        <f t="shared" si="0"/>
        <v>6</v>
      </c>
      <c r="L19" s="1566" t="s">
        <v>102</v>
      </c>
      <c r="M19" s="1480">
        <v>9</v>
      </c>
      <c r="N19" s="1468" t="s">
        <v>72</v>
      </c>
      <c r="O19" s="1469" t="s">
        <v>100</v>
      </c>
      <c r="P19" s="1915"/>
      <c r="Q19" s="1563"/>
    </row>
    <row r="20" spans="2:17">
      <c r="B20" s="1392" t="s">
        <v>79</v>
      </c>
      <c r="C20" s="1382" t="s">
        <v>53</v>
      </c>
      <c r="D20" s="1383"/>
      <c r="E20" s="1383"/>
      <c r="F20" s="1383">
        <f>'2018 Exhibitor Points '!H1031</f>
        <v>5</v>
      </c>
      <c r="G20" s="1385"/>
      <c r="H20" s="1385"/>
      <c r="I20" s="1385"/>
      <c r="J20" s="1386">
        <f t="shared" si="0"/>
        <v>5</v>
      </c>
      <c r="L20" s="1567" t="s">
        <v>102</v>
      </c>
      <c r="M20" s="1481">
        <v>16</v>
      </c>
      <c r="N20" s="1468" t="s">
        <v>81</v>
      </c>
      <c r="O20" s="1470" t="s">
        <v>56</v>
      </c>
      <c r="P20" s="1915"/>
      <c r="Q20" s="1563"/>
    </row>
    <row r="21" spans="2:17">
      <c r="B21" s="1747" t="s">
        <v>5748</v>
      </c>
      <c r="C21" s="1382" t="s">
        <v>53</v>
      </c>
      <c r="D21" s="1383"/>
      <c r="E21" s="1383"/>
      <c r="F21" s="1383"/>
      <c r="G21" s="1385"/>
      <c r="H21" s="1385"/>
      <c r="I21" s="1385">
        <v>0</v>
      </c>
      <c r="J21" s="1386">
        <v>0</v>
      </c>
      <c r="L21" s="1568" t="s">
        <v>102</v>
      </c>
      <c r="M21" s="1482">
        <v>17</v>
      </c>
      <c r="N21" s="1472" t="s">
        <v>105</v>
      </c>
      <c r="O21" s="1471" t="s">
        <v>56</v>
      </c>
      <c r="P21" s="1915"/>
      <c r="Q21" s="1563"/>
    </row>
    <row r="22" spans="2:17">
      <c r="B22" s="1746" t="s">
        <v>80</v>
      </c>
      <c r="C22" s="1387" t="s">
        <v>53</v>
      </c>
      <c r="D22" s="1383"/>
      <c r="E22" s="1383"/>
      <c r="F22" s="1383"/>
      <c r="G22" s="1385">
        <f>'2019 Exhibitor Points'!G1352</f>
        <v>5</v>
      </c>
      <c r="H22" s="1385"/>
      <c r="I22" s="1385"/>
      <c r="J22" s="1386">
        <f t="shared" si="0"/>
        <v>5</v>
      </c>
      <c r="L22" s="1569" t="s">
        <v>102</v>
      </c>
      <c r="M22" s="1483">
        <v>24</v>
      </c>
      <c r="N22" s="1474" t="s">
        <v>84</v>
      </c>
      <c r="O22" s="1469" t="s">
        <v>56</v>
      </c>
      <c r="P22" s="1916"/>
      <c r="Q22" s="1409"/>
    </row>
    <row r="23" spans="2:17">
      <c r="B23" s="1743" t="s">
        <v>82</v>
      </c>
      <c r="C23" s="1387" t="s">
        <v>53</v>
      </c>
      <c r="D23" s="1383"/>
      <c r="E23" s="1383"/>
      <c r="F23" s="1383"/>
      <c r="G23" s="1385">
        <f>'2019 Exhibitor Points'!G1512</f>
        <v>5</v>
      </c>
      <c r="H23" s="1385"/>
      <c r="I23" s="1385"/>
      <c r="J23" s="1386">
        <f t="shared" si="0"/>
        <v>5</v>
      </c>
      <c r="L23" s="1569" t="s">
        <v>108</v>
      </c>
      <c r="M23" s="1483">
        <v>7</v>
      </c>
      <c r="N23" s="1472" t="s">
        <v>88</v>
      </c>
      <c r="O23" s="1469" t="s">
        <v>56</v>
      </c>
      <c r="P23" s="1917"/>
      <c r="Q23" s="1563"/>
    </row>
    <row r="24" spans="2:17">
      <c r="B24" s="1744" t="s">
        <v>85</v>
      </c>
      <c r="C24" s="1382" t="s">
        <v>53</v>
      </c>
      <c r="D24" s="1383"/>
      <c r="E24" s="1383"/>
      <c r="F24" s="1383"/>
      <c r="G24" s="1385">
        <f>'2019 Exhibitor Points'!G1533</f>
        <v>5</v>
      </c>
      <c r="H24" s="1385"/>
      <c r="I24" s="1385"/>
      <c r="J24" s="1386">
        <f t="shared" si="0"/>
        <v>5</v>
      </c>
      <c r="L24" s="1568" t="s">
        <v>108</v>
      </c>
      <c r="M24" s="1484">
        <v>14</v>
      </c>
      <c r="N24" s="1475" t="s">
        <v>94</v>
      </c>
      <c r="O24" s="1467" t="s">
        <v>56</v>
      </c>
      <c r="P24" s="1915"/>
      <c r="Q24" s="1409"/>
    </row>
    <row r="25" spans="2:17">
      <c r="B25" s="1745" t="s">
        <v>87</v>
      </c>
      <c r="C25" s="1387" t="s">
        <v>53</v>
      </c>
      <c r="D25" s="1383"/>
      <c r="E25" s="1383"/>
      <c r="F25" s="1383">
        <f>'2018 Exhibitor Points '!H1598</f>
        <v>5</v>
      </c>
      <c r="G25" s="1385"/>
      <c r="H25" s="1385"/>
      <c r="I25" s="1385"/>
      <c r="J25" s="1386">
        <f t="shared" si="0"/>
        <v>5</v>
      </c>
      <c r="L25" s="1570" t="s">
        <v>108</v>
      </c>
      <c r="M25" s="1485">
        <v>27</v>
      </c>
      <c r="N25" s="1477" t="s">
        <v>94</v>
      </c>
      <c r="O25" s="1741" t="s">
        <v>100</v>
      </c>
      <c r="P25" s="1915"/>
      <c r="Q25" s="1409"/>
    </row>
    <row r="26" spans="2:17">
      <c r="B26" s="61" t="s">
        <v>123</v>
      </c>
      <c r="C26" s="44" t="s">
        <v>91</v>
      </c>
      <c r="D26" s="75"/>
      <c r="E26" s="75"/>
      <c r="F26" s="75">
        <f>'2018 Exhibitor Points '!H734</f>
        <v>130</v>
      </c>
      <c r="G26" s="76">
        <f>'2019 Exhibitor Points'!G690</f>
        <v>37</v>
      </c>
      <c r="H26" s="76"/>
      <c r="I26" s="76">
        <f>'2021 Exhibitor points'!G666</f>
        <v>150</v>
      </c>
      <c r="J26" s="48">
        <f t="shared" si="0"/>
        <v>317</v>
      </c>
      <c r="L26" s="1571" t="s">
        <v>108</v>
      </c>
      <c r="M26" s="1572">
        <v>28</v>
      </c>
      <c r="N26" s="1573" t="s">
        <v>112</v>
      </c>
      <c r="O26" s="1742" t="s">
        <v>56</v>
      </c>
      <c r="P26" s="1918"/>
      <c r="Q26" s="2"/>
    </row>
    <row r="27" spans="2:17">
      <c r="B27" s="61" t="s">
        <v>122</v>
      </c>
      <c r="C27" s="44" t="s">
        <v>91</v>
      </c>
      <c r="D27" s="75"/>
      <c r="E27" s="75"/>
      <c r="F27" s="75">
        <f>'2018 Exhibitor Points '!H1314</f>
        <v>171</v>
      </c>
      <c r="G27" s="76">
        <f>'2019 Exhibitor Points'!G1261</f>
        <v>243</v>
      </c>
      <c r="H27" s="76"/>
      <c r="I27" s="76">
        <f>'2021 Exhibitor points'!G1287</f>
        <v>122</v>
      </c>
      <c r="J27" s="48">
        <f t="shared" si="0"/>
        <v>536</v>
      </c>
      <c r="M27" s="4"/>
      <c r="P27" s="1753"/>
      <c r="Q27" s="2"/>
    </row>
    <row r="28" spans="2:17">
      <c r="B28" s="61" t="s">
        <v>92</v>
      </c>
      <c r="C28" s="44" t="s">
        <v>91</v>
      </c>
      <c r="D28" s="75"/>
      <c r="E28" s="75"/>
      <c r="F28" s="75">
        <f>'2018 Exhibitor Points '!H1460</f>
        <v>121</v>
      </c>
      <c r="G28" s="76">
        <f>'2019 Exhibitor Points'!G1403</f>
        <v>78</v>
      </c>
      <c r="H28" s="76">
        <v>29</v>
      </c>
      <c r="I28" s="76">
        <f>'2021 Exhibitor points'!G1450</f>
        <v>120</v>
      </c>
      <c r="J28" s="48">
        <f t="shared" si="0"/>
        <v>348</v>
      </c>
      <c r="M28" s="4"/>
      <c r="P28" s="1740"/>
      <c r="Q28" s="2"/>
    </row>
    <row r="29" spans="2:17">
      <c r="B29" s="61" t="s">
        <v>99</v>
      </c>
      <c r="C29" s="70" t="s">
        <v>91</v>
      </c>
      <c r="D29" s="75"/>
      <c r="E29" s="75"/>
      <c r="F29" s="75">
        <v>28</v>
      </c>
      <c r="G29" s="76">
        <f>'2019 Exhibitor Points'!G978</f>
        <v>70</v>
      </c>
      <c r="H29" s="76">
        <v>14</v>
      </c>
      <c r="I29" s="76">
        <v>102</v>
      </c>
      <c r="J29" s="48">
        <f t="shared" si="0"/>
        <v>214</v>
      </c>
      <c r="L29" s="1476"/>
      <c r="M29" s="1489"/>
      <c r="Q29" s="2"/>
    </row>
    <row r="30" spans="2:17">
      <c r="B30" s="63" t="s">
        <v>90</v>
      </c>
      <c r="C30" s="44" t="s">
        <v>91</v>
      </c>
      <c r="D30" s="75"/>
      <c r="E30" s="75"/>
      <c r="F30" s="75">
        <f>'2018 Exhibitor Points '!H1149</f>
        <v>114</v>
      </c>
      <c r="G30" s="76">
        <f>'2019 Exhibitor Points'!G1097</f>
        <v>110</v>
      </c>
      <c r="H30" s="76">
        <f>'2020 Exhibitor points'!G931</f>
        <v>59</v>
      </c>
      <c r="I30" s="76">
        <f>'2021 Exhibitor points'!G1142</f>
        <v>83</v>
      </c>
      <c r="J30" s="48">
        <f t="shared" si="0"/>
        <v>366</v>
      </c>
      <c r="Q30" s="2"/>
    </row>
    <row r="31" spans="2:17">
      <c r="B31" s="61" t="s">
        <v>93</v>
      </c>
      <c r="C31" s="70" t="s">
        <v>91</v>
      </c>
      <c r="D31" s="75"/>
      <c r="E31" s="75"/>
      <c r="F31" s="75">
        <f>'2018 Exhibitor Points '!H1335</f>
        <v>97</v>
      </c>
      <c r="G31" s="76">
        <f>'2019 Exhibitor Points'!G1299</f>
        <v>95</v>
      </c>
      <c r="H31" s="76">
        <v>44</v>
      </c>
      <c r="I31" s="76">
        <f>'2021 Exhibitor points'!G1343</f>
        <v>68</v>
      </c>
      <c r="J31" s="48">
        <f t="shared" si="0"/>
        <v>304</v>
      </c>
      <c r="Q31" s="20"/>
    </row>
    <row r="32" spans="2:17">
      <c r="B32" s="59" t="s">
        <v>96</v>
      </c>
      <c r="C32" s="70" t="s">
        <v>91</v>
      </c>
      <c r="D32" s="75"/>
      <c r="E32" s="75"/>
      <c r="F32" s="75"/>
      <c r="G32" s="76">
        <f>'2019 Exhibitor Points'!G844</f>
        <v>58</v>
      </c>
      <c r="H32" s="76">
        <v>43</v>
      </c>
      <c r="I32" s="76">
        <f>'2021 Exhibitor points'!G851</f>
        <v>63</v>
      </c>
      <c r="J32" s="48">
        <f t="shared" si="0"/>
        <v>164</v>
      </c>
      <c r="Q32" s="20"/>
    </row>
    <row r="33" spans="2:17">
      <c r="B33" s="63" t="s">
        <v>1135</v>
      </c>
      <c r="C33" s="64" t="s">
        <v>91</v>
      </c>
      <c r="D33" s="75"/>
      <c r="E33" s="75"/>
      <c r="F33" s="75">
        <f>'2018 Exhibitor Points '!H1226</f>
        <v>161</v>
      </c>
      <c r="G33" s="76">
        <f>'2019 Exhibitor Points'!G1162</f>
        <v>93</v>
      </c>
      <c r="H33" s="76">
        <f>'2020 Exhibitor points'!G981</f>
        <v>19</v>
      </c>
      <c r="I33" s="76">
        <f>'2021 Exhibitor points'!G1201</f>
        <v>62</v>
      </c>
      <c r="J33" s="48">
        <f t="shared" si="0"/>
        <v>335</v>
      </c>
      <c r="Q33" s="20"/>
    </row>
    <row r="34" spans="2:17">
      <c r="B34" s="61" t="s">
        <v>103</v>
      </c>
      <c r="C34" s="70" t="s">
        <v>91</v>
      </c>
      <c r="D34" s="45"/>
      <c r="E34" s="45"/>
      <c r="F34" s="45">
        <f>'2018 Exhibitor Points '!H632</f>
        <v>10</v>
      </c>
      <c r="G34" s="47">
        <f>'2019 Exhibitor Points'!G600</f>
        <v>33</v>
      </c>
      <c r="H34" s="47">
        <v>23</v>
      </c>
      <c r="I34" s="47">
        <v>60</v>
      </c>
      <c r="J34" s="48">
        <f t="shared" si="0"/>
        <v>126</v>
      </c>
      <c r="Q34" s="20"/>
    </row>
    <row r="35" spans="2:17">
      <c r="B35" s="61" t="s">
        <v>110</v>
      </c>
      <c r="C35" s="44" t="s">
        <v>91</v>
      </c>
      <c r="D35" s="45"/>
      <c r="E35" s="45"/>
      <c r="F35" s="45">
        <f>'2018 Exhibitor Points '!H220</f>
        <v>55</v>
      </c>
      <c r="G35" s="47">
        <f>'2019 Exhibitor Points'!G206</f>
        <v>23</v>
      </c>
      <c r="H35" s="47">
        <f>'2020 Exhibitor points'!G145</f>
        <v>13</v>
      </c>
      <c r="I35" s="47">
        <f>'2021 Exhibitor points'!G170</f>
        <v>45</v>
      </c>
      <c r="J35" s="48">
        <f t="shared" si="0"/>
        <v>136</v>
      </c>
    </row>
    <row r="36" spans="2:17">
      <c r="B36" s="61" t="s">
        <v>95</v>
      </c>
      <c r="C36" s="44" t="s">
        <v>91</v>
      </c>
      <c r="D36" s="45"/>
      <c r="E36" s="45"/>
      <c r="F36" s="45"/>
      <c r="G36" s="47"/>
      <c r="H36" s="47">
        <f>'2020 Exhibitor points'!G436</f>
        <v>35</v>
      </c>
      <c r="I36" s="47">
        <f>'2021 Exhibitor points'!G538</f>
        <v>44</v>
      </c>
      <c r="J36" s="48">
        <f t="shared" si="0"/>
        <v>79</v>
      </c>
    </row>
    <row r="37" spans="2:17">
      <c r="B37" s="63" t="s">
        <v>115</v>
      </c>
      <c r="C37" s="44" t="s">
        <v>91</v>
      </c>
      <c r="D37" s="75"/>
      <c r="E37" s="75"/>
      <c r="F37" s="75">
        <f>'2018 Exhibitor Points '!H923</f>
        <v>35</v>
      </c>
      <c r="G37" s="76">
        <f>'2019 Exhibitor Points'!G883</f>
        <v>45</v>
      </c>
      <c r="H37" s="76">
        <f>'2020 Exhibitor points'!G730</f>
        <v>7</v>
      </c>
      <c r="I37" s="76">
        <f>'2021 Exhibitor points'!G900</f>
        <v>35</v>
      </c>
      <c r="J37" s="48">
        <f t="shared" si="0"/>
        <v>122</v>
      </c>
    </row>
    <row r="38" spans="2:17">
      <c r="B38" s="61" t="s">
        <v>116</v>
      </c>
      <c r="C38" s="70" t="s">
        <v>91</v>
      </c>
      <c r="D38" s="75"/>
      <c r="E38" s="75"/>
      <c r="F38" s="75">
        <f>'2018 Exhibitor Points '!H1577</f>
        <v>12</v>
      </c>
      <c r="G38" s="76">
        <f>'2019 Exhibitor Points'!G1508</f>
        <v>20</v>
      </c>
      <c r="H38" s="76">
        <f>'2020 Exhibitor points'!G1287</f>
        <v>7</v>
      </c>
      <c r="I38" s="76">
        <f>'2021 Exhibitor points'!G1536</f>
        <v>30</v>
      </c>
      <c r="J38" s="48">
        <f t="shared" si="0"/>
        <v>69</v>
      </c>
    </row>
    <row r="39" spans="2:17">
      <c r="B39" s="61" t="s">
        <v>117</v>
      </c>
      <c r="C39" s="44" t="s">
        <v>91</v>
      </c>
      <c r="D39" s="45"/>
      <c r="E39" s="45"/>
      <c r="F39" s="45"/>
      <c r="G39" s="47"/>
      <c r="H39" s="47">
        <f>'2020 Exhibitor points'!G29</f>
        <v>7</v>
      </c>
      <c r="I39" s="47">
        <f>'2021 Exhibitor points'!G43</f>
        <v>30</v>
      </c>
      <c r="J39" s="48">
        <f t="shared" ref="J39:J70" si="1">SUM(D39:I39)</f>
        <v>37</v>
      </c>
    </row>
    <row r="40" spans="2:17">
      <c r="B40" s="61" t="s">
        <v>101</v>
      </c>
      <c r="C40" s="44" t="s">
        <v>91</v>
      </c>
      <c r="D40" s="75"/>
      <c r="E40" s="75"/>
      <c r="F40" s="75"/>
      <c r="G40" s="76">
        <f>'2019 Exhibitor Points'!G1006</f>
        <v>10</v>
      </c>
      <c r="H40" s="76">
        <f>'2020 Exhibitor points'!G849</f>
        <v>30</v>
      </c>
      <c r="I40" s="76">
        <f>'2021 Exhibitor points'!G1046</f>
        <v>30</v>
      </c>
      <c r="J40" s="48">
        <f t="shared" si="1"/>
        <v>70</v>
      </c>
    </row>
    <row r="41" spans="2:17">
      <c r="B41" s="63" t="s">
        <v>120</v>
      </c>
      <c r="C41" s="44" t="s">
        <v>91</v>
      </c>
      <c r="D41" s="45"/>
      <c r="E41" s="45"/>
      <c r="F41" s="45">
        <f>'2018 Exhibitor Points '!H390</f>
        <v>70</v>
      </c>
      <c r="G41" s="47">
        <f>'2019 Exhibitor Points'!G374</f>
        <v>52</v>
      </c>
      <c r="H41" s="47">
        <f>'2020 Exhibitor points'!G287</f>
        <v>3</v>
      </c>
      <c r="I41" s="47">
        <f>'2021 Exhibitor points'!G338</f>
        <v>27</v>
      </c>
      <c r="J41" s="48">
        <f t="shared" si="1"/>
        <v>152</v>
      </c>
    </row>
    <row r="42" spans="2:17">
      <c r="B42" s="63" t="s">
        <v>109</v>
      </c>
      <c r="C42" s="64" t="s">
        <v>91</v>
      </c>
      <c r="D42" s="75"/>
      <c r="E42" s="75"/>
      <c r="F42" s="75"/>
      <c r="G42" s="76">
        <f>'2019 Exhibitor Points'!G705</f>
        <v>3</v>
      </c>
      <c r="H42" s="76">
        <f>'2020 Exhibitor points'!G563</f>
        <v>14</v>
      </c>
      <c r="I42" s="76">
        <f>'2021 Exhibitor points'!G696</f>
        <v>24</v>
      </c>
      <c r="J42" s="48">
        <f t="shared" si="1"/>
        <v>41</v>
      </c>
    </row>
    <row r="43" spans="2:17">
      <c r="B43" s="61" t="s">
        <v>126</v>
      </c>
      <c r="C43" s="44" t="s">
        <v>91</v>
      </c>
      <c r="D43" s="45"/>
      <c r="E43" s="45"/>
      <c r="F43" s="45">
        <f>'2018 Exhibitor Points '!H560</f>
        <v>27</v>
      </c>
      <c r="G43" s="47"/>
      <c r="H43" s="47"/>
      <c r="I43" s="47">
        <f>'2021 Exhibitor points'!G478</f>
        <v>17</v>
      </c>
      <c r="J43" s="48">
        <f t="shared" si="1"/>
        <v>44</v>
      </c>
    </row>
    <row r="44" spans="2:17">
      <c r="B44" s="63" t="s">
        <v>107</v>
      </c>
      <c r="C44" s="64" t="s">
        <v>91</v>
      </c>
      <c r="D44" s="45"/>
      <c r="E44" s="45"/>
      <c r="F44" s="45">
        <f>'2018 Exhibitor Points '!H477</f>
        <v>63</v>
      </c>
      <c r="G44" s="47">
        <f>'2019 Exhibitor Points'!G446</f>
        <v>60</v>
      </c>
      <c r="H44" s="47">
        <f>'2020 Exhibitor points'!G342</f>
        <v>17</v>
      </c>
      <c r="I44" s="47">
        <f>'2021 Exhibitor points'!G406</f>
        <v>13</v>
      </c>
      <c r="J44" s="48">
        <f t="shared" si="1"/>
        <v>153</v>
      </c>
    </row>
    <row r="45" spans="2:17">
      <c r="B45" s="63" t="s">
        <v>114</v>
      </c>
      <c r="C45" s="44" t="s">
        <v>91</v>
      </c>
      <c r="D45" s="45"/>
      <c r="E45" s="45"/>
      <c r="F45" s="45">
        <f>'2019 Exhibitor Points'!G76</f>
        <v>56</v>
      </c>
      <c r="G45" s="47">
        <f>'2019 Exhibitor Points'!G86</f>
        <v>57</v>
      </c>
      <c r="H45" s="47">
        <v>14</v>
      </c>
      <c r="I45" s="47">
        <f>'2021 Exhibitor points'!G72</f>
        <v>13</v>
      </c>
      <c r="J45" s="48">
        <f t="shared" si="1"/>
        <v>140</v>
      </c>
    </row>
    <row r="46" spans="2:17">
      <c r="B46" s="59" t="s">
        <v>121</v>
      </c>
      <c r="C46" s="70" t="s">
        <v>91</v>
      </c>
      <c r="D46" s="75"/>
      <c r="E46" s="75"/>
      <c r="F46" s="75">
        <f>'2018 Exhibitor Points '!H950</f>
        <v>89</v>
      </c>
      <c r="G46" s="76">
        <f>'2019 Exhibitor Points'!G910</f>
        <v>30</v>
      </c>
      <c r="H46" s="76">
        <f>'2020 Exhibitor points'!G758</f>
        <v>3</v>
      </c>
      <c r="I46" s="76">
        <f>'2021 Exhibitor points'!G933</f>
        <v>13</v>
      </c>
      <c r="J46" s="48">
        <f t="shared" si="1"/>
        <v>135</v>
      </c>
    </row>
    <row r="47" spans="2:17">
      <c r="B47" s="61" t="s">
        <v>119</v>
      </c>
      <c r="C47" s="44" t="s">
        <v>91</v>
      </c>
      <c r="D47" s="75"/>
      <c r="E47" s="75"/>
      <c r="F47" s="75"/>
      <c r="G47" s="76"/>
      <c r="H47" s="76">
        <f>'2020 Exhibitor points'!G203</f>
        <v>5</v>
      </c>
      <c r="I47" s="76">
        <f>'2021 Exhibitor points'!G242</f>
        <v>13</v>
      </c>
      <c r="J47" s="48">
        <f t="shared" si="1"/>
        <v>18</v>
      </c>
    </row>
    <row r="48" spans="2:17">
      <c r="B48" s="63" t="s">
        <v>125</v>
      </c>
      <c r="C48" s="44" t="s">
        <v>91</v>
      </c>
      <c r="D48" s="75"/>
      <c r="E48" s="75"/>
      <c r="F48" s="75">
        <f>'2018 Exhibitor Points '!H1027</f>
        <v>20</v>
      </c>
      <c r="G48" s="76">
        <f>'2019 Exhibitor Points'!G988</f>
        <v>3</v>
      </c>
      <c r="H48" s="76"/>
      <c r="I48" s="76">
        <f>'2021 Exhibitor points'!G1015</f>
        <v>10</v>
      </c>
      <c r="J48" s="48">
        <f t="shared" si="1"/>
        <v>33</v>
      </c>
    </row>
    <row r="49" spans="2:10">
      <c r="B49" s="61" t="s">
        <v>1602</v>
      </c>
      <c r="C49" s="44" t="s">
        <v>91</v>
      </c>
      <c r="D49" s="75"/>
      <c r="E49" s="75"/>
      <c r="F49" s="75"/>
      <c r="G49" s="76"/>
      <c r="H49" s="76"/>
      <c r="I49" s="76">
        <f>'2021 Exhibitor points'!G1488</f>
        <v>10</v>
      </c>
      <c r="J49" s="48">
        <f t="shared" si="1"/>
        <v>10</v>
      </c>
    </row>
    <row r="50" spans="2:10">
      <c r="B50" s="59" t="s">
        <v>124</v>
      </c>
      <c r="C50" s="44" t="s">
        <v>91</v>
      </c>
      <c r="D50" s="45"/>
      <c r="E50" s="45"/>
      <c r="F50" s="45">
        <v>27</v>
      </c>
      <c r="G50" s="47">
        <f>'2019 Exhibitor Points'!G35</f>
        <v>20</v>
      </c>
      <c r="H50" s="47"/>
      <c r="I50" s="47">
        <f>'2021 Exhibitor points'!G22</f>
        <v>10</v>
      </c>
      <c r="J50" s="48">
        <f t="shared" si="1"/>
        <v>57</v>
      </c>
    </row>
    <row r="51" spans="2:10">
      <c r="B51" s="61" t="s">
        <v>1487</v>
      </c>
      <c r="C51" s="70" t="s">
        <v>91</v>
      </c>
      <c r="D51" s="75"/>
      <c r="E51" s="75"/>
      <c r="F51" s="75"/>
      <c r="G51" s="76"/>
      <c r="H51" s="76">
        <f>'2020 Exhibitor points'!G1297</f>
        <v>12</v>
      </c>
      <c r="I51" s="76">
        <f>'2021 Exhibitor points'!G1547</f>
        <v>7</v>
      </c>
      <c r="J51" s="48">
        <f t="shared" si="1"/>
        <v>19</v>
      </c>
    </row>
    <row r="52" spans="2:10">
      <c r="B52" s="61" t="s">
        <v>171</v>
      </c>
      <c r="C52" s="44" t="s">
        <v>91</v>
      </c>
      <c r="D52" s="45"/>
      <c r="E52" s="45"/>
      <c r="F52" s="45"/>
      <c r="G52" s="47"/>
      <c r="H52" s="47"/>
      <c r="I52" s="47">
        <f>'2021 Exhibitor points'!G1215</f>
        <v>7</v>
      </c>
      <c r="J52" s="48">
        <f t="shared" si="1"/>
        <v>7</v>
      </c>
    </row>
    <row r="53" spans="2:10">
      <c r="B53" s="59" t="s">
        <v>118</v>
      </c>
      <c r="C53" s="70" t="s">
        <v>91</v>
      </c>
      <c r="D53" s="75"/>
      <c r="E53" s="75"/>
      <c r="F53" s="75">
        <f>'2018 Exhibitor Points '!H785</f>
        <v>64</v>
      </c>
      <c r="G53" s="76">
        <f>'2019 Exhibitor Points'!G737</f>
        <v>15</v>
      </c>
      <c r="H53" s="76">
        <f>'2020 Exhibitor points'!G589</f>
        <v>5</v>
      </c>
      <c r="I53" s="76">
        <f>'2021 Exhibitor points'!G726</f>
        <v>5</v>
      </c>
      <c r="J53" s="48">
        <f t="shared" si="1"/>
        <v>89</v>
      </c>
    </row>
    <row r="54" spans="2:10">
      <c r="B54" s="61" t="s">
        <v>104</v>
      </c>
      <c r="C54" s="44" t="s">
        <v>91</v>
      </c>
      <c r="D54" s="75"/>
      <c r="E54" s="75"/>
      <c r="F54" s="75"/>
      <c r="G54" s="76"/>
      <c r="H54" s="76">
        <f>'2020 Exhibitor points'!G1136</f>
        <v>20</v>
      </c>
      <c r="I54" s="76">
        <f>'2021 Exhibitor points'!G1374</f>
        <v>3</v>
      </c>
      <c r="J54" s="48">
        <f t="shared" si="1"/>
        <v>23</v>
      </c>
    </row>
    <row r="55" spans="2:10">
      <c r="B55" s="61" t="s">
        <v>127</v>
      </c>
      <c r="C55" s="44" t="s">
        <v>91</v>
      </c>
      <c r="D55" s="75"/>
      <c r="E55" s="75"/>
      <c r="F55" s="75">
        <f>'2018 Exhibitor Points '!H1480</f>
        <v>23</v>
      </c>
      <c r="G55" s="76">
        <f>'2019 Exhibitor Points'!G1417</f>
        <v>0</v>
      </c>
      <c r="H55" s="76"/>
      <c r="I55" s="76"/>
      <c r="J55" s="48">
        <f t="shared" si="1"/>
        <v>23</v>
      </c>
    </row>
    <row r="56" spans="2:10">
      <c r="B56" s="61" t="s">
        <v>113</v>
      </c>
      <c r="C56" s="44" t="s">
        <v>91</v>
      </c>
      <c r="D56" s="45"/>
      <c r="E56" s="45"/>
      <c r="F56" s="45"/>
      <c r="G56" s="47"/>
      <c r="H56" s="47">
        <f>'2020 Exhibitor points'!G101</f>
        <v>10</v>
      </c>
      <c r="I56" s="47"/>
      <c r="J56" s="48">
        <f t="shared" si="1"/>
        <v>10</v>
      </c>
    </row>
    <row r="57" spans="2:10">
      <c r="B57" s="1391" t="s">
        <v>136</v>
      </c>
      <c r="C57" s="1382" t="s">
        <v>129</v>
      </c>
      <c r="D57" s="1383"/>
      <c r="E57" s="1383"/>
      <c r="F57" s="1383"/>
      <c r="G57" s="1385"/>
      <c r="H57" s="1385">
        <v>10</v>
      </c>
      <c r="I57" s="1385">
        <f>'2021 Exhibitor points'!G737</f>
        <v>34</v>
      </c>
      <c r="J57" s="1379">
        <f t="shared" si="1"/>
        <v>44</v>
      </c>
    </row>
    <row r="58" spans="2:10">
      <c r="B58" s="1391" t="s">
        <v>5517</v>
      </c>
      <c r="C58" s="1382" t="s">
        <v>129</v>
      </c>
      <c r="D58" s="1383"/>
      <c r="E58" s="1383"/>
      <c r="F58" s="1383"/>
      <c r="G58" s="1385"/>
      <c r="H58" s="1385"/>
      <c r="I58" s="1385">
        <f>'2021 Exhibitor points'!G285</f>
        <v>17</v>
      </c>
      <c r="J58" s="1386">
        <f t="shared" si="1"/>
        <v>17</v>
      </c>
    </row>
    <row r="59" spans="2:10">
      <c r="B59" s="1738" t="s">
        <v>134</v>
      </c>
      <c r="C59" s="1382" t="s">
        <v>129</v>
      </c>
      <c r="D59" s="1388"/>
      <c r="E59" s="1388"/>
      <c r="F59" s="1388"/>
      <c r="G59" s="1389">
        <f>'2019 Exhibitor Points'!G91</f>
        <v>10</v>
      </c>
      <c r="H59" s="1389">
        <v>0</v>
      </c>
      <c r="I59" s="1389">
        <f>'2021 Exhibitor points'!G83</f>
        <v>11</v>
      </c>
      <c r="J59" s="1386">
        <f t="shared" si="1"/>
        <v>21</v>
      </c>
    </row>
    <row r="60" spans="2:10">
      <c r="B60" s="1392" t="s">
        <v>131</v>
      </c>
      <c r="C60" s="1382" t="s">
        <v>129</v>
      </c>
      <c r="D60" s="1388"/>
      <c r="E60" s="1388"/>
      <c r="F60" s="1388"/>
      <c r="G60" s="1389"/>
      <c r="H60" s="1389">
        <f>'2020 Exhibitor points'!G175</f>
        <v>10</v>
      </c>
      <c r="I60" s="1389">
        <f>'2021 Exhibitor points'!G209</f>
        <v>10</v>
      </c>
      <c r="J60" s="1386">
        <f t="shared" si="1"/>
        <v>20</v>
      </c>
    </row>
    <row r="61" spans="2:10">
      <c r="B61" s="1391" t="s">
        <v>1628</v>
      </c>
      <c r="C61" s="1382" t="s">
        <v>129</v>
      </c>
      <c r="D61" s="1383"/>
      <c r="E61" s="1383"/>
      <c r="F61" s="1383"/>
      <c r="G61" s="1385"/>
      <c r="H61" s="1385"/>
      <c r="I61" s="1385">
        <f>'2021 Exhibitor points'!G456</f>
        <v>10</v>
      </c>
      <c r="J61" s="1386">
        <f t="shared" si="1"/>
        <v>10</v>
      </c>
    </row>
    <row r="62" spans="2:10">
      <c r="B62" s="1737" t="s">
        <v>140</v>
      </c>
      <c r="C62" s="1382" t="s">
        <v>129</v>
      </c>
      <c r="D62" s="1388"/>
      <c r="E62" s="1388"/>
      <c r="F62" s="1388">
        <f>'2018 Exhibitor Points '!H127</f>
        <v>15</v>
      </c>
      <c r="G62" s="1389">
        <f>'2019 Exhibitor Points'!G106</f>
        <v>5</v>
      </c>
      <c r="H62" s="1389"/>
      <c r="I62" s="1389">
        <f>'2021 Exhibitor points'!G97</f>
        <v>7</v>
      </c>
      <c r="J62" s="1386">
        <f t="shared" si="1"/>
        <v>27</v>
      </c>
    </row>
    <row r="63" spans="2:10">
      <c r="B63" s="1579" t="s">
        <v>1634</v>
      </c>
      <c r="C63" s="1393" t="s">
        <v>129</v>
      </c>
      <c r="D63" s="1388"/>
      <c r="E63" s="1388"/>
      <c r="F63" s="1388"/>
      <c r="G63" s="1389">
        <f>'2021 Exhibitor points'!G905</f>
        <v>10</v>
      </c>
      <c r="H63" s="1389"/>
      <c r="I63" s="1389">
        <f>'2021 Exhibitor points'!G908</f>
        <v>5</v>
      </c>
      <c r="J63" s="1386">
        <f t="shared" si="1"/>
        <v>15</v>
      </c>
    </row>
    <row r="64" spans="2:10">
      <c r="B64" s="1391" t="s">
        <v>158</v>
      </c>
      <c r="C64" s="1387" t="s">
        <v>129</v>
      </c>
      <c r="D64" s="1383"/>
      <c r="E64" s="1383"/>
      <c r="F64" s="1383"/>
      <c r="G64" s="1385">
        <f>'2019 Exhibitor Points'!G1429</f>
        <v>5</v>
      </c>
      <c r="H64" s="1385"/>
      <c r="I64" s="1385">
        <f>'2021 Exhibitor points'!G1466</f>
        <v>5</v>
      </c>
      <c r="J64" s="1386">
        <f t="shared" si="1"/>
        <v>10</v>
      </c>
    </row>
    <row r="65" spans="2:10">
      <c r="B65" s="1391" t="s">
        <v>150</v>
      </c>
      <c r="C65" s="1382" t="s">
        <v>129</v>
      </c>
      <c r="D65" s="1383"/>
      <c r="E65" s="1383"/>
      <c r="F65" s="1383"/>
      <c r="G65" s="1385">
        <f>'2019 Exhibitor Points'!G1441</f>
        <v>7</v>
      </c>
      <c r="H65" s="1385"/>
      <c r="I65" s="1385">
        <v>3</v>
      </c>
      <c r="J65" s="1386">
        <f t="shared" si="1"/>
        <v>10</v>
      </c>
    </row>
    <row r="66" spans="2:10">
      <c r="B66" s="1391" t="s">
        <v>130</v>
      </c>
      <c r="C66" s="1382" t="s">
        <v>129</v>
      </c>
      <c r="D66" s="1383"/>
      <c r="E66" s="1383"/>
      <c r="F66" s="1383"/>
      <c r="G66" s="1385">
        <f>'2019 Exhibitor Points'!G696</f>
        <v>10</v>
      </c>
      <c r="H66" s="1385">
        <f>'2020 Exhibitor points'!G550</f>
        <v>15</v>
      </c>
      <c r="I66" s="1385">
        <v>0</v>
      </c>
      <c r="J66" s="1386">
        <f t="shared" si="1"/>
        <v>25</v>
      </c>
    </row>
    <row r="67" spans="2:10">
      <c r="B67" s="1392" t="s">
        <v>138</v>
      </c>
      <c r="C67" s="1382" t="s">
        <v>129</v>
      </c>
      <c r="D67" s="1388"/>
      <c r="E67" s="1388"/>
      <c r="F67" s="1388">
        <f>'2018 Exhibitor Points '!H654</f>
        <v>22</v>
      </c>
      <c r="G67" s="1389"/>
      <c r="H67" s="1389"/>
      <c r="I67" s="1389"/>
      <c r="J67" s="1386">
        <f t="shared" si="1"/>
        <v>22</v>
      </c>
    </row>
    <row r="68" spans="2:10">
      <c r="B68" s="1391" t="s">
        <v>139</v>
      </c>
      <c r="C68" s="1382" t="s">
        <v>129</v>
      </c>
      <c r="D68" s="1388"/>
      <c r="E68" s="1388"/>
      <c r="F68" s="1388">
        <f>'2018 Exhibitor Points '!H195</f>
        <v>16</v>
      </c>
      <c r="G68" s="1389">
        <f>'2019 Exhibitor Points'!G175</f>
        <v>5</v>
      </c>
      <c r="H68" s="1389"/>
      <c r="I68" s="1389"/>
      <c r="J68" s="1386">
        <f t="shared" si="1"/>
        <v>21</v>
      </c>
    </row>
    <row r="69" spans="2:10">
      <c r="B69" s="1391" t="s">
        <v>141</v>
      </c>
      <c r="C69" s="1382" t="s">
        <v>129</v>
      </c>
      <c r="D69" s="1388"/>
      <c r="E69" s="1388"/>
      <c r="F69" s="1388">
        <f>'2018 Exhibitor Points '!H625</f>
        <v>5</v>
      </c>
      <c r="G69" s="1389">
        <f>'2019 Exhibitor Points'!G586</f>
        <v>13</v>
      </c>
      <c r="H69" s="1389"/>
      <c r="I69" s="1389"/>
      <c r="J69" s="1386">
        <f t="shared" si="1"/>
        <v>18</v>
      </c>
    </row>
    <row r="70" spans="2:10">
      <c r="B70" s="1391" t="s">
        <v>137</v>
      </c>
      <c r="C70" s="1382" t="s">
        <v>129</v>
      </c>
      <c r="D70" s="1383"/>
      <c r="E70" s="1383"/>
      <c r="F70" s="1383">
        <f>'2018 Exhibitor Points '!H1553</f>
        <v>7</v>
      </c>
      <c r="G70" s="1385">
        <f>'2019 Exhibitor Points'!G1485</f>
        <v>5</v>
      </c>
      <c r="H70" s="1385">
        <f>'2020 Exhibitor points'!G1267</f>
        <v>3</v>
      </c>
      <c r="I70" s="1385"/>
      <c r="J70" s="1386">
        <f t="shared" si="1"/>
        <v>15</v>
      </c>
    </row>
    <row r="71" spans="2:10">
      <c r="B71" s="1391" t="s">
        <v>142</v>
      </c>
      <c r="C71" s="1382" t="s">
        <v>129</v>
      </c>
      <c r="D71" s="1383"/>
      <c r="E71" s="1383"/>
      <c r="F71" s="1383">
        <f>'2018 Exhibitor Points '!H1387</f>
        <v>15</v>
      </c>
      <c r="G71" s="1385"/>
      <c r="H71" s="1385"/>
      <c r="I71" s="1385"/>
      <c r="J71" s="1386">
        <f t="shared" ref="J71:J101" si="2">SUM(D71:I71)</f>
        <v>15</v>
      </c>
    </row>
    <row r="72" spans="2:10">
      <c r="B72" s="1391" t="s">
        <v>143</v>
      </c>
      <c r="C72" s="1382" t="s">
        <v>129</v>
      </c>
      <c r="D72" s="1383"/>
      <c r="E72" s="1383"/>
      <c r="F72" s="1383"/>
      <c r="G72" s="1385">
        <f>'2019 Exhibitor Points'!G1472</f>
        <v>15</v>
      </c>
      <c r="H72" s="1385"/>
      <c r="I72" s="1385"/>
      <c r="J72" s="1386">
        <f t="shared" si="2"/>
        <v>15</v>
      </c>
    </row>
    <row r="73" spans="2:10">
      <c r="B73" s="1399" t="s">
        <v>132</v>
      </c>
      <c r="C73" s="1382" t="s">
        <v>129</v>
      </c>
      <c r="D73" s="1388"/>
      <c r="E73" s="1388"/>
      <c r="F73" s="1388">
        <f>'2018 Exhibitor Points '!H430</f>
        <v>0</v>
      </c>
      <c r="G73" s="1389"/>
      <c r="H73" s="1389">
        <f>'2020 Exhibitor points'!G310</f>
        <v>10</v>
      </c>
      <c r="I73" s="1389"/>
      <c r="J73" s="1386">
        <f t="shared" si="2"/>
        <v>10</v>
      </c>
    </row>
    <row r="74" spans="2:10">
      <c r="B74" s="1399" t="s">
        <v>133</v>
      </c>
      <c r="C74" s="1382" t="s">
        <v>129</v>
      </c>
      <c r="D74" s="1388"/>
      <c r="E74" s="1388"/>
      <c r="F74" s="1388"/>
      <c r="G74" s="1389"/>
      <c r="H74" s="1389">
        <f>'2020 Exhibitor points'!G441</f>
        <v>10</v>
      </c>
      <c r="I74" s="1389"/>
      <c r="J74" s="1386">
        <f t="shared" si="2"/>
        <v>10</v>
      </c>
    </row>
    <row r="75" spans="2:10">
      <c r="B75" s="1394" t="s">
        <v>145</v>
      </c>
      <c r="C75" s="1387" t="s">
        <v>129</v>
      </c>
      <c r="D75" s="1388"/>
      <c r="E75" s="1388"/>
      <c r="F75" s="1388">
        <f>'2018 Exhibitor Points '!H636</f>
        <v>3</v>
      </c>
      <c r="G75" s="1389">
        <f>'2019 Exhibitor Points'!G606</f>
        <v>7</v>
      </c>
      <c r="H75" s="1389"/>
      <c r="I75" s="1389"/>
      <c r="J75" s="1386">
        <f t="shared" si="2"/>
        <v>10</v>
      </c>
    </row>
    <row r="76" spans="2:10">
      <c r="B76" s="1391" t="s">
        <v>146</v>
      </c>
      <c r="C76" s="1382" t="s">
        <v>129</v>
      </c>
      <c r="D76" s="1383"/>
      <c r="E76" s="1383"/>
      <c r="F76" s="1383">
        <v>5</v>
      </c>
      <c r="G76" s="1385"/>
      <c r="H76" s="1385"/>
      <c r="I76" s="1385"/>
      <c r="J76" s="1386">
        <f t="shared" si="2"/>
        <v>5</v>
      </c>
    </row>
    <row r="77" spans="2:10">
      <c r="B77" s="1391" t="s">
        <v>147</v>
      </c>
      <c r="C77" s="1382" t="s">
        <v>129</v>
      </c>
      <c r="D77" s="1383"/>
      <c r="E77" s="1383"/>
      <c r="F77" s="1383">
        <f>'2018 Exhibitor Points '!H1318</f>
        <v>0</v>
      </c>
      <c r="G77" s="1385">
        <f>'2019 Exhibitor Points'!G1266</f>
        <v>10</v>
      </c>
      <c r="H77" s="1385"/>
      <c r="I77" s="1385"/>
      <c r="J77" s="1386">
        <f t="shared" si="2"/>
        <v>10</v>
      </c>
    </row>
    <row r="78" spans="2:10">
      <c r="B78" s="1395" t="s">
        <v>148</v>
      </c>
      <c r="C78" s="1382" t="s">
        <v>129</v>
      </c>
      <c r="D78" s="1388"/>
      <c r="E78" s="1388"/>
      <c r="F78" s="1388">
        <f>'2018 Exhibitor Points '!H121</f>
        <v>7</v>
      </c>
      <c r="G78" s="1389"/>
      <c r="H78" s="1389"/>
      <c r="I78" s="1389"/>
      <c r="J78" s="1386">
        <f t="shared" si="2"/>
        <v>7</v>
      </c>
    </row>
    <row r="79" spans="2:10">
      <c r="B79" s="1395" t="s">
        <v>149</v>
      </c>
      <c r="C79" s="1387" t="s">
        <v>129</v>
      </c>
      <c r="D79" s="1383"/>
      <c r="E79" s="1383"/>
      <c r="F79" s="1383">
        <f>'2018 Exhibitor Points '!H954</f>
        <v>7</v>
      </c>
      <c r="G79" s="1385"/>
      <c r="H79" s="1385"/>
      <c r="I79" s="1385"/>
      <c r="J79" s="1386">
        <f t="shared" si="2"/>
        <v>7</v>
      </c>
    </row>
    <row r="80" spans="2:10">
      <c r="B80" s="1615" t="s">
        <v>151</v>
      </c>
      <c r="C80" s="1387" t="s">
        <v>129</v>
      </c>
      <c r="D80" s="1397"/>
      <c r="E80" s="1397"/>
      <c r="F80" s="1397"/>
      <c r="G80" s="1398">
        <f>'2019 Exhibitor Points'!G1545</f>
        <v>7</v>
      </c>
      <c r="H80" s="1398"/>
      <c r="I80" s="1398"/>
      <c r="J80" s="1386">
        <f t="shared" si="2"/>
        <v>7</v>
      </c>
    </row>
    <row r="81" spans="2:10">
      <c r="B81" s="1391" t="s">
        <v>135</v>
      </c>
      <c r="C81" s="1387" t="s">
        <v>129</v>
      </c>
      <c r="D81" s="1388"/>
      <c r="E81" s="1388"/>
      <c r="F81" s="1388">
        <v>0</v>
      </c>
      <c r="G81" s="1389"/>
      <c r="H81" s="1389">
        <f>'2020 Exhibitor points'!G494</f>
        <v>5</v>
      </c>
      <c r="I81" s="1389"/>
      <c r="J81" s="1386">
        <f t="shared" si="2"/>
        <v>5</v>
      </c>
    </row>
    <row r="82" spans="2:10">
      <c r="B82" s="1391" t="s">
        <v>529</v>
      </c>
      <c r="C82" s="1387" t="s">
        <v>129</v>
      </c>
      <c r="D82" s="1388"/>
      <c r="E82" s="1388"/>
      <c r="F82" s="1388">
        <f>'2018 Exhibitor Points '!H419</f>
        <v>5</v>
      </c>
      <c r="G82" s="1389"/>
      <c r="H82" s="1389"/>
      <c r="I82" s="1389"/>
      <c r="J82" s="1386">
        <f t="shared" si="2"/>
        <v>5</v>
      </c>
    </row>
    <row r="83" spans="2:10">
      <c r="B83" s="1391" t="s">
        <v>153</v>
      </c>
      <c r="C83" s="1382" t="s">
        <v>129</v>
      </c>
      <c r="D83" s="1383"/>
      <c r="E83" s="1383"/>
      <c r="F83" s="1383">
        <f>'2018 Exhibitor Points '!H770</f>
        <v>5</v>
      </c>
      <c r="G83" s="1385"/>
      <c r="H83" s="1385"/>
      <c r="I83" s="1385"/>
      <c r="J83" s="1386">
        <f t="shared" si="2"/>
        <v>5</v>
      </c>
    </row>
    <row r="84" spans="2:10">
      <c r="B84" s="1391" t="s">
        <v>154</v>
      </c>
      <c r="C84" s="1382" t="s">
        <v>129</v>
      </c>
      <c r="D84" s="1383"/>
      <c r="E84" s="1383"/>
      <c r="F84" s="1383"/>
      <c r="G84" s="1385">
        <f>'2019 Exhibitor Points'!G780</f>
        <v>5</v>
      </c>
      <c r="H84" s="1385"/>
      <c r="I84" s="1385"/>
      <c r="J84" s="1386">
        <f t="shared" si="2"/>
        <v>5</v>
      </c>
    </row>
    <row r="85" spans="2:10">
      <c r="B85" s="1391" t="s">
        <v>155</v>
      </c>
      <c r="C85" s="1382" t="s">
        <v>129</v>
      </c>
      <c r="D85" s="1383"/>
      <c r="E85" s="1383"/>
      <c r="F85" s="1383">
        <f>'2018 Exhibitor Points '!H827</f>
        <v>5</v>
      </c>
      <c r="G85" s="1385"/>
      <c r="H85" s="1385"/>
      <c r="I85" s="1385"/>
      <c r="J85" s="1386">
        <f t="shared" si="2"/>
        <v>5</v>
      </c>
    </row>
    <row r="86" spans="2:10">
      <c r="B86" s="1395" t="s">
        <v>156</v>
      </c>
      <c r="C86" s="1387" t="s">
        <v>129</v>
      </c>
      <c r="D86" s="1383"/>
      <c r="E86" s="1383"/>
      <c r="F86" s="1383">
        <f>'2018 Exhibitor Points '!H958</f>
        <v>5</v>
      </c>
      <c r="G86" s="1385"/>
      <c r="H86" s="1385"/>
      <c r="I86" s="1385"/>
      <c r="J86" s="1386">
        <f t="shared" si="2"/>
        <v>5</v>
      </c>
    </row>
    <row r="87" spans="2:10">
      <c r="B87" s="1391" t="s">
        <v>157</v>
      </c>
      <c r="C87" s="1382" t="s">
        <v>129</v>
      </c>
      <c r="D87" s="1383"/>
      <c r="E87" s="1383"/>
      <c r="F87" s="1383"/>
      <c r="G87" s="1385">
        <f>'2019 Exhibitor Points'!G1042</f>
        <v>5</v>
      </c>
      <c r="H87" s="1385"/>
      <c r="I87" s="1385"/>
      <c r="J87" s="1386">
        <f t="shared" si="2"/>
        <v>5</v>
      </c>
    </row>
    <row r="88" spans="2:10">
      <c r="B88" s="1391" t="s">
        <v>159</v>
      </c>
      <c r="C88" s="1382" t="s">
        <v>129</v>
      </c>
      <c r="D88" s="1383"/>
      <c r="E88" s="1383"/>
      <c r="F88" s="1383"/>
      <c r="G88" s="1385">
        <v>0</v>
      </c>
      <c r="H88" s="1385"/>
      <c r="I88" s="1385"/>
      <c r="J88" s="1386">
        <f t="shared" si="2"/>
        <v>0</v>
      </c>
    </row>
    <row r="89" spans="2:10">
      <c r="B89" s="1391" t="s">
        <v>160</v>
      </c>
      <c r="C89" s="1382" t="s">
        <v>129</v>
      </c>
      <c r="D89" s="1383"/>
      <c r="E89" s="1383"/>
      <c r="F89" s="1383"/>
      <c r="G89" s="1385">
        <f>'2019 Exhibitor Points'!G1460</f>
        <v>5</v>
      </c>
      <c r="H89" s="1385"/>
      <c r="I89" s="1385"/>
      <c r="J89" s="1386">
        <f t="shared" si="2"/>
        <v>5</v>
      </c>
    </row>
    <row r="90" spans="2:10">
      <c r="B90" s="1391" t="s">
        <v>161</v>
      </c>
      <c r="C90" s="1382" t="s">
        <v>129</v>
      </c>
      <c r="D90" s="1383"/>
      <c r="E90" s="1383"/>
      <c r="F90" s="1383"/>
      <c r="G90" s="1385">
        <f>'2019 Exhibitor Points'!G1479</f>
        <v>5</v>
      </c>
      <c r="H90" s="1385"/>
      <c r="I90" s="1385"/>
      <c r="J90" s="1386">
        <f t="shared" si="2"/>
        <v>5</v>
      </c>
    </row>
    <row r="91" spans="2:10">
      <c r="B91" s="1580" t="s">
        <v>162</v>
      </c>
      <c r="C91" s="1393" t="s">
        <v>129</v>
      </c>
      <c r="D91" s="1388"/>
      <c r="E91" s="1388"/>
      <c r="F91" s="1388"/>
      <c r="G91" s="1389">
        <f>'2019 Exhibitor Points'!G646</f>
        <v>3</v>
      </c>
      <c r="H91" s="1389"/>
      <c r="I91" s="1389"/>
      <c r="J91" s="1386">
        <f t="shared" si="2"/>
        <v>3</v>
      </c>
    </row>
    <row r="92" spans="2:10">
      <c r="B92" s="1581" t="s">
        <v>165</v>
      </c>
      <c r="C92" s="1582" t="s">
        <v>164</v>
      </c>
      <c r="D92" s="1583"/>
      <c r="E92" s="1583"/>
      <c r="F92" s="1583">
        <f>'2018 Exhibitor Points '!H596</f>
        <v>28</v>
      </c>
      <c r="G92" s="1584">
        <f>'2019 Exhibitor Points'!G552</f>
        <v>7</v>
      </c>
      <c r="H92" s="1584">
        <f>'2020 Exhibitor points'!G423</f>
        <v>15</v>
      </c>
      <c r="I92" s="1584">
        <f>'2021 Exhibitor points'!G517</f>
        <v>55</v>
      </c>
      <c r="J92" s="1379">
        <f t="shared" si="2"/>
        <v>105</v>
      </c>
    </row>
    <row r="93" spans="2:10">
      <c r="B93" s="1585" t="s">
        <v>5690</v>
      </c>
      <c r="C93" s="1582" t="s">
        <v>164</v>
      </c>
      <c r="D93" s="1589"/>
      <c r="E93" s="1589"/>
      <c r="F93" s="1589">
        <f>'2018 Exhibitor Points '!H860</f>
        <v>5</v>
      </c>
      <c r="G93" s="1590"/>
      <c r="H93" s="1590"/>
      <c r="I93" s="1590">
        <f>'2021 Exhibitor points'!G819</f>
        <v>43</v>
      </c>
      <c r="J93" s="1400">
        <f t="shared" si="2"/>
        <v>48</v>
      </c>
    </row>
    <row r="94" spans="2:10">
      <c r="B94" s="1585" t="s">
        <v>128</v>
      </c>
      <c r="C94" s="1582" t="s">
        <v>164</v>
      </c>
      <c r="D94" s="1583"/>
      <c r="E94" s="1583"/>
      <c r="F94" s="1583"/>
      <c r="G94" s="1584"/>
      <c r="H94" s="1584"/>
      <c r="I94" s="1584">
        <v>33</v>
      </c>
      <c r="J94" s="1400">
        <f t="shared" si="2"/>
        <v>33</v>
      </c>
    </row>
    <row r="95" spans="2:10">
      <c r="B95" s="1585" t="s">
        <v>166</v>
      </c>
      <c r="C95" s="1586" t="s">
        <v>164</v>
      </c>
      <c r="D95" s="1583"/>
      <c r="E95" s="1583"/>
      <c r="F95" s="1583"/>
      <c r="G95" s="1584">
        <f>'2019 Exhibitor Points'!G468</f>
        <v>27</v>
      </c>
      <c r="H95" s="1584">
        <v>12</v>
      </c>
      <c r="I95" s="1584">
        <f>'2021 Exhibitor points'!G435</f>
        <v>27</v>
      </c>
      <c r="J95" s="1379">
        <f t="shared" si="2"/>
        <v>66</v>
      </c>
    </row>
    <row r="96" spans="2:10">
      <c r="B96" s="1587" t="s">
        <v>174</v>
      </c>
      <c r="C96" s="1582" t="s">
        <v>164</v>
      </c>
      <c r="D96" s="1583"/>
      <c r="E96" s="1583"/>
      <c r="F96" s="1583"/>
      <c r="G96" s="1584"/>
      <c r="H96" s="1584">
        <f>'2020 Exhibitor points'!G504</f>
        <v>7</v>
      </c>
      <c r="I96" s="1584">
        <f>'2021 Exhibitor points'!G617</f>
        <v>20</v>
      </c>
      <c r="J96" s="1400">
        <f t="shared" si="2"/>
        <v>27</v>
      </c>
    </row>
    <row r="97" spans="2:10">
      <c r="B97" s="1585" t="s">
        <v>519</v>
      </c>
      <c r="C97" s="1586" t="s">
        <v>164</v>
      </c>
      <c r="D97" s="1583"/>
      <c r="E97" s="1583"/>
      <c r="F97" s="1583"/>
      <c r="G97" s="1584">
        <f>'2019 Exhibitor Points'!G384</f>
        <v>6</v>
      </c>
      <c r="H97" s="1584">
        <f>'2020 Exhibitor points'!G301</f>
        <v>17</v>
      </c>
      <c r="I97" s="1584">
        <v>17</v>
      </c>
      <c r="J97" s="1400">
        <f t="shared" si="2"/>
        <v>40</v>
      </c>
    </row>
    <row r="98" spans="2:10">
      <c r="B98" s="1585" t="s">
        <v>167</v>
      </c>
      <c r="C98" s="1582" t="s">
        <v>164</v>
      </c>
      <c r="D98" s="1589"/>
      <c r="E98" s="1589"/>
      <c r="F98" s="1589">
        <f>'2018 Exhibitor Points '!H841</f>
        <v>17</v>
      </c>
      <c r="G98" s="1590">
        <f>'2019 Exhibitor Points'!G807</f>
        <v>13</v>
      </c>
      <c r="H98" s="1590">
        <f>'2020 Exhibitor points'!G650</f>
        <v>13</v>
      </c>
      <c r="I98" s="1590">
        <f>'2021 Exhibitor points'!G800</f>
        <v>15</v>
      </c>
      <c r="J98" s="1400">
        <f t="shared" si="2"/>
        <v>58</v>
      </c>
    </row>
    <row r="99" spans="2:10">
      <c r="B99" s="1585" t="s">
        <v>182</v>
      </c>
      <c r="C99" s="1582" t="s">
        <v>164</v>
      </c>
      <c r="D99" s="1589"/>
      <c r="E99" s="1589"/>
      <c r="F99" s="1589"/>
      <c r="G99" s="1590">
        <f>'2019 Exhibitor Points'!G1316</f>
        <v>30</v>
      </c>
      <c r="H99" s="1590"/>
      <c r="I99" s="1590">
        <f>'2021 Exhibitor points'!G1358</f>
        <v>15</v>
      </c>
      <c r="J99" s="1400">
        <f t="shared" si="2"/>
        <v>45</v>
      </c>
    </row>
    <row r="100" spans="2:10">
      <c r="B100" s="1587" t="s">
        <v>187</v>
      </c>
      <c r="C100" s="1582" t="s">
        <v>164</v>
      </c>
      <c r="D100" s="1583"/>
      <c r="E100" s="1583"/>
      <c r="F100" s="1583">
        <f>'2018 Exhibitor Points '!H350</f>
        <v>17</v>
      </c>
      <c r="G100" s="1584">
        <f>'2019 Exhibitor Points'!G324</f>
        <v>7</v>
      </c>
      <c r="H100" s="1584"/>
      <c r="I100" s="1584">
        <f>'2021 Exhibitor points'!G280</f>
        <v>15</v>
      </c>
      <c r="J100" s="1400">
        <f t="shared" si="2"/>
        <v>39</v>
      </c>
    </row>
    <row r="101" spans="2:10">
      <c r="B101" s="1587" t="s">
        <v>175</v>
      </c>
      <c r="C101" s="1586" t="s">
        <v>164</v>
      </c>
      <c r="D101" s="1583"/>
      <c r="E101" s="1583"/>
      <c r="F101" s="1583"/>
      <c r="G101" s="1584"/>
      <c r="H101" s="1584">
        <f>'2020 Exhibitor points'!G388</f>
        <v>6</v>
      </c>
      <c r="I101" s="1584">
        <f>'2021 Exhibitor points'!G463</f>
        <v>15</v>
      </c>
      <c r="J101" s="1400">
        <f t="shared" si="2"/>
        <v>21</v>
      </c>
    </row>
    <row r="102" spans="2:10">
      <c r="B102" s="1585" t="s">
        <v>210</v>
      </c>
      <c r="C102" s="1582" t="s">
        <v>164</v>
      </c>
      <c r="D102" s="1583"/>
      <c r="E102" s="1583"/>
      <c r="F102" s="1583">
        <f>'2018 Exhibitor Points '!H360</f>
        <v>3</v>
      </c>
      <c r="G102" s="1584"/>
      <c r="H102" s="1584"/>
      <c r="I102" s="1584">
        <f>'2021 Exhibitor points'!G301</f>
        <v>15</v>
      </c>
      <c r="J102" s="1400">
        <f t="shared" ref="J102:J134" si="3">SUM(D102:I102)</f>
        <v>18</v>
      </c>
    </row>
    <row r="103" spans="2:10">
      <c r="B103" s="1585" t="s">
        <v>179</v>
      </c>
      <c r="C103" s="1586" t="s">
        <v>164</v>
      </c>
      <c r="D103" s="1583"/>
      <c r="E103" s="1583"/>
      <c r="F103" s="1583"/>
      <c r="G103" s="1584"/>
      <c r="H103" s="1584">
        <f>'2020 Exhibitor points'!G292</f>
        <v>3</v>
      </c>
      <c r="I103" s="1584">
        <f>'2021 Exhibitor points'!G345</f>
        <v>13</v>
      </c>
      <c r="J103" s="1400">
        <f t="shared" si="3"/>
        <v>16</v>
      </c>
    </row>
    <row r="104" spans="2:10">
      <c r="B104" s="1588" t="s">
        <v>177</v>
      </c>
      <c r="C104" s="1582" t="s">
        <v>164</v>
      </c>
      <c r="D104" s="1583"/>
      <c r="E104" s="1583"/>
      <c r="F104" s="1583"/>
      <c r="G104" s="1584"/>
      <c r="H104" s="1584">
        <f>'2020 Exhibitor points'!G97</f>
        <v>5</v>
      </c>
      <c r="I104" s="1584">
        <f>'2021 Exhibitor points'!G117</f>
        <v>10</v>
      </c>
      <c r="J104" s="1400">
        <f t="shared" si="3"/>
        <v>15</v>
      </c>
    </row>
    <row r="105" spans="2:10">
      <c r="B105" s="1585" t="s">
        <v>185</v>
      </c>
      <c r="C105" s="1582" t="s">
        <v>164</v>
      </c>
      <c r="D105" s="1589"/>
      <c r="E105" s="1589"/>
      <c r="F105" s="1589">
        <f>'2018 Exhibitor Points '!H1091</f>
        <v>20</v>
      </c>
      <c r="G105" s="1590">
        <f>'2019 Exhibitor Points'!G1028</f>
        <v>5</v>
      </c>
      <c r="H105" s="1590"/>
      <c r="I105" s="1590">
        <f>'2021 Exhibitor points'!G1061</f>
        <v>7</v>
      </c>
      <c r="J105" s="1400">
        <f t="shared" si="3"/>
        <v>32</v>
      </c>
    </row>
    <row r="106" spans="2:10">
      <c r="B106" s="1585" t="s">
        <v>63</v>
      </c>
      <c r="C106" s="1586" t="s">
        <v>164</v>
      </c>
      <c r="D106" s="1583"/>
      <c r="E106" s="1583"/>
      <c r="F106" s="1583"/>
      <c r="G106" s="1584">
        <v>22</v>
      </c>
      <c r="H106" s="1584">
        <v>7</v>
      </c>
      <c r="I106" s="1584">
        <v>3</v>
      </c>
      <c r="J106" s="1400">
        <f t="shared" si="3"/>
        <v>32</v>
      </c>
    </row>
    <row r="107" spans="2:10">
      <c r="B107" s="1739" t="s">
        <v>168</v>
      </c>
      <c r="C107" s="1582" t="s">
        <v>164</v>
      </c>
      <c r="D107" s="1589"/>
      <c r="E107" s="1589"/>
      <c r="F107" s="1589">
        <f>'2018 Exhibitor Points '!H807</f>
        <v>14</v>
      </c>
      <c r="G107" s="1590">
        <f>'2019 Exhibitor Points'!G772</f>
        <v>5</v>
      </c>
      <c r="H107" s="1590">
        <f>'2020 Exhibitor points'!G608</f>
        <v>10</v>
      </c>
      <c r="I107" s="1590">
        <f>'2021 Exhibitor points'!G755</f>
        <v>3</v>
      </c>
      <c r="J107" s="1400">
        <f t="shared" si="3"/>
        <v>32</v>
      </c>
    </row>
    <row r="108" spans="2:10">
      <c r="B108" s="1588" t="s">
        <v>202</v>
      </c>
      <c r="C108" s="1586" t="s">
        <v>164</v>
      </c>
      <c r="D108" s="1589"/>
      <c r="E108" s="1589"/>
      <c r="F108" s="1589">
        <f>'2018 Exhibitor Points '!H764</f>
        <v>3</v>
      </c>
      <c r="G108" s="1590">
        <f>'2019 Exhibitor Points'!G713</f>
        <v>3</v>
      </c>
      <c r="H108" s="1590"/>
      <c r="I108" s="1590">
        <v>3</v>
      </c>
      <c r="J108" s="1400">
        <f t="shared" si="3"/>
        <v>9</v>
      </c>
    </row>
    <row r="109" spans="2:10">
      <c r="B109" s="1587" t="s">
        <v>172</v>
      </c>
      <c r="C109" s="1582" t="s">
        <v>164</v>
      </c>
      <c r="D109" s="1583"/>
      <c r="E109" s="1583"/>
      <c r="F109" s="1583">
        <f>'2018 Exhibitor Points '!H283</f>
        <v>10</v>
      </c>
      <c r="G109" s="1584">
        <f>'2019 Exhibitor Points'!G261</f>
        <v>34</v>
      </c>
      <c r="H109" s="1584">
        <f>'2020 Exhibitor points'!G194</f>
        <v>7</v>
      </c>
      <c r="I109" s="1584"/>
      <c r="J109" s="1400">
        <f t="shared" si="3"/>
        <v>51</v>
      </c>
    </row>
    <row r="110" spans="2:10">
      <c r="B110" s="1585" t="s">
        <v>178</v>
      </c>
      <c r="C110" s="1586" t="s">
        <v>164</v>
      </c>
      <c r="D110" s="1583"/>
      <c r="E110" s="1583"/>
      <c r="F110" s="1583">
        <f>'2018 Exhibitor Points '!H495</f>
        <v>23</v>
      </c>
      <c r="G110" s="1584"/>
      <c r="H110" s="1584">
        <f>'2020 Exhibitor points'!G355</f>
        <v>3</v>
      </c>
      <c r="I110" s="1584"/>
      <c r="J110" s="1400">
        <f t="shared" si="3"/>
        <v>26</v>
      </c>
    </row>
    <row r="111" spans="2:10">
      <c r="B111" s="1585" t="s">
        <v>183</v>
      </c>
      <c r="C111" s="1582" t="s">
        <v>164</v>
      </c>
      <c r="D111" s="1583"/>
      <c r="E111" s="1583"/>
      <c r="F111" s="1583">
        <f>'2018 Exhibitor Points '!H321</f>
        <v>25</v>
      </c>
      <c r="G111" s="1584"/>
      <c r="H111" s="1584"/>
      <c r="I111" s="1584"/>
      <c r="J111" s="1400">
        <f t="shared" si="3"/>
        <v>25</v>
      </c>
    </row>
    <row r="112" spans="2:10">
      <c r="B112" s="1591" t="s">
        <v>184</v>
      </c>
      <c r="C112" s="1586" t="s">
        <v>164</v>
      </c>
      <c r="D112" s="1583"/>
      <c r="E112" s="1583"/>
      <c r="F112" s="1583"/>
      <c r="G112" s="1584">
        <f>'2019 Exhibitor Points'!G611</f>
        <v>25</v>
      </c>
      <c r="H112" s="1584"/>
      <c r="I112" s="1584"/>
      <c r="J112" s="1400">
        <f t="shared" si="3"/>
        <v>25</v>
      </c>
    </row>
    <row r="113" spans="2:10">
      <c r="B113" s="1585" t="s">
        <v>186</v>
      </c>
      <c r="C113" s="1582" t="s">
        <v>164</v>
      </c>
      <c r="D113" s="1583"/>
      <c r="E113" s="1583"/>
      <c r="F113" s="1583"/>
      <c r="G113" s="1584">
        <f>'2019 Exhibitor Points'!G233</f>
        <v>24</v>
      </c>
      <c r="H113" s="1584"/>
      <c r="I113" s="1584"/>
      <c r="J113" s="1400">
        <f t="shared" si="3"/>
        <v>24</v>
      </c>
    </row>
    <row r="114" spans="2:10">
      <c r="B114" s="1587" t="s">
        <v>188</v>
      </c>
      <c r="C114" s="1582" t="s">
        <v>164</v>
      </c>
      <c r="D114" s="1589"/>
      <c r="E114" s="1589"/>
      <c r="F114" s="1589">
        <f>'2018 Exhibitor Points '!H854</f>
        <v>13</v>
      </c>
      <c r="G114" s="1590">
        <f>'2019 Exhibitor Points'!G819</f>
        <v>10</v>
      </c>
      <c r="H114" s="1590"/>
      <c r="I114" s="1590"/>
      <c r="J114" s="1400">
        <f t="shared" si="3"/>
        <v>23</v>
      </c>
    </row>
    <row r="115" spans="2:10">
      <c r="B115" s="1585" t="s">
        <v>189</v>
      </c>
      <c r="C115" s="1582" t="s">
        <v>164</v>
      </c>
      <c r="D115" s="1589"/>
      <c r="E115" s="1589"/>
      <c r="F115" s="1589">
        <f>'2018 Exhibitor Points '!H1504</f>
        <v>22</v>
      </c>
      <c r="G115" s="1590"/>
      <c r="H115" s="1590"/>
      <c r="I115" s="1590"/>
      <c r="J115" s="1400">
        <f t="shared" si="3"/>
        <v>22</v>
      </c>
    </row>
    <row r="116" spans="2:10">
      <c r="B116" s="1585" t="s">
        <v>176</v>
      </c>
      <c r="C116" s="1582" t="s">
        <v>164</v>
      </c>
      <c r="D116" s="1589"/>
      <c r="E116" s="1589"/>
      <c r="F116" s="1589">
        <v>3</v>
      </c>
      <c r="G116" s="1590">
        <f>'2019 Exhibitor Points'!G1343</f>
        <v>7</v>
      </c>
      <c r="H116" s="1590">
        <f>'2020 Exhibitor points'!G1153</f>
        <v>5</v>
      </c>
      <c r="I116" s="1590"/>
      <c r="J116" s="1400">
        <f t="shared" si="3"/>
        <v>15</v>
      </c>
    </row>
    <row r="117" spans="2:10">
      <c r="B117" s="1585" t="s">
        <v>181</v>
      </c>
      <c r="C117" s="1582" t="s">
        <v>164</v>
      </c>
      <c r="D117" s="1589"/>
      <c r="E117" s="1589"/>
      <c r="F117" s="1589">
        <f>'2018 Exhibitor Points '!H901</f>
        <v>20</v>
      </c>
      <c r="G117" s="1590">
        <f>'2019 Exhibitor Points'!G851</f>
        <v>0</v>
      </c>
      <c r="H117" s="1590">
        <f>'2020 Exhibitor points'!G694</f>
        <v>0</v>
      </c>
      <c r="I117" s="1590"/>
      <c r="J117" s="1400">
        <f t="shared" si="3"/>
        <v>20</v>
      </c>
    </row>
    <row r="118" spans="2:10">
      <c r="B118" s="1587" t="s">
        <v>190</v>
      </c>
      <c r="C118" s="1592" t="s">
        <v>164</v>
      </c>
      <c r="D118" s="1589"/>
      <c r="E118" s="1589"/>
      <c r="F118" s="1589">
        <f>'2018 Exhibitor Points '!H1232</f>
        <v>20</v>
      </c>
      <c r="G118" s="1590"/>
      <c r="H118" s="1590"/>
      <c r="I118" s="1590"/>
      <c r="J118" s="1400">
        <f t="shared" si="3"/>
        <v>20</v>
      </c>
    </row>
    <row r="119" spans="2:10">
      <c r="B119" s="1587" t="s">
        <v>191</v>
      </c>
      <c r="C119" s="1582" t="s">
        <v>164</v>
      </c>
      <c r="D119" s="1589"/>
      <c r="E119" s="1589"/>
      <c r="F119" s="1589">
        <f>'2018 Exhibitor Points '!H986</f>
        <v>18</v>
      </c>
      <c r="G119" s="1590"/>
      <c r="H119" s="1590"/>
      <c r="I119" s="1590"/>
      <c r="J119" s="1400">
        <f t="shared" si="3"/>
        <v>18</v>
      </c>
    </row>
    <row r="120" spans="2:10">
      <c r="B120" s="1585" t="s">
        <v>173</v>
      </c>
      <c r="C120" s="1582" t="s">
        <v>164</v>
      </c>
      <c r="D120" s="1589"/>
      <c r="E120" s="1589"/>
      <c r="F120" s="1589">
        <f>'2019 Exhibitor Points'!G794</f>
        <v>5</v>
      </c>
      <c r="G120" s="1590">
        <f>'2019 Exhibitor Points'!G796</f>
        <v>5</v>
      </c>
      <c r="H120" s="1590">
        <f>'2020 Exhibitor points'!G638</f>
        <v>7</v>
      </c>
      <c r="I120" s="1590"/>
      <c r="J120" s="1400">
        <f t="shared" si="3"/>
        <v>17</v>
      </c>
    </row>
    <row r="121" spans="2:10">
      <c r="B121" s="1587" t="s">
        <v>169</v>
      </c>
      <c r="C121" s="1582" t="s">
        <v>164</v>
      </c>
      <c r="D121" s="1583"/>
      <c r="E121" s="1583"/>
      <c r="F121" s="1583"/>
      <c r="G121" s="1584">
        <f>'2019 Exhibitor Points'!G245</f>
        <v>5</v>
      </c>
      <c r="H121" s="1584">
        <v>7</v>
      </c>
      <c r="I121" s="1584"/>
      <c r="J121" s="1400">
        <f t="shared" si="3"/>
        <v>12</v>
      </c>
    </row>
    <row r="122" spans="2:10">
      <c r="B122" s="1585" t="s">
        <v>192</v>
      </c>
      <c r="C122" s="1582" t="s">
        <v>164</v>
      </c>
      <c r="D122" s="1583"/>
      <c r="E122" s="1583"/>
      <c r="F122" s="1583">
        <f>'2018 Exhibitor Points '!H356</f>
        <v>5</v>
      </c>
      <c r="G122" s="1584">
        <f>'2019 Exhibitor Points'!G333</f>
        <v>10</v>
      </c>
      <c r="H122" s="1584">
        <v>5</v>
      </c>
      <c r="I122" s="1584"/>
      <c r="J122" s="1400">
        <f t="shared" si="3"/>
        <v>20</v>
      </c>
    </row>
    <row r="123" spans="2:10">
      <c r="B123" s="1585" t="s">
        <v>193</v>
      </c>
      <c r="C123" s="1582" t="s">
        <v>164</v>
      </c>
      <c r="D123" s="1583"/>
      <c r="E123" s="1583"/>
      <c r="F123" s="1583">
        <f>'2018 Exhibitor Points '!H515</f>
        <v>10</v>
      </c>
      <c r="G123" s="1584">
        <f>'2019 Exhibitor Points'!G478</f>
        <v>5</v>
      </c>
      <c r="H123" s="1584"/>
      <c r="I123" s="1584"/>
      <c r="J123" s="1400">
        <f t="shared" si="3"/>
        <v>15</v>
      </c>
    </row>
    <row r="124" spans="2:10">
      <c r="B124" s="1587" t="s">
        <v>194</v>
      </c>
      <c r="C124" s="1592" t="s">
        <v>164</v>
      </c>
      <c r="D124" s="1583"/>
      <c r="E124" s="1583"/>
      <c r="F124" s="1583">
        <f>'2018 Exhibitor Points '!H187</f>
        <v>10</v>
      </c>
      <c r="G124" s="1584">
        <f>'2019 Exhibitor Points'!G165</f>
        <v>3</v>
      </c>
      <c r="H124" s="1584"/>
      <c r="I124" s="1584"/>
      <c r="J124" s="1400">
        <f t="shared" si="3"/>
        <v>13</v>
      </c>
    </row>
    <row r="125" spans="2:10">
      <c r="B125" s="1587" t="s">
        <v>5135</v>
      </c>
      <c r="C125" s="1592" t="s">
        <v>164</v>
      </c>
      <c r="D125" s="1583"/>
      <c r="E125" s="1583"/>
      <c r="F125" s="1583"/>
      <c r="G125" s="1584"/>
      <c r="H125" s="1584"/>
      <c r="I125" s="1584">
        <v>10</v>
      </c>
      <c r="J125" s="1400">
        <v>10</v>
      </c>
    </row>
    <row r="126" spans="2:10">
      <c r="B126" s="1585" t="s">
        <v>170</v>
      </c>
      <c r="C126" s="1582" t="s">
        <v>164</v>
      </c>
      <c r="D126" s="1589"/>
      <c r="E126" s="1589"/>
      <c r="F126" s="1589"/>
      <c r="G126" s="1590"/>
      <c r="H126" s="1590">
        <f>'2020 Exhibitor points'!G1130</f>
        <v>10</v>
      </c>
      <c r="I126" s="1590"/>
      <c r="J126" s="1400">
        <f t="shared" si="3"/>
        <v>10</v>
      </c>
    </row>
    <row r="127" spans="2:10">
      <c r="B127" s="1587" t="s">
        <v>195</v>
      </c>
      <c r="C127" s="1582" t="s">
        <v>164</v>
      </c>
      <c r="D127" s="1589"/>
      <c r="E127" s="1589"/>
      <c r="F127" s="1589">
        <f>'2018 Exhibitor Points '!H908</f>
        <v>10</v>
      </c>
      <c r="G127" s="1590"/>
      <c r="H127" s="1590"/>
      <c r="I127" s="1590"/>
      <c r="J127" s="1400">
        <f t="shared" si="3"/>
        <v>10</v>
      </c>
    </row>
    <row r="128" spans="2:10">
      <c r="B128" s="1585" t="s">
        <v>196</v>
      </c>
      <c r="C128" s="1582" t="s">
        <v>164</v>
      </c>
      <c r="D128" s="1589"/>
      <c r="E128" s="1589"/>
      <c r="F128" s="1589"/>
      <c r="G128" s="1590">
        <f>'2019 Exhibitor Points'!G1320</f>
        <v>10</v>
      </c>
      <c r="H128" s="1590"/>
      <c r="I128" s="1590"/>
      <c r="J128" s="1400">
        <f t="shared" si="3"/>
        <v>10</v>
      </c>
    </row>
    <row r="129" spans="2:10">
      <c r="B129" s="1585" t="s">
        <v>197</v>
      </c>
      <c r="C129" s="1582" t="s">
        <v>164</v>
      </c>
      <c r="D129" s="1589"/>
      <c r="E129" s="1589"/>
      <c r="F129" s="1589">
        <f>'2018 Exhibitor Points '!H1540</f>
        <v>10</v>
      </c>
      <c r="G129" s="1590"/>
      <c r="H129" s="1590"/>
      <c r="I129" s="1590"/>
      <c r="J129" s="1400">
        <f t="shared" si="3"/>
        <v>10</v>
      </c>
    </row>
    <row r="130" spans="2:10">
      <c r="B130" s="1585" t="s">
        <v>201</v>
      </c>
      <c r="C130" s="1582" t="s">
        <v>164</v>
      </c>
      <c r="D130" s="1589"/>
      <c r="E130" s="1589"/>
      <c r="F130" s="1589">
        <f>'2018 Exhibitor Points '!H1070</f>
        <v>7</v>
      </c>
      <c r="G130" s="1590"/>
      <c r="H130" s="1590"/>
      <c r="I130" s="1590"/>
      <c r="J130" s="1400">
        <f t="shared" si="3"/>
        <v>7</v>
      </c>
    </row>
    <row r="131" spans="2:10">
      <c r="B131" s="1585" t="s">
        <v>198</v>
      </c>
      <c r="C131" s="1582" t="s">
        <v>164</v>
      </c>
      <c r="D131" s="1589"/>
      <c r="E131" s="1589"/>
      <c r="F131" s="1589">
        <f>'2018 Exhibitor Points '!H872</f>
        <v>9</v>
      </c>
      <c r="G131" s="1590"/>
      <c r="H131" s="1590"/>
      <c r="I131" s="1590"/>
      <c r="J131" s="1400">
        <f t="shared" si="3"/>
        <v>9</v>
      </c>
    </row>
    <row r="132" spans="2:10">
      <c r="B132" s="1585" t="s">
        <v>199</v>
      </c>
      <c r="C132" s="1582" t="s">
        <v>164</v>
      </c>
      <c r="D132" s="1583"/>
      <c r="E132" s="1583"/>
      <c r="F132" s="1583">
        <f>'2018 Exhibitor Points '!H203</f>
        <v>5</v>
      </c>
      <c r="G132" s="1584">
        <f>'2019 Exhibitor Points'!G185</f>
        <v>3</v>
      </c>
      <c r="H132" s="1584"/>
      <c r="I132" s="1584"/>
      <c r="J132" s="1400">
        <f t="shared" si="3"/>
        <v>8</v>
      </c>
    </row>
    <row r="133" spans="2:10">
      <c r="B133" s="1585" t="s">
        <v>200</v>
      </c>
      <c r="C133" s="1582" t="s">
        <v>164</v>
      </c>
      <c r="D133" s="1583"/>
      <c r="E133" s="1583"/>
      <c r="F133" s="1583">
        <f>'2018 Exhibitor Points '!H27</f>
        <v>7</v>
      </c>
      <c r="G133" s="1584"/>
      <c r="H133" s="1584"/>
      <c r="I133" s="1584"/>
      <c r="J133" s="1400">
        <f t="shared" si="3"/>
        <v>7</v>
      </c>
    </row>
    <row r="134" spans="2:10">
      <c r="B134" s="1593" t="s">
        <v>203</v>
      </c>
      <c r="C134" s="1592" t="s">
        <v>164</v>
      </c>
      <c r="D134" s="1583"/>
      <c r="E134" s="1583"/>
      <c r="F134" s="1583">
        <f>'2018 Exhibitor Points '!H337</f>
        <v>5</v>
      </c>
      <c r="G134" s="1584"/>
      <c r="H134" s="1584"/>
      <c r="I134" s="1584"/>
      <c r="J134" s="1400">
        <f t="shared" si="3"/>
        <v>5</v>
      </c>
    </row>
    <row r="135" spans="2:10">
      <c r="B135" s="1594" t="s">
        <v>204</v>
      </c>
      <c r="C135" s="1595" t="s">
        <v>164</v>
      </c>
      <c r="D135" s="1583"/>
      <c r="E135" s="1583"/>
      <c r="F135" s="1583">
        <f>'2018 Exhibitor Points '!H644</f>
        <v>5</v>
      </c>
      <c r="G135" s="1584"/>
      <c r="H135" s="1584"/>
      <c r="I135" s="1584"/>
      <c r="J135" s="1400">
        <f t="shared" ref="J135:J142" si="4">SUM(D135:I135)</f>
        <v>5</v>
      </c>
    </row>
    <row r="136" spans="2:10">
      <c r="B136" s="1585" t="s">
        <v>206</v>
      </c>
      <c r="C136" s="1582" t="s">
        <v>164</v>
      </c>
      <c r="D136" s="1589"/>
      <c r="E136" s="1589"/>
      <c r="F136" s="1589">
        <f>'2018 Exhibitor Points '!H1045</f>
        <v>5</v>
      </c>
      <c r="G136" s="1590"/>
      <c r="H136" s="1590"/>
      <c r="I136" s="1590"/>
      <c r="J136" s="1400">
        <f t="shared" si="4"/>
        <v>5</v>
      </c>
    </row>
    <row r="137" spans="2:10">
      <c r="B137" s="1585" t="s">
        <v>180</v>
      </c>
      <c r="C137" s="1582" t="s">
        <v>164</v>
      </c>
      <c r="D137" s="1589"/>
      <c r="E137" s="1589"/>
      <c r="F137" s="1589">
        <f>'2018 Exhibitor Points '!H1040</f>
        <v>0</v>
      </c>
      <c r="G137" s="1590"/>
      <c r="H137" s="1590">
        <f>'2020 Exhibitor points'!G834</f>
        <v>3</v>
      </c>
      <c r="I137" s="1590"/>
      <c r="J137" s="1400">
        <f t="shared" si="4"/>
        <v>3</v>
      </c>
    </row>
    <row r="138" spans="2:10">
      <c r="B138" s="1585" t="s">
        <v>207</v>
      </c>
      <c r="C138" s="1582" t="s">
        <v>164</v>
      </c>
      <c r="D138" s="1583"/>
      <c r="E138" s="1583"/>
      <c r="F138" s="1583">
        <f>'2018 Exhibitor Points '!H247</f>
        <v>3</v>
      </c>
      <c r="G138" s="1584"/>
      <c r="H138" s="1584"/>
      <c r="I138" s="1584"/>
      <c r="J138" s="1400">
        <f t="shared" si="4"/>
        <v>3</v>
      </c>
    </row>
    <row r="139" spans="2:10">
      <c r="B139" s="1585" t="s">
        <v>208</v>
      </c>
      <c r="C139" s="1582" t="s">
        <v>164</v>
      </c>
      <c r="D139" s="1583"/>
      <c r="E139" s="1583"/>
      <c r="F139" s="1583">
        <f>'2018 Exhibitor Points '!H298</f>
        <v>3</v>
      </c>
      <c r="G139" s="1584"/>
      <c r="H139" s="1584"/>
      <c r="I139" s="1584"/>
      <c r="J139" s="1400">
        <f t="shared" si="4"/>
        <v>3</v>
      </c>
    </row>
    <row r="140" spans="2:10">
      <c r="B140" s="1588" t="s">
        <v>209</v>
      </c>
      <c r="C140" s="1586" t="s">
        <v>164</v>
      </c>
      <c r="D140" s="1583"/>
      <c r="E140" s="1583"/>
      <c r="F140" s="1583">
        <f>'2018 Exhibitor Points '!H309</f>
        <v>3</v>
      </c>
      <c r="G140" s="1584"/>
      <c r="H140" s="1584"/>
      <c r="I140" s="1584"/>
      <c r="J140" s="1400">
        <f t="shared" si="4"/>
        <v>3</v>
      </c>
    </row>
    <row r="141" spans="2:10">
      <c r="B141" s="1585" t="s">
        <v>211</v>
      </c>
      <c r="C141" s="1586" t="s">
        <v>164</v>
      </c>
      <c r="D141" s="1583"/>
      <c r="E141" s="1583"/>
      <c r="F141" s="1583">
        <f>'2018 Exhibitor Points '!H570</f>
        <v>3</v>
      </c>
      <c r="G141" s="1584"/>
      <c r="H141" s="1584"/>
      <c r="I141" s="1584"/>
      <c r="J141" s="1400">
        <f t="shared" si="4"/>
        <v>3</v>
      </c>
    </row>
    <row r="142" spans="2:10">
      <c r="B142" s="1596" t="s">
        <v>212</v>
      </c>
      <c r="C142" s="1597" t="s">
        <v>164</v>
      </c>
      <c r="D142" s="1598"/>
      <c r="E142" s="1598"/>
      <c r="F142" s="1598">
        <f>'2018 Exhibitor Points '!H1343</f>
        <v>3</v>
      </c>
      <c r="G142" s="1599"/>
      <c r="H142" s="1599"/>
      <c r="I142" s="1599"/>
      <c r="J142" s="1600">
        <f t="shared" si="4"/>
        <v>3</v>
      </c>
    </row>
    <row r="156" spans="1:1">
      <c r="A156" s="60"/>
    </row>
  </sheetData>
  <sheetProtection selectLockedCells="1" selectUnlockedCells="1"/>
  <autoFilter ref="B4:J142"/>
  <sortState ref="B91:J140">
    <sortCondition descending="1" ref="I91:I140"/>
  </sortState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V1571"/>
  <sheetViews>
    <sheetView zoomScale="80" zoomScaleNormal="80" workbookViewId="0">
      <selection activeCell="K1337" sqref="K1337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3.7109375" style="73" customWidth="1"/>
    <col min="5" max="5" width="12.5703125" style="85" customWidth="1"/>
    <col min="6" max="6" width="17.85546875" style="85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213</v>
      </c>
      <c r="B1" s="92"/>
      <c r="C1" s="92"/>
      <c r="D1" s="92"/>
      <c r="E1" s="93"/>
      <c r="F1" s="93"/>
      <c r="G1" s="95"/>
      <c r="H1" s="338"/>
      <c r="I1" s="1409"/>
      <c r="J1" s="89"/>
    </row>
    <row r="2" spans="1:20" s="2" customFormat="1" ht="18">
      <c r="A2" s="91"/>
      <c r="B2" s="92"/>
      <c r="C2" s="92"/>
      <c r="D2" s="92"/>
      <c r="E2" s="93"/>
      <c r="F2" s="93"/>
      <c r="G2" s="95"/>
      <c r="H2" s="338"/>
      <c r="I2" s="1409"/>
      <c r="J2" s="89"/>
    </row>
    <row r="3" spans="1:20" s="103" customFormat="1" ht="14.65" customHeigh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710" t="s">
        <v>219</v>
      </c>
      <c r="G3" s="101" t="s">
        <v>220</v>
      </c>
      <c r="H3" s="100" t="s">
        <v>221</v>
      </c>
      <c r="I3" s="1555"/>
      <c r="J3" s="99"/>
      <c r="K3" s="100"/>
    </row>
    <row r="4" spans="1:20" ht="16.5" customHeight="1">
      <c r="A4" s="104"/>
      <c r="C4" s="72"/>
      <c r="D4" s="72"/>
      <c r="F4" s="133"/>
      <c r="I4" s="1409"/>
      <c r="J4" s="93"/>
    </row>
    <row r="5" spans="1:20" s="115" customFormat="1" ht="13.5" customHeight="1">
      <c r="A5" s="106">
        <v>2018</v>
      </c>
      <c r="B5" s="107" t="s">
        <v>164</v>
      </c>
      <c r="C5" s="107" t="s">
        <v>200</v>
      </c>
      <c r="D5" s="108" t="s">
        <v>222</v>
      </c>
      <c r="E5" s="1670">
        <v>43163</v>
      </c>
      <c r="F5" s="172" t="s">
        <v>223</v>
      </c>
      <c r="G5" s="111">
        <v>7</v>
      </c>
      <c r="H5" s="170" t="s">
        <v>224</v>
      </c>
      <c r="I5" s="1540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 ht="13.5" customHeight="1">
      <c r="A6" s="106">
        <v>2018</v>
      </c>
      <c r="B6" s="116"/>
      <c r="C6" s="116"/>
      <c r="D6" s="117"/>
      <c r="E6" s="1671"/>
      <c r="F6" s="469"/>
      <c r="G6" s="111">
        <f>G5</f>
        <v>7</v>
      </c>
      <c r="H6" s="152"/>
      <c r="I6" s="1647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 ht="13.5" customHeight="1">
      <c r="A7" s="124" t="s">
        <v>46</v>
      </c>
      <c r="B7" s="125"/>
      <c r="C7" s="125" t="s">
        <v>225</v>
      </c>
      <c r="D7" s="126"/>
      <c r="E7" s="1672"/>
      <c r="F7" s="264"/>
      <c r="G7" s="129">
        <f>G6</f>
        <v>7</v>
      </c>
      <c r="H7" s="146"/>
      <c r="I7" s="1555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 ht="13.5" customHeight="1">
      <c r="A8" s="104"/>
      <c r="D8" s="131"/>
      <c r="E8" s="1673"/>
      <c r="F8" s="87"/>
      <c r="G8" s="133"/>
      <c r="I8" s="1409"/>
      <c r="J8" s="93"/>
    </row>
    <row r="9" spans="1:20" s="115" customFormat="1">
      <c r="A9" s="134">
        <v>2018</v>
      </c>
      <c r="B9" s="107" t="s">
        <v>91</v>
      </c>
      <c r="C9" s="107" t="s">
        <v>3715</v>
      </c>
      <c r="D9" s="107" t="s">
        <v>227</v>
      </c>
      <c r="E9" s="1670">
        <v>43240</v>
      </c>
      <c r="F9" s="1665" t="s">
        <v>228</v>
      </c>
      <c r="G9" s="111">
        <v>7</v>
      </c>
      <c r="H9" s="170" t="s">
        <v>229</v>
      </c>
      <c r="I9" s="1540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34">
        <v>2018</v>
      </c>
      <c r="B10" s="107" t="s">
        <v>91</v>
      </c>
      <c r="C10" s="107" t="s">
        <v>3715</v>
      </c>
      <c r="D10" s="107" t="s">
        <v>227</v>
      </c>
      <c r="E10" s="1670">
        <v>43240</v>
      </c>
      <c r="F10" s="1665" t="s">
        <v>230</v>
      </c>
      <c r="G10" s="111">
        <v>10</v>
      </c>
      <c r="H10" s="170" t="s">
        <v>231</v>
      </c>
      <c r="I10" s="1540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34">
        <v>2018</v>
      </c>
      <c r="B11" s="107" t="s">
        <v>91</v>
      </c>
      <c r="C11" s="107" t="s">
        <v>3715</v>
      </c>
      <c r="D11" s="107" t="s">
        <v>112</v>
      </c>
      <c r="E11" s="1670">
        <v>43422</v>
      </c>
      <c r="F11" s="1665" t="s">
        <v>228</v>
      </c>
      <c r="G11" s="111">
        <v>5</v>
      </c>
      <c r="H11" s="170" t="s">
        <v>232</v>
      </c>
      <c r="I11" s="1540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34">
        <v>2018</v>
      </c>
      <c r="B12" s="107" t="s">
        <v>91</v>
      </c>
      <c r="C12" s="107" t="s">
        <v>3715</v>
      </c>
      <c r="D12" s="107" t="s">
        <v>112</v>
      </c>
      <c r="E12" s="1670">
        <v>43422</v>
      </c>
      <c r="F12" s="1665" t="s">
        <v>228</v>
      </c>
      <c r="G12" s="111">
        <v>0</v>
      </c>
      <c r="H12" s="170" t="s">
        <v>233</v>
      </c>
      <c r="I12" s="1409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34">
        <v>2018</v>
      </c>
      <c r="B13" s="107" t="s">
        <v>91</v>
      </c>
      <c r="C13" s="107" t="s">
        <v>3715</v>
      </c>
      <c r="D13" s="107" t="s">
        <v>112</v>
      </c>
      <c r="E13" s="1670">
        <v>43422</v>
      </c>
      <c r="F13" s="1665" t="s">
        <v>235</v>
      </c>
      <c r="G13" s="111">
        <v>5</v>
      </c>
      <c r="H13" s="170" t="s">
        <v>236</v>
      </c>
      <c r="I13" s="1540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34">
        <v>2018</v>
      </c>
      <c r="B14" s="107" t="s">
        <v>91</v>
      </c>
      <c r="C14" s="107" t="s">
        <v>3715</v>
      </c>
      <c r="D14" s="107" t="s">
        <v>112</v>
      </c>
      <c r="E14" s="1670">
        <v>43422</v>
      </c>
      <c r="F14" s="1665" t="s">
        <v>235</v>
      </c>
      <c r="G14" s="111">
        <v>0</v>
      </c>
      <c r="H14" s="170" t="s">
        <v>237</v>
      </c>
      <c r="I14" s="1409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34">
        <v>2018</v>
      </c>
      <c r="B15" s="107"/>
      <c r="C15" s="107"/>
      <c r="D15" s="107"/>
      <c r="E15" s="1670"/>
      <c r="F15" s="1665"/>
      <c r="G15" s="111">
        <f>SUM(G9:G14)</f>
        <v>27</v>
      </c>
      <c r="H15" s="170"/>
      <c r="I15" s="1540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1655</v>
      </c>
      <c r="D16" s="138" t="s">
        <v>227</v>
      </c>
      <c r="E16" s="1674">
        <v>43604</v>
      </c>
      <c r="F16" s="1656" t="s">
        <v>238</v>
      </c>
      <c r="G16" s="141">
        <v>7</v>
      </c>
      <c r="H16" s="1561" t="s">
        <v>239</v>
      </c>
      <c r="I16" s="1409"/>
    </row>
    <row r="17" spans="1:20">
      <c r="A17" s="137">
        <v>2019</v>
      </c>
      <c r="B17" s="138" t="s">
        <v>91</v>
      </c>
      <c r="C17" s="73" t="s">
        <v>1655</v>
      </c>
      <c r="D17" s="138" t="s">
        <v>227</v>
      </c>
      <c r="E17" s="1674">
        <v>43604</v>
      </c>
      <c r="F17" s="1656" t="s">
        <v>240</v>
      </c>
      <c r="G17" s="141">
        <v>3</v>
      </c>
      <c r="H17" s="1561" t="s">
        <v>241</v>
      </c>
      <c r="I17" s="1409"/>
    </row>
    <row r="18" spans="1:20">
      <c r="A18" s="137">
        <v>2019</v>
      </c>
      <c r="B18" s="138" t="s">
        <v>91</v>
      </c>
      <c r="C18" s="73" t="s">
        <v>1655</v>
      </c>
      <c r="D18" s="138" t="s">
        <v>112</v>
      </c>
      <c r="E18" s="1674">
        <v>43786</v>
      </c>
      <c r="F18" s="1656" t="s">
        <v>242</v>
      </c>
      <c r="G18" s="141">
        <v>5</v>
      </c>
      <c r="H18" s="1561" t="s">
        <v>243</v>
      </c>
      <c r="I18" s="1409"/>
    </row>
    <row r="19" spans="1:20">
      <c r="A19" s="137">
        <v>2019</v>
      </c>
      <c r="B19" s="138" t="s">
        <v>91</v>
      </c>
      <c r="C19" s="73" t="s">
        <v>1655</v>
      </c>
      <c r="D19" s="138" t="s">
        <v>112</v>
      </c>
      <c r="E19" s="1674">
        <v>43786</v>
      </c>
      <c r="F19" s="1656" t="s">
        <v>242</v>
      </c>
      <c r="G19" s="141">
        <v>5</v>
      </c>
      <c r="H19" s="1561" t="s">
        <v>244</v>
      </c>
      <c r="I19" s="1409"/>
    </row>
    <row r="20" spans="1:20">
      <c r="A20" s="137">
        <v>2019</v>
      </c>
      <c r="B20" s="143"/>
      <c r="C20" s="143"/>
      <c r="D20" s="138"/>
      <c r="E20" s="1674"/>
      <c r="F20" s="1656"/>
      <c r="G20" s="141">
        <f>SUM(G16:G19)</f>
        <v>20</v>
      </c>
      <c r="H20" s="1561"/>
      <c r="I20" s="1409"/>
    </row>
    <row r="21" spans="1:20">
      <c r="A21" s="1518">
        <v>2021</v>
      </c>
      <c r="B21" s="1519" t="s">
        <v>91</v>
      </c>
      <c r="C21" s="1459" t="s">
        <v>1655</v>
      </c>
      <c r="D21" s="1459" t="s">
        <v>5486</v>
      </c>
      <c r="E21" s="1675">
        <v>44332</v>
      </c>
      <c r="F21" s="1601" t="s">
        <v>5647</v>
      </c>
      <c r="G21" s="1602">
        <v>10</v>
      </c>
      <c r="H21" s="1494" t="s">
        <v>5648</v>
      </c>
      <c r="I21" s="1409"/>
    </row>
    <row r="22" spans="1:20">
      <c r="A22" s="1518">
        <v>2021</v>
      </c>
      <c r="B22" s="1519"/>
      <c r="C22" s="1519"/>
      <c r="D22" s="1519"/>
      <c r="E22" s="1676"/>
      <c r="F22" s="1711"/>
      <c r="G22" s="1520">
        <f>SUM(G21)</f>
        <v>10</v>
      </c>
      <c r="H22" s="1562"/>
      <c r="I22" s="1409"/>
    </row>
    <row r="23" spans="1:20" s="123" customFormat="1" ht="13.5" customHeight="1">
      <c r="A23" s="144" t="s">
        <v>46</v>
      </c>
      <c r="B23" s="125"/>
      <c r="C23" s="145" t="s">
        <v>245</v>
      </c>
      <c r="D23" s="125"/>
      <c r="E23" s="1672"/>
      <c r="F23" s="129"/>
      <c r="G23" s="129">
        <f>G15+G20+G22</f>
        <v>57</v>
      </c>
      <c r="H23" s="146"/>
      <c r="I23" s="1555"/>
      <c r="J23" s="99"/>
      <c r="K23" s="103"/>
      <c r="L23" s="103"/>
      <c r="M23" s="103"/>
      <c r="N23" s="103"/>
      <c r="O23" s="103"/>
      <c r="P23" s="103"/>
      <c r="Q23" s="103"/>
      <c r="R23" s="103"/>
      <c r="S23" s="103"/>
      <c r="T23" s="103"/>
    </row>
    <row r="24" spans="1:20" ht="13.5" customHeight="1">
      <c r="A24" s="147"/>
      <c r="C24" s="148"/>
      <c r="E24" s="1673"/>
      <c r="F24" s="133"/>
      <c r="G24" s="133"/>
      <c r="I24" s="1409"/>
      <c r="J24" s="93"/>
    </row>
    <row r="25" spans="1:20">
      <c r="A25" s="147">
        <v>2019</v>
      </c>
      <c r="B25" s="73" t="s">
        <v>53</v>
      </c>
      <c r="C25" s="73" t="s">
        <v>77</v>
      </c>
      <c r="D25" s="73" t="s">
        <v>246</v>
      </c>
      <c r="E25" s="1673">
        <v>43779</v>
      </c>
      <c r="F25" s="1657" t="s">
        <v>247</v>
      </c>
      <c r="G25" s="133">
        <v>5</v>
      </c>
      <c r="H25" s="88" t="s">
        <v>248</v>
      </c>
      <c r="I25" s="1409"/>
      <c r="J25" s="2"/>
    </row>
    <row r="26" spans="1:20">
      <c r="A26" s="147">
        <v>2019</v>
      </c>
      <c r="B26" s="73" t="s">
        <v>53</v>
      </c>
      <c r="C26" s="73" t="s">
        <v>77</v>
      </c>
      <c r="D26" s="73" t="s">
        <v>64</v>
      </c>
      <c r="E26" s="1673">
        <v>43785</v>
      </c>
      <c r="F26" s="1657" t="s">
        <v>249</v>
      </c>
      <c r="G26" s="133">
        <v>0</v>
      </c>
      <c r="H26" s="88" t="s">
        <v>248</v>
      </c>
      <c r="I26" s="1409" t="s">
        <v>234</v>
      </c>
      <c r="J26" s="2"/>
    </row>
    <row r="27" spans="1:20" s="123" customFormat="1" ht="13.5" customHeight="1">
      <c r="A27" s="147">
        <v>2019</v>
      </c>
      <c r="B27" s="116"/>
      <c r="C27" s="151"/>
      <c r="D27" s="116"/>
      <c r="E27" s="1671"/>
      <c r="F27" s="199"/>
      <c r="G27" s="133">
        <f>SUM(G25:G26)</f>
        <v>5</v>
      </c>
      <c r="H27" s="152"/>
      <c r="I27" s="1555"/>
      <c r="J27" s="122"/>
      <c r="K27" s="103"/>
      <c r="L27" s="103"/>
      <c r="M27" s="103"/>
      <c r="N27" s="103"/>
      <c r="O27" s="103"/>
      <c r="P27" s="103"/>
      <c r="Q27" s="103"/>
      <c r="R27" s="103"/>
      <c r="S27" s="103"/>
      <c r="T27" s="103"/>
    </row>
    <row r="28" spans="1:20" s="188" customFormat="1">
      <c r="A28" s="1458">
        <v>2021</v>
      </c>
      <c r="B28" s="1457" t="s">
        <v>53</v>
      </c>
      <c r="C28" s="1457" t="s">
        <v>77</v>
      </c>
      <c r="D28" s="1494" t="s">
        <v>5446</v>
      </c>
      <c r="E28" s="1669">
        <v>44268</v>
      </c>
      <c r="F28" s="1495" t="s">
        <v>5452</v>
      </c>
      <c r="G28" s="1495">
        <v>5</v>
      </c>
      <c r="H28" s="1494" t="s">
        <v>435</v>
      </c>
      <c r="I28" s="1409"/>
      <c r="J28" s="250"/>
      <c r="K28" s="186"/>
      <c r="L28" s="186"/>
      <c r="M28" s="186"/>
      <c r="N28" s="186"/>
      <c r="O28" s="186"/>
      <c r="P28" s="186"/>
      <c r="Q28" s="186"/>
      <c r="R28" s="186"/>
      <c r="S28" s="186"/>
      <c r="T28" s="186"/>
    </row>
    <row r="29" spans="1:20" s="188" customFormat="1">
      <c r="A29" s="1458">
        <v>2021</v>
      </c>
      <c r="B29" s="1457" t="s">
        <v>53</v>
      </c>
      <c r="C29" s="1457" t="s">
        <v>77</v>
      </c>
      <c r="D29" s="1494" t="s">
        <v>5446</v>
      </c>
      <c r="E29" s="1669">
        <v>44268</v>
      </c>
      <c r="F29" s="1495" t="s">
        <v>5453</v>
      </c>
      <c r="G29" s="1495">
        <v>0</v>
      </c>
      <c r="H29" s="1494" t="s">
        <v>309</v>
      </c>
      <c r="I29" s="1409" t="s">
        <v>234</v>
      </c>
      <c r="J29" s="250"/>
      <c r="K29" s="186"/>
      <c r="L29" s="186"/>
      <c r="M29" s="186"/>
      <c r="N29" s="186"/>
      <c r="O29" s="186"/>
      <c r="P29" s="186"/>
      <c r="Q29" s="186"/>
      <c r="R29" s="186"/>
      <c r="S29" s="186"/>
      <c r="T29" s="186"/>
    </row>
    <row r="30" spans="1:20" s="188" customFormat="1">
      <c r="A30" s="1458">
        <v>2021</v>
      </c>
      <c r="B30" s="1457" t="s">
        <v>53</v>
      </c>
      <c r="C30" s="1457" t="s">
        <v>77</v>
      </c>
      <c r="D30" s="1494" t="s">
        <v>5486</v>
      </c>
      <c r="E30" s="1669">
        <v>44332</v>
      </c>
      <c r="F30" s="1495" t="s">
        <v>5741</v>
      </c>
      <c r="G30" s="1495">
        <v>0</v>
      </c>
      <c r="H30" s="1494" t="s">
        <v>5709</v>
      </c>
      <c r="I30" s="1409" t="s">
        <v>5740</v>
      </c>
      <c r="J30" s="250"/>
      <c r="K30" s="186"/>
      <c r="L30" s="186"/>
      <c r="M30" s="186"/>
      <c r="N30" s="186"/>
      <c r="O30" s="186"/>
      <c r="P30" s="186"/>
      <c r="Q30" s="186"/>
      <c r="R30" s="186"/>
      <c r="S30" s="186"/>
      <c r="T30" s="186"/>
    </row>
    <row r="31" spans="1:20" s="188" customFormat="1">
      <c r="A31" s="1458">
        <v>2021</v>
      </c>
      <c r="B31" s="1457" t="s">
        <v>53</v>
      </c>
      <c r="C31" s="1457" t="s">
        <v>77</v>
      </c>
      <c r="D31" s="1494" t="s">
        <v>5486</v>
      </c>
      <c r="E31" s="1669">
        <v>44332</v>
      </c>
      <c r="F31" s="1495" t="s">
        <v>5661</v>
      </c>
      <c r="G31" s="1495">
        <v>0</v>
      </c>
      <c r="H31" s="1494" t="s">
        <v>5714</v>
      </c>
      <c r="I31" s="1409" t="s">
        <v>5753</v>
      </c>
      <c r="J31" s="250"/>
      <c r="K31" s="186"/>
      <c r="L31" s="186"/>
      <c r="M31" s="186"/>
      <c r="N31" s="186"/>
      <c r="O31" s="186"/>
      <c r="P31" s="186"/>
      <c r="Q31" s="186"/>
      <c r="R31" s="186"/>
      <c r="S31" s="186"/>
      <c r="T31" s="186"/>
    </row>
    <row r="32" spans="1:20" s="188" customFormat="1">
      <c r="A32" s="1458">
        <v>2021</v>
      </c>
      <c r="B32" s="1457" t="s">
        <v>53</v>
      </c>
      <c r="C32" s="1457" t="s">
        <v>77</v>
      </c>
      <c r="D32" s="1459" t="s">
        <v>5486</v>
      </c>
      <c r="E32" s="1675">
        <v>44332</v>
      </c>
      <c r="F32" s="1495" t="s">
        <v>5661</v>
      </c>
      <c r="G32" s="1495">
        <v>10</v>
      </c>
      <c r="H32" s="1494" t="s">
        <v>1957</v>
      </c>
      <c r="I32" s="1409"/>
      <c r="J32" s="250"/>
      <c r="K32" s="186"/>
      <c r="L32" s="186"/>
      <c r="M32" s="186"/>
      <c r="N32" s="186"/>
      <c r="O32" s="186"/>
      <c r="P32" s="186"/>
      <c r="Q32" s="186"/>
      <c r="R32" s="186"/>
      <c r="S32" s="186"/>
      <c r="T32" s="186"/>
    </row>
    <row r="33" spans="1:256" s="188" customFormat="1">
      <c r="A33" s="1458">
        <v>2021</v>
      </c>
      <c r="B33" s="1457"/>
      <c r="C33" s="1457"/>
      <c r="D33" s="1494"/>
      <c r="E33" s="1669"/>
      <c r="F33" s="1495"/>
      <c r="G33" s="1495">
        <f>SUM(G28:G32)</f>
        <v>15</v>
      </c>
      <c r="H33" s="1494"/>
      <c r="I33" s="1409"/>
      <c r="J33" s="250"/>
      <c r="K33" s="186"/>
      <c r="L33" s="186"/>
      <c r="M33" s="186"/>
      <c r="N33" s="186"/>
      <c r="O33" s="186"/>
      <c r="P33" s="186"/>
      <c r="Q33" s="186"/>
      <c r="R33" s="186"/>
      <c r="S33" s="186"/>
      <c r="T33" s="186"/>
    </row>
    <row r="34" spans="1:256" s="123" customFormat="1" ht="13.5" customHeight="1">
      <c r="A34" s="144" t="s">
        <v>46</v>
      </c>
      <c r="B34" s="125"/>
      <c r="C34" s="145" t="s">
        <v>250</v>
      </c>
      <c r="D34" s="125"/>
      <c r="E34" s="1672"/>
      <c r="F34" s="129"/>
      <c r="G34" s="129">
        <f>G27+G33</f>
        <v>20</v>
      </c>
      <c r="H34" s="146"/>
      <c r="I34" s="1555"/>
      <c r="J34" s="99"/>
      <c r="K34" s="103"/>
      <c r="L34" s="103"/>
      <c r="M34" s="103"/>
      <c r="N34" s="103"/>
      <c r="O34" s="103"/>
      <c r="P34" s="103"/>
      <c r="Q34" s="103"/>
      <c r="R34" s="103"/>
      <c r="S34" s="103"/>
      <c r="T34" s="103"/>
    </row>
    <row r="35" spans="1:256" s="123" customFormat="1" ht="13.5" customHeight="1">
      <c r="A35" s="153"/>
      <c r="B35" s="154"/>
      <c r="C35" s="155"/>
      <c r="D35" s="154"/>
      <c r="E35" s="1677"/>
      <c r="F35" s="153"/>
      <c r="G35" s="153"/>
      <c r="H35" s="157"/>
      <c r="I35" s="1555"/>
      <c r="J35" s="99"/>
      <c r="K35" s="103"/>
      <c r="L35" s="103"/>
      <c r="M35" s="103"/>
      <c r="N35" s="103"/>
      <c r="O35" s="103"/>
      <c r="P35" s="103"/>
      <c r="Q35" s="103"/>
      <c r="R35" s="103"/>
      <c r="S35" s="103"/>
      <c r="T35" s="103"/>
    </row>
    <row r="36" spans="1:256" ht="13.5" customHeight="1">
      <c r="A36" s="162">
        <v>2020</v>
      </c>
      <c r="B36" s="159" t="s">
        <v>251</v>
      </c>
      <c r="C36" s="159" t="s">
        <v>117</v>
      </c>
      <c r="D36" s="159" t="s">
        <v>252</v>
      </c>
      <c r="E36" s="1678">
        <v>43891</v>
      </c>
      <c r="F36" s="1603" t="s">
        <v>253</v>
      </c>
      <c r="G36" s="162">
        <v>7</v>
      </c>
      <c r="H36" s="1493" t="s">
        <v>254</v>
      </c>
      <c r="I36" s="1409"/>
      <c r="J36" s="93"/>
      <c r="IV36" s="2"/>
    </row>
    <row r="37" spans="1:256" ht="13.5" customHeight="1">
      <c r="A37" s="162"/>
      <c r="B37" s="159"/>
      <c r="C37" s="159"/>
      <c r="D37" s="159"/>
      <c r="E37" s="1678"/>
      <c r="F37" s="1603"/>
      <c r="G37" s="162">
        <f>SUM(G36:G36)</f>
        <v>7</v>
      </c>
      <c r="H37" s="1493"/>
      <c r="I37" s="1409"/>
      <c r="J37" s="93"/>
      <c r="IV37" s="2"/>
    </row>
    <row r="38" spans="1:256" ht="13.5" customHeight="1">
      <c r="A38" s="1496">
        <v>2021</v>
      </c>
      <c r="B38" s="1494" t="s">
        <v>251</v>
      </c>
      <c r="C38" s="1494" t="s">
        <v>117</v>
      </c>
      <c r="D38" s="1494" t="s">
        <v>252</v>
      </c>
      <c r="E38" s="1669">
        <v>44262</v>
      </c>
      <c r="F38" s="1495" t="s">
        <v>5372</v>
      </c>
      <c r="G38" s="1495">
        <v>10</v>
      </c>
      <c r="H38" s="1494" t="s">
        <v>534</v>
      </c>
      <c r="I38" s="1409"/>
      <c r="J38" s="93"/>
      <c r="IV38" s="2"/>
    </row>
    <row r="39" spans="1:256" ht="13.5" customHeight="1">
      <c r="A39" s="1496">
        <v>2021</v>
      </c>
      <c r="B39" s="1494" t="s">
        <v>251</v>
      </c>
      <c r="C39" s="1459" t="s">
        <v>117</v>
      </c>
      <c r="D39" s="1459" t="s">
        <v>5486</v>
      </c>
      <c r="E39" s="1675">
        <v>44332</v>
      </c>
      <c r="F39" s="1601" t="s">
        <v>5487</v>
      </c>
      <c r="G39" s="1602">
        <v>7</v>
      </c>
      <c r="H39" s="1494" t="s">
        <v>5488</v>
      </c>
      <c r="I39" s="1409"/>
      <c r="J39" s="93"/>
      <c r="IV39" s="2"/>
    </row>
    <row r="40" spans="1:256" ht="13.5" customHeight="1">
      <c r="A40" s="1496">
        <v>2021</v>
      </c>
      <c r="B40" s="1494" t="s">
        <v>251</v>
      </c>
      <c r="C40" s="1459" t="s">
        <v>117</v>
      </c>
      <c r="D40" s="1459" t="s">
        <v>5486</v>
      </c>
      <c r="E40" s="1675">
        <v>44332</v>
      </c>
      <c r="F40" s="1601" t="s">
        <v>5728</v>
      </c>
      <c r="G40" s="1602">
        <v>3</v>
      </c>
      <c r="H40" s="1494" t="s">
        <v>5697</v>
      </c>
      <c r="I40" s="1409"/>
      <c r="J40" s="93"/>
      <c r="IV40" s="2"/>
    </row>
    <row r="41" spans="1:256" ht="13.5" customHeight="1">
      <c r="A41" s="1496">
        <v>2021</v>
      </c>
      <c r="B41" s="1494" t="s">
        <v>251</v>
      </c>
      <c r="C41" s="1459" t="s">
        <v>117</v>
      </c>
      <c r="D41" s="1459" t="s">
        <v>5486</v>
      </c>
      <c r="E41" s="1675">
        <v>44332</v>
      </c>
      <c r="F41" s="1601" t="s">
        <v>5729</v>
      </c>
      <c r="G41" s="1602">
        <v>3</v>
      </c>
      <c r="H41" s="1494" t="s">
        <v>5708</v>
      </c>
      <c r="I41" s="1409"/>
      <c r="J41" s="93"/>
      <c r="IV41" s="2"/>
    </row>
    <row r="42" spans="1:256" ht="13.5" customHeight="1">
      <c r="A42" s="1496">
        <v>2021</v>
      </c>
      <c r="B42" s="1494" t="s">
        <v>251</v>
      </c>
      <c r="C42" s="1459" t="s">
        <v>117</v>
      </c>
      <c r="D42" s="1459" t="s">
        <v>5486</v>
      </c>
      <c r="E42" s="1675">
        <v>44332</v>
      </c>
      <c r="F42" s="1601" t="s">
        <v>5489</v>
      </c>
      <c r="G42" s="1602">
        <v>7</v>
      </c>
      <c r="H42" s="1494" t="s">
        <v>5490</v>
      </c>
      <c r="I42" s="1409"/>
      <c r="J42" s="93"/>
      <c r="IV42" s="2"/>
    </row>
    <row r="43" spans="1:256" ht="13.5" customHeight="1">
      <c r="A43" s="1496">
        <v>2021</v>
      </c>
      <c r="B43" s="159"/>
      <c r="C43" s="159"/>
      <c r="D43" s="159"/>
      <c r="E43" s="1678"/>
      <c r="F43" s="1603"/>
      <c r="G43" s="1496">
        <f>SUM(G38:G42)</f>
        <v>30</v>
      </c>
      <c r="H43" s="1493"/>
      <c r="I43" s="1409"/>
      <c r="J43" s="93"/>
      <c r="IV43" s="2"/>
    </row>
    <row r="44" spans="1:256" ht="13.5" customHeight="1">
      <c r="A44" s="144" t="s">
        <v>46</v>
      </c>
      <c r="B44" s="125"/>
      <c r="C44" s="145" t="s">
        <v>1674</v>
      </c>
      <c r="D44" s="125"/>
      <c r="E44" s="1672"/>
      <c r="F44" s="129"/>
      <c r="G44" s="167">
        <f>G37+G43</f>
        <v>37</v>
      </c>
      <c r="H44" s="164"/>
      <c r="I44" s="1409"/>
      <c r="J44" s="93"/>
      <c r="IV44" s="2"/>
    </row>
    <row r="45" spans="1:256" ht="13.5" customHeight="1">
      <c r="A45" s="159"/>
      <c r="B45" s="159"/>
      <c r="C45" s="159"/>
      <c r="D45" s="159"/>
      <c r="E45" s="1678"/>
      <c r="F45" s="1603"/>
      <c r="G45" s="162"/>
      <c r="H45" s="1493"/>
      <c r="I45" s="1409"/>
      <c r="J45" s="93"/>
      <c r="IV45" s="2"/>
    </row>
    <row r="46" spans="1:256" ht="13.5" customHeight="1">
      <c r="A46" s="159"/>
      <c r="B46" s="159"/>
      <c r="C46" s="159"/>
      <c r="D46" s="159"/>
      <c r="E46" s="1678"/>
      <c r="F46" s="1603"/>
      <c r="G46" s="162"/>
      <c r="H46" s="1493"/>
      <c r="I46" s="1409"/>
      <c r="J46" s="93"/>
      <c r="IV46" s="2"/>
    </row>
    <row r="47" spans="1:256" s="115" customFormat="1" ht="13.5" customHeight="1">
      <c r="A47" s="134">
        <v>2018</v>
      </c>
      <c r="B47" s="107" t="s">
        <v>91</v>
      </c>
      <c r="C47" s="169" t="s">
        <v>114</v>
      </c>
      <c r="D47" s="107" t="s">
        <v>255</v>
      </c>
      <c r="E47" s="1670">
        <v>43183</v>
      </c>
      <c r="F47" s="111" t="s">
        <v>256</v>
      </c>
      <c r="G47" s="111">
        <v>5</v>
      </c>
      <c r="H47" s="170" t="s">
        <v>244</v>
      </c>
      <c r="I47" s="1540"/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</row>
    <row r="48" spans="1:256" s="115" customFormat="1" ht="13.5" customHeight="1">
      <c r="A48" s="134">
        <v>2018</v>
      </c>
      <c r="B48" s="107" t="s">
        <v>91</v>
      </c>
      <c r="C48" s="169" t="s">
        <v>114</v>
      </c>
      <c r="D48" s="107" t="s">
        <v>222</v>
      </c>
      <c r="E48" s="1670">
        <v>43163</v>
      </c>
      <c r="F48" s="111" t="s">
        <v>257</v>
      </c>
      <c r="G48" s="111">
        <v>7</v>
      </c>
      <c r="H48" s="170" t="s">
        <v>258</v>
      </c>
      <c r="I48" s="1540"/>
      <c r="J48" s="114"/>
      <c r="K48" s="113"/>
      <c r="L48" s="113"/>
      <c r="M48" s="113"/>
      <c r="N48" s="113"/>
      <c r="O48" s="113"/>
      <c r="P48" s="113"/>
      <c r="Q48" s="113"/>
      <c r="R48" s="113"/>
      <c r="S48" s="113"/>
      <c r="T48" s="113"/>
    </row>
    <row r="49" spans="1:256" s="115" customFormat="1" ht="13.5" customHeight="1">
      <c r="A49" s="134">
        <v>2018</v>
      </c>
      <c r="B49" s="107" t="s">
        <v>91</v>
      </c>
      <c r="C49" s="169" t="s">
        <v>114</v>
      </c>
      <c r="D49" s="107" t="s">
        <v>222</v>
      </c>
      <c r="E49" s="1670">
        <v>43163</v>
      </c>
      <c r="F49" s="111" t="s">
        <v>259</v>
      </c>
      <c r="G49" s="111">
        <v>7</v>
      </c>
      <c r="H49" s="170" t="s">
        <v>260</v>
      </c>
      <c r="I49" s="1540"/>
      <c r="J49" s="114"/>
      <c r="K49" s="113"/>
      <c r="L49" s="113"/>
      <c r="M49" s="113"/>
      <c r="N49" s="113"/>
      <c r="O49" s="113"/>
      <c r="P49" s="113"/>
      <c r="Q49" s="113"/>
      <c r="R49" s="113"/>
      <c r="S49" s="113"/>
      <c r="T49" s="113"/>
    </row>
    <row r="50" spans="1:256" s="115" customFormat="1" ht="13.5" customHeight="1">
      <c r="A50" s="134">
        <v>2018</v>
      </c>
      <c r="B50" s="107" t="s">
        <v>91</v>
      </c>
      <c r="C50" s="169" t="s">
        <v>114</v>
      </c>
      <c r="D50" s="107" t="s">
        <v>222</v>
      </c>
      <c r="E50" s="1670">
        <v>43163</v>
      </c>
      <c r="F50" s="111" t="s">
        <v>261</v>
      </c>
      <c r="G50" s="111">
        <v>3</v>
      </c>
      <c r="H50" s="170" t="s">
        <v>262</v>
      </c>
      <c r="I50" s="1540"/>
      <c r="J50" s="114"/>
      <c r="K50" s="113"/>
      <c r="L50" s="113"/>
      <c r="M50" s="113"/>
      <c r="N50" s="113"/>
      <c r="O50" s="113"/>
      <c r="P50" s="113"/>
      <c r="Q50" s="113"/>
      <c r="R50" s="113"/>
      <c r="S50" s="113"/>
      <c r="T50" s="113"/>
    </row>
    <row r="51" spans="1:256" s="115" customFormat="1">
      <c r="A51" s="134">
        <v>2018</v>
      </c>
      <c r="B51" s="107" t="s">
        <v>91</v>
      </c>
      <c r="C51" s="107" t="s">
        <v>114</v>
      </c>
      <c r="D51" s="107" t="s">
        <v>227</v>
      </c>
      <c r="E51" s="1670">
        <v>43240</v>
      </c>
      <c r="F51" s="1665" t="s">
        <v>263</v>
      </c>
      <c r="G51" s="111">
        <v>7</v>
      </c>
      <c r="H51" s="170" t="s">
        <v>264</v>
      </c>
      <c r="I51" s="1540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</row>
    <row r="52" spans="1:256" ht="13.5" customHeight="1">
      <c r="A52" s="134">
        <v>2018</v>
      </c>
      <c r="B52" s="107" t="s">
        <v>91</v>
      </c>
      <c r="C52" s="171" t="s">
        <v>114</v>
      </c>
      <c r="D52" s="107" t="s">
        <v>265</v>
      </c>
      <c r="E52" s="1670">
        <v>43352</v>
      </c>
      <c r="F52" s="111" t="s">
        <v>266</v>
      </c>
      <c r="G52" s="172">
        <v>10</v>
      </c>
      <c r="H52" s="170" t="s">
        <v>267</v>
      </c>
      <c r="I52" s="1409"/>
      <c r="J52" s="2"/>
    </row>
    <row r="53" spans="1:256" ht="13.5" customHeight="1">
      <c r="A53" s="134">
        <v>2018</v>
      </c>
      <c r="B53" s="107" t="s">
        <v>91</v>
      </c>
      <c r="C53" s="171" t="s">
        <v>114</v>
      </c>
      <c r="D53" s="107" t="s">
        <v>265</v>
      </c>
      <c r="E53" s="1670">
        <v>43352</v>
      </c>
      <c r="F53" s="111" t="s">
        <v>268</v>
      </c>
      <c r="G53" s="172">
        <v>7</v>
      </c>
      <c r="H53" s="170" t="s">
        <v>269</v>
      </c>
      <c r="I53" s="1409"/>
      <c r="J53" s="2"/>
    </row>
    <row r="54" spans="1:256" ht="13.5" customHeight="1">
      <c r="A54" s="134">
        <v>2018</v>
      </c>
      <c r="B54" s="107" t="s">
        <v>91</v>
      </c>
      <c r="C54" s="171" t="s">
        <v>114</v>
      </c>
      <c r="D54" s="107" t="s">
        <v>270</v>
      </c>
      <c r="E54" s="1670">
        <v>43401</v>
      </c>
      <c r="F54" s="111" t="s">
        <v>271</v>
      </c>
      <c r="G54" s="172">
        <v>5</v>
      </c>
      <c r="H54" s="170" t="s">
        <v>272</v>
      </c>
      <c r="I54" s="1409"/>
      <c r="J54" s="2"/>
    </row>
    <row r="55" spans="1:256" ht="13.5" customHeight="1">
      <c r="A55" s="134">
        <v>2018</v>
      </c>
      <c r="B55" s="107" t="s">
        <v>91</v>
      </c>
      <c r="C55" s="171" t="s">
        <v>114</v>
      </c>
      <c r="D55" s="107" t="s">
        <v>270</v>
      </c>
      <c r="E55" s="1670">
        <v>43401</v>
      </c>
      <c r="F55" s="111" t="s">
        <v>271</v>
      </c>
      <c r="G55" s="172">
        <v>5</v>
      </c>
      <c r="H55" s="170" t="s">
        <v>273</v>
      </c>
      <c r="I55" s="1409"/>
      <c r="J55" s="2"/>
    </row>
    <row r="56" spans="1:256" s="115" customFormat="1" ht="13.5" customHeight="1">
      <c r="A56" s="134">
        <v>2018</v>
      </c>
      <c r="B56" s="107"/>
      <c r="C56" s="169"/>
      <c r="D56" s="107"/>
      <c r="E56" s="1670"/>
      <c r="F56" s="111"/>
      <c r="G56" s="111">
        <f>SUM(G47:G55)</f>
        <v>56</v>
      </c>
      <c r="H56" s="170"/>
      <c r="I56" s="1540"/>
      <c r="J56" s="114"/>
      <c r="K56" s="113"/>
      <c r="L56" s="113"/>
      <c r="M56" s="113"/>
      <c r="N56" s="113"/>
      <c r="O56" s="113"/>
      <c r="P56" s="113"/>
      <c r="Q56" s="113"/>
      <c r="R56" s="113"/>
      <c r="S56" s="113"/>
      <c r="T56" s="113"/>
    </row>
    <row r="57" spans="1:256" ht="13.5" customHeight="1">
      <c r="A57" s="147">
        <v>2019</v>
      </c>
      <c r="B57" s="73" t="s">
        <v>91</v>
      </c>
      <c r="C57" s="72" t="s">
        <v>114</v>
      </c>
      <c r="D57" s="73" t="s">
        <v>255</v>
      </c>
      <c r="E57" s="1673">
        <v>43547</v>
      </c>
      <c r="F57" s="133" t="s">
        <v>274</v>
      </c>
      <c r="G57" s="87">
        <v>0</v>
      </c>
      <c r="H57" s="88" t="s">
        <v>275</v>
      </c>
      <c r="I57" s="1409" t="s">
        <v>234</v>
      </c>
      <c r="J57" s="2"/>
    </row>
    <row r="58" spans="1:256">
      <c r="A58" s="137">
        <v>2019</v>
      </c>
      <c r="B58" s="73" t="s">
        <v>91</v>
      </c>
      <c r="C58" s="72" t="s">
        <v>114</v>
      </c>
      <c r="D58" s="138" t="s">
        <v>227</v>
      </c>
      <c r="E58" s="1674">
        <v>43604</v>
      </c>
      <c r="F58" s="1656" t="s">
        <v>271</v>
      </c>
      <c r="G58" s="141">
        <v>10</v>
      </c>
      <c r="H58" s="1561" t="s">
        <v>276</v>
      </c>
      <c r="I58" s="1409"/>
    </row>
    <row r="59" spans="1:256">
      <c r="A59" s="173">
        <v>2019</v>
      </c>
      <c r="B59" s="73" t="s">
        <v>91</v>
      </c>
      <c r="C59" s="174" t="s">
        <v>114</v>
      </c>
      <c r="D59" s="174" t="s">
        <v>277</v>
      </c>
      <c r="E59" s="1679">
        <v>43716</v>
      </c>
      <c r="F59" s="1657" t="s">
        <v>278</v>
      </c>
      <c r="G59" s="173">
        <v>7</v>
      </c>
      <c r="H59" s="88" t="s">
        <v>279</v>
      </c>
      <c r="I59" s="1409"/>
    </row>
    <row r="60" spans="1:256">
      <c r="A60" s="173">
        <v>2019</v>
      </c>
      <c r="B60" s="73" t="s">
        <v>91</v>
      </c>
      <c r="C60" s="174" t="s">
        <v>114</v>
      </c>
      <c r="D60" s="174" t="s">
        <v>277</v>
      </c>
      <c r="E60" s="1679">
        <v>43716</v>
      </c>
      <c r="F60" s="1657" t="s">
        <v>280</v>
      </c>
      <c r="G60" s="173">
        <v>7</v>
      </c>
      <c r="H60" s="88" t="s">
        <v>269</v>
      </c>
      <c r="I60" s="1409"/>
    </row>
    <row r="61" spans="1:256">
      <c r="A61" s="173">
        <v>2019</v>
      </c>
      <c r="B61" s="73" t="s">
        <v>91</v>
      </c>
      <c r="C61" s="174" t="s">
        <v>114</v>
      </c>
      <c r="D61" s="174" t="s">
        <v>277</v>
      </c>
      <c r="E61" s="1679">
        <v>43716</v>
      </c>
      <c r="F61" s="1657" t="s">
        <v>281</v>
      </c>
      <c r="G61" s="173">
        <v>3</v>
      </c>
      <c r="H61" s="88" t="s">
        <v>282</v>
      </c>
      <c r="I61" s="1409"/>
      <c r="IV61" s="2"/>
    </row>
    <row r="62" spans="1:256">
      <c r="A62" s="173">
        <v>2019</v>
      </c>
      <c r="B62" s="73" t="s">
        <v>91</v>
      </c>
      <c r="C62" s="174" t="s">
        <v>114</v>
      </c>
      <c r="D62" s="174" t="s">
        <v>277</v>
      </c>
      <c r="E62" s="1679">
        <v>43716</v>
      </c>
      <c r="F62" s="1657" t="s">
        <v>283</v>
      </c>
      <c r="G62" s="173">
        <v>10</v>
      </c>
      <c r="H62" s="88" t="s">
        <v>284</v>
      </c>
      <c r="I62" s="1409"/>
      <c r="IV62" s="2"/>
    </row>
    <row r="63" spans="1:256">
      <c r="A63" s="173">
        <v>2019</v>
      </c>
      <c r="B63" s="73" t="s">
        <v>91</v>
      </c>
      <c r="C63" s="174" t="s">
        <v>114</v>
      </c>
      <c r="D63" s="174" t="s">
        <v>277</v>
      </c>
      <c r="E63" s="1679">
        <v>43716</v>
      </c>
      <c r="F63" s="1657" t="s">
        <v>285</v>
      </c>
      <c r="G63" s="173">
        <v>10</v>
      </c>
      <c r="H63" s="88" t="s">
        <v>286</v>
      </c>
      <c r="I63" s="1409"/>
      <c r="IV63" s="2"/>
    </row>
    <row r="64" spans="1:256">
      <c r="A64" s="173">
        <v>2019</v>
      </c>
      <c r="B64" s="73" t="s">
        <v>91</v>
      </c>
      <c r="C64" s="174" t="s">
        <v>114</v>
      </c>
      <c r="D64" s="73" t="s">
        <v>270</v>
      </c>
      <c r="E64" s="1679">
        <v>43735</v>
      </c>
      <c r="F64" s="1657" t="s">
        <v>287</v>
      </c>
      <c r="G64" s="173">
        <v>5</v>
      </c>
      <c r="H64" s="88" t="s">
        <v>288</v>
      </c>
      <c r="I64" s="1409"/>
      <c r="IV64" s="2"/>
    </row>
    <row r="65" spans="1:256">
      <c r="A65" s="173">
        <v>2019</v>
      </c>
      <c r="B65" s="73" t="s">
        <v>91</v>
      </c>
      <c r="C65" s="174" t="s">
        <v>114</v>
      </c>
      <c r="D65" s="73" t="s">
        <v>270</v>
      </c>
      <c r="E65" s="1679">
        <v>43735</v>
      </c>
      <c r="F65" s="1657" t="s">
        <v>287</v>
      </c>
      <c r="G65" s="173">
        <v>5</v>
      </c>
      <c r="H65" s="88" t="s">
        <v>273</v>
      </c>
      <c r="I65" s="1409"/>
      <c r="IV65" s="2"/>
    </row>
    <row r="66" spans="1:256" ht="13.5" customHeight="1">
      <c r="A66" s="147">
        <v>2019</v>
      </c>
      <c r="C66" s="148"/>
      <c r="E66" s="1673"/>
      <c r="F66" s="133"/>
      <c r="G66" s="133">
        <f>SUM(G57:G65)</f>
        <v>57</v>
      </c>
      <c r="I66" s="1409"/>
      <c r="J66" s="93"/>
      <c r="IV66" s="2"/>
    </row>
    <row r="67" spans="1:256" ht="13.5" customHeight="1">
      <c r="A67" s="1413">
        <v>2020</v>
      </c>
      <c r="B67" s="1362" t="s">
        <v>91</v>
      </c>
      <c r="C67" s="1415" t="s">
        <v>114</v>
      </c>
      <c r="D67" s="1415" t="s">
        <v>252</v>
      </c>
      <c r="E67" s="1680">
        <v>43891</v>
      </c>
      <c r="F67" s="1712" t="s">
        <v>271</v>
      </c>
      <c r="G67" s="1418">
        <v>7</v>
      </c>
      <c r="H67" s="1639" t="s">
        <v>289</v>
      </c>
      <c r="I67" s="1409"/>
      <c r="J67" s="93"/>
      <c r="IV67" s="2"/>
    </row>
    <row r="68" spans="1:256" ht="13.5" customHeight="1">
      <c r="A68" s="1413">
        <v>2020</v>
      </c>
      <c r="B68" s="1362" t="s">
        <v>91</v>
      </c>
      <c r="C68" s="1415" t="s">
        <v>114</v>
      </c>
      <c r="D68" s="1415" t="s">
        <v>252</v>
      </c>
      <c r="E68" s="1680">
        <v>43891</v>
      </c>
      <c r="F68" s="1712" t="s">
        <v>274</v>
      </c>
      <c r="G68" s="1418">
        <v>7</v>
      </c>
      <c r="H68" s="1639" t="s">
        <v>290</v>
      </c>
      <c r="I68" s="1409"/>
      <c r="J68" s="93"/>
      <c r="IV68" s="2"/>
    </row>
    <row r="69" spans="1:256" ht="13.5" customHeight="1">
      <c r="A69" s="1413"/>
      <c r="B69" s="1362"/>
      <c r="C69" s="1403"/>
      <c r="D69" s="1362"/>
      <c r="E69" s="1681"/>
      <c r="F69" s="1363"/>
      <c r="G69" s="1363">
        <v>14</v>
      </c>
      <c r="H69" s="1405"/>
      <c r="I69" s="1409"/>
      <c r="J69" s="93"/>
      <c r="IV69" s="2"/>
    </row>
    <row r="70" spans="1:256" ht="13.5" customHeight="1">
      <c r="A70" s="1497">
        <v>2021</v>
      </c>
      <c r="B70" s="1494" t="s">
        <v>91</v>
      </c>
      <c r="C70" s="1494" t="s">
        <v>114</v>
      </c>
      <c r="D70" s="1494" t="s">
        <v>252</v>
      </c>
      <c r="E70" s="1669">
        <v>44262</v>
      </c>
      <c r="F70" s="1495" t="s">
        <v>5373</v>
      </c>
      <c r="G70" s="1495">
        <v>3</v>
      </c>
      <c r="H70" s="1494" t="s">
        <v>950</v>
      </c>
      <c r="I70" s="1409"/>
      <c r="J70" s="93"/>
      <c r="IV70" s="2"/>
    </row>
    <row r="71" spans="1:256" ht="13.5" customHeight="1">
      <c r="A71" s="1497">
        <v>2021</v>
      </c>
      <c r="B71" s="1494" t="s">
        <v>91</v>
      </c>
      <c r="C71" s="1494" t="s">
        <v>114</v>
      </c>
      <c r="D71" s="1494" t="s">
        <v>252</v>
      </c>
      <c r="E71" s="1669">
        <v>44262</v>
      </c>
      <c r="F71" s="1495" t="s">
        <v>1705</v>
      </c>
      <c r="G71" s="1495">
        <v>10</v>
      </c>
      <c r="H71" s="1494" t="s">
        <v>5374</v>
      </c>
      <c r="I71" s="1409"/>
      <c r="J71" s="93"/>
      <c r="IV71" s="2"/>
    </row>
    <row r="72" spans="1:256" ht="13.5" customHeight="1">
      <c r="A72" s="1497">
        <v>2021</v>
      </c>
      <c r="B72" s="1362"/>
      <c r="C72" s="1403"/>
      <c r="D72" s="1362"/>
      <c r="E72" s="1681"/>
      <c r="F72" s="1363"/>
      <c r="G72" s="1458">
        <f>SUM(G70:G71)</f>
        <v>13</v>
      </c>
      <c r="H72" s="1405"/>
      <c r="I72" s="1409"/>
      <c r="J72" s="93"/>
      <c r="IV72" s="2"/>
    </row>
    <row r="73" spans="1:256" ht="13.5" customHeight="1">
      <c r="A73" s="144" t="s">
        <v>46</v>
      </c>
      <c r="B73" s="125"/>
      <c r="C73" s="145" t="s">
        <v>291</v>
      </c>
      <c r="D73" s="125"/>
      <c r="E73" s="1672"/>
      <c r="F73" s="129"/>
      <c r="G73" s="129">
        <f>G56+G66+G69+G72</f>
        <v>140</v>
      </c>
      <c r="H73" s="146"/>
      <c r="I73" s="1409"/>
      <c r="J73" s="93"/>
      <c r="IV73" s="2"/>
    </row>
    <row r="74" spans="1:256" ht="13.5" customHeight="1">
      <c r="A74" s="178"/>
      <c r="B74" s="154"/>
      <c r="C74" s="155"/>
      <c r="D74" s="154"/>
      <c r="E74" s="1677"/>
      <c r="F74" s="153"/>
      <c r="G74" s="153"/>
      <c r="H74" s="157"/>
      <c r="I74" s="1409"/>
      <c r="J74" s="93"/>
      <c r="IV74" s="2"/>
    </row>
    <row r="75" spans="1:256" ht="13.5" customHeight="1">
      <c r="A75" s="147">
        <v>2019</v>
      </c>
      <c r="B75" s="73" t="s">
        <v>129</v>
      </c>
      <c r="C75" s="148" t="s">
        <v>292</v>
      </c>
      <c r="D75" s="174" t="s">
        <v>277</v>
      </c>
      <c r="E75" s="1679">
        <v>43716</v>
      </c>
      <c r="F75" s="1657" t="s">
        <v>293</v>
      </c>
      <c r="G75" s="133">
        <v>10</v>
      </c>
      <c r="H75" s="88" t="s">
        <v>29</v>
      </c>
      <c r="I75" s="1409"/>
      <c r="J75" s="93"/>
      <c r="IV75" s="2"/>
    </row>
    <row r="76" spans="1:256" ht="13.5" customHeight="1">
      <c r="A76" s="147">
        <v>2019</v>
      </c>
      <c r="B76" s="73" t="s">
        <v>129</v>
      </c>
      <c r="C76" s="148" t="s">
        <v>292</v>
      </c>
      <c r="D76" s="73" t="s">
        <v>246</v>
      </c>
      <c r="E76" s="1679">
        <v>43779</v>
      </c>
      <c r="F76" s="1657" t="s">
        <v>294</v>
      </c>
      <c r="G76" s="133">
        <v>0</v>
      </c>
      <c r="H76" s="88" t="s">
        <v>295</v>
      </c>
      <c r="I76" s="1409" t="s">
        <v>234</v>
      </c>
      <c r="J76" s="93"/>
      <c r="IV76" s="2"/>
    </row>
    <row r="77" spans="1:256" ht="13.5" customHeight="1">
      <c r="A77" s="147">
        <v>2019</v>
      </c>
      <c r="C77" s="148"/>
      <c r="E77" s="1673"/>
      <c r="F77" s="133"/>
      <c r="G77" s="133">
        <f>SUM(G75:G76)</f>
        <v>10</v>
      </c>
      <c r="I77" s="1409"/>
      <c r="J77" s="93"/>
      <c r="IV77" s="2"/>
    </row>
    <row r="78" spans="1:256" s="188" customFormat="1" ht="13.5" customHeight="1">
      <c r="A78" s="177">
        <v>2020</v>
      </c>
      <c r="B78" s="180" t="s">
        <v>129</v>
      </c>
      <c r="C78" s="181" t="s">
        <v>292</v>
      </c>
      <c r="D78" s="180" t="s">
        <v>55</v>
      </c>
      <c r="E78" s="1682">
        <v>43876</v>
      </c>
      <c r="F78" s="1664" t="s">
        <v>296</v>
      </c>
      <c r="G78" s="184">
        <v>0</v>
      </c>
      <c r="H78" s="252" t="s">
        <v>295</v>
      </c>
      <c r="I78" s="1409" t="s">
        <v>234</v>
      </c>
      <c r="J78" s="187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IV78" s="186"/>
    </row>
    <row r="79" spans="1:256" s="188" customFormat="1" ht="13.5" customHeight="1">
      <c r="A79" s="177">
        <v>2020</v>
      </c>
      <c r="B79" s="180"/>
      <c r="C79" s="181"/>
      <c r="D79" s="180"/>
      <c r="E79" s="1682"/>
      <c r="F79" s="1664"/>
      <c r="G79" s="184">
        <f>G78</f>
        <v>0</v>
      </c>
      <c r="H79" s="252"/>
      <c r="I79" s="1410"/>
      <c r="J79" s="187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IV79" s="186"/>
    </row>
    <row r="80" spans="1:256" ht="13.5" customHeight="1">
      <c r="A80" s="1497">
        <v>2021</v>
      </c>
      <c r="B80" s="1457" t="s">
        <v>129</v>
      </c>
      <c r="C80" s="1498" t="s">
        <v>292</v>
      </c>
      <c r="D80" s="1494" t="s">
        <v>5469</v>
      </c>
      <c r="E80" s="1669">
        <v>44282</v>
      </c>
      <c r="F80" s="1495" t="s">
        <v>5472</v>
      </c>
      <c r="G80" s="1495">
        <v>5</v>
      </c>
      <c r="H80" s="1494" t="s">
        <v>770</v>
      </c>
      <c r="I80" s="1409"/>
      <c r="J80" s="2"/>
    </row>
    <row r="81" spans="1:256" ht="13.5" customHeight="1">
      <c r="A81" s="1497">
        <v>2021</v>
      </c>
      <c r="B81" s="1457" t="s">
        <v>129</v>
      </c>
      <c r="C81" s="1498" t="s">
        <v>134</v>
      </c>
      <c r="D81" s="1494" t="s">
        <v>5683</v>
      </c>
      <c r="E81" s="1669">
        <v>44332</v>
      </c>
      <c r="F81" s="1495" t="s">
        <v>5718</v>
      </c>
      <c r="G81" s="1495">
        <v>3</v>
      </c>
      <c r="H81" s="1494" t="s">
        <v>5686</v>
      </c>
      <c r="I81" s="1409"/>
      <c r="J81" s="2"/>
    </row>
    <row r="82" spans="1:256" ht="13.5" customHeight="1">
      <c r="A82" s="1497">
        <v>2021</v>
      </c>
      <c r="B82" s="1457" t="s">
        <v>129</v>
      </c>
      <c r="C82" s="1498" t="s">
        <v>134</v>
      </c>
      <c r="D82" s="1494" t="s">
        <v>5683</v>
      </c>
      <c r="E82" s="1669">
        <v>44332</v>
      </c>
      <c r="F82" s="1495" t="s">
        <v>5726</v>
      </c>
      <c r="G82" s="1495">
        <v>3</v>
      </c>
      <c r="H82" s="1494" t="s">
        <v>5693</v>
      </c>
      <c r="I82" s="1409"/>
      <c r="J82" s="2"/>
    </row>
    <row r="83" spans="1:256" ht="13.5" customHeight="1">
      <c r="A83" s="1497">
        <v>2021</v>
      </c>
      <c r="B83" s="1457"/>
      <c r="C83" s="1494"/>
      <c r="D83" s="1494"/>
      <c r="E83" s="1669"/>
      <c r="F83" s="1495"/>
      <c r="G83" s="1495">
        <v>11</v>
      </c>
      <c r="H83" s="1494"/>
      <c r="I83" s="1409"/>
      <c r="J83" s="2"/>
    </row>
    <row r="84" spans="1:256" ht="13.5" customHeight="1">
      <c r="A84" s="144" t="s">
        <v>46</v>
      </c>
      <c r="B84" s="125"/>
      <c r="C84" s="145" t="s">
        <v>297</v>
      </c>
      <c r="D84" s="125"/>
      <c r="E84" s="1672"/>
      <c r="F84" s="129"/>
      <c r="G84" s="129">
        <f>G77+G83</f>
        <v>21</v>
      </c>
      <c r="H84" s="146"/>
      <c r="I84" s="1409"/>
      <c r="J84" s="93"/>
      <c r="IV84" s="2"/>
    </row>
    <row r="85" spans="1:256" ht="13.5" customHeight="1">
      <c r="A85" s="147"/>
      <c r="C85" s="148"/>
      <c r="E85" s="1673"/>
      <c r="F85" s="133"/>
      <c r="G85" s="133"/>
      <c r="I85" s="1409"/>
      <c r="J85" s="93"/>
      <c r="IV85" s="2"/>
    </row>
    <row r="86" spans="1:256" s="115" customFormat="1" ht="13.5" customHeight="1">
      <c r="A86" s="134">
        <v>2018</v>
      </c>
      <c r="B86" s="107" t="s">
        <v>129</v>
      </c>
      <c r="C86" s="169" t="s">
        <v>148</v>
      </c>
      <c r="D86" s="107" t="s">
        <v>222</v>
      </c>
      <c r="E86" s="1670">
        <v>43163</v>
      </c>
      <c r="F86" s="111" t="s">
        <v>298</v>
      </c>
      <c r="G86" s="111">
        <v>7</v>
      </c>
      <c r="H86" s="170" t="s">
        <v>299</v>
      </c>
      <c r="I86" s="1540"/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</row>
    <row r="87" spans="1:256" ht="13.5" customHeight="1">
      <c r="A87" s="134">
        <v>2018</v>
      </c>
      <c r="B87" s="116"/>
      <c r="C87" s="151"/>
      <c r="D87" s="116"/>
      <c r="E87" s="1671"/>
      <c r="F87" s="199"/>
      <c r="G87" s="111">
        <f>G86</f>
        <v>7</v>
      </c>
      <c r="H87" s="152"/>
      <c r="I87" s="1409"/>
      <c r="J87" s="189"/>
    </row>
    <row r="88" spans="1:256" ht="13.5" customHeight="1">
      <c r="A88" s="144" t="s">
        <v>46</v>
      </c>
      <c r="B88" s="125"/>
      <c r="C88" s="145" t="s">
        <v>300</v>
      </c>
      <c r="D88" s="125"/>
      <c r="E88" s="1672"/>
      <c r="F88" s="129"/>
      <c r="G88" s="129">
        <f>G87</f>
        <v>7</v>
      </c>
      <c r="H88" s="146"/>
      <c r="I88" s="1409"/>
      <c r="J88" s="93"/>
    </row>
    <row r="89" spans="1:256" ht="13.5" customHeight="1">
      <c r="A89" s="147"/>
      <c r="C89" s="148"/>
      <c r="E89" s="1673"/>
      <c r="F89" s="133"/>
      <c r="G89" s="133"/>
      <c r="I89" s="1409"/>
      <c r="J89" s="93"/>
    </row>
    <row r="90" spans="1:256" s="115" customFormat="1" ht="13.5" customHeight="1">
      <c r="A90" s="134">
        <v>2018</v>
      </c>
      <c r="B90" s="107" t="s">
        <v>129</v>
      </c>
      <c r="C90" s="169" t="s">
        <v>140</v>
      </c>
      <c r="D90" s="107" t="s">
        <v>66</v>
      </c>
      <c r="E90" s="1670">
        <v>43177</v>
      </c>
      <c r="F90" s="111" t="s">
        <v>301</v>
      </c>
      <c r="G90" s="111">
        <v>5</v>
      </c>
      <c r="H90" s="170" t="s">
        <v>302</v>
      </c>
      <c r="I90" s="1540"/>
      <c r="J90" s="114"/>
      <c r="K90" s="113"/>
      <c r="L90" s="113"/>
      <c r="M90" s="113"/>
      <c r="N90" s="113"/>
      <c r="O90" s="113"/>
      <c r="P90" s="113"/>
      <c r="Q90" s="113"/>
      <c r="R90" s="113"/>
      <c r="S90" s="113"/>
      <c r="T90" s="113"/>
    </row>
    <row r="91" spans="1:256" s="115" customFormat="1" ht="13.5" customHeight="1">
      <c r="A91" s="134">
        <v>2018</v>
      </c>
      <c r="B91" s="107" t="s">
        <v>129</v>
      </c>
      <c r="C91" s="169" t="s">
        <v>140</v>
      </c>
      <c r="D91" s="107" t="s">
        <v>66</v>
      </c>
      <c r="E91" s="1670">
        <v>43177</v>
      </c>
      <c r="F91" s="111" t="s">
        <v>303</v>
      </c>
      <c r="G91" s="111">
        <v>5</v>
      </c>
      <c r="H91" s="170" t="s">
        <v>304</v>
      </c>
      <c r="I91" s="1540"/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</row>
    <row r="92" spans="1:256" s="115" customFormat="1" ht="13.5" customHeight="1">
      <c r="A92" s="134">
        <v>2018</v>
      </c>
      <c r="B92" s="107" t="s">
        <v>129</v>
      </c>
      <c r="C92" s="169" t="s">
        <v>140</v>
      </c>
      <c r="D92" s="107" t="s">
        <v>70</v>
      </c>
      <c r="E92" s="1670">
        <v>43170</v>
      </c>
      <c r="F92" s="111" t="s">
        <v>301</v>
      </c>
      <c r="G92" s="111">
        <v>5</v>
      </c>
      <c r="H92" s="170" t="s">
        <v>305</v>
      </c>
      <c r="I92" s="1540"/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</row>
    <row r="93" spans="1:256" s="197" customFormat="1" ht="13.5" customHeight="1">
      <c r="A93" s="134">
        <v>2018</v>
      </c>
      <c r="B93" s="190"/>
      <c r="C93" s="191"/>
      <c r="D93" s="190"/>
      <c r="E93" s="1683"/>
      <c r="F93" s="618"/>
      <c r="G93" s="111">
        <f>SUM(G90:G92)</f>
        <v>15</v>
      </c>
      <c r="H93" s="193"/>
      <c r="I93" s="1648"/>
      <c r="J93" s="196"/>
      <c r="K93" s="195"/>
      <c r="L93" s="195"/>
      <c r="M93" s="195"/>
      <c r="N93" s="195"/>
      <c r="O93" s="195"/>
      <c r="P93" s="195"/>
      <c r="Q93" s="195"/>
      <c r="R93" s="195"/>
      <c r="S93" s="195"/>
      <c r="T93" s="195"/>
    </row>
    <row r="94" spans="1:256" ht="13.5" customHeight="1">
      <c r="A94" s="147">
        <v>2019</v>
      </c>
      <c r="B94" s="73" t="s">
        <v>129</v>
      </c>
      <c r="C94" s="148" t="s">
        <v>140</v>
      </c>
      <c r="D94" s="73" t="s">
        <v>66</v>
      </c>
      <c r="E94" s="1673">
        <v>43541</v>
      </c>
      <c r="F94" s="133" t="s">
        <v>303</v>
      </c>
      <c r="G94" s="133">
        <v>5</v>
      </c>
      <c r="H94" s="88" t="s">
        <v>304</v>
      </c>
      <c r="I94" s="1409"/>
      <c r="J94" s="93"/>
    </row>
    <row r="95" spans="1:256" ht="13.5" customHeight="1">
      <c r="A95" s="147">
        <v>2019</v>
      </c>
      <c r="C95" s="148"/>
      <c r="E95" s="1673"/>
      <c r="F95" s="133"/>
      <c r="G95" s="133">
        <f>SUM(G94)</f>
        <v>5</v>
      </c>
      <c r="I95" s="1409"/>
      <c r="J95" s="93"/>
    </row>
    <row r="96" spans="1:256" ht="13.5" customHeight="1">
      <c r="A96" s="1497">
        <v>2021</v>
      </c>
      <c r="B96" s="1494" t="s">
        <v>129</v>
      </c>
      <c r="C96" s="1494" t="s">
        <v>140</v>
      </c>
      <c r="D96" s="1494" t="s">
        <v>252</v>
      </c>
      <c r="E96" s="1669">
        <v>44262</v>
      </c>
      <c r="F96" s="1495" t="s">
        <v>5375</v>
      </c>
      <c r="G96" s="1495">
        <v>7</v>
      </c>
      <c r="H96" s="1494" t="s">
        <v>814</v>
      </c>
      <c r="I96" s="1409"/>
      <c r="J96" s="93"/>
    </row>
    <row r="97" spans="1:256" ht="13.5" customHeight="1">
      <c r="A97" s="1497">
        <v>2021</v>
      </c>
      <c r="B97" s="1457"/>
      <c r="C97" s="1498"/>
      <c r="D97" s="1457"/>
      <c r="E97" s="1684"/>
      <c r="F97" s="1458"/>
      <c r="G97" s="1458">
        <f>SUM(G96)</f>
        <v>7</v>
      </c>
      <c r="H97" s="1499"/>
      <c r="I97" s="1409"/>
      <c r="J97" s="93"/>
    </row>
    <row r="98" spans="1:256" ht="13.5" customHeight="1">
      <c r="A98" s="144" t="s">
        <v>46</v>
      </c>
      <c r="B98" s="125"/>
      <c r="C98" s="145" t="s">
        <v>306</v>
      </c>
      <c r="D98" s="125"/>
      <c r="E98" s="1672"/>
      <c r="F98" s="129"/>
      <c r="G98" s="129">
        <f>G93+G95+G97</f>
        <v>27</v>
      </c>
      <c r="H98" s="146"/>
      <c r="I98" s="1409"/>
      <c r="J98" s="93"/>
    </row>
    <row r="99" spans="1:256" ht="13.5" customHeight="1">
      <c r="A99" s="147"/>
      <c r="C99" s="148"/>
      <c r="E99" s="1673"/>
      <c r="F99" s="133"/>
      <c r="G99" s="133"/>
      <c r="I99" s="1409"/>
      <c r="J99" s="93"/>
    </row>
    <row r="100" spans="1:256" ht="13.5" customHeight="1">
      <c r="A100" s="198">
        <v>2017</v>
      </c>
      <c r="B100" s="116" t="s">
        <v>53</v>
      </c>
      <c r="C100" s="151" t="s">
        <v>307</v>
      </c>
      <c r="D100" s="116" t="s">
        <v>68</v>
      </c>
      <c r="E100" s="1671">
        <v>42812</v>
      </c>
      <c r="F100" s="199" t="s">
        <v>308</v>
      </c>
      <c r="G100" s="199">
        <v>5</v>
      </c>
      <c r="H100" s="152" t="s">
        <v>309</v>
      </c>
      <c r="I100" s="1409"/>
      <c r="J100" s="189"/>
    </row>
    <row r="101" spans="1:256" ht="13.5" customHeight="1">
      <c r="A101" s="198">
        <v>2017</v>
      </c>
      <c r="B101" s="116"/>
      <c r="C101" s="151"/>
      <c r="D101" s="116"/>
      <c r="E101" s="1671"/>
      <c r="F101" s="199"/>
      <c r="G101" s="199">
        <f>SUM(G100)</f>
        <v>5</v>
      </c>
      <c r="H101" s="152"/>
      <c r="I101" s="1409"/>
      <c r="J101" s="189"/>
    </row>
    <row r="102" spans="1:256" s="123" customFormat="1" ht="13.5" customHeight="1">
      <c r="A102" s="144" t="s">
        <v>46</v>
      </c>
      <c r="B102" s="125"/>
      <c r="C102" s="145" t="s">
        <v>307</v>
      </c>
      <c r="D102" s="125"/>
      <c r="E102" s="1672"/>
      <c r="F102" s="129"/>
      <c r="G102" s="129">
        <v>5</v>
      </c>
      <c r="H102" s="146"/>
      <c r="I102" s="1555"/>
      <c r="J102" s="99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</row>
    <row r="103" spans="1:256" s="123" customFormat="1" ht="13.5" customHeight="1">
      <c r="A103" s="1500"/>
      <c r="B103" s="1501"/>
      <c r="C103" s="1502"/>
      <c r="D103" s="1501"/>
      <c r="E103" s="1685"/>
      <c r="F103" s="1504"/>
      <c r="G103" s="1504"/>
      <c r="H103" s="1503"/>
      <c r="I103" s="1409"/>
      <c r="J103" s="99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</row>
    <row r="104" spans="1:256" s="115" customFormat="1">
      <c r="A104" s="1513">
        <v>2021</v>
      </c>
      <c r="B104" s="1515" t="s">
        <v>164</v>
      </c>
      <c r="C104" s="1515" t="s">
        <v>128</v>
      </c>
      <c r="D104" s="1515" t="s">
        <v>252</v>
      </c>
      <c r="E104" s="1686">
        <v>44262</v>
      </c>
      <c r="F104" s="1516" t="s">
        <v>5376</v>
      </c>
      <c r="G104" s="1516">
        <v>7</v>
      </c>
      <c r="H104" s="1515" t="s">
        <v>919</v>
      </c>
      <c r="I104" s="1409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</row>
    <row r="105" spans="1:256" s="115" customFormat="1">
      <c r="A105" s="1513">
        <v>2021</v>
      </c>
      <c r="B105" s="1515" t="s">
        <v>164</v>
      </c>
      <c r="C105" s="1515" t="s">
        <v>128</v>
      </c>
      <c r="D105" s="1515" t="s">
        <v>252</v>
      </c>
      <c r="E105" s="1686">
        <v>44262</v>
      </c>
      <c r="F105" s="1516" t="s">
        <v>5377</v>
      </c>
      <c r="G105" s="1516">
        <v>3</v>
      </c>
      <c r="H105" s="1515" t="s">
        <v>1421</v>
      </c>
      <c r="I105" s="1409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</row>
    <row r="106" spans="1:256" ht="13.5" customHeight="1">
      <c r="A106" s="1513">
        <v>2021</v>
      </c>
      <c r="B106" s="1515" t="s">
        <v>164</v>
      </c>
      <c r="C106" s="1515" t="s">
        <v>128</v>
      </c>
      <c r="D106" s="1515" t="s">
        <v>252</v>
      </c>
      <c r="E106" s="1686">
        <v>44262</v>
      </c>
      <c r="F106" s="1516" t="s">
        <v>5378</v>
      </c>
      <c r="G106" s="1516">
        <v>10</v>
      </c>
      <c r="H106" s="1515" t="s">
        <v>324</v>
      </c>
      <c r="I106" s="1409"/>
      <c r="J106" s="189"/>
    </row>
    <row r="107" spans="1:256">
      <c r="A107" s="1514">
        <v>2021</v>
      </c>
      <c r="B107" s="1515" t="s">
        <v>164</v>
      </c>
      <c r="C107" s="1515" t="s">
        <v>128</v>
      </c>
      <c r="D107" s="1515" t="s">
        <v>252</v>
      </c>
      <c r="E107" s="1686">
        <v>44262</v>
      </c>
      <c r="F107" s="1516" t="s">
        <v>5379</v>
      </c>
      <c r="G107" s="1516">
        <v>7</v>
      </c>
      <c r="H107" s="1515" t="s">
        <v>326</v>
      </c>
      <c r="I107" s="1409"/>
      <c r="J107" s="2"/>
      <c r="IV107" s="2"/>
    </row>
    <row r="108" spans="1:256">
      <c r="A108" s="1514">
        <v>2021</v>
      </c>
      <c r="B108" s="1515" t="s">
        <v>164</v>
      </c>
      <c r="C108" s="1515" t="s">
        <v>128</v>
      </c>
      <c r="D108" s="1515" t="s">
        <v>252</v>
      </c>
      <c r="E108" s="1686">
        <v>44262</v>
      </c>
      <c r="F108" s="1516" t="s">
        <v>5380</v>
      </c>
      <c r="G108" s="1516">
        <v>3</v>
      </c>
      <c r="H108" s="1515" t="s">
        <v>329</v>
      </c>
      <c r="I108" s="1409"/>
      <c r="J108" s="2"/>
      <c r="IV108" s="2"/>
    </row>
    <row r="109" spans="1:256">
      <c r="A109" s="1514">
        <v>2021</v>
      </c>
      <c r="B109" s="1515" t="s">
        <v>164</v>
      </c>
      <c r="C109" s="1515" t="s">
        <v>128</v>
      </c>
      <c r="D109" s="1515" t="s">
        <v>5683</v>
      </c>
      <c r="E109" s="1686">
        <v>44332</v>
      </c>
      <c r="F109" s="1516" t="s">
        <v>5743</v>
      </c>
      <c r="G109" s="1516">
        <v>3</v>
      </c>
      <c r="H109" s="1515" t="s">
        <v>5713</v>
      </c>
      <c r="I109" s="1409"/>
      <c r="J109" s="2"/>
      <c r="IV109" s="2"/>
    </row>
    <row r="110" spans="1:256">
      <c r="A110" s="1755">
        <v>2021</v>
      </c>
      <c r="B110" s="1506"/>
      <c r="C110" s="1506"/>
      <c r="D110" s="1506"/>
      <c r="E110" s="1687"/>
      <c r="F110" s="1713"/>
      <c r="G110" s="1517">
        <f>SUM(G104:G109)</f>
        <v>33</v>
      </c>
      <c r="H110" s="1640"/>
      <c r="I110" s="1409"/>
      <c r="J110" s="2"/>
      <c r="IV110" s="2"/>
    </row>
    <row r="111" spans="1:256" ht="13.5" customHeight="1">
      <c r="A111" s="1508" t="s">
        <v>46</v>
      </c>
      <c r="B111" s="1509"/>
      <c r="C111" s="1510" t="s">
        <v>330</v>
      </c>
      <c r="D111" s="1509"/>
      <c r="E111" s="1688"/>
      <c r="F111" s="1512"/>
      <c r="G111" s="1512">
        <f>G110</f>
        <v>33</v>
      </c>
      <c r="H111" s="1511"/>
      <c r="I111" s="1409"/>
      <c r="J111" s="93"/>
      <c r="IV111" s="2"/>
    </row>
    <row r="112" spans="1:256" ht="13.5" customHeight="1">
      <c r="A112" s="147"/>
      <c r="C112" s="148"/>
      <c r="E112" s="1673"/>
      <c r="F112" s="133"/>
      <c r="G112" s="133"/>
      <c r="I112" s="1409"/>
      <c r="J112" s="93"/>
      <c r="IV112" s="2"/>
    </row>
    <row r="113" spans="1:256" s="188" customFormat="1">
      <c r="A113" s="244">
        <v>2020</v>
      </c>
      <c r="B113" s="180" t="s">
        <v>164</v>
      </c>
      <c r="C113" s="181" t="s">
        <v>177</v>
      </c>
      <c r="D113" s="245" t="s">
        <v>55</v>
      </c>
      <c r="E113" s="1689">
        <v>43876</v>
      </c>
      <c r="F113" s="1714" t="s">
        <v>331</v>
      </c>
      <c r="G113" s="248">
        <v>5</v>
      </c>
      <c r="H113" s="1641" t="s">
        <v>332</v>
      </c>
      <c r="I113" s="1410"/>
      <c r="J113" s="250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IV113" s="186"/>
    </row>
    <row r="114" spans="1:256" s="188" customFormat="1" ht="13.5" customHeight="1">
      <c r="A114" s="177">
        <v>2020</v>
      </c>
      <c r="B114" s="180"/>
      <c r="C114" s="181"/>
      <c r="D114" s="180"/>
      <c r="E114" s="1682"/>
      <c r="F114" s="184"/>
      <c r="G114" s="184">
        <f>SUM(G113:G113)</f>
        <v>5</v>
      </c>
      <c r="H114" s="252"/>
      <c r="I114" s="1410"/>
      <c r="J114" s="187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IV114" s="186"/>
    </row>
    <row r="115" spans="1:256" s="188" customFormat="1" ht="13.5" customHeight="1">
      <c r="A115" s="1497">
        <v>2021</v>
      </c>
      <c r="B115" s="1457" t="s">
        <v>164</v>
      </c>
      <c r="C115" s="1494" t="s">
        <v>177</v>
      </c>
      <c r="D115" s="1494" t="s">
        <v>252</v>
      </c>
      <c r="E115" s="1669">
        <v>44262</v>
      </c>
      <c r="F115" s="1495" t="s">
        <v>5381</v>
      </c>
      <c r="G115" s="1495">
        <v>7</v>
      </c>
      <c r="H115" s="1494" t="s">
        <v>647</v>
      </c>
      <c r="I115" s="1410"/>
      <c r="J115" s="187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IV115" s="186"/>
    </row>
    <row r="116" spans="1:256" s="188" customFormat="1" ht="13.5" customHeight="1">
      <c r="A116" s="1497">
        <v>2021</v>
      </c>
      <c r="B116" s="1457" t="s">
        <v>164</v>
      </c>
      <c r="C116" s="1494" t="s">
        <v>177</v>
      </c>
      <c r="D116" s="1494" t="s">
        <v>5683</v>
      </c>
      <c r="E116" s="1669">
        <v>44332</v>
      </c>
      <c r="F116" s="1495" t="s">
        <v>5716</v>
      </c>
      <c r="G116" s="1495">
        <v>3</v>
      </c>
      <c r="H116" s="1494" t="s">
        <v>5684</v>
      </c>
      <c r="I116" s="1410"/>
      <c r="J116" s="187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IV116" s="186"/>
    </row>
    <row r="117" spans="1:256" s="188" customFormat="1" ht="13.5" customHeight="1">
      <c r="A117" s="1497">
        <v>2021</v>
      </c>
      <c r="B117" s="1457"/>
      <c r="C117" s="1498"/>
      <c r="D117" s="1457"/>
      <c r="E117" s="1684"/>
      <c r="F117" s="1458"/>
      <c r="G117" s="1458">
        <v>10</v>
      </c>
      <c r="H117" s="1499"/>
      <c r="I117" s="1410"/>
      <c r="J117" s="187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IV117" s="186"/>
    </row>
    <row r="118" spans="1:256" ht="13.5" customHeight="1">
      <c r="A118" s="144" t="s">
        <v>46</v>
      </c>
      <c r="B118" s="125"/>
      <c r="C118" s="145" t="s">
        <v>333</v>
      </c>
      <c r="D118" s="125"/>
      <c r="E118" s="1672"/>
      <c r="F118" s="129"/>
      <c r="G118" s="129">
        <f>G114+G117</f>
        <v>15</v>
      </c>
      <c r="H118" s="146"/>
      <c r="I118" s="1409"/>
      <c r="J118" s="93"/>
      <c r="IV118" s="2"/>
    </row>
    <row r="119" spans="1:256" ht="13.5" customHeight="1">
      <c r="A119" s="147"/>
      <c r="C119" s="148"/>
      <c r="E119" s="1673"/>
      <c r="F119" s="133"/>
      <c r="G119" s="133"/>
      <c r="I119" s="1409"/>
      <c r="J119" s="93"/>
      <c r="IV119" s="2"/>
    </row>
    <row r="120" spans="1:256" ht="13.5" customHeight="1">
      <c r="A120" s="177">
        <v>2020</v>
      </c>
      <c r="B120" s="180" t="s">
        <v>91</v>
      </c>
      <c r="C120" s="254" t="s">
        <v>113</v>
      </c>
      <c r="D120" s="254" t="s">
        <v>252</v>
      </c>
      <c r="E120" s="1690">
        <v>43891</v>
      </c>
      <c r="F120" s="1655" t="s">
        <v>334</v>
      </c>
      <c r="G120" s="257">
        <v>10</v>
      </c>
      <c r="H120" s="275" t="s">
        <v>335</v>
      </c>
      <c r="I120" s="1409"/>
      <c r="J120" s="2"/>
      <c r="IV120" s="2"/>
    </row>
    <row r="121" spans="1:256" ht="13.5" customHeight="1">
      <c r="A121" s="177">
        <v>2020</v>
      </c>
      <c r="B121" s="180"/>
      <c r="C121" s="259"/>
      <c r="E121" s="1673"/>
      <c r="F121" s="133"/>
      <c r="G121" s="87">
        <f>SUM(G120:G120)</f>
        <v>10</v>
      </c>
      <c r="I121" s="1409"/>
      <c r="J121" s="2"/>
      <c r="IV121" s="2"/>
    </row>
    <row r="122" spans="1:256" ht="13.5" customHeight="1">
      <c r="A122" s="124" t="s">
        <v>46</v>
      </c>
      <c r="B122" s="125"/>
      <c r="C122" s="125" t="s">
        <v>336</v>
      </c>
      <c r="D122" s="126"/>
      <c r="E122" s="1672"/>
      <c r="F122" s="264"/>
      <c r="G122" s="129">
        <f>G121</f>
        <v>10</v>
      </c>
      <c r="H122" s="146"/>
      <c r="I122" s="1409"/>
      <c r="J122" s="93"/>
      <c r="IV122" s="2"/>
    </row>
    <row r="123" spans="1:256" ht="13.5" customHeight="1">
      <c r="A123" s="104"/>
      <c r="D123" s="131"/>
      <c r="E123" s="1673"/>
      <c r="F123" s="87"/>
      <c r="G123" s="133"/>
      <c r="I123" s="1409"/>
      <c r="J123" s="93"/>
      <c r="IV123" s="2"/>
    </row>
    <row r="124" spans="1:256" s="115" customFormat="1" ht="13.5" customHeight="1">
      <c r="A124" s="134">
        <v>2018</v>
      </c>
      <c r="B124" s="107" t="s">
        <v>91</v>
      </c>
      <c r="C124" s="169" t="s">
        <v>194</v>
      </c>
      <c r="D124" s="107" t="s">
        <v>94</v>
      </c>
      <c r="E124" s="1670">
        <v>43408</v>
      </c>
      <c r="F124" s="111" t="s">
        <v>337</v>
      </c>
      <c r="G124" s="111">
        <v>5</v>
      </c>
      <c r="H124" s="170" t="s">
        <v>236</v>
      </c>
      <c r="I124" s="1540"/>
      <c r="J124" s="114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</row>
    <row r="125" spans="1:256" s="115" customFormat="1" ht="13.5" customHeight="1">
      <c r="A125" s="134">
        <v>2018</v>
      </c>
      <c r="B125" s="107" t="s">
        <v>91</v>
      </c>
      <c r="C125" s="169" t="s">
        <v>194</v>
      </c>
      <c r="D125" s="107" t="s">
        <v>94</v>
      </c>
      <c r="E125" s="1670">
        <v>43408</v>
      </c>
      <c r="F125" s="111" t="s">
        <v>337</v>
      </c>
      <c r="G125" s="111">
        <v>5</v>
      </c>
      <c r="H125" s="170" t="s">
        <v>273</v>
      </c>
      <c r="I125" s="1540"/>
      <c r="J125" s="114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</row>
    <row r="126" spans="1:256" s="115" customFormat="1" ht="13.5" customHeight="1">
      <c r="A126" s="134">
        <v>2018</v>
      </c>
      <c r="B126" s="107"/>
      <c r="C126" s="169"/>
      <c r="D126" s="107"/>
      <c r="E126" s="1670"/>
      <c r="F126" s="111"/>
      <c r="G126" s="111">
        <f>SUM(G124:G125)</f>
        <v>10</v>
      </c>
      <c r="H126" s="170"/>
      <c r="I126" s="1540"/>
      <c r="J126" s="114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</row>
    <row r="127" spans="1:256">
      <c r="A127" s="173">
        <v>2019</v>
      </c>
      <c r="B127" s="73" t="s">
        <v>91</v>
      </c>
      <c r="C127" s="174" t="s">
        <v>194</v>
      </c>
      <c r="D127" s="174" t="s">
        <v>277</v>
      </c>
      <c r="E127" s="1679">
        <v>43716</v>
      </c>
      <c r="F127" s="1657" t="s">
        <v>338</v>
      </c>
      <c r="G127" s="173">
        <v>3</v>
      </c>
      <c r="H127" s="88" t="s">
        <v>339</v>
      </c>
      <c r="I127" s="1409"/>
    </row>
    <row r="128" spans="1:256">
      <c r="A128" s="173">
        <v>2019</v>
      </c>
      <c r="C128" s="174"/>
      <c r="D128" s="174"/>
      <c r="E128" s="1679"/>
      <c r="F128" s="1715"/>
      <c r="G128" s="173">
        <f>G127</f>
        <v>3</v>
      </c>
      <c r="I128" s="1409"/>
    </row>
    <row r="129" spans="1:20">
      <c r="A129" s="1658">
        <v>2020</v>
      </c>
      <c r="B129" s="1659" t="s">
        <v>164</v>
      </c>
      <c r="C129" s="1659" t="s">
        <v>194</v>
      </c>
      <c r="D129" s="174"/>
      <c r="E129" s="1679"/>
      <c r="F129" s="1715"/>
      <c r="G129" s="173"/>
      <c r="I129" s="1409"/>
    </row>
    <row r="130" spans="1:20" ht="13.5" customHeight="1">
      <c r="A130" s="144" t="s">
        <v>46</v>
      </c>
      <c r="B130" s="125"/>
      <c r="C130" s="145" t="s">
        <v>340</v>
      </c>
      <c r="D130" s="125"/>
      <c r="E130" s="1672"/>
      <c r="F130" s="129"/>
      <c r="G130" s="129">
        <f>G126+G128</f>
        <v>13</v>
      </c>
      <c r="H130" s="146"/>
      <c r="I130" s="1409"/>
      <c r="J130" s="93"/>
    </row>
    <row r="131" spans="1:20" ht="13.5" customHeight="1">
      <c r="A131" s="147"/>
      <c r="C131" s="148"/>
      <c r="E131" s="1673"/>
      <c r="F131" s="133"/>
      <c r="G131" s="133"/>
      <c r="I131" s="1409"/>
      <c r="J131" s="93"/>
    </row>
    <row r="132" spans="1:20" s="115" customFormat="1" ht="13.5" customHeight="1">
      <c r="A132" s="134">
        <v>2018</v>
      </c>
      <c r="B132" s="107" t="s">
        <v>129</v>
      </c>
      <c r="C132" s="107" t="s">
        <v>139</v>
      </c>
      <c r="D132" s="107" t="s">
        <v>81</v>
      </c>
      <c r="E132" s="1670">
        <v>43133</v>
      </c>
      <c r="F132" s="1665" t="s">
        <v>341</v>
      </c>
      <c r="G132" s="111">
        <v>10</v>
      </c>
      <c r="H132" s="170" t="s">
        <v>342</v>
      </c>
      <c r="I132" s="1540"/>
      <c r="J132" s="114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</row>
    <row r="133" spans="1:20" s="115" customFormat="1" ht="13.5" customHeight="1">
      <c r="A133" s="134">
        <v>2018</v>
      </c>
      <c r="B133" s="107" t="s">
        <v>129</v>
      </c>
      <c r="C133" s="107" t="s">
        <v>139</v>
      </c>
      <c r="D133" s="107" t="s">
        <v>222</v>
      </c>
      <c r="E133" s="1670">
        <v>43163</v>
      </c>
      <c r="F133" s="1665" t="s">
        <v>343</v>
      </c>
      <c r="G133" s="111">
        <v>3</v>
      </c>
      <c r="H133" s="170" t="s">
        <v>344</v>
      </c>
      <c r="I133" s="1540"/>
      <c r="J133" s="114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</row>
    <row r="134" spans="1:20" s="115" customFormat="1" ht="13.5" customHeight="1">
      <c r="A134" s="134">
        <v>2018</v>
      </c>
      <c r="B134" s="107" t="s">
        <v>129</v>
      </c>
      <c r="C134" s="107" t="s">
        <v>139</v>
      </c>
      <c r="D134" s="107" t="s">
        <v>222</v>
      </c>
      <c r="E134" s="1670">
        <v>43163</v>
      </c>
      <c r="F134" s="1665" t="s">
        <v>341</v>
      </c>
      <c r="G134" s="111">
        <v>3</v>
      </c>
      <c r="H134" s="170" t="s">
        <v>345</v>
      </c>
      <c r="I134" s="1540"/>
      <c r="J134" s="114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</row>
    <row r="135" spans="1:20" s="115" customFormat="1" ht="13.5" customHeight="1">
      <c r="A135" s="134">
        <v>2018</v>
      </c>
      <c r="B135" s="107" t="s">
        <v>129</v>
      </c>
      <c r="C135" s="107" t="s">
        <v>139</v>
      </c>
      <c r="D135" s="107" t="s">
        <v>346</v>
      </c>
      <c r="E135" s="1670">
        <v>43219</v>
      </c>
      <c r="F135" s="1665" t="s">
        <v>347</v>
      </c>
      <c r="G135" s="111">
        <v>0</v>
      </c>
      <c r="H135" s="170" t="s">
        <v>304</v>
      </c>
      <c r="I135" s="1409" t="s">
        <v>234</v>
      </c>
      <c r="J135" s="114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</row>
    <row r="136" spans="1:20" s="115" customFormat="1" ht="13.5" customHeight="1">
      <c r="A136" s="134">
        <v>2018</v>
      </c>
      <c r="B136" s="107" t="s">
        <v>129</v>
      </c>
      <c r="C136" s="107" t="s">
        <v>139</v>
      </c>
      <c r="D136" s="107" t="s">
        <v>112</v>
      </c>
      <c r="E136" s="1670">
        <v>43422</v>
      </c>
      <c r="F136" s="1665" t="s">
        <v>348</v>
      </c>
      <c r="G136" s="111">
        <v>0</v>
      </c>
      <c r="H136" s="170" t="s">
        <v>304</v>
      </c>
      <c r="I136" s="1409" t="s">
        <v>234</v>
      </c>
      <c r="J136" s="114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</row>
    <row r="137" spans="1:20" ht="13.5" customHeight="1">
      <c r="A137" s="134">
        <v>2018</v>
      </c>
      <c r="B137" s="116"/>
      <c r="C137" s="116"/>
      <c r="D137" s="116"/>
      <c r="E137" s="1671"/>
      <c r="F137" s="1716"/>
      <c r="G137" s="111">
        <f>SUM(G132:G136)</f>
        <v>16</v>
      </c>
      <c r="H137" s="152"/>
      <c r="I137" s="1649"/>
      <c r="J137" s="262"/>
    </row>
    <row r="138" spans="1:20" ht="13.5" customHeight="1">
      <c r="A138" s="147">
        <v>2019</v>
      </c>
      <c r="B138" s="73" t="s">
        <v>129</v>
      </c>
      <c r="C138" s="73" t="s">
        <v>139</v>
      </c>
      <c r="D138" s="73" t="s">
        <v>112</v>
      </c>
      <c r="E138" s="1673">
        <v>43786</v>
      </c>
      <c r="F138" s="1657" t="s">
        <v>349</v>
      </c>
      <c r="G138" s="133">
        <v>5</v>
      </c>
      <c r="H138" s="88" t="s">
        <v>295</v>
      </c>
      <c r="I138" s="1649"/>
      <c r="J138" s="262"/>
    </row>
    <row r="139" spans="1:20" ht="13.5" customHeight="1">
      <c r="A139" s="147">
        <v>2019</v>
      </c>
      <c r="E139" s="1673"/>
      <c r="F139" s="1657"/>
      <c r="G139" s="133">
        <f>SUM(G138)</f>
        <v>5</v>
      </c>
      <c r="I139" s="1649"/>
      <c r="J139" s="262"/>
    </row>
    <row r="140" spans="1:20" ht="13.5" customHeight="1">
      <c r="A140" s="144" t="s">
        <v>46</v>
      </c>
      <c r="B140" s="125"/>
      <c r="C140" s="125" t="s">
        <v>350</v>
      </c>
      <c r="D140" s="125"/>
      <c r="E140" s="1672"/>
      <c r="F140" s="1717"/>
      <c r="G140" s="264">
        <f>G137+G139</f>
        <v>21</v>
      </c>
      <c r="H140" s="146"/>
      <c r="I140" s="1409"/>
      <c r="J140" s="93"/>
    </row>
    <row r="141" spans="1:20" ht="13.5" customHeight="1">
      <c r="A141" s="147"/>
      <c r="E141" s="1673"/>
      <c r="F141" s="1657"/>
      <c r="I141" s="1409"/>
      <c r="J141" s="93"/>
    </row>
    <row r="142" spans="1:20" s="115" customFormat="1" ht="13.5" customHeight="1">
      <c r="A142" s="134">
        <v>2018</v>
      </c>
      <c r="B142" s="107" t="s">
        <v>164</v>
      </c>
      <c r="C142" s="107" t="s">
        <v>199</v>
      </c>
      <c r="D142" s="107" t="s">
        <v>346</v>
      </c>
      <c r="E142" s="1670">
        <v>43219</v>
      </c>
      <c r="F142" s="1665" t="s">
        <v>351</v>
      </c>
      <c r="G142" s="111">
        <v>5</v>
      </c>
      <c r="H142" s="170" t="s">
        <v>352</v>
      </c>
      <c r="I142" s="1540"/>
      <c r="J142" s="114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</row>
    <row r="143" spans="1:20" s="115" customFormat="1" ht="13.5" customHeight="1">
      <c r="A143" s="134">
        <v>2018</v>
      </c>
      <c r="B143" s="107" t="s">
        <v>164</v>
      </c>
      <c r="C143" s="107" t="s">
        <v>199</v>
      </c>
      <c r="D143" s="107" t="s">
        <v>346</v>
      </c>
      <c r="E143" s="1670">
        <v>43219</v>
      </c>
      <c r="F143" s="1665" t="s">
        <v>353</v>
      </c>
      <c r="G143" s="111">
        <v>0</v>
      </c>
      <c r="H143" s="170" t="s">
        <v>354</v>
      </c>
      <c r="I143" s="1409" t="s">
        <v>234</v>
      </c>
      <c r="J143" s="114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</row>
    <row r="144" spans="1:20" ht="13.5" customHeight="1">
      <c r="A144" s="134">
        <v>2018</v>
      </c>
      <c r="B144" s="116"/>
      <c r="C144" s="116"/>
      <c r="D144" s="116"/>
      <c r="E144" s="1671"/>
      <c r="F144" s="1716"/>
      <c r="G144" s="111">
        <f>SUM(G142:G143)</f>
        <v>5</v>
      </c>
      <c r="H144" s="152"/>
      <c r="I144" s="1649"/>
      <c r="J144" s="262"/>
    </row>
    <row r="145" spans="1:20">
      <c r="A145" s="137">
        <v>2019</v>
      </c>
      <c r="B145" s="138" t="s">
        <v>164</v>
      </c>
      <c r="C145" s="138" t="s">
        <v>355</v>
      </c>
      <c r="D145" s="138" t="s">
        <v>227</v>
      </c>
      <c r="E145" s="1674">
        <v>43604</v>
      </c>
      <c r="F145" s="1656" t="s">
        <v>356</v>
      </c>
      <c r="G145" s="141">
        <v>3</v>
      </c>
      <c r="H145" s="1561" t="s">
        <v>357</v>
      </c>
      <c r="I145" s="1409"/>
      <c r="J145" s="2"/>
    </row>
    <row r="146" spans="1:20">
      <c r="A146" s="137">
        <v>2019</v>
      </c>
      <c r="B146" s="143"/>
      <c r="C146" s="143"/>
      <c r="D146" s="138"/>
      <c r="E146" s="1674"/>
      <c r="F146" s="1656"/>
      <c r="G146" s="141">
        <f>SUM(G145)</f>
        <v>3</v>
      </c>
      <c r="H146" s="1561"/>
      <c r="I146" s="1409"/>
      <c r="J146" s="2"/>
    </row>
    <row r="147" spans="1:20" ht="13.5" customHeight="1">
      <c r="A147" s="124" t="s">
        <v>46</v>
      </c>
      <c r="B147" s="125"/>
      <c r="C147" s="125" t="s">
        <v>358</v>
      </c>
      <c r="D147" s="126"/>
      <c r="E147" s="1672"/>
      <c r="F147" s="264"/>
      <c r="G147" s="129">
        <f>G144+G146</f>
        <v>8</v>
      </c>
      <c r="H147" s="146"/>
      <c r="I147" s="1409"/>
      <c r="J147" s="93"/>
    </row>
    <row r="148" spans="1:20" ht="13.5" customHeight="1">
      <c r="A148" s="147"/>
      <c r="C148" s="148"/>
      <c r="E148" s="1673"/>
      <c r="F148" s="133"/>
      <c r="G148" s="133"/>
      <c r="I148" s="1409"/>
      <c r="J148" s="93"/>
    </row>
    <row r="149" spans="1:20" s="115" customFormat="1" ht="13.5" customHeight="1">
      <c r="A149" s="134">
        <v>2018</v>
      </c>
      <c r="B149" s="107" t="s">
        <v>91</v>
      </c>
      <c r="C149" s="107" t="s">
        <v>110</v>
      </c>
      <c r="D149" s="107" t="s">
        <v>64</v>
      </c>
      <c r="E149" s="1670">
        <v>43169</v>
      </c>
      <c r="F149" s="111" t="s">
        <v>366</v>
      </c>
      <c r="G149" s="111">
        <v>5</v>
      </c>
      <c r="H149" s="170" t="s">
        <v>244</v>
      </c>
      <c r="I149" s="1540"/>
      <c r="J149" s="114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</row>
    <row r="150" spans="1:20" s="115" customFormat="1" ht="13.5" customHeight="1">
      <c r="A150" s="134">
        <v>2018</v>
      </c>
      <c r="B150" s="107" t="s">
        <v>91</v>
      </c>
      <c r="C150" s="107" t="s">
        <v>110</v>
      </c>
      <c r="D150" s="107" t="s">
        <v>222</v>
      </c>
      <c r="E150" s="1670">
        <v>43163</v>
      </c>
      <c r="F150" s="111" t="s">
        <v>360</v>
      </c>
      <c r="G150" s="111">
        <v>3</v>
      </c>
      <c r="H150" s="170" t="s">
        <v>361</v>
      </c>
      <c r="I150" s="1540"/>
      <c r="J150" s="114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</row>
    <row r="151" spans="1:20" s="115" customFormat="1" ht="13.5" customHeight="1">
      <c r="A151" s="134">
        <v>2018</v>
      </c>
      <c r="B151" s="107" t="s">
        <v>91</v>
      </c>
      <c r="C151" s="107" t="s">
        <v>110</v>
      </c>
      <c r="D151" s="107" t="s">
        <v>222</v>
      </c>
      <c r="E151" s="1670">
        <v>43164</v>
      </c>
      <c r="F151" s="111" t="s">
        <v>362</v>
      </c>
      <c r="G151" s="111">
        <v>10</v>
      </c>
      <c r="H151" s="170" t="s">
        <v>363</v>
      </c>
      <c r="I151" s="1540"/>
      <c r="J151" s="114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</row>
    <row r="152" spans="1:20" s="115" customFormat="1" ht="13.5" customHeight="1">
      <c r="A152" s="134">
        <v>2018</v>
      </c>
      <c r="B152" s="107" t="s">
        <v>91</v>
      </c>
      <c r="C152" s="107" t="s">
        <v>110</v>
      </c>
      <c r="D152" s="107" t="s">
        <v>222</v>
      </c>
      <c r="E152" s="1670">
        <v>43165</v>
      </c>
      <c r="F152" s="111" t="s">
        <v>364</v>
      </c>
      <c r="G152" s="111">
        <v>7</v>
      </c>
      <c r="H152" s="170" t="s">
        <v>365</v>
      </c>
      <c r="I152" s="1540"/>
      <c r="J152" s="114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</row>
    <row r="153" spans="1:20" s="115" customFormat="1">
      <c r="A153" s="134">
        <v>2018</v>
      </c>
      <c r="B153" s="107" t="s">
        <v>91</v>
      </c>
      <c r="C153" s="107" t="s">
        <v>110</v>
      </c>
      <c r="D153" s="107" t="s">
        <v>227</v>
      </c>
      <c r="E153" s="1670">
        <v>43240</v>
      </c>
      <c r="F153" s="1665" t="s">
        <v>366</v>
      </c>
      <c r="G153" s="111">
        <v>3</v>
      </c>
      <c r="H153" s="170" t="s">
        <v>367</v>
      </c>
      <c r="I153" s="1540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</row>
    <row r="154" spans="1:20" s="115" customFormat="1">
      <c r="A154" s="134">
        <v>2018</v>
      </c>
      <c r="B154" s="107" t="s">
        <v>91</v>
      </c>
      <c r="C154" s="107" t="s">
        <v>110</v>
      </c>
      <c r="D154" s="107" t="s">
        <v>227</v>
      </c>
      <c r="E154" s="1670">
        <v>43240</v>
      </c>
      <c r="F154" s="1665" t="s">
        <v>368</v>
      </c>
      <c r="G154" s="111">
        <v>7</v>
      </c>
      <c r="H154" s="170" t="s">
        <v>369</v>
      </c>
      <c r="I154" s="1540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</row>
    <row r="155" spans="1:20" s="115" customFormat="1">
      <c r="A155" s="134">
        <v>2018</v>
      </c>
      <c r="B155" s="107" t="s">
        <v>91</v>
      </c>
      <c r="C155" s="107" t="s">
        <v>110</v>
      </c>
      <c r="D155" s="107" t="s">
        <v>370</v>
      </c>
      <c r="E155" s="1670">
        <v>43247</v>
      </c>
      <c r="F155" s="111" t="s">
        <v>371</v>
      </c>
      <c r="G155" s="111">
        <v>10</v>
      </c>
      <c r="H155" s="170" t="s">
        <v>372</v>
      </c>
      <c r="I155" s="1540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</row>
    <row r="156" spans="1:20" ht="13.5" customHeight="1">
      <c r="A156" s="134">
        <v>2018</v>
      </c>
      <c r="B156" s="107" t="s">
        <v>91</v>
      </c>
      <c r="C156" s="171" t="s">
        <v>110</v>
      </c>
      <c r="D156" s="107" t="s">
        <v>265</v>
      </c>
      <c r="E156" s="1670">
        <v>43352</v>
      </c>
      <c r="F156" s="111" t="s">
        <v>373</v>
      </c>
      <c r="G156" s="172">
        <v>10</v>
      </c>
      <c r="H156" s="170" t="s">
        <v>374</v>
      </c>
      <c r="I156" s="1409"/>
      <c r="J156" s="2"/>
    </row>
    <row r="157" spans="1:20" s="115" customFormat="1" ht="13.5" customHeight="1">
      <c r="A157" s="134">
        <v>2018</v>
      </c>
      <c r="B157" s="107"/>
      <c r="C157" s="107"/>
      <c r="D157" s="107"/>
      <c r="E157" s="1670"/>
      <c r="F157" s="111"/>
      <c r="G157" s="111">
        <f>SUM(G149:G156)</f>
        <v>55</v>
      </c>
      <c r="H157" s="170"/>
      <c r="I157" s="1540"/>
      <c r="J157" s="114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</row>
    <row r="158" spans="1:20">
      <c r="A158" s="137">
        <v>2019</v>
      </c>
      <c r="B158" s="138" t="s">
        <v>91</v>
      </c>
      <c r="C158" s="138" t="s">
        <v>110</v>
      </c>
      <c r="D158" s="138" t="s">
        <v>227</v>
      </c>
      <c r="E158" s="1674">
        <v>43604</v>
      </c>
      <c r="F158" s="1656" t="s">
        <v>375</v>
      </c>
      <c r="G158" s="141">
        <v>10</v>
      </c>
      <c r="H158" s="1561" t="s">
        <v>376</v>
      </c>
      <c r="I158" s="1409"/>
    </row>
    <row r="159" spans="1:20">
      <c r="A159" s="137">
        <v>2019</v>
      </c>
      <c r="B159" s="138" t="s">
        <v>91</v>
      </c>
      <c r="C159" s="138" t="s">
        <v>110</v>
      </c>
      <c r="D159" s="138" t="s">
        <v>227</v>
      </c>
      <c r="E159" s="1674">
        <v>43604</v>
      </c>
      <c r="F159" s="1656" t="s">
        <v>377</v>
      </c>
      <c r="G159" s="141">
        <v>10</v>
      </c>
      <c r="H159" s="1561" t="s">
        <v>378</v>
      </c>
      <c r="I159" s="1409"/>
    </row>
    <row r="160" spans="1:20">
      <c r="A160" s="173">
        <v>2019</v>
      </c>
      <c r="B160" s="138" t="s">
        <v>91</v>
      </c>
      <c r="C160" s="138" t="s">
        <v>110</v>
      </c>
      <c r="D160" s="174" t="s">
        <v>277</v>
      </c>
      <c r="E160" s="1679">
        <v>43716</v>
      </c>
      <c r="F160" s="1657" t="s">
        <v>379</v>
      </c>
      <c r="G160" s="173">
        <v>3</v>
      </c>
      <c r="H160" s="88" t="s">
        <v>380</v>
      </c>
      <c r="I160" s="1409"/>
    </row>
    <row r="161" spans="1:20">
      <c r="A161" s="137">
        <v>2019</v>
      </c>
      <c r="B161" s="143"/>
      <c r="C161" s="143"/>
      <c r="D161" s="138"/>
      <c r="E161" s="1674"/>
      <c r="F161" s="1656"/>
      <c r="G161" s="141">
        <f>SUM(G158:G160)</f>
        <v>23</v>
      </c>
      <c r="H161" s="1561"/>
      <c r="I161" s="1409"/>
    </row>
    <row r="162" spans="1:20">
      <c r="A162" s="1429">
        <v>2020</v>
      </c>
      <c r="B162" s="1428" t="s">
        <v>91</v>
      </c>
      <c r="C162" s="1375" t="s">
        <v>110</v>
      </c>
      <c r="D162" s="1375" t="s">
        <v>252</v>
      </c>
      <c r="E162" s="1691">
        <v>43891</v>
      </c>
      <c r="F162" s="1668" t="s">
        <v>381</v>
      </c>
      <c r="G162" s="1378">
        <v>3</v>
      </c>
      <c r="H162" s="1414" t="s">
        <v>382</v>
      </c>
      <c r="I162" s="1409"/>
    </row>
    <row r="163" spans="1:20">
      <c r="A163" s="1429">
        <v>2020</v>
      </c>
      <c r="B163" s="1428" t="s">
        <v>91</v>
      </c>
      <c r="C163" s="1375" t="s">
        <v>110</v>
      </c>
      <c r="D163" s="1375" t="s">
        <v>252</v>
      </c>
      <c r="E163" s="1691">
        <v>43891</v>
      </c>
      <c r="F163" s="1668" t="s">
        <v>383</v>
      </c>
      <c r="G163" s="1378">
        <v>10</v>
      </c>
      <c r="H163" s="1414" t="s">
        <v>384</v>
      </c>
      <c r="I163" s="1409"/>
    </row>
    <row r="164" spans="1:20">
      <c r="A164" s="1429">
        <v>2020</v>
      </c>
      <c r="B164" s="143"/>
      <c r="C164" s="143"/>
      <c r="D164" s="138"/>
      <c r="E164" s="1674"/>
      <c r="F164" s="1656"/>
      <c r="G164" s="1756">
        <f>SUM(G162:G163)</f>
        <v>13</v>
      </c>
      <c r="H164" s="1561"/>
      <c r="I164" s="1409"/>
    </row>
    <row r="165" spans="1:20">
      <c r="A165" s="1518">
        <v>2021</v>
      </c>
      <c r="B165" s="1519" t="s">
        <v>91</v>
      </c>
      <c r="C165" s="1494" t="s">
        <v>110</v>
      </c>
      <c r="D165" s="1494" t="s">
        <v>252</v>
      </c>
      <c r="E165" s="1669">
        <v>44262</v>
      </c>
      <c r="F165" s="1495" t="s">
        <v>5382</v>
      </c>
      <c r="G165" s="1495">
        <v>3</v>
      </c>
      <c r="H165" s="1494" t="s">
        <v>382</v>
      </c>
      <c r="I165" s="1409"/>
    </row>
    <row r="166" spans="1:20">
      <c r="A166" s="1518">
        <v>2021</v>
      </c>
      <c r="B166" s="1519" t="s">
        <v>91</v>
      </c>
      <c r="C166" s="1494" t="s">
        <v>110</v>
      </c>
      <c r="D166" s="1494" t="s">
        <v>252</v>
      </c>
      <c r="E166" s="1669">
        <v>44262</v>
      </c>
      <c r="F166" s="1495" t="s">
        <v>5383</v>
      </c>
      <c r="G166" s="1495">
        <v>7</v>
      </c>
      <c r="H166" s="1494" t="s">
        <v>835</v>
      </c>
      <c r="I166" s="1409"/>
    </row>
    <row r="167" spans="1:20">
      <c r="A167" s="1520">
        <v>2021</v>
      </c>
      <c r="B167" s="1519" t="s">
        <v>91</v>
      </c>
      <c r="C167" s="1459" t="s">
        <v>110</v>
      </c>
      <c r="D167" s="1459" t="s">
        <v>5486</v>
      </c>
      <c r="E167" s="1675">
        <v>44332</v>
      </c>
      <c r="F167" s="1601" t="s">
        <v>5497</v>
      </c>
      <c r="G167" s="1602">
        <v>15</v>
      </c>
      <c r="H167" s="1459" t="s">
        <v>5498</v>
      </c>
      <c r="I167" s="1650"/>
      <c r="J167" s="2"/>
      <c r="T167" s="90"/>
    </row>
    <row r="168" spans="1:20">
      <c r="A168" s="1520">
        <v>2021</v>
      </c>
      <c r="B168" s="1519" t="s">
        <v>91</v>
      </c>
      <c r="C168" s="1459" t="s">
        <v>110</v>
      </c>
      <c r="D168" s="1459" t="s">
        <v>5486</v>
      </c>
      <c r="E168" s="1675">
        <v>44332</v>
      </c>
      <c r="F168" s="1601" t="s">
        <v>5499</v>
      </c>
      <c r="G168" s="1602">
        <v>10</v>
      </c>
      <c r="H168" s="1459" t="s">
        <v>5500</v>
      </c>
      <c r="I168" s="1650"/>
      <c r="J168" s="2"/>
      <c r="T168" s="90"/>
    </row>
    <row r="169" spans="1:20">
      <c r="A169" s="1520">
        <v>2021</v>
      </c>
      <c r="B169" s="1519" t="s">
        <v>91</v>
      </c>
      <c r="C169" s="1459" t="s">
        <v>110</v>
      </c>
      <c r="D169" s="1459" t="s">
        <v>5486</v>
      </c>
      <c r="E169" s="1675">
        <v>44332</v>
      </c>
      <c r="F169" s="1601" t="s">
        <v>5501</v>
      </c>
      <c r="G169" s="1602">
        <v>10</v>
      </c>
      <c r="H169" s="1459" t="s">
        <v>5502</v>
      </c>
      <c r="I169" s="1650"/>
      <c r="J169" s="2"/>
      <c r="T169" s="90"/>
    </row>
    <row r="170" spans="1:20">
      <c r="A170" s="1518">
        <v>2021</v>
      </c>
      <c r="B170" s="1519"/>
      <c r="C170" s="1519"/>
      <c r="D170" s="1519"/>
      <c r="E170" s="1676"/>
      <c r="F170" s="1711"/>
      <c r="G170" s="1520">
        <v>45</v>
      </c>
      <c r="H170" s="1562"/>
      <c r="I170" s="1409"/>
    </row>
    <row r="171" spans="1:20" ht="13.5" customHeight="1">
      <c r="A171" s="144" t="s">
        <v>46</v>
      </c>
      <c r="B171" s="125"/>
      <c r="C171" s="145" t="s">
        <v>385</v>
      </c>
      <c r="D171" s="125"/>
      <c r="E171" s="1672"/>
      <c r="F171" s="129"/>
      <c r="G171" s="129">
        <f>G157+G161+G164+G170</f>
        <v>136</v>
      </c>
      <c r="H171" s="146"/>
      <c r="I171" s="1409"/>
      <c r="J171" s="93"/>
    </row>
    <row r="172" spans="1:20" ht="13.5" customHeight="1">
      <c r="A172" s="178"/>
      <c r="B172" s="154"/>
      <c r="C172" s="155"/>
      <c r="D172" s="154"/>
      <c r="E172" s="1677"/>
      <c r="F172" s="153"/>
      <c r="G172" s="153"/>
      <c r="H172" s="157"/>
      <c r="I172" s="1409"/>
      <c r="J172" s="93"/>
    </row>
    <row r="173" spans="1:20" ht="13.5" customHeight="1">
      <c r="A173" s="1497">
        <v>2021</v>
      </c>
      <c r="B173" s="1457" t="s">
        <v>53</v>
      </c>
      <c r="C173" s="1494" t="s">
        <v>5473</v>
      </c>
      <c r="D173" s="1494" t="s">
        <v>5469</v>
      </c>
      <c r="E173" s="1669">
        <v>44282</v>
      </c>
      <c r="F173" s="1495" t="s">
        <v>5474</v>
      </c>
      <c r="G173" s="1495">
        <v>5</v>
      </c>
      <c r="H173" s="1494" t="s">
        <v>5461</v>
      </c>
      <c r="I173" s="1409"/>
      <c r="J173" s="2"/>
    </row>
    <row r="174" spans="1:20" ht="13.5" customHeight="1">
      <c r="A174" s="1497">
        <v>2021</v>
      </c>
      <c r="B174" s="1457" t="s">
        <v>53</v>
      </c>
      <c r="C174" s="1494" t="s">
        <v>5473</v>
      </c>
      <c r="D174" s="1459" t="s">
        <v>5486</v>
      </c>
      <c r="E174" s="1675">
        <v>44332</v>
      </c>
      <c r="F174" s="1601" t="s">
        <v>5507</v>
      </c>
      <c r="G174" s="1602">
        <v>10</v>
      </c>
      <c r="H174" s="1494" t="s">
        <v>5508</v>
      </c>
      <c r="I174" s="1409"/>
      <c r="J174" s="93"/>
    </row>
    <row r="175" spans="1:20" ht="13.5" customHeight="1">
      <c r="A175" s="1497">
        <v>2021</v>
      </c>
      <c r="C175" s="1498"/>
      <c r="D175" s="1457"/>
      <c r="E175" s="1684"/>
      <c r="F175" s="1458"/>
      <c r="G175" s="1458">
        <f>SUM(G173:G174)</f>
        <v>15</v>
      </c>
      <c r="H175" s="1499"/>
      <c r="I175" s="1409"/>
      <c r="J175" s="93"/>
    </row>
    <row r="176" spans="1:20" ht="13.5" customHeight="1">
      <c r="A176" s="1559" t="s">
        <v>46</v>
      </c>
      <c r="B176" s="1432"/>
      <c r="C176" s="1558" t="s">
        <v>5475</v>
      </c>
      <c r="D176" s="1432"/>
      <c r="E176" s="1692"/>
      <c r="F176" s="1560"/>
      <c r="G176" s="1560">
        <f>G175</f>
        <v>15</v>
      </c>
      <c r="H176" s="1642"/>
      <c r="I176" s="1409"/>
      <c r="J176" s="93"/>
    </row>
    <row r="177" spans="1:256" ht="13.5" customHeight="1">
      <c r="A177" s="104"/>
      <c r="D177" s="131"/>
      <c r="E177" s="1673"/>
      <c r="F177" s="87"/>
      <c r="G177" s="133"/>
      <c r="I177" s="1409"/>
      <c r="J177" s="93"/>
    </row>
    <row r="178" spans="1:256" s="115" customFormat="1" ht="13.5" customHeight="1">
      <c r="A178" s="106">
        <v>2018</v>
      </c>
      <c r="B178" s="107" t="s">
        <v>386</v>
      </c>
      <c r="C178" s="107" t="s">
        <v>207</v>
      </c>
      <c r="D178" s="171" t="s">
        <v>222</v>
      </c>
      <c r="E178" s="1670">
        <v>43163</v>
      </c>
      <c r="F178" s="111"/>
      <c r="G178" s="172">
        <v>3</v>
      </c>
      <c r="H178" s="170" t="s">
        <v>387</v>
      </c>
      <c r="I178" s="1540"/>
      <c r="J178" s="114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</row>
    <row r="179" spans="1:256" ht="13.5" customHeight="1">
      <c r="A179" s="106">
        <v>2018</v>
      </c>
      <c r="B179" s="266"/>
      <c r="C179" s="266"/>
      <c r="D179" s="267"/>
      <c r="E179" s="1693"/>
      <c r="F179" s="341"/>
      <c r="G179" s="172">
        <f>SUM(G178)</f>
        <v>3</v>
      </c>
      <c r="H179" s="269"/>
      <c r="I179" s="1651"/>
      <c r="J179" s="93"/>
      <c r="K179" s="261"/>
    </row>
    <row r="180" spans="1:256" ht="13.5" customHeight="1">
      <c r="A180" s="124" t="s">
        <v>46</v>
      </c>
      <c r="B180" s="125"/>
      <c r="C180" s="125" t="s">
        <v>388</v>
      </c>
      <c r="D180" s="272"/>
      <c r="E180" s="1672"/>
      <c r="F180" s="129"/>
      <c r="G180" s="264">
        <f>G179</f>
        <v>3</v>
      </c>
      <c r="H180" s="146"/>
      <c r="I180" s="1409"/>
      <c r="J180" s="93"/>
    </row>
    <row r="181" spans="1:256" ht="13.5" customHeight="1">
      <c r="A181" s="178"/>
      <c r="B181" s="154"/>
      <c r="C181" s="155"/>
      <c r="D181" s="154"/>
      <c r="E181" s="1677"/>
      <c r="F181" s="153"/>
      <c r="G181" s="153"/>
      <c r="H181" s="157"/>
      <c r="I181" s="1409"/>
      <c r="J181" s="93"/>
      <c r="IV181" s="2"/>
    </row>
    <row r="182" spans="1:256" ht="13.5" customHeight="1">
      <c r="A182" s="147">
        <v>2019</v>
      </c>
      <c r="B182" s="73" t="s">
        <v>164</v>
      </c>
      <c r="C182" s="148" t="s">
        <v>389</v>
      </c>
      <c r="D182" s="73" t="s">
        <v>66</v>
      </c>
      <c r="E182" s="1673">
        <v>43537</v>
      </c>
      <c r="F182" s="133" t="s">
        <v>390</v>
      </c>
      <c r="G182" s="133">
        <v>0</v>
      </c>
      <c r="H182" s="88" t="s">
        <v>391</v>
      </c>
      <c r="I182" s="1409" t="s">
        <v>234</v>
      </c>
      <c r="J182" s="93"/>
    </row>
    <row r="183" spans="1:256" ht="13.5" customHeight="1">
      <c r="A183" s="147">
        <v>2019</v>
      </c>
      <c r="C183" s="148"/>
      <c r="E183" s="1673"/>
      <c r="F183" s="133"/>
      <c r="G183" s="133">
        <v>0</v>
      </c>
      <c r="I183" s="1409"/>
      <c r="J183" s="93"/>
    </row>
    <row r="184" spans="1:256" ht="13.5" customHeight="1">
      <c r="A184" s="1413">
        <v>2020</v>
      </c>
      <c r="B184" s="1362" t="s">
        <v>164</v>
      </c>
      <c r="C184" s="1403" t="s">
        <v>389</v>
      </c>
      <c r="D184" s="1362" t="s">
        <v>392</v>
      </c>
      <c r="E184" s="1681">
        <v>43905</v>
      </c>
      <c r="F184" s="1363" t="s">
        <v>393</v>
      </c>
      <c r="G184" s="1363">
        <v>0</v>
      </c>
      <c r="H184" s="1405" t="s">
        <v>394</v>
      </c>
      <c r="I184" s="1409" t="s">
        <v>395</v>
      </c>
      <c r="J184" s="93"/>
    </row>
    <row r="185" spans="1:256" ht="13.5" customHeight="1">
      <c r="A185" s="1413">
        <v>2020</v>
      </c>
      <c r="B185" s="1362" t="s">
        <v>164</v>
      </c>
      <c r="C185" s="1403" t="s">
        <v>389</v>
      </c>
      <c r="D185" s="1362" t="s">
        <v>392</v>
      </c>
      <c r="E185" s="1681">
        <v>43905</v>
      </c>
      <c r="F185" s="1363" t="s">
        <v>393</v>
      </c>
      <c r="G185" s="1363">
        <v>0</v>
      </c>
      <c r="H185" s="1405" t="s">
        <v>352</v>
      </c>
      <c r="I185" s="1409" t="s">
        <v>395</v>
      </c>
      <c r="J185" s="93"/>
    </row>
    <row r="186" spans="1:256" ht="13.5" customHeight="1">
      <c r="A186" s="1413">
        <v>2020</v>
      </c>
      <c r="B186" s="1362" t="s">
        <v>164</v>
      </c>
      <c r="C186" s="1403" t="s">
        <v>389</v>
      </c>
      <c r="D186" s="1362" t="s">
        <v>392</v>
      </c>
      <c r="E186" s="1681">
        <v>43905</v>
      </c>
      <c r="F186" s="1363" t="s">
        <v>390</v>
      </c>
      <c r="G186" s="1363">
        <v>0</v>
      </c>
      <c r="H186" s="1405" t="s">
        <v>391</v>
      </c>
      <c r="I186" s="1409" t="s">
        <v>395</v>
      </c>
      <c r="J186" s="93"/>
      <c r="IV186" s="2"/>
    </row>
    <row r="187" spans="1:256" ht="13.5" customHeight="1">
      <c r="A187" s="1413">
        <v>2020</v>
      </c>
      <c r="B187" s="1362"/>
      <c r="C187" s="1403"/>
      <c r="D187" s="1362"/>
      <c r="E187" s="1681"/>
      <c r="F187" s="1363"/>
      <c r="G187" s="1363">
        <v>0</v>
      </c>
      <c r="H187" s="1405"/>
      <c r="I187" s="1409"/>
      <c r="J187" s="93"/>
      <c r="IV187" s="2"/>
    </row>
    <row r="188" spans="1:256" ht="13.5" customHeight="1">
      <c r="A188" s="144" t="s">
        <v>46</v>
      </c>
      <c r="B188" s="125"/>
      <c r="C188" s="145" t="s">
        <v>396</v>
      </c>
      <c r="D188" s="125"/>
      <c r="E188" s="1672"/>
      <c r="F188" s="129"/>
      <c r="G188" s="129">
        <f>G186</f>
        <v>0</v>
      </c>
      <c r="H188" s="146"/>
      <c r="I188" s="1409"/>
      <c r="J188" s="93"/>
      <c r="IV188" s="2"/>
    </row>
    <row r="189" spans="1:256" ht="13.5" customHeight="1">
      <c r="A189" s="147"/>
      <c r="C189" s="148"/>
      <c r="E189" s="1673"/>
      <c r="F189" s="133"/>
      <c r="G189" s="133"/>
      <c r="I189" s="1409"/>
      <c r="J189" s="93"/>
      <c r="IV189" s="2"/>
    </row>
    <row r="190" spans="1:256">
      <c r="A190" s="137">
        <v>2019</v>
      </c>
      <c r="B190" s="138" t="s">
        <v>164</v>
      </c>
      <c r="C190" s="143" t="s">
        <v>186</v>
      </c>
      <c r="D190" s="138" t="s">
        <v>227</v>
      </c>
      <c r="E190" s="1674">
        <v>43604</v>
      </c>
      <c r="F190" s="1656" t="s">
        <v>397</v>
      </c>
      <c r="G190" s="141">
        <v>7</v>
      </c>
      <c r="H190" s="1561" t="s">
        <v>398</v>
      </c>
      <c r="I190" s="1409"/>
    </row>
    <row r="191" spans="1:256">
      <c r="A191" s="173">
        <v>2019</v>
      </c>
      <c r="B191" s="138" t="s">
        <v>164</v>
      </c>
      <c r="C191" s="174" t="s">
        <v>186</v>
      </c>
      <c r="D191" s="174" t="s">
        <v>277</v>
      </c>
      <c r="E191" s="1679">
        <v>43716</v>
      </c>
      <c r="F191" s="1657" t="s">
        <v>399</v>
      </c>
      <c r="G191" s="173">
        <v>7</v>
      </c>
      <c r="H191" s="88" t="s">
        <v>400</v>
      </c>
      <c r="I191" s="1409"/>
    </row>
    <row r="192" spans="1:256">
      <c r="A192" s="173">
        <v>2019</v>
      </c>
      <c r="B192" s="138" t="s">
        <v>164</v>
      </c>
      <c r="C192" s="174" t="s">
        <v>186</v>
      </c>
      <c r="D192" s="174" t="s">
        <v>277</v>
      </c>
      <c r="E192" s="1679">
        <v>43716</v>
      </c>
      <c r="F192" s="1657" t="s">
        <v>401</v>
      </c>
      <c r="G192" s="173">
        <v>10</v>
      </c>
      <c r="H192" s="88" t="s">
        <v>402</v>
      </c>
      <c r="I192" s="1409"/>
    </row>
    <row r="193" spans="1:256">
      <c r="A193" s="137">
        <v>2019</v>
      </c>
      <c r="B193" s="143"/>
      <c r="C193" s="143"/>
      <c r="D193" s="138"/>
      <c r="E193" s="1674"/>
      <c r="F193" s="1656"/>
      <c r="G193" s="141">
        <f>SUM(G190:G192)</f>
        <v>24</v>
      </c>
      <c r="H193" s="1561"/>
      <c r="I193" s="1409"/>
    </row>
    <row r="194" spans="1:256" ht="13.5" customHeight="1">
      <c r="A194" s="144" t="s">
        <v>46</v>
      </c>
      <c r="B194" s="125"/>
      <c r="C194" s="272" t="s">
        <v>403</v>
      </c>
      <c r="D194" s="125"/>
      <c r="E194" s="1672"/>
      <c r="F194" s="129"/>
      <c r="G194" s="129">
        <f>G193</f>
        <v>24</v>
      </c>
      <c r="H194" s="146"/>
      <c r="I194" s="1409"/>
      <c r="J194" s="93"/>
      <c r="IV194" s="2"/>
    </row>
    <row r="195" spans="1:256" ht="13.5" customHeight="1">
      <c r="A195" s="178"/>
      <c r="B195" s="154"/>
      <c r="C195" s="155"/>
      <c r="D195" s="154"/>
      <c r="E195" s="1677"/>
      <c r="F195" s="153"/>
      <c r="G195" s="153"/>
      <c r="H195" s="157"/>
      <c r="I195" s="1409"/>
      <c r="J195" s="93"/>
      <c r="IV195" s="2"/>
    </row>
    <row r="196" spans="1:256" ht="13.5" customHeight="1">
      <c r="A196" s="147">
        <v>2019</v>
      </c>
      <c r="B196" s="73" t="s">
        <v>53</v>
      </c>
      <c r="C196" s="148" t="s">
        <v>59</v>
      </c>
      <c r="D196" s="73" t="s">
        <v>86</v>
      </c>
      <c r="E196" s="1673">
        <v>43562</v>
      </c>
      <c r="F196" s="133" t="s">
        <v>404</v>
      </c>
      <c r="G196" s="133">
        <v>5</v>
      </c>
      <c r="H196" s="88" t="s">
        <v>405</v>
      </c>
      <c r="I196" s="1409"/>
      <c r="J196" s="93"/>
    </row>
    <row r="197" spans="1:256" ht="13.5" customHeight="1">
      <c r="A197" s="147">
        <v>2019</v>
      </c>
      <c r="C197" s="148"/>
      <c r="E197" s="1673"/>
      <c r="F197" s="133"/>
      <c r="G197" s="133">
        <f>SUM(G196)</f>
        <v>5</v>
      </c>
      <c r="I197" s="1409"/>
      <c r="J197" s="93"/>
      <c r="IV197" s="2"/>
    </row>
    <row r="198" spans="1:256" ht="13.5" customHeight="1">
      <c r="A198" s="1413">
        <v>2020</v>
      </c>
      <c r="B198" s="1362" t="s">
        <v>53</v>
      </c>
      <c r="C198" s="1403" t="s">
        <v>59</v>
      </c>
      <c r="D198" s="1362" t="s">
        <v>406</v>
      </c>
      <c r="E198" s="1681">
        <v>43867</v>
      </c>
      <c r="F198" s="1363" t="s">
        <v>407</v>
      </c>
      <c r="G198" s="1363">
        <v>5</v>
      </c>
      <c r="H198" s="1405" t="s">
        <v>405</v>
      </c>
      <c r="I198" s="1409"/>
      <c r="J198" s="93"/>
      <c r="IV198" s="2"/>
    </row>
    <row r="199" spans="1:256" ht="13.5" customHeight="1">
      <c r="A199" s="1413">
        <v>2020</v>
      </c>
      <c r="B199" s="1362" t="s">
        <v>53</v>
      </c>
      <c r="C199" s="1403" t="s">
        <v>59</v>
      </c>
      <c r="D199" s="1362" t="s">
        <v>392</v>
      </c>
      <c r="E199" s="1681">
        <v>43905</v>
      </c>
      <c r="F199" s="1363" t="s">
        <v>408</v>
      </c>
      <c r="G199" s="1412">
        <v>5</v>
      </c>
      <c r="H199" s="1405" t="s">
        <v>405</v>
      </c>
      <c r="I199" s="1409"/>
      <c r="J199" s="93"/>
      <c r="IV199" s="2"/>
    </row>
    <row r="200" spans="1:256" ht="13.5" customHeight="1">
      <c r="A200" s="1413">
        <v>2020</v>
      </c>
      <c r="C200" s="148"/>
      <c r="E200" s="1673"/>
      <c r="F200" s="133"/>
      <c r="G200" s="1363">
        <f>SUM(G198:G199)</f>
        <v>10</v>
      </c>
      <c r="I200" s="1409"/>
      <c r="J200" s="93"/>
      <c r="IV200" s="2"/>
    </row>
    <row r="201" spans="1:256" ht="13.5" customHeight="1">
      <c r="A201" s="1497">
        <v>2021</v>
      </c>
      <c r="B201" s="1457" t="s">
        <v>53</v>
      </c>
      <c r="C201" s="1498" t="s">
        <v>59</v>
      </c>
      <c r="D201" s="1494" t="s">
        <v>5456</v>
      </c>
      <c r="E201" s="1669">
        <v>44269</v>
      </c>
      <c r="F201" s="1495" t="s">
        <v>5462</v>
      </c>
      <c r="G201" s="1495">
        <v>0</v>
      </c>
      <c r="H201" s="1494" t="s">
        <v>5461</v>
      </c>
      <c r="I201" s="1409" t="s">
        <v>234</v>
      </c>
      <c r="J201" s="2"/>
    </row>
    <row r="202" spans="1:256" ht="13.5" customHeight="1">
      <c r="A202" s="1497">
        <v>2021</v>
      </c>
      <c r="B202" s="1457" t="s">
        <v>53</v>
      </c>
      <c r="C202" s="1498" t="s">
        <v>59</v>
      </c>
      <c r="D202" s="1494" t="s">
        <v>5456</v>
      </c>
      <c r="E202" s="1669">
        <v>44269</v>
      </c>
      <c r="F202" s="1495" t="s">
        <v>407</v>
      </c>
      <c r="G202" s="1495">
        <v>5</v>
      </c>
      <c r="H202" s="1494" t="s">
        <v>1052</v>
      </c>
      <c r="I202" s="1556"/>
      <c r="J202" s="2"/>
    </row>
    <row r="203" spans="1:256" ht="13.5" customHeight="1">
      <c r="A203" s="1497">
        <v>2021</v>
      </c>
      <c r="B203" s="1457"/>
      <c r="C203" s="1498"/>
      <c r="D203" s="1494"/>
      <c r="E203" s="1669"/>
      <c r="F203" s="1495"/>
      <c r="G203" s="1495">
        <v>5</v>
      </c>
      <c r="H203" s="1494"/>
      <c r="I203" s="1556"/>
      <c r="J203" s="2"/>
    </row>
    <row r="204" spans="1:256" ht="13.5" customHeight="1">
      <c r="A204" s="144" t="s">
        <v>46</v>
      </c>
      <c r="B204" s="125"/>
      <c r="C204" s="145" t="s">
        <v>409</v>
      </c>
      <c r="D204" s="125"/>
      <c r="E204" s="1672"/>
      <c r="F204" s="129"/>
      <c r="G204" s="129">
        <v>20</v>
      </c>
      <c r="H204" s="146"/>
      <c r="I204" s="1409"/>
      <c r="J204" s="93"/>
      <c r="IV204" s="2"/>
    </row>
    <row r="205" spans="1:256" ht="13.5" customHeight="1">
      <c r="A205" s="178"/>
      <c r="B205" s="154"/>
      <c r="C205" s="155"/>
      <c r="D205" s="154"/>
      <c r="E205" s="1677"/>
      <c r="F205" s="153"/>
      <c r="G205" s="153"/>
      <c r="H205" s="157"/>
      <c r="I205" s="1409"/>
      <c r="J205" s="93"/>
      <c r="IV205" s="2"/>
    </row>
    <row r="206" spans="1:256" ht="13.5" customHeight="1">
      <c r="A206" s="177">
        <v>2020</v>
      </c>
      <c r="B206" s="180" t="s">
        <v>129</v>
      </c>
      <c r="C206" s="254" t="s">
        <v>131</v>
      </c>
      <c r="D206" s="254" t="s">
        <v>252</v>
      </c>
      <c r="E206" s="1690">
        <v>43891</v>
      </c>
      <c r="F206" s="1655" t="s">
        <v>410</v>
      </c>
      <c r="G206" s="257">
        <v>10</v>
      </c>
      <c r="H206" s="1643" t="s">
        <v>411</v>
      </c>
      <c r="I206" s="1409" t="s">
        <v>2844</v>
      </c>
      <c r="J206" s="93"/>
      <c r="IV206" s="2"/>
    </row>
    <row r="207" spans="1:256" ht="13.5" customHeight="1">
      <c r="A207" s="177"/>
      <c r="B207" s="180"/>
      <c r="C207" s="254"/>
      <c r="D207" s="254"/>
      <c r="E207" s="1690"/>
      <c r="F207" s="1655"/>
      <c r="G207" s="257">
        <f>G206</f>
        <v>10</v>
      </c>
      <c r="H207" s="1643"/>
      <c r="I207" s="1409"/>
      <c r="J207" s="93"/>
      <c r="IV207" s="2"/>
    </row>
    <row r="208" spans="1:256" ht="13.5" customHeight="1">
      <c r="A208" s="1497">
        <v>2021</v>
      </c>
      <c r="B208" s="1457" t="s">
        <v>129</v>
      </c>
      <c r="C208" s="1459" t="s">
        <v>131</v>
      </c>
      <c r="D208" s="1459" t="s">
        <v>5486</v>
      </c>
      <c r="E208" s="1675">
        <v>44332</v>
      </c>
      <c r="F208" s="1601" t="s">
        <v>5503</v>
      </c>
      <c r="G208" s="1602">
        <v>10</v>
      </c>
      <c r="H208" s="1459" t="s">
        <v>5504</v>
      </c>
      <c r="I208" s="1409"/>
      <c r="J208" s="93"/>
      <c r="IV208" s="2"/>
    </row>
    <row r="209" spans="1:256" ht="13.5" customHeight="1">
      <c r="A209" s="1497">
        <v>2021</v>
      </c>
      <c r="B209" s="1457"/>
      <c r="C209" s="1494"/>
      <c r="D209" s="1494"/>
      <c r="E209" s="1669"/>
      <c r="F209" s="1718"/>
      <c r="G209" s="1495">
        <f>SUM(G208)</f>
        <v>10</v>
      </c>
      <c r="H209" s="1459"/>
      <c r="I209" s="1409"/>
      <c r="J209" s="93"/>
      <c r="IV209" s="2"/>
    </row>
    <row r="210" spans="1:256" s="123" customFormat="1" ht="13.5" customHeight="1">
      <c r="A210" s="144" t="s">
        <v>46</v>
      </c>
      <c r="B210" s="125"/>
      <c r="C210" s="1604" t="s">
        <v>131</v>
      </c>
      <c r="D210" s="125"/>
      <c r="E210" s="1672"/>
      <c r="F210" s="129"/>
      <c r="G210" s="129">
        <f>G207+G209</f>
        <v>20</v>
      </c>
      <c r="H210" s="146"/>
      <c r="I210" s="1555"/>
      <c r="J210" s="99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IV210" s="103"/>
    </row>
    <row r="211" spans="1:256" ht="13.5" customHeight="1">
      <c r="A211" s="178"/>
      <c r="B211" s="154"/>
      <c r="C211" s="275"/>
      <c r="D211" s="154"/>
      <c r="E211" s="1677"/>
      <c r="F211" s="153"/>
      <c r="G211" s="153"/>
      <c r="H211" s="157"/>
      <c r="I211" s="1409"/>
      <c r="J211" s="93"/>
      <c r="IV211" s="2"/>
    </row>
    <row r="212" spans="1:256" ht="13.5" customHeight="1">
      <c r="A212" s="147">
        <v>2019</v>
      </c>
      <c r="B212" s="73" t="s">
        <v>164</v>
      </c>
      <c r="C212" s="148" t="s">
        <v>412</v>
      </c>
      <c r="D212" s="73" t="s">
        <v>112</v>
      </c>
      <c r="E212" s="1673">
        <v>43786</v>
      </c>
      <c r="F212" s="133" t="s">
        <v>413</v>
      </c>
      <c r="G212" s="133">
        <v>5</v>
      </c>
      <c r="H212" s="88" t="s">
        <v>414</v>
      </c>
      <c r="I212" s="1409"/>
      <c r="J212" s="93"/>
    </row>
    <row r="213" spans="1:256" ht="13.5" customHeight="1">
      <c r="A213" s="147">
        <v>2019</v>
      </c>
      <c r="C213" s="148"/>
      <c r="E213" s="1673"/>
      <c r="F213" s="133"/>
      <c r="G213" s="133">
        <f>SUM(G212)</f>
        <v>5</v>
      </c>
      <c r="I213" s="1409"/>
      <c r="J213" s="93"/>
      <c r="IV213" s="2"/>
    </row>
    <row r="214" spans="1:256" ht="13.5" customHeight="1">
      <c r="A214" s="177">
        <v>2020</v>
      </c>
      <c r="B214" s="1362" t="s">
        <v>164</v>
      </c>
      <c r="C214" s="254" t="s">
        <v>169</v>
      </c>
      <c r="D214" s="254" t="s">
        <v>252</v>
      </c>
      <c r="E214" s="1690">
        <v>43891</v>
      </c>
      <c r="F214" s="1655" t="s">
        <v>415</v>
      </c>
      <c r="G214" s="257">
        <v>7</v>
      </c>
      <c r="H214" s="275" t="s">
        <v>416</v>
      </c>
      <c r="I214" s="1409"/>
      <c r="J214" s="93"/>
      <c r="IV214" s="2"/>
    </row>
    <row r="215" spans="1:256" ht="13.5" customHeight="1">
      <c r="A215" s="177">
        <v>2020</v>
      </c>
      <c r="C215" s="148"/>
      <c r="E215" s="1673"/>
      <c r="F215" s="133"/>
      <c r="G215" s="133">
        <f>SUM(G214:G214)</f>
        <v>7</v>
      </c>
      <c r="I215" s="1409"/>
      <c r="J215" s="93"/>
      <c r="IV215" s="2"/>
    </row>
    <row r="216" spans="1:256" ht="13.5" customHeight="1">
      <c r="A216" s="144" t="s">
        <v>46</v>
      </c>
      <c r="B216" s="125"/>
      <c r="C216" s="145" t="s">
        <v>419</v>
      </c>
      <c r="D216" s="125"/>
      <c r="E216" s="1672"/>
      <c r="F216" s="129"/>
      <c r="G216" s="129">
        <v>12</v>
      </c>
      <c r="H216" s="146"/>
      <c r="I216" s="1409"/>
      <c r="J216" s="93"/>
      <c r="IV216" s="2"/>
    </row>
    <row r="217" spans="1:256" ht="13.5" customHeight="1">
      <c r="A217" s="178"/>
      <c r="B217" s="154"/>
      <c r="C217" s="155"/>
      <c r="D217" s="154"/>
      <c r="E217" s="1677"/>
      <c r="F217" s="153"/>
      <c r="G217" s="153"/>
      <c r="H217" s="157"/>
      <c r="I217" s="1409"/>
      <c r="J217" s="93"/>
      <c r="IV217" s="2"/>
    </row>
    <row r="218" spans="1:256" ht="13.5" customHeight="1">
      <c r="A218" s="1497">
        <v>2021</v>
      </c>
      <c r="B218" s="1457"/>
      <c r="C218" s="1459" t="s">
        <v>1622</v>
      </c>
      <c r="D218" s="1459" t="s">
        <v>5486</v>
      </c>
      <c r="E218" s="1675">
        <v>44332</v>
      </c>
      <c r="F218" s="1601" t="s">
        <v>5505</v>
      </c>
      <c r="G218" s="1602">
        <v>10</v>
      </c>
      <c r="H218" s="1494" t="s">
        <v>5506</v>
      </c>
      <c r="I218" s="1409"/>
      <c r="J218" s="93"/>
      <c r="IV218" s="2"/>
    </row>
    <row r="219" spans="1:256" ht="13.5" customHeight="1">
      <c r="A219" s="1497">
        <v>2021</v>
      </c>
      <c r="B219" s="1605"/>
      <c r="C219" s="1606"/>
      <c r="D219" s="1605"/>
      <c r="E219" s="1694"/>
      <c r="F219" s="1719"/>
      <c r="G219" s="1458">
        <v>10</v>
      </c>
      <c r="H219" s="1607"/>
      <c r="I219" s="1409"/>
      <c r="J219" s="93"/>
      <c r="IV219" s="2"/>
    </row>
    <row r="220" spans="1:256" ht="13.5" customHeight="1">
      <c r="A220" s="144" t="s">
        <v>46</v>
      </c>
      <c r="B220" s="125"/>
      <c r="C220" s="145" t="s">
        <v>1807</v>
      </c>
      <c r="D220" s="125"/>
      <c r="E220" s="1672"/>
      <c r="F220" s="129"/>
      <c r="G220" s="129">
        <v>10</v>
      </c>
      <c r="H220" s="1435"/>
      <c r="I220" s="1409"/>
      <c r="J220" s="93"/>
      <c r="IV220" s="2"/>
    </row>
    <row r="221" spans="1:256" ht="13.5" customHeight="1">
      <c r="A221" s="104"/>
      <c r="D221" s="131"/>
      <c r="E221" s="1673"/>
      <c r="F221" s="87"/>
      <c r="G221" s="133"/>
      <c r="I221" s="1409"/>
      <c r="J221" s="93"/>
    </row>
    <row r="222" spans="1:256" s="115" customFormat="1">
      <c r="A222" s="134">
        <v>2018</v>
      </c>
      <c r="B222" s="107" t="s">
        <v>164</v>
      </c>
      <c r="C222" s="107" t="s">
        <v>172</v>
      </c>
      <c r="D222" s="107" t="s">
        <v>227</v>
      </c>
      <c r="E222" s="1670">
        <v>43240</v>
      </c>
      <c r="F222" s="1665" t="s">
        <v>420</v>
      </c>
      <c r="G222" s="111">
        <v>10</v>
      </c>
      <c r="H222" s="170" t="s">
        <v>421</v>
      </c>
      <c r="I222" s="1540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</row>
    <row r="223" spans="1:256" s="115" customFormat="1">
      <c r="A223" s="134">
        <v>2018</v>
      </c>
      <c r="B223" s="107"/>
      <c r="C223" s="107"/>
      <c r="D223" s="107"/>
      <c r="E223" s="1670"/>
      <c r="F223" s="1665"/>
      <c r="G223" s="111">
        <f>G222</f>
        <v>10</v>
      </c>
      <c r="H223" s="170"/>
      <c r="I223" s="1540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</row>
    <row r="224" spans="1:256">
      <c r="A224" s="173">
        <v>2019</v>
      </c>
      <c r="B224" s="73" t="s">
        <v>164</v>
      </c>
      <c r="C224" s="174" t="s">
        <v>172</v>
      </c>
      <c r="D224" s="174" t="s">
        <v>277</v>
      </c>
      <c r="E224" s="1679">
        <v>43716</v>
      </c>
      <c r="F224" s="1657" t="s">
        <v>422</v>
      </c>
      <c r="G224" s="173">
        <v>7</v>
      </c>
      <c r="H224" s="88" t="s">
        <v>423</v>
      </c>
      <c r="I224" s="1409"/>
      <c r="IV224" s="2"/>
    </row>
    <row r="225" spans="1:256">
      <c r="A225" s="173">
        <v>2019</v>
      </c>
      <c r="B225" s="73" t="s">
        <v>164</v>
      </c>
      <c r="C225" s="174" t="s">
        <v>172</v>
      </c>
      <c r="D225" s="174" t="s">
        <v>277</v>
      </c>
      <c r="E225" s="1679">
        <v>43716</v>
      </c>
      <c r="F225" s="1657" t="s">
        <v>424</v>
      </c>
      <c r="G225" s="173">
        <v>10</v>
      </c>
      <c r="H225" s="88" t="s">
        <v>425</v>
      </c>
      <c r="I225" s="1409"/>
      <c r="IV225" s="2"/>
    </row>
    <row r="226" spans="1:256">
      <c r="A226" s="173">
        <v>2019</v>
      </c>
      <c r="B226" s="73" t="s">
        <v>164</v>
      </c>
      <c r="C226" s="174" t="s">
        <v>172</v>
      </c>
      <c r="D226" s="174" t="s">
        <v>277</v>
      </c>
      <c r="E226" s="1679">
        <v>43716</v>
      </c>
      <c r="F226" s="1657" t="s">
        <v>426</v>
      </c>
      <c r="G226" s="173">
        <v>7</v>
      </c>
      <c r="H226" s="88" t="s">
        <v>427</v>
      </c>
      <c r="I226" s="1409"/>
      <c r="IV226" s="2"/>
    </row>
    <row r="227" spans="1:256">
      <c r="A227" s="173">
        <v>2019</v>
      </c>
      <c r="B227" s="73" t="s">
        <v>164</v>
      </c>
      <c r="C227" s="174" t="s">
        <v>172</v>
      </c>
      <c r="D227" s="174" t="s">
        <v>277</v>
      </c>
      <c r="E227" s="1679">
        <v>43716</v>
      </c>
      <c r="F227" s="1657" t="s">
        <v>428</v>
      </c>
      <c r="G227" s="173">
        <v>10</v>
      </c>
      <c r="H227" s="88" t="s">
        <v>429</v>
      </c>
      <c r="I227" s="1409"/>
      <c r="IV227" s="2"/>
    </row>
    <row r="228" spans="1:256">
      <c r="A228" s="173">
        <v>2019</v>
      </c>
      <c r="B228" s="174"/>
      <c r="C228" s="174"/>
      <c r="D228" s="174"/>
      <c r="E228" s="1679"/>
      <c r="F228" s="1715"/>
      <c r="G228" s="173">
        <f>SUM(G224:G227)</f>
        <v>34</v>
      </c>
      <c r="I228" s="1409"/>
      <c r="IV228" s="2"/>
    </row>
    <row r="229" spans="1:256">
      <c r="A229" s="184">
        <v>2020</v>
      </c>
      <c r="B229" s="1362" t="s">
        <v>164</v>
      </c>
      <c r="C229" s="254" t="s">
        <v>172</v>
      </c>
      <c r="D229" s="254" t="s">
        <v>252</v>
      </c>
      <c r="E229" s="1690">
        <v>43891</v>
      </c>
      <c r="F229" s="1655" t="s">
        <v>420</v>
      </c>
      <c r="G229" s="257">
        <v>7</v>
      </c>
      <c r="H229" s="275" t="s">
        <v>430</v>
      </c>
      <c r="I229" s="1409"/>
      <c r="IV229" s="2"/>
    </row>
    <row r="230" spans="1:256">
      <c r="A230" s="184">
        <v>2020</v>
      </c>
      <c r="B230" s="174"/>
      <c r="C230" s="174"/>
      <c r="D230" s="174"/>
      <c r="E230" s="1679"/>
      <c r="F230" s="1715"/>
      <c r="G230" s="173"/>
      <c r="I230" s="1409"/>
      <c r="IV230" s="2"/>
    </row>
    <row r="231" spans="1:256">
      <c r="A231" s="184">
        <v>2020</v>
      </c>
      <c r="B231" s="174"/>
      <c r="C231" s="174"/>
      <c r="D231" s="174"/>
      <c r="E231" s="1679"/>
      <c r="F231" s="1715"/>
      <c r="G231" s="1363">
        <f>SUM(G229:G230)</f>
        <v>7</v>
      </c>
      <c r="I231" s="1409"/>
      <c r="IV231" s="2"/>
    </row>
    <row r="232" spans="1:256" ht="13.5" customHeight="1">
      <c r="A232" s="144" t="s">
        <v>46</v>
      </c>
      <c r="B232" s="125"/>
      <c r="C232" s="145" t="s">
        <v>431</v>
      </c>
      <c r="D232" s="125"/>
      <c r="E232" s="1672"/>
      <c r="F232" s="129"/>
      <c r="G232" s="129">
        <f>G223+G228+G231</f>
        <v>51</v>
      </c>
      <c r="H232" s="146"/>
      <c r="I232" s="1409"/>
      <c r="J232" s="93"/>
      <c r="IV232" s="2"/>
    </row>
    <row r="233" spans="1:256" ht="13.5" customHeight="1">
      <c r="A233" s="147"/>
      <c r="C233" s="148"/>
      <c r="E233" s="1673"/>
      <c r="F233" s="133"/>
      <c r="G233" s="133"/>
      <c r="I233" s="1409"/>
      <c r="J233" s="93"/>
      <c r="IV233" s="2"/>
    </row>
    <row r="234" spans="1:256" ht="13.5" customHeight="1">
      <c r="A234" s="276">
        <v>2016</v>
      </c>
      <c r="B234" s="266" t="s">
        <v>53</v>
      </c>
      <c r="C234" s="266" t="s">
        <v>432</v>
      </c>
      <c r="D234" s="267" t="s">
        <v>433</v>
      </c>
      <c r="E234" s="1693">
        <v>42449</v>
      </c>
      <c r="F234" s="341" t="s">
        <v>434</v>
      </c>
      <c r="G234" s="277">
        <v>5</v>
      </c>
      <c r="H234" s="269" t="s">
        <v>435</v>
      </c>
      <c r="I234" s="1409"/>
      <c r="J234" s="93"/>
      <c r="K234" s="261"/>
      <c r="IV234" s="2"/>
    </row>
    <row r="235" spans="1:256" ht="13.5" customHeight="1">
      <c r="A235" s="276">
        <v>2016</v>
      </c>
      <c r="B235" s="266"/>
      <c r="C235" s="266"/>
      <c r="D235" s="267"/>
      <c r="E235" s="1693"/>
      <c r="F235" s="341"/>
      <c r="G235" s="277">
        <f>G234</f>
        <v>5</v>
      </c>
      <c r="H235" s="269"/>
      <c r="I235" s="1409"/>
      <c r="J235" s="93"/>
      <c r="K235" s="261"/>
      <c r="IV235" s="2"/>
    </row>
    <row r="236" spans="1:256" ht="13.5" customHeight="1">
      <c r="A236" s="124" t="s">
        <v>46</v>
      </c>
      <c r="B236" s="125"/>
      <c r="C236" s="125" t="s">
        <v>436</v>
      </c>
      <c r="D236" s="272"/>
      <c r="E236" s="1672"/>
      <c r="F236" s="129"/>
      <c r="G236" s="264">
        <f>G235</f>
        <v>5</v>
      </c>
      <c r="H236" s="146"/>
      <c r="I236" s="1409"/>
      <c r="J236" s="93"/>
      <c r="IV236" s="2"/>
    </row>
    <row r="237" spans="1:256" ht="13.5" customHeight="1">
      <c r="A237" s="278"/>
      <c r="B237" s="154"/>
      <c r="C237" s="154"/>
      <c r="D237" s="279"/>
      <c r="E237" s="1677"/>
      <c r="F237" s="153"/>
      <c r="G237" s="280"/>
      <c r="H237" s="157"/>
      <c r="I237" s="1409"/>
      <c r="J237" s="93"/>
      <c r="IV237" s="2"/>
    </row>
    <row r="238" spans="1:256" ht="13.5" customHeight="1">
      <c r="A238" s="1371">
        <v>2020</v>
      </c>
      <c r="B238" s="1362" t="s">
        <v>91</v>
      </c>
      <c r="C238" s="1362" t="s">
        <v>119</v>
      </c>
      <c r="D238" s="1411" t="s">
        <v>392</v>
      </c>
      <c r="E238" s="1681">
        <v>43905</v>
      </c>
      <c r="F238" s="1363" t="s">
        <v>438</v>
      </c>
      <c r="G238" s="1412">
        <v>5</v>
      </c>
      <c r="H238" s="1405" t="s">
        <v>244</v>
      </c>
      <c r="I238" s="1409"/>
      <c r="J238" s="93"/>
      <c r="IV238" s="2"/>
    </row>
    <row r="239" spans="1:256" ht="13.5" customHeight="1">
      <c r="A239" s="1371">
        <v>2020</v>
      </c>
      <c r="B239" s="1362"/>
      <c r="C239" s="1362"/>
      <c r="D239" s="1411"/>
      <c r="E239" s="1681"/>
      <c r="F239" s="1363"/>
      <c r="G239" s="1412">
        <f>SUM(G238)</f>
        <v>5</v>
      </c>
      <c r="H239" s="1405"/>
      <c r="I239" s="1409"/>
      <c r="J239" s="93"/>
      <c r="IV239" s="2"/>
    </row>
    <row r="240" spans="1:256" ht="13.5" customHeight="1">
      <c r="A240" s="1536">
        <v>2021</v>
      </c>
      <c r="B240" s="1457" t="s">
        <v>91</v>
      </c>
      <c r="C240" s="1459" t="s">
        <v>119</v>
      </c>
      <c r="D240" s="1459" t="s">
        <v>5486</v>
      </c>
      <c r="E240" s="1675">
        <v>44332</v>
      </c>
      <c r="F240" s="1601" t="s">
        <v>5734</v>
      </c>
      <c r="G240" s="1602">
        <v>10</v>
      </c>
      <c r="H240" s="1494" t="s">
        <v>5702</v>
      </c>
      <c r="I240" s="1409"/>
      <c r="J240" s="93"/>
      <c r="IV240" s="2"/>
    </row>
    <row r="241" spans="1:256" ht="13.5" customHeight="1">
      <c r="A241" s="1536">
        <v>2021</v>
      </c>
      <c r="B241" s="1457" t="s">
        <v>91</v>
      </c>
      <c r="C241" s="1459" t="s">
        <v>119</v>
      </c>
      <c r="D241" s="1459" t="s">
        <v>5486</v>
      </c>
      <c r="E241" s="1675">
        <v>44332</v>
      </c>
      <c r="F241" s="1601" t="s">
        <v>5735</v>
      </c>
      <c r="G241" s="1602">
        <v>3</v>
      </c>
      <c r="H241" s="1494" t="s">
        <v>5701</v>
      </c>
      <c r="I241" s="1409"/>
      <c r="J241" s="93"/>
      <c r="IV241" s="2"/>
    </row>
    <row r="242" spans="1:256" ht="13.5" customHeight="1">
      <c r="A242" s="1536">
        <v>2021</v>
      </c>
      <c r="B242" s="1605"/>
      <c r="C242" s="1605"/>
      <c r="D242" s="1608"/>
      <c r="E242" s="1694"/>
      <c r="F242" s="1719"/>
      <c r="G242" s="1534">
        <v>13</v>
      </c>
      <c r="H242" s="1607"/>
      <c r="I242" s="1409"/>
      <c r="J242" s="93"/>
      <c r="IV242" s="2"/>
    </row>
    <row r="243" spans="1:256" ht="13.5" customHeight="1">
      <c r="A243" s="1431" t="s">
        <v>46</v>
      </c>
      <c r="B243" s="1432"/>
      <c r="C243" s="1432" t="s">
        <v>119</v>
      </c>
      <c r="D243" s="1433"/>
      <c r="E243" s="1692"/>
      <c r="F243" s="1560"/>
      <c r="G243" s="1436">
        <f>G239+G242</f>
        <v>18</v>
      </c>
      <c r="H243" s="1435"/>
      <c r="I243" s="1409"/>
      <c r="J243" s="93"/>
      <c r="IV243" s="2"/>
    </row>
    <row r="244" spans="1:256" ht="13.5" customHeight="1">
      <c r="A244" s="278"/>
      <c r="B244" s="154"/>
      <c r="C244" s="154"/>
      <c r="D244" s="279"/>
      <c r="E244" s="1677"/>
      <c r="F244" s="153"/>
      <c r="G244" s="280"/>
      <c r="H244" s="157"/>
      <c r="I244" s="1409"/>
      <c r="J244" s="93"/>
      <c r="IV244" s="2"/>
    </row>
    <row r="245" spans="1:256" s="115" customFormat="1" ht="13.5" customHeight="1">
      <c r="A245" s="134">
        <v>2018</v>
      </c>
      <c r="B245" s="107" t="s">
        <v>91</v>
      </c>
      <c r="C245" s="169" t="s">
        <v>208</v>
      </c>
      <c r="D245" s="107" t="s">
        <v>222</v>
      </c>
      <c r="E245" s="1670">
        <v>43163</v>
      </c>
      <c r="F245" s="111" t="s">
        <v>439</v>
      </c>
      <c r="G245" s="111">
        <v>3</v>
      </c>
      <c r="H245" s="170" t="s">
        <v>440</v>
      </c>
      <c r="I245" s="1540"/>
      <c r="J245" s="114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</row>
    <row r="246" spans="1:256" ht="13.5" customHeight="1">
      <c r="A246" s="134">
        <v>2018</v>
      </c>
      <c r="B246" s="116"/>
      <c r="C246" s="151"/>
      <c r="D246" s="116"/>
      <c r="E246" s="1671"/>
      <c r="F246" s="199"/>
      <c r="G246" s="111">
        <f>G245</f>
        <v>3</v>
      </c>
      <c r="H246" s="152"/>
      <c r="I246" s="1409"/>
      <c r="J246" s="189"/>
      <c r="K246" s="261"/>
    </row>
    <row r="247" spans="1:256" ht="13.5" customHeight="1">
      <c r="A247" s="144" t="s">
        <v>46</v>
      </c>
      <c r="B247" s="125"/>
      <c r="C247" s="145" t="s">
        <v>441</v>
      </c>
      <c r="D247" s="125"/>
      <c r="E247" s="1672"/>
      <c r="F247" s="129"/>
      <c r="G247" s="129">
        <f>G246</f>
        <v>3</v>
      </c>
      <c r="H247" s="146"/>
      <c r="I247" s="1409"/>
      <c r="J247" s="93"/>
    </row>
    <row r="248" spans="1:256" ht="13.5" customHeight="1">
      <c r="A248" s="178"/>
      <c r="B248" s="154"/>
      <c r="C248" s="155"/>
      <c r="D248" s="154"/>
      <c r="E248" s="1677"/>
      <c r="F248" s="153"/>
      <c r="G248" s="153"/>
      <c r="H248" s="157"/>
      <c r="I248" s="1409"/>
      <c r="J248" s="93"/>
    </row>
    <row r="249" spans="1:256" ht="13.5" customHeight="1">
      <c r="A249" s="147">
        <v>2019</v>
      </c>
      <c r="B249" s="73" t="s">
        <v>164</v>
      </c>
      <c r="C249" s="148" t="s">
        <v>442</v>
      </c>
      <c r="D249" s="73" t="s">
        <v>70</v>
      </c>
      <c r="E249" s="1673">
        <v>43548</v>
      </c>
      <c r="F249" s="133" t="s">
        <v>443</v>
      </c>
      <c r="G249" s="133">
        <v>0</v>
      </c>
      <c r="H249" s="88" t="s">
        <v>391</v>
      </c>
      <c r="I249" s="1409" t="s">
        <v>234</v>
      </c>
      <c r="J249" s="93"/>
    </row>
    <row r="250" spans="1:256" ht="13.5" customHeight="1">
      <c r="A250" s="147">
        <v>2019</v>
      </c>
      <c r="C250" s="148"/>
      <c r="E250" s="1673"/>
      <c r="F250" s="133"/>
      <c r="G250" s="133">
        <f>SUM(G249)</f>
        <v>0</v>
      </c>
      <c r="I250" s="1409"/>
      <c r="J250" s="93"/>
    </row>
    <row r="251" spans="1:256" ht="13.5" customHeight="1">
      <c r="A251" s="178" t="s">
        <v>46</v>
      </c>
      <c r="B251" s="154"/>
      <c r="C251" s="155" t="s">
        <v>5754</v>
      </c>
      <c r="D251" s="154"/>
      <c r="E251" s="1677"/>
      <c r="F251" s="153"/>
      <c r="G251" s="153">
        <f>G250</f>
        <v>0</v>
      </c>
      <c r="H251" s="157"/>
      <c r="I251" s="1409"/>
      <c r="J251" s="93"/>
    </row>
    <row r="252" spans="1:256" ht="13.5" customHeight="1">
      <c r="A252" s="283"/>
      <c r="B252" s="284"/>
      <c r="C252" s="285"/>
      <c r="D252" s="284"/>
      <c r="E252" s="1695"/>
      <c r="F252" s="288"/>
      <c r="G252" s="288"/>
      <c r="H252" s="287"/>
      <c r="I252" s="1409"/>
      <c r="J252" s="93"/>
    </row>
    <row r="253" spans="1:256" ht="13.5" customHeight="1">
      <c r="A253" s="290">
        <v>2015</v>
      </c>
      <c r="B253" s="291" t="s">
        <v>53</v>
      </c>
      <c r="C253" s="291" t="s">
        <v>445</v>
      </c>
      <c r="D253" s="291" t="s">
        <v>66</v>
      </c>
      <c r="E253" s="1696">
        <v>42078</v>
      </c>
      <c r="F253" s="1720" t="s">
        <v>446</v>
      </c>
      <c r="G253" s="294">
        <v>5</v>
      </c>
      <c r="H253" s="649" t="s">
        <v>435</v>
      </c>
      <c r="I253" s="1409"/>
      <c r="J253" s="296"/>
      <c r="K253" s="261"/>
    </row>
    <row r="254" spans="1:256" ht="13.5" customHeight="1">
      <c r="A254" s="290">
        <v>2015</v>
      </c>
      <c r="B254" s="291"/>
      <c r="C254" s="291"/>
      <c r="D254" s="291"/>
      <c r="E254" s="1696"/>
      <c r="F254" s="1720"/>
      <c r="G254" s="294">
        <f>G253</f>
        <v>5</v>
      </c>
      <c r="H254" s="649"/>
      <c r="I254" s="1409"/>
      <c r="J254" s="296"/>
      <c r="K254" s="261"/>
    </row>
    <row r="255" spans="1:256" ht="13.5" customHeight="1">
      <c r="A255" s="297" t="s">
        <v>46</v>
      </c>
      <c r="B255" s="298"/>
      <c r="C255" s="298" t="s">
        <v>447</v>
      </c>
      <c r="D255" s="298"/>
      <c r="E255" s="1697"/>
      <c r="F255" s="1721"/>
      <c r="G255" s="301">
        <f>SUM(G253)</f>
        <v>5</v>
      </c>
      <c r="H255" s="146"/>
      <c r="I255" s="1409"/>
      <c r="J255" s="2"/>
    </row>
    <row r="256" spans="1:256" ht="13.5" customHeight="1">
      <c r="A256" s="302"/>
      <c r="B256" s="303"/>
      <c r="C256" s="303"/>
      <c r="D256" s="303"/>
      <c r="E256" s="1698"/>
      <c r="F256" s="1722"/>
      <c r="G256" s="306"/>
      <c r="I256" s="1409"/>
      <c r="J256" s="2"/>
    </row>
    <row r="257" spans="1:20" s="115" customFormat="1" ht="13.5" customHeight="1">
      <c r="A257" s="134">
        <v>2018</v>
      </c>
      <c r="B257" s="107" t="s">
        <v>164</v>
      </c>
      <c r="C257" s="169" t="s">
        <v>209</v>
      </c>
      <c r="D257" s="107" t="s">
        <v>222</v>
      </c>
      <c r="E257" s="1670">
        <v>43163</v>
      </c>
      <c r="F257" s="111" t="s">
        <v>448</v>
      </c>
      <c r="G257" s="111">
        <v>3</v>
      </c>
      <c r="H257" s="170" t="s">
        <v>449</v>
      </c>
      <c r="I257" s="1540"/>
      <c r="J257" s="114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</row>
    <row r="258" spans="1:20" ht="13.5" customHeight="1">
      <c r="A258" s="134">
        <v>2018</v>
      </c>
      <c r="B258" s="116"/>
      <c r="C258" s="151"/>
      <c r="D258" s="116"/>
      <c r="E258" s="1671"/>
      <c r="F258" s="199"/>
      <c r="G258" s="111">
        <f>G257</f>
        <v>3</v>
      </c>
      <c r="H258" s="152"/>
      <c r="I258" s="1409"/>
      <c r="J258" s="189"/>
      <c r="K258" s="261"/>
    </row>
    <row r="259" spans="1:20" ht="13.5" customHeight="1">
      <c r="A259" s="144" t="s">
        <v>46</v>
      </c>
      <c r="B259" s="125"/>
      <c r="C259" s="145" t="s">
        <v>450</v>
      </c>
      <c r="D259" s="125"/>
      <c r="E259" s="1672"/>
      <c r="F259" s="129"/>
      <c r="G259" s="129">
        <f>G258</f>
        <v>3</v>
      </c>
      <c r="H259" s="146"/>
      <c r="I259" s="1409"/>
      <c r="J259" s="93"/>
    </row>
    <row r="260" spans="1:20">
      <c r="A260" s="1505">
        <v>2019</v>
      </c>
      <c r="B260" s="1521" t="s">
        <v>164</v>
      </c>
      <c r="C260" s="1521" t="s">
        <v>63</v>
      </c>
      <c r="D260" s="1506" t="s">
        <v>227</v>
      </c>
      <c r="E260" s="1687">
        <v>43604</v>
      </c>
      <c r="F260" s="1713" t="s">
        <v>453</v>
      </c>
      <c r="G260" s="1507">
        <v>10</v>
      </c>
      <c r="H260" s="1640" t="s">
        <v>454</v>
      </c>
      <c r="I260" s="1409"/>
    </row>
    <row r="261" spans="1:20">
      <c r="A261" s="1505">
        <v>2019</v>
      </c>
      <c r="B261" s="1521" t="s">
        <v>164</v>
      </c>
      <c r="C261" s="1521" t="s">
        <v>63</v>
      </c>
      <c r="D261" s="1506" t="s">
        <v>227</v>
      </c>
      <c r="E261" s="1687">
        <v>43604</v>
      </c>
      <c r="F261" s="1713" t="s">
        <v>455</v>
      </c>
      <c r="G261" s="1507">
        <v>7</v>
      </c>
      <c r="H261" s="1640" t="s">
        <v>456</v>
      </c>
      <c r="I261" s="1409"/>
    </row>
    <row r="262" spans="1:20" ht="13.5" customHeight="1">
      <c r="A262" s="1522">
        <v>2019</v>
      </c>
      <c r="B262" s="1521" t="s">
        <v>164</v>
      </c>
      <c r="C262" s="1521" t="s">
        <v>63</v>
      </c>
      <c r="D262" s="1521" t="s">
        <v>78</v>
      </c>
      <c r="E262" s="1699">
        <v>43611</v>
      </c>
      <c r="F262" s="1723" t="s">
        <v>455</v>
      </c>
      <c r="G262" s="1524">
        <v>5</v>
      </c>
      <c r="H262" s="1523" t="s">
        <v>457</v>
      </c>
      <c r="I262" s="1409"/>
      <c r="J262" s="93"/>
    </row>
    <row r="263" spans="1:20" ht="13.5" customHeight="1">
      <c r="A263" s="1522">
        <v>2019</v>
      </c>
      <c r="B263" s="1521"/>
      <c r="C263" s="1521"/>
      <c r="D263" s="1521"/>
      <c r="E263" s="1699"/>
      <c r="F263" s="1723"/>
      <c r="G263" s="1524">
        <f>SUM(G260:G262)</f>
        <v>22</v>
      </c>
      <c r="H263" s="1523"/>
      <c r="I263" s="1409"/>
      <c r="J263" s="93"/>
    </row>
    <row r="264" spans="1:20" ht="13.5" customHeight="1">
      <c r="A264" s="1525">
        <v>2020</v>
      </c>
      <c r="B264" s="1526" t="s">
        <v>164</v>
      </c>
      <c r="C264" s="1527" t="s">
        <v>63</v>
      </c>
      <c r="D264" s="1527" t="s">
        <v>252</v>
      </c>
      <c r="E264" s="1700">
        <v>43891</v>
      </c>
      <c r="F264" s="1724" t="s">
        <v>455</v>
      </c>
      <c r="G264" s="1528">
        <v>7</v>
      </c>
      <c r="H264" s="1644" t="s">
        <v>458</v>
      </c>
      <c r="I264" s="1409"/>
      <c r="J264" s="93"/>
    </row>
    <row r="265" spans="1:20" ht="13.5" customHeight="1">
      <c r="A265" s="1525">
        <v>2020</v>
      </c>
      <c r="B265" s="1521"/>
      <c r="C265" s="1521"/>
      <c r="D265" s="1521"/>
      <c r="E265" s="1699"/>
      <c r="F265" s="1723"/>
      <c r="G265" s="1524">
        <f>SUM(G264)</f>
        <v>7</v>
      </c>
      <c r="H265" s="1523"/>
      <c r="I265" s="1409"/>
      <c r="J265" s="93"/>
    </row>
    <row r="266" spans="1:20" ht="13.5" customHeight="1">
      <c r="A266" s="1513">
        <v>2021</v>
      </c>
      <c r="B266" s="1530" t="s">
        <v>164</v>
      </c>
      <c r="C266" s="1494" t="s">
        <v>63</v>
      </c>
      <c r="D266" s="1494" t="s">
        <v>252</v>
      </c>
      <c r="E266" s="1669">
        <v>44262</v>
      </c>
      <c r="F266" s="1495" t="s">
        <v>5384</v>
      </c>
      <c r="G266" s="1495">
        <v>3</v>
      </c>
      <c r="H266" s="1494" t="s">
        <v>1179</v>
      </c>
      <c r="I266" s="1409"/>
      <c r="J266" s="93"/>
    </row>
    <row r="267" spans="1:20" ht="13.5" customHeight="1">
      <c r="A267" s="1513">
        <v>2021</v>
      </c>
      <c r="B267" s="1530"/>
      <c r="C267" s="1530"/>
      <c r="D267" s="1530"/>
      <c r="E267" s="1701"/>
      <c r="F267" s="1725"/>
      <c r="G267" s="1532">
        <f>SUM(G266)</f>
        <v>3</v>
      </c>
      <c r="H267" s="1531"/>
      <c r="I267" s="1409"/>
      <c r="J267" s="93"/>
    </row>
    <row r="268" spans="1:20" ht="13.5" customHeight="1">
      <c r="A268" s="1508" t="s">
        <v>46</v>
      </c>
      <c r="B268" s="1509"/>
      <c r="C268" s="1509" t="s">
        <v>460</v>
      </c>
      <c r="D268" s="1509"/>
      <c r="E268" s="1688"/>
      <c r="F268" s="1512"/>
      <c r="G268" s="1529">
        <f>G267+G263+G265</f>
        <v>32</v>
      </c>
      <c r="H268" s="1511"/>
      <c r="I268" s="1409"/>
      <c r="J268" s="93"/>
    </row>
    <row r="269" spans="1:20" ht="13.5" customHeight="1">
      <c r="A269" s="147"/>
      <c r="C269" s="72"/>
      <c r="E269" s="1673"/>
      <c r="F269" s="133"/>
      <c r="G269" s="133"/>
      <c r="I269" s="1409"/>
      <c r="J269" s="93"/>
    </row>
    <row r="270" spans="1:20" s="115" customFormat="1" ht="13.5" customHeight="1">
      <c r="A270" s="134">
        <v>2018</v>
      </c>
      <c r="B270" s="107" t="s">
        <v>164</v>
      </c>
      <c r="C270" s="107" t="s">
        <v>203</v>
      </c>
      <c r="D270" s="107" t="s">
        <v>461</v>
      </c>
      <c r="E270" s="1670">
        <v>43366</v>
      </c>
      <c r="F270" s="111" t="s">
        <v>462</v>
      </c>
      <c r="G270" s="172">
        <v>5</v>
      </c>
      <c r="H270" s="170" t="s">
        <v>414</v>
      </c>
      <c r="I270" s="1540"/>
      <c r="J270" s="114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</row>
    <row r="271" spans="1:20" s="115" customFormat="1" ht="13.5" customHeight="1">
      <c r="A271" s="134">
        <v>2016</v>
      </c>
      <c r="B271" s="107"/>
      <c r="C271" s="107"/>
      <c r="D271" s="107"/>
      <c r="E271" s="1670"/>
      <c r="F271" s="111"/>
      <c r="G271" s="172">
        <v>5</v>
      </c>
      <c r="H271" s="170"/>
      <c r="I271" s="1540"/>
      <c r="J271" s="114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</row>
    <row r="272" spans="1:20" ht="13.5" customHeight="1">
      <c r="A272" s="144" t="s">
        <v>46</v>
      </c>
      <c r="B272" s="125"/>
      <c r="C272" s="125" t="s">
        <v>5755</v>
      </c>
      <c r="D272" s="125"/>
      <c r="E272" s="1672"/>
      <c r="F272" s="129"/>
      <c r="G272" s="264">
        <f>G271</f>
        <v>5</v>
      </c>
      <c r="H272" s="146"/>
      <c r="I272" s="1409"/>
      <c r="J272" s="93"/>
    </row>
    <row r="273" spans="1:20" ht="13.5" customHeight="1">
      <c r="A273" s="147"/>
      <c r="E273" s="1673"/>
      <c r="F273" s="133"/>
      <c r="I273" s="1409"/>
      <c r="J273" s="93"/>
    </row>
    <row r="274" spans="1:20" s="115" customFormat="1" ht="13.5" customHeight="1">
      <c r="A274" s="106">
        <v>2018</v>
      </c>
      <c r="B274" s="107" t="s">
        <v>91</v>
      </c>
      <c r="C274" s="107" t="s">
        <v>187</v>
      </c>
      <c r="D274" s="108" t="s">
        <v>222</v>
      </c>
      <c r="E274" s="1670">
        <v>43163</v>
      </c>
      <c r="F274" s="172" t="s">
        <v>464</v>
      </c>
      <c r="G274" s="111">
        <v>7</v>
      </c>
      <c r="H274" s="170" t="s">
        <v>465</v>
      </c>
      <c r="I274" s="1540"/>
      <c r="J274" s="114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</row>
    <row r="275" spans="1:20" ht="13.5" customHeight="1">
      <c r="A275" s="106">
        <v>2018</v>
      </c>
      <c r="B275" s="107" t="s">
        <v>91</v>
      </c>
      <c r="C275" s="107" t="s">
        <v>187</v>
      </c>
      <c r="D275" s="108" t="s">
        <v>222</v>
      </c>
      <c r="E275" s="1670">
        <v>43163</v>
      </c>
      <c r="F275" s="172" t="s">
        <v>466</v>
      </c>
      <c r="G275" s="111">
        <v>10</v>
      </c>
      <c r="H275" s="170" t="s">
        <v>467</v>
      </c>
      <c r="I275" s="1649"/>
      <c r="J275" s="189"/>
      <c r="K275" s="261"/>
    </row>
    <row r="276" spans="1:20" ht="13.5" customHeight="1">
      <c r="A276" s="106">
        <v>2018</v>
      </c>
      <c r="B276" s="116"/>
      <c r="C276" s="116"/>
      <c r="D276" s="117"/>
      <c r="E276" s="1671"/>
      <c r="F276" s="469"/>
      <c r="G276" s="111">
        <f>SUM(G274:G275)</f>
        <v>17</v>
      </c>
      <c r="H276" s="152"/>
      <c r="I276" s="1649"/>
      <c r="J276" s="189"/>
      <c r="K276" s="261"/>
    </row>
    <row r="277" spans="1:20">
      <c r="A277" s="173">
        <v>2019</v>
      </c>
      <c r="B277" s="73" t="s">
        <v>164</v>
      </c>
      <c r="C277" s="174" t="s">
        <v>187</v>
      </c>
      <c r="D277" s="174" t="s">
        <v>277</v>
      </c>
      <c r="E277" s="1679">
        <v>43716</v>
      </c>
      <c r="F277" s="1657" t="s">
        <v>468</v>
      </c>
      <c r="G277" s="173">
        <v>7</v>
      </c>
      <c r="H277" s="88" t="s">
        <v>469</v>
      </c>
      <c r="I277" s="1409"/>
    </row>
    <row r="278" spans="1:20">
      <c r="A278" s="173">
        <v>2019</v>
      </c>
      <c r="B278" s="174"/>
      <c r="C278" s="174"/>
      <c r="D278" s="174"/>
      <c r="E278" s="1679"/>
      <c r="F278" s="1715"/>
      <c r="G278" s="173">
        <f>SUM(G277)</f>
        <v>7</v>
      </c>
      <c r="I278" s="1409"/>
    </row>
    <row r="279" spans="1:20">
      <c r="A279" s="1458">
        <v>2021</v>
      </c>
      <c r="B279" s="1457" t="s">
        <v>164</v>
      </c>
      <c r="C279" s="1459" t="s">
        <v>187</v>
      </c>
      <c r="D279" s="1459" t="s">
        <v>5486</v>
      </c>
      <c r="E279" s="1675">
        <v>44332</v>
      </c>
      <c r="F279" s="1601" t="s">
        <v>5509</v>
      </c>
      <c r="G279" s="1602">
        <v>15</v>
      </c>
      <c r="H279" s="1494" t="s">
        <v>5510</v>
      </c>
      <c r="I279" s="1409"/>
    </row>
    <row r="280" spans="1:20">
      <c r="A280" s="1458">
        <v>2021</v>
      </c>
      <c r="B280" s="1457"/>
      <c r="C280" s="1457"/>
      <c r="D280" s="1457"/>
      <c r="E280" s="1684"/>
      <c r="F280" s="1726"/>
      <c r="G280" s="1458">
        <f>SUM(G279)</f>
        <v>15</v>
      </c>
      <c r="H280" s="1499"/>
      <c r="I280" s="1409"/>
    </row>
    <row r="281" spans="1:20" ht="13.5" customHeight="1">
      <c r="A281" s="124" t="s">
        <v>46</v>
      </c>
      <c r="B281" s="125"/>
      <c r="C281" s="125" t="s">
        <v>470</v>
      </c>
      <c r="D281" s="126"/>
      <c r="E281" s="1672"/>
      <c r="F281" s="264"/>
      <c r="G281" s="129">
        <f>G276+G278+G280</f>
        <v>39</v>
      </c>
      <c r="H281" s="146"/>
      <c r="I281" s="1409"/>
      <c r="J281" s="93"/>
    </row>
    <row r="282" spans="1:20" ht="13.5" customHeight="1">
      <c r="A282" s="104"/>
      <c r="D282" s="131"/>
      <c r="E282" s="1673"/>
      <c r="F282" s="87"/>
      <c r="G282" s="133"/>
      <c r="I282" s="1409"/>
      <c r="J282" s="93"/>
    </row>
    <row r="283" spans="1:20" ht="13.5" customHeight="1">
      <c r="A283" s="1536">
        <v>2021</v>
      </c>
      <c r="B283" s="1457" t="s">
        <v>129</v>
      </c>
      <c r="C283" s="1459" t="s">
        <v>5512</v>
      </c>
      <c r="D283" s="1459" t="s">
        <v>5486</v>
      </c>
      <c r="E283" s="1675">
        <v>44332</v>
      </c>
      <c r="F283" s="1601" t="s">
        <v>5513</v>
      </c>
      <c r="G283" s="1602">
        <v>7</v>
      </c>
      <c r="H283" s="1494" t="s">
        <v>5514</v>
      </c>
      <c r="I283" s="1409"/>
      <c r="J283" s="93"/>
    </row>
    <row r="284" spans="1:20" ht="13.5" customHeight="1">
      <c r="A284" s="1536">
        <v>2021</v>
      </c>
      <c r="B284" s="1457" t="s">
        <v>129</v>
      </c>
      <c r="C284" s="1459" t="s">
        <v>5512</v>
      </c>
      <c r="D284" s="1459" t="s">
        <v>5486</v>
      </c>
      <c r="E284" s="1675">
        <v>44332</v>
      </c>
      <c r="F284" s="1601" t="s">
        <v>5515</v>
      </c>
      <c r="G284" s="1602">
        <v>10</v>
      </c>
      <c r="H284" s="1494" t="s">
        <v>5516</v>
      </c>
      <c r="I284" s="1409"/>
      <c r="J284" s="93"/>
    </row>
    <row r="285" spans="1:20" ht="13.5" customHeight="1">
      <c r="A285" s="1536">
        <v>2021</v>
      </c>
      <c r="B285" s="1457"/>
      <c r="C285" s="1457"/>
      <c r="D285" s="1533"/>
      <c r="E285" s="1684"/>
      <c r="F285" s="1534"/>
      <c r="G285" s="1458">
        <f>SUM(G283:G284)</f>
        <v>17</v>
      </c>
      <c r="H285" s="1499"/>
      <c r="I285" s="1409"/>
      <c r="J285" s="93"/>
    </row>
    <row r="286" spans="1:20" ht="13.5" customHeight="1">
      <c r="A286" s="124" t="s">
        <v>46</v>
      </c>
      <c r="B286" s="125"/>
      <c r="C286" s="125" t="s">
        <v>5511</v>
      </c>
      <c r="D286" s="126"/>
      <c r="E286" s="1672"/>
      <c r="F286" s="264"/>
      <c r="G286" s="129">
        <f>G285</f>
        <v>17</v>
      </c>
      <c r="H286" s="146"/>
      <c r="I286" s="1409"/>
      <c r="J286" s="93"/>
    </row>
    <row r="287" spans="1:20" s="115" customFormat="1" ht="13.5" customHeight="1">
      <c r="A287" s="106">
        <v>2018</v>
      </c>
      <c r="B287" s="107" t="s">
        <v>164</v>
      </c>
      <c r="C287" s="107" t="s">
        <v>192</v>
      </c>
      <c r="D287" s="108" t="s">
        <v>86</v>
      </c>
      <c r="E287" s="1670">
        <v>43211</v>
      </c>
      <c r="F287" s="172" t="s">
        <v>471</v>
      </c>
      <c r="G287" s="111">
        <v>5</v>
      </c>
      <c r="H287" s="170" t="s">
        <v>354</v>
      </c>
      <c r="I287" s="1540"/>
      <c r="J287" s="114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</row>
    <row r="288" spans="1:20" s="115" customFormat="1" ht="13.5" customHeight="1">
      <c r="A288" s="106">
        <v>2018</v>
      </c>
      <c r="B288" s="107"/>
      <c r="C288" s="107"/>
      <c r="D288" s="108"/>
      <c r="E288" s="1670"/>
      <c r="F288" s="172"/>
      <c r="G288" s="111">
        <f>SUM(G287)</f>
        <v>5</v>
      </c>
      <c r="H288" s="170"/>
      <c r="I288" s="1540"/>
      <c r="J288" s="114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</row>
    <row r="289" spans="1:20" ht="13.5" customHeight="1">
      <c r="A289" s="104">
        <v>2019</v>
      </c>
      <c r="B289" s="73" t="s">
        <v>164</v>
      </c>
      <c r="C289" s="73" t="s">
        <v>192</v>
      </c>
      <c r="D289" s="131" t="s">
        <v>68</v>
      </c>
      <c r="E289" s="1673">
        <v>43540</v>
      </c>
      <c r="F289" s="87" t="s">
        <v>472</v>
      </c>
      <c r="G289" s="133">
        <v>5</v>
      </c>
      <c r="H289" s="88" t="s">
        <v>342</v>
      </c>
      <c r="I289" s="1409"/>
      <c r="J289" s="93"/>
    </row>
    <row r="290" spans="1:20" ht="13.5" customHeight="1">
      <c r="A290" s="104">
        <v>2019</v>
      </c>
      <c r="B290" s="73" t="s">
        <v>164</v>
      </c>
      <c r="C290" s="73" t="s">
        <v>192</v>
      </c>
      <c r="D290" s="131" t="s">
        <v>68</v>
      </c>
      <c r="E290" s="1673">
        <v>43540</v>
      </c>
      <c r="F290" s="87" t="s">
        <v>472</v>
      </c>
      <c r="G290" s="133">
        <v>5</v>
      </c>
      <c r="H290" s="88" t="s">
        <v>391</v>
      </c>
      <c r="I290" s="1409"/>
      <c r="J290" s="93"/>
    </row>
    <row r="291" spans="1:20" ht="13.5" customHeight="1">
      <c r="A291" s="104">
        <v>2019</v>
      </c>
      <c r="D291" s="131"/>
      <c r="E291" s="1673"/>
      <c r="F291" s="87"/>
      <c r="G291" s="133">
        <f>SUM(G289:G290)</f>
        <v>10</v>
      </c>
      <c r="I291" s="1409"/>
      <c r="J291" s="93"/>
    </row>
    <row r="292" spans="1:20" ht="13.5" customHeight="1">
      <c r="A292" s="1371">
        <v>2020</v>
      </c>
      <c r="B292" s="1362" t="s">
        <v>164</v>
      </c>
      <c r="C292" s="1362" t="s">
        <v>192</v>
      </c>
      <c r="D292" s="1407" t="s">
        <v>473</v>
      </c>
      <c r="E292" s="1681">
        <v>43904</v>
      </c>
      <c r="F292" s="1412" t="s">
        <v>474</v>
      </c>
      <c r="G292" s="1363">
        <v>5</v>
      </c>
      <c r="H292" s="1405" t="s">
        <v>352</v>
      </c>
      <c r="I292" s="1409"/>
      <c r="J292" s="93"/>
    </row>
    <row r="293" spans="1:20" ht="13.5" customHeight="1">
      <c r="A293" s="1371">
        <v>2020</v>
      </c>
      <c r="B293" s="1362" t="s">
        <v>164</v>
      </c>
      <c r="C293" s="1362" t="s">
        <v>192</v>
      </c>
      <c r="D293" s="1407" t="s">
        <v>473</v>
      </c>
      <c r="E293" s="1681">
        <v>43904</v>
      </c>
      <c r="F293" s="1412" t="s">
        <v>472</v>
      </c>
      <c r="G293" s="1363">
        <v>0</v>
      </c>
      <c r="H293" s="1405" t="s">
        <v>391</v>
      </c>
      <c r="I293" s="1409" t="s">
        <v>234</v>
      </c>
      <c r="J293" s="93"/>
    </row>
    <row r="294" spans="1:20" ht="13.5" customHeight="1">
      <c r="A294" s="1371">
        <v>2020</v>
      </c>
      <c r="B294" s="1362" t="s">
        <v>164</v>
      </c>
      <c r="C294" s="1362" t="s">
        <v>192</v>
      </c>
      <c r="D294" s="1407" t="s">
        <v>473</v>
      </c>
      <c r="E294" s="1681">
        <v>43904</v>
      </c>
      <c r="F294" s="1412" t="s">
        <v>472</v>
      </c>
      <c r="G294" s="1363">
        <v>0</v>
      </c>
      <c r="H294" s="1405" t="s">
        <v>475</v>
      </c>
      <c r="I294" s="1409" t="s">
        <v>234</v>
      </c>
      <c r="J294" s="93"/>
    </row>
    <row r="295" spans="1:20" ht="13.5" customHeight="1">
      <c r="A295" s="1371">
        <v>2020</v>
      </c>
      <c r="B295" s="1362"/>
      <c r="C295" s="1362"/>
      <c r="D295" s="1407"/>
      <c r="E295" s="1681"/>
      <c r="F295" s="1412"/>
      <c r="G295" s="1363">
        <f>SUM(G292:G294)</f>
        <v>5</v>
      </c>
      <c r="H295" s="1405"/>
      <c r="I295" s="1409"/>
      <c r="J295" s="93"/>
    </row>
    <row r="296" spans="1:20" ht="13.5" customHeight="1">
      <c r="A296" s="124" t="s">
        <v>46</v>
      </c>
      <c r="B296" s="125"/>
      <c r="C296" s="125" t="s">
        <v>476</v>
      </c>
      <c r="D296" s="126"/>
      <c r="E296" s="1672"/>
      <c r="F296" s="264"/>
      <c r="G296" s="129">
        <f>G288+G291+G295</f>
        <v>20</v>
      </c>
      <c r="H296" s="146"/>
      <c r="I296" s="1409"/>
      <c r="J296" s="93"/>
    </row>
    <row r="297" spans="1:20" ht="13.5" customHeight="1">
      <c r="A297" s="278"/>
      <c r="B297" s="154"/>
      <c r="C297" s="154"/>
      <c r="D297" s="326"/>
      <c r="E297" s="1677"/>
      <c r="F297" s="280"/>
      <c r="G297" s="153"/>
      <c r="H297" s="157"/>
      <c r="I297" s="1409"/>
      <c r="J297" s="93"/>
    </row>
    <row r="298" spans="1:20">
      <c r="A298" s="134">
        <v>2018</v>
      </c>
      <c r="B298" s="107" t="s">
        <v>164</v>
      </c>
      <c r="C298" s="171" t="s">
        <v>210</v>
      </c>
      <c r="D298" s="107" t="s">
        <v>265</v>
      </c>
      <c r="E298" s="1670">
        <v>43352</v>
      </c>
      <c r="F298" s="111" t="s">
        <v>477</v>
      </c>
      <c r="G298" s="172">
        <v>3</v>
      </c>
      <c r="H298" s="170" t="s">
        <v>478</v>
      </c>
      <c r="I298" s="1409"/>
      <c r="J298" s="2"/>
    </row>
    <row r="299" spans="1:20" s="115" customFormat="1" ht="13.5" customHeight="1">
      <c r="A299" s="106">
        <v>2018</v>
      </c>
      <c r="B299" s="107"/>
      <c r="C299" s="107"/>
      <c r="D299" s="108"/>
      <c r="E299" s="1670"/>
      <c r="F299" s="172"/>
      <c r="G299" s="111">
        <v>3</v>
      </c>
      <c r="H299" s="170"/>
      <c r="I299" s="1540"/>
      <c r="J299" s="114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</row>
    <row r="300" spans="1:20" s="115" customFormat="1" ht="13.5" customHeight="1">
      <c r="A300" s="1536">
        <v>2021</v>
      </c>
      <c r="B300" s="1457" t="s">
        <v>164</v>
      </c>
      <c r="C300" s="1537" t="s">
        <v>210</v>
      </c>
      <c r="D300" s="1459" t="s">
        <v>5486</v>
      </c>
      <c r="E300" s="1675">
        <v>44332</v>
      </c>
      <c r="F300" s="1601" t="s">
        <v>5518</v>
      </c>
      <c r="G300" s="1602">
        <v>15</v>
      </c>
      <c r="H300" s="1494" t="s">
        <v>5519</v>
      </c>
      <c r="I300" s="1540"/>
      <c r="J300" s="114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</row>
    <row r="301" spans="1:20" s="115" customFormat="1" ht="13.5" customHeight="1">
      <c r="A301" s="1536">
        <v>2021</v>
      </c>
      <c r="B301" s="1457"/>
      <c r="C301" s="1457"/>
      <c r="D301" s="1533"/>
      <c r="E301" s="1684"/>
      <c r="F301" s="1534"/>
      <c r="G301" s="1458">
        <f>SUM(G300)</f>
        <v>15</v>
      </c>
      <c r="H301" s="1499"/>
      <c r="I301" s="1540"/>
      <c r="J301" s="114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</row>
    <row r="302" spans="1:20" ht="13.5" customHeight="1">
      <c r="A302" s="124" t="s">
        <v>46</v>
      </c>
      <c r="B302" s="125"/>
      <c r="C302" s="125" t="s">
        <v>479</v>
      </c>
      <c r="D302" s="126"/>
      <c r="E302" s="1672"/>
      <c r="F302" s="264"/>
      <c r="G302" s="129">
        <f>G299+G301</f>
        <v>18</v>
      </c>
      <c r="H302" s="146"/>
      <c r="I302" s="1409"/>
      <c r="J302" s="93"/>
    </row>
    <row r="303" spans="1:20" ht="13.5" customHeight="1">
      <c r="A303" s="278"/>
      <c r="B303" s="154"/>
      <c r="C303" s="154"/>
      <c r="D303" s="326"/>
      <c r="E303" s="1677"/>
      <c r="F303" s="280"/>
      <c r="G303" s="153"/>
      <c r="H303" s="157"/>
      <c r="I303" s="1409"/>
      <c r="J303" s="93"/>
    </row>
    <row r="304" spans="1:20">
      <c r="A304" s="147">
        <v>2019</v>
      </c>
      <c r="B304" s="73" t="s">
        <v>53</v>
      </c>
      <c r="C304" s="72" t="s">
        <v>89</v>
      </c>
      <c r="D304" s="73" t="s">
        <v>86</v>
      </c>
      <c r="E304" s="1673">
        <v>43562</v>
      </c>
      <c r="F304" s="133" t="s">
        <v>480</v>
      </c>
      <c r="G304" s="87">
        <v>0</v>
      </c>
      <c r="H304" s="88" t="s">
        <v>481</v>
      </c>
      <c r="I304" s="1409" t="s">
        <v>234</v>
      </c>
      <c r="J304" s="2"/>
    </row>
    <row r="305" spans="1:20" ht="13.5" customHeight="1">
      <c r="A305" s="104">
        <v>2019</v>
      </c>
      <c r="D305" s="131"/>
      <c r="E305" s="1673"/>
      <c r="F305" s="87"/>
      <c r="G305" s="133">
        <f>SUM(G304)</f>
        <v>0</v>
      </c>
      <c r="I305" s="1409"/>
      <c r="J305" s="93"/>
    </row>
    <row r="306" spans="1:20" ht="13.5" customHeight="1">
      <c r="A306" s="124" t="s">
        <v>46</v>
      </c>
      <c r="B306" s="125"/>
      <c r="C306" s="125" t="s">
        <v>482</v>
      </c>
      <c r="D306" s="126"/>
      <c r="E306" s="1672"/>
      <c r="F306" s="264"/>
      <c r="G306" s="129">
        <f>G305</f>
        <v>0</v>
      </c>
      <c r="H306" s="146"/>
      <c r="I306" s="1409"/>
      <c r="J306" s="93"/>
    </row>
    <row r="307" spans="1:20" ht="13.5" customHeight="1">
      <c r="A307" s="278"/>
      <c r="B307" s="154"/>
      <c r="C307" s="154"/>
      <c r="D307" s="326"/>
      <c r="E307" s="1677"/>
      <c r="F307" s="280"/>
      <c r="G307" s="153"/>
      <c r="H307" s="157"/>
      <c r="I307" s="1409"/>
      <c r="J307" s="93"/>
    </row>
    <row r="308" spans="1:20" s="115" customFormat="1" ht="13.5" customHeight="1">
      <c r="A308" s="134">
        <v>2018</v>
      </c>
      <c r="B308" s="107" t="s">
        <v>91</v>
      </c>
      <c r="C308" s="169" t="s">
        <v>120</v>
      </c>
      <c r="D308" s="107" t="s">
        <v>55</v>
      </c>
      <c r="E308" s="1670">
        <v>43149</v>
      </c>
      <c r="F308" s="111" t="s">
        <v>483</v>
      </c>
      <c r="G308" s="111">
        <v>5</v>
      </c>
      <c r="H308" s="170" t="s">
        <v>273</v>
      </c>
      <c r="I308" s="1540"/>
      <c r="J308" s="114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</row>
    <row r="309" spans="1:20" s="115" customFormat="1" ht="13.5" customHeight="1">
      <c r="A309" s="134">
        <v>2018</v>
      </c>
      <c r="B309" s="107" t="s">
        <v>91</v>
      </c>
      <c r="C309" s="169" t="s">
        <v>120</v>
      </c>
      <c r="D309" s="107" t="s">
        <v>222</v>
      </c>
      <c r="E309" s="1670">
        <v>43163</v>
      </c>
      <c r="F309" s="111" t="s">
        <v>484</v>
      </c>
      <c r="G309" s="111">
        <v>7</v>
      </c>
      <c r="H309" s="170" t="s">
        <v>485</v>
      </c>
      <c r="I309" s="1540"/>
      <c r="J309" s="114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</row>
    <row r="310" spans="1:20" s="115" customFormat="1" ht="13.5" customHeight="1">
      <c r="A310" s="134">
        <v>2018</v>
      </c>
      <c r="B310" s="107" t="s">
        <v>91</v>
      </c>
      <c r="C310" s="169" t="s">
        <v>120</v>
      </c>
      <c r="D310" s="107" t="s">
        <v>222</v>
      </c>
      <c r="E310" s="1670">
        <v>43163</v>
      </c>
      <c r="F310" s="111" t="s">
        <v>486</v>
      </c>
      <c r="G310" s="111">
        <v>10</v>
      </c>
      <c r="H310" s="170" t="s">
        <v>487</v>
      </c>
      <c r="I310" s="1540"/>
      <c r="J310" s="114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</row>
    <row r="311" spans="1:20" s="115" customFormat="1">
      <c r="A311" s="134">
        <v>2018</v>
      </c>
      <c r="B311" s="107" t="s">
        <v>91</v>
      </c>
      <c r="C311" s="107" t="s">
        <v>120</v>
      </c>
      <c r="D311" s="107" t="s">
        <v>227</v>
      </c>
      <c r="E311" s="1670">
        <v>43240</v>
      </c>
      <c r="F311" s="1665" t="s">
        <v>488</v>
      </c>
      <c r="G311" s="111">
        <v>7</v>
      </c>
      <c r="H311" s="170" t="s">
        <v>489</v>
      </c>
      <c r="I311" s="1540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</row>
    <row r="312" spans="1:20" s="115" customFormat="1">
      <c r="A312" s="134">
        <v>2018</v>
      </c>
      <c r="B312" s="107" t="s">
        <v>91</v>
      </c>
      <c r="C312" s="107" t="s">
        <v>120</v>
      </c>
      <c r="D312" s="107" t="s">
        <v>227</v>
      </c>
      <c r="E312" s="1670">
        <v>43240</v>
      </c>
      <c r="F312" s="1665" t="s">
        <v>490</v>
      </c>
      <c r="G312" s="111">
        <v>10</v>
      </c>
      <c r="H312" s="170" t="s">
        <v>491</v>
      </c>
      <c r="I312" s="1540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</row>
    <row r="313" spans="1:20" s="115" customFormat="1">
      <c r="A313" s="134">
        <v>2018</v>
      </c>
      <c r="B313" s="107" t="s">
        <v>91</v>
      </c>
      <c r="C313" s="107" t="s">
        <v>120</v>
      </c>
      <c r="D313" s="107" t="s">
        <v>227</v>
      </c>
      <c r="E313" s="1670">
        <v>43240</v>
      </c>
      <c r="F313" s="1665" t="s">
        <v>492</v>
      </c>
      <c r="G313" s="111">
        <v>3</v>
      </c>
      <c r="H313" s="170" t="s">
        <v>493</v>
      </c>
      <c r="I313" s="1540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0" s="115" customFormat="1">
      <c r="A314" s="134">
        <v>2018</v>
      </c>
      <c r="B314" s="107" t="s">
        <v>91</v>
      </c>
      <c r="C314" s="107" t="s">
        <v>120</v>
      </c>
      <c r="D314" s="107" t="s">
        <v>227</v>
      </c>
      <c r="E314" s="1670">
        <v>43240</v>
      </c>
      <c r="F314" s="1665" t="s">
        <v>494</v>
      </c>
      <c r="G314" s="111">
        <v>3</v>
      </c>
      <c r="H314" s="170" t="s">
        <v>495</v>
      </c>
      <c r="I314" s="1540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</row>
    <row r="315" spans="1:20" s="115" customFormat="1">
      <c r="A315" s="134">
        <v>2018</v>
      </c>
      <c r="B315" s="107" t="s">
        <v>91</v>
      </c>
      <c r="C315" s="107" t="s">
        <v>120</v>
      </c>
      <c r="D315" s="107" t="s">
        <v>370</v>
      </c>
      <c r="E315" s="1670">
        <v>43247</v>
      </c>
      <c r="F315" s="111" t="s">
        <v>496</v>
      </c>
      <c r="G315" s="111">
        <v>10</v>
      </c>
      <c r="H315" s="170" t="s">
        <v>497</v>
      </c>
      <c r="I315" s="1540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</row>
    <row r="316" spans="1:20" s="115" customFormat="1">
      <c r="A316" s="134">
        <v>2018</v>
      </c>
      <c r="B316" s="107" t="s">
        <v>91</v>
      </c>
      <c r="C316" s="107" t="s">
        <v>120</v>
      </c>
      <c r="D316" s="107" t="s">
        <v>370</v>
      </c>
      <c r="E316" s="1670">
        <v>43247</v>
      </c>
      <c r="F316" s="111" t="s">
        <v>498</v>
      </c>
      <c r="G316" s="111">
        <v>5</v>
      </c>
      <c r="H316" s="170" t="s">
        <v>499</v>
      </c>
      <c r="I316" s="1540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</row>
    <row r="317" spans="1:20" s="115" customFormat="1">
      <c r="A317" s="134">
        <v>2018</v>
      </c>
      <c r="B317" s="107" t="s">
        <v>91</v>
      </c>
      <c r="C317" s="107" t="s">
        <v>120</v>
      </c>
      <c r="D317" s="107" t="s">
        <v>500</v>
      </c>
      <c r="E317" s="1670">
        <v>43415</v>
      </c>
      <c r="F317" s="111" t="s">
        <v>492</v>
      </c>
      <c r="G317" s="111">
        <v>5</v>
      </c>
      <c r="H317" s="170" t="s">
        <v>501</v>
      </c>
      <c r="I317" s="1540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</row>
    <row r="318" spans="1:20" s="115" customFormat="1">
      <c r="A318" s="134">
        <v>2018</v>
      </c>
      <c r="B318" s="107" t="s">
        <v>91</v>
      </c>
      <c r="C318" s="107" t="s">
        <v>120</v>
      </c>
      <c r="D318" s="107" t="s">
        <v>500</v>
      </c>
      <c r="E318" s="1670">
        <v>43415</v>
      </c>
      <c r="F318" s="111" t="s">
        <v>492</v>
      </c>
      <c r="G318" s="111">
        <v>5</v>
      </c>
      <c r="H318" s="170" t="s">
        <v>244</v>
      </c>
      <c r="I318" s="1540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</row>
    <row r="319" spans="1:20" s="115" customFormat="1" ht="13.5" customHeight="1">
      <c r="A319" s="134">
        <v>2018</v>
      </c>
      <c r="B319" s="107"/>
      <c r="C319" s="169"/>
      <c r="D319" s="107"/>
      <c r="E319" s="1670"/>
      <c r="F319" s="111"/>
      <c r="G319" s="111">
        <f>SUM(G308:G318)</f>
        <v>70</v>
      </c>
      <c r="H319" s="170"/>
      <c r="I319" s="1540"/>
      <c r="J319" s="114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</row>
    <row r="320" spans="1:20">
      <c r="A320" s="147">
        <v>2019</v>
      </c>
      <c r="B320" s="73" t="s">
        <v>91</v>
      </c>
      <c r="C320" s="73" t="s">
        <v>120</v>
      </c>
      <c r="D320" s="73" t="s">
        <v>58</v>
      </c>
      <c r="E320" s="1673">
        <v>43506</v>
      </c>
      <c r="F320" s="133" t="s">
        <v>502</v>
      </c>
      <c r="G320" s="133">
        <v>5</v>
      </c>
      <c r="H320" s="88" t="s">
        <v>342</v>
      </c>
      <c r="I320" s="1409"/>
      <c r="J320" s="2"/>
    </row>
    <row r="321" spans="1:20">
      <c r="A321" s="147">
        <v>2019</v>
      </c>
      <c r="B321" s="73" t="s">
        <v>91</v>
      </c>
      <c r="C321" s="73" t="s">
        <v>120</v>
      </c>
      <c r="D321" s="73" t="s">
        <v>58</v>
      </c>
      <c r="E321" s="1673">
        <v>43506</v>
      </c>
      <c r="F321" s="133" t="s">
        <v>502</v>
      </c>
      <c r="G321" s="133">
        <v>5</v>
      </c>
      <c r="H321" s="88" t="s">
        <v>503</v>
      </c>
      <c r="I321" s="1409"/>
      <c r="J321" s="2"/>
    </row>
    <row r="322" spans="1:20">
      <c r="A322" s="137">
        <v>2019</v>
      </c>
      <c r="B322" s="73" t="s">
        <v>91</v>
      </c>
      <c r="C322" s="73" t="s">
        <v>120</v>
      </c>
      <c r="D322" s="138" t="s">
        <v>227</v>
      </c>
      <c r="E322" s="1674">
        <v>43604</v>
      </c>
      <c r="F322" s="1656" t="s">
        <v>504</v>
      </c>
      <c r="G322" s="141">
        <v>7</v>
      </c>
      <c r="H322" s="1561" t="s">
        <v>505</v>
      </c>
      <c r="I322" s="1409"/>
    </row>
    <row r="323" spans="1:20">
      <c r="A323" s="137">
        <v>2019</v>
      </c>
      <c r="B323" s="73" t="s">
        <v>91</v>
      </c>
      <c r="C323" s="73" t="s">
        <v>120</v>
      </c>
      <c r="D323" s="138" t="s">
        <v>227</v>
      </c>
      <c r="E323" s="1674">
        <v>43604</v>
      </c>
      <c r="F323" s="1656" t="s">
        <v>506</v>
      </c>
      <c r="G323" s="141">
        <v>10</v>
      </c>
      <c r="H323" s="1561" t="s">
        <v>507</v>
      </c>
      <c r="I323" s="1409"/>
    </row>
    <row r="324" spans="1:20">
      <c r="A324" s="137">
        <v>2019</v>
      </c>
      <c r="B324" s="73" t="s">
        <v>91</v>
      </c>
      <c r="C324" s="73" t="s">
        <v>120</v>
      </c>
      <c r="D324" s="138" t="s">
        <v>227</v>
      </c>
      <c r="E324" s="1674">
        <v>43604</v>
      </c>
      <c r="F324" s="1656" t="s">
        <v>508</v>
      </c>
      <c r="G324" s="141">
        <v>7</v>
      </c>
      <c r="H324" s="1561" t="s">
        <v>509</v>
      </c>
      <c r="I324" s="1409"/>
    </row>
    <row r="325" spans="1:20">
      <c r="A325" s="137">
        <v>2019</v>
      </c>
      <c r="B325" s="73" t="s">
        <v>91</v>
      </c>
      <c r="C325" s="73" t="s">
        <v>120</v>
      </c>
      <c r="D325" s="138" t="s">
        <v>227</v>
      </c>
      <c r="E325" s="1674">
        <v>43604</v>
      </c>
      <c r="F325" s="1656" t="s">
        <v>510</v>
      </c>
      <c r="G325" s="141">
        <v>3</v>
      </c>
      <c r="H325" s="1561" t="s">
        <v>511</v>
      </c>
      <c r="I325" s="1409"/>
    </row>
    <row r="326" spans="1:20">
      <c r="A326" s="147">
        <v>2019</v>
      </c>
      <c r="B326" s="73" t="s">
        <v>91</v>
      </c>
      <c r="C326" s="73" t="s">
        <v>120</v>
      </c>
      <c r="D326" s="73" t="s">
        <v>78</v>
      </c>
      <c r="E326" s="1673">
        <v>43611</v>
      </c>
      <c r="F326" s="133" t="s">
        <v>508</v>
      </c>
      <c r="G326" s="133">
        <v>5</v>
      </c>
      <c r="H326" s="88" t="s">
        <v>512</v>
      </c>
      <c r="I326" s="1409"/>
      <c r="J326" s="2"/>
    </row>
    <row r="327" spans="1:20">
      <c r="A327" s="147">
        <v>2019</v>
      </c>
      <c r="B327" s="73" t="s">
        <v>91</v>
      </c>
      <c r="C327" s="73" t="s">
        <v>120</v>
      </c>
      <c r="D327" s="73" t="s">
        <v>500</v>
      </c>
      <c r="E327" s="1673">
        <v>43779</v>
      </c>
      <c r="F327" s="133" t="s">
        <v>492</v>
      </c>
      <c r="G327" s="133">
        <v>5</v>
      </c>
      <c r="H327" s="88" t="s">
        <v>342</v>
      </c>
      <c r="I327" s="1409"/>
      <c r="J327" s="2"/>
    </row>
    <row r="328" spans="1:20">
      <c r="A328" s="147">
        <v>2019</v>
      </c>
      <c r="B328" s="73" t="s">
        <v>91</v>
      </c>
      <c r="C328" s="73" t="s">
        <v>120</v>
      </c>
      <c r="D328" s="73" t="s">
        <v>500</v>
      </c>
      <c r="E328" s="1673">
        <v>43779</v>
      </c>
      <c r="F328" s="133" t="s">
        <v>492</v>
      </c>
      <c r="G328" s="133">
        <v>5</v>
      </c>
      <c r="H328" s="88" t="s">
        <v>503</v>
      </c>
      <c r="I328" s="1409"/>
      <c r="J328" s="2"/>
    </row>
    <row r="329" spans="1:20" s="115" customFormat="1" ht="13.5" customHeight="1">
      <c r="A329" s="147">
        <v>2019</v>
      </c>
      <c r="B329" s="107"/>
      <c r="C329" s="169"/>
      <c r="D329" s="107"/>
      <c r="E329" s="1670"/>
      <c r="F329" s="111"/>
      <c r="G329" s="133">
        <f>SUM(G320:G328)</f>
        <v>52</v>
      </c>
      <c r="H329" s="170"/>
      <c r="I329" s="1540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0" s="115" customFormat="1" ht="13.5" customHeight="1">
      <c r="A330" s="177">
        <v>2020</v>
      </c>
      <c r="B330" s="1362" t="s">
        <v>91</v>
      </c>
      <c r="C330" s="254" t="s">
        <v>120</v>
      </c>
      <c r="D330" s="254" t="s">
        <v>252</v>
      </c>
      <c r="E330" s="1690">
        <v>43891</v>
      </c>
      <c r="F330" s="1655" t="s">
        <v>513</v>
      </c>
      <c r="G330" s="257">
        <v>3</v>
      </c>
      <c r="H330" s="254" t="s">
        <v>514</v>
      </c>
      <c r="I330" s="1540"/>
      <c r="J330" s="114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</row>
    <row r="331" spans="1:20" s="115" customFormat="1" ht="13.5" customHeight="1">
      <c r="A331" s="177">
        <v>2020</v>
      </c>
      <c r="B331" s="107"/>
      <c r="C331" s="169"/>
      <c r="D331" s="107"/>
      <c r="E331" s="1670"/>
      <c r="F331" s="111"/>
      <c r="G331" s="133">
        <f>SUM(G330)</f>
        <v>3</v>
      </c>
      <c r="H331" s="170"/>
      <c r="I331" s="1540"/>
      <c r="J331" s="114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</row>
    <row r="332" spans="1:20" ht="13.5" customHeight="1">
      <c r="A332" s="1497">
        <v>2021</v>
      </c>
      <c r="B332" s="1457" t="s">
        <v>91</v>
      </c>
      <c r="C332" s="1494" t="s">
        <v>120</v>
      </c>
      <c r="D332" s="1494" t="s">
        <v>5476</v>
      </c>
      <c r="E332" s="1669">
        <v>44317</v>
      </c>
      <c r="F332" s="1495" t="s">
        <v>5481</v>
      </c>
      <c r="G332" s="1495">
        <v>0</v>
      </c>
      <c r="H332" s="1494" t="s">
        <v>236</v>
      </c>
      <c r="I332" s="1409" t="s">
        <v>234</v>
      </c>
      <c r="J332" s="2"/>
    </row>
    <row r="333" spans="1:20" ht="13.5" customHeight="1">
      <c r="A333" s="1497">
        <v>2021</v>
      </c>
      <c r="B333" s="1457" t="s">
        <v>91</v>
      </c>
      <c r="C333" s="1494" t="s">
        <v>120</v>
      </c>
      <c r="D333" s="1494" t="s">
        <v>5476</v>
      </c>
      <c r="E333" s="1669">
        <v>44317</v>
      </c>
      <c r="F333" s="1495" t="s">
        <v>5481</v>
      </c>
      <c r="G333" s="1495">
        <v>0</v>
      </c>
      <c r="H333" s="1494" t="s">
        <v>273</v>
      </c>
      <c r="I333" s="1409" t="s">
        <v>234</v>
      </c>
      <c r="J333" s="2"/>
    </row>
    <row r="334" spans="1:20" ht="13.5" customHeight="1">
      <c r="A334" s="1497">
        <v>2021</v>
      </c>
      <c r="B334" s="1457" t="s">
        <v>91</v>
      </c>
      <c r="C334" s="1459" t="s">
        <v>120</v>
      </c>
      <c r="D334" s="1459" t="s">
        <v>5486</v>
      </c>
      <c r="E334" s="1675">
        <v>44332</v>
      </c>
      <c r="F334" s="1601" t="s">
        <v>5520</v>
      </c>
      <c r="G334" s="1602">
        <v>10</v>
      </c>
      <c r="H334" s="1494" t="s">
        <v>5521</v>
      </c>
      <c r="I334" s="1409"/>
      <c r="J334" s="2"/>
    </row>
    <row r="335" spans="1:20" ht="13.5" customHeight="1">
      <c r="A335" s="1497">
        <v>2021</v>
      </c>
      <c r="B335" s="1457" t="s">
        <v>91</v>
      </c>
      <c r="C335" s="1459" t="s">
        <v>120</v>
      </c>
      <c r="D335" s="1459" t="s">
        <v>5486</v>
      </c>
      <c r="E335" s="1675">
        <v>44332</v>
      </c>
      <c r="F335" s="1601" t="s">
        <v>5522</v>
      </c>
      <c r="G335" s="1602">
        <v>7</v>
      </c>
      <c r="H335" s="1494" t="s">
        <v>5523</v>
      </c>
      <c r="I335" s="1409"/>
      <c r="J335" s="2"/>
    </row>
    <row r="336" spans="1:20" ht="13.5" customHeight="1">
      <c r="A336" s="1497">
        <v>2021</v>
      </c>
      <c r="B336" s="1457" t="s">
        <v>91</v>
      </c>
      <c r="C336" s="1459" t="s">
        <v>5524</v>
      </c>
      <c r="D336" s="1459" t="s">
        <v>5486</v>
      </c>
      <c r="E336" s="1675">
        <v>44332</v>
      </c>
      <c r="F336" s="1601" t="s">
        <v>5525</v>
      </c>
      <c r="G336" s="1602">
        <v>7</v>
      </c>
      <c r="H336" s="1494" t="s">
        <v>5526</v>
      </c>
      <c r="I336" s="1409"/>
      <c r="J336" s="2"/>
    </row>
    <row r="337" spans="1:22" ht="13.5" customHeight="1">
      <c r="A337" s="1497">
        <v>2021</v>
      </c>
      <c r="B337" s="1457" t="s">
        <v>91</v>
      </c>
      <c r="C337" s="1459" t="s">
        <v>120</v>
      </c>
      <c r="D337" s="1459" t="s">
        <v>5486</v>
      </c>
      <c r="E337" s="1675">
        <v>44332</v>
      </c>
      <c r="F337" s="1601" t="s">
        <v>5736</v>
      </c>
      <c r="G337" s="1602">
        <v>3</v>
      </c>
      <c r="H337" s="1494" t="s">
        <v>5704</v>
      </c>
      <c r="I337" s="1409"/>
      <c r="J337" s="2"/>
    </row>
    <row r="338" spans="1:22" s="115" customFormat="1" ht="13.5" customHeight="1">
      <c r="A338" s="1497">
        <v>2021</v>
      </c>
      <c r="B338" s="107"/>
      <c r="C338" s="1498"/>
      <c r="D338" s="1457"/>
      <c r="E338" s="1684"/>
      <c r="F338" s="1458"/>
      <c r="G338" s="1458">
        <f>SUM(G332:G337)</f>
        <v>27</v>
      </c>
      <c r="H338" s="1499"/>
      <c r="I338" s="1540"/>
      <c r="J338" s="114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</row>
    <row r="339" spans="1:22" ht="13.5" customHeight="1">
      <c r="A339" s="144" t="s">
        <v>46</v>
      </c>
      <c r="B339" s="125"/>
      <c r="C339" s="145" t="s">
        <v>515</v>
      </c>
      <c r="D339" s="125"/>
      <c r="E339" s="1672"/>
      <c r="F339" s="129"/>
      <c r="G339" s="129">
        <f>G319+G329+G331+G338</f>
        <v>152</v>
      </c>
      <c r="H339" s="146"/>
      <c r="I339" s="1409"/>
      <c r="J339" s="93"/>
    </row>
    <row r="340" spans="1:22" ht="13.5" customHeight="1">
      <c r="A340" s="328"/>
      <c r="B340" s="284"/>
      <c r="C340" s="284"/>
      <c r="D340" s="329"/>
      <c r="E340" s="1695"/>
      <c r="F340" s="1727"/>
      <c r="G340" s="288"/>
      <c r="H340" s="287"/>
      <c r="I340" s="1409"/>
      <c r="J340" s="93"/>
    </row>
    <row r="341" spans="1:22" ht="13.5" customHeight="1">
      <c r="A341" s="177">
        <v>2020</v>
      </c>
      <c r="B341" s="1362" t="s">
        <v>164</v>
      </c>
      <c r="C341" s="254" t="s">
        <v>179</v>
      </c>
      <c r="D341" s="275" t="s">
        <v>252</v>
      </c>
      <c r="E341" s="1702">
        <v>43891</v>
      </c>
      <c r="F341" s="1663" t="s">
        <v>516</v>
      </c>
      <c r="G341" s="333">
        <v>3</v>
      </c>
      <c r="H341" s="275" t="s">
        <v>517</v>
      </c>
      <c r="I341" s="1409"/>
      <c r="J341" s="93"/>
    </row>
    <row r="342" spans="1:22" ht="13.5" customHeight="1">
      <c r="A342" s="177">
        <v>2020</v>
      </c>
      <c r="D342" s="131"/>
      <c r="E342" s="1673"/>
      <c r="F342" s="87"/>
      <c r="G342" s="1363">
        <f>SUM(G341)</f>
        <v>3</v>
      </c>
      <c r="I342" s="1409"/>
      <c r="J342" s="93"/>
    </row>
    <row r="343" spans="1:22" ht="13.5" customHeight="1">
      <c r="A343" s="1497">
        <v>2021</v>
      </c>
      <c r="B343" s="1457" t="s">
        <v>164</v>
      </c>
      <c r="C343" s="1494" t="s">
        <v>179</v>
      </c>
      <c r="D343" s="1494" t="s">
        <v>252</v>
      </c>
      <c r="E343" s="1669">
        <v>44262</v>
      </c>
      <c r="F343" s="1495" t="s">
        <v>5385</v>
      </c>
      <c r="G343" s="1495">
        <v>10</v>
      </c>
      <c r="H343" s="1494" t="s">
        <v>1422</v>
      </c>
      <c r="I343" s="1409"/>
      <c r="J343" s="93"/>
    </row>
    <row r="344" spans="1:22" ht="13.5" customHeight="1">
      <c r="A344" s="1497">
        <v>2021</v>
      </c>
      <c r="B344" s="1457" t="s">
        <v>164</v>
      </c>
      <c r="C344" s="1494" t="s">
        <v>179</v>
      </c>
      <c r="D344" s="1494" t="s">
        <v>252</v>
      </c>
      <c r="E344" s="1669">
        <v>44262</v>
      </c>
      <c r="F344" s="1495" t="s">
        <v>5386</v>
      </c>
      <c r="G344" s="1495">
        <v>3</v>
      </c>
      <c r="H344" s="1494" t="s">
        <v>517</v>
      </c>
      <c r="I344" s="1409"/>
      <c r="J344" s="93"/>
    </row>
    <row r="345" spans="1:22" ht="13.5" customHeight="1">
      <c r="A345" s="1497">
        <v>2021</v>
      </c>
      <c r="B345" s="1457"/>
      <c r="C345" s="1457"/>
      <c r="D345" s="1533"/>
      <c r="E345" s="1684"/>
      <c r="F345" s="1534"/>
      <c r="G345" s="1458">
        <f>SUM(G343:G344)</f>
        <v>13</v>
      </c>
      <c r="I345" s="1409"/>
      <c r="J345" s="93"/>
    </row>
    <row r="346" spans="1:22" ht="13.5" customHeight="1">
      <c r="A346" s="144" t="s">
        <v>46</v>
      </c>
      <c r="B346" s="125"/>
      <c r="C346" s="145" t="s">
        <v>518</v>
      </c>
      <c r="D346" s="334"/>
      <c r="E346" s="1703"/>
      <c r="F346" s="1728"/>
      <c r="G346" s="129">
        <f>SUM(G342+G345)</f>
        <v>16</v>
      </c>
      <c r="H346" s="1645"/>
      <c r="I346" s="1409"/>
      <c r="J346" s="93"/>
    </row>
    <row r="347" spans="1:22" ht="13.5" customHeight="1">
      <c r="A347" s="104"/>
      <c r="D347" s="131"/>
      <c r="E347" s="1673"/>
      <c r="F347" s="87"/>
      <c r="G347" s="133"/>
      <c r="I347" s="1409"/>
      <c r="J347" s="93"/>
    </row>
    <row r="348" spans="1:22" ht="13.5" customHeight="1">
      <c r="A348" s="147">
        <v>2019</v>
      </c>
      <c r="B348" s="73" t="s">
        <v>164</v>
      </c>
      <c r="C348" s="72" t="s">
        <v>519</v>
      </c>
      <c r="D348" s="73" t="s">
        <v>55</v>
      </c>
      <c r="E348" s="1673">
        <v>43512</v>
      </c>
      <c r="F348" s="133" t="s">
        <v>520</v>
      </c>
      <c r="G348" s="87">
        <v>0</v>
      </c>
      <c r="H348" s="88" t="s">
        <v>414</v>
      </c>
      <c r="I348" s="1409" t="s">
        <v>234</v>
      </c>
      <c r="J348" s="2"/>
      <c r="U348" s="2"/>
      <c r="V348" s="2"/>
    </row>
    <row r="349" spans="1:22">
      <c r="A349" s="137">
        <v>2019</v>
      </c>
      <c r="B349" s="73" t="s">
        <v>164</v>
      </c>
      <c r="C349" s="143" t="s">
        <v>519</v>
      </c>
      <c r="D349" s="138" t="s">
        <v>227</v>
      </c>
      <c r="E349" s="1674">
        <v>43604</v>
      </c>
      <c r="F349" s="1656" t="s">
        <v>521</v>
      </c>
      <c r="G349" s="141">
        <v>3</v>
      </c>
      <c r="H349" s="1561" t="s">
        <v>522</v>
      </c>
      <c r="I349" s="1409"/>
    </row>
    <row r="350" spans="1:22">
      <c r="A350" s="137">
        <v>2019</v>
      </c>
      <c r="B350" s="73" t="s">
        <v>164</v>
      </c>
      <c r="C350" s="143" t="s">
        <v>519</v>
      </c>
      <c r="D350" s="138" t="s">
        <v>227</v>
      </c>
      <c r="E350" s="1674">
        <v>43604</v>
      </c>
      <c r="F350" s="1656" t="s">
        <v>523</v>
      </c>
      <c r="G350" s="141">
        <v>3</v>
      </c>
      <c r="H350" s="1561" t="s">
        <v>457</v>
      </c>
      <c r="I350" s="1409"/>
    </row>
    <row r="351" spans="1:22" ht="13.5" customHeight="1">
      <c r="A351" s="147">
        <v>2019</v>
      </c>
      <c r="E351" s="1673"/>
      <c r="F351" s="133"/>
      <c r="G351" s="87">
        <f>SUM(G348:G350)</f>
        <v>6</v>
      </c>
      <c r="I351" s="1535"/>
      <c r="J351" s="2"/>
      <c r="L351" s="93"/>
      <c r="U351" s="2"/>
      <c r="V351" s="2"/>
    </row>
    <row r="352" spans="1:22" ht="13.5" customHeight="1">
      <c r="A352" s="177">
        <v>2020</v>
      </c>
      <c r="B352" s="180" t="s">
        <v>164</v>
      </c>
      <c r="C352" s="254" t="s">
        <v>519</v>
      </c>
      <c r="D352" s="254" t="s">
        <v>252</v>
      </c>
      <c r="E352" s="1690">
        <v>43891</v>
      </c>
      <c r="F352" s="1655" t="s">
        <v>524</v>
      </c>
      <c r="G352" s="257">
        <v>10</v>
      </c>
      <c r="H352" s="275" t="s">
        <v>525</v>
      </c>
      <c r="I352" s="1535"/>
      <c r="J352" s="2"/>
      <c r="L352" s="93"/>
      <c r="U352" s="2"/>
      <c r="V352" s="2"/>
    </row>
    <row r="353" spans="1:22" ht="13.5" customHeight="1">
      <c r="A353" s="177">
        <v>2020</v>
      </c>
      <c r="B353" s="180" t="s">
        <v>164</v>
      </c>
      <c r="C353" s="254" t="s">
        <v>519</v>
      </c>
      <c r="D353" s="254" t="s">
        <v>252</v>
      </c>
      <c r="E353" s="1690">
        <v>43891</v>
      </c>
      <c r="F353" s="1655" t="s">
        <v>526</v>
      </c>
      <c r="G353" s="257">
        <v>7</v>
      </c>
      <c r="H353" s="275" t="s">
        <v>527</v>
      </c>
      <c r="I353" s="1535"/>
      <c r="J353" s="2"/>
      <c r="L353" s="93"/>
      <c r="U353" s="2"/>
      <c r="V353" s="2"/>
    </row>
    <row r="354" spans="1:22" ht="13.5" customHeight="1">
      <c r="A354" s="177">
        <v>2020</v>
      </c>
      <c r="E354" s="1673"/>
      <c r="F354" s="133"/>
      <c r="G354" s="87">
        <f>SUM(G352:G353)</f>
        <v>17</v>
      </c>
      <c r="I354" s="1535"/>
      <c r="J354" s="2"/>
      <c r="L354" s="93"/>
      <c r="U354" s="2"/>
      <c r="V354" s="2"/>
    </row>
    <row r="355" spans="1:22" ht="13.5" customHeight="1">
      <c r="A355" s="1497">
        <v>2021</v>
      </c>
      <c r="B355" s="1457" t="s">
        <v>164</v>
      </c>
      <c r="C355" s="1494" t="s">
        <v>519</v>
      </c>
      <c r="D355" s="1494" t="s">
        <v>252</v>
      </c>
      <c r="E355" s="1669">
        <v>44262</v>
      </c>
      <c r="F355" s="1495" t="s">
        <v>2831</v>
      </c>
      <c r="G355" s="1495">
        <v>10</v>
      </c>
      <c r="H355" s="1494" t="s">
        <v>525</v>
      </c>
      <c r="I355" s="1535"/>
      <c r="J355" s="2"/>
      <c r="L355" s="93"/>
      <c r="U355" s="2"/>
      <c r="V355" s="2"/>
    </row>
    <row r="356" spans="1:22" ht="13.5" customHeight="1">
      <c r="A356" s="1497">
        <v>2021</v>
      </c>
      <c r="B356" s="1457" t="s">
        <v>164</v>
      </c>
      <c r="C356" s="1494" t="s">
        <v>519</v>
      </c>
      <c r="D356" s="1494" t="s">
        <v>252</v>
      </c>
      <c r="E356" s="1669">
        <v>44262</v>
      </c>
      <c r="F356" s="1495" t="s">
        <v>5387</v>
      </c>
      <c r="G356" s="1495">
        <v>7</v>
      </c>
      <c r="H356" s="1494" t="s">
        <v>458</v>
      </c>
      <c r="I356" s="1535"/>
      <c r="J356" s="2"/>
      <c r="L356" s="93"/>
      <c r="U356" s="2"/>
      <c r="V356" s="2"/>
    </row>
    <row r="357" spans="1:22" ht="13.5" customHeight="1">
      <c r="A357" s="1497">
        <v>2021</v>
      </c>
      <c r="B357" s="1457"/>
      <c r="C357" s="1457"/>
      <c r="D357" s="1457"/>
      <c r="E357" s="1684"/>
      <c r="F357" s="1458"/>
      <c r="G357" s="1534">
        <f>SUM(G355:G356)</f>
        <v>17</v>
      </c>
      <c r="H357" s="1499"/>
      <c r="I357" s="1535"/>
      <c r="J357" s="2"/>
      <c r="L357" s="93"/>
      <c r="U357" s="2"/>
      <c r="V357" s="2"/>
    </row>
    <row r="358" spans="1:22" ht="13.5" customHeight="1">
      <c r="A358" s="144" t="s">
        <v>46</v>
      </c>
      <c r="B358" s="125"/>
      <c r="C358" s="125" t="s">
        <v>528</v>
      </c>
      <c r="D358" s="125"/>
      <c r="E358" s="1672"/>
      <c r="F358" s="129"/>
      <c r="G358" s="264">
        <f>G351+G354+G357</f>
        <v>40</v>
      </c>
      <c r="H358" s="146"/>
      <c r="I358" s="1409"/>
      <c r="J358" s="93"/>
    </row>
    <row r="359" spans="1:22" ht="13.5" customHeight="1">
      <c r="A359" s="339"/>
      <c r="B359" s="266"/>
      <c r="C359" s="266"/>
      <c r="D359" s="266"/>
      <c r="E359" s="1693"/>
      <c r="F359" s="341"/>
      <c r="G359" s="277"/>
      <c r="H359" s="269"/>
      <c r="I359" s="1651"/>
      <c r="J359" s="296"/>
      <c r="K359" s="271"/>
      <c r="L359" s="261"/>
      <c r="M359" s="261"/>
      <c r="N359" s="261"/>
      <c r="O359" s="261"/>
      <c r="P359" s="261"/>
      <c r="Q359" s="261"/>
      <c r="R359" s="261"/>
      <c r="S359" s="261"/>
      <c r="T359" s="261"/>
      <c r="U359" s="340"/>
      <c r="V359" s="340"/>
    </row>
    <row r="360" spans="1:22" s="115" customFormat="1" ht="16.5" customHeight="1">
      <c r="A360" s="134">
        <v>2018</v>
      </c>
      <c r="B360" s="107" t="s">
        <v>129</v>
      </c>
      <c r="C360" s="107" t="s">
        <v>529</v>
      </c>
      <c r="D360" s="107" t="s">
        <v>255</v>
      </c>
      <c r="E360" s="1670">
        <v>43183</v>
      </c>
      <c r="F360" s="111" t="s">
        <v>530</v>
      </c>
      <c r="G360" s="172">
        <v>5</v>
      </c>
      <c r="H360" s="170" t="s">
        <v>531</v>
      </c>
      <c r="I360" s="1540"/>
      <c r="J360" s="114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</row>
    <row r="361" spans="1:22" s="115" customFormat="1" ht="13.5" customHeight="1">
      <c r="A361" s="134">
        <v>2018</v>
      </c>
      <c r="B361" s="107"/>
      <c r="C361" s="107"/>
      <c r="D361" s="107"/>
      <c r="E361" s="1670"/>
      <c r="F361" s="111"/>
      <c r="G361" s="172">
        <f>SUM(G360:G360)</f>
        <v>5</v>
      </c>
      <c r="H361" s="170"/>
      <c r="I361" s="1540"/>
      <c r="J361" s="114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</row>
    <row r="362" spans="1:22" ht="13.5" customHeight="1">
      <c r="A362" s="144" t="s">
        <v>46</v>
      </c>
      <c r="B362" s="125"/>
      <c r="C362" s="125" t="s">
        <v>532</v>
      </c>
      <c r="D362" s="125"/>
      <c r="E362" s="1672"/>
      <c r="F362" s="129"/>
      <c r="G362" s="264">
        <f>G361</f>
        <v>5</v>
      </c>
      <c r="H362" s="146"/>
      <c r="I362" s="1409"/>
      <c r="J362" s="93"/>
    </row>
    <row r="363" spans="1:22" ht="13.5" customHeight="1">
      <c r="A363" s="147"/>
      <c r="E363" s="1673"/>
      <c r="F363" s="133"/>
      <c r="I363" s="1409"/>
      <c r="J363" s="93"/>
    </row>
    <row r="364" spans="1:22" ht="13.5" customHeight="1">
      <c r="A364" s="1413">
        <v>2020</v>
      </c>
      <c r="B364" s="1362" t="s">
        <v>129</v>
      </c>
      <c r="C364" s="1375" t="s">
        <v>132</v>
      </c>
      <c r="D364" s="1375" t="s">
        <v>252</v>
      </c>
      <c r="E364" s="1691">
        <v>43891</v>
      </c>
      <c r="F364" s="1668" t="s">
        <v>533</v>
      </c>
      <c r="G364" s="1378">
        <v>10</v>
      </c>
      <c r="H364" s="1414" t="s">
        <v>534</v>
      </c>
      <c r="I364" s="1649"/>
      <c r="J364" s="189"/>
      <c r="K364" s="261"/>
      <c r="L364" s="261"/>
      <c r="M364" s="261"/>
      <c r="N364" s="261"/>
      <c r="O364" s="261"/>
      <c r="P364" s="261"/>
      <c r="Q364" s="261"/>
      <c r="R364" s="261"/>
      <c r="S364" s="261"/>
      <c r="T364" s="261"/>
      <c r="U364" s="340"/>
      <c r="V364" s="340"/>
    </row>
    <row r="365" spans="1:22" ht="13.5" customHeight="1">
      <c r="A365" s="1413">
        <v>2020</v>
      </c>
      <c r="B365" s="1362"/>
      <c r="C365" s="1411"/>
      <c r="D365" s="1362"/>
      <c r="E365" s="1681"/>
      <c r="F365" s="1363"/>
      <c r="G365" s="1363">
        <f>SUM(G364)</f>
        <v>10</v>
      </c>
      <c r="H365" s="1405"/>
      <c r="I365" s="1649"/>
      <c r="J365" s="189"/>
      <c r="K365" s="261"/>
      <c r="L365" s="261"/>
      <c r="M365" s="261"/>
      <c r="N365" s="261"/>
      <c r="O365" s="261"/>
      <c r="P365" s="261"/>
      <c r="Q365" s="261"/>
      <c r="R365" s="261"/>
      <c r="S365" s="261"/>
      <c r="T365" s="261"/>
      <c r="U365" s="340"/>
      <c r="V365" s="340"/>
    </row>
    <row r="366" spans="1:22" ht="13.5" customHeight="1">
      <c r="A366" s="144" t="s">
        <v>46</v>
      </c>
      <c r="B366" s="125"/>
      <c r="C366" s="272" t="s">
        <v>535</v>
      </c>
      <c r="D366" s="125"/>
      <c r="E366" s="1672"/>
      <c r="F366" s="129"/>
      <c r="G366" s="129">
        <f>G365</f>
        <v>10</v>
      </c>
      <c r="H366" s="146"/>
      <c r="I366" s="1409"/>
      <c r="J366" s="93"/>
    </row>
    <row r="367" spans="1:22" ht="13.5" customHeight="1">
      <c r="A367" s="147"/>
      <c r="C367" s="72"/>
      <c r="E367" s="1673"/>
      <c r="F367" s="133"/>
      <c r="G367" s="133"/>
      <c r="I367" s="1409"/>
      <c r="J367" s="93"/>
    </row>
    <row r="368" spans="1:22" ht="13.5" customHeight="1">
      <c r="A368" s="1413">
        <v>2020</v>
      </c>
      <c r="B368" s="1362" t="s">
        <v>129</v>
      </c>
      <c r="C368" s="1375" t="s">
        <v>536</v>
      </c>
      <c r="D368" s="1375" t="s">
        <v>392</v>
      </c>
      <c r="E368" s="1691">
        <v>43905</v>
      </c>
      <c r="F368" s="1668" t="s">
        <v>537</v>
      </c>
      <c r="G368" s="1378">
        <v>0</v>
      </c>
      <c r="H368" s="1414" t="s">
        <v>538</v>
      </c>
      <c r="I368" s="1409" t="s">
        <v>395</v>
      </c>
      <c r="J368" s="189"/>
      <c r="K368" s="261"/>
      <c r="L368" s="261"/>
      <c r="M368" s="261"/>
      <c r="N368" s="261"/>
      <c r="O368" s="261"/>
      <c r="P368" s="261"/>
      <c r="Q368" s="261"/>
      <c r="R368" s="261"/>
      <c r="S368" s="261"/>
      <c r="T368" s="261"/>
      <c r="U368" s="340"/>
      <c r="V368" s="340"/>
    </row>
    <row r="369" spans="1:253" ht="13.5" customHeight="1">
      <c r="A369" s="1413">
        <v>2020</v>
      </c>
      <c r="B369" s="1362" t="s">
        <v>129</v>
      </c>
      <c r="C369" s="1375" t="s">
        <v>536</v>
      </c>
      <c r="D369" s="1375" t="s">
        <v>392</v>
      </c>
      <c r="E369" s="1691">
        <v>43905</v>
      </c>
      <c r="F369" s="1668" t="s">
        <v>539</v>
      </c>
      <c r="G369" s="1378">
        <v>0</v>
      </c>
      <c r="H369" s="1414" t="s">
        <v>540</v>
      </c>
      <c r="I369" s="1409" t="s">
        <v>234</v>
      </c>
      <c r="J369" s="189"/>
      <c r="K369" s="261"/>
      <c r="L369" s="261"/>
      <c r="M369" s="261"/>
      <c r="N369" s="261"/>
      <c r="O369" s="261"/>
      <c r="P369" s="261"/>
      <c r="Q369" s="261"/>
      <c r="R369" s="261"/>
      <c r="S369" s="261"/>
      <c r="T369" s="261"/>
      <c r="U369" s="340"/>
      <c r="V369" s="340"/>
    </row>
    <row r="370" spans="1:253" ht="13.5" customHeight="1">
      <c r="A370" s="177">
        <v>2020</v>
      </c>
      <c r="B370" s="107"/>
      <c r="C370" s="171"/>
      <c r="D370" s="107"/>
      <c r="E370" s="1670"/>
      <c r="F370" s="111"/>
      <c r="G370" s="184">
        <f>SUM(G368)</f>
        <v>0</v>
      </c>
      <c r="H370" s="170"/>
      <c r="I370" s="1649"/>
      <c r="J370" s="189"/>
      <c r="K370" s="261"/>
      <c r="L370" s="261"/>
      <c r="M370" s="261"/>
      <c r="N370" s="261"/>
      <c r="O370" s="261"/>
      <c r="P370" s="261"/>
      <c r="Q370" s="261"/>
      <c r="R370" s="261"/>
      <c r="S370" s="261"/>
      <c r="T370" s="261"/>
      <c r="U370" s="340"/>
      <c r="V370" s="340"/>
    </row>
    <row r="371" spans="1:253" ht="13.5" customHeight="1">
      <c r="A371" s="144" t="s">
        <v>46</v>
      </c>
      <c r="B371" s="125"/>
      <c r="C371" s="272" t="s">
        <v>541</v>
      </c>
      <c r="D371" s="125"/>
      <c r="E371" s="1672"/>
      <c r="F371" s="129"/>
      <c r="G371" s="129">
        <f>G370</f>
        <v>0</v>
      </c>
      <c r="H371" s="146"/>
      <c r="I371" s="1409"/>
      <c r="J371" s="93"/>
    </row>
    <row r="372" spans="1:253" ht="13.5" customHeight="1">
      <c r="A372" s="178"/>
      <c r="B372" s="154"/>
      <c r="C372" s="279"/>
      <c r="D372" s="154"/>
      <c r="E372" s="1677"/>
      <c r="F372" s="153"/>
      <c r="G372" s="153"/>
      <c r="H372" s="157"/>
      <c r="I372" s="1409"/>
      <c r="J372" s="93"/>
    </row>
    <row r="373" spans="1:253" ht="13.5" customHeight="1">
      <c r="A373" s="198">
        <v>2017</v>
      </c>
      <c r="B373" s="116" t="s">
        <v>53</v>
      </c>
      <c r="C373" s="151" t="s">
        <v>1470</v>
      </c>
      <c r="D373" s="116" t="s">
        <v>68</v>
      </c>
      <c r="E373" s="1671">
        <v>42812</v>
      </c>
      <c r="F373" s="199" t="s">
        <v>1471</v>
      </c>
      <c r="G373" s="199">
        <v>5</v>
      </c>
      <c r="H373" s="152" t="s">
        <v>435</v>
      </c>
      <c r="I373" s="1649"/>
      <c r="J373" s="189"/>
      <c r="K373" s="261"/>
      <c r="L373" s="261"/>
      <c r="M373" s="261"/>
      <c r="N373" s="261"/>
      <c r="O373" s="261"/>
      <c r="P373" s="261"/>
      <c r="Q373" s="261"/>
      <c r="R373" s="261"/>
      <c r="S373" s="261"/>
      <c r="T373" s="261"/>
      <c r="U373" s="340"/>
      <c r="V373" s="340"/>
    </row>
    <row r="374" spans="1:253" ht="13.5" customHeight="1">
      <c r="A374" s="198">
        <v>2017</v>
      </c>
      <c r="B374" s="116"/>
      <c r="C374" s="151"/>
      <c r="D374" s="116"/>
      <c r="E374" s="1671"/>
      <c r="F374" s="199"/>
      <c r="G374" s="199">
        <v>5</v>
      </c>
      <c r="H374" s="152"/>
      <c r="I374" s="1649"/>
      <c r="J374" s="189"/>
      <c r="K374" s="261"/>
      <c r="L374" s="261"/>
      <c r="M374" s="261"/>
      <c r="N374" s="261"/>
      <c r="O374" s="261"/>
      <c r="P374" s="261"/>
      <c r="Q374" s="261"/>
      <c r="R374" s="261"/>
      <c r="S374" s="261"/>
      <c r="T374" s="261"/>
      <c r="U374" s="340"/>
      <c r="V374" s="340"/>
    </row>
    <row r="375" spans="1:253" s="115" customFormat="1" ht="13.5" customHeight="1">
      <c r="A375" s="134">
        <v>2018</v>
      </c>
      <c r="B375" s="107" t="s">
        <v>53</v>
      </c>
      <c r="C375" s="169" t="s">
        <v>1470</v>
      </c>
      <c r="D375" s="107" t="s">
        <v>346</v>
      </c>
      <c r="E375" s="1670">
        <v>43219</v>
      </c>
      <c r="F375" s="111" t="s">
        <v>1472</v>
      </c>
      <c r="G375" s="111">
        <v>0</v>
      </c>
      <c r="H375" s="170" t="s">
        <v>309</v>
      </c>
      <c r="I375" s="1409" t="s">
        <v>234</v>
      </c>
      <c r="J375" s="114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</row>
    <row r="376" spans="1:253" ht="13.5" customHeight="1">
      <c r="A376" s="134">
        <v>2018</v>
      </c>
      <c r="B376" s="116"/>
      <c r="C376" s="151"/>
      <c r="D376" s="116"/>
      <c r="E376" s="1671"/>
      <c r="F376" s="199"/>
      <c r="G376" s="111">
        <v>0</v>
      </c>
      <c r="H376" s="152"/>
      <c r="I376" s="1649"/>
      <c r="J376" s="189"/>
      <c r="K376" s="261"/>
      <c r="L376" s="261"/>
      <c r="M376" s="261"/>
      <c r="N376" s="261"/>
      <c r="O376" s="261"/>
      <c r="P376" s="261"/>
      <c r="Q376" s="261"/>
      <c r="R376" s="261"/>
      <c r="S376" s="261"/>
      <c r="T376" s="261"/>
      <c r="U376" s="340"/>
      <c r="V376" s="340"/>
    </row>
    <row r="377" spans="1:253" ht="13.5" customHeight="1">
      <c r="A377" s="144" t="s">
        <v>46</v>
      </c>
      <c r="B377" s="125"/>
      <c r="C377" s="145" t="s">
        <v>5670</v>
      </c>
      <c r="D377" s="125"/>
      <c r="E377" s="1672"/>
      <c r="F377" s="129"/>
      <c r="G377" s="129">
        <f>SUM(G373)</f>
        <v>5</v>
      </c>
      <c r="H377" s="146"/>
      <c r="I377" s="1409"/>
      <c r="J377" s="93"/>
    </row>
    <row r="378" spans="1:253" ht="13.5" customHeight="1">
      <c r="A378" s="178"/>
      <c r="B378" s="154"/>
      <c r="C378" s="155"/>
      <c r="D378" s="154"/>
      <c r="E378" s="1677"/>
      <c r="F378" s="153"/>
      <c r="G378" s="153"/>
      <c r="H378" s="157"/>
      <c r="I378" s="1409"/>
      <c r="J378" s="93"/>
    </row>
    <row r="379" spans="1:253" s="115" customFormat="1" ht="13.5" customHeight="1">
      <c r="A379" s="134">
        <v>2018</v>
      </c>
      <c r="B379" s="107" t="s">
        <v>91</v>
      </c>
      <c r="C379" s="169" t="s">
        <v>542</v>
      </c>
      <c r="D379" s="107" t="s">
        <v>222</v>
      </c>
      <c r="E379" s="1670">
        <v>43163</v>
      </c>
      <c r="F379" s="111" t="s">
        <v>543</v>
      </c>
      <c r="G379" s="111">
        <v>7</v>
      </c>
      <c r="H379" s="170" t="s">
        <v>544</v>
      </c>
      <c r="I379" s="1540"/>
      <c r="J379" s="114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</row>
    <row r="380" spans="1:253" s="115" customFormat="1" ht="13.5" customHeight="1">
      <c r="A380" s="134">
        <v>2018</v>
      </c>
      <c r="B380" s="107" t="s">
        <v>91</v>
      </c>
      <c r="C380" s="169" t="s">
        <v>542</v>
      </c>
      <c r="D380" s="107" t="s">
        <v>222</v>
      </c>
      <c r="E380" s="1670">
        <v>43163</v>
      </c>
      <c r="F380" s="111" t="s">
        <v>545</v>
      </c>
      <c r="G380" s="111">
        <v>10</v>
      </c>
      <c r="H380" s="170" t="s">
        <v>546</v>
      </c>
      <c r="I380" s="1540"/>
      <c r="J380" s="114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</row>
    <row r="381" spans="1:253" s="115" customFormat="1">
      <c r="A381" s="134">
        <v>2018</v>
      </c>
      <c r="B381" s="107" t="s">
        <v>91</v>
      </c>
      <c r="C381" s="169" t="s">
        <v>542</v>
      </c>
      <c r="D381" s="107" t="s">
        <v>227</v>
      </c>
      <c r="E381" s="1670">
        <v>43240</v>
      </c>
      <c r="F381" s="1665" t="s">
        <v>547</v>
      </c>
      <c r="G381" s="111">
        <v>10</v>
      </c>
      <c r="H381" s="170" t="s">
        <v>548</v>
      </c>
      <c r="I381" s="1540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</row>
    <row r="382" spans="1:253" s="115" customFormat="1">
      <c r="A382" s="134">
        <v>2018</v>
      </c>
      <c r="B382" s="107" t="s">
        <v>91</v>
      </c>
      <c r="C382" s="169" t="s">
        <v>542</v>
      </c>
      <c r="D382" s="107" t="s">
        <v>227</v>
      </c>
      <c r="E382" s="1670">
        <v>43240</v>
      </c>
      <c r="F382" s="1665" t="s">
        <v>549</v>
      </c>
      <c r="G382" s="111">
        <v>3</v>
      </c>
      <c r="H382" s="170" t="s">
        <v>550</v>
      </c>
      <c r="I382" s="1540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</row>
    <row r="383" spans="1:253" s="115" customFormat="1">
      <c r="A383" s="134">
        <v>2018</v>
      </c>
      <c r="B383" s="107" t="s">
        <v>91</v>
      </c>
      <c r="C383" s="169" t="s">
        <v>542</v>
      </c>
      <c r="D383" s="107" t="s">
        <v>370</v>
      </c>
      <c r="E383" s="1670">
        <v>43247</v>
      </c>
      <c r="F383" s="111" t="s">
        <v>551</v>
      </c>
      <c r="G383" s="111">
        <v>15</v>
      </c>
      <c r="H383" s="170" t="s">
        <v>552</v>
      </c>
      <c r="I383" s="1540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</row>
    <row r="384" spans="1:253" ht="13.5" customHeight="1">
      <c r="A384" s="134">
        <v>2018</v>
      </c>
      <c r="B384" s="107" t="s">
        <v>91</v>
      </c>
      <c r="C384" s="169" t="s">
        <v>542</v>
      </c>
      <c r="D384" s="107" t="s">
        <v>265</v>
      </c>
      <c r="E384" s="1670">
        <v>43352</v>
      </c>
      <c r="F384" s="111" t="s">
        <v>553</v>
      </c>
      <c r="G384" s="172">
        <v>3</v>
      </c>
      <c r="H384" s="170" t="s">
        <v>554</v>
      </c>
      <c r="I384" s="1409"/>
      <c r="J384" s="2"/>
      <c r="IS384" s="90">
        <f>SUM(A384:IR384)</f>
        <v>45373</v>
      </c>
    </row>
    <row r="385" spans="1:253" ht="13.5" customHeight="1">
      <c r="A385" s="134">
        <v>2018</v>
      </c>
      <c r="B385" s="107" t="s">
        <v>91</v>
      </c>
      <c r="C385" s="169" t="s">
        <v>542</v>
      </c>
      <c r="D385" s="107" t="s">
        <v>270</v>
      </c>
      <c r="E385" s="1670">
        <v>43401</v>
      </c>
      <c r="F385" s="111" t="s">
        <v>555</v>
      </c>
      <c r="G385" s="172">
        <v>5</v>
      </c>
      <c r="H385" s="170" t="s">
        <v>244</v>
      </c>
      <c r="I385" s="1409"/>
      <c r="J385" s="2"/>
    </row>
    <row r="386" spans="1:253" ht="13.5" customHeight="1">
      <c r="A386" s="134">
        <v>2018</v>
      </c>
      <c r="B386" s="107" t="s">
        <v>91</v>
      </c>
      <c r="C386" s="169" t="s">
        <v>542</v>
      </c>
      <c r="D386" s="107" t="s">
        <v>94</v>
      </c>
      <c r="E386" s="1670">
        <v>43408</v>
      </c>
      <c r="F386" s="111" t="s">
        <v>555</v>
      </c>
      <c r="G386" s="172">
        <v>5</v>
      </c>
      <c r="H386" s="170" t="s">
        <v>556</v>
      </c>
      <c r="I386" s="1409"/>
      <c r="J386" s="2"/>
    </row>
    <row r="387" spans="1:253" ht="13.5" customHeight="1">
      <c r="A387" s="134">
        <v>2018</v>
      </c>
      <c r="B387" s="107" t="s">
        <v>91</v>
      </c>
      <c r="C387" s="169" t="s">
        <v>542</v>
      </c>
      <c r="D387" s="107" t="s">
        <v>94</v>
      </c>
      <c r="E387" s="1670">
        <v>43408</v>
      </c>
      <c r="F387" s="111" t="s">
        <v>557</v>
      </c>
      <c r="G387" s="172">
        <v>5</v>
      </c>
      <c r="H387" s="170" t="s">
        <v>244</v>
      </c>
      <c r="I387" s="1409"/>
      <c r="J387" s="2"/>
    </row>
    <row r="388" spans="1:253" ht="13.5" customHeight="1">
      <c r="A388" s="134">
        <v>2018</v>
      </c>
      <c r="B388" s="107" t="s">
        <v>91</v>
      </c>
      <c r="C388" s="169" t="s">
        <v>542</v>
      </c>
      <c r="D388" s="107" t="s">
        <v>94</v>
      </c>
      <c r="E388" s="1670">
        <v>43408</v>
      </c>
      <c r="F388" s="111" t="s">
        <v>558</v>
      </c>
      <c r="G388" s="172">
        <v>0</v>
      </c>
      <c r="H388" s="170" t="s">
        <v>342</v>
      </c>
      <c r="I388" s="1409" t="s">
        <v>234</v>
      </c>
      <c r="J388" s="2"/>
    </row>
    <row r="389" spans="1:253" ht="13.5" customHeight="1">
      <c r="A389" s="134">
        <v>2018</v>
      </c>
      <c r="B389" s="107" t="s">
        <v>91</v>
      </c>
      <c r="C389" s="169" t="s">
        <v>542</v>
      </c>
      <c r="D389" s="107" t="s">
        <v>94</v>
      </c>
      <c r="E389" s="1670">
        <v>43408</v>
      </c>
      <c r="F389" s="111" t="s">
        <v>558</v>
      </c>
      <c r="G389" s="172">
        <v>0</v>
      </c>
      <c r="H389" s="170" t="s">
        <v>559</v>
      </c>
      <c r="I389" s="1409" t="s">
        <v>234</v>
      </c>
      <c r="J389" s="2"/>
    </row>
    <row r="390" spans="1:253" s="115" customFormat="1" ht="13.5" customHeight="1">
      <c r="A390" s="134">
        <v>2018</v>
      </c>
      <c r="B390" s="107"/>
      <c r="C390" s="169"/>
      <c r="D390" s="107"/>
      <c r="E390" s="1670"/>
      <c r="F390" s="111"/>
      <c r="G390" s="111">
        <f>SUM(G379:G389)</f>
        <v>63</v>
      </c>
      <c r="H390" s="170"/>
      <c r="I390" s="1540"/>
      <c r="J390" s="114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</row>
    <row r="391" spans="1:253" ht="13.5" customHeight="1">
      <c r="A391" s="147">
        <v>2019</v>
      </c>
      <c r="B391" s="73" t="s">
        <v>91</v>
      </c>
      <c r="C391" s="148" t="s">
        <v>542</v>
      </c>
      <c r="D391" s="73" t="s">
        <v>560</v>
      </c>
      <c r="E391" s="1673">
        <v>43512</v>
      </c>
      <c r="F391" s="133" t="s">
        <v>555</v>
      </c>
      <c r="G391" s="87">
        <v>5</v>
      </c>
      <c r="H391" s="88" t="s">
        <v>556</v>
      </c>
      <c r="I391" s="1409"/>
      <c r="J391" s="2"/>
      <c r="IS391" s="90">
        <f>SUM(A391:IR391)</f>
        <v>45536</v>
      </c>
    </row>
    <row r="392" spans="1:253" ht="13.5" customHeight="1">
      <c r="A392" s="147">
        <v>2019</v>
      </c>
      <c r="B392" s="73" t="s">
        <v>91</v>
      </c>
      <c r="C392" s="148" t="s">
        <v>542</v>
      </c>
      <c r="D392" s="73" t="s">
        <v>560</v>
      </c>
      <c r="E392" s="1673">
        <v>43512</v>
      </c>
      <c r="F392" s="133" t="s">
        <v>555</v>
      </c>
      <c r="G392" s="87">
        <v>5</v>
      </c>
      <c r="H392" s="88" t="s">
        <v>244</v>
      </c>
      <c r="I392" s="1409"/>
      <c r="J392" s="2"/>
      <c r="IS392" s="90">
        <f>SUM(A392:IR392)</f>
        <v>45536</v>
      </c>
    </row>
    <row r="393" spans="1:253">
      <c r="A393" s="137">
        <v>2019</v>
      </c>
      <c r="B393" s="73" t="s">
        <v>91</v>
      </c>
      <c r="C393" s="148" t="s">
        <v>542</v>
      </c>
      <c r="D393" s="138" t="s">
        <v>227</v>
      </c>
      <c r="E393" s="1674">
        <v>43604</v>
      </c>
      <c r="F393" s="1656" t="s">
        <v>561</v>
      </c>
      <c r="G393" s="141">
        <v>10</v>
      </c>
      <c r="H393" s="1561" t="s">
        <v>562</v>
      </c>
      <c r="I393" s="1409"/>
    </row>
    <row r="394" spans="1:253">
      <c r="A394" s="137">
        <v>2019</v>
      </c>
      <c r="B394" s="73" t="s">
        <v>91</v>
      </c>
      <c r="C394" s="148" t="s">
        <v>542</v>
      </c>
      <c r="D394" s="138" t="s">
        <v>227</v>
      </c>
      <c r="E394" s="1674">
        <v>43604</v>
      </c>
      <c r="F394" s="1656" t="s">
        <v>563</v>
      </c>
      <c r="G394" s="141">
        <v>7</v>
      </c>
      <c r="H394" s="1561" t="s">
        <v>564</v>
      </c>
      <c r="I394" s="1409"/>
    </row>
    <row r="395" spans="1:253">
      <c r="A395" s="137">
        <v>2019</v>
      </c>
      <c r="B395" s="73" t="s">
        <v>91</v>
      </c>
      <c r="C395" s="148" t="s">
        <v>542</v>
      </c>
      <c r="D395" s="138" t="s">
        <v>227</v>
      </c>
      <c r="E395" s="1674">
        <v>43604</v>
      </c>
      <c r="F395" s="1656" t="s">
        <v>555</v>
      </c>
      <c r="G395" s="141">
        <v>10</v>
      </c>
      <c r="H395" s="1561" t="s">
        <v>565</v>
      </c>
      <c r="I395" s="1409"/>
    </row>
    <row r="396" spans="1:253" ht="13.5" customHeight="1">
      <c r="A396" s="147">
        <v>2019</v>
      </c>
      <c r="B396" s="73" t="s">
        <v>91</v>
      </c>
      <c r="C396" s="148" t="s">
        <v>542</v>
      </c>
      <c r="D396" s="73" t="s">
        <v>78</v>
      </c>
      <c r="E396" s="1673">
        <v>43611</v>
      </c>
      <c r="F396" s="133" t="s">
        <v>561</v>
      </c>
      <c r="G396" s="87">
        <v>10</v>
      </c>
      <c r="H396" s="88" t="s">
        <v>566</v>
      </c>
      <c r="I396" s="1409"/>
      <c r="J396" s="2"/>
      <c r="IS396" s="90">
        <f>SUM(A396:IR396)</f>
        <v>45640</v>
      </c>
    </row>
    <row r="397" spans="1:253" ht="13.5" customHeight="1">
      <c r="A397" s="147">
        <v>2019</v>
      </c>
      <c r="B397" s="73" t="s">
        <v>91</v>
      </c>
      <c r="C397" s="148" t="s">
        <v>542</v>
      </c>
      <c r="D397" s="73" t="s">
        <v>78</v>
      </c>
      <c r="E397" s="1673">
        <v>43611</v>
      </c>
      <c r="F397" s="133" t="s">
        <v>563</v>
      </c>
      <c r="G397" s="87">
        <v>5</v>
      </c>
      <c r="H397" s="88" t="s">
        <v>511</v>
      </c>
      <c r="I397" s="1409"/>
      <c r="J397" s="2"/>
      <c r="IS397" s="90">
        <f>SUM(A397:IR397)</f>
        <v>45635</v>
      </c>
    </row>
    <row r="398" spans="1:253">
      <c r="A398" s="173">
        <v>2019</v>
      </c>
      <c r="B398" s="73" t="s">
        <v>91</v>
      </c>
      <c r="C398" s="148" t="s">
        <v>542</v>
      </c>
      <c r="D398" s="174" t="s">
        <v>277</v>
      </c>
      <c r="E398" s="1679">
        <v>43716</v>
      </c>
      <c r="F398" s="1657" t="s">
        <v>567</v>
      </c>
      <c r="G398" s="173">
        <v>3</v>
      </c>
      <c r="H398" s="88" t="s">
        <v>554</v>
      </c>
      <c r="I398" s="1409"/>
    </row>
    <row r="399" spans="1:253">
      <c r="A399" s="173">
        <v>2019</v>
      </c>
      <c r="B399" s="73" t="s">
        <v>91</v>
      </c>
      <c r="C399" s="148" t="s">
        <v>542</v>
      </c>
      <c r="D399" s="174" t="s">
        <v>246</v>
      </c>
      <c r="E399" s="1679">
        <v>43779</v>
      </c>
      <c r="F399" s="1657" t="s">
        <v>555</v>
      </c>
      <c r="G399" s="173">
        <v>5</v>
      </c>
      <c r="H399" s="88" t="s">
        <v>244</v>
      </c>
      <c r="I399" s="1409"/>
    </row>
    <row r="400" spans="1:253" s="115" customFormat="1" ht="13.5" customHeight="1">
      <c r="A400" s="147">
        <v>2019</v>
      </c>
      <c r="B400" s="107"/>
      <c r="C400" s="169"/>
      <c r="D400" s="107"/>
      <c r="E400" s="1670"/>
      <c r="F400" s="111"/>
      <c r="G400" s="133">
        <f>SUM(G391:G399)</f>
        <v>60</v>
      </c>
      <c r="H400" s="170"/>
      <c r="I400" s="1540"/>
      <c r="J400" s="114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</row>
    <row r="401" spans="1:22" s="115" customFormat="1" ht="13.5" customHeight="1">
      <c r="A401" s="343">
        <v>2020</v>
      </c>
      <c r="B401" s="344" t="s">
        <v>91</v>
      </c>
      <c r="C401" s="345" t="s">
        <v>542</v>
      </c>
      <c r="D401" s="345" t="s">
        <v>252</v>
      </c>
      <c r="E401" s="1704">
        <v>43891</v>
      </c>
      <c r="F401" s="1666" t="s">
        <v>569</v>
      </c>
      <c r="G401" s="348">
        <v>10</v>
      </c>
      <c r="H401" s="1646" t="s">
        <v>570</v>
      </c>
      <c r="I401" s="1540"/>
      <c r="J401" s="114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</row>
    <row r="402" spans="1:22" s="115" customFormat="1" ht="13.5" customHeight="1">
      <c r="A402" s="343">
        <v>2020</v>
      </c>
      <c r="B402" s="344" t="s">
        <v>91</v>
      </c>
      <c r="C402" s="345" t="s">
        <v>542</v>
      </c>
      <c r="D402" s="345" t="s">
        <v>252</v>
      </c>
      <c r="E402" s="1704">
        <v>43891</v>
      </c>
      <c r="F402" s="1666" t="s">
        <v>571</v>
      </c>
      <c r="G402" s="348">
        <v>7</v>
      </c>
      <c r="H402" s="1646" t="s">
        <v>572</v>
      </c>
      <c r="I402" s="1540"/>
      <c r="J402" s="114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</row>
    <row r="403" spans="1:22" s="115" customFormat="1" ht="13.5" customHeight="1">
      <c r="A403" s="1413">
        <v>2020</v>
      </c>
      <c r="B403" s="107"/>
      <c r="C403" s="169"/>
      <c r="D403" s="107"/>
      <c r="E403" s="1670"/>
      <c r="F403" s="111"/>
      <c r="G403" s="1363">
        <f>SUM(G401:G402)</f>
        <v>17</v>
      </c>
      <c r="H403" s="170"/>
      <c r="I403" s="1540"/>
      <c r="J403" s="114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</row>
    <row r="404" spans="1:22" s="115" customFormat="1" ht="13.5" customHeight="1">
      <c r="A404" s="1497">
        <v>2021</v>
      </c>
      <c r="B404" s="1457" t="s">
        <v>91</v>
      </c>
      <c r="C404" s="1494" t="s">
        <v>542</v>
      </c>
      <c r="D404" s="1494" t="s">
        <v>252</v>
      </c>
      <c r="E404" s="1669">
        <v>44262</v>
      </c>
      <c r="F404" s="1495" t="s">
        <v>5429</v>
      </c>
      <c r="G404" s="1495">
        <v>3</v>
      </c>
      <c r="H404" s="1494" t="s">
        <v>1419</v>
      </c>
      <c r="I404" s="1540"/>
      <c r="J404" s="114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</row>
    <row r="405" spans="1:22" s="115" customFormat="1" ht="13.5" customHeight="1">
      <c r="A405" s="1497">
        <v>2021</v>
      </c>
      <c r="B405" s="1457" t="s">
        <v>91</v>
      </c>
      <c r="C405" s="1494" t="s">
        <v>542</v>
      </c>
      <c r="D405" s="1494" t="s">
        <v>252</v>
      </c>
      <c r="E405" s="1669">
        <v>44262</v>
      </c>
      <c r="F405" s="1495" t="s">
        <v>5430</v>
      </c>
      <c r="G405" s="1495">
        <v>10</v>
      </c>
      <c r="H405" s="1494" t="s">
        <v>570</v>
      </c>
      <c r="I405" s="1540"/>
      <c r="J405" s="114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</row>
    <row r="406" spans="1:22" s="115" customFormat="1" ht="13.5" customHeight="1">
      <c r="A406" s="1497">
        <v>2021</v>
      </c>
      <c r="B406" s="1457"/>
      <c r="C406" s="1498"/>
      <c r="D406" s="1457"/>
      <c r="E406" s="1684"/>
      <c r="F406" s="1458"/>
      <c r="G406" s="1458">
        <f>SUM(G404:G405)</f>
        <v>13</v>
      </c>
      <c r="H406" s="1499"/>
      <c r="I406" s="1540"/>
      <c r="J406" s="114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</row>
    <row r="407" spans="1:22" ht="13.5" customHeight="1">
      <c r="A407" s="144" t="s">
        <v>46</v>
      </c>
      <c r="B407" s="125"/>
      <c r="C407" s="145" t="s">
        <v>573</v>
      </c>
      <c r="D407" s="125"/>
      <c r="E407" s="1672"/>
      <c r="F407" s="129"/>
      <c r="G407" s="129">
        <f>G390+G400+G403+G406</f>
        <v>153</v>
      </c>
      <c r="H407" s="146"/>
      <c r="I407" s="1409"/>
      <c r="J407" s="93"/>
    </row>
    <row r="408" spans="1:22" ht="13.5" customHeight="1">
      <c r="A408" s="147"/>
      <c r="C408" s="148"/>
      <c r="E408" s="1673"/>
      <c r="F408" s="133"/>
      <c r="G408" s="133"/>
      <c r="I408" s="1409"/>
      <c r="J408" s="93"/>
    </row>
    <row r="409" spans="1:22" s="115" customFormat="1" ht="13.5" customHeight="1">
      <c r="A409" s="106">
        <v>2018</v>
      </c>
      <c r="B409" s="107" t="s">
        <v>53</v>
      </c>
      <c r="C409" s="107" t="s">
        <v>71</v>
      </c>
      <c r="D409" s="171" t="s">
        <v>55</v>
      </c>
      <c r="E409" s="1670">
        <v>43149</v>
      </c>
      <c r="F409" s="111" t="s">
        <v>574</v>
      </c>
      <c r="G409" s="172">
        <v>10</v>
      </c>
      <c r="H409" s="170" t="s">
        <v>236</v>
      </c>
      <c r="I409" s="1540"/>
      <c r="J409" s="114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</row>
    <row r="410" spans="1:22" s="115" customFormat="1" ht="13.5" customHeight="1">
      <c r="A410" s="106">
        <v>2018</v>
      </c>
      <c r="B410" s="107"/>
      <c r="C410" s="107"/>
      <c r="D410" s="171"/>
      <c r="E410" s="1670"/>
      <c r="F410" s="111"/>
      <c r="G410" s="172">
        <f>SUM(G409)</f>
        <v>10</v>
      </c>
      <c r="H410" s="170"/>
      <c r="I410" s="1540"/>
      <c r="J410" s="114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</row>
    <row r="411" spans="1:22" ht="13.5" customHeight="1">
      <c r="A411" s="124" t="s">
        <v>46</v>
      </c>
      <c r="B411" s="125"/>
      <c r="C411" s="125" t="s">
        <v>575</v>
      </c>
      <c r="D411" s="272"/>
      <c r="E411" s="1672"/>
      <c r="F411" s="129"/>
      <c r="G411" s="264">
        <f>SUM(G409)</f>
        <v>10</v>
      </c>
      <c r="H411" s="146"/>
      <c r="I411" s="1409"/>
      <c r="J411" s="93"/>
    </row>
    <row r="412" spans="1:22" ht="13.5" customHeight="1">
      <c r="A412" s="104"/>
      <c r="D412" s="72"/>
      <c r="E412" s="1673"/>
      <c r="F412" s="133"/>
      <c r="I412" s="1409"/>
      <c r="J412" s="93"/>
    </row>
    <row r="413" spans="1:22" s="115" customFormat="1" ht="13.5" customHeight="1">
      <c r="A413" s="134">
        <v>2018</v>
      </c>
      <c r="B413" s="107" t="s">
        <v>91</v>
      </c>
      <c r="C413" s="169" t="s">
        <v>178</v>
      </c>
      <c r="D413" s="107" t="s">
        <v>222</v>
      </c>
      <c r="E413" s="1670">
        <v>43163</v>
      </c>
      <c r="F413" s="111" t="s">
        <v>576</v>
      </c>
      <c r="G413" s="111">
        <v>10</v>
      </c>
      <c r="H413" s="170" t="s">
        <v>577</v>
      </c>
      <c r="I413" s="1540"/>
      <c r="J413" s="114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</row>
    <row r="414" spans="1:22" s="115" customFormat="1">
      <c r="A414" s="134">
        <v>2018</v>
      </c>
      <c r="B414" s="107" t="s">
        <v>91</v>
      </c>
      <c r="C414" s="107" t="s">
        <v>178</v>
      </c>
      <c r="D414" s="107" t="s">
        <v>227</v>
      </c>
      <c r="E414" s="1670">
        <v>43240</v>
      </c>
      <c r="F414" s="1665" t="s">
        <v>578</v>
      </c>
      <c r="G414" s="111">
        <v>3</v>
      </c>
      <c r="H414" s="170" t="s">
        <v>579</v>
      </c>
      <c r="I414" s="1540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</row>
    <row r="415" spans="1:22" ht="13.5" customHeight="1">
      <c r="A415" s="134">
        <v>2018</v>
      </c>
      <c r="B415" s="107" t="s">
        <v>91</v>
      </c>
      <c r="C415" s="171" t="s">
        <v>178</v>
      </c>
      <c r="D415" s="107" t="s">
        <v>265</v>
      </c>
      <c r="E415" s="1670">
        <v>43352</v>
      </c>
      <c r="F415" s="111" t="s">
        <v>580</v>
      </c>
      <c r="G415" s="172">
        <v>10</v>
      </c>
      <c r="H415" s="170" t="s">
        <v>581</v>
      </c>
      <c r="I415" s="1409"/>
      <c r="J415" s="2"/>
    </row>
    <row r="416" spans="1:22" ht="13.5" customHeight="1">
      <c r="A416" s="134">
        <v>2018</v>
      </c>
      <c r="B416" s="116"/>
      <c r="C416" s="151"/>
      <c r="D416" s="116"/>
      <c r="E416" s="1671"/>
      <c r="F416" s="199"/>
      <c r="G416" s="111">
        <f>SUM(G413:G415)</f>
        <v>23</v>
      </c>
      <c r="H416" s="152"/>
      <c r="I416" s="1409"/>
      <c r="J416" s="349"/>
      <c r="L416" s="261"/>
      <c r="M416" s="261"/>
      <c r="N416" s="261"/>
      <c r="O416" s="261"/>
      <c r="P416" s="261"/>
      <c r="Q416" s="261"/>
      <c r="R416" s="261"/>
      <c r="S416" s="261"/>
      <c r="T416" s="261"/>
      <c r="U416" s="340"/>
      <c r="V416" s="340"/>
    </row>
    <row r="417" spans="1:20" ht="13.5" customHeight="1">
      <c r="A417" s="177">
        <v>2020</v>
      </c>
      <c r="B417" s="180" t="s">
        <v>164</v>
      </c>
      <c r="C417" s="254" t="s">
        <v>178</v>
      </c>
      <c r="D417" s="254" t="s">
        <v>252</v>
      </c>
      <c r="E417" s="1690">
        <v>43891</v>
      </c>
      <c r="F417" s="1655" t="s">
        <v>582</v>
      </c>
      <c r="G417" s="257">
        <v>3</v>
      </c>
      <c r="H417" s="275" t="s">
        <v>583</v>
      </c>
      <c r="I417" s="1409"/>
      <c r="J417" s="93"/>
    </row>
    <row r="418" spans="1:20" ht="13.5" customHeight="1">
      <c r="A418" s="177">
        <v>2020</v>
      </c>
      <c r="B418" s="180"/>
      <c r="C418" s="148"/>
      <c r="E418" s="1673"/>
      <c r="F418" s="133"/>
      <c r="G418" s="184">
        <f>SUM(G417)</f>
        <v>3</v>
      </c>
      <c r="I418" s="1409"/>
      <c r="J418" s="93"/>
    </row>
    <row r="419" spans="1:20" ht="13.5" customHeight="1">
      <c r="A419" s="144" t="s">
        <v>46</v>
      </c>
      <c r="B419" s="125"/>
      <c r="C419" s="145" t="s">
        <v>584</v>
      </c>
      <c r="D419" s="125"/>
      <c r="E419" s="1672"/>
      <c r="F419" s="129"/>
      <c r="G419" s="129">
        <f>G416+G418</f>
        <v>26</v>
      </c>
      <c r="H419" s="146"/>
      <c r="I419" s="1409"/>
      <c r="J419" s="93"/>
    </row>
    <row r="420" spans="1:20" ht="13.5" customHeight="1">
      <c r="A420" s="147"/>
      <c r="C420" s="148"/>
      <c r="E420" s="1673"/>
      <c r="F420" s="133"/>
      <c r="G420" s="133"/>
      <c r="I420" s="1541"/>
      <c r="J420" s="93"/>
    </row>
    <row r="421" spans="1:20" ht="13.5" customHeight="1">
      <c r="A421" s="104">
        <v>2019</v>
      </c>
      <c r="B421" s="73" t="s">
        <v>164</v>
      </c>
      <c r="C421" s="73" t="s">
        <v>166</v>
      </c>
      <c r="D421" s="72" t="s">
        <v>55</v>
      </c>
      <c r="E421" s="1673">
        <v>43512</v>
      </c>
      <c r="F421" s="87" t="s">
        <v>585</v>
      </c>
      <c r="G421" s="133">
        <v>5</v>
      </c>
      <c r="H421" s="88" t="s">
        <v>354</v>
      </c>
      <c r="I421" s="1541"/>
      <c r="J421" s="93"/>
    </row>
    <row r="422" spans="1:20" ht="13.5" customHeight="1">
      <c r="A422" s="104">
        <v>2019</v>
      </c>
      <c r="B422" s="73" t="s">
        <v>164</v>
      </c>
      <c r="C422" s="73" t="s">
        <v>166</v>
      </c>
      <c r="D422" s="72" t="s">
        <v>86</v>
      </c>
      <c r="E422" s="1673">
        <v>43562</v>
      </c>
      <c r="F422" s="87" t="s">
        <v>585</v>
      </c>
      <c r="G422" s="133">
        <v>0</v>
      </c>
      <c r="H422" s="88" t="s">
        <v>354</v>
      </c>
      <c r="I422" s="1541" t="s">
        <v>234</v>
      </c>
      <c r="J422" s="93"/>
    </row>
    <row r="423" spans="1:20">
      <c r="A423" s="137">
        <v>2019</v>
      </c>
      <c r="B423" s="73" t="s">
        <v>164</v>
      </c>
      <c r="C423" s="143" t="s">
        <v>586</v>
      </c>
      <c r="D423" s="138" t="s">
        <v>227</v>
      </c>
      <c r="E423" s="1674">
        <v>43604</v>
      </c>
      <c r="F423" s="1656" t="s">
        <v>587</v>
      </c>
      <c r="G423" s="141">
        <v>7</v>
      </c>
      <c r="H423" s="1561" t="s">
        <v>588</v>
      </c>
      <c r="I423" s="1541"/>
    </row>
    <row r="424" spans="1:20" ht="13.5" customHeight="1">
      <c r="A424" s="104">
        <v>2019</v>
      </c>
      <c r="B424" s="73" t="s">
        <v>164</v>
      </c>
      <c r="C424" s="73" t="s">
        <v>166</v>
      </c>
      <c r="D424" s="72" t="s">
        <v>78</v>
      </c>
      <c r="E424" s="1673">
        <v>43611</v>
      </c>
      <c r="F424" s="87" t="s">
        <v>589</v>
      </c>
      <c r="G424" s="133">
        <v>15</v>
      </c>
      <c r="H424" s="88" t="s">
        <v>590</v>
      </c>
      <c r="I424" s="1541"/>
      <c r="J424" s="93"/>
    </row>
    <row r="425" spans="1:20" ht="13.5" customHeight="1">
      <c r="A425" s="104">
        <v>2019</v>
      </c>
      <c r="D425" s="72"/>
      <c r="E425" s="1673"/>
      <c r="F425" s="87"/>
      <c r="G425" s="133">
        <f>SUM(G421:G424)</f>
        <v>27</v>
      </c>
      <c r="I425" s="1541"/>
      <c r="J425" s="93"/>
    </row>
    <row r="426" spans="1:20" s="188" customFormat="1" ht="13.5" customHeight="1">
      <c r="A426" s="281">
        <v>2020</v>
      </c>
      <c r="B426" s="180" t="s">
        <v>164</v>
      </c>
      <c r="C426" s="180" t="s">
        <v>166</v>
      </c>
      <c r="D426" s="259" t="s">
        <v>55</v>
      </c>
      <c r="E426" s="1682">
        <v>43876</v>
      </c>
      <c r="F426" s="282" t="s">
        <v>585</v>
      </c>
      <c r="G426" s="184">
        <v>5</v>
      </c>
      <c r="H426" s="252" t="s">
        <v>591</v>
      </c>
      <c r="I426" s="1538"/>
      <c r="J426" s="187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</row>
    <row r="427" spans="1:20" s="188" customFormat="1" ht="13.5" customHeight="1">
      <c r="A427" s="281">
        <v>2020</v>
      </c>
      <c r="B427" s="180" t="s">
        <v>164</v>
      </c>
      <c r="C427" s="180" t="s">
        <v>166</v>
      </c>
      <c r="D427" s="259" t="s">
        <v>55</v>
      </c>
      <c r="E427" s="1682">
        <v>43876</v>
      </c>
      <c r="F427" s="282" t="s">
        <v>296</v>
      </c>
      <c r="G427" s="184">
        <v>0</v>
      </c>
      <c r="H427" s="252" t="s">
        <v>414</v>
      </c>
      <c r="I427" s="1541" t="s">
        <v>234</v>
      </c>
      <c r="J427" s="187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</row>
    <row r="428" spans="1:20" s="188" customFormat="1" ht="13.5" customHeight="1">
      <c r="A428" s="281">
        <v>2020</v>
      </c>
      <c r="B428" s="180" t="s">
        <v>164</v>
      </c>
      <c r="C428" s="275" t="s">
        <v>166</v>
      </c>
      <c r="D428" s="275" t="s">
        <v>252</v>
      </c>
      <c r="E428" s="1702">
        <v>43891</v>
      </c>
      <c r="F428" s="1663" t="s">
        <v>592</v>
      </c>
      <c r="G428" s="333">
        <v>7</v>
      </c>
      <c r="H428" s="275" t="s">
        <v>593</v>
      </c>
      <c r="I428" s="1538"/>
      <c r="J428" s="187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</row>
    <row r="429" spans="1:20" s="188" customFormat="1" ht="13.5" customHeight="1">
      <c r="A429" s="281">
        <v>2020</v>
      </c>
      <c r="B429" s="180"/>
      <c r="C429" s="180"/>
      <c r="D429" s="259"/>
      <c r="E429" s="1682"/>
      <c r="F429" s="282"/>
      <c r="G429" s="184">
        <f>SUM(G426:G428)</f>
        <v>12</v>
      </c>
      <c r="H429" s="252"/>
      <c r="I429" s="1538"/>
      <c r="J429" s="187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</row>
    <row r="430" spans="1:20" s="188" customFormat="1" ht="13.5" customHeight="1">
      <c r="A430" s="1536">
        <v>2021</v>
      </c>
      <c r="B430" s="1457" t="s">
        <v>164</v>
      </c>
      <c r="C430" s="1494" t="s">
        <v>166</v>
      </c>
      <c r="D430" s="1494" t="s">
        <v>252</v>
      </c>
      <c r="E430" s="1669">
        <v>44262</v>
      </c>
      <c r="F430" s="1495" t="s">
        <v>5388</v>
      </c>
      <c r="G430" s="1495">
        <v>7</v>
      </c>
      <c r="H430" s="1494" t="s">
        <v>593</v>
      </c>
      <c r="I430" s="1538"/>
      <c r="J430" s="187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</row>
    <row r="431" spans="1:20" s="188" customFormat="1" ht="13.5" customHeight="1">
      <c r="A431" s="1536">
        <v>2021</v>
      </c>
      <c r="B431" s="1457" t="s">
        <v>164</v>
      </c>
      <c r="C431" s="1494" t="s">
        <v>166</v>
      </c>
      <c r="D431" s="1494" t="s">
        <v>252</v>
      </c>
      <c r="E431" s="1669">
        <v>44262</v>
      </c>
      <c r="F431" s="1495" t="s">
        <v>5389</v>
      </c>
      <c r="G431" s="1495">
        <v>3</v>
      </c>
      <c r="H431" s="1494" t="s">
        <v>684</v>
      </c>
      <c r="I431" s="1538"/>
      <c r="J431" s="187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</row>
    <row r="432" spans="1:20" s="188" customFormat="1" ht="13.5" customHeight="1">
      <c r="A432" s="1536">
        <v>2021</v>
      </c>
      <c r="B432" s="1457" t="s">
        <v>164</v>
      </c>
      <c r="C432" s="1494" t="s">
        <v>166</v>
      </c>
      <c r="D432" s="1494" t="s">
        <v>252</v>
      </c>
      <c r="E432" s="1669">
        <v>44262</v>
      </c>
      <c r="F432" s="1495" t="s">
        <v>5390</v>
      </c>
      <c r="G432" s="1495">
        <v>10</v>
      </c>
      <c r="H432" s="1494" t="s">
        <v>1119</v>
      </c>
      <c r="I432" s="1757" t="s">
        <v>5392</v>
      </c>
      <c r="J432" s="187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</row>
    <row r="433" spans="1:256" s="188" customFormat="1" ht="13.5" customHeight="1">
      <c r="A433" s="1536">
        <v>2021</v>
      </c>
      <c r="B433" s="1457" t="s">
        <v>164</v>
      </c>
      <c r="C433" s="1494" t="s">
        <v>166</v>
      </c>
      <c r="D433" s="1494" t="s">
        <v>252</v>
      </c>
      <c r="E433" s="1669">
        <v>44262</v>
      </c>
      <c r="F433" s="1495" t="s">
        <v>5391</v>
      </c>
      <c r="G433" s="1495">
        <v>7</v>
      </c>
      <c r="H433" s="1494" t="s">
        <v>527</v>
      </c>
      <c r="I433" s="1538"/>
      <c r="J433" s="187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</row>
    <row r="434" spans="1:256" ht="13.5" customHeight="1">
      <c r="A434" s="1497">
        <v>2021</v>
      </c>
      <c r="B434" s="1457" t="s">
        <v>164</v>
      </c>
      <c r="C434" s="1494" t="s">
        <v>166</v>
      </c>
      <c r="D434" s="1494" t="s">
        <v>5476</v>
      </c>
      <c r="E434" s="1669">
        <v>44317</v>
      </c>
      <c r="F434" s="1495" t="s">
        <v>5480</v>
      </c>
      <c r="G434" s="1495">
        <v>0</v>
      </c>
      <c r="H434" s="1494" t="s">
        <v>354</v>
      </c>
      <c r="I434" s="1541" t="s">
        <v>234</v>
      </c>
      <c r="J434" s="2"/>
    </row>
    <row r="435" spans="1:256" s="188" customFormat="1" ht="13.5" customHeight="1">
      <c r="A435" s="1536">
        <v>2021</v>
      </c>
      <c r="B435" s="1457"/>
      <c r="C435" s="1457"/>
      <c r="D435" s="1537"/>
      <c r="E435" s="1684"/>
      <c r="F435" s="1534"/>
      <c r="G435" s="1458">
        <f>SUM(G430:G434)</f>
        <v>27</v>
      </c>
      <c r="H435" s="1499"/>
      <c r="I435" s="1538"/>
      <c r="J435" s="187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</row>
    <row r="436" spans="1:256" ht="13.5" customHeight="1">
      <c r="A436" s="124" t="s">
        <v>46</v>
      </c>
      <c r="B436" s="125"/>
      <c r="C436" s="125" t="s">
        <v>595</v>
      </c>
      <c r="D436" s="272"/>
      <c r="E436" s="1672"/>
      <c r="F436" s="264"/>
      <c r="G436" s="129">
        <f>G425+G429+G435</f>
        <v>66</v>
      </c>
      <c r="H436" s="146"/>
      <c r="I436" s="1541"/>
      <c r="J436" s="93"/>
    </row>
    <row r="437" spans="1:256" ht="13.5" customHeight="1">
      <c r="A437" s="104"/>
      <c r="D437" s="72"/>
      <c r="E437" s="1673"/>
      <c r="F437" s="87"/>
      <c r="G437" s="133"/>
      <c r="I437" s="1409"/>
      <c r="J437" s="93"/>
    </row>
    <row r="438" spans="1:256" s="115" customFormat="1" ht="13.5" customHeight="1">
      <c r="A438" s="134">
        <v>2018</v>
      </c>
      <c r="B438" s="107" t="s">
        <v>164</v>
      </c>
      <c r="C438" s="169" t="s">
        <v>193</v>
      </c>
      <c r="D438" s="107" t="s">
        <v>66</v>
      </c>
      <c r="E438" s="1670">
        <v>43177</v>
      </c>
      <c r="F438" s="111" t="s">
        <v>596</v>
      </c>
      <c r="G438" s="111">
        <v>5</v>
      </c>
      <c r="H438" s="170" t="s">
        <v>352</v>
      </c>
      <c r="I438" s="1540"/>
      <c r="J438" s="114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</row>
    <row r="439" spans="1:256" s="115" customFormat="1" ht="13.5" customHeight="1">
      <c r="A439" s="134">
        <v>2018</v>
      </c>
      <c r="B439" s="107" t="s">
        <v>164</v>
      </c>
      <c r="C439" s="169" t="s">
        <v>193</v>
      </c>
      <c r="D439" s="107" t="s">
        <v>66</v>
      </c>
      <c r="E439" s="1670">
        <v>43177</v>
      </c>
      <c r="F439" s="111" t="s">
        <v>596</v>
      </c>
      <c r="G439" s="111">
        <v>5</v>
      </c>
      <c r="H439" s="170" t="s">
        <v>354</v>
      </c>
      <c r="I439" s="1540"/>
      <c r="J439" s="114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</row>
    <row r="440" spans="1:256" s="115" customFormat="1" ht="13.5" customHeight="1">
      <c r="A440" s="134">
        <v>2018</v>
      </c>
      <c r="B440" s="107"/>
      <c r="C440" s="169"/>
      <c r="D440" s="107"/>
      <c r="E440" s="1670"/>
      <c r="F440" s="111"/>
      <c r="G440" s="111">
        <f>SUM(G438:G439)</f>
        <v>10</v>
      </c>
      <c r="H440" s="170"/>
      <c r="I440" s="1540"/>
      <c r="J440" s="114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</row>
    <row r="441" spans="1:256" ht="13.5" customHeight="1">
      <c r="A441" s="147">
        <v>2019</v>
      </c>
      <c r="B441" s="73" t="s">
        <v>164</v>
      </c>
      <c r="C441" s="148" t="s">
        <v>193</v>
      </c>
      <c r="D441" s="73" t="s">
        <v>70</v>
      </c>
      <c r="E441" s="1673">
        <v>43183</v>
      </c>
      <c r="F441" s="133" t="s">
        <v>597</v>
      </c>
      <c r="G441" s="133">
        <v>5</v>
      </c>
      <c r="H441" s="88" t="s">
        <v>354</v>
      </c>
      <c r="I441" s="1409"/>
      <c r="J441" s="93"/>
    </row>
    <row r="442" spans="1:256" ht="13.5" customHeight="1">
      <c r="A442" s="147">
        <v>2019</v>
      </c>
      <c r="C442" s="148"/>
      <c r="E442" s="1673"/>
      <c r="F442" s="133"/>
      <c r="G442" s="133">
        <f>SUM(G441)</f>
        <v>5</v>
      </c>
      <c r="I442" s="1409"/>
      <c r="J442" s="93"/>
    </row>
    <row r="443" spans="1:256" ht="13.5" customHeight="1">
      <c r="A443" s="1497">
        <v>2021</v>
      </c>
      <c r="B443" s="1457" t="s">
        <v>164</v>
      </c>
      <c r="C443" s="1494" t="s">
        <v>193</v>
      </c>
      <c r="D443" s="1494" t="s">
        <v>5456</v>
      </c>
      <c r="E443" s="1669">
        <v>44269</v>
      </c>
      <c r="F443" s="1495" t="s">
        <v>5459</v>
      </c>
      <c r="G443" s="1495">
        <v>0</v>
      </c>
      <c r="H443" s="1494" t="s">
        <v>5467</v>
      </c>
      <c r="I443" s="1409" t="s">
        <v>234</v>
      </c>
      <c r="J443" s="2"/>
    </row>
    <row r="444" spans="1:256" ht="13.5" customHeight="1">
      <c r="A444" s="1497">
        <v>2021</v>
      </c>
      <c r="B444" s="1457" t="s">
        <v>164</v>
      </c>
      <c r="C444" s="1494" t="s">
        <v>193</v>
      </c>
      <c r="D444" s="1494" t="s">
        <v>5456</v>
      </c>
      <c r="E444" s="1669">
        <v>44269</v>
      </c>
      <c r="F444" s="1495" t="s">
        <v>5468</v>
      </c>
      <c r="G444" s="1495">
        <v>0</v>
      </c>
      <c r="H444" s="1494" t="s">
        <v>3227</v>
      </c>
      <c r="I444" s="1409" t="s">
        <v>234</v>
      </c>
      <c r="J444" s="2"/>
    </row>
    <row r="445" spans="1:256" ht="13.5" customHeight="1">
      <c r="A445" s="1497">
        <v>2021</v>
      </c>
      <c r="B445" s="1457"/>
      <c r="C445" s="1494"/>
      <c r="D445" s="1494"/>
      <c r="E445" s="1669"/>
      <c r="F445" s="1495"/>
      <c r="G445" s="1495">
        <f>SUM(G443:G444)</f>
        <v>0</v>
      </c>
      <c r="H445" s="1494"/>
      <c r="I445" s="1409"/>
      <c r="J445" s="2"/>
    </row>
    <row r="446" spans="1:256" ht="13.5" customHeight="1">
      <c r="A446" s="144" t="s">
        <v>46</v>
      </c>
      <c r="B446" s="125"/>
      <c r="C446" s="145" t="s">
        <v>598</v>
      </c>
      <c r="D446" s="125"/>
      <c r="E446" s="1672"/>
      <c r="F446" s="129"/>
      <c r="G446" s="129">
        <f>G440+G442</f>
        <v>15</v>
      </c>
      <c r="H446" s="146"/>
      <c r="I446" s="1409"/>
      <c r="J446" s="93"/>
    </row>
    <row r="447" spans="1:256" ht="13.5" customHeight="1">
      <c r="A447" s="178"/>
      <c r="B447" s="154"/>
      <c r="C447" s="155"/>
      <c r="D447" s="154"/>
      <c r="E447" s="1677"/>
      <c r="F447" s="153"/>
      <c r="G447" s="153"/>
      <c r="H447" s="157"/>
      <c r="I447" s="1409"/>
      <c r="J447" s="93"/>
    </row>
    <row r="448" spans="1:256" ht="13.5" customHeight="1">
      <c r="A448" s="134">
        <v>2018</v>
      </c>
      <c r="B448" s="107" t="s">
        <v>53</v>
      </c>
      <c r="C448" s="171" t="s">
        <v>599</v>
      </c>
      <c r="D448" s="107" t="s">
        <v>265</v>
      </c>
      <c r="E448" s="1670">
        <v>43352</v>
      </c>
      <c r="F448" s="111" t="s">
        <v>600</v>
      </c>
      <c r="G448" s="172">
        <v>3</v>
      </c>
      <c r="H448" s="170" t="s">
        <v>601</v>
      </c>
      <c r="I448" s="1409"/>
      <c r="J448" s="2"/>
      <c r="IV448" s="2"/>
    </row>
    <row r="449" spans="1:256" ht="13.5" customHeight="1">
      <c r="A449" s="134">
        <v>2018</v>
      </c>
      <c r="B449" s="107"/>
      <c r="C449" s="171"/>
      <c r="D449" s="107"/>
      <c r="E449" s="1670"/>
      <c r="F449" s="111"/>
      <c r="G449" s="172">
        <f>G448</f>
        <v>3</v>
      </c>
      <c r="H449" s="170"/>
      <c r="I449" s="1409"/>
      <c r="J449" s="2"/>
      <c r="IV449" s="2"/>
    </row>
    <row r="450" spans="1:256">
      <c r="A450" s="173">
        <v>2019</v>
      </c>
      <c r="B450" s="73" t="s">
        <v>53</v>
      </c>
      <c r="C450" s="174" t="s">
        <v>599</v>
      </c>
      <c r="D450" s="174" t="s">
        <v>277</v>
      </c>
      <c r="E450" s="1679">
        <v>43716</v>
      </c>
      <c r="F450" s="1657" t="s">
        <v>602</v>
      </c>
      <c r="G450" s="173">
        <v>3</v>
      </c>
      <c r="H450" s="88" t="s">
        <v>601</v>
      </c>
      <c r="I450" s="1409"/>
      <c r="IV450" s="2"/>
    </row>
    <row r="451" spans="1:256">
      <c r="A451" s="173">
        <v>2019</v>
      </c>
      <c r="B451" s="174"/>
      <c r="C451" s="174"/>
      <c r="D451" s="174"/>
      <c r="E451" s="1679"/>
      <c r="F451" s="1715"/>
      <c r="G451" s="173">
        <f>SUM(G450)</f>
        <v>3</v>
      </c>
      <c r="I451" s="1409"/>
      <c r="IV451" s="2"/>
    </row>
    <row r="452" spans="1:256" ht="13.5" customHeight="1">
      <c r="A452" s="144" t="s">
        <v>46</v>
      </c>
      <c r="B452" s="125"/>
      <c r="C452" s="145" t="s">
        <v>5758</v>
      </c>
      <c r="D452" s="125"/>
      <c r="E452" s="1672"/>
      <c r="F452" s="129"/>
      <c r="G452" s="129">
        <f>G449+G451</f>
        <v>6</v>
      </c>
      <c r="H452" s="146"/>
      <c r="I452" s="1409"/>
      <c r="J452" s="2"/>
      <c r="IV452" s="2"/>
    </row>
    <row r="453" spans="1:256" ht="13.5" customHeight="1">
      <c r="A453" s="178"/>
      <c r="B453" s="154"/>
      <c r="C453" s="155"/>
      <c r="D453" s="154"/>
      <c r="E453" s="1677"/>
      <c r="F453" s="153"/>
      <c r="G453" s="153"/>
      <c r="H453" s="157"/>
      <c r="I453" s="1409"/>
      <c r="J453" s="93"/>
      <c r="IV453" s="2"/>
    </row>
    <row r="454" spans="1:256" ht="13.5" customHeight="1">
      <c r="A454" s="1497">
        <v>2021</v>
      </c>
      <c r="B454" s="1457" t="s">
        <v>129</v>
      </c>
      <c r="C454" s="1457" t="s">
        <v>1628</v>
      </c>
      <c r="D454" s="1494" t="s">
        <v>5476</v>
      </c>
      <c r="E454" s="1669">
        <v>44317</v>
      </c>
      <c r="F454" s="1495" t="s">
        <v>5483</v>
      </c>
      <c r="G454" s="1495">
        <v>0</v>
      </c>
      <c r="H454" s="1494" t="s">
        <v>295</v>
      </c>
      <c r="I454" s="1409" t="s">
        <v>234</v>
      </c>
      <c r="J454" s="2"/>
    </row>
    <row r="455" spans="1:256" ht="13.5" customHeight="1">
      <c r="A455" s="1497">
        <v>2021</v>
      </c>
      <c r="B455" s="1457" t="s">
        <v>129</v>
      </c>
      <c r="C455" s="1457" t="s">
        <v>1628</v>
      </c>
      <c r="D455" s="1459" t="s">
        <v>5486</v>
      </c>
      <c r="E455" s="1675">
        <v>44332</v>
      </c>
      <c r="F455" s="1495" t="s">
        <v>5662</v>
      </c>
      <c r="G455" s="1495">
        <v>10</v>
      </c>
      <c r="H455" s="1494" t="s">
        <v>5663</v>
      </c>
      <c r="I455" s="1409"/>
      <c r="J455" s="2"/>
    </row>
    <row r="456" spans="1:256" ht="13.5" customHeight="1">
      <c r="A456" s="1497">
        <v>2021</v>
      </c>
      <c r="B456" s="1457"/>
      <c r="C456" s="1457"/>
      <c r="D456" s="1494"/>
      <c r="E456" s="1669"/>
      <c r="F456" s="1495"/>
      <c r="G456" s="1495">
        <f>SUM(G454:G455)</f>
        <v>10</v>
      </c>
      <c r="H456" s="1494"/>
      <c r="I456" s="1409"/>
      <c r="J456" s="2"/>
    </row>
    <row r="457" spans="1:256" ht="13.5" customHeight="1">
      <c r="A457" s="144" t="s">
        <v>46</v>
      </c>
      <c r="B457" s="125"/>
      <c r="C457" s="145" t="s">
        <v>1959</v>
      </c>
      <c r="D457" s="1432"/>
      <c r="E457" s="1692"/>
      <c r="F457" s="1560"/>
      <c r="G457" s="1436">
        <f>G456</f>
        <v>10</v>
      </c>
      <c r="H457" s="1435"/>
      <c r="I457" s="1409"/>
      <c r="J457" s="93"/>
    </row>
    <row r="458" spans="1:256" ht="13.5" customHeight="1">
      <c r="A458" s="178"/>
      <c r="B458" s="154"/>
      <c r="C458" s="155"/>
      <c r="D458" s="154"/>
      <c r="E458" s="1677"/>
      <c r="F458" s="153"/>
      <c r="G458" s="280"/>
      <c r="H458" s="157"/>
      <c r="I458" s="1409"/>
      <c r="J458" s="93"/>
    </row>
    <row r="459" spans="1:256" ht="13.5" customHeight="1">
      <c r="A459" s="177">
        <v>2020</v>
      </c>
      <c r="B459" s="180" t="s">
        <v>164</v>
      </c>
      <c r="C459" s="254" t="s">
        <v>175</v>
      </c>
      <c r="D459" s="254" t="s">
        <v>252</v>
      </c>
      <c r="E459" s="1690">
        <v>43891</v>
      </c>
      <c r="F459" s="1655" t="s">
        <v>604</v>
      </c>
      <c r="G459" s="257">
        <v>3</v>
      </c>
      <c r="H459" s="275" t="s">
        <v>605</v>
      </c>
      <c r="I459" s="1409"/>
      <c r="J459" s="93"/>
    </row>
    <row r="460" spans="1:256" ht="13.5" customHeight="1">
      <c r="A460" s="177">
        <v>2020</v>
      </c>
      <c r="B460" s="180" t="s">
        <v>164</v>
      </c>
      <c r="C460" s="254" t="s">
        <v>175</v>
      </c>
      <c r="D460" s="254" t="s">
        <v>252</v>
      </c>
      <c r="E460" s="1690">
        <v>43891</v>
      </c>
      <c r="F460" s="1655" t="s">
        <v>606</v>
      </c>
      <c r="G460" s="257">
        <v>3</v>
      </c>
      <c r="H460" s="275" t="s">
        <v>607</v>
      </c>
      <c r="I460" s="1409"/>
      <c r="J460" s="93"/>
    </row>
    <row r="461" spans="1:256" ht="13.5" customHeight="1">
      <c r="A461" s="177">
        <v>2020</v>
      </c>
      <c r="B461" s="351"/>
      <c r="C461" s="254"/>
      <c r="D461" s="254"/>
      <c r="E461" s="1690"/>
      <c r="F461" s="1655"/>
      <c r="G461" s="257">
        <f>SUM(G459:G460)</f>
        <v>6</v>
      </c>
      <c r="H461" s="275"/>
      <c r="I461" s="1409"/>
      <c r="J461" s="93"/>
    </row>
    <row r="462" spans="1:256" ht="13.5" customHeight="1">
      <c r="A462" s="1497">
        <v>2021</v>
      </c>
      <c r="B462" s="1457" t="s">
        <v>164</v>
      </c>
      <c r="C462" s="1459" t="s">
        <v>175</v>
      </c>
      <c r="D462" s="1459" t="s">
        <v>5486</v>
      </c>
      <c r="E462" s="1675">
        <v>44332</v>
      </c>
      <c r="F462" s="1601" t="s">
        <v>5527</v>
      </c>
      <c r="G462" s="1602">
        <v>15</v>
      </c>
      <c r="H462" s="1494" t="s">
        <v>5528</v>
      </c>
      <c r="I462" s="1409"/>
      <c r="J462" s="93"/>
    </row>
    <row r="463" spans="1:256" ht="13.5" customHeight="1">
      <c r="A463" s="1497">
        <v>2021</v>
      </c>
      <c r="B463" s="1457"/>
      <c r="C463" s="1494"/>
      <c r="D463" s="1494"/>
      <c r="E463" s="1669"/>
      <c r="F463" s="1718"/>
      <c r="G463" s="1495">
        <f>SUM(G462)</f>
        <v>15</v>
      </c>
      <c r="H463" s="1459"/>
      <c r="I463" s="1409"/>
      <c r="J463" s="93"/>
    </row>
    <row r="464" spans="1:256" ht="13.5" customHeight="1">
      <c r="A464" s="144" t="s">
        <v>46</v>
      </c>
      <c r="B464" s="125"/>
      <c r="C464" s="125" t="s">
        <v>608</v>
      </c>
      <c r="D464" s="125"/>
      <c r="E464" s="1672"/>
      <c r="F464" s="129"/>
      <c r="G464" s="264">
        <f>G461+G463</f>
        <v>21</v>
      </c>
      <c r="H464" s="146"/>
      <c r="I464" s="1409"/>
      <c r="J464" s="93"/>
    </row>
    <row r="465" spans="1:20" ht="13.5" customHeight="1">
      <c r="A465" s="178"/>
      <c r="B465" s="154"/>
      <c r="C465" s="154"/>
      <c r="D465" s="154"/>
      <c r="E465" s="1677"/>
      <c r="F465" s="153"/>
      <c r="G465" s="280"/>
      <c r="H465" s="157"/>
      <c r="I465" s="1409"/>
      <c r="J465" s="93"/>
    </row>
    <row r="466" spans="1:20" ht="13.5" customHeight="1">
      <c r="A466" s="1497">
        <v>2021</v>
      </c>
      <c r="B466" s="1457" t="s">
        <v>164</v>
      </c>
      <c r="C466" s="1457" t="s">
        <v>5135</v>
      </c>
      <c r="D466" s="1457" t="s">
        <v>5745</v>
      </c>
      <c r="E466" s="1684">
        <v>44276</v>
      </c>
      <c r="F466" s="1458" t="s">
        <v>5752</v>
      </c>
      <c r="G466" s="1534">
        <v>5</v>
      </c>
      <c r="H466" s="1499" t="s">
        <v>995</v>
      </c>
      <c r="I466" s="1409"/>
      <c r="J466" s="93"/>
    </row>
    <row r="467" spans="1:20" ht="13.5" customHeight="1">
      <c r="A467" s="1497">
        <v>2021</v>
      </c>
      <c r="B467" s="1457" t="s">
        <v>164</v>
      </c>
      <c r="C467" s="1457" t="s">
        <v>5135</v>
      </c>
      <c r="D467" s="1457" t="s">
        <v>5745</v>
      </c>
      <c r="E467" s="1684">
        <v>44276</v>
      </c>
      <c r="F467" s="1458" t="s">
        <v>5752</v>
      </c>
      <c r="G467" s="1534">
        <v>5</v>
      </c>
      <c r="H467" s="1499" t="s">
        <v>354</v>
      </c>
      <c r="I467" s="1409"/>
      <c r="J467" s="93"/>
    </row>
    <row r="468" spans="1:20" ht="13.5" customHeight="1">
      <c r="A468" s="1497">
        <v>2021</v>
      </c>
      <c r="B468" s="1457"/>
      <c r="C468" s="1457"/>
      <c r="D468" s="1457"/>
      <c r="E468" s="1684"/>
      <c r="F468" s="1458"/>
      <c r="G468" s="1534">
        <v>10</v>
      </c>
      <c r="H468" s="1499"/>
      <c r="I468" s="1409"/>
      <c r="J468" s="93"/>
    </row>
    <row r="469" spans="1:20" ht="13.5" customHeight="1">
      <c r="A469" s="144" t="s">
        <v>46</v>
      </c>
      <c r="B469" s="1749"/>
      <c r="C469" s="125" t="s">
        <v>5137</v>
      </c>
      <c r="D469" s="1749"/>
      <c r="E469" s="1750"/>
      <c r="F469" s="1748"/>
      <c r="G469" s="264">
        <v>10</v>
      </c>
      <c r="H469" s="1752"/>
      <c r="I469" s="1409"/>
      <c r="J469" s="93"/>
    </row>
    <row r="470" spans="1:20" ht="13.5" customHeight="1">
      <c r="A470" s="178"/>
      <c r="B470" s="154"/>
      <c r="C470" s="154"/>
      <c r="D470" s="154"/>
      <c r="E470" s="1677"/>
      <c r="F470" s="153"/>
      <c r="G470" s="280"/>
      <c r="H470" s="157"/>
      <c r="I470" s="1409"/>
      <c r="J470" s="93"/>
    </row>
    <row r="471" spans="1:20" s="115" customFormat="1">
      <c r="A471" s="134">
        <v>2018</v>
      </c>
      <c r="B471" s="107" t="s">
        <v>91</v>
      </c>
      <c r="C471" s="107" t="s">
        <v>126</v>
      </c>
      <c r="D471" s="107" t="s">
        <v>227</v>
      </c>
      <c r="E471" s="1670">
        <v>43240</v>
      </c>
      <c r="F471" s="1665" t="s">
        <v>609</v>
      </c>
      <c r="G471" s="111">
        <v>10</v>
      </c>
      <c r="H471" s="170" t="s">
        <v>610</v>
      </c>
      <c r="I471" s="1540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</row>
    <row r="472" spans="1:20" s="115" customFormat="1">
      <c r="A472" s="134">
        <v>2018</v>
      </c>
      <c r="B472" s="107" t="s">
        <v>91</v>
      </c>
      <c r="C472" s="107" t="s">
        <v>126</v>
      </c>
      <c r="D472" s="107" t="s">
        <v>227</v>
      </c>
      <c r="E472" s="1670">
        <v>43240</v>
      </c>
      <c r="F472" s="1665" t="s">
        <v>611</v>
      </c>
      <c r="G472" s="111">
        <v>7</v>
      </c>
      <c r="H472" s="170" t="s">
        <v>612</v>
      </c>
      <c r="I472" s="1540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</row>
    <row r="473" spans="1:20" s="115" customFormat="1">
      <c r="A473" s="134">
        <v>2018</v>
      </c>
      <c r="B473" s="107" t="s">
        <v>91</v>
      </c>
      <c r="C473" s="107" t="s">
        <v>126</v>
      </c>
      <c r="D473" s="107" t="s">
        <v>500</v>
      </c>
      <c r="E473" s="1670">
        <v>43415</v>
      </c>
      <c r="F473" s="1665" t="s">
        <v>613</v>
      </c>
      <c r="G473" s="111">
        <v>5</v>
      </c>
      <c r="H473" s="170" t="s">
        <v>236</v>
      </c>
      <c r="I473" s="1540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</row>
    <row r="474" spans="1:20" s="115" customFormat="1">
      <c r="A474" s="134">
        <v>2018</v>
      </c>
      <c r="B474" s="107" t="s">
        <v>91</v>
      </c>
      <c r="C474" s="107" t="s">
        <v>126</v>
      </c>
      <c r="D474" s="107" t="s">
        <v>500</v>
      </c>
      <c r="E474" s="1670">
        <v>43415</v>
      </c>
      <c r="F474" s="1665" t="s">
        <v>613</v>
      </c>
      <c r="G474" s="111">
        <v>5</v>
      </c>
      <c r="H474" s="170" t="s">
        <v>273</v>
      </c>
      <c r="I474" s="1540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0" s="115" customFormat="1">
      <c r="A475" s="134">
        <v>2018</v>
      </c>
      <c r="B475" s="107"/>
      <c r="C475" s="107"/>
      <c r="D475" s="107"/>
      <c r="E475" s="1670"/>
      <c r="F475" s="1665"/>
      <c r="G475" s="111">
        <f>SUM(G471:G474)</f>
        <v>27</v>
      </c>
      <c r="H475" s="170"/>
      <c r="I475" s="1540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</row>
    <row r="476" spans="1:20" s="115" customFormat="1">
      <c r="A476" s="1497">
        <v>2021</v>
      </c>
      <c r="B476" s="1457" t="s">
        <v>91</v>
      </c>
      <c r="C476" s="1494" t="s">
        <v>126</v>
      </c>
      <c r="D476" s="1494" t="s">
        <v>252</v>
      </c>
      <c r="E476" s="1669">
        <v>44262</v>
      </c>
      <c r="F476" s="1495" t="s">
        <v>5393</v>
      </c>
      <c r="G476" s="1495">
        <v>7</v>
      </c>
      <c r="H476" s="1494" t="s">
        <v>572</v>
      </c>
      <c r="I476" s="1540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</row>
    <row r="477" spans="1:20" s="115" customFormat="1">
      <c r="A477" s="1497">
        <v>2021</v>
      </c>
      <c r="B477" s="1457" t="s">
        <v>91</v>
      </c>
      <c r="C477" s="1459" t="s">
        <v>126</v>
      </c>
      <c r="D477" s="1459" t="s">
        <v>5486</v>
      </c>
      <c r="E477" s="1675">
        <v>44332</v>
      </c>
      <c r="F477" s="1601" t="s">
        <v>5529</v>
      </c>
      <c r="G477" s="1602">
        <v>10</v>
      </c>
      <c r="H477" s="1494" t="s">
        <v>5530</v>
      </c>
      <c r="I477" s="1540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</row>
    <row r="478" spans="1:20" s="115" customFormat="1">
      <c r="A478" s="1497">
        <v>2021</v>
      </c>
      <c r="B478" s="1457"/>
      <c r="C478" s="1457"/>
      <c r="D478" s="1457"/>
      <c r="E478" s="1684"/>
      <c r="F478" s="1726"/>
      <c r="G478" s="1458">
        <f>SUM(G476:G477)</f>
        <v>17</v>
      </c>
      <c r="H478" s="1499"/>
      <c r="I478" s="1540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</row>
    <row r="479" spans="1:20" ht="13.5" customHeight="1">
      <c r="A479" s="144" t="s">
        <v>46</v>
      </c>
      <c r="B479" s="125"/>
      <c r="C479" s="145" t="s">
        <v>614</v>
      </c>
      <c r="D479" s="125"/>
      <c r="E479" s="1672"/>
      <c r="F479" s="129"/>
      <c r="G479" s="129">
        <f>G475+G478</f>
        <v>44</v>
      </c>
      <c r="H479" s="146"/>
      <c r="I479" s="1409"/>
      <c r="J479" s="93"/>
    </row>
    <row r="480" spans="1:20" ht="13.5" customHeight="1">
      <c r="A480" s="147"/>
      <c r="C480" s="148"/>
      <c r="E480" s="1673"/>
      <c r="F480" s="133"/>
      <c r="G480" s="133"/>
      <c r="I480" s="1409"/>
      <c r="J480" s="93"/>
    </row>
    <row r="481" spans="1:20" s="115" customFormat="1">
      <c r="A481" s="134">
        <v>2018</v>
      </c>
      <c r="B481" s="107" t="s">
        <v>91</v>
      </c>
      <c r="C481" s="107" t="s">
        <v>211</v>
      </c>
      <c r="D481" s="107" t="s">
        <v>227</v>
      </c>
      <c r="E481" s="1670">
        <v>43240</v>
      </c>
      <c r="F481" s="1665" t="s">
        <v>615</v>
      </c>
      <c r="G481" s="111">
        <v>3</v>
      </c>
      <c r="H481" s="170" t="s">
        <v>616</v>
      </c>
      <c r="I481" s="1540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</row>
    <row r="482" spans="1:20" s="115" customFormat="1">
      <c r="A482" s="134">
        <v>2018</v>
      </c>
      <c r="B482" s="107"/>
      <c r="C482" s="107"/>
      <c r="D482" s="107"/>
      <c r="E482" s="1670"/>
      <c r="F482" s="1665"/>
      <c r="G482" s="111">
        <f>G481</f>
        <v>3</v>
      </c>
      <c r="H482" s="170"/>
      <c r="I482" s="1540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</row>
    <row r="483" spans="1:20" ht="13.5" customHeight="1">
      <c r="A483" s="124" t="s">
        <v>46</v>
      </c>
      <c r="B483" s="125"/>
      <c r="C483" s="125" t="s">
        <v>617</v>
      </c>
      <c r="D483" s="272"/>
      <c r="E483" s="1672"/>
      <c r="F483" s="129"/>
      <c r="G483" s="264">
        <f>G482</f>
        <v>3</v>
      </c>
      <c r="H483" s="146"/>
      <c r="I483" s="1409"/>
      <c r="J483" s="93"/>
    </row>
    <row r="484" spans="1:20" ht="13.5" customHeight="1">
      <c r="A484" s="104"/>
      <c r="D484" s="72"/>
      <c r="E484" s="1673"/>
      <c r="F484" s="133"/>
      <c r="I484" s="1409"/>
      <c r="J484" s="93"/>
    </row>
    <row r="485" spans="1:20" ht="13.5" customHeight="1">
      <c r="A485" s="1536">
        <v>2021</v>
      </c>
      <c r="B485" s="1457" t="s">
        <v>53</v>
      </c>
      <c r="C485" s="1459" t="s">
        <v>5531</v>
      </c>
      <c r="D485" s="1459" t="s">
        <v>5486</v>
      </c>
      <c r="E485" s="1675">
        <v>44332</v>
      </c>
      <c r="F485" s="1601" t="s">
        <v>5532</v>
      </c>
      <c r="G485" s="1602">
        <v>7</v>
      </c>
      <c r="H485" s="1494" t="s">
        <v>5533</v>
      </c>
      <c r="I485" s="1409"/>
      <c r="J485" s="93"/>
    </row>
    <row r="486" spans="1:20" ht="13.5" customHeight="1">
      <c r="A486" s="1536">
        <v>2021</v>
      </c>
      <c r="B486" s="1457"/>
      <c r="C486" s="1457"/>
      <c r="D486" s="1537"/>
      <c r="E486" s="1684"/>
      <c r="F486" s="1458"/>
      <c r="G486" s="1534">
        <f>SUM(G485)</f>
        <v>7</v>
      </c>
      <c r="H486" s="1499"/>
      <c r="I486" s="1409"/>
      <c r="J486" s="93"/>
    </row>
    <row r="487" spans="1:20" ht="13.5" customHeight="1">
      <c r="A487" s="124" t="s">
        <v>46</v>
      </c>
      <c r="B487" s="125"/>
      <c r="C487" s="125" t="s">
        <v>5534</v>
      </c>
      <c r="D487" s="272"/>
      <c r="E487" s="1672"/>
      <c r="F487" s="129"/>
      <c r="G487" s="264">
        <f>G486</f>
        <v>7</v>
      </c>
      <c r="H487" s="146"/>
      <c r="I487" s="1409"/>
      <c r="J487" s="93"/>
    </row>
    <row r="488" spans="1:20" ht="16.149999999999999" customHeight="1">
      <c r="A488" s="134">
        <v>2018</v>
      </c>
      <c r="B488" s="107" t="s">
        <v>53</v>
      </c>
      <c r="C488" s="107" t="s">
        <v>144</v>
      </c>
      <c r="D488" s="107" t="s">
        <v>265</v>
      </c>
      <c r="E488" s="1670">
        <v>43352</v>
      </c>
      <c r="F488" s="111" t="s">
        <v>619</v>
      </c>
      <c r="G488" s="172">
        <v>3</v>
      </c>
      <c r="H488" s="170" t="s">
        <v>620</v>
      </c>
      <c r="I488" s="1409"/>
      <c r="J488" s="2"/>
    </row>
    <row r="489" spans="1:20">
      <c r="A489" s="134">
        <v>2018</v>
      </c>
      <c r="B489" s="107" t="s">
        <v>53</v>
      </c>
      <c r="C489" s="107" t="s">
        <v>144</v>
      </c>
      <c r="D489" s="107" t="s">
        <v>265</v>
      </c>
      <c r="E489" s="1670">
        <v>43352</v>
      </c>
      <c r="F489" s="111" t="s">
        <v>621</v>
      </c>
      <c r="G489" s="172">
        <v>7</v>
      </c>
      <c r="H489" s="170" t="s">
        <v>622</v>
      </c>
      <c r="I489" s="1409"/>
      <c r="J489" s="2"/>
    </row>
    <row r="490" spans="1:20">
      <c r="A490" s="134">
        <v>2018</v>
      </c>
      <c r="B490" s="107"/>
      <c r="C490" s="171"/>
      <c r="D490" s="107"/>
      <c r="E490" s="1670"/>
      <c r="F490" s="111"/>
      <c r="G490" s="172">
        <f>SUM(G488:G489)</f>
        <v>10</v>
      </c>
      <c r="H490" s="170"/>
      <c r="I490" s="1409"/>
      <c r="J490" s="2"/>
    </row>
    <row r="491" spans="1:20">
      <c r="A491" s="173">
        <v>2019</v>
      </c>
      <c r="B491" s="73" t="s">
        <v>53</v>
      </c>
      <c r="C491" s="73" t="s">
        <v>144</v>
      </c>
      <c r="D491" s="73" t="s">
        <v>461</v>
      </c>
      <c r="E491" s="1679">
        <v>43730</v>
      </c>
      <c r="F491" s="1657" t="s">
        <v>623</v>
      </c>
      <c r="G491" s="173">
        <v>2</v>
      </c>
      <c r="H491" s="88" t="s">
        <v>248</v>
      </c>
      <c r="I491" s="1409"/>
    </row>
    <row r="492" spans="1:20">
      <c r="A492" s="173">
        <v>2019</v>
      </c>
      <c r="B492" s="107"/>
      <c r="C492" s="171"/>
      <c r="D492" s="107"/>
      <c r="E492" s="1670"/>
      <c r="F492" s="111"/>
      <c r="G492" s="87">
        <f>SUM(G491)</f>
        <v>2</v>
      </c>
      <c r="H492" s="170"/>
      <c r="I492" s="1409"/>
      <c r="J492" s="2"/>
    </row>
    <row r="493" spans="1:20">
      <c r="A493" s="1458">
        <v>2021</v>
      </c>
      <c r="B493" s="1457" t="s">
        <v>53</v>
      </c>
      <c r="C493" s="1494" t="s">
        <v>144</v>
      </c>
      <c r="D493" s="1494" t="s">
        <v>252</v>
      </c>
      <c r="E493" s="1669">
        <v>44262</v>
      </c>
      <c r="F493" s="1495" t="s">
        <v>5428</v>
      </c>
      <c r="G493" s="1495">
        <v>3</v>
      </c>
      <c r="H493" s="1494" t="s">
        <v>1175</v>
      </c>
      <c r="I493" s="1409"/>
      <c r="J493" s="2"/>
    </row>
    <row r="494" spans="1:20">
      <c r="A494" s="1458">
        <v>2021</v>
      </c>
      <c r="B494" s="1457"/>
      <c r="C494" s="1494"/>
      <c r="D494" s="1494"/>
      <c r="E494" s="1669"/>
      <c r="F494" s="1495"/>
      <c r="G494" s="1495">
        <v>3</v>
      </c>
      <c r="H494" s="1494"/>
      <c r="I494" s="1409"/>
      <c r="J494" s="2"/>
    </row>
    <row r="495" spans="1:20" ht="13.5" customHeight="1">
      <c r="A495" s="124" t="s">
        <v>46</v>
      </c>
      <c r="B495" s="125"/>
      <c r="C495" s="125" t="s">
        <v>624</v>
      </c>
      <c r="D495" s="272"/>
      <c r="E495" s="1672"/>
      <c r="F495" s="129"/>
      <c r="G495" s="264">
        <v>15</v>
      </c>
      <c r="H495" s="146"/>
      <c r="I495" s="1409"/>
      <c r="J495" s="93"/>
    </row>
    <row r="496" spans="1:20" ht="13.5" customHeight="1">
      <c r="A496" s="104"/>
      <c r="D496" s="72"/>
      <c r="E496" s="1673"/>
      <c r="F496" s="133"/>
      <c r="I496" s="1541"/>
      <c r="J496" s="93"/>
    </row>
    <row r="497" spans="1:20" s="115" customFormat="1" ht="13.5" customHeight="1">
      <c r="A497" s="134">
        <v>2018</v>
      </c>
      <c r="B497" s="107" t="s">
        <v>91</v>
      </c>
      <c r="C497" s="169" t="s">
        <v>165</v>
      </c>
      <c r="D497" s="107" t="s">
        <v>55</v>
      </c>
      <c r="E497" s="1670">
        <v>43149</v>
      </c>
      <c r="F497" s="111" t="s">
        <v>625</v>
      </c>
      <c r="G497" s="111">
        <v>10</v>
      </c>
      <c r="H497" s="170" t="s">
        <v>626</v>
      </c>
      <c r="I497" s="1652"/>
      <c r="J497" s="114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0" s="115" customFormat="1">
      <c r="A498" s="134">
        <v>2018</v>
      </c>
      <c r="B498" s="107" t="s">
        <v>91</v>
      </c>
      <c r="C498" s="107" t="s">
        <v>165</v>
      </c>
      <c r="D498" s="107" t="s">
        <v>227</v>
      </c>
      <c r="E498" s="1670">
        <v>43240</v>
      </c>
      <c r="F498" s="1665" t="s">
        <v>627</v>
      </c>
      <c r="G498" s="111">
        <v>3</v>
      </c>
      <c r="H498" s="170" t="s">
        <v>628</v>
      </c>
      <c r="I498" s="1652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</row>
    <row r="499" spans="1:20" s="115" customFormat="1">
      <c r="A499" s="134">
        <v>2018</v>
      </c>
      <c r="B499" s="107" t="s">
        <v>91</v>
      </c>
      <c r="C499" s="107" t="s">
        <v>165</v>
      </c>
      <c r="D499" s="107" t="s">
        <v>227</v>
      </c>
      <c r="E499" s="1670">
        <v>43240</v>
      </c>
      <c r="F499" s="1665" t="s">
        <v>629</v>
      </c>
      <c r="G499" s="111">
        <v>10</v>
      </c>
      <c r="H499" s="170" t="s">
        <v>630</v>
      </c>
      <c r="I499" s="1652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</row>
    <row r="500" spans="1:20" s="115" customFormat="1">
      <c r="A500" s="134">
        <v>2018</v>
      </c>
      <c r="B500" s="107" t="s">
        <v>91</v>
      </c>
      <c r="C500" s="107" t="s">
        <v>165</v>
      </c>
      <c r="D500" s="107" t="s">
        <v>370</v>
      </c>
      <c r="E500" s="1670">
        <v>43247</v>
      </c>
      <c r="F500" s="111" t="s">
        <v>631</v>
      </c>
      <c r="G500" s="111">
        <v>5</v>
      </c>
      <c r="H500" s="170" t="s">
        <v>632</v>
      </c>
      <c r="I500" s="1652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</row>
    <row r="501" spans="1:20" s="115" customFormat="1" ht="13.5" customHeight="1">
      <c r="A501" s="134">
        <v>2018</v>
      </c>
      <c r="B501" s="107"/>
      <c r="C501" s="169"/>
      <c r="D501" s="107"/>
      <c r="E501" s="1670"/>
      <c r="F501" s="111"/>
      <c r="G501" s="111">
        <f>SUM(G497:G500)</f>
        <v>28</v>
      </c>
      <c r="H501" s="170"/>
      <c r="I501" s="1652"/>
      <c r="J501" s="114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</row>
    <row r="502" spans="1:20">
      <c r="A502" s="173">
        <v>2019</v>
      </c>
      <c r="B502" s="73" t="s">
        <v>91</v>
      </c>
      <c r="C502" s="174" t="s">
        <v>165</v>
      </c>
      <c r="D502" s="174" t="s">
        <v>277</v>
      </c>
      <c r="E502" s="1679">
        <v>43716</v>
      </c>
      <c r="F502" s="1657" t="s">
        <v>633</v>
      </c>
      <c r="G502" s="173">
        <v>7</v>
      </c>
      <c r="H502" s="88" t="s">
        <v>634</v>
      </c>
      <c r="I502" s="1541"/>
    </row>
    <row r="503" spans="1:20">
      <c r="A503" s="173">
        <v>2019</v>
      </c>
      <c r="B503" s="174"/>
      <c r="C503" s="174"/>
      <c r="D503" s="174"/>
      <c r="E503" s="1679"/>
      <c r="F503" s="1715"/>
      <c r="G503" s="173">
        <f>SUM(G502)</f>
        <v>7</v>
      </c>
      <c r="I503" s="1541"/>
    </row>
    <row r="504" spans="1:20">
      <c r="A504" s="1363">
        <v>2020</v>
      </c>
      <c r="B504" s="1362" t="s">
        <v>164</v>
      </c>
      <c r="C504" s="1362" t="s">
        <v>165</v>
      </c>
      <c r="D504" s="1362" t="s">
        <v>635</v>
      </c>
      <c r="E504" s="1681">
        <v>43870</v>
      </c>
      <c r="F504" s="1667" t="s">
        <v>636</v>
      </c>
      <c r="G504" s="1363">
        <v>5</v>
      </c>
      <c r="H504" s="1405" t="s">
        <v>352</v>
      </c>
      <c r="I504" s="1541"/>
    </row>
    <row r="505" spans="1:20">
      <c r="A505" s="1363">
        <v>2020</v>
      </c>
      <c r="B505" s="1362" t="s">
        <v>164</v>
      </c>
      <c r="C505" s="1362" t="s">
        <v>165</v>
      </c>
      <c r="D505" s="1362" t="s">
        <v>635</v>
      </c>
      <c r="E505" s="1681">
        <v>43867</v>
      </c>
      <c r="F505" s="1667"/>
      <c r="G505" s="1363">
        <v>0</v>
      </c>
      <c r="H505" s="1405" t="s">
        <v>342</v>
      </c>
      <c r="I505" s="1541" t="s">
        <v>637</v>
      </c>
    </row>
    <row r="506" spans="1:20">
      <c r="A506" s="1363">
        <v>2020</v>
      </c>
      <c r="B506" s="1362" t="s">
        <v>164</v>
      </c>
      <c r="C506" s="1362" t="s">
        <v>165</v>
      </c>
      <c r="D506" s="1362" t="s">
        <v>635</v>
      </c>
      <c r="E506" s="1681">
        <v>43867</v>
      </c>
      <c r="F506" s="1667"/>
      <c r="G506" s="1363">
        <v>0</v>
      </c>
      <c r="H506" s="1405" t="s">
        <v>391</v>
      </c>
      <c r="I506" s="1541" t="s">
        <v>637</v>
      </c>
    </row>
    <row r="507" spans="1:20" s="188" customFormat="1">
      <c r="A507" s="1363">
        <v>2020</v>
      </c>
      <c r="B507" s="1362" t="s">
        <v>164</v>
      </c>
      <c r="C507" s="1375" t="s">
        <v>165</v>
      </c>
      <c r="D507" s="1375" t="s">
        <v>252</v>
      </c>
      <c r="E507" s="1691">
        <v>43891</v>
      </c>
      <c r="F507" s="1668" t="s">
        <v>638</v>
      </c>
      <c r="G507" s="1378">
        <v>10</v>
      </c>
      <c r="H507" s="1375" t="s">
        <v>639</v>
      </c>
      <c r="I507" s="1538"/>
      <c r="J507" s="250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</row>
    <row r="508" spans="1:20" s="188" customFormat="1">
      <c r="A508" s="1363">
        <v>2020</v>
      </c>
      <c r="B508" s="1362"/>
      <c r="C508" s="1362"/>
      <c r="D508" s="1362"/>
      <c r="E508" s="1681"/>
      <c r="F508" s="1667"/>
      <c r="G508" s="1363">
        <f>SUM(G504:G507)</f>
        <v>15</v>
      </c>
      <c r="H508" s="1405"/>
      <c r="I508" s="1538"/>
      <c r="J508" s="250"/>
      <c r="K508" s="186"/>
      <c r="L508" s="186"/>
      <c r="M508" s="186"/>
      <c r="N508" s="186"/>
      <c r="O508" s="186"/>
      <c r="P508" s="186"/>
      <c r="Q508" s="186"/>
      <c r="R508" s="186"/>
      <c r="S508" s="186"/>
      <c r="T508" s="186"/>
    </row>
    <row r="509" spans="1:20" s="188" customFormat="1">
      <c r="A509" s="1458">
        <v>2021</v>
      </c>
      <c r="B509" s="1457" t="s">
        <v>164</v>
      </c>
      <c r="C509" s="1494" t="s">
        <v>165</v>
      </c>
      <c r="D509" s="1494" t="s">
        <v>252</v>
      </c>
      <c r="E509" s="1669">
        <v>44262</v>
      </c>
      <c r="F509" s="1495" t="s">
        <v>5394</v>
      </c>
      <c r="G509" s="1495">
        <v>10</v>
      </c>
      <c r="H509" s="1494" t="s">
        <v>1028</v>
      </c>
      <c r="I509" s="1757" t="s">
        <v>5392</v>
      </c>
      <c r="J509" s="250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</row>
    <row r="510" spans="1:20" s="188" customFormat="1">
      <c r="A510" s="1458">
        <v>2021</v>
      </c>
      <c r="B510" s="1457" t="s">
        <v>164</v>
      </c>
      <c r="C510" s="1494" t="s">
        <v>165</v>
      </c>
      <c r="D510" s="1494" t="s">
        <v>5446</v>
      </c>
      <c r="E510" s="1669">
        <v>44268</v>
      </c>
      <c r="F510" s="1495" t="s">
        <v>5447</v>
      </c>
      <c r="G510" s="1495">
        <v>5</v>
      </c>
      <c r="H510" s="1494" t="s">
        <v>5744</v>
      </c>
      <c r="I510" s="1539"/>
      <c r="J510" s="250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</row>
    <row r="511" spans="1:20" s="188" customFormat="1">
      <c r="A511" s="1458">
        <v>2021</v>
      </c>
      <c r="B511" s="1457" t="s">
        <v>164</v>
      </c>
      <c r="C511" s="1494" t="s">
        <v>165</v>
      </c>
      <c r="D511" s="1494" t="s">
        <v>5446</v>
      </c>
      <c r="E511" s="1669">
        <v>44268</v>
      </c>
      <c r="F511" s="1495" t="s">
        <v>5447</v>
      </c>
      <c r="G511" s="1495">
        <v>5</v>
      </c>
      <c r="H511" s="1494" t="s">
        <v>352</v>
      </c>
      <c r="I511" s="1539"/>
      <c r="J511" s="250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</row>
    <row r="512" spans="1:20" s="188" customFormat="1">
      <c r="A512" s="1458">
        <v>2021</v>
      </c>
      <c r="B512" s="1457" t="s">
        <v>164</v>
      </c>
      <c r="C512" s="1494" t="s">
        <v>165</v>
      </c>
      <c r="D512" s="1494" t="s">
        <v>5446</v>
      </c>
      <c r="E512" s="1669">
        <v>44268</v>
      </c>
      <c r="F512" s="1495" t="s">
        <v>5449</v>
      </c>
      <c r="G512" s="1495">
        <v>5</v>
      </c>
      <c r="H512" s="1494" t="s">
        <v>354</v>
      </c>
      <c r="I512" s="1539"/>
      <c r="J512" s="250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</row>
    <row r="513" spans="1:20" ht="13.5" customHeight="1">
      <c r="A513" s="1497">
        <v>2021</v>
      </c>
      <c r="B513" s="1457" t="s">
        <v>164</v>
      </c>
      <c r="C513" s="1494" t="s">
        <v>165</v>
      </c>
      <c r="D513" s="1494" t="s">
        <v>5469</v>
      </c>
      <c r="E513" s="1669">
        <v>44282</v>
      </c>
      <c r="F513" s="1495" t="s">
        <v>5471</v>
      </c>
      <c r="G513" s="1495">
        <v>5</v>
      </c>
      <c r="H513" s="1494" t="s">
        <v>5467</v>
      </c>
      <c r="I513" s="1539"/>
      <c r="J513" s="2"/>
    </row>
    <row r="514" spans="1:20" ht="13.5" customHeight="1">
      <c r="A514" s="1497">
        <v>2021</v>
      </c>
      <c r="B514" s="1457" t="s">
        <v>164</v>
      </c>
      <c r="C514" s="1494" t="s">
        <v>165</v>
      </c>
      <c r="D514" s="1494" t="s">
        <v>5476</v>
      </c>
      <c r="E514" s="1669">
        <v>44317</v>
      </c>
      <c r="F514" s="1495" t="s">
        <v>5447</v>
      </c>
      <c r="G514" s="1495">
        <v>5</v>
      </c>
      <c r="H514" s="1494" t="s">
        <v>5744</v>
      </c>
      <c r="I514" s="1539"/>
      <c r="J514" s="2"/>
    </row>
    <row r="515" spans="1:20" ht="13.5" customHeight="1">
      <c r="A515" s="1497">
        <v>2021</v>
      </c>
      <c r="B515" s="1457" t="s">
        <v>164</v>
      </c>
      <c r="C515" s="1494" t="s">
        <v>165</v>
      </c>
      <c r="D515" s="1494" t="s">
        <v>5476</v>
      </c>
      <c r="E515" s="1669">
        <v>44317</v>
      </c>
      <c r="F515" s="1495" t="s">
        <v>5447</v>
      </c>
      <c r="G515" s="1495">
        <v>5</v>
      </c>
      <c r="H515" s="1494" t="s">
        <v>5467</v>
      </c>
      <c r="I515" s="1539"/>
      <c r="J515" s="2"/>
    </row>
    <row r="516" spans="1:20" ht="13.5" customHeight="1">
      <c r="A516" s="1458">
        <v>2021</v>
      </c>
      <c r="B516" s="1457" t="s">
        <v>164</v>
      </c>
      <c r="C516" s="1459" t="s">
        <v>165</v>
      </c>
      <c r="D516" s="1459" t="s">
        <v>5486</v>
      </c>
      <c r="E516" s="1675">
        <v>44332</v>
      </c>
      <c r="F516" s="1601" t="s">
        <v>5535</v>
      </c>
      <c r="G516" s="1602">
        <v>15</v>
      </c>
      <c r="H516" s="1494" t="s">
        <v>5536</v>
      </c>
      <c r="I516" s="1539"/>
      <c r="J516" s="2"/>
    </row>
    <row r="517" spans="1:20" s="188" customFormat="1">
      <c r="A517" s="1458">
        <v>2021</v>
      </c>
      <c r="B517" s="1457"/>
      <c r="C517" s="1457"/>
      <c r="D517" s="1457"/>
      <c r="E517" s="1684"/>
      <c r="F517" s="1726"/>
      <c r="G517" s="1458">
        <f>SUM(G509:G516)</f>
        <v>55</v>
      </c>
      <c r="H517" s="1499"/>
      <c r="I517" s="1538"/>
      <c r="J517" s="250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</row>
    <row r="518" spans="1:20" ht="13.5" customHeight="1">
      <c r="A518" s="144" t="s">
        <v>46</v>
      </c>
      <c r="B518" s="125"/>
      <c r="C518" s="145" t="s">
        <v>640</v>
      </c>
      <c r="D518" s="125"/>
      <c r="E518" s="1672"/>
      <c r="F518" s="129"/>
      <c r="G518" s="129">
        <f>G501+G503+G508+G517</f>
        <v>105</v>
      </c>
      <c r="H518" s="146"/>
      <c r="I518" s="1541"/>
      <c r="J518" s="93"/>
    </row>
    <row r="519" spans="1:20" ht="13.5" customHeight="1">
      <c r="A519" s="147"/>
      <c r="C519" s="148"/>
      <c r="E519" s="1673"/>
      <c r="F519" s="133"/>
      <c r="G519" s="133"/>
      <c r="I519" s="1409"/>
      <c r="J519" s="93"/>
    </row>
    <row r="520" spans="1:20" ht="13.5" customHeight="1">
      <c r="A520" s="1363">
        <v>2020</v>
      </c>
      <c r="B520" s="1362" t="s">
        <v>91</v>
      </c>
      <c r="C520" s="1403" t="s">
        <v>95</v>
      </c>
      <c r="D520" s="1362" t="s">
        <v>635</v>
      </c>
      <c r="E520" s="1681">
        <v>43870</v>
      </c>
      <c r="F520" s="1363" t="s">
        <v>641</v>
      </c>
      <c r="G520" s="1363">
        <v>5</v>
      </c>
      <c r="H520" s="1405" t="s">
        <v>642</v>
      </c>
      <c r="I520" s="1409"/>
      <c r="J520" s="93"/>
    </row>
    <row r="521" spans="1:20" ht="13.5" customHeight="1">
      <c r="A521" s="1363">
        <v>2020</v>
      </c>
      <c r="B521" s="1362" t="s">
        <v>91</v>
      </c>
      <c r="C521" s="1403" t="s">
        <v>95</v>
      </c>
      <c r="D521" s="1362" t="s">
        <v>635</v>
      </c>
      <c r="E521" s="1681">
        <v>43870</v>
      </c>
      <c r="F521" s="1363" t="s">
        <v>641</v>
      </c>
      <c r="G521" s="1363">
        <v>5</v>
      </c>
      <c r="H521" s="1405" t="s">
        <v>244</v>
      </c>
      <c r="I521" s="1409"/>
      <c r="J521" s="93"/>
    </row>
    <row r="522" spans="1:20" ht="13.5" customHeight="1">
      <c r="A522" s="1363">
        <v>2020</v>
      </c>
      <c r="B522" s="1362" t="s">
        <v>91</v>
      </c>
      <c r="C522" s="1403" t="s">
        <v>95</v>
      </c>
      <c r="D522" s="1362" t="s">
        <v>635</v>
      </c>
      <c r="E522" s="1681">
        <v>43870</v>
      </c>
      <c r="F522" s="1363"/>
      <c r="G522" s="1363">
        <v>0</v>
      </c>
      <c r="H522" s="1405" t="s">
        <v>643</v>
      </c>
      <c r="I522" s="1409" t="s">
        <v>637</v>
      </c>
      <c r="J522" s="93"/>
    </row>
    <row r="523" spans="1:20" s="188" customFormat="1">
      <c r="A523" s="1363">
        <v>2020</v>
      </c>
      <c r="B523" s="1362" t="s">
        <v>91</v>
      </c>
      <c r="C523" s="1362" t="s">
        <v>95</v>
      </c>
      <c r="D523" s="1362" t="s">
        <v>55</v>
      </c>
      <c r="E523" s="1681">
        <v>43876</v>
      </c>
      <c r="F523" s="1667" t="s">
        <v>644</v>
      </c>
      <c r="G523" s="1363">
        <v>5</v>
      </c>
      <c r="H523" s="1405" t="s">
        <v>645</v>
      </c>
      <c r="I523" s="1410"/>
      <c r="J523" s="250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</row>
    <row r="524" spans="1:20" s="188" customFormat="1">
      <c r="A524" s="1363">
        <v>2020</v>
      </c>
      <c r="B524" s="1362" t="s">
        <v>91</v>
      </c>
      <c r="C524" s="1362" t="s">
        <v>95</v>
      </c>
      <c r="D524" s="1362" t="s">
        <v>55</v>
      </c>
      <c r="E524" s="1681">
        <v>43876</v>
      </c>
      <c r="F524" s="1667" t="s">
        <v>644</v>
      </c>
      <c r="G524" s="1363">
        <v>0</v>
      </c>
      <c r="H524" s="1405" t="s">
        <v>643</v>
      </c>
      <c r="I524" s="1409" t="s">
        <v>234</v>
      </c>
      <c r="J524" s="250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</row>
    <row r="525" spans="1:20" s="188" customFormat="1" ht="13.5" customHeight="1">
      <c r="A525" s="1363">
        <v>2020</v>
      </c>
      <c r="B525" s="1362" t="s">
        <v>91</v>
      </c>
      <c r="C525" s="1375" t="s">
        <v>95</v>
      </c>
      <c r="D525" s="1375" t="s">
        <v>252</v>
      </c>
      <c r="E525" s="1691">
        <v>43891</v>
      </c>
      <c r="F525" s="1668" t="s">
        <v>646</v>
      </c>
      <c r="G525" s="1378">
        <v>7</v>
      </c>
      <c r="H525" s="1414" t="s">
        <v>647</v>
      </c>
      <c r="I525" s="1410"/>
      <c r="J525" s="187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</row>
    <row r="526" spans="1:20" s="188" customFormat="1" ht="13.5" customHeight="1">
      <c r="A526" s="1363">
        <v>2020</v>
      </c>
      <c r="B526" s="1362" t="s">
        <v>91</v>
      </c>
      <c r="C526" s="1375" t="s">
        <v>95</v>
      </c>
      <c r="D526" s="1375" t="s">
        <v>252</v>
      </c>
      <c r="E526" s="1691">
        <v>43891</v>
      </c>
      <c r="F526" s="1668" t="s">
        <v>644</v>
      </c>
      <c r="G526" s="1378">
        <v>10</v>
      </c>
      <c r="H526" s="1414" t="s">
        <v>648</v>
      </c>
      <c r="I526" s="1410"/>
      <c r="J526" s="187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</row>
    <row r="527" spans="1:20" s="188" customFormat="1" ht="13.5" customHeight="1">
      <c r="A527" s="1363">
        <v>2020</v>
      </c>
      <c r="B527" s="1362" t="s">
        <v>91</v>
      </c>
      <c r="C527" s="1375" t="s">
        <v>95</v>
      </c>
      <c r="D527" s="1375" t="s">
        <v>252</v>
      </c>
      <c r="E527" s="1691">
        <v>43891</v>
      </c>
      <c r="F527" s="1668" t="s">
        <v>649</v>
      </c>
      <c r="G527" s="1378">
        <v>3</v>
      </c>
      <c r="H527" s="1414" t="s">
        <v>650</v>
      </c>
      <c r="I527" s="1410"/>
      <c r="J527" s="187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</row>
    <row r="528" spans="1:20" s="188" customFormat="1" ht="13.5" customHeight="1">
      <c r="A528" s="1371">
        <v>2020</v>
      </c>
      <c r="B528" s="1362" t="s">
        <v>91</v>
      </c>
      <c r="C528" s="1362" t="s">
        <v>95</v>
      </c>
      <c r="D528" s="1407" t="s">
        <v>64</v>
      </c>
      <c r="E528" s="1681">
        <v>43897</v>
      </c>
      <c r="F528" s="1412" t="s">
        <v>644</v>
      </c>
      <c r="G528" s="184">
        <v>0</v>
      </c>
      <c r="H528" s="1405" t="s">
        <v>342</v>
      </c>
      <c r="I528" s="1409" t="s">
        <v>234</v>
      </c>
      <c r="J528" s="187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</row>
    <row r="529" spans="1:20" s="188" customFormat="1" ht="13.5" customHeight="1">
      <c r="A529" s="1371">
        <v>2020</v>
      </c>
      <c r="B529" s="1362" t="s">
        <v>91</v>
      </c>
      <c r="C529" s="1362" t="s">
        <v>95</v>
      </c>
      <c r="D529" s="1407" t="s">
        <v>64</v>
      </c>
      <c r="E529" s="1681">
        <v>43897</v>
      </c>
      <c r="F529" s="1412" t="s">
        <v>644</v>
      </c>
      <c r="G529" s="1363">
        <v>0</v>
      </c>
      <c r="H529" s="1405" t="s">
        <v>651</v>
      </c>
      <c r="I529" s="1409" t="s">
        <v>234</v>
      </c>
      <c r="J529" s="187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</row>
    <row r="530" spans="1:20" s="188" customFormat="1" ht="13.5" customHeight="1">
      <c r="A530" s="1371">
        <v>2020</v>
      </c>
      <c r="B530" s="1362"/>
      <c r="C530" s="1362"/>
      <c r="D530" s="1407"/>
      <c r="E530" s="1681"/>
      <c r="F530" s="1412"/>
      <c r="G530" s="1363">
        <f>SUM(G520:G529)</f>
        <v>35</v>
      </c>
      <c r="H530" s="1405"/>
      <c r="I530" s="1409"/>
      <c r="J530" s="187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</row>
    <row r="531" spans="1:20" s="188" customFormat="1" ht="13.5" customHeight="1">
      <c r="A531" s="1536">
        <v>2021</v>
      </c>
      <c r="B531" s="1457" t="s">
        <v>91</v>
      </c>
      <c r="C531" s="1494" t="s">
        <v>95</v>
      </c>
      <c r="D531" s="1494" t="s">
        <v>252</v>
      </c>
      <c r="E531" s="1669">
        <v>44262</v>
      </c>
      <c r="F531" s="1495" t="s">
        <v>5395</v>
      </c>
      <c r="G531" s="1495">
        <v>7</v>
      </c>
      <c r="H531" s="1494" t="s">
        <v>1000</v>
      </c>
      <c r="I531" s="1409"/>
      <c r="J531" s="187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</row>
    <row r="532" spans="1:20" s="188" customFormat="1" ht="13.5" customHeight="1">
      <c r="A532" s="1536">
        <v>2021</v>
      </c>
      <c r="B532" s="1457" t="s">
        <v>91</v>
      </c>
      <c r="C532" s="1494" t="s">
        <v>95</v>
      </c>
      <c r="D532" s="1494" t="s">
        <v>252</v>
      </c>
      <c r="E532" s="1669">
        <v>44262</v>
      </c>
      <c r="F532" s="1495" t="s">
        <v>2915</v>
      </c>
      <c r="G532" s="1495">
        <v>7</v>
      </c>
      <c r="H532" s="1494" t="s">
        <v>1489</v>
      </c>
      <c r="I532" s="1409"/>
      <c r="J532" s="187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</row>
    <row r="533" spans="1:20" s="188" customFormat="1">
      <c r="A533" s="1458">
        <v>2021</v>
      </c>
      <c r="B533" s="1457" t="s">
        <v>91</v>
      </c>
      <c r="C533" s="1494" t="s">
        <v>95</v>
      </c>
      <c r="D533" s="1494" t="s">
        <v>5446</v>
      </c>
      <c r="E533" s="1669">
        <v>44268</v>
      </c>
      <c r="F533" s="1495" t="s">
        <v>5455</v>
      </c>
      <c r="G533" s="1495">
        <v>5</v>
      </c>
      <c r="H533" s="1494" t="s">
        <v>5454</v>
      </c>
      <c r="I533" s="1409"/>
      <c r="J533" s="250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</row>
    <row r="534" spans="1:20" s="188" customFormat="1">
      <c r="A534" s="1458">
        <v>2021</v>
      </c>
      <c r="B534" s="1457" t="s">
        <v>91</v>
      </c>
      <c r="C534" s="1494" t="s">
        <v>95</v>
      </c>
      <c r="D534" s="1494" t="s">
        <v>5446</v>
      </c>
      <c r="E534" s="1669">
        <v>44268</v>
      </c>
      <c r="F534" s="1495" t="s">
        <v>5455</v>
      </c>
      <c r="G534" s="1495">
        <v>5</v>
      </c>
      <c r="H534" s="1494" t="s">
        <v>670</v>
      </c>
      <c r="I534" s="1409"/>
      <c r="J534" s="250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</row>
    <row r="535" spans="1:20" ht="13.5" customHeight="1">
      <c r="A535" s="1497">
        <v>2021</v>
      </c>
      <c r="B535" s="1457" t="s">
        <v>91</v>
      </c>
      <c r="C535" s="1494" t="s">
        <v>95</v>
      </c>
      <c r="D535" s="1494" t="s">
        <v>5476</v>
      </c>
      <c r="E535" s="1669">
        <v>44317</v>
      </c>
      <c r="F535" s="1495" t="s">
        <v>5455</v>
      </c>
      <c r="G535" s="1495">
        <v>0</v>
      </c>
      <c r="H535" s="1494" t="s">
        <v>5454</v>
      </c>
      <c r="I535" s="1409" t="s">
        <v>234</v>
      </c>
      <c r="J535" s="2"/>
    </row>
    <row r="536" spans="1:20" ht="13.5" customHeight="1">
      <c r="A536" s="1497">
        <v>2021</v>
      </c>
      <c r="B536" s="1457" t="s">
        <v>91</v>
      </c>
      <c r="C536" s="1494" t="s">
        <v>95</v>
      </c>
      <c r="D536" s="1494" t="s">
        <v>5476</v>
      </c>
      <c r="E536" s="1669">
        <v>44317</v>
      </c>
      <c r="F536" s="1495" t="s">
        <v>5455</v>
      </c>
      <c r="G536" s="1495">
        <v>5</v>
      </c>
      <c r="H536" s="1494" t="s">
        <v>670</v>
      </c>
      <c r="I536" s="1410"/>
      <c r="J536" s="2"/>
    </row>
    <row r="537" spans="1:20" ht="13.5" customHeight="1">
      <c r="A537" s="1497">
        <v>2021</v>
      </c>
      <c r="B537" s="1457" t="s">
        <v>91</v>
      </c>
      <c r="C537" s="1459" t="s">
        <v>95</v>
      </c>
      <c r="D537" s="1459" t="s">
        <v>5486</v>
      </c>
      <c r="E537" s="1675">
        <v>44332</v>
      </c>
      <c r="F537" s="1601" t="s">
        <v>5537</v>
      </c>
      <c r="G537" s="1602">
        <v>15</v>
      </c>
      <c r="H537" s="1494" t="s">
        <v>5538</v>
      </c>
      <c r="I537" s="1410"/>
      <c r="J537" s="2"/>
    </row>
    <row r="538" spans="1:20" s="188" customFormat="1" ht="13.5" customHeight="1">
      <c r="A538" s="1536">
        <v>2021</v>
      </c>
      <c r="B538" s="1457"/>
      <c r="C538" s="1457"/>
      <c r="D538" s="1533"/>
      <c r="E538" s="1684"/>
      <c r="F538" s="1534"/>
      <c r="G538" s="1458">
        <f>SUM(G531:G537)</f>
        <v>44</v>
      </c>
      <c r="H538" s="1499"/>
      <c r="I538" s="1410"/>
      <c r="J538" s="187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</row>
    <row r="539" spans="1:20" ht="13.5" customHeight="1">
      <c r="A539" s="124" t="s">
        <v>46</v>
      </c>
      <c r="B539" s="125"/>
      <c r="C539" s="125" t="s">
        <v>652</v>
      </c>
      <c r="D539" s="126"/>
      <c r="E539" s="1672"/>
      <c r="F539" s="264"/>
      <c r="G539" s="129">
        <f>G530+G538</f>
        <v>79</v>
      </c>
      <c r="H539" s="146"/>
      <c r="I539" s="1409"/>
      <c r="J539" s="93"/>
    </row>
    <row r="540" spans="1:20" ht="13.5" customHeight="1">
      <c r="A540" s="104"/>
      <c r="D540" s="131"/>
      <c r="E540" s="1673"/>
      <c r="F540" s="87"/>
      <c r="G540" s="133"/>
      <c r="I540" s="1409"/>
      <c r="J540" s="93"/>
    </row>
    <row r="541" spans="1:20" s="188" customFormat="1">
      <c r="A541" s="244">
        <v>2020</v>
      </c>
      <c r="B541" s="245" t="s">
        <v>129</v>
      </c>
      <c r="C541" s="254" t="s">
        <v>133</v>
      </c>
      <c r="D541" s="254" t="s">
        <v>252</v>
      </c>
      <c r="E541" s="1690">
        <v>43891</v>
      </c>
      <c r="F541" s="1655" t="s">
        <v>653</v>
      </c>
      <c r="G541" s="257">
        <v>10</v>
      </c>
      <c r="H541" s="275" t="s">
        <v>654</v>
      </c>
      <c r="I541" s="1410"/>
      <c r="J541" s="250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</row>
    <row r="542" spans="1:20" s="188" customFormat="1">
      <c r="A542" s="244">
        <v>2020</v>
      </c>
      <c r="B542" s="245"/>
      <c r="C542" s="245"/>
      <c r="D542" s="245"/>
      <c r="E542" s="1689"/>
      <c r="F542" s="1714"/>
      <c r="G542" s="248">
        <f>SUM(G541)</f>
        <v>10</v>
      </c>
      <c r="H542" s="1641"/>
      <c r="I542" s="1410"/>
      <c r="J542" s="250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</row>
    <row r="543" spans="1:20" ht="13.5" customHeight="1">
      <c r="A543" s="124" t="s">
        <v>46</v>
      </c>
      <c r="B543" s="125"/>
      <c r="C543" s="125" t="s">
        <v>655</v>
      </c>
      <c r="D543" s="126"/>
      <c r="E543" s="1672"/>
      <c r="F543" s="264"/>
      <c r="G543" s="129">
        <f>G542</f>
        <v>10</v>
      </c>
      <c r="H543" s="146"/>
      <c r="I543" s="1409"/>
      <c r="J543" s="93"/>
    </row>
    <row r="544" spans="1:20" ht="13.5" customHeight="1">
      <c r="A544" s="278"/>
      <c r="B544" s="154"/>
      <c r="C544" s="154"/>
      <c r="D544" s="326"/>
      <c r="E544" s="1677"/>
      <c r="F544" s="280"/>
      <c r="G544" s="153"/>
      <c r="H544" s="157"/>
      <c r="I544" s="1409"/>
      <c r="J544" s="93"/>
    </row>
    <row r="545" spans="1:20" s="115" customFormat="1" ht="13.5" customHeight="1">
      <c r="A545" s="106">
        <v>2018</v>
      </c>
      <c r="B545" s="107" t="s">
        <v>129</v>
      </c>
      <c r="C545" s="107" t="s">
        <v>141</v>
      </c>
      <c r="D545" s="171" t="s">
        <v>461</v>
      </c>
      <c r="E545" s="1670">
        <v>43366</v>
      </c>
      <c r="F545" s="172" t="s">
        <v>656</v>
      </c>
      <c r="G545" s="111">
        <v>5</v>
      </c>
      <c r="H545" s="170" t="s">
        <v>295</v>
      </c>
      <c r="I545" s="1540"/>
      <c r="J545" s="114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</row>
    <row r="546" spans="1:20" s="115" customFormat="1" ht="13.5" customHeight="1">
      <c r="A546" s="106">
        <v>2018</v>
      </c>
      <c r="B546" s="107"/>
      <c r="C546" s="107"/>
      <c r="D546" s="171"/>
      <c r="E546" s="1670"/>
      <c r="F546" s="172"/>
      <c r="G546" s="111">
        <f>SUM(G545)</f>
        <v>5</v>
      </c>
      <c r="H546" s="170"/>
      <c r="I546" s="1540"/>
      <c r="J546" s="114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</row>
    <row r="547" spans="1:20" ht="13.5" customHeight="1">
      <c r="A547" s="104">
        <v>2019</v>
      </c>
      <c r="B547" s="73" t="s">
        <v>129</v>
      </c>
      <c r="C547" s="73" t="s">
        <v>141</v>
      </c>
      <c r="D547" s="72" t="s">
        <v>657</v>
      </c>
      <c r="E547" s="1673">
        <v>43506</v>
      </c>
      <c r="F547" s="87" t="s">
        <v>658</v>
      </c>
      <c r="G547" s="133">
        <v>5</v>
      </c>
      <c r="H547" s="88" t="s">
        <v>659</v>
      </c>
      <c r="I547" s="1409"/>
      <c r="J547" s="93"/>
    </row>
    <row r="548" spans="1:20">
      <c r="A548" s="173">
        <v>2019</v>
      </c>
      <c r="B548" s="73" t="s">
        <v>129</v>
      </c>
      <c r="C548" s="73" t="s">
        <v>141</v>
      </c>
      <c r="D548" s="174" t="s">
        <v>277</v>
      </c>
      <c r="E548" s="1679">
        <v>43716</v>
      </c>
      <c r="F548" s="1657" t="s">
        <v>660</v>
      </c>
      <c r="G548" s="173">
        <v>3</v>
      </c>
      <c r="H548" s="88" t="s">
        <v>478</v>
      </c>
      <c r="I548" s="1409"/>
    </row>
    <row r="549" spans="1:20">
      <c r="A549" s="173">
        <v>2020</v>
      </c>
      <c r="B549" s="73" t="s">
        <v>129</v>
      </c>
      <c r="C549" s="73" t="s">
        <v>141</v>
      </c>
      <c r="D549" s="73" t="s">
        <v>461</v>
      </c>
      <c r="E549" s="1679">
        <v>43730</v>
      </c>
      <c r="F549" s="1657" t="s">
        <v>661</v>
      </c>
      <c r="G549" s="173">
        <v>5</v>
      </c>
      <c r="H549" s="88" t="s">
        <v>662</v>
      </c>
      <c r="I549" s="1409"/>
    </row>
    <row r="550" spans="1:20" ht="13.5" customHeight="1">
      <c r="A550" s="104">
        <v>2019</v>
      </c>
      <c r="D550" s="72"/>
      <c r="E550" s="1673"/>
      <c r="F550" s="87"/>
      <c r="G550" s="133">
        <f>SUM(G547:G549)</f>
        <v>13</v>
      </c>
      <c r="I550" s="1409"/>
      <c r="J550" s="93"/>
    </row>
    <row r="551" spans="1:20" ht="13.5" customHeight="1">
      <c r="A551" s="1371">
        <v>2020</v>
      </c>
      <c r="B551" s="1362" t="s">
        <v>129</v>
      </c>
      <c r="C551" s="1362" t="s">
        <v>141</v>
      </c>
      <c r="D551" s="1411" t="s">
        <v>406</v>
      </c>
      <c r="E551" s="1681">
        <v>43867</v>
      </c>
      <c r="F551" s="1412"/>
      <c r="G551" s="1363">
        <v>0</v>
      </c>
      <c r="H551" s="1405" t="s">
        <v>663</v>
      </c>
      <c r="I551" s="1409" t="s">
        <v>637</v>
      </c>
      <c r="J551" s="93"/>
    </row>
    <row r="552" spans="1:20" ht="13.5" customHeight="1">
      <c r="A552" s="1371">
        <v>2020</v>
      </c>
      <c r="B552" s="1362"/>
      <c r="C552" s="1362"/>
      <c r="D552" s="1411"/>
      <c r="E552" s="1681"/>
      <c r="F552" s="1412"/>
      <c r="G552" s="1363">
        <f>SUM(G551)</f>
        <v>0</v>
      </c>
      <c r="H552" s="1405"/>
      <c r="I552" s="1409"/>
      <c r="J552" s="93"/>
    </row>
    <row r="553" spans="1:20" ht="13.5" customHeight="1">
      <c r="A553" s="124" t="s">
        <v>46</v>
      </c>
      <c r="B553" s="125"/>
      <c r="C553" s="125" t="s">
        <v>664</v>
      </c>
      <c r="D553" s="126"/>
      <c r="E553" s="1672"/>
      <c r="F553" s="264"/>
      <c r="G553" s="129">
        <f>G546+G550+G552</f>
        <v>18</v>
      </c>
      <c r="H553" s="146"/>
      <c r="I553" s="1409"/>
      <c r="J553" s="93"/>
    </row>
    <row r="554" spans="1:20" ht="13.5" customHeight="1">
      <c r="A554" s="104"/>
      <c r="D554" s="131"/>
      <c r="E554" s="1673"/>
      <c r="F554" s="87"/>
      <c r="G554" s="133"/>
      <c r="I554" s="1409"/>
      <c r="J554" s="93"/>
    </row>
    <row r="555" spans="1:20" s="115" customFormat="1" ht="13.5" customHeight="1">
      <c r="A555" s="134">
        <v>2018</v>
      </c>
      <c r="B555" s="107" t="s">
        <v>91</v>
      </c>
      <c r="C555" s="107" t="s">
        <v>103</v>
      </c>
      <c r="D555" s="107" t="s">
        <v>55</v>
      </c>
      <c r="E555" s="1670">
        <v>43149</v>
      </c>
      <c r="F555" s="111"/>
      <c r="G555" s="111">
        <v>0</v>
      </c>
      <c r="H555" s="170" t="s">
        <v>342</v>
      </c>
      <c r="I555" s="1409" t="s">
        <v>665</v>
      </c>
      <c r="J555" s="114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</row>
    <row r="556" spans="1:20" ht="13.5" customHeight="1">
      <c r="A556" s="134">
        <v>2018</v>
      </c>
      <c r="B556" s="107" t="s">
        <v>91</v>
      </c>
      <c r="C556" s="171" t="s">
        <v>103</v>
      </c>
      <c r="D556" s="107" t="s">
        <v>265</v>
      </c>
      <c r="E556" s="1670">
        <v>43352</v>
      </c>
      <c r="F556" s="111" t="s">
        <v>666</v>
      </c>
      <c r="G556" s="172">
        <v>10</v>
      </c>
      <c r="H556" s="170" t="s">
        <v>667</v>
      </c>
      <c r="I556" s="1409"/>
      <c r="J556" s="2"/>
    </row>
    <row r="557" spans="1:20" ht="13.5" customHeight="1">
      <c r="A557" s="134">
        <v>2018</v>
      </c>
      <c r="B557" s="107" t="s">
        <v>91</v>
      </c>
      <c r="C557" s="171" t="s">
        <v>103</v>
      </c>
      <c r="D557" s="107" t="s">
        <v>500</v>
      </c>
      <c r="E557" s="1670">
        <v>43415</v>
      </c>
      <c r="F557" s="111" t="s">
        <v>668</v>
      </c>
      <c r="G557" s="172">
        <v>0</v>
      </c>
      <c r="H557" s="170" t="s">
        <v>645</v>
      </c>
      <c r="I557" s="1409" t="s">
        <v>669</v>
      </c>
      <c r="J557" s="2"/>
    </row>
    <row r="558" spans="1:20" ht="13.5" customHeight="1">
      <c r="A558" s="134">
        <v>2018</v>
      </c>
      <c r="B558" s="107" t="s">
        <v>91</v>
      </c>
      <c r="C558" s="171" t="s">
        <v>103</v>
      </c>
      <c r="D558" s="107" t="s">
        <v>500</v>
      </c>
      <c r="E558" s="1670">
        <v>43415</v>
      </c>
      <c r="F558" s="111" t="s">
        <v>668</v>
      </c>
      <c r="G558" s="172">
        <v>0</v>
      </c>
      <c r="H558" s="170" t="s">
        <v>670</v>
      </c>
      <c r="I558" s="1409" t="s">
        <v>669</v>
      </c>
      <c r="J558" s="2"/>
    </row>
    <row r="559" spans="1:20" s="115" customFormat="1" ht="13.5" customHeight="1">
      <c r="A559" s="134">
        <v>2018</v>
      </c>
      <c r="B559" s="107"/>
      <c r="C559" s="107"/>
      <c r="D559" s="107"/>
      <c r="E559" s="1670"/>
      <c r="F559" s="111"/>
      <c r="G559" s="111">
        <f>SUM(G555:G556)</f>
        <v>10</v>
      </c>
      <c r="H559" s="170"/>
      <c r="I559" s="1540"/>
      <c r="J559" s="114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</row>
    <row r="560" spans="1:20" ht="13.5" customHeight="1">
      <c r="A560" s="147">
        <v>2019</v>
      </c>
      <c r="B560" s="73" t="s">
        <v>91</v>
      </c>
      <c r="C560" s="72" t="s">
        <v>103</v>
      </c>
      <c r="D560" s="73" t="s">
        <v>55</v>
      </c>
      <c r="E560" s="1673">
        <v>43512</v>
      </c>
      <c r="F560" s="133" t="s">
        <v>671</v>
      </c>
      <c r="G560" s="87">
        <v>5</v>
      </c>
      <c r="H560" s="88" t="s">
        <v>236</v>
      </c>
      <c r="I560" s="1409"/>
      <c r="J560" s="2"/>
    </row>
    <row r="561" spans="1:20" ht="13.5" customHeight="1">
      <c r="A561" s="147">
        <v>2019</v>
      </c>
      <c r="B561" s="73" t="s">
        <v>91</v>
      </c>
      <c r="C561" s="72" t="s">
        <v>103</v>
      </c>
      <c r="D561" s="73" t="s">
        <v>55</v>
      </c>
      <c r="E561" s="1673">
        <v>43512</v>
      </c>
      <c r="F561" s="133" t="s">
        <v>671</v>
      </c>
      <c r="G561" s="87">
        <v>5</v>
      </c>
      <c r="H561" s="88" t="s">
        <v>273</v>
      </c>
      <c r="I561" s="1409"/>
      <c r="J561" s="2"/>
    </row>
    <row r="562" spans="1:20">
      <c r="A562" s="137">
        <v>2019</v>
      </c>
      <c r="B562" s="73" t="s">
        <v>91</v>
      </c>
      <c r="C562" s="143" t="s">
        <v>103</v>
      </c>
      <c r="D562" s="138" t="s">
        <v>227</v>
      </c>
      <c r="E562" s="1674">
        <v>43604</v>
      </c>
      <c r="F562" s="1656" t="s">
        <v>672</v>
      </c>
      <c r="G562" s="141">
        <v>3</v>
      </c>
      <c r="H562" s="1561" t="s">
        <v>673</v>
      </c>
      <c r="I562" s="1409"/>
    </row>
    <row r="563" spans="1:20">
      <c r="A563" s="137">
        <v>2019</v>
      </c>
      <c r="B563" s="73" t="s">
        <v>91</v>
      </c>
      <c r="C563" s="143" t="s">
        <v>103</v>
      </c>
      <c r="D563" s="138" t="s">
        <v>227</v>
      </c>
      <c r="E563" s="1674">
        <v>43604</v>
      </c>
      <c r="F563" s="1656" t="s">
        <v>674</v>
      </c>
      <c r="G563" s="141">
        <v>7</v>
      </c>
      <c r="H563" s="1561" t="s">
        <v>497</v>
      </c>
      <c r="I563" s="1409"/>
    </row>
    <row r="564" spans="1:20">
      <c r="A564" s="173">
        <v>2019</v>
      </c>
      <c r="B564" s="73" t="s">
        <v>91</v>
      </c>
      <c r="C564" s="174" t="s">
        <v>103</v>
      </c>
      <c r="D564" s="73" t="s">
        <v>277</v>
      </c>
      <c r="E564" s="1679">
        <v>43716</v>
      </c>
      <c r="F564" s="1657" t="s">
        <v>675</v>
      </c>
      <c r="G564" s="173">
        <v>10</v>
      </c>
      <c r="H564" s="88" t="s">
        <v>667</v>
      </c>
      <c r="I564" s="1409"/>
    </row>
    <row r="565" spans="1:20">
      <c r="A565" s="173">
        <v>2019</v>
      </c>
      <c r="B565" s="73" t="s">
        <v>91</v>
      </c>
      <c r="C565" s="174" t="s">
        <v>103</v>
      </c>
      <c r="D565" s="174" t="s">
        <v>277</v>
      </c>
      <c r="E565" s="1679">
        <v>43716</v>
      </c>
      <c r="F565" s="1657" t="s">
        <v>676</v>
      </c>
      <c r="G565" s="173">
        <v>3</v>
      </c>
      <c r="H565" s="88" t="s">
        <v>677</v>
      </c>
      <c r="I565" s="1409"/>
    </row>
    <row r="566" spans="1:20" ht="13.5" customHeight="1">
      <c r="A566" s="147">
        <v>2019</v>
      </c>
      <c r="E566" s="1673"/>
      <c r="F566" s="133"/>
      <c r="G566" s="133">
        <f>SUM(G560:G565)</f>
        <v>33</v>
      </c>
      <c r="I566" s="1409"/>
      <c r="J566" s="93"/>
    </row>
    <row r="567" spans="1:20" s="188" customFormat="1">
      <c r="A567" s="1363">
        <v>2020</v>
      </c>
      <c r="B567" s="1362" t="s">
        <v>91</v>
      </c>
      <c r="C567" s="1362" t="s">
        <v>103</v>
      </c>
      <c r="D567" s="1362" t="s">
        <v>55</v>
      </c>
      <c r="E567" s="1681">
        <v>43876</v>
      </c>
      <c r="F567" s="1667" t="s">
        <v>678</v>
      </c>
      <c r="G567" s="1363">
        <v>0</v>
      </c>
      <c r="H567" s="1405" t="s">
        <v>679</v>
      </c>
      <c r="I567" s="1409" t="s">
        <v>234</v>
      </c>
      <c r="J567" s="250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</row>
    <row r="568" spans="1:20" s="188" customFormat="1">
      <c r="A568" s="1363">
        <v>2020</v>
      </c>
      <c r="B568" s="1362" t="s">
        <v>91</v>
      </c>
      <c r="C568" s="1362" t="s">
        <v>103</v>
      </c>
      <c r="D568" s="1362" t="s">
        <v>55</v>
      </c>
      <c r="E568" s="1681">
        <v>43876</v>
      </c>
      <c r="F568" s="1667" t="s">
        <v>678</v>
      </c>
      <c r="G568" s="1363">
        <v>0</v>
      </c>
      <c r="H568" s="1405" t="s">
        <v>273</v>
      </c>
      <c r="I568" s="1409" t="s">
        <v>234</v>
      </c>
      <c r="J568" s="250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</row>
    <row r="569" spans="1:20" s="188" customFormat="1" ht="13.5" customHeight="1">
      <c r="A569" s="1363">
        <v>2020</v>
      </c>
      <c r="B569" s="1362" t="s">
        <v>91</v>
      </c>
      <c r="C569" s="1375" t="s">
        <v>103</v>
      </c>
      <c r="D569" s="1375" t="s">
        <v>252</v>
      </c>
      <c r="E569" s="1691">
        <v>43891</v>
      </c>
      <c r="F569" s="1668" t="s">
        <v>672</v>
      </c>
      <c r="G569" s="1378">
        <v>7</v>
      </c>
      <c r="H569" s="1414" t="s">
        <v>680</v>
      </c>
      <c r="I569" s="1410"/>
      <c r="J569" s="187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</row>
    <row r="570" spans="1:20" s="188" customFormat="1" ht="13.5" customHeight="1">
      <c r="A570" s="1363">
        <v>2020</v>
      </c>
      <c r="B570" s="1362" t="s">
        <v>91</v>
      </c>
      <c r="C570" s="1375" t="s">
        <v>103</v>
      </c>
      <c r="D570" s="1375" t="s">
        <v>252</v>
      </c>
      <c r="E570" s="1691">
        <v>43891</v>
      </c>
      <c r="F570" s="1668" t="s">
        <v>681</v>
      </c>
      <c r="G570" s="1378">
        <v>3</v>
      </c>
      <c r="H570" s="1414" t="s">
        <v>682</v>
      </c>
      <c r="I570" s="1410"/>
      <c r="J570" s="187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</row>
    <row r="571" spans="1:20" s="188" customFormat="1" ht="13.5" customHeight="1">
      <c r="A571" s="1363">
        <v>2020</v>
      </c>
      <c r="B571" s="1362" t="s">
        <v>91</v>
      </c>
      <c r="C571" s="1375" t="s">
        <v>103</v>
      </c>
      <c r="D571" s="1375" t="s">
        <v>252</v>
      </c>
      <c r="E571" s="1691">
        <v>43891</v>
      </c>
      <c r="F571" s="1668" t="s">
        <v>683</v>
      </c>
      <c r="G571" s="1378">
        <v>3</v>
      </c>
      <c r="H571" s="1414" t="s">
        <v>684</v>
      </c>
      <c r="I571" s="1410"/>
      <c r="J571" s="187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</row>
    <row r="572" spans="1:20" s="188" customFormat="1" ht="13.5" customHeight="1">
      <c r="A572" s="1363">
        <v>2020</v>
      </c>
      <c r="B572" s="1362" t="s">
        <v>91</v>
      </c>
      <c r="C572" s="1375" t="s">
        <v>103</v>
      </c>
      <c r="D572" s="1375" t="s">
        <v>252</v>
      </c>
      <c r="E572" s="1691">
        <v>43891</v>
      </c>
      <c r="F572" s="1668" t="s">
        <v>686</v>
      </c>
      <c r="G572" s="1378">
        <v>10</v>
      </c>
      <c r="H572" s="1414" t="s">
        <v>687</v>
      </c>
      <c r="I572" s="1410"/>
      <c r="J572" s="187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</row>
    <row r="573" spans="1:20" s="188" customFormat="1" ht="13.5" customHeight="1">
      <c r="A573" s="1413">
        <v>2020</v>
      </c>
      <c r="B573" s="1362"/>
      <c r="C573" s="1362"/>
      <c r="D573" s="1362"/>
      <c r="E573" s="1681"/>
      <c r="F573" s="1363"/>
      <c r="G573" s="1363">
        <f>SUM(G567:G572)</f>
        <v>23</v>
      </c>
      <c r="H573" s="1405"/>
      <c r="I573" s="1410"/>
      <c r="J573" s="187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</row>
    <row r="574" spans="1:20" s="188" customFormat="1" ht="13.5" customHeight="1">
      <c r="A574" s="1497">
        <v>2021</v>
      </c>
      <c r="B574" s="1457" t="s">
        <v>91</v>
      </c>
      <c r="C574" s="1494" t="s">
        <v>103</v>
      </c>
      <c r="D574" s="1494" t="s">
        <v>252</v>
      </c>
      <c r="E574" s="1669">
        <v>44262</v>
      </c>
      <c r="F574" s="1495" t="s">
        <v>5396</v>
      </c>
      <c r="G574" s="1495">
        <v>7</v>
      </c>
      <c r="H574" s="1494" t="s">
        <v>289</v>
      </c>
      <c r="I574" s="1410"/>
      <c r="J574" s="187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</row>
    <row r="575" spans="1:20" s="188" customFormat="1" ht="13.5" customHeight="1">
      <c r="A575" s="1497">
        <v>2021</v>
      </c>
      <c r="B575" s="1457" t="s">
        <v>91</v>
      </c>
      <c r="C575" s="1494" t="s">
        <v>103</v>
      </c>
      <c r="D575" s="1494" t="s">
        <v>252</v>
      </c>
      <c r="E575" s="1669">
        <v>44262</v>
      </c>
      <c r="F575" s="1495" t="s">
        <v>5397</v>
      </c>
      <c r="G575" s="1495">
        <v>10</v>
      </c>
      <c r="H575" s="1494" t="s">
        <v>648</v>
      </c>
      <c r="I575" s="1410"/>
      <c r="J575" s="187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</row>
    <row r="576" spans="1:20" s="188" customFormat="1" ht="13.5" customHeight="1">
      <c r="A576" s="1497">
        <v>2021</v>
      </c>
      <c r="B576" s="1457" t="s">
        <v>91</v>
      </c>
      <c r="C576" s="1494" t="s">
        <v>103</v>
      </c>
      <c r="D576" s="1494" t="s">
        <v>252</v>
      </c>
      <c r="E576" s="1669">
        <v>44262</v>
      </c>
      <c r="F576" s="1495" t="s">
        <v>2016</v>
      </c>
      <c r="G576" s="1495">
        <v>3</v>
      </c>
      <c r="H576" s="1494" t="s">
        <v>682</v>
      </c>
      <c r="I576" s="1410"/>
      <c r="J576" s="187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</row>
    <row r="577" spans="1:20" s="188" customFormat="1" ht="13.5" customHeight="1">
      <c r="A577" s="1497">
        <v>2021</v>
      </c>
      <c r="B577" s="1457" t="s">
        <v>91</v>
      </c>
      <c r="C577" s="1494" t="s">
        <v>103</v>
      </c>
      <c r="D577" s="1494" t="s">
        <v>252</v>
      </c>
      <c r="E577" s="1669">
        <v>44262</v>
      </c>
      <c r="F577" s="1495" t="s">
        <v>5678</v>
      </c>
      <c r="G577" s="1495">
        <v>3</v>
      </c>
      <c r="H577" s="1494" t="s">
        <v>5679</v>
      </c>
      <c r="I577" s="1410"/>
      <c r="J577" s="187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</row>
    <row r="578" spans="1:20" s="188" customFormat="1" ht="13.5" customHeight="1">
      <c r="A578" s="1497">
        <v>2021</v>
      </c>
      <c r="B578" s="1457" t="s">
        <v>91</v>
      </c>
      <c r="C578" s="1459" t="s">
        <v>103</v>
      </c>
      <c r="D578" s="1459" t="s">
        <v>5486</v>
      </c>
      <c r="E578" s="1675">
        <v>44332</v>
      </c>
      <c r="F578" s="1601" t="s">
        <v>5539</v>
      </c>
      <c r="G578" s="1602">
        <v>10</v>
      </c>
      <c r="H578" s="1494" t="s">
        <v>5540</v>
      </c>
      <c r="I578" s="1410"/>
      <c r="J578" s="187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</row>
    <row r="579" spans="1:20" s="188" customFormat="1" ht="13.5" customHeight="1">
      <c r="A579" s="1497">
        <v>2021</v>
      </c>
      <c r="B579" s="1457" t="s">
        <v>91</v>
      </c>
      <c r="C579" s="1459" t="s">
        <v>103</v>
      </c>
      <c r="D579" s="1459" t="s">
        <v>5486</v>
      </c>
      <c r="E579" s="1675">
        <v>44332</v>
      </c>
      <c r="F579" s="1601" t="s">
        <v>5541</v>
      </c>
      <c r="G579" s="1602">
        <v>10</v>
      </c>
      <c r="H579" s="1494" t="s">
        <v>5542</v>
      </c>
      <c r="I579" s="1410"/>
      <c r="J579" s="187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</row>
    <row r="580" spans="1:20" s="188" customFormat="1" ht="13.5" customHeight="1">
      <c r="A580" s="1497">
        <v>2021</v>
      </c>
      <c r="B580" s="1457" t="s">
        <v>91</v>
      </c>
      <c r="C580" s="1459" t="s">
        <v>103</v>
      </c>
      <c r="D580" s="1459" t="s">
        <v>5486</v>
      </c>
      <c r="E580" s="1675">
        <v>44332</v>
      </c>
      <c r="F580" s="1601" t="s">
        <v>5543</v>
      </c>
      <c r="G580" s="1602">
        <v>7</v>
      </c>
      <c r="H580" s="1494" t="s">
        <v>5544</v>
      </c>
      <c r="I580" s="1410"/>
      <c r="J580" s="187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</row>
    <row r="581" spans="1:20" s="188" customFormat="1" ht="13.5" customHeight="1">
      <c r="A581" s="1497">
        <v>2021</v>
      </c>
      <c r="B581" s="1457" t="s">
        <v>91</v>
      </c>
      <c r="C581" s="1459" t="s">
        <v>103</v>
      </c>
      <c r="D581" s="1459" t="s">
        <v>5486</v>
      </c>
      <c r="E581" s="1675">
        <v>44332</v>
      </c>
      <c r="F581" s="1601" t="s">
        <v>5545</v>
      </c>
      <c r="G581" s="1602">
        <v>10</v>
      </c>
      <c r="H581" s="1494" t="s">
        <v>5546</v>
      </c>
      <c r="I581" s="1410"/>
      <c r="J581" s="187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</row>
    <row r="582" spans="1:20" s="188" customFormat="1" ht="13.5" customHeight="1">
      <c r="A582" s="1497">
        <v>2021</v>
      </c>
      <c r="B582" s="1457"/>
      <c r="C582" s="1494"/>
      <c r="D582" s="1494"/>
      <c r="E582" s="1669"/>
      <c r="F582" s="1495"/>
      <c r="G582" s="1495">
        <v>60</v>
      </c>
      <c r="H582" s="1494"/>
      <c r="I582" s="1410"/>
      <c r="J582" s="187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</row>
    <row r="583" spans="1:20" ht="13.5" customHeight="1">
      <c r="A583" s="144" t="s">
        <v>46</v>
      </c>
      <c r="B583" s="125"/>
      <c r="C583" s="145" t="s">
        <v>688</v>
      </c>
      <c r="D583" s="125"/>
      <c r="E583" s="1672"/>
      <c r="F583" s="129"/>
      <c r="G583" s="129">
        <v>126</v>
      </c>
      <c r="H583" s="146"/>
      <c r="I583" s="1409"/>
      <c r="J583" s="93"/>
    </row>
    <row r="584" spans="1:20" ht="13.5" customHeight="1">
      <c r="A584" s="178"/>
      <c r="B584" s="154"/>
      <c r="C584" s="155"/>
      <c r="D584" s="154"/>
      <c r="E584" s="1677"/>
      <c r="F584" s="153"/>
      <c r="G584" s="153"/>
      <c r="H584" s="157"/>
      <c r="I584" s="1409"/>
      <c r="J584" s="93"/>
    </row>
    <row r="585" spans="1:20" ht="13.5" customHeight="1">
      <c r="A585" s="134">
        <v>2018</v>
      </c>
      <c r="B585" s="107" t="s">
        <v>53</v>
      </c>
      <c r="C585" s="107" t="s">
        <v>145</v>
      </c>
      <c r="D585" s="107" t="s">
        <v>265</v>
      </c>
      <c r="E585" s="1670">
        <v>43352</v>
      </c>
      <c r="F585" s="111" t="s">
        <v>689</v>
      </c>
      <c r="G585" s="111">
        <v>3</v>
      </c>
      <c r="H585" s="170" t="s">
        <v>690</v>
      </c>
      <c r="I585" s="1409"/>
      <c r="J585" s="2"/>
    </row>
    <row r="586" spans="1:20" s="115" customFormat="1">
      <c r="A586" s="134">
        <v>2018</v>
      </c>
      <c r="B586" s="107"/>
      <c r="C586" s="107"/>
      <c r="D586" s="107"/>
      <c r="E586" s="1670"/>
      <c r="F586" s="1665"/>
      <c r="G586" s="111">
        <f>SUM(G585:G585)</f>
        <v>3</v>
      </c>
      <c r="H586" s="170"/>
      <c r="I586" s="1540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</row>
    <row r="587" spans="1:20">
      <c r="A587" s="173">
        <v>2019</v>
      </c>
      <c r="B587" s="73" t="s">
        <v>53</v>
      </c>
      <c r="C587" s="174" t="s">
        <v>145</v>
      </c>
      <c r="D587" s="174" t="s">
        <v>277</v>
      </c>
      <c r="E587" s="1679">
        <v>43716</v>
      </c>
      <c r="F587" s="1657" t="s">
        <v>691</v>
      </c>
      <c r="G587" s="173">
        <v>7</v>
      </c>
      <c r="H587" s="88" t="s">
        <v>692</v>
      </c>
      <c r="I587" s="1409"/>
    </row>
    <row r="588" spans="1:20">
      <c r="A588" s="173">
        <v>2019</v>
      </c>
      <c r="B588" s="174"/>
      <c r="C588" s="174"/>
      <c r="D588" s="174"/>
      <c r="E588" s="1679"/>
      <c r="F588" s="1715"/>
      <c r="G588" s="173">
        <f>SUM(G587)</f>
        <v>7</v>
      </c>
      <c r="I588" s="1409"/>
    </row>
    <row r="589" spans="1:20" ht="13.5" customHeight="1">
      <c r="A589" s="144" t="s">
        <v>46</v>
      </c>
      <c r="B589" s="125"/>
      <c r="C589" s="272" t="s">
        <v>693</v>
      </c>
      <c r="D589" s="125"/>
      <c r="E589" s="1672"/>
      <c r="F589" s="129"/>
      <c r="G589" s="264">
        <f>G586+G588</f>
        <v>10</v>
      </c>
      <c r="H589" s="146"/>
      <c r="I589" s="1409"/>
      <c r="J589" s="93"/>
    </row>
    <row r="590" spans="1:20" ht="13.5" customHeight="1">
      <c r="A590" s="178"/>
      <c r="B590" s="154"/>
      <c r="C590" s="155"/>
      <c r="D590" s="154"/>
      <c r="E590" s="1677"/>
      <c r="F590" s="153"/>
      <c r="G590" s="153"/>
      <c r="H590" s="157"/>
      <c r="I590" s="1409"/>
      <c r="J590" s="93"/>
    </row>
    <row r="591" spans="1:20">
      <c r="A591" s="137">
        <v>2019</v>
      </c>
      <c r="B591" s="73" t="s">
        <v>164</v>
      </c>
      <c r="C591" s="73" t="s">
        <v>184</v>
      </c>
      <c r="D591" s="138" t="s">
        <v>227</v>
      </c>
      <c r="E591" s="1674">
        <v>43604</v>
      </c>
      <c r="F591" s="1656" t="s">
        <v>695</v>
      </c>
      <c r="G591" s="141">
        <v>10</v>
      </c>
      <c r="H591" s="1561" t="s">
        <v>696</v>
      </c>
      <c r="I591" s="1409"/>
      <c r="J591" s="2"/>
    </row>
    <row r="592" spans="1:20" ht="13.5" customHeight="1">
      <c r="A592" s="147">
        <v>2019</v>
      </c>
      <c r="B592" s="73" t="s">
        <v>164</v>
      </c>
      <c r="C592" s="73" t="s">
        <v>184</v>
      </c>
      <c r="D592" s="73" t="s">
        <v>78</v>
      </c>
      <c r="E592" s="1673">
        <v>43611</v>
      </c>
      <c r="F592" s="133" t="s">
        <v>5671</v>
      </c>
      <c r="G592" s="133">
        <v>15</v>
      </c>
      <c r="H592" s="88" t="s">
        <v>696</v>
      </c>
      <c r="I592" s="1409"/>
      <c r="J592" s="2"/>
    </row>
    <row r="593" spans="1:20">
      <c r="A593" s="147">
        <v>2019</v>
      </c>
      <c r="E593" s="1673"/>
      <c r="F593" s="1657"/>
      <c r="G593" s="133">
        <f>SUM(G591:G592)</f>
        <v>25</v>
      </c>
      <c r="I593" s="1409"/>
      <c r="J593" s="2"/>
    </row>
    <row r="594" spans="1:20" ht="13.5" customHeight="1">
      <c r="A594" s="144" t="s">
        <v>46</v>
      </c>
      <c r="B594" s="125"/>
      <c r="C594" s="272" t="s">
        <v>5756</v>
      </c>
      <c r="D594" s="125"/>
      <c r="E594" s="1672"/>
      <c r="F594" s="129"/>
      <c r="G594" s="264">
        <f>G593</f>
        <v>25</v>
      </c>
      <c r="H594" s="146"/>
      <c r="I594" s="1409"/>
      <c r="J594" s="93"/>
    </row>
    <row r="595" spans="1:20" ht="13.5" customHeight="1">
      <c r="A595" s="147"/>
      <c r="C595" s="148"/>
      <c r="E595" s="1673"/>
      <c r="F595" s="133"/>
      <c r="G595" s="133"/>
      <c r="I595" s="1409"/>
      <c r="J595" s="93"/>
    </row>
    <row r="596" spans="1:20" s="115" customFormat="1" ht="13.5" customHeight="1">
      <c r="A596" s="355">
        <v>2018</v>
      </c>
      <c r="B596" s="356" t="s">
        <v>699</v>
      </c>
      <c r="C596" s="356" t="s">
        <v>204</v>
      </c>
      <c r="D596" s="356" t="s">
        <v>433</v>
      </c>
      <c r="E596" s="1705">
        <v>43170</v>
      </c>
      <c r="F596" s="1729" t="s">
        <v>700</v>
      </c>
      <c r="G596" s="359">
        <v>5</v>
      </c>
      <c r="H596" s="683" t="s">
        <v>354</v>
      </c>
      <c r="I596" s="1540"/>
      <c r="J596" s="114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</row>
    <row r="597" spans="1:20" s="115" customFormat="1" ht="13.5" customHeight="1">
      <c r="A597" s="355">
        <v>2018</v>
      </c>
      <c r="B597" s="356"/>
      <c r="C597" s="356"/>
      <c r="D597" s="356"/>
      <c r="E597" s="1705"/>
      <c r="F597" s="1729"/>
      <c r="G597" s="359">
        <f>G596</f>
        <v>5</v>
      </c>
      <c r="H597" s="683"/>
      <c r="I597" s="1540"/>
      <c r="J597" s="114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</row>
    <row r="598" spans="1:20" ht="13.5" customHeight="1">
      <c r="A598" s="297" t="s">
        <v>46</v>
      </c>
      <c r="B598" s="298"/>
      <c r="C598" s="298" t="s">
        <v>701</v>
      </c>
      <c r="D598" s="298"/>
      <c r="E598" s="1697"/>
      <c r="F598" s="1721"/>
      <c r="G598" s="301">
        <f>G597</f>
        <v>5</v>
      </c>
      <c r="H598" s="651"/>
      <c r="I598" s="1409"/>
      <c r="J598" s="93"/>
    </row>
    <row r="599" spans="1:20" ht="13.5" customHeight="1">
      <c r="A599" s="178"/>
      <c r="B599" s="154"/>
      <c r="C599" s="279"/>
      <c r="D599" s="154"/>
      <c r="E599" s="1677"/>
      <c r="F599" s="153"/>
      <c r="G599" s="153"/>
      <c r="H599" s="157"/>
      <c r="I599" s="1409"/>
      <c r="J599" s="93"/>
    </row>
    <row r="600" spans="1:20" s="115" customFormat="1" ht="13.5" customHeight="1">
      <c r="A600" s="134">
        <v>2018</v>
      </c>
      <c r="B600" s="107" t="s">
        <v>53</v>
      </c>
      <c r="C600" s="171" t="s">
        <v>135</v>
      </c>
      <c r="D600" s="107" t="s">
        <v>702</v>
      </c>
      <c r="E600" s="1670">
        <v>43257</v>
      </c>
      <c r="F600" s="111" t="s">
        <v>703</v>
      </c>
      <c r="G600" s="111">
        <v>0</v>
      </c>
      <c r="H600" s="170" t="s">
        <v>435</v>
      </c>
      <c r="I600" s="1409" t="s">
        <v>234</v>
      </c>
      <c r="J600" s="114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</row>
    <row r="601" spans="1:20" s="115" customFormat="1" ht="13.5" customHeight="1">
      <c r="A601" s="134">
        <v>2018</v>
      </c>
      <c r="B601" s="107"/>
      <c r="C601" s="171"/>
      <c r="D601" s="107"/>
      <c r="E601" s="1670"/>
      <c r="F601" s="111"/>
      <c r="G601" s="111">
        <f>G600</f>
        <v>0</v>
      </c>
      <c r="H601" s="170"/>
      <c r="I601" s="1540"/>
      <c r="J601" s="114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</row>
    <row r="602" spans="1:20" s="188" customFormat="1" ht="13.5" customHeight="1">
      <c r="A602" s="177">
        <v>2020</v>
      </c>
      <c r="B602" s="180" t="s">
        <v>129</v>
      </c>
      <c r="C602" s="259" t="s">
        <v>135</v>
      </c>
      <c r="D602" s="180" t="s">
        <v>55</v>
      </c>
      <c r="E602" s="1682">
        <v>43876</v>
      </c>
      <c r="F602" s="184" t="s">
        <v>704</v>
      </c>
      <c r="G602" s="184">
        <v>5</v>
      </c>
      <c r="H602" s="252" t="s">
        <v>705</v>
      </c>
      <c r="I602" s="1410"/>
      <c r="J602" s="187"/>
      <c r="K602" s="186"/>
      <c r="L602" s="186"/>
      <c r="M602" s="186"/>
      <c r="N602" s="186"/>
      <c r="O602" s="186"/>
      <c r="P602" s="186"/>
      <c r="Q602" s="186"/>
      <c r="R602" s="186"/>
      <c r="S602" s="186"/>
      <c r="T602" s="186"/>
    </row>
    <row r="603" spans="1:20" s="115" customFormat="1" ht="13.5" customHeight="1">
      <c r="A603" s="177">
        <v>2020</v>
      </c>
      <c r="B603" s="107"/>
      <c r="C603" s="171"/>
      <c r="D603" s="107"/>
      <c r="E603" s="1670"/>
      <c r="F603" s="111"/>
      <c r="G603" s="184">
        <f>SUM(G600:G602)</f>
        <v>5</v>
      </c>
      <c r="H603" s="170"/>
      <c r="I603" s="1540"/>
      <c r="J603" s="114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</row>
    <row r="604" spans="1:20" ht="13.5" customHeight="1">
      <c r="A604" s="144" t="s">
        <v>46</v>
      </c>
      <c r="B604" s="125"/>
      <c r="C604" s="272" t="s">
        <v>706</v>
      </c>
      <c r="D604" s="125"/>
      <c r="E604" s="1672"/>
      <c r="F604" s="129"/>
      <c r="G604" s="129">
        <v>5</v>
      </c>
      <c r="H604" s="146"/>
      <c r="I604" s="1409"/>
      <c r="J604" s="93"/>
    </row>
    <row r="605" spans="1:20" ht="13.5" customHeight="1">
      <c r="A605" s="302"/>
      <c r="B605" s="303"/>
      <c r="C605" s="303"/>
      <c r="D605" s="303"/>
      <c r="E605" s="1698"/>
      <c r="F605" s="1722"/>
      <c r="G605" s="306"/>
      <c r="H605" s="655"/>
      <c r="I605" s="1409"/>
      <c r="J605" s="93"/>
    </row>
    <row r="606" spans="1:20" s="115" customFormat="1">
      <c r="A606" s="134">
        <v>2018</v>
      </c>
      <c r="B606" s="107" t="s">
        <v>129</v>
      </c>
      <c r="C606" s="107" t="s">
        <v>138</v>
      </c>
      <c r="D606" s="107" t="s">
        <v>227</v>
      </c>
      <c r="E606" s="1670">
        <v>43240</v>
      </c>
      <c r="F606" s="1665" t="s">
        <v>707</v>
      </c>
      <c r="G606" s="111">
        <v>7</v>
      </c>
      <c r="H606" s="170" t="s">
        <v>708</v>
      </c>
      <c r="I606" s="1540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</row>
    <row r="607" spans="1:20" s="115" customFormat="1">
      <c r="A607" s="134">
        <v>2018</v>
      </c>
      <c r="B607" s="107" t="s">
        <v>129</v>
      </c>
      <c r="C607" s="107" t="s">
        <v>138</v>
      </c>
      <c r="D607" s="107" t="s">
        <v>370</v>
      </c>
      <c r="E607" s="1670">
        <v>43247</v>
      </c>
      <c r="F607" s="111" t="s">
        <v>707</v>
      </c>
      <c r="G607" s="111">
        <v>10</v>
      </c>
      <c r="H607" s="170" t="s">
        <v>709</v>
      </c>
      <c r="I607" s="1540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</row>
    <row r="608" spans="1:20" s="115" customFormat="1">
      <c r="A608" s="134">
        <v>2018</v>
      </c>
      <c r="B608" s="107" t="s">
        <v>129</v>
      </c>
      <c r="C608" s="107" t="s">
        <v>138</v>
      </c>
      <c r="D608" s="107" t="s">
        <v>112</v>
      </c>
      <c r="E608" s="1670">
        <v>43422</v>
      </c>
      <c r="F608" s="111" t="s">
        <v>707</v>
      </c>
      <c r="G608" s="111">
        <v>5</v>
      </c>
      <c r="H608" s="170" t="s">
        <v>710</v>
      </c>
      <c r="I608" s="1540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</row>
    <row r="609" spans="1:20" s="115" customFormat="1">
      <c r="A609" s="134">
        <v>2018</v>
      </c>
      <c r="B609" s="107"/>
      <c r="C609" s="107"/>
      <c r="D609" s="107"/>
      <c r="E609" s="1670"/>
      <c r="F609" s="1665"/>
      <c r="G609" s="111">
        <f>SUM(G606:G608)</f>
        <v>22</v>
      </c>
      <c r="H609" s="170"/>
      <c r="I609" s="1540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</row>
    <row r="610" spans="1:20" ht="13.5" customHeight="1">
      <c r="A610" s="144" t="s">
        <v>46</v>
      </c>
      <c r="B610" s="125"/>
      <c r="C610" s="272" t="s">
        <v>711</v>
      </c>
      <c r="D610" s="125"/>
      <c r="E610" s="1672"/>
      <c r="F610" s="129"/>
      <c r="G610" s="264">
        <f>G609</f>
        <v>22</v>
      </c>
      <c r="H610" s="146"/>
      <c r="I610" s="1409"/>
      <c r="J610" s="93"/>
    </row>
    <row r="611" spans="1:20" ht="13.5" customHeight="1">
      <c r="A611" s="147"/>
      <c r="C611" s="72"/>
      <c r="E611" s="1673"/>
      <c r="F611" s="133"/>
      <c r="I611" s="1409"/>
      <c r="J611" s="93"/>
    </row>
    <row r="612" spans="1:20" s="188" customFormat="1">
      <c r="A612" s="184">
        <v>2020</v>
      </c>
      <c r="B612" s="180" t="s">
        <v>164</v>
      </c>
      <c r="C612" s="254" t="s">
        <v>174</v>
      </c>
      <c r="D612" s="254" t="s">
        <v>252</v>
      </c>
      <c r="E612" s="1690">
        <v>43891</v>
      </c>
      <c r="F612" s="1655" t="s">
        <v>712</v>
      </c>
      <c r="G612" s="257">
        <v>7</v>
      </c>
      <c r="H612" s="254" t="s">
        <v>713</v>
      </c>
      <c r="I612" s="1410"/>
      <c r="J612" s="250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</row>
    <row r="613" spans="1:20" s="188" customFormat="1" ht="13.5" customHeight="1">
      <c r="A613" s="177">
        <v>2020</v>
      </c>
      <c r="B613" s="180"/>
      <c r="C613" s="259"/>
      <c r="D613" s="180"/>
      <c r="E613" s="1682"/>
      <c r="F613" s="184"/>
      <c r="G613" s="282">
        <f>SUM(G612:G612)</f>
        <v>7</v>
      </c>
      <c r="H613" s="252"/>
      <c r="I613" s="1410"/>
      <c r="J613" s="186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</row>
    <row r="614" spans="1:20" s="188" customFormat="1" ht="13.5" customHeight="1">
      <c r="A614" s="1497">
        <v>2021</v>
      </c>
      <c r="B614" s="1457" t="s">
        <v>164</v>
      </c>
      <c r="C614" s="1494" t="s">
        <v>174</v>
      </c>
      <c r="D614" s="1494" t="s">
        <v>252</v>
      </c>
      <c r="E614" s="1669">
        <v>44262</v>
      </c>
      <c r="F614" s="1495" t="s">
        <v>5398</v>
      </c>
      <c r="G614" s="1495">
        <v>7</v>
      </c>
      <c r="H614" s="1494" t="s">
        <v>430</v>
      </c>
      <c r="I614" s="1410"/>
      <c r="J614" s="186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</row>
    <row r="615" spans="1:20" s="188" customFormat="1" ht="13.5" customHeight="1">
      <c r="A615" s="1497">
        <v>2021</v>
      </c>
      <c r="B615" s="1457" t="s">
        <v>164</v>
      </c>
      <c r="C615" s="1459" t="s">
        <v>174</v>
      </c>
      <c r="D615" s="1459" t="s">
        <v>5486</v>
      </c>
      <c r="E615" s="1675">
        <v>44332</v>
      </c>
      <c r="F615" s="1601" t="s">
        <v>5547</v>
      </c>
      <c r="G615" s="1602">
        <v>10</v>
      </c>
      <c r="H615" s="1494" t="s">
        <v>5548</v>
      </c>
      <c r="I615" s="1410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</row>
    <row r="616" spans="1:20" s="188" customFormat="1" ht="13.5" customHeight="1">
      <c r="A616" s="1497">
        <v>2021</v>
      </c>
      <c r="B616" s="1457" t="s">
        <v>164</v>
      </c>
      <c r="C616" s="1459" t="s">
        <v>174</v>
      </c>
      <c r="D616" s="1459" t="s">
        <v>5486</v>
      </c>
      <c r="E616" s="1675">
        <v>44332</v>
      </c>
      <c r="F616" s="1601" t="s">
        <v>5723</v>
      </c>
      <c r="G616" s="1602">
        <v>3</v>
      </c>
      <c r="H616" s="1494" t="s">
        <v>5691</v>
      </c>
      <c r="I616" s="1410"/>
      <c r="J616" s="186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</row>
    <row r="617" spans="1:20" s="188" customFormat="1" ht="13.5" customHeight="1">
      <c r="A617" s="1497">
        <v>2021</v>
      </c>
      <c r="B617" s="1457"/>
      <c r="C617" s="1537"/>
      <c r="D617" s="1457"/>
      <c r="E617" s="1684"/>
      <c r="F617" s="1458"/>
      <c r="G617" s="1534">
        <v>20</v>
      </c>
      <c r="H617" s="1499"/>
      <c r="I617" s="1410"/>
      <c r="J617" s="186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</row>
    <row r="618" spans="1:20" ht="13.5" customHeight="1">
      <c r="A618" s="144" t="s">
        <v>46</v>
      </c>
      <c r="B618" s="125"/>
      <c r="C618" s="145" t="s">
        <v>714</v>
      </c>
      <c r="D618" s="125"/>
      <c r="E618" s="1672"/>
      <c r="F618" s="129"/>
      <c r="G618" s="129">
        <f>G613+G617</f>
        <v>27</v>
      </c>
      <c r="H618" s="146"/>
      <c r="I618" s="1409"/>
      <c r="J618" s="93"/>
    </row>
    <row r="619" spans="1:20" ht="13.5" customHeight="1">
      <c r="A619" s="178"/>
      <c r="B619" s="154"/>
      <c r="C619" s="155"/>
      <c r="D619" s="154"/>
      <c r="E619" s="1677"/>
      <c r="F619" s="153"/>
      <c r="G619" s="153"/>
      <c r="H619" s="157"/>
      <c r="I619" s="1409"/>
      <c r="J619" s="93"/>
    </row>
    <row r="620" spans="1:20">
      <c r="A620" s="173">
        <v>2019</v>
      </c>
      <c r="B620" s="73" t="s">
        <v>129</v>
      </c>
      <c r="C620" s="174" t="s">
        <v>162</v>
      </c>
      <c r="D620" s="174" t="s">
        <v>277</v>
      </c>
      <c r="E620" s="1679">
        <v>43716</v>
      </c>
      <c r="F620" s="1657" t="s">
        <v>715</v>
      </c>
      <c r="G620" s="173">
        <v>3</v>
      </c>
      <c r="H620" s="88" t="s">
        <v>716</v>
      </c>
      <c r="I620" s="1409"/>
    </row>
    <row r="621" spans="1:20" ht="13.5" customHeight="1">
      <c r="A621" s="104">
        <v>2019</v>
      </c>
      <c r="D621" s="131"/>
      <c r="E621" s="1673"/>
      <c r="F621" s="87"/>
      <c r="G621" s="133">
        <f>SUM(G620)</f>
        <v>3</v>
      </c>
      <c r="I621" s="1409"/>
      <c r="J621" s="93"/>
    </row>
    <row r="622" spans="1:20" ht="13.5" customHeight="1">
      <c r="A622" s="124" t="s">
        <v>46</v>
      </c>
      <c r="B622" s="125"/>
      <c r="C622" s="125" t="s">
        <v>717</v>
      </c>
      <c r="D622" s="126"/>
      <c r="E622" s="1672"/>
      <c r="F622" s="264"/>
      <c r="G622" s="129">
        <f>G621</f>
        <v>3</v>
      </c>
      <c r="H622" s="146"/>
      <c r="I622" s="1409"/>
      <c r="J622" s="93"/>
    </row>
    <row r="623" spans="1:20" ht="13.5" customHeight="1">
      <c r="A623" s="147"/>
      <c r="C623" s="72"/>
      <c r="E623" s="1673"/>
      <c r="F623" s="133"/>
      <c r="G623" s="133"/>
      <c r="I623" s="1409"/>
      <c r="J623" s="93"/>
    </row>
    <row r="624" spans="1:20" s="115" customFormat="1" ht="13.5" customHeight="1">
      <c r="A624" s="134">
        <v>2018</v>
      </c>
      <c r="B624" s="107" t="s">
        <v>91</v>
      </c>
      <c r="C624" s="169" t="s">
        <v>123</v>
      </c>
      <c r="D624" s="107" t="s">
        <v>222</v>
      </c>
      <c r="E624" s="1670">
        <v>43163</v>
      </c>
      <c r="F624" s="111" t="s">
        <v>718</v>
      </c>
      <c r="G624" s="111">
        <v>3</v>
      </c>
      <c r="H624" s="170" t="s">
        <v>719</v>
      </c>
      <c r="I624" s="1540"/>
      <c r="J624" s="114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</row>
    <row r="625" spans="1:22" ht="13.5" customHeight="1">
      <c r="A625" s="134">
        <v>2018</v>
      </c>
      <c r="B625" s="107" t="s">
        <v>91</v>
      </c>
      <c r="C625" s="169" t="s">
        <v>123</v>
      </c>
      <c r="D625" s="107" t="s">
        <v>222</v>
      </c>
      <c r="E625" s="1670">
        <v>43163</v>
      </c>
      <c r="F625" s="111" t="s">
        <v>720</v>
      </c>
      <c r="G625" s="111">
        <v>7</v>
      </c>
      <c r="H625" s="170" t="s">
        <v>721</v>
      </c>
      <c r="I625" s="1409"/>
      <c r="J625" s="189"/>
      <c r="L625" s="186"/>
      <c r="M625" s="186"/>
      <c r="N625" s="352"/>
      <c r="O625" s="352"/>
      <c r="P625" s="195"/>
      <c r="Q625" s="195"/>
      <c r="R625" s="195"/>
      <c r="S625" s="195"/>
      <c r="T625" s="195"/>
      <c r="U625" s="197"/>
      <c r="V625" s="197"/>
    </row>
    <row r="626" spans="1:22" ht="13.5" customHeight="1">
      <c r="A626" s="134">
        <v>2018</v>
      </c>
      <c r="B626" s="107" t="s">
        <v>91</v>
      </c>
      <c r="C626" s="169" t="s">
        <v>123</v>
      </c>
      <c r="D626" s="107" t="s">
        <v>222</v>
      </c>
      <c r="E626" s="1670">
        <v>43163</v>
      </c>
      <c r="F626" s="111" t="s">
        <v>722</v>
      </c>
      <c r="G626" s="111">
        <v>10</v>
      </c>
      <c r="H626" s="170" t="s">
        <v>723</v>
      </c>
      <c r="I626" s="1409"/>
      <c r="J626" s="189"/>
      <c r="L626" s="186"/>
      <c r="M626" s="186"/>
      <c r="N626" s="352"/>
      <c r="O626" s="352"/>
      <c r="P626" s="195"/>
      <c r="Q626" s="195"/>
      <c r="R626" s="195"/>
      <c r="S626" s="195"/>
      <c r="T626" s="195"/>
      <c r="U626" s="197"/>
      <c r="V626" s="197"/>
    </row>
    <row r="627" spans="1:22" s="115" customFormat="1">
      <c r="A627" s="134">
        <v>2018</v>
      </c>
      <c r="B627" s="107" t="s">
        <v>91</v>
      </c>
      <c r="C627" s="107" t="s">
        <v>123</v>
      </c>
      <c r="D627" s="107" t="s">
        <v>227</v>
      </c>
      <c r="E627" s="1670">
        <v>43240</v>
      </c>
      <c r="F627" s="1665" t="s">
        <v>724</v>
      </c>
      <c r="G627" s="111">
        <v>7</v>
      </c>
      <c r="H627" s="170" t="s">
        <v>725</v>
      </c>
      <c r="I627" s="1540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</row>
    <row r="628" spans="1:22" s="115" customFormat="1">
      <c r="A628" s="134">
        <v>2018</v>
      </c>
      <c r="B628" s="107" t="s">
        <v>91</v>
      </c>
      <c r="C628" s="107" t="s">
        <v>123</v>
      </c>
      <c r="D628" s="107" t="s">
        <v>227</v>
      </c>
      <c r="E628" s="1670">
        <v>43240</v>
      </c>
      <c r="F628" s="1665" t="s">
        <v>726</v>
      </c>
      <c r="G628" s="111">
        <v>3</v>
      </c>
      <c r="H628" s="170" t="s">
        <v>727</v>
      </c>
      <c r="I628" s="1540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</row>
    <row r="629" spans="1:22" s="115" customFormat="1">
      <c r="A629" s="134">
        <v>2018</v>
      </c>
      <c r="B629" s="107" t="s">
        <v>91</v>
      </c>
      <c r="C629" s="107" t="s">
        <v>123</v>
      </c>
      <c r="D629" s="107" t="s">
        <v>227</v>
      </c>
      <c r="E629" s="1670">
        <v>43240</v>
      </c>
      <c r="F629" s="1665" t="s">
        <v>728</v>
      </c>
      <c r="G629" s="111">
        <v>10</v>
      </c>
      <c r="H629" s="170" t="s">
        <v>729</v>
      </c>
      <c r="I629" s="1540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</row>
    <row r="630" spans="1:22" s="115" customFormat="1">
      <c r="A630" s="134">
        <v>2018</v>
      </c>
      <c r="B630" s="107" t="s">
        <v>91</v>
      </c>
      <c r="C630" s="107" t="s">
        <v>123</v>
      </c>
      <c r="D630" s="107" t="s">
        <v>227</v>
      </c>
      <c r="E630" s="1670">
        <v>43240</v>
      </c>
      <c r="F630" s="1665" t="s">
        <v>730</v>
      </c>
      <c r="G630" s="111">
        <v>7</v>
      </c>
      <c r="H630" s="170" t="s">
        <v>731</v>
      </c>
      <c r="I630" s="1540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</row>
    <row r="631" spans="1:22" s="115" customFormat="1">
      <c r="A631" s="134">
        <v>2018</v>
      </c>
      <c r="B631" s="107" t="s">
        <v>91</v>
      </c>
      <c r="C631" s="107" t="s">
        <v>123</v>
      </c>
      <c r="D631" s="107" t="s">
        <v>227</v>
      </c>
      <c r="E631" s="1670">
        <v>43240</v>
      </c>
      <c r="F631" s="1665" t="s">
        <v>732</v>
      </c>
      <c r="G631" s="111">
        <v>3</v>
      </c>
      <c r="H631" s="170" t="s">
        <v>733</v>
      </c>
      <c r="I631" s="1540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</row>
    <row r="632" spans="1:22" s="115" customFormat="1">
      <c r="A632" s="134">
        <v>2018</v>
      </c>
      <c r="B632" s="107" t="s">
        <v>91</v>
      </c>
      <c r="C632" s="107" t="s">
        <v>123</v>
      </c>
      <c r="D632" s="107" t="s">
        <v>227</v>
      </c>
      <c r="E632" s="1670">
        <v>43240</v>
      </c>
      <c r="F632" s="1665" t="s">
        <v>734</v>
      </c>
      <c r="G632" s="111">
        <v>10</v>
      </c>
      <c r="H632" s="170" t="s">
        <v>735</v>
      </c>
      <c r="I632" s="1540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</row>
    <row r="633" spans="1:22" s="115" customFormat="1">
      <c r="A633" s="134">
        <v>2018</v>
      </c>
      <c r="B633" s="107" t="s">
        <v>91</v>
      </c>
      <c r="C633" s="107" t="s">
        <v>123</v>
      </c>
      <c r="D633" s="107" t="s">
        <v>227</v>
      </c>
      <c r="E633" s="1670">
        <v>43240</v>
      </c>
      <c r="F633" s="1665" t="s">
        <v>736</v>
      </c>
      <c r="G633" s="111">
        <v>3</v>
      </c>
      <c r="H633" s="170" t="s">
        <v>737</v>
      </c>
      <c r="I633" s="1540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</row>
    <row r="634" spans="1:22" s="115" customFormat="1">
      <c r="A634" s="134">
        <v>2018</v>
      </c>
      <c r="B634" s="107" t="s">
        <v>91</v>
      </c>
      <c r="C634" s="107" t="s">
        <v>123</v>
      </c>
      <c r="D634" s="107" t="s">
        <v>227</v>
      </c>
      <c r="E634" s="1670">
        <v>43240</v>
      </c>
      <c r="F634" s="1665" t="s">
        <v>738</v>
      </c>
      <c r="G634" s="111">
        <v>10</v>
      </c>
      <c r="H634" s="170" t="s">
        <v>739</v>
      </c>
      <c r="I634" s="1540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</row>
    <row r="635" spans="1:22" s="115" customFormat="1">
      <c r="A635" s="134">
        <v>2018</v>
      </c>
      <c r="B635" s="107" t="s">
        <v>91</v>
      </c>
      <c r="C635" s="107" t="s">
        <v>123</v>
      </c>
      <c r="D635" s="107" t="s">
        <v>227</v>
      </c>
      <c r="E635" s="1670">
        <v>43240</v>
      </c>
      <c r="F635" s="1665" t="s">
        <v>740</v>
      </c>
      <c r="G635" s="111">
        <v>10</v>
      </c>
      <c r="H635" s="170" t="s">
        <v>741</v>
      </c>
      <c r="I635" s="1540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</row>
    <row r="636" spans="1:22" s="115" customFormat="1">
      <c r="A636" s="134">
        <v>2018</v>
      </c>
      <c r="B636" s="107" t="s">
        <v>91</v>
      </c>
      <c r="C636" s="107" t="s">
        <v>123</v>
      </c>
      <c r="D636" s="107" t="s">
        <v>227</v>
      </c>
      <c r="E636" s="1670">
        <v>43240</v>
      </c>
      <c r="F636" s="1665" t="s">
        <v>742</v>
      </c>
      <c r="G636" s="111">
        <v>7</v>
      </c>
      <c r="H636" s="170" t="s">
        <v>743</v>
      </c>
      <c r="I636" s="1540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</row>
    <row r="637" spans="1:22" s="115" customFormat="1">
      <c r="A637" s="134">
        <v>2018</v>
      </c>
      <c r="B637" s="107" t="s">
        <v>91</v>
      </c>
      <c r="C637" s="107" t="s">
        <v>123</v>
      </c>
      <c r="D637" s="107" t="s">
        <v>370</v>
      </c>
      <c r="E637" s="1670">
        <v>43247</v>
      </c>
      <c r="F637" s="111" t="s">
        <v>744</v>
      </c>
      <c r="G637" s="111">
        <v>5</v>
      </c>
      <c r="H637" s="170" t="s">
        <v>745</v>
      </c>
      <c r="I637" s="1540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</row>
    <row r="638" spans="1:22" s="115" customFormat="1">
      <c r="A638" s="134">
        <v>2018</v>
      </c>
      <c r="B638" s="107" t="s">
        <v>91</v>
      </c>
      <c r="C638" s="107" t="s">
        <v>123</v>
      </c>
      <c r="D638" s="107" t="s">
        <v>370</v>
      </c>
      <c r="E638" s="1670">
        <v>43247</v>
      </c>
      <c r="F638" s="111" t="s">
        <v>746</v>
      </c>
      <c r="G638" s="111">
        <v>10</v>
      </c>
      <c r="H638" s="170" t="s">
        <v>747</v>
      </c>
      <c r="I638" s="1540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</row>
    <row r="639" spans="1:22" s="115" customFormat="1">
      <c r="A639" s="134">
        <v>2018</v>
      </c>
      <c r="B639" s="107" t="s">
        <v>91</v>
      </c>
      <c r="C639" s="107" t="s">
        <v>123</v>
      </c>
      <c r="D639" s="107" t="s">
        <v>370</v>
      </c>
      <c r="E639" s="1670">
        <v>43247</v>
      </c>
      <c r="F639" s="111" t="s">
        <v>748</v>
      </c>
      <c r="G639" s="111">
        <v>5</v>
      </c>
      <c r="H639" s="170" t="s">
        <v>749</v>
      </c>
      <c r="I639" s="1540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</row>
    <row r="640" spans="1:22" ht="13.5" customHeight="1">
      <c r="A640" s="134">
        <v>2018</v>
      </c>
      <c r="B640" s="107" t="s">
        <v>91</v>
      </c>
      <c r="C640" s="107" t="s">
        <v>123</v>
      </c>
      <c r="D640" s="107" t="s">
        <v>265</v>
      </c>
      <c r="E640" s="1670">
        <v>43352</v>
      </c>
      <c r="F640" s="111" t="s">
        <v>750</v>
      </c>
      <c r="G640" s="111">
        <v>7</v>
      </c>
      <c r="H640" s="170" t="s">
        <v>751</v>
      </c>
      <c r="I640" s="1409"/>
      <c r="J640" s="2"/>
    </row>
    <row r="641" spans="1:22" ht="13.5" customHeight="1">
      <c r="A641" s="134">
        <v>2018</v>
      </c>
      <c r="B641" s="107" t="s">
        <v>91</v>
      </c>
      <c r="C641" s="171" t="s">
        <v>123</v>
      </c>
      <c r="D641" s="107" t="s">
        <v>265</v>
      </c>
      <c r="E641" s="1670">
        <v>43352</v>
      </c>
      <c r="F641" s="111" t="s">
        <v>752</v>
      </c>
      <c r="G641" s="172">
        <v>10</v>
      </c>
      <c r="H641" s="170" t="s">
        <v>753</v>
      </c>
      <c r="I641" s="1409"/>
      <c r="J641" s="2"/>
    </row>
    <row r="642" spans="1:22" ht="13.5" customHeight="1">
      <c r="A642" s="134">
        <v>2018</v>
      </c>
      <c r="B642" s="107" t="s">
        <v>91</v>
      </c>
      <c r="C642" s="171" t="s">
        <v>123</v>
      </c>
      <c r="D642" s="107" t="s">
        <v>265</v>
      </c>
      <c r="E642" s="1670">
        <v>43352</v>
      </c>
      <c r="F642" s="111" t="s">
        <v>754</v>
      </c>
      <c r="G642" s="172">
        <v>3</v>
      </c>
      <c r="H642" s="170" t="s">
        <v>380</v>
      </c>
      <c r="I642" s="1409"/>
      <c r="J642" s="2"/>
    </row>
    <row r="643" spans="1:22" ht="13.5" customHeight="1">
      <c r="A643" s="134">
        <v>2018</v>
      </c>
      <c r="B643" s="107"/>
      <c r="C643" s="169"/>
      <c r="D643" s="107"/>
      <c r="E643" s="1670"/>
      <c r="F643" s="199"/>
      <c r="G643" s="111">
        <f>SUM(G624:G642)</f>
        <v>130</v>
      </c>
      <c r="H643" s="152"/>
      <c r="I643" s="1409"/>
      <c r="J643" s="189"/>
      <c r="L643" s="186"/>
      <c r="M643" s="186"/>
      <c r="N643" s="352"/>
      <c r="O643" s="352"/>
      <c r="P643" s="195"/>
      <c r="Q643" s="195"/>
      <c r="R643" s="195"/>
      <c r="S643" s="195"/>
      <c r="T643" s="195"/>
      <c r="U643" s="197"/>
      <c r="V643" s="197"/>
    </row>
    <row r="644" spans="1:22">
      <c r="A644" s="137">
        <v>2019</v>
      </c>
      <c r="B644" s="73" t="s">
        <v>91</v>
      </c>
      <c r="C644" s="73" t="s">
        <v>123</v>
      </c>
      <c r="D644" s="138" t="s">
        <v>227</v>
      </c>
      <c r="E644" s="1674">
        <v>43604</v>
      </c>
      <c r="F644" s="1656" t="s">
        <v>755</v>
      </c>
      <c r="G644" s="141">
        <v>3</v>
      </c>
      <c r="H644" s="1561" t="s">
        <v>756</v>
      </c>
      <c r="I644" s="1409"/>
      <c r="J644" s="2"/>
    </row>
    <row r="645" spans="1:22">
      <c r="A645" s="137">
        <v>2019</v>
      </c>
      <c r="B645" s="73" t="s">
        <v>91</v>
      </c>
      <c r="C645" s="73" t="s">
        <v>123</v>
      </c>
      <c r="D645" s="138" t="s">
        <v>227</v>
      </c>
      <c r="E645" s="1674">
        <v>43604</v>
      </c>
      <c r="F645" s="1656" t="s">
        <v>754</v>
      </c>
      <c r="G645" s="141">
        <v>3</v>
      </c>
      <c r="H645" s="1561" t="s">
        <v>745</v>
      </c>
      <c r="I645" s="1409"/>
      <c r="J645" s="2"/>
    </row>
    <row r="646" spans="1:22">
      <c r="A646" s="137">
        <v>2019</v>
      </c>
      <c r="B646" s="73" t="s">
        <v>91</v>
      </c>
      <c r="C646" s="73" t="s">
        <v>123</v>
      </c>
      <c r="D646" s="138" t="s">
        <v>227</v>
      </c>
      <c r="E646" s="1674">
        <v>43604</v>
      </c>
      <c r="F646" s="1656" t="s">
        <v>757</v>
      </c>
      <c r="G646" s="141">
        <v>3</v>
      </c>
      <c r="H646" s="1561" t="s">
        <v>758</v>
      </c>
      <c r="I646" s="1409"/>
      <c r="J646" s="2"/>
    </row>
    <row r="647" spans="1:22">
      <c r="A647" s="137">
        <v>2019</v>
      </c>
      <c r="B647" s="73" t="s">
        <v>91</v>
      </c>
      <c r="C647" s="73" t="s">
        <v>123</v>
      </c>
      <c r="D647" s="138" t="s">
        <v>227</v>
      </c>
      <c r="E647" s="1674">
        <v>43604</v>
      </c>
      <c r="F647" s="1656" t="s">
        <v>752</v>
      </c>
      <c r="G647" s="141">
        <v>10</v>
      </c>
      <c r="H647" s="1561" t="s">
        <v>759</v>
      </c>
      <c r="I647" s="1409"/>
    </row>
    <row r="648" spans="1:22" ht="13.5" customHeight="1">
      <c r="A648" s="104">
        <v>2019</v>
      </c>
      <c r="B648" s="73" t="s">
        <v>91</v>
      </c>
      <c r="C648" s="73" t="s">
        <v>123</v>
      </c>
      <c r="D648" s="72" t="s">
        <v>78</v>
      </c>
      <c r="E648" s="1673">
        <v>43611</v>
      </c>
      <c r="F648" s="133" t="s">
        <v>760</v>
      </c>
      <c r="G648" s="87">
        <v>15</v>
      </c>
      <c r="H648" s="88" t="s">
        <v>761</v>
      </c>
      <c r="I648" s="1409"/>
      <c r="J648" s="2"/>
    </row>
    <row r="649" spans="1:22" ht="13.5" customHeight="1">
      <c r="A649" s="104">
        <v>2019</v>
      </c>
      <c r="B649" s="73" t="s">
        <v>91</v>
      </c>
      <c r="C649" s="73" t="s">
        <v>123</v>
      </c>
      <c r="D649" s="72" t="s">
        <v>78</v>
      </c>
      <c r="E649" s="1673">
        <v>43611</v>
      </c>
      <c r="F649" s="133" t="s">
        <v>762</v>
      </c>
      <c r="G649" s="87">
        <v>3</v>
      </c>
      <c r="H649" s="88" t="s">
        <v>756</v>
      </c>
      <c r="I649" s="1409"/>
      <c r="J649" s="2"/>
    </row>
    <row r="650" spans="1:22" ht="13.5" customHeight="1">
      <c r="A650" s="147">
        <v>2019</v>
      </c>
      <c r="C650" s="148"/>
      <c r="E650" s="1673"/>
      <c r="F650" s="133"/>
      <c r="G650" s="133">
        <f>SUM(G644:G649)</f>
        <v>37</v>
      </c>
      <c r="I650" s="1409"/>
      <c r="J650" s="93"/>
    </row>
    <row r="651" spans="1:22" ht="13.5" customHeight="1">
      <c r="A651" s="1497">
        <v>2021</v>
      </c>
      <c r="B651" s="1457" t="s">
        <v>91</v>
      </c>
      <c r="C651" s="1494" t="s">
        <v>123</v>
      </c>
      <c r="D651" s="1494" t="s">
        <v>252</v>
      </c>
      <c r="E651" s="1669">
        <v>44262</v>
      </c>
      <c r="F651" s="1495" t="s">
        <v>5399</v>
      </c>
      <c r="G651" s="1495">
        <v>7</v>
      </c>
      <c r="H651" s="1494" t="s">
        <v>680</v>
      </c>
      <c r="I651" s="1409"/>
      <c r="J651" s="93"/>
    </row>
    <row r="652" spans="1:22" ht="13.5" customHeight="1">
      <c r="A652" s="1497">
        <v>2021</v>
      </c>
      <c r="B652" s="1457" t="s">
        <v>91</v>
      </c>
      <c r="C652" s="1494" t="s">
        <v>123</v>
      </c>
      <c r="D652" s="1494" t="s">
        <v>252</v>
      </c>
      <c r="E652" s="1669">
        <v>44262</v>
      </c>
      <c r="F652" s="1495" t="s">
        <v>5400</v>
      </c>
      <c r="G652" s="1495">
        <v>10</v>
      </c>
      <c r="H652" s="1494" t="s">
        <v>1357</v>
      </c>
      <c r="I652" s="1409"/>
      <c r="J652" s="93"/>
    </row>
    <row r="653" spans="1:22" ht="13.5" customHeight="1">
      <c r="A653" s="1497">
        <v>2021</v>
      </c>
      <c r="B653" s="1457" t="s">
        <v>91</v>
      </c>
      <c r="C653" s="1494" t="s">
        <v>123</v>
      </c>
      <c r="D653" s="1494" t="s">
        <v>252</v>
      </c>
      <c r="E653" s="1669">
        <v>44262</v>
      </c>
      <c r="F653" s="1495" t="s">
        <v>5401</v>
      </c>
      <c r="G653" s="1495">
        <v>3</v>
      </c>
      <c r="H653" s="1494" t="s">
        <v>816</v>
      </c>
      <c r="I653" s="1409"/>
      <c r="J653" s="93"/>
    </row>
    <row r="654" spans="1:22" ht="13.5" customHeight="1">
      <c r="A654" s="1497">
        <v>2021</v>
      </c>
      <c r="B654" s="1457" t="s">
        <v>91</v>
      </c>
      <c r="C654" s="1494" t="s">
        <v>123</v>
      </c>
      <c r="D654" s="1494" t="s">
        <v>252</v>
      </c>
      <c r="E654" s="1669">
        <v>44262</v>
      </c>
      <c r="F654" s="1495" t="s">
        <v>5680</v>
      </c>
      <c r="G654" s="1495">
        <v>10</v>
      </c>
      <c r="H654" s="1494" t="s">
        <v>5681</v>
      </c>
      <c r="I654" s="1409"/>
      <c r="J654" s="93"/>
    </row>
    <row r="655" spans="1:22" ht="13.5" customHeight="1">
      <c r="A655" s="1497">
        <v>2021</v>
      </c>
      <c r="B655" s="1457" t="s">
        <v>91</v>
      </c>
      <c r="C655" s="1459" t="s">
        <v>123</v>
      </c>
      <c r="D655" s="1459" t="s">
        <v>5486</v>
      </c>
      <c r="E655" s="1675">
        <v>44332</v>
      </c>
      <c r="F655" s="1601" t="s">
        <v>5549</v>
      </c>
      <c r="G655" s="1602">
        <v>15</v>
      </c>
      <c r="H655" s="1494" t="s">
        <v>5550</v>
      </c>
      <c r="I655" s="1409"/>
      <c r="J655" s="93"/>
    </row>
    <row r="656" spans="1:22" ht="13.5" customHeight="1">
      <c r="A656" s="1497">
        <v>2021</v>
      </c>
      <c r="B656" s="1457" t="s">
        <v>91</v>
      </c>
      <c r="C656" s="1459" t="s">
        <v>123</v>
      </c>
      <c r="D656" s="1459" t="s">
        <v>5486</v>
      </c>
      <c r="E656" s="1675">
        <v>44332</v>
      </c>
      <c r="F656" s="1601" t="s">
        <v>5551</v>
      </c>
      <c r="G656" s="1602">
        <v>15</v>
      </c>
      <c r="H656" s="1494" t="s">
        <v>5552</v>
      </c>
      <c r="I656" s="1409"/>
      <c r="J656" s="93"/>
    </row>
    <row r="657" spans="1:10" ht="13.5" customHeight="1">
      <c r="A657" s="1497">
        <v>2021</v>
      </c>
      <c r="B657" s="1457" t="s">
        <v>91</v>
      </c>
      <c r="C657" s="1459" t="s">
        <v>123</v>
      </c>
      <c r="D657" s="1459" t="s">
        <v>5486</v>
      </c>
      <c r="E657" s="1675">
        <v>44332</v>
      </c>
      <c r="F657" s="1601" t="s">
        <v>5553</v>
      </c>
      <c r="G657" s="1602">
        <v>10</v>
      </c>
      <c r="H657" s="1494" t="s">
        <v>5554</v>
      </c>
      <c r="I657" s="1409"/>
      <c r="J657" s="93"/>
    </row>
    <row r="658" spans="1:10" ht="13.5" customHeight="1">
      <c r="A658" s="1497">
        <v>2021</v>
      </c>
      <c r="B658" s="1457" t="s">
        <v>91</v>
      </c>
      <c r="C658" s="1459" t="s">
        <v>123</v>
      </c>
      <c r="D658" s="1459" t="s">
        <v>5486</v>
      </c>
      <c r="E658" s="1675">
        <v>44332</v>
      </c>
      <c r="F658" s="1601" t="s">
        <v>5555</v>
      </c>
      <c r="G658" s="1602">
        <v>7</v>
      </c>
      <c r="H658" s="1494" t="s">
        <v>5556</v>
      </c>
      <c r="I658" s="1409"/>
      <c r="J658" s="93"/>
    </row>
    <row r="659" spans="1:10" ht="13.5" customHeight="1">
      <c r="A659" s="1497">
        <v>2021</v>
      </c>
      <c r="B659" s="1457" t="s">
        <v>91</v>
      </c>
      <c r="C659" s="1459" t="s">
        <v>123</v>
      </c>
      <c r="D659" s="1459" t="s">
        <v>5486</v>
      </c>
      <c r="E659" s="1675">
        <v>44332</v>
      </c>
      <c r="F659" s="1601" t="s">
        <v>5557</v>
      </c>
      <c r="G659" s="1602">
        <v>15</v>
      </c>
      <c r="H659" s="1494" t="s">
        <v>5688</v>
      </c>
      <c r="I659" s="1409"/>
      <c r="J659" s="93"/>
    </row>
    <row r="660" spans="1:10" ht="13.5" customHeight="1">
      <c r="A660" s="1497">
        <v>2021</v>
      </c>
      <c r="B660" s="1457" t="s">
        <v>91</v>
      </c>
      <c r="C660" s="1459" t="s">
        <v>123</v>
      </c>
      <c r="D660" s="1459" t="s">
        <v>5486</v>
      </c>
      <c r="E660" s="1675">
        <v>44332</v>
      </c>
      <c r="F660" s="1601" t="s">
        <v>5719</v>
      </c>
      <c r="G660" s="1602">
        <v>3</v>
      </c>
      <c r="H660" s="1494" t="s">
        <v>5687</v>
      </c>
      <c r="I660" s="1409"/>
      <c r="J660" s="93"/>
    </row>
    <row r="661" spans="1:10" ht="13.5" customHeight="1">
      <c r="A661" s="1497">
        <v>2021</v>
      </c>
      <c r="B661" s="1457" t="s">
        <v>91</v>
      </c>
      <c r="C661" s="1459" t="s">
        <v>123</v>
      </c>
      <c r="D661" s="1459" t="s">
        <v>5486</v>
      </c>
      <c r="E661" s="1675">
        <v>44332</v>
      </c>
      <c r="F661" s="1601" t="s">
        <v>5558</v>
      </c>
      <c r="G661" s="1602">
        <v>15</v>
      </c>
      <c r="H661" s="1494" t="s">
        <v>5559</v>
      </c>
      <c r="I661" s="1409"/>
      <c r="J661" s="93"/>
    </row>
    <row r="662" spans="1:10" ht="13.5" customHeight="1">
      <c r="A662" s="1497">
        <v>2021</v>
      </c>
      <c r="B662" s="1457" t="s">
        <v>91</v>
      </c>
      <c r="C662" s="1459" t="s">
        <v>123</v>
      </c>
      <c r="D662" s="1459" t="s">
        <v>5486</v>
      </c>
      <c r="E662" s="1675">
        <v>44332</v>
      </c>
      <c r="F662" s="1601" t="s">
        <v>5560</v>
      </c>
      <c r="G662" s="1602">
        <v>15</v>
      </c>
      <c r="H662" s="1494" t="s">
        <v>5561</v>
      </c>
      <c r="I662" s="1409"/>
      <c r="J662" s="93"/>
    </row>
    <row r="663" spans="1:10" ht="13.5" customHeight="1">
      <c r="A663" s="1497">
        <v>2021</v>
      </c>
      <c r="B663" s="1457" t="s">
        <v>91</v>
      </c>
      <c r="C663" s="1459" t="s">
        <v>123</v>
      </c>
      <c r="D663" s="1459" t="s">
        <v>5486</v>
      </c>
      <c r="E663" s="1675">
        <v>44332</v>
      </c>
      <c r="F663" s="1601" t="s">
        <v>5562</v>
      </c>
      <c r="G663" s="1602">
        <v>15</v>
      </c>
      <c r="H663" s="1494" t="s">
        <v>5563</v>
      </c>
      <c r="I663" s="1409"/>
      <c r="J663" s="93"/>
    </row>
    <row r="664" spans="1:10" ht="13.5" customHeight="1">
      <c r="A664" s="1497">
        <v>2021</v>
      </c>
      <c r="B664" s="1457" t="s">
        <v>91</v>
      </c>
      <c r="C664" s="1459" t="s">
        <v>123</v>
      </c>
      <c r="D664" s="1459" t="s">
        <v>5486</v>
      </c>
      <c r="E664" s="1675">
        <v>44332</v>
      </c>
      <c r="F664" s="1601" t="s">
        <v>5720</v>
      </c>
      <c r="G664" s="1602">
        <v>3</v>
      </c>
      <c r="H664" s="1494" t="s">
        <v>5710</v>
      </c>
      <c r="I664" s="1409"/>
      <c r="J664" s="93"/>
    </row>
    <row r="665" spans="1:10" ht="13.5" customHeight="1">
      <c r="A665" s="1497">
        <v>2021</v>
      </c>
      <c r="B665" s="1457" t="s">
        <v>91</v>
      </c>
      <c r="C665" s="1459" t="s">
        <v>123</v>
      </c>
      <c r="D665" s="1459" t="s">
        <v>5486</v>
      </c>
      <c r="E665" s="1675">
        <v>44332</v>
      </c>
      <c r="F665" s="1601" t="s">
        <v>5564</v>
      </c>
      <c r="G665" s="1602">
        <v>7</v>
      </c>
      <c r="H665" s="1494" t="s">
        <v>5565</v>
      </c>
      <c r="I665" s="1409"/>
      <c r="J665" s="93"/>
    </row>
    <row r="666" spans="1:10" ht="13.5" customHeight="1">
      <c r="A666" s="1497">
        <v>2021</v>
      </c>
      <c r="B666" s="1457"/>
      <c r="C666" s="1498"/>
      <c r="D666" s="1457"/>
      <c r="E666" s="1684"/>
      <c r="F666" s="1458"/>
      <c r="G666" s="1458">
        <f>SUM(G651:G665)</f>
        <v>150</v>
      </c>
      <c r="H666" s="1499"/>
      <c r="I666" s="1409"/>
      <c r="J666" s="93"/>
    </row>
    <row r="667" spans="1:10" ht="13.5" customHeight="1">
      <c r="A667" s="144" t="s">
        <v>46</v>
      </c>
      <c r="B667" s="125"/>
      <c r="C667" s="145" t="s">
        <v>763</v>
      </c>
      <c r="D667" s="125"/>
      <c r="E667" s="1672"/>
      <c r="F667" s="129"/>
      <c r="G667" s="129">
        <f>G643+G650+G666</f>
        <v>317</v>
      </c>
      <c r="H667" s="146"/>
      <c r="I667" s="1409"/>
      <c r="J667" s="93"/>
    </row>
    <row r="668" spans="1:10" ht="13.5" customHeight="1">
      <c r="A668" s="104"/>
      <c r="D668" s="72"/>
      <c r="E668" s="1673"/>
      <c r="F668" s="87"/>
      <c r="G668" s="133"/>
      <c r="I668" s="1409"/>
      <c r="J668" s="93"/>
    </row>
    <row r="669" spans="1:10">
      <c r="A669" s="137">
        <v>2019</v>
      </c>
      <c r="B669" s="138" t="s">
        <v>129</v>
      </c>
      <c r="C669" s="138" t="s">
        <v>130</v>
      </c>
      <c r="D669" s="138" t="s">
        <v>246</v>
      </c>
      <c r="E669" s="1674">
        <v>43779</v>
      </c>
      <c r="F669" s="1656" t="s">
        <v>764</v>
      </c>
      <c r="G669" s="141">
        <v>0</v>
      </c>
      <c r="H669" s="1561" t="s">
        <v>765</v>
      </c>
      <c r="I669" s="1409" t="s">
        <v>234</v>
      </c>
    </row>
    <row r="670" spans="1:10">
      <c r="A670" s="137">
        <v>2019</v>
      </c>
      <c r="B670" s="138" t="s">
        <v>129</v>
      </c>
      <c r="C670" s="138" t="s">
        <v>130</v>
      </c>
      <c r="D670" s="138" t="s">
        <v>64</v>
      </c>
      <c r="E670" s="1674">
        <v>43784</v>
      </c>
      <c r="F670" s="1656" t="s">
        <v>766</v>
      </c>
      <c r="G670" s="141">
        <v>5</v>
      </c>
      <c r="H670" s="1561" t="s">
        <v>236</v>
      </c>
      <c r="I670" s="1409"/>
    </row>
    <row r="671" spans="1:10">
      <c r="A671" s="137">
        <v>2019</v>
      </c>
      <c r="B671" s="138" t="s">
        <v>129</v>
      </c>
      <c r="C671" s="138" t="s">
        <v>130</v>
      </c>
      <c r="D671" s="138" t="s">
        <v>64</v>
      </c>
      <c r="E671" s="1674">
        <v>43784</v>
      </c>
      <c r="F671" s="1656" t="s">
        <v>766</v>
      </c>
      <c r="G671" s="141">
        <v>5</v>
      </c>
      <c r="H671" s="1561" t="s">
        <v>767</v>
      </c>
      <c r="I671" s="1409"/>
    </row>
    <row r="672" spans="1:10" ht="13.5" customHeight="1">
      <c r="A672" s="147">
        <v>2019</v>
      </c>
      <c r="C672" s="148"/>
      <c r="E672" s="1673"/>
      <c r="F672" s="133"/>
      <c r="G672" s="133">
        <f>SUM(G669:G671)</f>
        <v>10</v>
      </c>
      <c r="I672" s="1409"/>
      <c r="J672" s="93"/>
    </row>
    <row r="673" spans="1:20" ht="13.5" customHeight="1">
      <c r="A673" s="1413">
        <v>2020</v>
      </c>
      <c r="B673" s="1362" t="s">
        <v>129</v>
      </c>
      <c r="C673" s="1403" t="s">
        <v>130</v>
      </c>
      <c r="D673" s="1362" t="s">
        <v>64</v>
      </c>
      <c r="E673" s="1681">
        <v>43897</v>
      </c>
      <c r="F673" s="1363" t="s">
        <v>768</v>
      </c>
      <c r="G673" s="1363">
        <v>5</v>
      </c>
      <c r="H673" s="1405" t="s">
        <v>769</v>
      </c>
      <c r="I673" s="1409"/>
      <c r="J673" s="93"/>
    </row>
    <row r="674" spans="1:20" ht="13.5" customHeight="1">
      <c r="A674" s="1413">
        <v>2020</v>
      </c>
      <c r="B674" s="1362" t="s">
        <v>129</v>
      </c>
      <c r="C674" s="1403" t="s">
        <v>130</v>
      </c>
      <c r="D674" s="1362" t="s">
        <v>64</v>
      </c>
      <c r="E674" s="1681">
        <v>43897</v>
      </c>
      <c r="F674" s="1363" t="s">
        <v>768</v>
      </c>
      <c r="G674" s="1363">
        <v>5</v>
      </c>
      <c r="H674" s="1405" t="s">
        <v>770</v>
      </c>
      <c r="I674" s="1409"/>
      <c r="J674" s="93"/>
    </row>
    <row r="675" spans="1:20" ht="13.5" customHeight="1">
      <c r="A675" s="1413">
        <v>2020</v>
      </c>
      <c r="B675" s="1362" t="s">
        <v>129</v>
      </c>
      <c r="C675" s="1403" t="s">
        <v>130</v>
      </c>
      <c r="D675" s="1362" t="s">
        <v>64</v>
      </c>
      <c r="E675" s="1681">
        <v>43897</v>
      </c>
      <c r="F675" s="1363" t="s">
        <v>764</v>
      </c>
      <c r="G675" s="1363">
        <v>0</v>
      </c>
      <c r="H675" s="1405" t="s">
        <v>771</v>
      </c>
      <c r="I675" s="1409" t="s">
        <v>234</v>
      </c>
      <c r="J675" s="93"/>
    </row>
    <row r="676" spans="1:20" ht="13.5" customHeight="1">
      <c r="A676" s="1413">
        <v>2020</v>
      </c>
      <c r="B676" s="1362" t="s">
        <v>129</v>
      </c>
      <c r="C676" s="1403" t="s">
        <v>130</v>
      </c>
      <c r="D676" s="1362" t="s">
        <v>772</v>
      </c>
      <c r="E676" s="1681">
        <v>43904</v>
      </c>
      <c r="F676" s="1363" t="s">
        <v>768</v>
      </c>
      <c r="G676" s="1363">
        <v>5</v>
      </c>
      <c r="H676" s="1405" t="s">
        <v>305</v>
      </c>
      <c r="I676" s="1409"/>
      <c r="J676" s="93"/>
    </row>
    <row r="677" spans="1:20" ht="13.5" customHeight="1">
      <c r="A677" s="1413">
        <v>2020</v>
      </c>
      <c r="B677" s="1362" t="s">
        <v>129</v>
      </c>
      <c r="C677" s="1403" t="s">
        <v>130</v>
      </c>
      <c r="D677" s="1362" t="s">
        <v>772</v>
      </c>
      <c r="E677" s="1681">
        <v>43904</v>
      </c>
      <c r="F677" s="1363" t="s">
        <v>773</v>
      </c>
      <c r="G677" s="1363">
        <v>0</v>
      </c>
      <c r="H677" s="1405" t="s">
        <v>771</v>
      </c>
      <c r="I677" s="1409" t="s">
        <v>234</v>
      </c>
      <c r="J677" s="93"/>
    </row>
    <row r="678" spans="1:20" ht="13.5" customHeight="1">
      <c r="A678" s="1413">
        <v>2020</v>
      </c>
      <c r="B678" s="1362"/>
      <c r="C678" s="1403"/>
      <c r="D678" s="1362"/>
      <c r="E678" s="1681"/>
      <c r="F678" s="1363"/>
      <c r="G678" s="1363">
        <f>SUM(G673:G677)</f>
        <v>15</v>
      </c>
      <c r="H678" s="1405"/>
      <c r="I678" s="1409"/>
      <c r="J678" s="93"/>
    </row>
    <row r="679" spans="1:20" s="188" customFormat="1">
      <c r="A679" s="1458">
        <v>2021</v>
      </c>
      <c r="B679" s="1457" t="s">
        <v>129</v>
      </c>
      <c r="C679" s="1494" t="s">
        <v>130</v>
      </c>
      <c r="D679" s="1494" t="s">
        <v>5446</v>
      </c>
      <c r="E679" s="1669">
        <v>44268</v>
      </c>
      <c r="F679" s="1495" t="s">
        <v>5451</v>
      </c>
      <c r="G679" s="1495">
        <v>0</v>
      </c>
      <c r="H679" s="1494" t="s">
        <v>2837</v>
      </c>
      <c r="I679" s="1409" t="s">
        <v>234</v>
      </c>
      <c r="J679" s="250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</row>
    <row r="680" spans="1:20" s="188" customFormat="1">
      <c r="A680" s="1458">
        <v>2021</v>
      </c>
      <c r="B680" s="1457" t="s">
        <v>129</v>
      </c>
      <c r="C680" s="1494" t="s">
        <v>130</v>
      </c>
      <c r="D680" s="1494" t="s">
        <v>5446</v>
      </c>
      <c r="E680" s="1669">
        <v>44268</v>
      </c>
      <c r="F680" s="1495" t="s">
        <v>764</v>
      </c>
      <c r="G680" s="1495">
        <v>0</v>
      </c>
      <c r="H680" s="1494" t="s">
        <v>5673</v>
      </c>
      <c r="I680" s="1409" t="s">
        <v>234</v>
      </c>
      <c r="J680" s="250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</row>
    <row r="681" spans="1:20" ht="13.5" customHeight="1">
      <c r="A681" s="1497">
        <v>2021</v>
      </c>
      <c r="B681" s="1362"/>
      <c r="C681" s="1403"/>
      <c r="D681" s="1362"/>
      <c r="E681" s="1681"/>
      <c r="F681" s="1363"/>
      <c r="G681" s="1458">
        <v>0</v>
      </c>
      <c r="H681" s="1405"/>
      <c r="I681" s="1409"/>
      <c r="J681" s="93"/>
    </row>
    <row r="682" spans="1:20" ht="13.5" customHeight="1">
      <c r="A682" s="144" t="s">
        <v>46</v>
      </c>
      <c r="B682" s="125"/>
      <c r="C682" s="145" t="s">
        <v>774</v>
      </c>
      <c r="D682" s="125"/>
      <c r="E682" s="1672"/>
      <c r="F682" s="129"/>
      <c r="G682" s="129">
        <f>G672+G678</f>
        <v>25</v>
      </c>
      <c r="H682" s="146"/>
      <c r="I682" s="1409"/>
      <c r="J682" s="93"/>
    </row>
    <row r="683" spans="1:20" ht="13.5" customHeight="1">
      <c r="A683" s="278"/>
      <c r="B683" s="154"/>
      <c r="C683" s="154"/>
      <c r="D683" s="279"/>
      <c r="E683" s="1677"/>
      <c r="F683" s="280"/>
      <c r="G683" s="153"/>
      <c r="H683" s="157"/>
      <c r="I683" s="1409"/>
      <c r="J683" s="93"/>
    </row>
    <row r="684" spans="1:20" s="115" customFormat="1" ht="13.5" customHeight="1">
      <c r="A684" s="106">
        <v>2018</v>
      </c>
      <c r="B684" s="107" t="s">
        <v>129</v>
      </c>
      <c r="C684" s="107" t="s">
        <v>146</v>
      </c>
      <c r="D684" s="171" t="s">
        <v>270</v>
      </c>
      <c r="E684" s="1670">
        <v>43401</v>
      </c>
      <c r="F684" s="172" t="s">
        <v>775</v>
      </c>
      <c r="G684" s="111">
        <v>5</v>
      </c>
      <c r="H684" s="170" t="s">
        <v>305</v>
      </c>
      <c r="I684" s="1540"/>
      <c r="J684" s="114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</row>
    <row r="685" spans="1:20" s="115" customFormat="1" ht="13.5" customHeight="1">
      <c r="A685" s="106">
        <v>2018</v>
      </c>
      <c r="B685" s="107"/>
      <c r="C685" s="107"/>
      <c r="D685" s="171"/>
      <c r="E685" s="1670"/>
      <c r="F685" s="172"/>
      <c r="G685" s="111">
        <f>SUM(G684:G684)</f>
        <v>5</v>
      </c>
      <c r="H685" s="170"/>
      <c r="I685" s="1540"/>
      <c r="J685" s="114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</row>
    <row r="686" spans="1:20" ht="13.5" customHeight="1">
      <c r="A686" s="124" t="s">
        <v>46</v>
      </c>
      <c r="B686" s="125"/>
      <c r="C686" s="125" t="s">
        <v>776</v>
      </c>
      <c r="D686" s="272"/>
      <c r="E686" s="1672"/>
      <c r="F686" s="264"/>
      <c r="G686" s="129">
        <f>SUM(G684)</f>
        <v>5</v>
      </c>
      <c r="H686" s="146"/>
      <c r="I686" s="1409"/>
      <c r="J686" s="93"/>
    </row>
    <row r="687" spans="1:20" ht="13.5" customHeight="1">
      <c r="A687" s="104"/>
      <c r="D687" s="72"/>
      <c r="E687" s="1673"/>
      <c r="F687" s="87"/>
      <c r="G687" s="133"/>
      <c r="I687" s="1409"/>
      <c r="J687" s="93"/>
    </row>
    <row r="688" spans="1:20">
      <c r="A688" s="137">
        <v>2019</v>
      </c>
      <c r="B688" s="138" t="s">
        <v>91</v>
      </c>
      <c r="C688" s="143" t="s">
        <v>109</v>
      </c>
      <c r="D688" s="138" t="s">
        <v>227</v>
      </c>
      <c r="E688" s="1674">
        <v>43604</v>
      </c>
      <c r="F688" s="1656" t="s">
        <v>777</v>
      </c>
      <c r="G688" s="141">
        <v>3</v>
      </c>
      <c r="H688" s="1561" t="s">
        <v>778</v>
      </c>
      <c r="I688" s="1409"/>
    </row>
    <row r="689" spans="1:22" ht="13.5" customHeight="1">
      <c r="A689" s="147">
        <v>2019</v>
      </c>
      <c r="C689" s="148"/>
      <c r="E689" s="1673"/>
      <c r="F689" s="133"/>
      <c r="G689" s="133">
        <f>SUM(G688)</f>
        <v>3</v>
      </c>
      <c r="I689" s="1409"/>
      <c r="J689" s="93"/>
    </row>
    <row r="690" spans="1:22" ht="13.5" customHeight="1">
      <c r="A690" s="1413">
        <v>2020</v>
      </c>
      <c r="B690" s="1428" t="s">
        <v>91</v>
      </c>
      <c r="C690" s="1375" t="s">
        <v>109</v>
      </c>
      <c r="D690" s="1375" t="s">
        <v>252</v>
      </c>
      <c r="E690" s="1691">
        <v>43891</v>
      </c>
      <c r="F690" s="1668" t="s">
        <v>779</v>
      </c>
      <c r="G690" s="1378">
        <v>7</v>
      </c>
      <c r="H690" s="1414" t="s">
        <v>780</v>
      </c>
      <c r="I690" s="1409"/>
      <c r="J690" s="93"/>
    </row>
    <row r="691" spans="1:22" ht="13.5" customHeight="1">
      <c r="A691" s="1413">
        <v>2020</v>
      </c>
      <c r="B691" s="1428" t="s">
        <v>91</v>
      </c>
      <c r="C691" s="1375" t="s">
        <v>109</v>
      </c>
      <c r="D691" s="1375" t="s">
        <v>252</v>
      </c>
      <c r="E691" s="1691">
        <v>43891</v>
      </c>
      <c r="F691" s="1668" t="s">
        <v>781</v>
      </c>
      <c r="G691" s="1378">
        <v>7</v>
      </c>
      <c r="H691" s="1414" t="s">
        <v>782</v>
      </c>
      <c r="I691" s="1409"/>
      <c r="J691" s="93"/>
    </row>
    <row r="692" spans="1:22" ht="13.5" customHeight="1">
      <c r="A692" s="1413">
        <v>2020</v>
      </c>
      <c r="C692" s="148"/>
      <c r="E692" s="1673"/>
      <c r="F692" s="133"/>
      <c r="G692" s="1363">
        <f>SUM(G690:G691)</f>
        <v>14</v>
      </c>
      <c r="I692" s="1409"/>
      <c r="J692" s="93"/>
    </row>
    <row r="693" spans="1:22" ht="13.5" customHeight="1">
      <c r="A693" s="1497">
        <v>2021</v>
      </c>
      <c r="B693" s="1457" t="s">
        <v>91</v>
      </c>
      <c r="C693" s="1494" t="s">
        <v>109</v>
      </c>
      <c r="D693" s="1494" t="s">
        <v>252</v>
      </c>
      <c r="E693" s="1669">
        <v>44262</v>
      </c>
      <c r="F693" s="1495" t="s">
        <v>2973</v>
      </c>
      <c r="G693" s="1495">
        <v>10</v>
      </c>
      <c r="H693" s="1494" t="s">
        <v>845</v>
      </c>
      <c r="I693" s="1409"/>
      <c r="J693" s="93"/>
    </row>
    <row r="694" spans="1:22" ht="13.5" customHeight="1">
      <c r="A694" s="1497">
        <v>2021</v>
      </c>
      <c r="B694" s="1457" t="s">
        <v>91</v>
      </c>
      <c r="C694" s="1494" t="s">
        <v>109</v>
      </c>
      <c r="D694" s="1494" t="s">
        <v>252</v>
      </c>
      <c r="E694" s="1669">
        <v>44262</v>
      </c>
      <c r="F694" s="1495" t="s">
        <v>5402</v>
      </c>
      <c r="G694" s="1495">
        <v>7</v>
      </c>
      <c r="H694" s="1494" t="s">
        <v>782</v>
      </c>
      <c r="I694" s="1409"/>
      <c r="J694" s="93"/>
    </row>
    <row r="695" spans="1:22" ht="13.5" customHeight="1">
      <c r="A695" s="1497">
        <v>2021</v>
      </c>
      <c r="B695" s="1457" t="s">
        <v>91</v>
      </c>
      <c r="C695" s="1459" t="s">
        <v>109</v>
      </c>
      <c r="D695" s="1459" t="s">
        <v>5486</v>
      </c>
      <c r="E695" s="1675">
        <v>44332</v>
      </c>
      <c r="F695" s="1601" t="s">
        <v>5574</v>
      </c>
      <c r="G695" s="1602">
        <v>7</v>
      </c>
      <c r="H695" s="1494" t="s">
        <v>5575</v>
      </c>
      <c r="I695" s="1409"/>
      <c r="J695" s="93"/>
    </row>
    <row r="696" spans="1:22" ht="13.5" customHeight="1">
      <c r="A696" s="1497">
        <v>2021</v>
      </c>
      <c r="B696" s="1457"/>
      <c r="C696" s="1498"/>
      <c r="D696" s="1457"/>
      <c r="E696" s="1684"/>
      <c r="F696" s="1458"/>
      <c r="G696" s="1458">
        <f>SUM(G693:G695)</f>
        <v>24</v>
      </c>
      <c r="H696" s="1499"/>
      <c r="I696" s="1409"/>
      <c r="J696" s="93"/>
    </row>
    <row r="697" spans="1:22" ht="13.5" customHeight="1">
      <c r="A697" s="144" t="s">
        <v>46</v>
      </c>
      <c r="B697" s="125"/>
      <c r="C697" s="145" t="s">
        <v>783</v>
      </c>
      <c r="D697" s="125"/>
      <c r="E697" s="1672"/>
      <c r="F697" s="129"/>
      <c r="G697" s="129">
        <f>G689+G692+G696</f>
        <v>41</v>
      </c>
      <c r="H697" s="146"/>
      <c r="I697" s="1409"/>
      <c r="J697" s="93"/>
    </row>
    <row r="698" spans="1:22" ht="13.5" customHeight="1">
      <c r="A698" s="147"/>
      <c r="C698" s="148"/>
      <c r="E698" s="1673"/>
      <c r="F698" s="133"/>
      <c r="G698" s="133"/>
      <c r="I698" s="1409"/>
      <c r="J698" s="93"/>
    </row>
    <row r="699" spans="1:22" s="115" customFormat="1" ht="13.5" customHeight="1">
      <c r="A699" s="134">
        <v>2018</v>
      </c>
      <c r="B699" s="107" t="s">
        <v>91</v>
      </c>
      <c r="C699" s="169" t="s">
        <v>202</v>
      </c>
      <c r="D699" s="107" t="s">
        <v>222</v>
      </c>
      <c r="E699" s="1670">
        <v>43163</v>
      </c>
      <c r="F699" s="111" t="s">
        <v>784</v>
      </c>
      <c r="G699" s="111">
        <v>3</v>
      </c>
      <c r="H699" s="170" t="s">
        <v>785</v>
      </c>
      <c r="I699" s="1540"/>
      <c r="J699" s="114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</row>
    <row r="700" spans="1:22" ht="13.5" customHeight="1">
      <c r="A700" s="134">
        <v>2018</v>
      </c>
      <c r="B700" s="116"/>
      <c r="C700" s="151"/>
      <c r="D700" s="116"/>
      <c r="E700" s="1671"/>
      <c r="F700" s="199"/>
      <c r="G700" s="111">
        <f>G699</f>
        <v>3</v>
      </c>
      <c r="H700" s="152"/>
      <c r="I700" s="1409"/>
      <c r="J700" s="189"/>
      <c r="K700" s="113"/>
      <c r="L700" s="296"/>
      <c r="M700" s="296"/>
      <c r="N700" s="113"/>
      <c r="O700" s="113"/>
      <c r="P700" s="195"/>
      <c r="Q700" s="195"/>
      <c r="R700" s="195"/>
      <c r="S700" s="195"/>
      <c r="T700" s="195"/>
      <c r="U700" s="197"/>
      <c r="V700" s="197"/>
    </row>
    <row r="701" spans="1:22">
      <c r="A701" s="173">
        <v>2019</v>
      </c>
      <c r="B701" s="73" t="s">
        <v>91</v>
      </c>
      <c r="C701" s="174" t="s">
        <v>202</v>
      </c>
      <c r="D701" s="174" t="s">
        <v>277</v>
      </c>
      <c r="E701" s="1679">
        <v>43716</v>
      </c>
      <c r="F701" s="1657" t="s">
        <v>786</v>
      </c>
      <c r="G701" s="173">
        <v>3</v>
      </c>
      <c r="H701" s="88" t="s">
        <v>787</v>
      </c>
      <c r="I701" s="1409"/>
    </row>
    <row r="702" spans="1:22">
      <c r="A702" s="173">
        <v>2019</v>
      </c>
      <c r="B702" s="174"/>
      <c r="C702" s="174"/>
      <c r="D702" s="174"/>
      <c r="E702" s="1679"/>
      <c r="F702" s="1715"/>
      <c r="G702" s="173">
        <f>SUM(G701)</f>
        <v>3</v>
      </c>
      <c r="I702" s="1409"/>
    </row>
    <row r="703" spans="1:22">
      <c r="A703" s="1458">
        <v>2021</v>
      </c>
      <c r="B703" s="1457" t="s">
        <v>164</v>
      </c>
      <c r="C703" s="1494" t="s">
        <v>202</v>
      </c>
      <c r="D703" s="1494" t="s">
        <v>252</v>
      </c>
      <c r="E703" s="1669">
        <v>44262</v>
      </c>
      <c r="F703" s="1495" t="s">
        <v>5403</v>
      </c>
      <c r="G703" s="1495">
        <v>3</v>
      </c>
      <c r="H703" s="1494" t="s">
        <v>1468</v>
      </c>
      <c r="I703" s="1409"/>
    </row>
    <row r="704" spans="1:22">
      <c r="A704" s="1458">
        <v>2021</v>
      </c>
      <c r="B704" s="1457"/>
      <c r="C704" s="1457"/>
      <c r="D704" s="1457"/>
      <c r="E704" s="1684"/>
      <c r="F704" s="1726"/>
      <c r="G704" s="1458">
        <f>SUM(G703)</f>
        <v>3</v>
      </c>
      <c r="H704" s="1499"/>
      <c r="I704" s="1409"/>
    </row>
    <row r="705" spans="1:20" ht="13.5" customHeight="1">
      <c r="A705" s="144" t="s">
        <v>46</v>
      </c>
      <c r="B705" s="125"/>
      <c r="C705" s="145" t="s">
        <v>788</v>
      </c>
      <c r="D705" s="125"/>
      <c r="E705" s="1672"/>
      <c r="F705" s="129"/>
      <c r="G705" s="129">
        <f>G700+G702+G704</f>
        <v>9</v>
      </c>
      <c r="H705" s="146"/>
      <c r="I705" s="1409"/>
      <c r="J705" s="93"/>
    </row>
    <row r="706" spans="1:20" ht="13.5" customHeight="1">
      <c r="A706" s="147"/>
      <c r="C706" s="148"/>
      <c r="E706" s="1673"/>
      <c r="F706" s="133"/>
      <c r="G706" s="133"/>
      <c r="I706" s="1409"/>
      <c r="J706" s="93"/>
    </row>
    <row r="707" spans="1:20" s="115" customFormat="1" ht="13.5" customHeight="1">
      <c r="A707" s="106">
        <v>2018</v>
      </c>
      <c r="B707" s="107" t="s">
        <v>129</v>
      </c>
      <c r="C707" s="107" t="s">
        <v>153</v>
      </c>
      <c r="D707" s="171" t="s">
        <v>86</v>
      </c>
      <c r="E707" s="1670">
        <v>43211</v>
      </c>
      <c r="F707" s="111" t="s">
        <v>789</v>
      </c>
      <c r="G707" s="172">
        <v>5</v>
      </c>
      <c r="H707" s="170" t="s">
        <v>305</v>
      </c>
      <c r="I707" s="1540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</row>
    <row r="708" spans="1:20" s="115" customFormat="1" ht="13.5" customHeight="1">
      <c r="A708" s="106">
        <v>2018</v>
      </c>
      <c r="B708" s="107"/>
      <c r="C708" s="107"/>
      <c r="D708" s="171"/>
      <c r="E708" s="1670"/>
      <c r="F708" s="111"/>
      <c r="G708" s="172">
        <v>5</v>
      </c>
      <c r="H708" s="170"/>
      <c r="I708" s="1540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</row>
    <row r="709" spans="1:20" ht="13.5" customHeight="1">
      <c r="A709" s="124" t="s">
        <v>46</v>
      </c>
      <c r="B709" s="125"/>
      <c r="C709" s="125" t="s">
        <v>790</v>
      </c>
      <c r="D709" s="272"/>
      <c r="E709" s="1672"/>
      <c r="F709" s="129"/>
      <c r="G709" s="264">
        <f>G708</f>
        <v>5</v>
      </c>
      <c r="H709" s="146"/>
      <c r="I709" s="1409"/>
      <c r="J709" s="2"/>
    </row>
    <row r="710" spans="1:20" ht="13.5" customHeight="1">
      <c r="A710" s="104"/>
      <c r="D710" s="72"/>
      <c r="E710" s="1673"/>
      <c r="F710" s="133"/>
      <c r="I710" s="1409"/>
      <c r="J710" s="2"/>
    </row>
    <row r="711" spans="1:20" s="115" customFormat="1" ht="13.5" customHeight="1">
      <c r="A711" s="134">
        <v>2018</v>
      </c>
      <c r="B711" s="107" t="s">
        <v>91</v>
      </c>
      <c r="C711" s="169" t="s">
        <v>118</v>
      </c>
      <c r="D711" s="107" t="s">
        <v>66</v>
      </c>
      <c r="E711" s="1670">
        <v>43177</v>
      </c>
      <c r="F711" s="111" t="s">
        <v>791</v>
      </c>
      <c r="G711" s="111">
        <v>10</v>
      </c>
      <c r="H711" s="170" t="s">
        <v>626</v>
      </c>
      <c r="I711" s="1540"/>
      <c r="J711" s="114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</row>
    <row r="712" spans="1:20" s="115" customFormat="1" ht="13.5" customHeight="1">
      <c r="A712" s="134">
        <v>2018</v>
      </c>
      <c r="B712" s="107" t="s">
        <v>91</v>
      </c>
      <c r="C712" s="169" t="s">
        <v>118</v>
      </c>
      <c r="D712" s="107" t="s">
        <v>66</v>
      </c>
      <c r="E712" s="1670">
        <v>43177</v>
      </c>
      <c r="F712" s="111" t="s">
        <v>792</v>
      </c>
      <c r="G712" s="111">
        <v>10</v>
      </c>
      <c r="H712" s="170" t="s">
        <v>342</v>
      </c>
      <c r="I712" s="1540"/>
      <c r="J712" s="114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</row>
    <row r="713" spans="1:20" s="115" customFormat="1" ht="13.5" customHeight="1">
      <c r="A713" s="134">
        <v>2018</v>
      </c>
      <c r="B713" s="107" t="s">
        <v>91</v>
      </c>
      <c r="C713" s="169" t="s">
        <v>118</v>
      </c>
      <c r="D713" s="107" t="s">
        <v>433</v>
      </c>
      <c r="E713" s="1670">
        <v>43170</v>
      </c>
      <c r="F713" s="111" t="s">
        <v>791</v>
      </c>
      <c r="G713" s="111">
        <v>5</v>
      </c>
      <c r="H713" s="170" t="s">
        <v>793</v>
      </c>
      <c r="I713" s="1540"/>
      <c r="J713" s="114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</row>
    <row r="714" spans="1:20" s="115" customFormat="1" ht="13.5" customHeight="1">
      <c r="A714" s="134">
        <v>2018</v>
      </c>
      <c r="B714" s="107" t="s">
        <v>91</v>
      </c>
      <c r="C714" s="169" t="s">
        <v>118</v>
      </c>
      <c r="D714" s="107" t="s">
        <v>433</v>
      </c>
      <c r="E714" s="1670">
        <v>43171</v>
      </c>
      <c r="F714" s="111" t="s">
        <v>792</v>
      </c>
      <c r="G714" s="111">
        <v>10</v>
      </c>
      <c r="H714" s="170" t="s">
        <v>342</v>
      </c>
      <c r="I714" s="1540"/>
      <c r="J714" s="114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</row>
    <row r="715" spans="1:20" s="115" customFormat="1">
      <c r="A715" s="134">
        <v>2018</v>
      </c>
      <c r="B715" s="107" t="s">
        <v>91</v>
      </c>
      <c r="C715" s="107" t="s">
        <v>118</v>
      </c>
      <c r="D715" s="107" t="s">
        <v>227</v>
      </c>
      <c r="E715" s="1670">
        <v>43240</v>
      </c>
      <c r="F715" s="1665" t="s">
        <v>794</v>
      </c>
      <c r="G715" s="111">
        <v>7</v>
      </c>
      <c r="H715" s="170" t="s">
        <v>795</v>
      </c>
      <c r="I715" s="1540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</row>
    <row r="716" spans="1:20" s="115" customFormat="1">
      <c r="A716" s="134">
        <v>2018</v>
      </c>
      <c r="B716" s="107" t="s">
        <v>91</v>
      </c>
      <c r="C716" s="107" t="s">
        <v>118</v>
      </c>
      <c r="D716" s="107" t="s">
        <v>227</v>
      </c>
      <c r="E716" s="1670">
        <v>43240</v>
      </c>
      <c r="F716" s="1665" t="s">
        <v>791</v>
      </c>
      <c r="G716" s="111">
        <v>7</v>
      </c>
      <c r="H716" s="170" t="s">
        <v>796</v>
      </c>
      <c r="I716" s="1540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</row>
    <row r="717" spans="1:20" s="115" customFormat="1">
      <c r="A717" s="134">
        <v>2018</v>
      </c>
      <c r="B717" s="107" t="s">
        <v>91</v>
      </c>
      <c r="C717" s="107" t="s">
        <v>118</v>
      </c>
      <c r="D717" s="107" t="s">
        <v>370</v>
      </c>
      <c r="E717" s="1670">
        <v>43247</v>
      </c>
      <c r="F717" s="111" t="s">
        <v>791</v>
      </c>
      <c r="G717" s="111">
        <v>15</v>
      </c>
      <c r="H717" s="170" t="s">
        <v>577</v>
      </c>
      <c r="I717" s="1540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</row>
    <row r="718" spans="1:20" s="115" customFormat="1" ht="13.5" customHeight="1">
      <c r="A718" s="134">
        <v>2018</v>
      </c>
      <c r="B718" s="107"/>
      <c r="C718" s="169"/>
      <c r="D718" s="107"/>
      <c r="E718" s="1670"/>
      <c r="F718" s="111"/>
      <c r="G718" s="111">
        <f>SUM(G711:G717)</f>
        <v>64</v>
      </c>
      <c r="H718" s="170"/>
      <c r="I718" s="1540"/>
      <c r="J718" s="114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0">
      <c r="A719" s="147">
        <v>2019</v>
      </c>
      <c r="B719" s="73" t="s">
        <v>91</v>
      </c>
      <c r="C719" s="73" t="s">
        <v>118</v>
      </c>
      <c r="D719" s="73" t="s">
        <v>66</v>
      </c>
      <c r="E719" s="1673">
        <v>43541</v>
      </c>
      <c r="F719" s="133" t="s">
        <v>797</v>
      </c>
      <c r="G719" s="133">
        <v>5</v>
      </c>
      <c r="H719" s="88" t="s">
        <v>798</v>
      </c>
      <c r="I719" s="1409"/>
      <c r="J719" s="2"/>
    </row>
    <row r="720" spans="1:20">
      <c r="A720" s="137">
        <v>2019</v>
      </c>
      <c r="B720" s="73" t="s">
        <v>91</v>
      </c>
      <c r="C720" s="143" t="s">
        <v>118</v>
      </c>
      <c r="D720" s="138" t="s">
        <v>227</v>
      </c>
      <c r="E720" s="1674">
        <v>43604</v>
      </c>
      <c r="F720" s="1656" t="s">
        <v>797</v>
      </c>
      <c r="G720" s="141">
        <v>10</v>
      </c>
      <c r="H720" s="1561" t="s">
        <v>577</v>
      </c>
      <c r="I720" s="1409"/>
    </row>
    <row r="721" spans="1:20" ht="13.5" customHeight="1">
      <c r="A721" s="147">
        <v>2019</v>
      </c>
      <c r="C721" s="148"/>
      <c r="E721" s="1673"/>
      <c r="F721" s="133"/>
      <c r="G721" s="133">
        <f>SUM(G719:G720)</f>
        <v>15</v>
      </c>
      <c r="I721" s="1409"/>
      <c r="J721" s="93"/>
    </row>
    <row r="722" spans="1:20" ht="13.5" customHeight="1">
      <c r="A722" s="1413">
        <v>2020</v>
      </c>
      <c r="B722" s="1362" t="s">
        <v>91</v>
      </c>
      <c r="C722" s="1428" t="s">
        <v>118</v>
      </c>
      <c r="D722" s="1362" t="s">
        <v>392</v>
      </c>
      <c r="E722" s="1681">
        <v>43905</v>
      </c>
      <c r="F722" s="1730" t="s">
        <v>797</v>
      </c>
      <c r="G722" s="1363">
        <v>0</v>
      </c>
      <c r="H722" s="1405" t="s">
        <v>342</v>
      </c>
      <c r="I722" s="1409" t="s">
        <v>234</v>
      </c>
      <c r="J722" s="93"/>
    </row>
    <row r="723" spans="1:20" ht="13.5" customHeight="1">
      <c r="A723" s="1413">
        <v>2020</v>
      </c>
      <c r="B723" s="1362" t="s">
        <v>91</v>
      </c>
      <c r="C723" s="1403" t="s">
        <v>118</v>
      </c>
      <c r="D723" s="1362" t="s">
        <v>392</v>
      </c>
      <c r="E723" s="1681">
        <v>43905</v>
      </c>
      <c r="F723" s="1730" t="s">
        <v>797</v>
      </c>
      <c r="G723" s="1363">
        <v>5</v>
      </c>
      <c r="H723" s="1405" t="s">
        <v>800</v>
      </c>
      <c r="I723" s="1409"/>
      <c r="J723" s="93"/>
    </row>
    <row r="724" spans="1:20" ht="13.5" customHeight="1">
      <c r="A724" s="1413">
        <v>2020</v>
      </c>
      <c r="C724" s="148"/>
      <c r="E724" s="1673"/>
      <c r="F724" s="133"/>
      <c r="G724" s="1363">
        <f>SUM(G722:G723)</f>
        <v>5</v>
      </c>
      <c r="I724" s="1409"/>
      <c r="J724" s="93"/>
    </row>
    <row r="725" spans="1:20" ht="13.5" customHeight="1">
      <c r="A725" s="1497">
        <v>2021</v>
      </c>
      <c r="B725" s="1457" t="s">
        <v>91</v>
      </c>
      <c r="C725" s="1498" t="s">
        <v>118</v>
      </c>
      <c r="D725" s="1494" t="s">
        <v>5456</v>
      </c>
      <c r="E725" s="1669">
        <v>44269</v>
      </c>
      <c r="F725" s="1495" t="s">
        <v>5465</v>
      </c>
      <c r="G725" s="1495">
        <v>5</v>
      </c>
      <c r="H725" s="1494" t="s">
        <v>5466</v>
      </c>
      <c r="I725" s="1409"/>
      <c r="J725" s="2"/>
    </row>
    <row r="726" spans="1:20" ht="13.5" customHeight="1">
      <c r="A726" s="1497">
        <v>2021</v>
      </c>
      <c r="B726" s="1457"/>
      <c r="C726" s="1498"/>
      <c r="D726" s="1494"/>
      <c r="E726" s="1669"/>
      <c r="F726" s="1495"/>
      <c r="G726" s="1495">
        <f>SUM(G725)</f>
        <v>5</v>
      </c>
      <c r="H726" s="1494"/>
      <c r="I726" s="1409"/>
      <c r="J726" s="2"/>
    </row>
    <row r="727" spans="1:20" ht="13.5" customHeight="1">
      <c r="A727" s="144" t="s">
        <v>46</v>
      </c>
      <c r="B727" s="125"/>
      <c r="C727" s="145" t="s">
        <v>801</v>
      </c>
      <c r="D727" s="125"/>
      <c r="E727" s="1672"/>
      <c r="F727" s="129"/>
      <c r="G727" s="129">
        <f>G718+G721+G724+G726</f>
        <v>89</v>
      </c>
      <c r="H727" s="146"/>
      <c r="I727" s="1409"/>
      <c r="J727" s="93"/>
    </row>
    <row r="728" spans="1:20" ht="13.5" customHeight="1">
      <c r="A728" s="147"/>
      <c r="C728" s="148"/>
      <c r="E728" s="1673"/>
      <c r="F728" s="133"/>
      <c r="G728" s="133"/>
      <c r="I728" s="1541"/>
      <c r="J728" s="93"/>
    </row>
    <row r="729" spans="1:20" ht="13.5" customHeight="1">
      <c r="A729" s="1760">
        <v>2020</v>
      </c>
      <c r="B729" s="1761" t="s">
        <v>129</v>
      </c>
      <c r="C729" s="1762" t="s">
        <v>802</v>
      </c>
      <c r="D729" s="1761" t="s">
        <v>406</v>
      </c>
      <c r="E729" s="1763">
        <v>43867</v>
      </c>
      <c r="F729" s="1760" t="s">
        <v>803</v>
      </c>
      <c r="G729" s="1760">
        <v>5</v>
      </c>
      <c r="H729" s="1764" t="s">
        <v>804</v>
      </c>
      <c r="I729" s="1541"/>
      <c r="J729" s="93"/>
    </row>
    <row r="730" spans="1:20" s="188" customFormat="1" ht="13.5" customHeight="1">
      <c r="A730" s="1760">
        <v>2020</v>
      </c>
      <c r="B730" s="1761" t="s">
        <v>129</v>
      </c>
      <c r="C730" s="1761" t="s">
        <v>802</v>
      </c>
      <c r="D730" s="1765" t="s">
        <v>55</v>
      </c>
      <c r="E730" s="1763">
        <v>43876</v>
      </c>
      <c r="F730" s="1760" t="s">
        <v>803</v>
      </c>
      <c r="G730" s="1766">
        <v>5</v>
      </c>
      <c r="H730" s="1764" t="s">
        <v>804</v>
      </c>
      <c r="I730" s="1538"/>
      <c r="J730" s="186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</row>
    <row r="731" spans="1:20" ht="13.5" customHeight="1">
      <c r="A731" s="1767">
        <v>2020</v>
      </c>
      <c r="B731" s="1761"/>
      <c r="C731" s="1761"/>
      <c r="D731" s="1765"/>
      <c r="E731" s="1763"/>
      <c r="F731" s="1760"/>
      <c r="G731" s="1766">
        <v>10</v>
      </c>
      <c r="H731" s="1764"/>
      <c r="I731" s="1541"/>
      <c r="J731" s="2"/>
    </row>
    <row r="732" spans="1:20" ht="13.5" customHeight="1">
      <c r="A732" s="1768">
        <v>2021</v>
      </c>
      <c r="B732" s="1769" t="s">
        <v>129</v>
      </c>
      <c r="C732" s="1515" t="s">
        <v>802</v>
      </c>
      <c r="D732" s="1515" t="s">
        <v>252</v>
      </c>
      <c r="E732" s="1686">
        <v>44262</v>
      </c>
      <c r="F732" s="1516" t="s">
        <v>2112</v>
      </c>
      <c r="G732" s="1516">
        <v>7</v>
      </c>
      <c r="H732" s="1515" t="s">
        <v>1195</v>
      </c>
      <c r="I732" s="1541"/>
      <c r="J732" s="2"/>
    </row>
    <row r="733" spans="1:20" ht="13.5" customHeight="1">
      <c r="A733" s="1768">
        <v>2021</v>
      </c>
      <c r="B733" s="1769" t="s">
        <v>129</v>
      </c>
      <c r="C733" s="1515" t="s">
        <v>802</v>
      </c>
      <c r="D733" s="1515" t="s">
        <v>252</v>
      </c>
      <c r="E733" s="1686">
        <v>44262</v>
      </c>
      <c r="F733" s="1516" t="s">
        <v>5404</v>
      </c>
      <c r="G733" s="1516">
        <v>7</v>
      </c>
      <c r="H733" s="1515" t="s">
        <v>1329</v>
      </c>
      <c r="I733" s="1757" t="s">
        <v>5578</v>
      </c>
      <c r="J733" s="2"/>
    </row>
    <row r="734" spans="1:20" ht="13.5" customHeight="1">
      <c r="A734" s="1770">
        <v>2021</v>
      </c>
      <c r="B734" s="1769" t="s">
        <v>129</v>
      </c>
      <c r="C734" s="1515" t="s">
        <v>802</v>
      </c>
      <c r="D734" s="1515" t="s">
        <v>5476</v>
      </c>
      <c r="E734" s="1686">
        <v>44317</v>
      </c>
      <c r="F734" s="1516" t="s">
        <v>5478</v>
      </c>
      <c r="G734" s="1516">
        <v>5</v>
      </c>
      <c r="H734" s="1515" t="s">
        <v>770</v>
      </c>
      <c r="I734" s="1538"/>
      <c r="J734" s="2"/>
    </row>
    <row r="735" spans="1:20" ht="13.5" customHeight="1">
      <c r="A735" s="1770">
        <v>2021</v>
      </c>
      <c r="B735" s="1769" t="s">
        <v>129</v>
      </c>
      <c r="C735" s="1515" t="s">
        <v>802</v>
      </c>
      <c r="D735" s="1515" t="s">
        <v>5476</v>
      </c>
      <c r="E735" s="1686">
        <v>44317</v>
      </c>
      <c r="F735" s="1516" t="s">
        <v>803</v>
      </c>
      <c r="G735" s="1516">
        <v>5</v>
      </c>
      <c r="H735" s="1515" t="s">
        <v>5464</v>
      </c>
      <c r="I735" s="1538"/>
      <c r="J735" s="2"/>
    </row>
    <row r="736" spans="1:20" ht="13.5" customHeight="1">
      <c r="A736" s="1770">
        <v>2021</v>
      </c>
      <c r="B736" s="1769" t="s">
        <v>129</v>
      </c>
      <c r="C736" s="1771" t="s">
        <v>802</v>
      </c>
      <c r="D736" s="1771" t="s">
        <v>5486</v>
      </c>
      <c r="E736" s="1772">
        <v>44332</v>
      </c>
      <c r="F736" s="1773" t="s">
        <v>5576</v>
      </c>
      <c r="G736" s="1774">
        <v>10</v>
      </c>
      <c r="H736" s="1515" t="s">
        <v>5577</v>
      </c>
      <c r="I736" s="1538"/>
      <c r="J736" s="2"/>
    </row>
    <row r="737" spans="1:22" ht="13.5" customHeight="1">
      <c r="A737" s="1768">
        <v>2021</v>
      </c>
      <c r="B737" s="1769"/>
      <c r="C737" s="1769"/>
      <c r="D737" s="1775"/>
      <c r="E737" s="1776"/>
      <c r="F737" s="1517"/>
      <c r="G737" s="1777">
        <f>SUM(G732:G736)</f>
        <v>34</v>
      </c>
      <c r="H737" s="1778"/>
      <c r="I737" s="1541"/>
      <c r="J737" s="2"/>
    </row>
    <row r="738" spans="1:22" ht="13.5" customHeight="1">
      <c r="A738" s="1779" t="s">
        <v>46</v>
      </c>
      <c r="B738" s="1780"/>
      <c r="C738" s="1780" t="s">
        <v>5757</v>
      </c>
      <c r="D738" s="1781"/>
      <c r="E738" s="1782"/>
      <c r="F738" s="1783"/>
      <c r="G738" s="1784">
        <f>G731+G737</f>
        <v>44</v>
      </c>
      <c r="H738" s="1785"/>
      <c r="I738" s="1541"/>
      <c r="J738" s="2"/>
    </row>
    <row r="739" spans="1:22" ht="13.5" customHeight="1">
      <c r="A739" s="104"/>
      <c r="D739" s="72"/>
      <c r="E739" s="1673"/>
      <c r="F739" s="133"/>
      <c r="I739" s="1409"/>
      <c r="J739" s="2"/>
    </row>
    <row r="740" spans="1:22">
      <c r="A740" s="1413">
        <v>2020</v>
      </c>
      <c r="B740" s="1362" t="s">
        <v>53</v>
      </c>
      <c r="C740" s="1362" t="s">
        <v>806</v>
      </c>
      <c r="D740" s="1362" t="s">
        <v>392</v>
      </c>
      <c r="E740" s="1681">
        <v>43905</v>
      </c>
      <c r="F740" s="1363" t="s">
        <v>807</v>
      </c>
      <c r="G740" s="1363">
        <v>0</v>
      </c>
      <c r="H740" s="1405" t="s">
        <v>309</v>
      </c>
      <c r="I740" s="1409" t="s">
        <v>234</v>
      </c>
      <c r="J740" s="2"/>
    </row>
    <row r="741" spans="1:22" s="371" customFormat="1" ht="13.5" customHeight="1">
      <c r="A741" s="1371">
        <v>2020</v>
      </c>
      <c r="B741" s="1362"/>
      <c r="C741" s="1362"/>
      <c r="D741" s="1411"/>
      <c r="E741" s="1681"/>
      <c r="F741" s="1363"/>
      <c r="G741" s="1412">
        <f>SUM(G740:G740)</f>
        <v>0</v>
      </c>
      <c r="H741" s="1405"/>
      <c r="I741" s="1653"/>
      <c r="J741" s="370"/>
      <c r="K741" s="369"/>
      <c r="L741" s="369"/>
      <c r="M741" s="369"/>
      <c r="N741" s="369"/>
      <c r="O741" s="369"/>
      <c r="P741" s="369"/>
      <c r="Q741" s="369"/>
      <c r="R741" s="369"/>
      <c r="S741" s="369"/>
      <c r="T741" s="369"/>
    </row>
    <row r="742" spans="1:22" s="371" customFormat="1" ht="13.5" customHeight="1">
      <c r="A742" s="1536">
        <v>2021</v>
      </c>
      <c r="B742" s="1457" t="s">
        <v>53</v>
      </c>
      <c r="C742" s="1457" t="s">
        <v>5750</v>
      </c>
      <c r="D742" s="1537" t="s">
        <v>5745</v>
      </c>
      <c r="E742" s="1684">
        <v>44276</v>
      </c>
      <c r="F742" s="1458" t="s">
        <v>5751</v>
      </c>
      <c r="G742" s="1534">
        <v>0</v>
      </c>
      <c r="H742" s="1499" t="s">
        <v>309</v>
      </c>
      <c r="I742" s="1409" t="s">
        <v>234</v>
      </c>
      <c r="J742" s="370"/>
      <c r="K742" s="369"/>
      <c r="L742" s="369"/>
      <c r="M742" s="369"/>
      <c r="N742" s="369"/>
      <c r="O742" s="369"/>
      <c r="P742" s="369"/>
      <c r="Q742" s="369"/>
      <c r="R742" s="369"/>
      <c r="S742" s="369"/>
      <c r="T742" s="369"/>
    </row>
    <row r="743" spans="1:22" s="371" customFormat="1" ht="13.5" customHeight="1">
      <c r="A743" s="1536">
        <v>2021</v>
      </c>
      <c r="B743" s="1362"/>
      <c r="C743" s="1362"/>
      <c r="D743" s="1537"/>
      <c r="E743" s="1684"/>
      <c r="F743" s="1458"/>
      <c r="G743" s="1534">
        <v>0</v>
      </c>
      <c r="H743" s="1499"/>
      <c r="I743" s="1653"/>
      <c r="J743" s="370"/>
      <c r="K743" s="369"/>
      <c r="L743" s="369"/>
      <c r="M743" s="369"/>
      <c r="N743" s="369"/>
      <c r="O743" s="369"/>
      <c r="P743" s="369"/>
      <c r="Q743" s="369"/>
      <c r="R743" s="369"/>
      <c r="S743" s="369"/>
      <c r="T743" s="369"/>
    </row>
    <row r="744" spans="1:22" ht="13.5" customHeight="1">
      <c r="A744" s="124" t="s">
        <v>46</v>
      </c>
      <c r="B744" s="125"/>
      <c r="C744" s="1432" t="s">
        <v>808</v>
      </c>
      <c r="D744" s="272"/>
      <c r="E744" s="1672"/>
      <c r="F744" s="129"/>
      <c r="G744" s="264">
        <f>G741</f>
        <v>0</v>
      </c>
      <c r="H744" s="146"/>
      <c r="I744" s="1409"/>
      <c r="J744" s="93"/>
    </row>
    <row r="745" spans="1:22" ht="13.5" customHeight="1">
      <c r="A745" s="278"/>
      <c r="B745" s="154"/>
      <c r="C745" s="154"/>
      <c r="D745" s="279"/>
      <c r="E745" s="1677"/>
      <c r="F745" s="153"/>
      <c r="G745" s="280"/>
      <c r="H745" s="157"/>
      <c r="I745" s="1409"/>
      <c r="J745" s="93"/>
    </row>
    <row r="746" spans="1:22" s="115" customFormat="1" ht="13.5" customHeight="1">
      <c r="A746" s="134">
        <v>2018</v>
      </c>
      <c r="B746" s="107" t="s">
        <v>164</v>
      </c>
      <c r="C746" s="169" t="s">
        <v>168</v>
      </c>
      <c r="D746" s="107" t="s">
        <v>222</v>
      </c>
      <c r="E746" s="1670">
        <v>43163</v>
      </c>
      <c r="F746" s="111" t="s">
        <v>809</v>
      </c>
      <c r="G746" s="111">
        <v>7</v>
      </c>
      <c r="H746" s="170" t="s">
        <v>810</v>
      </c>
      <c r="I746" s="1540"/>
      <c r="J746" s="114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</row>
    <row r="747" spans="1:22" s="115" customFormat="1">
      <c r="A747" s="134">
        <v>2018</v>
      </c>
      <c r="B747" s="107" t="s">
        <v>164</v>
      </c>
      <c r="C747" s="107" t="s">
        <v>168</v>
      </c>
      <c r="D747" s="107" t="s">
        <v>227</v>
      </c>
      <c r="E747" s="1670">
        <v>43240</v>
      </c>
      <c r="F747" s="1665" t="s">
        <v>811</v>
      </c>
      <c r="G747" s="111">
        <v>7</v>
      </c>
      <c r="H747" s="170" t="s">
        <v>812</v>
      </c>
      <c r="I747" s="1540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</row>
    <row r="748" spans="1:22" ht="13.5" customHeight="1">
      <c r="A748" s="134">
        <v>2018</v>
      </c>
      <c r="B748" s="116"/>
      <c r="C748" s="151"/>
      <c r="D748" s="116"/>
      <c r="E748" s="1671"/>
      <c r="F748" s="199"/>
      <c r="G748" s="111">
        <f>SUM(G746:G747)</f>
        <v>14</v>
      </c>
      <c r="H748" s="152"/>
      <c r="I748" s="1409"/>
      <c r="J748" s="189"/>
      <c r="K748" s="271"/>
      <c r="L748" s="271"/>
      <c r="M748" s="271"/>
      <c r="N748" s="186"/>
      <c r="O748" s="186"/>
      <c r="P748" s="352"/>
      <c r="Q748" s="352"/>
      <c r="R748" s="352"/>
      <c r="S748" s="352"/>
      <c r="T748" s="352"/>
      <c r="U748" s="353"/>
      <c r="V748" s="353"/>
    </row>
    <row r="749" spans="1:22">
      <c r="A749" s="147">
        <v>2019</v>
      </c>
      <c r="B749" s="73" t="s">
        <v>164</v>
      </c>
      <c r="C749" s="73" t="s">
        <v>168</v>
      </c>
      <c r="D749" s="73" t="s">
        <v>94</v>
      </c>
      <c r="E749" s="1673">
        <v>43772</v>
      </c>
      <c r="F749" s="1657" t="s">
        <v>813</v>
      </c>
      <c r="G749" s="133">
        <v>5</v>
      </c>
      <c r="H749" s="88" t="s">
        <v>414</v>
      </c>
      <c r="I749" s="1409"/>
      <c r="J749" s="2"/>
    </row>
    <row r="750" spans="1:22" ht="13.5" customHeight="1">
      <c r="A750" s="147">
        <v>2019</v>
      </c>
      <c r="C750" s="148"/>
      <c r="E750" s="1673"/>
      <c r="F750" s="133"/>
      <c r="G750" s="133">
        <f>SUM(G749)</f>
        <v>5</v>
      </c>
      <c r="I750" s="1409"/>
      <c r="J750" s="93"/>
    </row>
    <row r="751" spans="1:22" ht="13.5" customHeight="1">
      <c r="A751" s="1363">
        <v>2020</v>
      </c>
      <c r="B751" s="1362" t="s">
        <v>164</v>
      </c>
      <c r="C751" s="1375" t="s">
        <v>168</v>
      </c>
      <c r="D751" s="1375" t="s">
        <v>252</v>
      </c>
      <c r="E751" s="1691">
        <v>43891</v>
      </c>
      <c r="F751" s="1668" t="s">
        <v>811</v>
      </c>
      <c r="G751" s="1378">
        <v>7</v>
      </c>
      <c r="H751" s="1375" t="s">
        <v>814</v>
      </c>
      <c r="I751" s="1409"/>
      <c r="J751" s="93"/>
    </row>
    <row r="752" spans="1:22" ht="13.5" customHeight="1">
      <c r="A752" s="1363">
        <v>2020</v>
      </c>
      <c r="B752" s="1362" t="s">
        <v>164</v>
      </c>
      <c r="C752" s="1375" t="s">
        <v>168</v>
      </c>
      <c r="D752" s="1375" t="s">
        <v>252</v>
      </c>
      <c r="E752" s="1691">
        <v>43891</v>
      </c>
      <c r="F752" s="1668" t="s">
        <v>815</v>
      </c>
      <c r="G752" s="1378">
        <v>3</v>
      </c>
      <c r="H752" s="1375" t="s">
        <v>816</v>
      </c>
      <c r="I752" s="1409"/>
      <c r="J752" s="93"/>
    </row>
    <row r="753" spans="1:22" ht="13.5" customHeight="1">
      <c r="A753" s="1363">
        <v>2020</v>
      </c>
      <c r="B753" s="1362"/>
      <c r="C753" s="1403"/>
      <c r="D753" s="1362"/>
      <c r="E753" s="1681"/>
      <c r="F753" s="1363"/>
      <c r="G753" s="1363">
        <f>SUM(G751:G752)</f>
        <v>10</v>
      </c>
      <c r="H753" s="1405"/>
      <c r="I753" s="1409"/>
      <c r="J753" s="93"/>
    </row>
    <row r="754" spans="1:22" ht="13.5" customHeight="1">
      <c r="A754" s="1497">
        <v>2021</v>
      </c>
      <c r="B754" s="1457" t="s">
        <v>164</v>
      </c>
      <c r="C754" s="1494" t="s">
        <v>168</v>
      </c>
      <c r="D754" s="1494" t="s">
        <v>252</v>
      </c>
      <c r="E754" s="1669">
        <v>44262</v>
      </c>
      <c r="F754" s="1495" t="s">
        <v>5405</v>
      </c>
      <c r="G754" s="1495">
        <v>3</v>
      </c>
      <c r="H754" s="1494" t="s">
        <v>1017</v>
      </c>
      <c r="I754" s="1409"/>
      <c r="J754" s="93"/>
    </row>
    <row r="755" spans="1:22" ht="13.5" customHeight="1">
      <c r="A755" s="1497">
        <v>2021</v>
      </c>
      <c r="B755" s="1457"/>
      <c r="C755" s="1498"/>
      <c r="D755" s="1457"/>
      <c r="E755" s="1684"/>
      <c r="F755" s="1458"/>
      <c r="G755" s="1458">
        <f>SUM(G754)</f>
        <v>3</v>
      </c>
      <c r="H755" s="1499"/>
      <c r="I755" s="1409"/>
      <c r="J755" s="93"/>
    </row>
    <row r="756" spans="1:22" ht="13.5" customHeight="1">
      <c r="A756" s="144" t="s">
        <v>46</v>
      </c>
      <c r="B756" s="125"/>
      <c r="C756" s="145" t="s">
        <v>817</v>
      </c>
      <c r="D756" s="125"/>
      <c r="E756" s="1672"/>
      <c r="F756" s="129"/>
      <c r="G756" s="129">
        <f>G748+G750+G753+G755</f>
        <v>32</v>
      </c>
      <c r="H756" s="146"/>
      <c r="I756" s="1409"/>
      <c r="J756" s="93"/>
    </row>
    <row r="757" spans="1:22" ht="13.5" customHeight="1">
      <c r="A757" s="147"/>
      <c r="C757" s="148"/>
      <c r="E757" s="1673"/>
      <c r="F757" s="133"/>
      <c r="G757" s="133"/>
      <c r="I757" s="1409"/>
      <c r="J757" s="93"/>
    </row>
    <row r="758" spans="1:22" ht="13.5" customHeight="1">
      <c r="A758" s="363">
        <v>2017</v>
      </c>
      <c r="B758" s="116" t="s">
        <v>53</v>
      </c>
      <c r="C758" s="116" t="s">
        <v>154</v>
      </c>
      <c r="D758" s="342" t="s">
        <v>55</v>
      </c>
      <c r="E758" s="1671">
        <v>42784</v>
      </c>
      <c r="F758" s="469" t="s">
        <v>818</v>
      </c>
      <c r="G758" s="199">
        <v>5</v>
      </c>
      <c r="H758" s="152" t="s">
        <v>435</v>
      </c>
      <c r="I758" s="1654"/>
      <c r="J758" s="262"/>
      <c r="K758" s="113"/>
      <c r="L758" s="352"/>
      <c r="M758" s="352"/>
      <c r="N758" s="352"/>
      <c r="O758" s="352"/>
      <c r="P758" s="186"/>
      <c r="Q758" s="186"/>
      <c r="R758" s="186"/>
      <c r="S758" s="186"/>
      <c r="T758" s="186"/>
      <c r="U758" s="188"/>
      <c r="V758" s="188"/>
    </row>
    <row r="759" spans="1:22" ht="13.5" customHeight="1">
      <c r="A759" s="363">
        <v>2017</v>
      </c>
      <c r="B759" s="116" t="s">
        <v>53</v>
      </c>
      <c r="C759" s="116" t="s">
        <v>154</v>
      </c>
      <c r="D759" s="342" t="s">
        <v>819</v>
      </c>
      <c r="E759" s="1671">
        <v>43037</v>
      </c>
      <c r="F759" s="469" t="s">
        <v>820</v>
      </c>
      <c r="G759" s="199">
        <v>5</v>
      </c>
      <c r="H759" s="152" t="s">
        <v>248</v>
      </c>
      <c r="I759" s="1654"/>
      <c r="J759" s="262"/>
      <c r="K759" s="113"/>
      <c r="L759" s="352"/>
      <c r="M759" s="352"/>
      <c r="N759" s="352"/>
      <c r="O759" s="352"/>
      <c r="P759" s="186"/>
      <c r="Q759" s="186"/>
      <c r="R759" s="186"/>
      <c r="S759" s="186"/>
      <c r="T759" s="186"/>
      <c r="U759" s="188"/>
      <c r="V759" s="188"/>
    </row>
    <row r="760" spans="1:22" ht="13.5" customHeight="1">
      <c r="A760" s="363">
        <v>2017</v>
      </c>
      <c r="B760" s="116"/>
      <c r="C760" s="116"/>
      <c r="D760" s="342"/>
      <c r="E760" s="1671"/>
      <c r="F760" s="469"/>
      <c r="G760" s="199">
        <v>10</v>
      </c>
      <c r="H760" s="152"/>
      <c r="I760" s="1654"/>
      <c r="J760" s="262"/>
      <c r="K760" s="113"/>
      <c r="L760" s="352"/>
      <c r="M760" s="352"/>
      <c r="N760" s="352"/>
      <c r="O760" s="352"/>
      <c r="P760" s="186"/>
      <c r="Q760" s="186"/>
      <c r="R760" s="186"/>
      <c r="S760" s="186"/>
      <c r="T760" s="186"/>
      <c r="U760" s="188"/>
      <c r="V760" s="188"/>
    </row>
    <row r="761" spans="1:22" ht="13.5" customHeight="1">
      <c r="A761" s="104">
        <v>2019</v>
      </c>
      <c r="B761" s="73" t="s">
        <v>53</v>
      </c>
      <c r="C761" s="73" t="s">
        <v>154</v>
      </c>
      <c r="D761" s="72" t="s">
        <v>72</v>
      </c>
      <c r="E761" s="1673">
        <v>43547</v>
      </c>
      <c r="F761" s="87" t="s">
        <v>821</v>
      </c>
      <c r="G761" s="133">
        <v>5</v>
      </c>
      <c r="H761" s="88" t="s">
        <v>342</v>
      </c>
      <c r="I761" s="1409"/>
      <c r="J761" s="93"/>
    </row>
    <row r="762" spans="1:22" ht="13.5" customHeight="1">
      <c r="A762" s="104">
        <v>2019</v>
      </c>
      <c r="B762" s="73" t="s">
        <v>53</v>
      </c>
      <c r="C762" s="73" t="s">
        <v>154</v>
      </c>
      <c r="D762" s="72" t="s">
        <v>72</v>
      </c>
      <c r="E762" s="1673">
        <v>43547</v>
      </c>
      <c r="F762" s="87" t="s">
        <v>821</v>
      </c>
      <c r="G762" s="133">
        <v>0</v>
      </c>
      <c r="H762" s="88" t="s">
        <v>822</v>
      </c>
      <c r="I762" s="1409" t="s">
        <v>234</v>
      </c>
      <c r="J762" s="93"/>
    </row>
    <row r="763" spans="1:22" ht="13.5" customHeight="1">
      <c r="A763" s="104">
        <v>2019</v>
      </c>
      <c r="D763" s="72"/>
      <c r="E763" s="1673"/>
      <c r="F763" s="87"/>
      <c r="G763" s="133">
        <f>SUM(G761:G762)</f>
        <v>5</v>
      </c>
      <c r="I763" s="1409"/>
      <c r="J763" s="93"/>
    </row>
    <row r="764" spans="1:22" ht="13.5" customHeight="1">
      <c r="A764" s="124" t="s">
        <v>46</v>
      </c>
      <c r="B764" s="125"/>
      <c r="C764" s="125" t="s">
        <v>823</v>
      </c>
      <c r="D764" s="272"/>
      <c r="E764" s="1672"/>
      <c r="F764" s="264"/>
      <c r="G764" s="129">
        <f>G760+G763</f>
        <v>15</v>
      </c>
      <c r="H764" s="146"/>
      <c r="I764" s="1409"/>
      <c r="J764" s="93"/>
    </row>
    <row r="765" spans="1:22" ht="13.5" customHeight="1">
      <c r="A765" s="278"/>
      <c r="B765" s="154"/>
      <c r="C765" s="154"/>
      <c r="D765" s="279"/>
      <c r="E765" s="1677"/>
      <c r="F765" s="153"/>
      <c r="G765" s="280"/>
      <c r="H765" s="157"/>
      <c r="I765" s="1409"/>
      <c r="J765" s="93"/>
    </row>
    <row r="766" spans="1:22">
      <c r="A766" s="134">
        <v>2018</v>
      </c>
      <c r="B766" s="107" t="s">
        <v>53</v>
      </c>
      <c r="C766" s="107" t="s">
        <v>65</v>
      </c>
      <c r="D766" s="107" t="s">
        <v>265</v>
      </c>
      <c r="E766" s="1670">
        <v>43352</v>
      </c>
      <c r="F766" s="111" t="s">
        <v>824</v>
      </c>
      <c r="G766" s="111">
        <v>0</v>
      </c>
      <c r="H766" s="170" t="s">
        <v>248</v>
      </c>
      <c r="I766" s="1409"/>
      <c r="J766" s="2"/>
    </row>
    <row r="767" spans="1:22">
      <c r="A767" s="134">
        <v>2018</v>
      </c>
      <c r="B767" s="107" t="s">
        <v>53</v>
      </c>
      <c r="C767" s="107" t="s">
        <v>65</v>
      </c>
      <c r="D767" s="107" t="s">
        <v>265</v>
      </c>
      <c r="E767" s="1670">
        <v>43352</v>
      </c>
      <c r="F767" s="111" t="s">
        <v>824</v>
      </c>
      <c r="G767" s="111">
        <v>10</v>
      </c>
      <c r="H767" s="170" t="s">
        <v>825</v>
      </c>
      <c r="I767" s="1409"/>
      <c r="J767" s="2"/>
    </row>
    <row r="768" spans="1:22" s="371" customFormat="1" ht="13.5" customHeight="1">
      <c r="A768" s="106">
        <v>2018</v>
      </c>
      <c r="B768" s="364"/>
      <c r="C768" s="364"/>
      <c r="D768" s="365"/>
      <c r="E768" s="1706"/>
      <c r="F768" s="693"/>
      <c r="G768" s="172">
        <f>SUM(G766:G767)</f>
        <v>10</v>
      </c>
      <c r="H768" s="367"/>
      <c r="I768" s="1653"/>
      <c r="J768" s="370"/>
      <c r="K768" s="369"/>
      <c r="L768" s="369"/>
      <c r="M768" s="369"/>
      <c r="N768" s="369"/>
      <c r="O768" s="369"/>
      <c r="P768" s="369"/>
      <c r="Q768" s="369"/>
      <c r="R768" s="369"/>
      <c r="S768" s="369"/>
      <c r="T768" s="369"/>
    </row>
    <row r="769" spans="1:20" s="371" customFormat="1" ht="13.5" customHeight="1">
      <c r="A769" s="1371">
        <v>2020</v>
      </c>
      <c r="B769" s="1362" t="s">
        <v>53</v>
      </c>
      <c r="C769" s="1362" t="s">
        <v>65</v>
      </c>
      <c r="D769" s="1411" t="s">
        <v>64</v>
      </c>
      <c r="E769" s="1681">
        <v>43897</v>
      </c>
      <c r="F769" s="1363" t="s">
        <v>826</v>
      </c>
      <c r="G769" s="1412">
        <v>5</v>
      </c>
      <c r="H769" s="1405" t="s">
        <v>435</v>
      </c>
      <c r="I769" s="1653"/>
      <c r="J769" s="370"/>
      <c r="K769" s="369"/>
      <c r="L769" s="369"/>
      <c r="M769" s="369"/>
      <c r="N769" s="369"/>
      <c r="O769" s="369"/>
      <c r="P769" s="369"/>
      <c r="Q769" s="369"/>
      <c r="R769" s="369"/>
      <c r="S769" s="369"/>
      <c r="T769" s="369"/>
    </row>
    <row r="770" spans="1:20" s="371" customFormat="1" ht="13.5" customHeight="1">
      <c r="A770" s="1371">
        <v>2020</v>
      </c>
      <c r="B770" s="1362"/>
      <c r="C770" s="1362"/>
      <c r="D770" s="1411"/>
      <c r="E770" s="1681"/>
      <c r="F770" s="1363"/>
      <c r="G770" s="1412">
        <f>SUM(G769)</f>
        <v>5</v>
      </c>
      <c r="H770" s="1405"/>
      <c r="I770" s="1653"/>
      <c r="J770" s="370"/>
      <c r="K770" s="369"/>
      <c r="L770" s="369"/>
      <c r="M770" s="369"/>
      <c r="N770" s="369"/>
      <c r="O770" s="369"/>
      <c r="P770" s="369"/>
      <c r="Q770" s="369"/>
      <c r="R770" s="369"/>
      <c r="S770" s="369"/>
      <c r="T770" s="369"/>
    </row>
    <row r="771" spans="1:20" ht="13.5" customHeight="1">
      <c r="A771" s="124" t="s">
        <v>46</v>
      </c>
      <c r="B771" s="125"/>
      <c r="C771" s="125" t="s">
        <v>827</v>
      </c>
      <c r="D771" s="272"/>
      <c r="E771" s="1672"/>
      <c r="F771" s="129"/>
      <c r="G771" s="264">
        <f>G768+G770</f>
        <v>15</v>
      </c>
      <c r="H771" s="146"/>
      <c r="I771" s="1409"/>
      <c r="J771" s="93"/>
    </row>
    <row r="772" spans="1:20" ht="13.5" customHeight="1">
      <c r="A772" s="278"/>
      <c r="B772" s="154"/>
      <c r="C772" s="154"/>
      <c r="D772" s="279"/>
      <c r="E772" s="1677"/>
      <c r="F772" s="153"/>
      <c r="G772" s="280"/>
      <c r="H772" s="157"/>
      <c r="I772" s="1409"/>
      <c r="J772" s="93"/>
    </row>
    <row r="773" spans="1:20" ht="13.5" customHeight="1">
      <c r="A773" s="1497">
        <v>2021</v>
      </c>
      <c r="B773" s="1457" t="s">
        <v>53</v>
      </c>
      <c r="C773" s="1457" t="s">
        <v>5484</v>
      </c>
      <c r="D773" s="1494" t="s">
        <v>5476</v>
      </c>
      <c r="E773" s="1669">
        <v>44317</v>
      </c>
      <c r="F773" s="1495" t="s">
        <v>5485</v>
      </c>
      <c r="G773" s="1495">
        <v>5</v>
      </c>
      <c r="H773" s="1494" t="s">
        <v>248</v>
      </c>
      <c r="I773" s="1409"/>
      <c r="J773" s="2"/>
    </row>
    <row r="774" spans="1:20" ht="13.5" customHeight="1">
      <c r="A774" s="1497">
        <v>2021</v>
      </c>
      <c r="B774" s="1457"/>
      <c r="C774" s="1457"/>
      <c r="D774" s="1494"/>
      <c r="E774" s="1669"/>
      <c r="F774" s="1495"/>
      <c r="G774" s="1495">
        <f>SUM(G773)</f>
        <v>5</v>
      </c>
      <c r="H774" s="1494"/>
      <c r="I774" s="1409"/>
      <c r="J774" s="2"/>
    </row>
    <row r="775" spans="1:20" ht="13.5" customHeight="1">
      <c r="A775" s="124" t="s">
        <v>46</v>
      </c>
      <c r="B775" s="125"/>
      <c r="C775" s="125" t="s">
        <v>5484</v>
      </c>
      <c r="D775" s="272"/>
      <c r="E775" s="1672"/>
      <c r="F775" s="129"/>
      <c r="G775" s="264">
        <f>G774</f>
        <v>5</v>
      </c>
      <c r="H775" s="1557"/>
      <c r="I775" s="1409"/>
      <c r="J775" s="2"/>
    </row>
    <row r="776" spans="1:20" ht="13.5" customHeight="1">
      <c r="A776" s="1497"/>
      <c r="B776" s="1457"/>
      <c r="C776" s="1457"/>
      <c r="D776" s="1494"/>
      <c r="E776" s="1669"/>
      <c r="F776" s="1495"/>
      <c r="G776" s="1495"/>
      <c r="H776" s="1494"/>
      <c r="I776" s="1409"/>
      <c r="J776" s="2"/>
    </row>
    <row r="777" spans="1:20">
      <c r="A777" s="134">
        <v>2018</v>
      </c>
      <c r="B777" s="107" t="s">
        <v>53</v>
      </c>
      <c r="C777" s="107" t="s">
        <v>155</v>
      </c>
      <c r="D777" s="107" t="s">
        <v>319</v>
      </c>
      <c r="E777" s="1670">
        <v>43386</v>
      </c>
      <c r="F777" s="111" t="s">
        <v>828</v>
      </c>
      <c r="G777" s="111">
        <v>5</v>
      </c>
      <c r="H777" s="170" t="s">
        <v>248</v>
      </c>
      <c r="I777" s="1409"/>
      <c r="J777" s="2"/>
    </row>
    <row r="778" spans="1:20" s="371" customFormat="1" ht="13.5" customHeight="1">
      <c r="A778" s="106">
        <v>2018</v>
      </c>
      <c r="B778" s="364"/>
      <c r="C778" s="364"/>
      <c r="D778" s="365"/>
      <c r="E778" s="1706"/>
      <c r="F778" s="693"/>
      <c r="G778" s="172">
        <f>SUM(G777:G777)</f>
        <v>5</v>
      </c>
      <c r="H778" s="367"/>
      <c r="I778" s="1653"/>
      <c r="J778" s="370"/>
      <c r="K778" s="369"/>
      <c r="L778" s="369"/>
      <c r="M778" s="369"/>
      <c r="N778" s="369"/>
      <c r="O778" s="369"/>
      <c r="P778" s="369"/>
      <c r="Q778" s="369"/>
      <c r="R778" s="369"/>
      <c r="S778" s="369"/>
      <c r="T778" s="369"/>
    </row>
    <row r="779" spans="1:20" ht="13.5" customHeight="1">
      <c r="A779" s="124" t="s">
        <v>46</v>
      </c>
      <c r="B779" s="125"/>
      <c r="C779" s="125" t="s">
        <v>155</v>
      </c>
      <c r="D779" s="272"/>
      <c r="E779" s="1672"/>
      <c r="F779" s="129"/>
      <c r="G779" s="264">
        <f>G778</f>
        <v>5</v>
      </c>
      <c r="H779" s="146"/>
      <c r="I779" s="1409"/>
      <c r="J779" s="93"/>
    </row>
    <row r="780" spans="1:20" ht="13.5" customHeight="1">
      <c r="A780" s="104"/>
      <c r="D780" s="72"/>
      <c r="E780" s="1673"/>
      <c r="F780" s="133"/>
      <c r="I780" s="1409"/>
      <c r="J780" s="93"/>
    </row>
    <row r="781" spans="1:20" s="115" customFormat="1" ht="13.5" customHeight="1">
      <c r="A781" s="106">
        <v>2018</v>
      </c>
      <c r="B781" s="107" t="s">
        <v>164</v>
      </c>
      <c r="C781" s="107" t="s">
        <v>173</v>
      </c>
      <c r="D781" s="171" t="s">
        <v>500</v>
      </c>
      <c r="E781" s="1670">
        <v>43415</v>
      </c>
      <c r="F781" s="172" t="s">
        <v>829</v>
      </c>
      <c r="G781" s="111">
        <v>0</v>
      </c>
      <c r="H781" s="170" t="s">
        <v>354</v>
      </c>
      <c r="I781" s="1409" t="s">
        <v>234</v>
      </c>
      <c r="J781" s="114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</row>
    <row r="782" spans="1:20" s="115" customFormat="1" ht="13.5" customHeight="1">
      <c r="A782" s="106">
        <v>2018</v>
      </c>
      <c r="B782" s="107" t="s">
        <v>164</v>
      </c>
      <c r="C782" s="107" t="s">
        <v>173</v>
      </c>
      <c r="D782" s="171" t="s">
        <v>94</v>
      </c>
      <c r="E782" s="1670">
        <v>43408</v>
      </c>
      <c r="F782" s="172" t="s">
        <v>830</v>
      </c>
      <c r="G782" s="111">
        <v>5</v>
      </c>
      <c r="H782" s="170" t="s">
        <v>831</v>
      </c>
      <c r="I782" s="1540"/>
      <c r="J782" s="114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</row>
    <row r="783" spans="1:20" s="115" customFormat="1" ht="13.5" customHeight="1">
      <c r="A783" s="106">
        <v>2018</v>
      </c>
      <c r="B783" s="107"/>
      <c r="C783" s="107"/>
      <c r="D783" s="171"/>
      <c r="E783" s="1670"/>
      <c r="F783" s="172"/>
      <c r="G783" s="111">
        <f>SUM(G781:G782)</f>
        <v>5</v>
      </c>
      <c r="H783" s="170"/>
      <c r="I783" s="1540"/>
      <c r="J783" s="114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</row>
    <row r="784" spans="1:20" ht="13.5" customHeight="1">
      <c r="A784" s="104">
        <v>2019</v>
      </c>
      <c r="B784" s="73" t="s">
        <v>164</v>
      </c>
      <c r="C784" s="73" t="s">
        <v>173</v>
      </c>
      <c r="D784" s="72" t="s">
        <v>500</v>
      </c>
      <c r="E784" s="1673">
        <v>43779</v>
      </c>
      <c r="F784" s="87" t="s">
        <v>832</v>
      </c>
      <c r="G784" s="133">
        <v>5</v>
      </c>
      <c r="H784" s="88" t="s">
        <v>833</v>
      </c>
      <c r="I784" s="1409"/>
      <c r="J784" s="93"/>
    </row>
    <row r="785" spans="1:20" ht="13.5" customHeight="1">
      <c r="A785" s="104">
        <v>2019</v>
      </c>
      <c r="D785" s="72"/>
      <c r="E785" s="1673"/>
      <c r="F785" s="87"/>
      <c r="G785" s="133">
        <f>SUM(G784)</f>
        <v>5</v>
      </c>
      <c r="I785" s="1409"/>
      <c r="J785" s="93"/>
    </row>
    <row r="786" spans="1:20" ht="13.5" customHeight="1">
      <c r="A786" s="1371">
        <v>2020</v>
      </c>
      <c r="B786" s="1362" t="s">
        <v>164</v>
      </c>
      <c r="C786" s="1375" t="s">
        <v>173</v>
      </c>
      <c r="D786" s="1375" t="s">
        <v>252</v>
      </c>
      <c r="E786" s="1691">
        <v>43891</v>
      </c>
      <c r="F786" s="1668" t="s">
        <v>830</v>
      </c>
      <c r="G786" s="1378">
        <v>7</v>
      </c>
      <c r="H786" s="1414" t="s">
        <v>835</v>
      </c>
      <c r="I786" s="1409"/>
      <c r="J786" s="93"/>
    </row>
    <row r="787" spans="1:20" ht="13.5" customHeight="1">
      <c r="A787" s="1371">
        <v>2020</v>
      </c>
      <c r="B787" s="1362"/>
      <c r="C787" s="1362"/>
      <c r="D787" s="1411"/>
      <c r="E787" s="1681"/>
      <c r="F787" s="1412"/>
      <c r="G787" s="1363">
        <f>SUM(G786)</f>
        <v>7</v>
      </c>
      <c r="H787" s="1405"/>
      <c r="I787" s="1409"/>
      <c r="J787" s="93"/>
    </row>
    <row r="788" spans="1:20" ht="13.5" customHeight="1">
      <c r="A788" s="124" t="s">
        <v>46</v>
      </c>
      <c r="B788" s="125"/>
      <c r="C788" s="125" t="s">
        <v>836</v>
      </c>
      <c r="D788" s="272"/>
      <c r="E788" s="1672"/>
      <c r="F788" s="264"/>
      <c r="G788" s="129">
        <f>G783+G785+G787</f>
        <v>17</v>
      </c>
      <c r="H788" s="146"/>
      <c r="I788" s="1409"/>
      <c r="J788" s="93"/>
    </row>
    <row r="789" spans="1:20" ht="13.5" customHeight="1">
      <c r="A789" s="278"/>
      <c r="B789" s="154"/>
      <c r="C789" s="154"/>
      <c r="D789" s="279"/>
      <c r="E789" s="1677"/>
      <c r="F789" s="280"/>
      <c r="G789" s="153"/>
      <c r="H789" s="157"/>
      <c r="I789" s="1409"/>
      <c r="J789" s="93"/>
    </row>
    <row r="790" spans="1:20" s="115" customFormat="1">
      <c r="A790" s="134">
        <v>2018</v>
      </c>
      <c r="B790" s="107" t="s">
        <v>164</v>
      </c>
      <c r="C790" s="107" t="s">
        <v>167</v>
      </c>
      <c r="D790" s="107" t="s">
        <v>227</v>
      </c>
      <c r="E790" s="1670">
        <v>43240</v>
      </c>
      <c r="F790" s="1665" t="s">
        <v>837</v>
      </c>
      <c r="G790" s="111">
        <v>7</v>
      </c>
      <c r="H790" s="170" t="s">
        <v>838</v>
      </c>
      <c r="I790" s="1540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</row>
    <row r="791" spans="1:20">
      <c r="A791" s="134">
        <v>2018</v>
      </c>
      <c r="B791" s="107" t="s">
        <v>164</v>
      </c>
      <c r="C791" s="171" t="s">
        <v>167</v>
      </c>
      <c r="D791" s="107" t="s">
        <v>265</v>
      </c>
      <c r="E791" s="1670">
        <v>43352</v>
      </c>
      <c r="F791" s="111" t="s">
        <v>839</v>
      </c>
      <c r="G791" s="172">
        <v>10</v>
      </c>
      <c r="H791" s="170" t="s">
        <v>840</v>
      </c>
      <c r="I791" s="1409"/>
      <c r="J791" s="2"/>
    </row>
    <row r="792" spans="1:20" s="115" customFormat="1">
      <c r="A792" s="134">
        <v>2018</v>
      </c>
      <c r="B792" s="107"/>
      <c r="C792" s="107"/>
      <c r="D792" s="107"/>
      <c r="E792" s="1670"/>
      <c r="F792" s="1665"/>
      <c r="G792" s="111">
        <f>SUM(G790:G791)</f>
        <v>17</v>
      </c>
      <c r="H792" s="170"/>
      <c r="I792" s="1540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</row>
    <row r="793" spans="1:20">
      <c r="A793" s="137">
        <v>2019</v>
      </c>
      <c r="B793" s="138" t="s">
        <v>164</v>
      </c>
      <c r="C793" s="138" t="s">
        <v>167</v>
      </c>
      <c r="D793" s="138" t="s">
        <v>227</v>
      </c>
      <c r="E793" s="1674">
        <v>43604</v>
      </c>
      <c r="F793" s="1656" t="s">
        <v>841</v>
      </c>
      <c r="G793" s="141">
        <v>3</v>
      </c>
      <c r="H793" s="1561" t="s">
        <v>842</v>
      </c>
      <c r="I793" s="1409"/>
      <c r="J793" s="2"/>
    </row>
    <row r="794" spans="1:20">
      <c r="A794" s="173">
        <v>2019</v>
      </c>
      <c r="B794" s="138" t="s">
        <v>164</v>
      </c>
      <c r="C794" s="174" t="s">
        <v>167</v>
      </c>
      <c r="D794" s="174" t="s">
        <v>277</v>
      </c>
      <c r="E794" s="1679">
        <v>43716</v>
      </c>
      <c r="F794" s="1657" t="s">
        <v>843</v>
      </c>
      <c r="G794" s="173">
        <v>10</v>
      </c>
      <c r="H794" s="88" t="s">
        <v>840</v>
      </c>
      <c r="I794" s="1409"/>
    </row>
    <row r="795" spans="1:20">
      <c r="A795" s="137">
        <v>2019</v>
      </c>
      <c r="B795" s="143"/>
      <c r="C795" s="143"/>
      <c r="D795" s="138"/>
      <c r="E795" s="1674"/>
      <c r="F795" s="1656"/>
      <c r="G795" s="141">
        <f>SUM(G793:G794)</f>
        <v>13</v>
      </c>
      <c r="H795" s="1561"/>
      <c r="I795" s="1409"/>
      <c r="J795" s="2"/>
    </row>
    <row r="796" spans="1:20">
      <c r="A796" s="1429">
        <v>2020</v>
      </c>
      <c r="B796" s="1428" t="s">
        <v>164</v>
      </c>
      <c r="C796" s="1375" t="s">
        <v>167</v>
      </c>
      <c r="D796" s="1375" t="s">
        <v>252</v>
      </c>
      <c r="E796" s="1691">
        <v>43891</v>
      </c>
      <c r="F796" s="1668" t="s">
        <v>844</v>
      </c>
      <c r="G796" s="1378">
        <v>10</v>
      </c>
      <c r="H796" s="1414" t="s">
        <v>845</v>
      </c>
      <c r="I796" s="1409"/>
      <c r="J796" s="2"/>
    </row>
    <row r="797" spans="1:20">
      <c r="A797" s="1429">
        <v>2020</v>
      </c>
      <c r="B797" s="1428" t="s">
        <v>164</v>
      </c>
      <c r="C797" s="1375" t="s">
        <v>167</v>
      </c>
      <c r="D797" s="1375" t="s">
        <v>252</v>
      </c>
      <c r="E797" s="1691">
        <v>43891</v>
      </c>
      <c r="F797" s="1668" t="s">
        <v>841</v>
      </c>
      <c r="G797" s="1378">
        <v>3</v>
      </c>
      <c r="H797" s="1414" t="s">
        <v>846</v>
      </c>
      <c r="I797" s="1409"/>
      <c r="J797" s="2"/>
    </row>
    <row r="798" spans="1:20">
      <c r="A798" s="1429">
        <v>2020</v>
      </c>
      <c r="B798" s="1428"/>
      <c r="C798" s="1428"/>
      <c r="D798" s="1428"/>
      <c r="E798" s="1758"/>
      <c r="F798" s="1730"/>
      <c r="G798" s="1756">
        <f>SUM(G796:G797)</f>
        <v>13</v>
      </c>
      <c r="H798" s="1759"/>
      <c r="I798" s="1409"/>
      <c r="J798" s="2"/>
    </row>
    <row r="799" spans="1:20">
      <c r="A799" s="1518">
        <v>2021</v>
      </c>
      <c r="B799" s="1519" t="s">
        <v>164</v>
      </c>
      <c r="C799" s="1459" t="s">
        <v>167</v>
      </c>
      <c r="D799" s="1459" t="s">
        <v>5486</v>
      </c>
      <c r="E799" s="1675">
        <v>44332</v>
      </c>
      <c r="F799" s="1601" t="s">
        <v>5579</v>
      </c>
      <c r="G799" s="1602">
        <v>15</v>
      </c>
      <c r="H799" s="1494" t="s">
        <v>5580</v>
      </c>
      <c r="I799" s="1409"/>
      <c r="J799" s="2"/>
    </row>
    <row r="800" spans="1:20">
      <c r="A800" s="1518">
        <v>2021</v>
      </c>
      <c r="B800" s="1519"/>
      <c r="C800" s="1519"/>
      <c r="D800" s="1519"/>
      <c r="E800" s="1676"/>
      <c r="F800" s="1711"/>
      <c r="G800" s="1520">
        <f>SUM(G799)</f>
        <v>15</v>
      </c>
      <c r="H800" s="1562"/>
      <c r="I800" s="1409"/>
      <c r="J800" s="2"/>
    </row>
    <row r="801" spans="1:22" ht="13.5" customHeight="1">
      <c r="A801" s="144" t="s">
        <v>46</v>
      </c>
      <c r="B801" s="125"/>
      <c r="C801" s="145" t="s">
        <v>847</v>
      </c>
      <c r="D801" s="125"/>
      <c r="E801" s="1672"/>
      <c r="F801" s="129"/>
      <c r="G801" s="129">
        <f>G792+G795+G798+G800</f>
        <v>58</v>
      </c>
      <c r="H801" s="146"/>
      <c r="I801" s="1409"/>
      <c r="J801" s="93"/>
    </row>
    <row r="802" spans="1:22" ht="13.5" customHeight="1">
      <c r="A802" s="147"/>
      <c r="C802" s="148"/>
      <c r="E802" s="1673"/>
      <c r="F802" s="133"/>
      <c r="G802" s="133"/>
      <c r="I802" s="1409"/>
      <c r="J802" s="93"/>
    </row>
    <row r="803" spans="1:22" s="115" customFormat="1" ht="13.5" customHeight="1">
      <c r="A803" s="106">
        <v>2018</v>
      </c>
      <c r="B803" s="107" t="s">
        <v>91</v>
      </c>
      <c r="C803" s="107" t="s">
        <v>188</v>
      </c>
      <c r="D803" s="108" t="s">
        <v>222</v>
      </c>
      <c r="E803" s="1670">
        <v>43163</v>
      </c>
      <c r="F803" s="172" t="s">
        <v>848</v>
      </c>
      <c r="G803" s="111">
        <v>7</v>
      </c>
      <c r="H803" s="170" t="s">
        <v>849</v>
      </c>
      <c r="I803" s="1540"/>
      <c r="J803" s="114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</row>
    <row r="804" spans="1:22">
      <c r="A804" s="134">
        <v>2018</v>
      </c>
      <c r="B804" s="107" t="s">
        <v>91</v>
      </c>
      <c r="C804" s="171" t="s">
        <v>188</v>
      </c>
      <c r="D804" s="107" t="s">
        <v>265</v>
      </c>
      <c r="E804" s="1670">
        <v>43352</v>
      </c>
      <c r="F804" s="111" t="s">
        <v>851</v>
      </c>
      <c r="G804" s="172">
        <v>3</v>
      </c>
      <c r="H804" s="170" t="s">
        <v>852</v>
      </c>
      <c r="I804" s="1409"/>
      <c r="J804" s="2"/>
    </row>
    <row r="805" spans="1:22">
      <c r="A805" s="134">
        <v>2018</v>
      </c>
      <c r="B805" s="107" t="s">
        <v>91</v>
      </c>
      <c r="C805" s="171" t="s">
        <v>188</v>
      </c>
      <c r="D805" s="107" t="s">
        <v>265</v>
      </c>
      <c r="E805" s="1670">
        <v>43352</v>
      </c>
      <c r="F805" s="111" t="s">
        <v>853</v>
      </c>
      <c r="G805" s="172">
        <v>3</v>
      </c>
      <c r="H805" s="170" t="s">
        <v>677</v>
      </c>
      <c r="I805" s="1409"/>
      <c r="J805" s="2"/>
    </row>
    <row r="806" spans="1:22" ht="13.5" customHeight="1">
      <c r="A806" s="106">
        <v>2018</v>
      </c>
      <c r="B806" s="116"/>
      <c r="C806" s="116"/>
      <c r="D806" s="117"/>
      <c r="E806" s="1671"/>
      <c r="F806" s="469"/>
      <c r="G806" s="111">
        <f>SUM(G803:G805)</f>
        <v>13</v>
      </c>
      <c r="H806" s="152"/>
      <c r="I806" s="1649"/>
      <c r="J806" s="189"/>
      <c r="L806" s="195"/>
      <c r="M806" s="195"/>
      <c r="N806" s="261"/>
      <c r="O806" s="261"/>
      <c r="P806" s="261"/>
      <c r="Q806" s="261"/>
      <c r="R806" s="261"/>
      <c r="S806" s="261"/>
      <c r="T806" s="261"/>
      <c r="U806" s="340"/>
      <c r="V806" s="340"/>
    </row>
    <row r="807" spans="1:22">
      <c r="A807" s="137">
        <v>2019</v>
      </c>
      <c r="B807" s="138" t="s">
        <v>164</v>
      </c>
      <c r="C807" s="143" t="s">
        <v>188</v>
      </c>
      <c r="D807" s="138" t="s">
        <v>227</v>
      </c>
      <c r="E807" s="1674">
        <v>43604</v>
      </c>
      <c r="F807" s="1656" t="s">
        <v>854</v>
      </c>
      <c r="G807" s="141">
        <v>10</v>
      </c>
      <c r="H807" s="1561" t="s">
        <v>855</v>
      </c>
      <c r="I807" s="1409"/>
    </row>
    <row r="808" spans="1:22">
      <c r="A808" s="137">
        <v>2019</v>
      </c>
      <c r="B808" s="143"/>
      <c r="C808" s="143"/>
      <c r="D808" s="138"/>
      <c r="E808" s="1674"/>
      <c r="F808" s="1656"/>
      <c r="G808" s="141">
        <f>SUM(G807)</f>
        <v>10</v>
      </c>
      <c r="H808" s="1561"/>
      <c r="I808" s="1409"/>
    </row>
    <row r="809" spans="1:22" ht="13.5" customHeight="1">
      <c r="A809" s="124" t="s">
        <v>46</v>
      </c>
      <c r="B809" s="125"/>
      <c r="C809" s="125" t="s">
        <v>856</v>
      </c>
      <c r="D809" s="126"/>
      <c r="E809" s="1672"/>
      <c r="F809" s="264"/>
      <c r="G809" s="129">
        <f>G806+G808</f>
        <v>23</v>
      </c>
      <c r="H809" s="146"/>
      <c r="I809" s="1409"/>
      <c r="J809" s="93"/>
    </row>
    <row r="810" spans="1:22" ht="13.5" customHeight="1">
      <c r="A810" s="104"/>
      <c r="D810" s="131"/>
      <c r="E810" s="1673"/>
      <c r="F810" s="87"/>
      <c r="G810" s="133"/>
      <c r="I810" s="1409"/>
      <c r="J810" s="93"/>
    </row>
    <row r="811" spans="1:22" ht="13.5" customHeight="1">
      <c r="A811" s="134">
        <v>2018</v>
      </c>
      <c r="B811" s="107" t="s">
        <v>164</v>
      </c>
      <c r="C811" s="107" t="s">
        <v>5690</v>
      </c>
      <c r="D811" s="107" t="s">
        <v>500</v>
      </c>
      <c r="E811" s="1670">
        <v>43415</v>
      </c>
      <c r="F811" s="111" t="s">
        <v>858</v>
      </c>
      <c r="G811" s="172">
        <v>5</v>
      </c>
      <c r="H811" s="170" t="s">
        <v>414</v>
      </c>
      <c r="I811" s="1409"/>
      <c r="J811" s="296"/>
      <c r="K811" s="271"/>
      <c r="N811" s="271"/>
      <c r="O811" s="271"/>
      <c r="P811" s="271"/>
      <c r="Q811" s="271"/>
      <c r="R811" s="271"/>
      <c r="S811" s="271"/>
      <c r="T811" s="271"/>
      <c r="U811" s="372"/>
      <c r="V811" s="372"/>
    </row>
    <row r="812" spans="1:22" ht="13.5" customHeight="1">
      <c r="A812" s="134">
        <v>2018</v>
      </c>
      <c r="B812" s="107"/>
      <c r="C812" s="107"/>
      <c r="D812" s="107"/>
      <c r="E812" s="1670"/>
      <c r="F812" s="111"/>
      <c r="G812" s="172">
        <f>SUM(G811)</f>
        <v>5</v>
      </c>
      <c r="H812" s="269"/>
      <c r="I812" s="1409"/>
      <c r="J812" s="296"/>
      <c r="K812" s="271"/>
      <c r="N812" s="271"/>
      <c r="O812" s="271"/>
      <c r="P812" s="271"/>
      <c r="Q812" s="271"/>
      <c r="R812" s="271"/>
      <c r="S812" s="271"/>
      <c r="T812" s="271"/>
      <c r="U812" s="372"/>
      <c r="V812" s="372"/>
    </row>
    <row r="813" spans="1:22" ht="13.5" customHeight="1">
      <c r="A813" s="1497">
        <v>2021</v>
      </c>
      <c r="B813" s="1457" t="s">
        <v>164</v>
      </c>
      <c r="C813" s="1457" t="s">
        <v>5690</v>
      </c>
      <c r="D813" s="1494" t="s">
        <v>5476</v>
      </c>
      <c r="E813" s="1669">
        <v>44317</v>
      </c>
      <c r="F813" s="1495" t="s">
        <v>5482</v>
      </c>
      <c r="G813" s="1495">
        <v>0</v>
      </c>
      <c r="H813" s="1494" t="s">
        <v>414</v>
      </c>
      <c r="I813" s="1409" t="s">
        <v>234</v>
      </c>
      <c r="J813" s="2"/>
    </row>
    <row r="814" spans="1:22" ht="13.5" customHeight="1">
      <c r="A814" s="1497">
        <v>2021</v>
      </c>
      <c r="B814" s="1457" t="s">
        <v>164</v>
      </c>
      <c r="C814" s="1459" t="s">
        <v>5690</v>
      </c>
      <c r="D814" s="1459" t="s">
        <v>5486</v>
      </c>
      <c r="E814" s="1675">
        <v>44332</v>
      </c>
      <c r="F814" s="1601" t="s">
        <v>5491</v>
      </c>
      <c r="G814" s="1602">
        <v>7</v>
      </c>
      <c r="H814" s="1459" t="s">
        <v>5492</v>
      </c>
      <c r="I814" s="1409"/>
      <c r="J814" s="2"/>
    </row>
    <row r="815" spans="1:22" ht="13.5" customHeight="1">
      <c r="A815" s="1497">
        <v>2021</v>
      </c>
      <c r="B815" s="1457" t="s">
        <v>164</v>
      </c>
      <c r="C815" s="1459" t="s">
        <v>5690</v>
      </c>
      <c r="D815" s="1459" t="s">
        <v>5486</v>
      </c>
      <c r="E815" s="1675">
        <v>44332</v>
      </c>
      <c r="F815" s="1601" t="s">
        <v>5721</v>
      </c>
      <c r="G815" s="1602">
        <v>3</v>
      </c>
      <c r="H815" s="1459" t="s">
        <v>5689</v>
      </c>
      <c r="I815" s="1409"/>
      <c r="J815" s="2"/>
    </row>
    <row r="816" spans="1:22" ht="13.5" customHeight="1">
      <c r="A816" s="1497">
        <v>2021</v>
      </c>
      <c r="B816" s="1457" t="s">
        <v>164</v>
      </c>
      <c r="C816" s="1459" t="s">
        <v>5690</v>
      </c>
      <c r="D816" s="1459" t="s">
        <v>5486</v>
      </c>
      <c r="E816" s="1675">
        <v>44332</v>
      </c>
      <c r="F816" s="1601" t="s">
        <v>5722</v>
      </c>
      <c r="G816" s="1602">
        <v>3</v>
      </c>
      <c r="H816" s="1459" t="s">
        <v>5694</v>
      </c>
      <c r="I816" s="1409"/>
      <c r="J816" s="2"/>
    </row>
    <row r="817" spans="1:20" ht="13.5" customHeight="1">
      <c r="A817" s="1497">
        <v>2021</v>
      </c>
      <c r="B817" s="1457" t="s">
        <v>164</v>
      </c>
      <c r="C817" s="1459" t="s">
        <v>5690</v>
      </c>
      <c r="D817" s="1459" t="s">
        <v>5486</v>
      </c>
      <c r="E817" s="1675">
        <v>44332</v>
      </c>
      <c r="F817" s="1601" t="s">
        <v>5493</v>
      </c>
      <c r="G817" s="1602">
        <v>15</v>
      </c>
      <c r="H817" s="1459" t="s">
        <v>5494</v>
      </c>
      <c r="I817" s="1409"/>
      <c r="J817" s="2"/>
    </row>
    <row r="818" spans="1:20" ht="13.5" customHeight="1">
      <c r="A818" s="1497">
        <v>2021</v>
      </c>
      <c r="B818" s="1457" t="s">
        <v>164</v>
      </c>
      <c r="C818" s="1459" t="s">
        <v>5690</v>
      </c>
      <c r="D818" s="1459" t="s">
        <v>5486</v>
      </c>
      <c r="E818" s="1675">
        <v>44332</v>
      </c>
      <c r="F818" s="1601" t="s">
        <v>5495</v>
      </c>
      <c r="G818" s="1602">
        <v>15</v>
      </c>
      <c r="H818" s="1459" t="s">
        <v>5496</v>
      </c>
      <c r="I818" s="1409"/>
      <c r="J818" s="2"/>
    </row>
    <row r="819" spans="1:20" ht="13.5" customHeight="1">
      <c r="A819" s="1497">
        <v>2021</v>
      </c>
      <c r="B819" s="1457"/>
      <c r="C819" s="1494"/>
      <c r="D819" s="1494"/>
      <c r="E819" s="1669"/>
      <c r="F819" s="1495"/>
      <c r="G819" s="1495">
        <f>SUM(G813:G818)</f>
        <v>43</v>
      </c>
      <c r="H819" s="1494"/>
      <c r="I819" s="1409"/>
      <c r="J819" s="2"/>
    </row>
    <row r="820" spans="1:20" ht="13.5" customHeight="1">
      <c r="A820" s="144" t="s">
        <v>46</v>
      </c>
      <c r="B820" s="125"/>
      <c r="C820" s="125" t="s">
        <v>5759</v>
      </c>
      <c r="D820" s="125"/>
      <c r="E820" s="1672"/>
      <c r="F820" s="129"/>
      <c r="G820" s="264">
        <f>G812+G819</f>
        <v>48</v>
      </c>
      <c r="H820" s="146"/>
      <c r="I820" s="1409"/>
      <c r="J820" s="2"/>
    </row>
    <row r="821" spans="1:20" ht="13.5" customHeight="1">
      <c r="A821" s="147"/>
      <c r="E821" s="1673"/>
      <c r="F821" s="133"/>
      <c r="I821" s="1409"/>
      <c r="J821" s="2"/>
    </row>
    <row r="822" spans="1:20" s="115" customFormat="1" ht="13.5" customHeight="1">
      <c r="A822" s="106">
        <v>2018</v>
      </c>
      <c r="B822" s="107" t="s">
        <v>164</v>
      </c>
      <c r="C822" s="107" t="s">
        <v>198</v>
      </c>
      <c r="D822" s="108" t="s">
        <v>222</v>
      </c>
      <c r="E822" s="1670">
        <v>43163</v>
      </c>
      <c r="F822" s="172" t="s">
        <v>860</v>
      </c>
      <c r="G822" s="111">
        <v>3</v>
      </c>
      <c r="H822" s="170" t="s">
        <v>861</v>
      </c>
      <c r="I822" s="1540"/>
      <c r="J822" s="114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</row>
    <row r="823" spans="1:20" s="115" customFormat="1">
      <c r="A823" s="134">
        <v>2018</v>
      </c>
      <c r="B823" s="107" t="s">
        <v>164</v>
      </c>
      <c r="C823" s="107" t="s">
        <v>198</v>
      </c>
      <c r="D823" s="107" t="s">
        <v>227</v>
      </c>
      <c r="E823" s="1670">
        <v>43240</v>
      </c>
      <c r="F823" s="1665" t="s">
        <v>862</v>
      </c>
      <c r="G823" s="111">
        <v>3</v>
      </c>
      <c r="H823" s="170" t="s">
        <v>863</v>
      </c>
      <c r="I823" s="1540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</row>
    <row r="824" spans="1:20" s="115" customFormat="1">
      <c r="A824" s="134">
        <v>2018</v>
      </c>
      <c r="B824" s="107" t="s">
        <v>164</v>
      </c>
      <c r="C824" s="107" t="s">
        <v>198</v>
      </c>
      <c r="D824" s="107" t="s">
        <v>227</v>
      </c>
      <c r="E824" s="1670">
        <v>43240</v>
      </c>
      <c r="F824" s="1665" t="s">
        <v>864</v>
      </c>
      <c r="G824" s="111">
        <v>3</v>
      </c>
      <c r="H824" s="170" t="s">
        <v>865</v>
      </c>
      <c r="I824" s="1540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</row>
    <row r="825" spans="1:20" s="115" customFormat="1" ht="13.5" customHeight="1">
      <c r="A825" s="106">
        <v>2018</v>
      </c>
      <c r="B825" s="107"/>
      <c r="C825" s="107"/>
      <c r="D825" s="108"/>
      <c r="E825" s="1670"/>
      <c r="F825" s="172"/>
      <c r="G825" s="111">
        <f>SUM(G822:G824)</f>
        <v>9</v>
      </c>
      <c r="H825" s="170"/>
      <c r="I825" s="1540"/>
      <c r="J825" s="114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</row>
    <row r="826" spans="1:20" ht="13.5" customHeight="1">
      <c r="A826" s="124" t="s">
        <v>46</v>
      </c>
      <c r="B826" s="125"/>
      <c r="C826" s="125" t="s">
        <v>866</v>
      </c>
      <c r="D826" s="126"/>
      <c r="E826" s="1672"/>
      <c r="F826" s="264"/>
      <c r="G826" s="129">
        <f>G825</f>
        <v>9</v>
      </c>
      <c r="H826" s="146"/>
      <c r="I826" s="1409"/>
      <c r="J826" s="93"/>
    </row>
    <row r="827" spans="1:20" ht="13.5" customHeight="1">
      <c r="A827" s="104"/>
      <c r="D827" s="131"/>
      <c r="E827" s="1673"/>
      <c r="F827" s="87"/>
      <c r="G827" s="133"/>
      <c r="I827" s="1409"/>
      <c r="J827" s="93"/>
    </row>
    <row r="828" spans="1:20">
      <c r="A828" s="137">
        <v>2019</v>
      </c>
      <c r="B828" s="73" t="s">
        <v>91</v>
      </c>
      <c r="C828" s="143" t="s">
        <v>96</v>
      </c>
      <c r="D828" s="138" t="s">
        <v>227</v>
      </c>
      <c r="E828" s="1674">
        <v>43604</v>
      </c>
      <c r="F828" s="1656" t="s">
        <v>867</v>
      </c>
      <c r="G828" s="141">
        <v>10</v>
      </c>
      <c r="H828" s="1561" t="s">
        <v>868</v>
      </c>
      <c r="I828" s="1409"/>
    </row>
    <row r="829" spans="1:20">
      <c r="A829" s="137">
        <v>2019</v>
      </c>
      <c r="B829" s="73" t="s">
        <v>91</v>
      </c>
      <c r="C829" s="143" t="s">
        <v>96</v>
      </c>
      <c r="D829" s="138" t="s">
        <v>227</v>
      </c>
      <c r="E829" s="1674">
        <v>43604</v>
      </c>
      <c r="F829" s="1656" t="s">
        <v>869</v>
      </c>
      <c r="G829" s="141">
        <v>7</v>
      </c>
      <c r="H829" s="1561" t="s">
        <v>870</v>
      </c>
      <c r="I829" s="1409"/>
    </row>
    <row r="830" spans="1:20">
      <c r="A830" s="137">
        <v>2019</v>
      </c>
      <c r="B830" s="73" t="s">
        <v>91</v>
      </c>
      <c r="C830" s="143" t="s">
        <v>96</v>
      </c>
      <c r="D830" s="138" t="s">
        <v>227</v>
      </c>
      <c r="E830" s="1674">
        <v>43604</v>
      </c>
      <c r="F830" s="1656" t="s">
        <v>871</v>
      </c>
      <c r="G830" s="141">
        <v>3</v>
      </c>
      <c r="H830" s="1561" t="s">
        <v>872</v>
      </c>
      <c r="I830" s="1409"/>
    </row>
    <row r="831" spans="1:20">
      <c r="A831" s="137">
        <v>2019</v>
      </c>
      <c r="B831" s="73" t="s">
        <v>91</v>
      </c>
      <c r="C831" s="143" t="s">
        <v>96</v>
      </c>
      <c r="D831" s="138" t="s">
        <v>227</v>
      </c>
      <c r="E831" s="1674">
        <v>43604</v>
      </c>
      <c r="F831" s="1656" t="s">
        <v>873</v>
      </c>
      <c r="G831" s="141">
        <v>7</v>
      </c>
      <c r="H831" s="1561" t="s">
        <v>874</v>
      </c>
      <c r="I831" s="1409"/>
    </row>
    <row r="832" spans="1:20">
      <c r="A832" s="137">
        <v>2019</v>
      </c>
      <c r="B832" s="73" t="s">
        <v>91</v>
      </c>
      <c r="C832" s="143" t="s">
        <v>96</v>
      </c>
      <c r="D832" s="138" t="s">
        <v>227</v>
      </c>
      <c r="E832" s="1674">
        <v>43604</v>
      </c>
      <c r="F832" s="1656" t="s">
        <v>875</v>
      </c>
      <c r="G832" s="141">
        <v>3</v>
      </c>
      <c r="H832" s="1561" t="s">
        <v>632</v>
      </c>
      <c r="I832" s="1409"/>
    </row>
    <row r="833" spans="1:10" ht="13.5" customHeight="1">
      <c r="A833" s="104">
        <v>2019</v>
      </c>
      <c r="B833" s="73" t="s">
        <v>91</v>
      </c>
      <c r="C833" s="73" t="s">
        <v>876</v>
      </c>
      <c r="D833" s="131" t="s">
        <v>78</v>
      </c>
      <c r="E833" s="1673">
        <v>43611</v>
      </c>
      <c r="F833" s="87" t="s">
        <v>877</v>
      </c>
      <c r="G833" s="133">
        <v>15</v>
      </c>
      <c r="H833" s="88" t="s">
        <v>868</v>
      </c>
      <c r="I833" s="1409"/>
      <c r="J833" s="93"/>
    </row>
    <row r="834" spans="1:10" ht="13.5" customHeight="1">
      <c r="A834" s="104">
        <v>2019</v>
      </c>
      <c r="B834" s="73" t="s">
        <v>91</v>
      </c>
      <c r="C834" s="73" t="s">
        <v>876</v>
      </c>
      <c r="D834" s="131" t="s">
        <v>78</v>
      </c>
      <c r="E834" s="1673">
        <v>43611</v>
      </c>
      <c r="F834" s="87" t="s">
        <v>871</v>
      </c>
      <c r="G834" s="133">
        <v>10</v>
      </c>
      <c r="H834" s="88" t="s">
        <v>870</v>
      </c>
      <c r="I834" s="1409"/>
      <c r="J834" s="93"/>
    </row>
    <row r="835" spans="1:10">
      <c r="A835" s="173">
        <v>2019</v>
      </c>
      <c r="B835" s="73" t="s">
        <v>91</v>
      </c>
      <c r="C835" s="174" t="s">
        <v>96</v>
      </c>
      <c r="D835" s="174" t="s">
        <v>277</v>
      </c>
      <c r="E835" s="1679">
        <v>43716</v>
      </c>
      <c r="F835" s="1657" t="s">
        <v>878</v>
      </c>
      <c r="G835" s="173">
        <v>3</v>
      </c>
      <c r="H835" s="88" t="s">
        <v>879</v>
      </c>
      <c r="I835" s="1409"/>
    </row>
    <row r="836" spans="1:10">
      <c r="A836" s="173">
        <v>2019</v>
      </c>
      <c r="B836" s="174"/>
      <c r="C836" s="174"/>
      <c r="D836" s="174"/>
      <c r="E836" s="1679"/>
      <c r="F836" s="1715"/>
      <c r="G836" s="173">
        <f>SUM(G828:G835)</f>
        <v>58</v>
      </c>
      <c r="I836" s="1409"/>
    </row>
    <row r="837" spans="1:10">
      <c r="A837" s="1658">
        <v>2020</v>
      </c>
      <c r="B837" s="1659" t="s">
        <v>91</v>
      </c>
      <c r="C837" s="1659" t="s">
        <v>96</v>
      </c>
      <c r="D837" s="1659" t="s">
        <v>252</v>
      </c>
      <c r="E837" s="1707">
        <v>43891</v>
      </c>
      <c r="F837" s="1660" t="s">
        <v>5675</v>
      </c>
      <c r="G837" s="1658">
        <v>10</v>
      </c>
      <c r="H837" s="1661" t="s">
        <v>5674</v>
      </c>
      <c r="I837" s="1409"/>
    </row>
    <row r="838" spans="1:10">
      <c r="A838" s="1363">
        <v>2020</v>
      </c>
      <c r="B838" s="1362" t="s">
        <v>91</v>
      </c>
      <c r="C838" s="1375" t="s">
        <v>96</v>
      </c>
      <c r="D838" s="1375" t="s">
        <v>252</v>
      </c>
      <c r="E838" s="1691">
        <v>43891</v>
      </c>
      <c r="F838" s="1668" t="s">
        <v>871</v>
      </c>
      <c r="G838" s="1378">
        <v>3</v>
      </c>
      <c r="H838" s="1375" t="s">
        <v>880</v>
      </c>
      <c r="I838" s="1409"/>
    </row>
    <row r="839" spans="1:10">
      <c r="A839" s="1363">
        <v>2020</v>
      </c>
      <c r="B839" s="1362" t="s">
        <v>91</v>
      </c>
      <c r="C839" s="1375" t="s">
        <v>96</v>
      </c>
      <c r="D839" s="1375" t="s">
        <v>252</v>
      </c>
      <c r="E839" s="1691">
        <v>43891</v>
      </c>
      <c r="F839" s="1668" t="s">
        <v>873</v>
      </c>
      <c r="G839" s="1378">
        <v>10</v>
      </c>
      <c r="H839" s="1375" t="s">
        <v>881</v>
      </c>
      <c r="I839" s="1409"/>
    </row>
    <row r="840" spans="1:10">
      <c r="A840" s="1363">
        <v>2020</v>
      </c>
      <c r="B840" s="1362" t="s">
        <v>91</v>
      </c>
      <c r="C840" s="1375" t="s">
        <v>96</v>
      </c>
      <c r="D840" s="1375" t="s">
        <v>252</v>
      </c>
      <c r="E840" s="1691">
        <v>43891</v>
      </c>
      <c r="F840" s="1668" t="s">
        <v>882</v>
      </c>
      <c r="G840" s="1378">
        <v>10</v>
      </c>
      <c r="H840" s="1375" t="s">
        <v>883</v>
      </c>
      <c r="I840" s="1409"/>
    </row>
    <row r="841" spans="1:10">
      <c r="A841" s="1363">
        <v>2020</v>
      </c>
      <c r="B841" s="1362" t="s">
        <v>91</v>
      </c>
      <c r="C841" s="1375" t="s">
        <v>96</v>
      </c>
      <c r="D841" s="1375" t="s">
        <v>252</v>
      </c>
      <c r="E841" s="1691">
        <v>43891</v>
      </c>
      <c r="F841" s="1668" t="s">
        <v>884</v>
      </c>
      <c r="G841" s="1378">
        <v>10</v>
      </c>
      <c r="H841" s="1375" t="s">
        <v>885</v>
      </c>
      <c r="I841" s="1409"/>
    </row>
    <row r="842" spans="1:10">
      <c r="A842" s="1363">
        <v>2020</v>
      </c>
      <c r="B842" s="1362"/>
      <c r="C842" s="1362"/>
      <c r="D842" s="1362"/>
      <c r="E842" s="1681"/>
      <c r="F842" s="1667"/>
      <c r="G842" s="1363">
        <v>43</v>
      </c>
      <c r="H842" s="1405"/>
      <c r="I842" s="1409"/>
    </row>
    <row r="843" spans="1:10">
      <c r="A843" s="1458">
        <v>2021</v>
      </c>
      <c r="B843" s="1457" t="s">
        <v>91</v>
      </c>
      <c r="C843" s="1494" t="s">
        <v>96</v>
      </c>
      <c r="D843" s="1494" t="s">
        <v>252</v>
      </c>
      <c r="E843" s="1669">
        <v>44262</v>
      </c>
      <c r="F843" s="1495" t="s">
        <v>5406</v>
      </c>
      <c r="G843" s="1495">
        <v>3</v>
      </c>
      <c r="H843" s="1494" t="s">
        <v>1177</v>
      </c>
      <c r="I843" s="1409"/>
    </row>
    <row r="844" spans="1:10">
      <c r="A844" s="1458">
        <v>2021</v>
      </c>
      <c r="B844" s="1457" t="s">
        <v>91</v>
      </c>
      <c r="C844" s="1494" t="s">
        <v>96</v>
      </c>
      <c r="D844" s="1494" t="s">
        <v>252</v>
      </c>
      <c r="E844" s="1669">
        <v>44262</v>
      </c>
      <c r="F844" s="1495" t="s">
        <v>5407</v>
      </c>
      <c r="G844" s="1495">
        <v>10</v>
      </c>
      <c r="H844" s="1494" t="s">
        <v>881</v>
      </c>
      <c r="I844" s="1409"/>
    </row>
    <row r="845" spans="1:10">
      <c r="A845" s="1458">
        <v>2021</v>
      </c>
      <c r="B845" s="1457" t="s">
        <v>91</v>
      </c>
      <c r="C845" s="1494" t="s">
        <v>96</v>
      </c>
      <c r="D845" s="1494" t="s">
        <v>252</v>
      </c>
      <c r="E845" s="1669">
        <v>44262</v>
      </c>
      <c r="F845" s="1495" t="s">
        <v>5408</v>
      </c>
      <c r="G845" s="1495">
        <v>7</v>
      </c>
      <c r="H845" s="1494" t="s">
        <v>1001</v>
      </c>
      <c r="I845" s="1409"/>
    </row>
    <row r="846" spans="1:10">
      <c r="A846" s="1458">
        <v>2021</v>
      </c>
      <c r="B846" s="1457" t="s">
        <v>91</v>
      </c>
      <c r="C846" s="1494" t="s">
        <v>96</v>
      </c>
      <c r="D846" s="1494" t="s">
        <v>252</v>
      </c>
      <c r="E846" s="1669">
        <v>44262</v>
      </c>
      <c r="F846" s="1495" t="s">
        <v>5409</v>
      </c>
      <c r="G846" s="1495">
        <v>7</v>
      </c>
      <c r="H846" s="1494" t="s">
        <v>416</v>
      </c>
      <c r="I846" s="1409"/>
    </row>
    <row r="847" spans="1:10">
      <c r="A847" s="1458">
        <v>2021</v>
      </c>
      <c r="B847" s="1457" t="s">
        <v>91</v>
      </c>
      <c r="C847" s="1459" t="s">
        <v>96</v>
      </c>
      <c r="D847" s="1459" t="s">
        <v>5486</v>
      </c>
      <c r="E847" s="1675">
        <v>44332</v>
      </c>
      <c r="F847" s="1601" t="s">
        <v>5581</v>
      </c>
      <c r="G847" s="1602">
        <v>7</v>
      </c>
      <c r="H847" s="1494" t="s">
        <v>5582</v>
      </c>
      <c r="I847" s="1409"/>
    </row>
    <row r="848" spans="1:10">
      <c r="A848" s="1458">
        <v>2021</v>
      </c>
      <c r="B848" s="1457" t="s">
        <v>91</v>
      </c>
      <c r="C848" s="1459" t="s">
        <v>96</v>
      </c>
      <c r="D848" s="1459" t="s">
        <v>5486</v>
      </c>
      <c r="E848" s="1675">
        <v>44332</v>
      </c>
      <c r="F848" s="1601" t="s">
        <v>5583</v>
      </c>
      <c r="G848" s="1602">
        <v>7</v>
      </c>
      <c r="H848" s="1494" t="s">
        <v>5584</v>
      </c>
      <c r="I848" s="1409"/>
    </row>
    <row r="849" spans="1:20">
      <c r="A849" s="1458">
        <v>2021</v>
      </c>
      <c r="B849" s="1457" t="s">
        <v>91</v>
      </c>
      <c r="C849" s="1459" t="s">
        <v>96</v>
      </c>
      <c r="D849" s="1459" t="s">
        <v>5486</v>
      </c>
      <c r="E849" s="1675">
        <v>44332</v>
      </c>
      <c r="F849" s="1601" t="s">
        <v>5585</v>
      </c>
      <c r="G849" s="1602">
        <v>7</v>
      </c>
      <c r="H849" s="1494" t="s">
        <v>5586</v>
      </c>
      <c r="I849" s="1409"/>
    </row>
    <row r="850" spans="1:20">
      <c r="A850" s="1458">
        <v>2021</v>
      </c>
      <c r="B850" s="1457" t="s">
        <v>91</v>
      </c>
      <c r="C850" s="1459" t="s">
        <v>96</v>
      </c>
      <c r="D850" s="1459" t="s">
        <v>5486</v>
      </c>
      <c r="E850" s="1675">
        <v>44332</v>
      </c>
      <c r="F850" s="1601" t="s">
        <v>5587</v>
      </c>
      <c r="G850" s="1602">
        <v>15</v>
      </c>
      <c r="H850" s="1494" t="s">
        <v>5588</v>
      </c>
      <c r="I850" s="1409"/>
    </row>
    <row r="851" spans="1:20">
      <c r="A851" s="1458">
        <v>2021</v>
      </c>
      <c r="B851" s="1457"/>
      <c r="C851" s="1457"/>
      <c r="D851" s="1457"/>
      <c r="E851" s="1684"/>
      <c r="F851" s="1726"/>
      <c r="G851" s="1458">
        <f>SUM(G843:G850)</f>
        <v>63</v>
      </c>
      <c r="H851" s="1499"/>
      <c r="I851" s="1409"/>
    </row>
    <row r="852" spans="1:20" ht="13.5" customHeight="1">
      <c r="A852" s="144" t="s">
        <v>46</v>
      </c>
      <c r="B852" s="125"/>
      <c r="C852" s="145" t="s">
        <v>886</v>
      </c>
      <c r="D852" s="125"/>
      <c r="E852" s="1672"/>
      <c r="F852" s="129"/>
      <c r="G852" s="129">
        <f>G836+G842+G851</f>
        <v>164</v>
      </c>
      <c r="H852" s="146"/>
      <c r="I852" s="1409"/>
      <c r="J852" s="93"/>
    </row>
    <row r="853" spans="1:20" ht="13.5" customHeight="1">
      <c r="A853" s="147"/>
      <c r="C853" s="148"/>
      <c r="E853" s="1673"/>
      <c r="F853" s="133"/>
      <c r="G853" s="133"/>
      <c r="I853" s="1409"/>
      <c r="J853" s="93"/>
    </row>
    <row r="854" spans="1:20" s="115" customFormat="1" ht="13.5" customHeight="1">
      <c r="A854" s="106">
        <v>2018</v>
      </c>
      <c r="B854" s="107" t="s">
        <v>164</v>
      </c>
      <c r="C854" s="107" t="s">
        <v>181</v>
      </c>
      <c r="D854" s="171" t="s">
        <v>55</v>
      </c>
      <c r="E854" s="1670">
        <v>43149</v>
      </c>
      <c r="F854" s="111" t="s">
        <v>887</v>
      </c>
      <c r="G854" s="172">
        <v>5</v>
      </c>
      <c r="H854" s="170" t="s">
        <v>354</v>
      </c>
      <c r="I854" s="1540"/>
      <c r="J854" s="114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</row>
    <row r="855" spans="1:20" s="115" customFormat="1" ht="13.5" customHeight="1">
      <c r="A855" s="106">
        <v>2018</v>
      </c>
      <c r="B855" s="107" t="s">
        <v>164</v>
      </c>
      <c r="C855" s="107" t="s">
        <v>181</v>
      </c>
      <c r="D855" s="171" t="s">
        <v>64</v>
      </c>
      <c r="E855" s="1670">
        <v>43169</v>
      </c>
      <c r="F855" s="111" t="s">
        <v>888</v>
      </c>
      <c r="G855" s="172">
        <v>5</v>
      </c>
      <c r="H855" s="170" t="s">
        <v>354</v>
      </c>
      <c r="I855" s="1540"/>
      <c r="J855" s="114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</row>
    <row r="856" spans="1:20" s="115" customFormat="1" ht="13.5" customHeight="1">
      <c r="A856" s="106">
        <v>2018</v>
      </c>
      <c r="B856" s="107" t="s">
        <v>164</v>
      </c>
      <c r="C856" s="107" t="s">
        <v>181</v>
      </c>
      <c r="D856" s="171" t="s">
        <v>68</v>
      </c>
      <c r="E856" s="1670">
        <v>43176</v>
      </c>
      <c r="F856" s="111" t="s">
        <v>888</v>
      </c>
      <c r="G856" s="172">
        <v>10</v>
      </c>
      <c r="H856" s="170" t="s">
        <v>342</v>
      </c>
      <c r="I856" s="1540"/>
      <c r="J856" s="114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</row>
    <row r="857" spans="1:20" s="115" customFormat="1" ht="13.5" customHeight="1">
      <c r="A857" s="106">
        <v>2018</v>
      </c>
      <c r="B857" s="107"/>
      <c r="C857" s="107"/>
      <c r="D857" s="171"/>
      <c r="E857" s="1670"/>
      <c r="F857" s="111"/>
      <c r="G857" s="172">
        <f>SUM(G854:G856)</f>
        <v>20</v>
      </c>
      <c r="H857" s="170"/>
      <c r="I857" s="1540"/>
      <c r="J857" s="114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</row>
    <row r="858" spans="1:20" ht="13.5" customHeight="1">
      <c r="A858" s="104">
        <v>2019</v>
      </c>
      <c r="B858" s="73" t="s">
        <v>164</v>
      </c>
      <c r="C858" s="73" t="s">
        <v>181</v>
      </c>
      <c r="D858" s="72" t="s">
        <v>86</v>
      </c>
      <c r="E858" s="1673">
        <v>43562</v>
      </c>
      <c r="F858" s="133" t="s">
        <v>889</v>
      </c>
      <c r="G858" s="87">
        <v>0</v>
      </c>
      <c r="H858" s="88" t="s">
        <v>831</v>
      </c>
      <c r="I858" s="1409" t="s">
        <v>234</v>
      </c>
      <c r="J858" s="93"/>
    </row>
    <row r="859" spans="1:20" ht="13.5" customHeight="1">
      <c r="A859" s="104">
        <v>2019</v>
      </c>
      <c r="D859" s="72"/>
      <c r="E859" s="1673"/>
      <c r="F859" s="133"/>
      <c r="G859" s="87">
        <f>SUM(G858)</f>
        <v>0</v>
      </c>
      <c r="I859" s="1409"/>
      <c r="J859" s="93"/>
    </row>
    <row r="860" spans="1:20" ht="13.5" customHeight="1">
      <c r="A860" s="1371">
        <v>2020</v>
      </c>
      <c r="B860" s="1362" t="s">
        <v>164</v>
      </c>
      <c r="C860" s="1362" t="s">
        <v>181</v>
      </c>
      <c r="D860" s="1411" t="s">
        <v>64</v>
      </c>
      <c r="E860" s="1681">
        <v>43897</v>
      </c>
      <c r="F860" s="1363" t="s">
        <v>890</v>
      </c>
      <c r="G860" s="1412">
        <v>0</v>
      </c>
      <c r="H860" s="1405" t="s">
        <v>891</v>
      </c>
      <c r="I860" s="1409" t="s">
        <v>234</v>
      </c>
      <c r="J860" s="93"/>
    </row>
    <row r="861" spans="1:20" ht="13.5" customHeight="1">
      <c r="A861" s="1371">
        <v>2020</v>
      </c>
      <c r="B861" s="1362"/>
      <c r="C861" s="1362"/>
      <c r="D861" s="1411"/>
      <c r="E861" s="1681"/>
      <c r="F861" s="1363"/>
      <c r="G861" s="1412">
        <f>SUM(G860)</f>
        <v>0</v>
      </c>
      <c r="H861" s="1405"/>
      <c r="I861" s="1409"/>
      <c r="J861" s="93"/>
    </row>
    <row r="862" spans="1:20" ht="13.5" customHeight="1">
      <c r="A862" s="124" t="s">
        <v>46</v>
      </c>
      <c r="B862" s="125"/>
      <c r="C862" s="125" t="s">
        <v>892</v>
      </c>
      <c r="D862" s="272"/>
      <c r="E862" s="1672"/>
      <c r="F862" s="129"/>
      <c r="G862" s="264">
        <f>G857+G859</f>
        <v>20</v>
      </c>
      <c r="H862" s="146"/>
      <c r="I862" s="1409"/>
      <c r="J862" s="93"/>
    </row>
    <row r="863" spans="1:20" ht="13.5" customHeight="1">
      <c r="A863" s="104"/>
      <c r="D863" s="72"/>
      <c r="E863" s="1673"/>
      <c r="F863" s="133"/>
      <c r="I863" s="1409"/>
      <c r="J863" s="93"/>
    </row>
    <row r="864" spans="1:20">
      <c r="A864" s="134">
        <v>2018</v>
      </c>
      <c r="B864" s="107" t="s">
        <v>164</v>
      </c>
      <c r="C864" s="171" t="s">
        <v>195</v>
      </c>
      <c r="D864" s="107" t="s">
        <v>265</v>
      </c>
      <c r="E864" s="1670">
        <v>43352</v>
      </c>
      <c r="F864" s="111" t="s">
        <v>893</v>
      </c>
      <c r="G864" s="172">
        <v>10</v>
      </c>
      <c r="H864" s="170" t="s">
        <v>894</v>
      </c>
      <c r="I864" s="1409"/>
      <c r="J864" s="2"/>
    </row>
    <row r="865" spans="1:22" ht="13.5" customHeight="1">
      <c r="A865" s="134">
        <v>2018</v>
      </c>
      <c r="B865" s="116"/>
      <c r="C865" s="151"/>
      <c r="D865" s="116"/>
      <c r="E865" s="1671"/>
      <c r="F865" s="199"/>
      <c r="G865" s="111">
        <v>10</v>
      </c>
      <c r="H865" s="152"/>
      <c r="I865" s="1409"/>
      <c r="J865" s="349"/>
      <c r="L865" s="271"/>
      <c r="M865" s="271"/>
      <c r="N865" s="352"/>
      <c r="O865" s="352"/>
      <c r="P865" s="113"/>
      <c r="Q865" s="113"/>
      <c r="R865" s="113"/>
      <c r="S865" s="113"/>
      <c r="T865" s="113"/>
      <c r="U865" s="115"/>
      <c r="V865" s="115"/>
    </row>
    <row r="866" spans="1:22" ht="13.5" customHeight="1">
      <c r="A866" s="144" t="s">
        <v>46</v>
      </c>
      <c r="B866" s="125"/>
      <c r="C866" s="145" t="s">
        <v>895</v>
      </c>
      <c r="D866" s="125"/>
      <c r="E866" s="1672"/>
      <c r="F866" s="129"/>
      <c r="G866" s="129">
        <f>G865</f>
        <v>10</v>
      </c>
      <c r="H866" s="146"/>
      <c r="I866" s="1409"/>
      <c r="J866" s="93"/>
    </row>
    <row r="867" spans="1:22" ht="13.5" customHeight="1">
      <c r="A867" s="147"/>
      <c r="C867" s="148"/>
      <c r="E867" s="1673"/>
      <c r="F867" s="133"/>
      <c r="G867" s="133"/>
      <c r="I867" s="1409"/>
      <c r="J867" s="93"/>
    </row>
    <row r="868" spans="1:22" ht="13.5" customHeight="1">
      <c r="A868" s="198">
        <v>2017</v>
      </c>
      <c r="B868" s="116" t="s">
        <v>53</v>
      </c>
      <c r="C868" s="151" t="s">
        <v>57</v>
      </c>
      <c r="D868" s="116" t="s">
        <v>461</v>
      </c>
      <c r="E868" s="1671">
        <v>43002</v>
      </c>
      <c r="F868" s="199" t="s">
        <v>668</v>
      </c>
      <c r="G868" s="199">
        <v>0</v>
      </c>
      <c r="H868" s="152" t="s">
        <v>248</v>
      </c>
      <c r="I868" s="1409"/>
      <c r="J868" s="349"/>
      <c r="L868" s="271"/>
      <c r="M868" s="271"/>
      <c r="N868" s="352"/>
      <c r="O868" s="352"/>
      <c r="P868" s="113"/>
      <c r="Q868" s="113"/>
      <c r="R868" s="113"/>
      <c r="S868" s="113"/>
      <c r="T868" s="113"/>
      <c r="U868" s="115"/>
      <c r="V868" s="115"/>
    </row>
    <row r="869" spans="1:22" ht="13.5" customHeight="1">
      <c r="A869" s="198">
        <v>2017</v>
      </c>
      <c r="B869" s="116"/>
      <c r="C869" s="151"/>
      <c r="D869" s="116"/>
      <c r="E869" s="1671"/>
      <c r="F869" s="199"/>
      <c r="G869" s="199">
        <v>0</v>
      </c>
      <c r="H869" s="152"/>
      <c r="I869" s="1409"/>
      <c r="J869" s="349"/>
      <c r="L869" s="271"/>
      <c r="M869" s="271"/>
      <c r="N869" s="352"/>
      <c r="O869" s="352"/>
      <c r="P869" s="113"/>
      <c r="Q869" s="113"/>
      <c r="R869" s="113"/>
      <c r="S869" s="113"/>
      <c r="T869" s="113"/>
      <c r="U869" s="115"/>
      <c r="V869" s="115"/>
    </row>
    <row r="870" spans="1:22" s="115" customFormat="1" ht="13.5" customHeight="1">
      <c r="A870" s="134">
        <v>2018</v>
      </c>
      <c r="B870" s="107" t="s">
        <v>53</v>
      </c>
      <c r="C870" s="169" t="s">
        <v>57</v>
      </c>
      <c r="D870" s="107" t="s">
        <v>270</v>
      </c>
      <c r="E870" s="1670">
        <v>43401</v>
      </c>
      <c r="F870" s="111" t="s">
        <v>668</v>
      </c>
      <c r="G870" s="111">
        <v>0</v>
      </c>
      <c r="H870" s="170" t="s">
        <v>481</v>
      </c>
      <c r="I870" s="1409" t="s">
        <v>234</v>
      </c>
      <c r="J870" s="114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</row>
    <row r="871" spans="1:22" ht="13.5" customHeight="1">
      <c r="A871" s="134">
        <v>2018</v>
      </c>
      <c r="B871" s="116"/>
      <c r="C871" s="151"/>
      <c r="D871" s="116"/>
      <c r="E871" s="1671"/>
      <c r="F871" s="199"/>
      <c r="G871" s="111">
        <v>0</v>
      </c>
      <c r="H871" s="152"/>
      <c r="I871" s="1409"/>
      <c r="J871" s="349"/>
      <c r="L871" s="271"/>
      <c r="M871" s="271"/>
      <c r="N871" s="352"/>
      <c r="O871" s="352"/>
      <c r="P871" s="113"/>
      <c r="Q871" s="113"/>
      <c r="R871" s="113"/>
      <c r="S871" s="113"/>
      <c r="T871" s="113"/>
      <c r="U871" s="115"/>
      <c r="V871" s="115"/>
    </row>
    <row r="872" spans="1:22" ht="13.5" customHeight="1">
      <c r="A872" s="147">
        <v>2019</v>
      </c>
      <c r="B872" s="73" t="s">
        <v>53</v>
      </c>
      <c r="C872" s="148" t="s">
        <v>57</v>
      </c>
      <c r="D872" s="73" t="s">
        <v>270</v>
      </c>
      <c r="E872" s="1673">
        <v>43765</v>
      </c>
      <c r="F872" s="133" t="s">
        <v>668</v>
      </c>
      <c r="G872" s="133">
        <v>0</v>
      </c>
      <c r="H872" s="88" t="s">
        <v>481</v>
      </c>
      <c r="I872" s="1409"/>
      <c r="J872" s="93"/>
    </row>
    <row r="873" spans="1:22" ht="13.5" customHeight="1">
      <c r="A873" s="147">
        <v>2019</v>
      </c>
      <c r="B873" s="73" t="s">
        <v>53</v>
      </c>
      <c r="C873" s="148" t="s">
        <v>57</v>
      </c>
      <c r="D873" s="73" t="s">
        <v>270</v>
      </c>
      <c r="E873" s="1673">
        <v>43765</v>
      </c>
      <c r="F873" s="133" t="s">
        <v>896</v>
      </c>
      <c r="G873" s="133">
        <v>5</v>
      </c>
      <c r="H873" s="88" t="s">
        <v>248</v>
      </c>
      <c r="I873" s="1409"/>
      <c r="J873" s="93"/>
    </row>
    <row r="874" spans="1:22" ht="13.5" customHeight="1">
      <c r="A874" s="147">
        <v>2019</v>
      </c>
      <c r="C874" s="148"/>
      <c r="E874" s="1673"/>
      <c r="F874" s="133"/>
      <c r="G874" s="133">
        <f>SUM(G872:G873)</f>
        <v>5</v>
      </c>
      <c r="I874" s="1409"/>
      <c r="J874" s="93"/>
    </row>
    <row r="875" spans="1:22" ht="13.5" customHeight="1">
      <c r="A875" s="1413">
        <v>2020</v>
      </c>
      <c r="B875" s="1362" t="s">
        <v>53</v>
      </c>
      <c r="C875" s="1403" t="s">
        <v>57</v>
      </c>
      <c r="D875" s="1362" t="s">
        <v>406</v>
      </c>
      <c r="E875" s="1681">
        <v>43867</v>
      </c>
      <c r="F875" s="1363"/>
      <c r="G875" s="1363">
        <v>0</v>
      </c>
      <c r="H875" s="1405" t="s">
        <v>481</v>
      </c>
      <c r="I875" s="1409" t="s">
        <v>897</v>
      </c>
      <c r="J875" s="93"/>
    </row>
    <row r="876" spans="1:22" ht="13.5" customHeight="1">
      <c r="A876" s="1413">
        <v>2020</v>
      </c>
      <c r="B876" s="1362" t="s">
        <v>53</v>
      </c>
      <c r="C876" s="1375" t="s">
        <v>898</v>
      </c>
      <c r="D876" s="1375" t="s">
        <v>252</v>
      </c>
      <c r="E876" s="1691">
        <v>43891</v>
      </c>
      <c r="F876" s="1378" t="s">
        <v>899</v>
      </c>
      <c r="G876" s="1378">
        <v>10</v>
      </c>
      <c r="H876" s="1414" t="s">
        <v>900</v>
      </c>
      <c r="I876" s="1409"/>
      <c r="J876" s="93"/>
    </row>
    <row r="877" spans="1:22" ht="13.5" customHeight="1">
      <c r="A877" s="1413">
        <v>2020</v>
      </c>
      <c r="B877" s="1362"/>
      <c r="C877" s="1403"/>
      <c r="D877" s="1362"/>
      <c r="E877" s="1681"/>
      <c r="F877" s="1363"/>
      <c r="G877" s="1363">
        <f>SUM(G875:G876)</f>
        <v>10</v>
      </c>
      <c r="H877" s="1405"/>
      <c r="I877" s="1409"/>
      <c r="J877" s="93"/>
    </row>
    <row r="878" spans="1:22" ht="13.5" customHeight="1">
      <c r="A878" s="144" t="s">
        <v>46</v>
      </c>
      <c r="B878" s="125"/>
      <c r="C878" s="145" t="s">
        <v>901</v>
      </c>
      <c r="D878" s="125"/>
      <c r="E878" s="1672"/>
      <c r="F878" s="129"/>
      <c r="G878" s="129">
        <f>G874+G877</f>
        <v>15</v>
      </c>
      <c r="H878" s="146"/>
      <c r="I878" s="1409"/>
      <c r="J878" s="93"/>
    </row>
    <row r="879" spans="1:22" ht="13.5" customHeight="1">
      <c r="A879" s="147"/>
      <c r="C879" s="148"/>
      <c r="E879" s="1673"/>
      <c r="F879" s="133"/>
      <c r="G879" s="133"/>
      <c r="I879" s="1409"/>
      <c r="J879" s="93"/>
    </row>
    <row r="880" spans="1:22" s="115" customFormat="1" ht="13.5" customHeight="1">
      <c r="A880" s="134">
        <v>2018</v>
      </c>
      <c r="B880" s="107" t="s">
        <v>91</v>
      </c>
      <c r="C880" s="169" t="s">
        <v>115</v>
      </c>
      <c r="D880" s="107" t="s">
        <v>222</v>
      </c>
      <c r="E880" s="1670">
        <v>43163</v>
      </c>
      <c r="F880" s="111" t="s">
        <v>5761</v>
      </c>
      <c r="G880" s="111">
        <v>3</v>
      </c>
      <c r="H880" s="170" t="s">
        <v>903</v>
      </c>
      <c r="I880" s="1540"/>
      <c r="J880" s="114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</row>
    <row r="881" spans="1:22" s="115" customFormat="1">
      <c r="A881" s="134">
        <v>2018</v>
      </c>
      <c r="B881" s="107" t="s">
        <v>91</v>
      </c>
      <c r="C881" s="107" t="s">
        <v>115</v>
      </c>
      <c r="D881" s="107" t="s">
        <v>227</v>
      </c>
      <c r="E881" s="1670">
        <v>43240</v>
      </c>
      <c r="F881" s="1665" t="s">
        <v>918</v>
      </c>
      <c r="G881" s="111">
        <v>3</v>
      </c>
      <c r="H881" s="170" t="s">
        <v>905</v>
      </c>
      <c r="I881" s="1540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</row>
    <row r="882" spans="1:22" s="115" customFormat="1">
      <c r="A882" s="134">
        <v>2018</v>
      </c>
      <c r="B882" s="107" t="s">
        <v>91</v>
      </c>
      <c r="C882" s="107" t="s">
        <v>115</v>
      </c>
      <c r="D882" s="107" t="s">
        <v>227</v>
      </c>
      <c r="E882" s="1670">
        <v>43240</v>
      </c>
      <c r="F882" s="1665" t="s">
        <v>5760</v>
      </c>
      <c r="G882" s="111">
        <v>7</v>
      </c>
      <c r="H882" s="170" t="s">
        <v>907</v>
      </c>
      <c r="I882" s="1540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</row>
    <row r="883" spans="1:22" s="115" customFormat="1">
      <c r="A883" s="134">
        <v>2018</v>
      </c>
      <c r="B883" s="107" t="s">
        <v>91</v>
      </c>
      <c r="C883" s="107" t="s">
        <v>115</v>
      </c>
      <c r="D883" s="107" t="s">
        <v>370</v>
      </c>
      <c r="E883" s="1670">
        <v>43247</v>
      </c>
      <c r="F883" s="111" t="s">
        <v>908</v>
      </c>
      <c r="G883" s="111">
        <v>5</v>
      </c>
      <c r="H883" s="170" t="s">
        <v>512</v>
      </c>
      <c r="I883" s="1540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</row>
    <row r="884" spans="1:22">
      <c r="A884" s="134">
        <v>2018</v>
      </c>
      <c r="B884" s="107" t="s">
        <v>91</v>
      </c>
      <c r="C884" s="107" t="s">
        <v>115</v>
      </c>
      <c r="D884" s="107" t="s">
        <v>265</v>
      </c>
      <c r="E884" s="1670">
        <v>43352</v>
      </c>
      <c r="F884" s="111" t="s">
        <v>909</v>
      </c>
      <c r="G884" s="111">
        <v>10</v>
      </c>
      <c r="H884" s="170" t="s">
        <v>910</v>
      </c>
      <c r="I884" s="1409"/>
      <c r="J884" s="2"/>
    </row>
    <row r="885" spans="1:22">
      <c r="A885" s="134">
        <v>2018</v>
      </c>
      <c r="B885" s="107" t="s">
        <v>91</v>
      </c>
      <c r="C885" s="171" t="s">
        <v>115</v>
      </c>
      <c r="D885" s="107" t="s">
        <v>265</v>
      </c>
      <c r="E885" s="1670">
        <v>43352</v>
      </c>
      <c r="F885" s="111" t="s">
        <v>911</v>
      </c>
      <c r="G885" s="172">
        <v>7</v>
      </c>
      <c r="H885" s="170" t="s">
        <v>912</v>
      </c>
      <c r="I885" s="1409"/>
      <c r="J885" s="2"/>
    </row>
    <row r="886" spans="1:22" ht="13.5" customHeight="1">
      <c r="A886" s="134">
        <v>2018</v>
      </c>
      <c r="B886" s="116"/>
      <c r="C886" s="151"/>
      <c r="D886" s="116"/>
      <c r="E886" s="1671"/>
      <c r="F886" s="199"/>
      <c r="G886" s="111">
        <f>SUM(G880:G885)</f>
        <v>35</v>
      </c>
      <c r="H886" s="152"/>
      <c r="I886" s="1409"/>
      <c r="J886" s="349"/>
      <c r="L886" s="271"/>
      <c r="M886" s="271"/>
      <c r="N886" s="113"/>
      <c r="O886" s="113"/>
      <c r="P886" s="195"/>
      <c r="Q886" s="195"/>
      <c r="R886" s="195"/>
      <c r="S886" s="195"/>
      <c r="T886" s="195"/>
      <c r="U886" s="197"/>
      <c r="V886" s="197"/>
    </row>
    <row r="887" spans="1:22">
      <c r="A887" s="147">
        <v>2019</v>
      </c>
      <c r="B887" s="73" t="s">
        <v>91</v>
      </c>
      <c r="C887" s="72" t="s">
        <v>115</v>
      </c>
      <c r="D887" s="73" t="s">
        <v>70</v>
      </c>
      <c r="E887" s="1673">
        <v>43548</v>
      </c>
      <c r="F887" s="133" t="s">
        <v>913</v>
      </c>
      <c r="G887" s="87">
        <v>5</v>
      </c>
      <c r="H887" s="88" t="s">
        <v>800</v>
      </c>
      <c r="I887" s="1409"/>
      <c r="J887" s="2"/>
    </row>
    <row r="888" spans="1:22">
      <c r="A888" s="147">
        <v>2019</v>
      </c>
      <c r="B888" s="73" t="s">
        <v>91</v>
      </c>
      <c r="C888" s="72" t="s">
        <v>115</v>
      </c>
      <c r="D888" s="73" t="s">
        <v>66</v>
      </c>
      <c r="E888" s="1673">
        <v>43541</v>
      </c>
      <c r="F888" s="133" t="s">
        <v>913</v>
      </c>
      <c r="G888" s="87">
        <v>5</v>
      </c>
      <c r="H888" s="88" t="s">
        <v>342</v>
      </c>
      <c r="I888" s="1409"/>
      <c r="J888" s="2"/>
    </row>
    <row r="889" spans="1:22">
      <c r="A889" s="147">
        <v>2019</v>
      </c>
      <c r="B889" s="73" t="s">
        <v>91</v>
      </c>
      <c r="C889" s="72" t="s">
        <v>115</v>
      </c>
      <c r="D889" s="73" t="s">
        <v>66</v>
      </c>
      <c r="E889" s="1673">
        <v>43541</v>
      </c>
      <c r="F889" s="133" t="s">
        <v>913</v>
      </c>
      <c r="G889" s="87">
        <v>5</v>
      </c>
      <c r="H889" s="88" t="s">
        <v>800</v>
      </c>
      <c r="I889" s="1409"/>
      <c r="J889" s="2"/>
    </row>
    <row r="890" spans="1:22">
      <c r="A890" s="137">
        <v>2019</v>
      </c>
      <c r="B890" s="73" t="s">
        <v>91</v>
      </c>
      <c r="C890" s="143" t="s">
        <v>115</v>
      </c>
      <c r="D890" s="138" t="s">
        <v>227</v>
      </c>
      <c r="E890" s="1674">
        <v>43604</v>
      </c>
      <c r="F890" s="1656" t="s">
        <v>914</v>
      </c>
      <c r="G890" s="141">
        <v>10</v>
      </c>
      <c r="H890" s="1561" t="s">
        <v>915</v>
      </c>
      <c r="I890" s="1409"/>
    </row>
    <row r="891" spans="1:22">
      <c r="A891" s="147">
        <v>2019</v>
      </c>
      <c r="B891" s="73" t="s">
        <v>91</v>
      </c>
      <c r="C891" s="72" t="s">
        <v>115</v>
      </c>
      <c r="D891" s="73" t="s">
        <v>78</v>
      </c>
      <c r="E891" s="1673">
        <v>43611</v>
      </c>
      <c r="F891" s="133" t="s">
        <v>914</v>
      </c>
      <c r="G891" s="87">
        <v>10</v>
      </c>
      <c r="H891" s="88" t="s">
        <v>916</v>
      </c>
      <c r="I891" s="1409"/>
      <c r="J891" s="2"/>
    </row>
    <row r="892" spans="1:22">
      <c r="A892" s="173">
        <v>2019</v>
      </c>
      <c r="B892" s="73" t="s">
        <v>91</v>
      </c>
      <c r="C892" s="174" t="s">
        <v>115</v>
      </c>
      <c r="D892" s="174" t="s">
        <v>277</v>
      </c>
      <c r="E892" s="1679">
        <v>43716</v>
      </c>
      <c r="F892" s="1657" t="s">
        <v>917</v>
      </c>
      <c r="G892" s="173">
        <v>10</v>
      </c>
      <c r="H892" s="88" t="s">
        <v>374</v>
      </c>
      <c r="I892" s="1409"/>
    </row>
    <row r="893" spans="1:22" ht="13.5" customHeight="1">
      <c r="A893" s="147">
        <v>2019</v>
      </c>
      <c r="C893" s="148"/>
      <c r="E893" s="1673"/>
      <c r="F893" s="133"/>
      <c r="G893" s="133">
        <f>SUM(G887:G892)</f>
        <v>45</v>
      </c>
      <c r="I893" s="1409"/>
      <c r="J893" s="93"/>
    </row>
    <row r="894" spans="1:22" ht="13.5" customHeight="1">
      <c r="A894" s="1413">
        <v>2020</v>
      </c>
      <c r="B894" s="1362" t="s">
        <v>91</v>
      </c>
      <c r="C894" s="1375" t="s">
        <v>115</v>
      </c>
      <c r="D894" s="1375" t="s">
        <v>252</v>
      </c>
      <c r="E894" s="1691">
        <v>43891</v>
      </c>
      <c r="F894" s="1668" t="s">
        <v>918</v>
      </c>
      <c r="G894" s="1378">
        <v>7</v>
      </c>
      <c r="H894" s="1414" t="s">
        <v>919</v>
      </c>
      <c r="I894" s="1409"/>
      <c r="J894" s="93"/>
    </row>
    <row r="895" spans="1:22" ht="13.5" customHeight="1">
      <c r="A895" s="1413">
        <v>2020</v>
      </c>
      <c r="B895" s="1362"/>
      <c r="C895" s="1403"/>
      <c r="D895" s="1362"/>
      <c r="E895" s="1681"/>
      <c r="F895" s="1363"/>
      <c r="G895" s="1363">
        <f>SUM(G894)</f>
        <v>7</v>
      </c>
      <c r="H895" s="1405"/>
      <c r="I895" s="1409"/>
      <c r="J895" s="93"/>
    </row>
    <row r="896" spans="1:22" ht="13.5" customHeight="1">
      <c r="A896" s="1497">
        <v>2021</v>
      </c>
      <c r="B896" s="1457" t="s">
        <v>91</v>
      </c>
      <c r="C896" s="1494" t="s">
        <v>115</v>
      </c>
      <c r="D896" s="1494" t="s">
        <v>252</v>
      </c>
      <c r="E896" s="1669">
        <v>44262</v>
      </c>
      <c r="F896" s="1495" t="s">
        <v>5410</v>
      </c>
      <c r="G896" s="1495">
        <v>3</v>
      </c>
      <c r="H896" s="1494" t="s">
        <v>607</v>
      </c>
      <c r="I896" s="1409"/>
      <c r="J896" s="93"/>
    </row>
    <row r="897" spans="1:20" ht="13.5" customHeight="1">
      <c r="A897" s="1497">
        <v>2021</v>
      </c>
      <c r="B897" s="1457" t="s">
        <v>91</v>
      </c>
      <c r="C897" s="1459" t="s">
        <v>115</v>
      </c>
      <c r="D897" s="1459" t="s">
        <v>5486</v>
      </c>
      <c r="E897" s="1675">
        <v>44332</v>
      </c>
      <c r="F897" s="1601" t="s">
        <v>5589</v>
      </c>
      <c r="G897" s="1602">
        <v>15</v>
      </c>
      <c r="H897" s="1494" t="s">
        <v>5590</v>
      </c>
      <c r="I897" s="1409"/>
      <c r="J897" s="93"/>
    </row>
    <row r="898" spans="1:20" ht="13.5" customHeight="1">
      <c r="A898" s="1497">
        <v>2021</v>
      </c>
      <c r="B898" s="1457" t="s">
        <v>91</v>
      </c>
      <c r="C898" s="1459" t="s">
        <v>115</v>
      </c>
      <c r="D898" s="1459" t="s">
        <v>5486</v>
      </c>
      <c r="E898" s="1675">
        <v>44332</v>
      </c>
      <c r="F898" s="1601" t="s">
        <v>5591</v>
      </c>
      <c r="G898" s="1602">
        <v>7</v>
      </c>
      <c r="H898" s="1494" t="s">
        <v>5592</v>
      </c>
      <c r="I898" s="1409"/>
      <c r="J898" s="93"/>
    </row>
    <row r="899" spans="1:20" ht="13.5" customHeight="1">
      <c r="A899" s="1497">
        <v>2021</v>
      </c>
      <c r="B899" s="1457" t="s">
        <v>91</v>
      </c>
      <c r="C899" s="1459" t="s">
        <v>115</v>
      </c>
      <c r="D899" s="1459" t="s">
        <v>5486</v>
      </c>
      <c r="E899" s="1675">
        <v>44332</v>
      </c>
      <c r="F899" s="1601" t="s">
        <v>5593</v>
      </c>
      <c r="G899" s="1602">
        <v>10</v>
      </c>
      <c r="H899" s="1494" t="s">
        <v>5594</v>
      </c>
      <c r="I899" s="1409"/>
      <c r="J899" s="93"/>
    </row>
    <row r="900" spans="1:20" ht="13.5" customHeight="1">
      <c r="A900" s="1497">
        <v>2021</v>
      </c>
      <c r="B900" s="1457"/>
      <c r="C900" s="1498"/>
      <c r="D900" s="1457"/>
      <c r="E900" s="1684"/>
      <c r="F900" s="1458"/>
      <c r="G900" s="1458">
        <f>SUM(G896:G899)</f>
        <v>35</v>
      </c>
      <c r="H900" s="1499"/>
      <c r="I900" s="1409"/>
      <c r="J900" s="93"/>
    </row>
    <row r="901" spans="1:20" ht="13.5" customHeight="1">
      <c r="A901" s="144" t="s">
        <v>46</v>
      </c>
      <c r="B901" s="125"/>
      <c r="C901" s="145" t="s">
        <v>920</v>
      </c>
      <c r="D901" s="125"/>
      <c r="E901" s="1672"/>
      <c r="F901" s="129"/>
      <c r="G901" s="129">
        <f>G886+G893+G895+G900</f>
        <v>122</v>
      </c>
      <c r="H901" s="146"/>
      <c r="I901" s="1409"/>
      <c r="J901" s="93"/>
    </row>
    <row r="902" spans="1:20" ht="13.5" customHeight="1">
      <c r="A902" s="147"/>
      <c r="C902" s="148"/>
      <c r="E902" s="1673"/>
      <c r="F902" s="133"/>
      <c r="G902" s="133"/>
      <c r="I902" s="1409"/>
      <c r="J902" s="93"/>
    </row>
    <row r="903" spans="1:20" ht="13.5" customHeight="1">
      <c r="A903" s="147">
        <v>2019</v>
      </c>
      <c r="B903" s="73" t="s">
        <v>129</v>
      </c>
      <c r="C903" s="148" t="s">
        <v>921</v>
      </c>
      <c r="D903" s="73" t="s">
        <v>70</v>
      </c>
      <c r="E903" s="1673">
        <v>43548</v>
      </c>
      <c r="F903" s="133" t="s">
        <v>922</v>
      </c>
      <c r="G903" s="133">
        <v>5</v>
      </c>
      <c r="H903" s="88" t="s">
        <v>342</v>
      </c>
      <c r="I903" s="1409"/>
      <c r="J903" s="93"/>
    </row>
    <row r="904" spans="1:20" ht="13.5" customHeight="1">
      <c r="A904" s="147">
        <v>2019</v>
      </c>
      <c r="B904" s="73" t="s">
        <v>129</v>
      </c>
      <c r="C904" s="148" t="s">
        <v>921</v>
      </c>
      <c r="D904" s="73" t="s">
        <v>70</v>
      </c>
      <c r="E904" s="1673">
        <v>43548</v>
      </c>
      <c r="F904" s="133" t="s">
        <v>922</v>
      </c>
      <c r="G904" s="133">
        <v>5</v>
      </c>
      <c r="H904" s="88" t="s">
        <v>765</v>
      </c>
      <c r="I904" s="1409"/>
      <c r="J904" s="93"/>
    </row>
    <row r="905" spans="1:20" ht="13.5" customHeight="1">
      <c r="A905" s="104">
        <v>2019</v>
      </c>
      <c r="D905" s="72"/>
      <c r="E905" s="1673"/>
      <c r="F905" s="87"/>
      <c r="G905" s="133">
        <f>SUM(G903:G904)</f>
        <v>10</v>
      </c>
      <c r="I905" s="1409"/>
      <c r="J905" s="2"/>
    </row>
    <row r="906" spans="1:20" ht="13.5" customHeight="1">
      <c r="A906" s="1497">
        <v>2021</v>
      </c>
      <c r="B906" s="1457" t="s">
        <v>129</v>
      </c>
      <c r="C906" s="1498" t="s">
        <v>921</v>
      </c>
      <c r="D906" s="1494" t="s">
        <v>5456</v>
      </c>
      <c r="E906" s="1669">
        <v>44269</v>
      </c>
      <c r="F906" s="1495" t="s">
        <v>5463</v>
      </c>
      <c r="G906" s="1495">
        <v>5</v>
      </c>
      <c r="H906" s="1494" t="s">
        <v>342</v>
      </c>
      <c r="I906" s="1409"/>
      <c r="J906" s="2"/>
    </row>
    <row r="907" spans="1:20" ht="13.5" customHeight="1">
      <c r="A907" s="1497">
        <v>2021</v>
      </c>
      <c r="B907" s="1457" t="s">
        <v>129</v>
      </c>
      <c r="C907" s="1498" t="s">
        <v>921</v>
      </c>
      <c r="D907" s="1494" t="s">
        <v>5456</v>
      </c>
      <c r="E907" s="1669">
        <v>44269</v>
      </c>
      <c r="F907" s="1495" t="s">
        <v>5463</v>
      </c>
      <c r="G907" s="1495">
        <v>0</v>
      </c>
      <c r="H907" s="1494" t="s">
        <v>5464</v>
      </c>
      <c r="I907" s="1409" t="s">
        <v>234</v>
      </c>
      <c r="J907" s="2"/>
    </row>
    <row r="908" spans="1:20" ht="13.5" customHeight="1">
      <c r="A908" s="1497">
        <v>2021</v>
      </c>
      <c r="B908" s="1457"/>
      <c r="C908" s="1498"/>
      <c r="D908" s="1494"/>
      <c r="E908" s="1669"/>
      <c r="F908" s="1495"/>
      <c r="G908" s="1495">
        <f>SUM(G906:G907)</f>
        <v>5</v>
      </c>
      <c r="H908" s="1494"/>
      <c r="I908" s="1409"/>
      <c r="J908" s="2"/>
    </row>
    <row r="909" spans="1:20" ht="13.5" customHeight="1">
      <c r="A909" s="124" t="s">
        <v>46</v>
      </c>
      <c r="B909" s="125"/>
      <c r="C909" s="125" t="s">
        <v>923</v>
      </c>
      <c r="D909" s="272"/>
      <c r="E909" s="1672"/>
      <c r="F909" s="264"/>
      <c r="G909" s="129">
        <f>G905+G908</f>
        <v>15</v>
      </c>
      <c r="H909" s="146"/>
      <c r="I909" s="1409"/>
      <c r="J909" s="2"/>
    </row>
    <row r="910" spans="1:20" ht="13.5" customHeight="1">
      <c r="A910" s="104"/>
      <c r="D910" s="72"/>
      <c r="E910" s="1673"/>
      <c r="F910" s="87"/>
      <c r="G910" s="133"/>
      <c r="I910" s="1409"/>
      <c r="J910" s="2"/>
    </row>
    <row r="911" spans="1:20" s="115" customFormat="1" ht="13.5" customHeight="1">
      <c r="A911" s="134">
        <v>2018</v>
      </c>
      <c r="B911" s="107" t="s">
        <v>91</v>
      </c>
      <c r="C911" s="169" t="s">
        <v>121</v>
      </c>
      <c r="D911" s="107" t="s">
        <v>924</v>
      </c>
      <c r="E911" s="1670">
        <v>43142</v>
      </c>
      <c r="F911" s="111" t="s">
        <v>925</v>
      </c>
      <c r="G911" s="111">
        <v>10</v>
      </c>
      <c r="H911" s="170" t="s">
        <v>626</v>
      </c>
      <c r="I911" s="1540"/>
      <c r="J911" s="114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</row>
    <row r="912" spans="1:20" s="115" customFormat="1" ht="13.5" customHeight="1">
      <c r="A912" s="134">
        <v>2018</v>
      </c>
      <c r="B912" s="107" t="s">
        <v>91</v>
      </c>
      <c r="C912" s="169" t="s">
        <v>121</v>
      </c>
      <c r="D912" s="107" t="s">
        <v>926</v>
      </c>
      <c r="E912" s="1670">
        <v>43134</v>
      </c>
      <c r="F912" s="111" t="s">
        <v>927</v>
      </c>
      <c r="G912" s="111">
        <v>10</v>
      </c>
      <c r="H912" s="170" t="s">
        <v>626</v>
      </c>
      <c r="I912" s="1540"/>
      <c r="J912" s="114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</row>
    <row r="913" spans="1:20" s="115" customFormat="1" ht="13.5" customHeight="1">
      <c r="A913" s="134">
        <v>2018</v>
      </c>
      <c r="B913" s="107" t="s">
        <v>91</v>
      </c>
      <c r="C913" s="169" t="s">
        <v>121</v>
      </c>
      <c r="D913" s="107" t="s">
        <v>222</v>
      </c>
      <c r="E913" s="1670">
        <v>43163</v>
      </c>
      <c r="F913" s="111" t="s">
        <v>928</v>
      </c>
      <c r="G913" s="111">
        <v>7</v>
      </c>
      <c r="H913" s="170" t="s">
        <v>929</v>
      </c>
      <c r="I913" s="1540"/>
      <c r="J913" s="114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</row>
    <row r="914" spans="1:20" s="115" customFormat="1" ht="13.5" customHeight="1">
      <c r="A914" s="134">
        <v>2018</v>
      </c>
      <c r="B914" s="107" t="s">
        <v>91</v>
      </c>
      <c r="C914" s="169" t="s">
        <v>121</v>
      </c>
      <c r="D914" s="107" t="s">
        <v>222</v>
      </c>
      <c r="E914" s="1670">
        <v>43163</v>
      </c>
      <c r="F914" s="111" t="s">
        <v>930</v>
      </c>
      <c r="G914" s="111">
        <v>10</v>
      </c>
      <c r="H914" s="170" t="s">
        <v>931</v>
      </c>
      <c r="I914" s="1540"/>
      <c r="J914" s="114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</row>
    <row r="915" spans="1:20" s="115" customFormat="1" ht="13.5" customHeight="1">
      <c r="A915" s="134">
        <v>2018</v>
      </c>
      <c r="B915" s="107" t="s">
        <v>91</v>
      </c>
      <c r="C915" s="169" t="s">
        <v>121</v>
      </c>
      <c r="D915" s="107" t="s">
        <v>346</v>
      </c>
      <c r="E915" s="1670">
        <v>43219</v>
      </c>
      <c r="F915" s="111" t="s">
        <v>932</v>
      </c>
      <c r="G915" s="111">
        <v>5</v>
      </c>
      <c r="H915" s="170" t="s">
        <v>933</v>
      </c>
      <c r="I915" s="1540"/>
      <c r="J915" s="114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</row>
    <row r="916" spans="1:20" s="115" customFormat="1" ht="13.5" customHeight="1">
      <c r="A916" s="134">
        <v>2018</v>
      </c>
      <c r="B916" s="107" t="s">
        <v>91</v>
      </c>
      <c r="C916" s="169" t="s">
        <v>121</v>
      </c>
      <c r="D916" s="107" t="s">
        <v>346</v>
      </c>
      <c r="E916" s="1670">
        <v>43219</v>
      </c>
      <c r="F916" s="111" t="s">
        <v>932</v>
      </c>
      <c r="G916" s="111">
        <v>0</v>
      </c>
      <c r="H916" s="170" t="s">
        <v>244</v>
      </c>
      <c r="I916" s="1409" t="s">
        <v>234</v>
      </c>
      <c r="J916" s="114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</row>
    <row r="917" spans="1:20" s="115" customFormat="1">
      <c r="A917" s="134">
        <v>2018</v>
      </c>
      <c r="B917" s="107" t="s">
        <v>91</v>
      </c>
      <c r="C917" s="107" t="s">
        <v>121</v>
      </c>
      <c r="D917" s="107" t="s">
        <v>227</v>
      </c>
      <c r="E917" s="1670">
        <v>43240</v>
      </c>
      <c r="F917" s="1665" t="s">
        <v>927</v>
      </c>
      <c r="G917" s="111">
        <v>10</v>
      </c>
      <c r="H917" s="170" t="s">
        <v>934</v>
      </c>
      <c r="I917" s="1540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</row>
    <row r="918" spans="1:20" s="115" customFormat="1">
      <c r="A918" s="134">
        <v>2018</v>
      </c>
      <c r="B918" s="107" t="s">
        <v>91</v>
      </c>
      <c r="C918" s="107" t="s">
        <v>121</v>
      </c>
      <c r="D918" s="107" t="s">
        <v>227</v>
      </c>
      <c r="E918" s="1670">
        <v>43240</v>
      </c>
      <c r="F918" s="1665" t="s">
        <v>925</v>
      </c>
      <c r="G918" s="111">
        <v>7</v>
      </c>
      <c r="H918" s="170" t="s">
        <v>935</v>
      </c>
      <c r="I918" s="1540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</row>
    <row r="919" spans="1:20" s="115" customFormat="1">
      <c r="A919" s="134">
        <v>2018</v>
      </c>
      <c r="B919" s="107" t="s">
        <v>91</v>
      </c>
      <c r="C919" s="107" t="s">
        <v>121</v>
      </c>
      <c r="D919" s="107" t="s">
        <v>227</v>
      </c>
      <c r="E919" s="1670">
        <v>43240</v>
      </c>
      <c r="F919" s="1665" t="s">
        <v>936</v>
      </c>
      <c r="G919" s="111">
        <v>10</v>
      </c>
      <c r="H919" s="170" t="s">
        <v>937</v>
      </c>
      <c r="I919" s="1540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</row>
    <row r="920" spans="1:20" s="115" customFormat="1">
      <c r="A920" s="134">
        <v>2018</v>
      </c>
      <c r="B920" s="107" t="s">
        <v>91</v>
      </c>
      <c r="C920" s="107" t="s">
        <v>121</v>
      </c>
      <c r="D920" s="107" t="s">
        <v>227</v>
      </c>
      <c r="E920" s="1670">
        <v>43240</v>
      </c>
      <c r="F920" s="1665" t="s">
        <v>938</v>
      </c>
      <c r="G920" s="111">
        <v>7</v>
      </c>
      <c r="H920" s="170" t="s">
        <v>939</v>
      </c>
      <c r="I920" s="1540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</row>
    <row r="921" spans="1:20" s="115" customFormat="1">
      <c r="A921" s="134">
        <v>2018</v>
      </c>
      <c r="B921" s="107" t="s">
        <v>91</v>
      </c>
      <c r="C921" s="107" t="s">
        <v>121</v>
      </c>
      <c r="D921" s="107" t="s">
        <v>227</v>
      </c>
      <c r="E921" s="1670">
        <v>43240</v>
      </c>
      <c r="F921" s="1665" t="s">
        <v>940</v>
      </c>
      <c r="G921" s="111">
        <v>3</v>
      </c>
      <c r="H921" s="170" t="s">
        <v>941</v>
      </c>
      <c r="I921" s="1540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</row>
    <row r="922" spans="1:20" s="115" customFormat="1">
      <c r="A922" s="134">
        <v>2018</v>
      </c>
      <c r="B922" s="107" t="s">
        <v>91</v>
      </c>
      <c r="C922" s="107" t="s">
        <v>121</v>
      </c>
      <c r="D922" s="107" t="s">
        <v>370</v>
      </c>
      <c r="E922" s="1670">
        <v>43247</v>
      </c>
      <c r="F922" s="111" t="s">
        <v>942</v>
      </c>
      <c r="G922" s="111">
        <v>10</v>
      </c>
      <c r="H922" s="170" t="s">
        <v>916</v>
      </c>
      <c r="I922" s="1540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</row>
    <row r="923" spans="1:20" s="115" customFormat="1" ht="13.5" customHeight="1">
      <c r="A923" s="134">
        <v>2018</v>
      </c>
      <c r="B923" s="107"/>
      <c r="C923" s="169"/>
      <c r="D923" s="107"/>
      <c r="E923" s="1670"/>
      <c r="F923" s="111"/>
      <c r="G923" s="111">
        <f>SUM(G911:G922)</f>
        <v>89</v>
      </c>
      <c r="H923" s="170"/>
      <c r="I923" s="1540"/>
      <c r="J923" s="114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</row>
    <row r="924" spans="1:20">
      <c r="A924" s="137">
        <v>2019</v>
      </c>
      <c r="B924" s="138" t="s">
        <v>91</v>
      </c>
      <c r="C924" s="138" t="s">
        <v>121</v>
      </c>
      <c r="D924" s="138" t="s">
        <v>227</v>
      </c>
      <c r="E924" s="1674">
        <v>43604</v>
      </c>
      <c r="F924" s="1656" t="s">
        <v>943</v>
      </c>
      <c r="G924" s="141">
        <v>3</v>
      </c>
      <c r="H924" s="1561" t="s">
        <v>944</v>
      </c>
      <c r="I924" s="1409"/>
      <c r="J924" s="2"/>
    </row>
    <row r="925" spans="1:20">
      <c r="A925" s="173">
        <v>2019</v>
      </c>
      <c r="B925" s="138" t="s">
        <v>91</v>
      </c>
      <c r="C925" s="174" t="s">
        <v>121</v>
      </c>
      <c r="D925" s="174" t="s">
        <v>277</v>
      </c>
      <c r="E925" s="1679">
        <v>43716</v>
      </c>
      <c r="F925" s="1657" t="s">
        <v>945</v>
      </c>
      <c r="G925" s="173">
        <v>10</v>
      </c>
      <c r="H925" s="88" t="s">
        <v>267</v>
      </c>
      <c r="I925" s="1409"/>
    </row>
    <row r="926" spans="1:20">
      <c r="A926" s="173">
        <v>2019</v>
      </c>
      <c r="B926" s="138" t="s">
        <v>91</v>
      </c>
      <c r="C926" s="174" t="s">
        <v>121</v>
      </c>
      <c r="D926" s="174" t="s">
        <v>277</v>
      </c>
      <c r="E926" s="1679">
        <v>43716</v>
      </c>
      <c r="F926" s="1657" t="s">
        <v>946</v>
      </c>
      <c r="G926" s="173">
        <v>10</v>
      </c>
      <c r="H926" s="88" t="s">
        <v>894</v>
      </c>
      <c r="I926" s="1409"/>
    </row>
    <row r="927" spans="1:20">
      <c r="A927" s="173">
        <v>2019</v>
      </c>
      <c r="B927" s="138" t="s">
        <v>91</v>
      </c>
      <c r="C927" s="174" t="s">
        <v>121</v>
      </c>
      <c r="D927" s="174" t="s">
        <v>277</v>
      </c>
      <c r="E927" s="1679">
        <v>43716</v>
      </c>
      <c r="F927" s="1657" t="s">
        <v>947</v>
      </c>
      <c r="G927" s="173">
        <v>7</v>
      </c>
      <c r="H927" s="88" t="s">
        <v>948</v>
      </c>
      <c r="I927" s="1409"/>
    </row>
    <row r="928" spans="1:20">
      <c r="A928" s="137">
        <v>2019</v>
      </c>
      <c r="B928" s="143"/>
      <c r="C928" s="143"/>
      <c r="D928" s="138"/>
      <c r="E928" s="1674"/>
      <c r="F928" s="1656"/>
      <c r="G928" s="141">
        <f>SUM(G924:G927)</f>
        <v>30</v>
      </c>
      <c r="H928" s="1561"/>
      <c r="I928" s="1409"/>
      <c r="J928" s="2"/>
    </row>
    <row r="929" spans="1:22">
      <c r="A929" s="1429">
        <v>2020</v>
      </c>
      <c r="B929" s="1428" t="s">
        <v>91</v>
      </c>
      <c r="C929" s="1375" t="s">
        <v>121</v>
      </c>
      <c r="D929" s="1375" t="s">
        <v>252</v>
      </c>
      <c r="E929" s="1691">
        <v>43891</v>
      </c>
      <c r="F929" s="1668" t="s">
        <v>949</v>
      </c>
      <c r="G929" s="1378">
        <v>3</v>
      </c>
      <c r="H929" s="1375" t="s">
        <v>950</v>
      </c>
      <c r="I929" s="1409"/>
      <c r="J929" s="2"/>
    </row>
    <row r="930" spans="1:22">
      <c r="A930" s="1429">
        <v>2020</v>
      </c>
      <c r="B930" s="1428"/>
      <c r="C930" s="1428"/>
      <c r="D930" s="1428"/>
      <c r="E930" s="1758"/>
      <c r="F930" s="1730"/>
      <c r="G930" s="1756">
        <f>SUM(G929)</f>
        <v>3</v>
      </c>
      <c r="H930" s="1759"/>
      <c r="I930" s="1409"/>
      <c r="J930" s="2"/>
    </row>
    <row r="931" spans="1:22">
      <c r="A931" s="1518">
        <v>2021</v>
      </c>
      <c r="B931" s="1519" t="s">
        <v>91</v>
      </c>
      <c r="C931" s="1494" t="s">
        <v>121</v>
      </c>
      <c r="D931" s="1494" t="s">
        <v>252</v>
      </c>
      <c r="E931" s="1669">
        <v>44262</v>
      </c>
      <c r="F931" s="1495" t="s">
        <v>5411</v>
      </c>
      <c r="G931" s="1495">
        <v>10</v>
      </c>
      <c r="H931" s="1494" t="s">
        <v>654</v>
      </c>
      <c r="I931" s="1409"/>
      <c r="J931" s="2"/>
    </row>
    <row r="932" spans="1:22">
      <c r="A932" s="1518">
        <v>2021</v>
      </c>
      <c r="B932" s="1519" t="s">
        <v>91</v>
      </c>
      <c r="C932" s="1494" t="s">
        <v>121</v>
      </c>
      <c r="D932" s="1494" t="s">
        <v>5683</v>
      </c>
      <c r="E932" s="1669">
        <v>44332</v>
      </c>
      <c r="F932" s="1495" t="s">
        <v>5731</v>
      </c>
      <c r="G932" s="1495">
        <v>3</v>
      </c>
      <c r="H932" s="1494" t="s">
        <v>5699</v>
      </c>
      <c r="I932" s="1409"/>
      <c r="J932" s="2"/>
    </row>
    <row r="933" spans="1:22">
      <c r="A933" s="1518">
        <v>2021</v>
      </c>
      <c r="B933" s="1519"/>
      <c r="C933" s="1519"/>
      <c r="D933" s="1519"/>
      <c r="E933" s="1676"/>
      <c r="F933" s="1711"/>
      <c r="G933" s="1520">
        <v>13</v>
      </c>
      <c r="H933" s="1562"/>
      <c r="I933" s="1409"/>
      <c r="J933" s="2"/>
    </row>
    <row r="934" spans="1:22" ht="13.5" customHeight="1">
      <c r="A934" s="144" t="s">
        <v>46</v>
      </c>
      <c r="B934" s="125"/>
      <c r="C934" s="145" t="s">
        <v>951</v>
      </c>
      <c r="D934" s="125"/>
      <c r="E934" s="1672"/>
      <c r="F934" s="129"/>
      <c r="G934" s="129">
        <v>135</v>
      </c>
      <c r="H934" s="146"/>
      <c r="I934" s="1409"/>
      <c r="J934" s="93"/>
    </row>
    <row r="935" spans="1:22" ht="13.5" customHeight="1">
      <c r="A935" s="178"/>
      <c r="B935" s="154"/>
      <c r="C935" s="155"/>
      <c r="D935" s="154"/>
      <c r="E935" s="1677"/>
      <c r="F935" s="153"/>
      <c r="G935" s="153"/>
      <c r="H935" s="157"/>
      <c r="I935" s="1409"/>
      <c r="J935" s="93"/>
    </row>
    <row r="936" spans="1:22">
      <c r="A936" s="134">
        <v>2018</v>
      </c>
      <c r="B936" s="107" t="s">
        <v>53</v>
      </c>
      <c r="C936" s="171" t="s">
        <v>149</v>
      </c>
      <c r="D936" s="107" t="s">
        <v>265</v>
      </c>
      <c r="E936" s="1670">
        <v>43352</v>
      </c>
      <c r="F936" s="111" t="s">
        <v>952</v>
      </c>
      <c r="G936" s="172">
        <v>7</v>
      </c>
      <c r="H936" s="170" t="s">
        <v>427</v>
      </c>
      <c r="I936" s="1409"/>
      <c r="J936" s="2"/>
    </row>
    <row r="937" spans="1:22" s="115" customFormat="1" ht="13.5" customHeight="1">
      <c r="A937" s="134">
        <v>2018</v>
      </c>
      <c r="B937" s="107"/>
      <c r="C937" s="169"/>
      <c r="D937" s="107"/>
      <c r="E937" s="1670"/>
      <c r="F937" s="111"/>
      <c r="G937" s="111">
        <f>SUM(G936)</f>
        <v>7</v>
      </c>
      <c r="H937" s="170"/>
      <c r="I937" s="1540"/>
      <c r="J937" s="114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</row>
    <row r="938" spans="1:22" ht="13.5" customHeight="1">
      <c r="A938" s="144" t="s">
        <v>46</v>
      </c>
      <c r="B938" s="125"/>
      <c r="C938" s="145" t="s">
        <v>953</v>
      </c>
      <c r="D938" s="125"/>
      <c r="E938" s="1672"/>
      <c r="F938" s="129"/>
      <c r="G938" s="129">
        <f>G937</f>
        <v>7</v>
      </c>
      <c r="H938" s="146"/>
      <c r="I938" s="1409"/>
      <c r="J938" s="93"/>
    </row>
    <row r="939" spans="1:22" ht="13.5" customHeight="1">
      <c r="A939" s="147"/>
      <c r="C939" s="148"/>
      <c r="E939" s="1673"/>
      <c r="F939" s="133"/>
      <c r="G939" s="133"/>
      <c r="I939" s="1409"/>
      <c r="J939" s="93"/>
    </row>
    <row r="940" spans="1:22" s="115" customFormat="1" ht="13.5" customHeight="1">
      <c r="A940" s="134">
        <v>2018</v>
      </c>
      <c r="B940" s="107" t="s">
        <v>53</v>
      </c>
      <c r="C940" s="169" t="s">
        <v>156</v>
      </c>
      <c r="D940" s="107" t="s">
        <v>70</v>
      </c>
      <c r="E940" s="1670">
        <v>43170</v>
      </c>
      <c r="F940" s="111" t="s">
        <v>954</v>
      </c>
      <c r="G940" s="111">
        <v>5</v>
      </c>
      <c r="H940" s="170" t="s">
        <v>481</v>
      </c>
      <c r="I940" s="1540"/>
      <c r="J940" s="114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</row>
    <row r="941" spans="1:22" s="115" customFormat="1" ht="13.5" customHeight="1">
      <c r="A941" s="134">
        <v>2018</v>
      </c>
      <c r="B941" s="107"/>
      <c r="C941" s="169"/>
      <c r="D941" s="107"/>
      <c r="E941" s="1670"/>
      <c r="F941" s="111"/>
      <c r="G941" s="111">
        <f>SUM(G940)</f>
        <v>5</v>
      </c>
      <c r="H941" s="170"/>
      <c r="I941" s="1540"/>
      <c r="J941" s="114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</row>
    <row r="942" spans="1:22" ht="13.5" customHeight="1">
      <c r="A942" s="144" t="s">
        <v>46</v>
      </c>
      <c r="B942" s="125"/>
      <c r="C942" s="145" t="s">
        <v>955</v>
      </c>
      <c r="D942" s="125"/>
      <c r="E942" s="1672"/>
      <c r="F942" s="129"/>
      <c r="G942" s="129">
        <f>G941</f>
        <v>5</v>
      </c>
      <c r="H942" s="146"/>
      <c r="I942" s="1409"/>
      <c r="J942" s="93"/>
    </row>
    <row r="943" spans="1:22" ht="13.5" customHeight="1">
      <c r="A943" s="147"/>
      <c r="C943" s="72"/>
      <c r="E943" s="1673"/>
      <c r="F943" s="133"/>
      <c r="G943" s="133"/>
      <c r="I943" s="1409"/>
      <c r="J943" s="93"/>
    </row>
    <row r="944" spans="1:22" ht="13.5" customHeight="1">
      <c r="A944" s="198">
        <v>2017</v>
      </c>
      <c r="B944" s="116" t="s">
        <v>53</v>
      </c>
      <c r="C944" s="342" t="s">
        <v>69</v>
      </c>
      <c r="D944" s="116" t="s">
        <v>55</v>
      </c>
      <c r="E944" s="1671">
        <v>42784</v>
      </c>
      <c r="F944" s="199" t="s">
        <v>956</v>
      </c>
      <c r="G944" s="199">
        <v>5</v>
      </c>
      <c r="H944" s="152" t="s">
        <v>248</v>
      </c>
      <c r="I944" s="1649"/>
      <c r="J944" s="262"/>
      <c r="K944" s="113"/>
      <c r="L944" s="195"/>
      <c r="M944" s="373"/>
      <c r="N944" s="374"/>
      <c r="O944" s="374"/>
      <c r="P944" s="271"/>
      <c r="Q944" s="271"/>
      <c r="R944" s="271"/>
      <c r="S944" s="271"/>
      <c r="T944" s="271"/>
      <c r="U944" s="372"/>
      <c r="V944" s="372"/>
    </row>
    <row r="945" spans="1:22" ht="13.5" customHeight="1">
      <c r="A945" s="198">
        <v>2017</v>
      </c>
      <c r="B945" s="116"/>
      <c r="C945" s="342"/>
      <c r="D945" s="116"/>
      <c r="E945" s="1671"/>
      <c r="F945" s="199"/>
      <c r="G945" s="199">
        <v>5</v>
      </c>
      <c r="H945" s="152"/>
      <c r="I945" s="1649"/>
      <c r="J945" s="262"/>
      <c r="K945" s="113"/>
      <c r="L945" s="195"/>
      <c r="M945" s="373"/>
      <c r="N945" s="374"/>
      <c r="O945" s="374"/>
      <c r="P945" s="271"/>
      <c r="Q945" s="271"/>
      <c r="R945" s="271"/>
      <c r="S945" s="271"/>
      <c r="T945" s="271"/>
      <c r="U945" s="372"/>
      <c r="V945" s="372"/>
    </row>
    <row r="946" spans="1:22" s="115" customFormat="1" ht="13.5" customHeight="1">
      <c r="A946" s="134">
        <v>2018</v>
      </c>
      <c r="B946" s="107" t="s">
        <v>53</v>
      </c>
      <c r="C946" s="171" t="s">
        <v>69</v>
      </c>
      <c r="D946" s="107" t="s">
        <v>924</v>
      </c>
      <c r="E946" s="1670">
        <v>43142</v>
      </c>
      <c r="F946" s="111" t="s">
        <v>957</v>
      </c>
      <c r="G946" s="111">
        <v>5</v>
      </c>
      <c r="H946" s="170" t="s">
        <v>309</v>
      </c>
      <c r="I946" s="1540"/>
      <c r="J946" s="114"/>
      <c r="K946" s="113"/>
      <c r="L946" s="113"/>
      <c r="M946" s="375"/>
      <c r="N946" s="113"/>
      <c r="O946" s="113"/>
      <c r="P946" s="113"/>
      <c r="Q946" s="113"/>
      <c r="R946" s="113"/>
      <c r="S946" s="113"/>
      <c r="T946" s="113"/>
    </row>
    <row r="947" spans="1:22" s="115" customFormat="1" ht="13.5" customHeight="1">
      <c r="A947" s="134">
        <v>2018</v>
      </c>
      <c r="B947" s="107" t="s">
        <v>53</v>
      </c>
      <c r="C947" s="171" t="s">
        <v>69</v>
      </c>
      <c r="D947" s="107" t="s">
        <v>81</v>
      </c>
      <c r="E947" s="1670">
        <v>43133</v>
      </c>
      <c r="F947" s="111" t="s">
        <v>957</v>
      </c>
      <c r="G947" s="111">
        <v>5</v>
      </c>
      <c r="H947" s="170" t="s">
        <v>309</v>
      </c>
      <c r="I947" s="1540"/>
      <c r="J947" s="114"/>
      <c r="K947" s="113"/>
      <c r="L947" s="113"/>
      <c r="M947" s="375"/>
      <c r="N947" s="113"/>
      <c r="O947" s="113"/>
      <c r="P947" s="113"/>
      <c r="Q947" s="113"/>
      <c r="R947" s="113"/>
      <c r="S947" s="113"/>
      <c r="T947" s="113"/>
    </row>
    <row r="948" spans="1:22" s="115" customFormat="1" ht="13.5" customHeight="1">
      <c r="A948" s="134">
        <v>2018</v>
      </c>
      <c r="B948" s="107"/>
      <c r="C948" s="171"/>
      <c r="D948" s="107"/>
      <c r="E948" s="1670"/>
      <c r="F948" s="111"/>
      <c r="G948" s="111">
        <f>SUM(G946:G947)</f>
        <v>10</v>
      </c>
      <c r="H948" s="170"/>
      <c r="I948" s="1540"/>
      <c r="J948" s="114"/>
      <c r="K948" s="113"/>
      <c r="L948" s="113"/>
      <c r="M948" s="375"/>
      <c r="N948" s="113"/>
      <c r="O948" s="113"/>
      <c r="P948" s="113"/>
      <c r="Q948" s="113"/>
      <c r="R948" s="113"/>
      <c r="S948" s="113"/>
      <c r="T948" s="113"/>
    </row>
    <row r="949" spans="1:22" ht="13.5" customHeight="1">
      <c r="A949" s="144" t="s">
        <v>46</v>
      </c>
      <c r="B949" s="125"/>
      <c r="C949" s="272" t="s">
        <v>958</v>
      </c>
      <c r="D949" s="125"/>
      <c r="E949" s="1672"/>
      <c r="F949" s="129"/>
      <c r="G949" s="129">
        <f>G945+G948</f>
        <v>15</v>
      </c>
      <c r="H949" s="146"/>
      <c r="I949" s="1409"/>
      <c r="J949" s="93"/>
      <c r="M949" s="338"/>
    </row>
    <row r="950" spans="1:22" ht="13.5" customHeight="1">
      <c r="A950" s="147"/>
      <c r="C950" s="72"/>
      <c r="E950" s="1673"/>
      <c r="F950" s="133"/>
      <c r="G950" s="133"/>
      <c r="I950" s="1409"/>
      <c r="J950" s="93"/>
    </row>
    <row r="951" spans="1:22" s="115" customFormat="1" ht="13.5" customHeight="1">
      <c r="A951" s="106">
        <v>2018</v>
      </c>
      <c r="B951" s="107" t="s">
        <v>164</v>
      </c>
      <c r="C951" s="107" t="s">
        <v>191</v>
      </c>
      <c r="D951" s="108" t="s">
        <v>222</v>
      </c>
      <c r="E951" s="1670">
        <v>43163</v>
      </c>
      <c r="F951" s="172" t="s">
        <v>959</v>
      </c>
      <c r="G951" s="111">
        <v>3</v>
      </c>
      <c r="H951" s="170" t="s">
        <v>960</v>
      </c>
      <c r="I951" s="1540"/>
      <c r="J951" s="114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</row>
    <row r="952" spans="1:22" s="115" customFormat="1">
      <c r="A952" s="134">
        <v>2018</v>
      </c>
      <c r="B952" s="107" t="s">
        <v>164</v>
      </c>
      <c r="C952" s="107" t="s">
        <v>191</v>
      </c>
      <c r="D952" s="107" t="s">
        <v>370</v>
      </c>
      <c r="E952" s="1670">
        <v>43247</v>
      </c>
      <c r="F952" s="111" t="s">
        <v>961</v>
      </c>
      <c r="G952" s="111">
        <v>15</v>
      </c>
      <c r="H952" s="170" t="s">
        <v>759</v>
      </c>
      <c r="I952" s="1540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</row>
    <row r="953" spans="1:22" ht="13.5" customHeight="1">
      <c r="A953" s="106">
        <v>2018</v>
      </c>
      <c r="B953" s="116"/>
      <c r="C953" s="116"/>
      <c r="D953" s="117"/>
      <c r="E953" s="1671"/>
      <c r="F953" s="469"/>
      <c r="G953" s="111">
        <f>SUM(G951:G952)</f>
        <v>18</v>
      </c>
      <c r="H953" s="152"/>
      <c r="I953" s="1649"/>
      <c r="J953" s="189"/>
      <c r="K953" s="186"/>
      <c r="L953" s="261"/>
      <c r="M953" s="261"/>
      <c r="N953" s="271"/>
      <c r="O953" s="271"/>
      <c r="P953" s="271"/>
      <c r="Q953" s="271"/>
      <c r="R953" s="271"/>
      <c r="S953" s="271"/>
      <c r="T953" s="271"/>
      <c r="U953" s="372"/>
      <c r="V953" s="372"/>
    </row>
    <row r="954" spans="1:22" ht="13.5" customHeight="1">
      <c r="A954" s="124" t="s">
        <v>46</v>
      </c>
      <c r="B954" s="125"/>
      <c r="C954" s="125" t="s">
        <v>962</v>
      </c>
      <c r="D954" s="126"/>
      <c r="E954" s="1672"/>
      <c r="F954" s="264"/>
      <c r="G954" s="129">
        <f>G953</f>
        <v>18</v>
      </c>
      <c r="H954" s="146"/>
      <c r="I954" s="1409"/>
      <c r="J954" s="93"/>
    </row>
    <row r="955" spans="1:22" ht="13.5" customHeight="1">
      <c r="A955" s="147"/>
      <c r="C955" s="72"/>
      <c r="E955" s="1673"/>
      <c r="F955" s="133"/>
      <c r="G955" s="133"/>
      <c r="I955" s="1409"/>
      <c r="J955" s="93"/>
    </row>
    <row r="956" spans="1:22" s="115" customFormat="1" ht="13.5" customHeight="1">
      <c r="A956" s="134">
        <v>2018</v>
      </c>
      <c r="B956" s="107" t="s">
        <v>53</v>
      </c>
      <c r="C956" s="171" t="s">
        <v>73</v>
      </c>
      <c r="D956" s="107" t="s">
        <v>270</v>
      </c>
      <c r="E956" s="1670">
        <v>43401</v>
      </c>
      <c r="F956" s="111" t="s">
        <v>963</v>
      </c>
      <c r="G956" s="111">
        <v>5</v>
      </c>
      <c r="H956" s="170" t="s">
        <v>435</v>
      </c>
      <c r="I956" s="1540"/>
      <c r="J956" s="114"/>
      <c r="K956" s="113"/>
      <c r="L956" s="113"/>
      <c r="M956" s="375"/>
      <c r="N956" s="113"/>
      <c r="O956" s="113"/>
      <c r="P956" s="113"/>
      <c r="Q956" s="113"/>
      <c r="R956" s="113"/>
      <c r="S956" s="113"/>
      <c r="T956" s="113"/>
    </row>
    <row r="957" spans="1:22" s="115" customFormat="1" ht="13.5" customHeight="1">
      <c r="A957" s="134">
        <v>2018</v>
      </c>
      <c r="B957" s="107"/>
      <c r="C957" s="171"/>
      <c r="D957" s="107"/>
      <c r="E957" s="1670"/>
      <c r="F957" s="111"/>
      <c r="G957" s="111">
        <f>SUM(G956:G956)</f>
        <v>5</v>
      </c>
      <c r="H957" s="170"/>
      <c r="I957" s="1540"/>
      <c r="J957" s="114"/>
      <c r="K957" s="113"/>
      <c r="L957" s="113"/>
      <c r="M957" s="375"/>
      <c r="N957" s="113"/>
      <c r="O957" s="113"/>
      <c r="P957" s="113"/>
      <c r="Q957" s="113"/>
      <c r="R957" s="113"/>
      <c r="S957" s="113"/>
      <c r="T957" s="113"/>
    </row>
    <row r="958" spans="1:22">
      <c r="A958" s="137">
        <v>2019</v>
      </c>
      <c r="B958" s="138" t="s">
        <v>53</v>
      </c>
      <c r="C958" s="143" t="s">
        <v>73</v>
      </c>
      <c r="D958" s="138" t="s">
        <v>227</v>
      </c>
      <c r="E958" s="1674">
        <v>43604</v>
      </c>
      <c r="F958" s="1656" t="s">
        <v>964</v>
      </c>
      <c r="G958" s="141">
        <v>3</v>
      </c>
      <c r="H958" s="1561" t="s">
        <v>965</v>
      </c>
      <c r="I958" s="1409"/>
    </row>
    <row r="959" spans="1:22">
      <c r="A959" s="137">
        <v>2019</v>
      </c>
      <c r="B959" s="143"/>
      <c r="C959" s="143"/>
      <c r="D959" s="138"/>
      <c r="E959" s="1674"/>
      <c r="F959" s="1656"/>
      <c r="G959" s="141">
        <f>SUM(G958)</f>
        <v>3</v>
      </c>
      <c r="H959" s="1561"/>
      <c r="I959" s="1409"/>
    </row>
    <row r="960" spans="1:22" ht="13.5" customHeight="1">
      <c r="A960" s="144" t="s">
        <v>46</v>
      </c>
      <c r="B960" s="125"/>
      <c r="C960" s="272" t="s">
        <v>5747</v>
      </c>
      <c r="D960" s="125"/>
      <c r="E960" s="1672"/>
      <c r="F960" s="129"/>
      <c r="G960" s="129">
        <f>G957+G959</f>
        <v>8</v>
      </c>
      <c r="H960" s="146"/>
      <c r="I960" s="1409"/>
      <c r="J960" s="93"/>
      <c r="M960" s="338"/>
    </row>
    <row r="961" spans="1:20" ht="13.5" customHeight="1">
      <c r="A961" s="104"/>
      <c r="D961" s="131"/>
      <c r="E961" s="1673"/>
      <c r="F961" s="87"/>
      <c r="G961" s="133"/>
      <c r="I961" s="1409"/>
      <c r="J961" s="93"/>
    </row>
    <row r="962" spans="1:20" ht="13.5" customHeight="1">
      <c r="A962" s="134">
        <v>2018</v>
      </c>
      <c r="B962" s="107" t="s">
        <v>91</v>
      </c>
      <c r="C962" s="107" t="s">
        <v>966</v>
      </c>
      <c r="D962" s="107" t="s">
        <v>265</v>
      </c>
      <c r="E962" s="1670">
        <v>43352</v>
      </c>
      <c r="F962" s="111" t="s">
        <v>971</v>
      </c>
      <c r="G962" s="172">
        <v>7</v>
      </c>
      <c r="H962" s="170" t="s">
        <v>972</v>
      </c>
      <c r="I962" s="1409"/>
      <c r="J962" s="2"/>
    </row>
    <row r="963" spans="1:20" ht="13.5" customHeight="1">
      <c r="A963" s="134">
        <v>2018</v>
      </c>
      <c r="B963" s="107" t="s">
        <v>91</v>
      </c>
      <c r="C963" s="107" t="s">
        <v>966</v>
      </c>
      <c r="D963" s="107" t="s">
        <v>265</v>
      </c>
      <c r="E963" s="1670">
        <v>43352</v>
      </c>
      <c r="F963" s="111" t="s">
        <v>973</v>
      </c>
      <c r="G963" s="172">
        <v>7</v>
      </c>
      <c r="H963" s="170" t="s">
        <v>974</v>
      </c>
      <c r="I963" s="1409"/>
      <c r="J963" s="2"/>
    </row>
    <row r="964" spans="1:20">
      <c r="A964" s="134">
        <v>2018</v>
      </c>
      <c r="B964" s="107" t="s">
        <v>91</v>
      </c>
      <c r="C964" s="107" t="s">
        <v>966</v>
      </c>
      <c r="D964" s="107" t="s">
        <v>265</v>
      </c>
      <c r="E964" s="1670">
        <v>43352</v>
      </c>
      <c r="F964" s="111" t="s">
        <v>975</v>
      </c>
      <c r="G964" s="172">
        <v>7</v>
      </c>
      <c r="H964" s="170" t="s">
        <v>976</v>
      </c>
      <c r="I964" s="1409"/>
      <c r="J964" s="2"/>
    </row>
    <row r="965" spans="1:20">
      <c r="A965" s="134">
        <v>2018</v>
      </c>
      <c r="B965" s="107" t="s">
        <v>91</v>
      </c>
      <c r="C965" s="107" t="s">
        <v>966</v>
      </c>
      <c r="D965" s="107" t="s">
        <v>265</v>
      </c>
      <c r="E965" s="1670">
        <v>43352</v>
      </c>
      <c r="F965" s="111" t="s">
        <v>977</v>
      </c>
      <c r="G965" s="172">
        <v>7</v>
      </c>
      <c r="H965" s="170" t="s">
        <v>978</v>
      </c>
      <c r="I965" s="1409"/>
      <c r="J965" s="2"/>
    </row>
    <row r="966" spans="1:20">
      <c r="A966" s="134">
        <v>2018</v>
      </c>
      <c r="B966" s="107" t="s">
        <v>91</v>
      </c>
      <c r="C966" s="107" t="s">
        <v>966</v>
      </c>
      <c r="D966" s="107" t="s">
        <v>819</v>
      </c>
      <c r="E966" s="1670">
        <v>43401</v>
      </c>
      <c r="F966" s="111" t="s">
        <v>979</v>
      </c>
      <c r="G966" s="172">
        <v>0</v>
      </c>
      <c r="H966" s="170" t="s">
        <v>503</v>
      </c>
      <c r="I966" s="1409" t="s">
        <v>234</v>
      </c>
      <c r="J966" s="2"/>
    </row>
    <row r="967" spans="1:20" s="115" customFormat="1" ht="13.5" customHeight="1">
      <c r="A967" s="134">
        <v>2018</v>
      </c>
      <c r="B967" s="107"/>
      <c r="C967" s="107"/>
      <c r="D967" s="107"/>
      <c r="E967" s="1670"/>
      <c r="F967" s="1665"/>
      <c r="G967" s="111">
        <f>SUM(G962:G966)</f>
        <v>28</v>
      </c>
      <c r="H967" s="170"/>
      <c r="I967" s="1540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</row>
    <row r="968" spans="1:20">
      <c r="A968" s="147">
        <v>2019</v>
      </c>
      <c r="B968" s="73" t="s">
        <v>91</v>
      </c>
      <c r="C968" s="73" t="s">
        <v>966</v>
      </c>
      <c r="D968" s="73" t="s">
        <v>70</v>
      </c>
      <c r="E968" s="1673">
        <v>43547</v>
      </c>
      <c r="F968" s="133" t="s">
        <v>980</v>
      </c>
      <c r="G968" s="87">
        <v>5</v>
      </c>
      <c r="H968" s="88" t="s">
        <v>981</v>
      </c>
      <c r="I968" s="1409"/>
      <c r="J968" s="2"/>
    </row>
    <row r="969" spans="1:20">
      <c r="A969" s="147">
        <v>2019</v>
      </c>
      <c r="B969" s="73" t="s">
        <v>91</v>
      </c>
      <c r="C969" s="73" t="s">
        <v>966</v>
      </c>
      <c r="D969" s="73" t="s">
        <v>70</v>
      </c>
      <c r="E969" s="1673">
        <v>43547</v>
      </c>
      <c r="F969" s="133" t="s">
        <v>980</v>
      </c>
      <c r="G969" s="87">
        <v>5</v>
      </c>
      <c r="H969" s="88" t="s">
        <v>798</v>
      </c>
      <c r="I969" s="1409"/>
      <c r="J969" s="2"/>
    </row>
    <row r="970" spans="1:20">
      <c r="A970" s="137">
        <v>2019</v>
      </c>
      <c r="B970" s="73" t="s">
        <v>91</v>
      </c>
      <c r="C970" s="73" t="s">
        <v>966</v>
      </c>
      <c r="D970" s="138" t="s">
        <v>227</v>
      </c>
      <c r="E970" s="1674">
        <v>43604</v>
      </c>
      <c r="F970" s="1656" t="s">
        <v>982</v>
      </c>
      <c r="G970" s="141">
        <v>7</v>
      </c>
      <c r="H970" s="1561" t="s">
        <v>983</v>
      </c>
      <c r="I970" s="1409"/>
    </row>
    <row r="971" spans="1:20">
      <c r="A971" s="137">
        <v>2019</v>
      </c>
      <c r="B971" s="73" t="s">
        <v>91</v>
      </c>
      <c r="C971" s="73" t="s">
        <v>966</v>
      </c>
      <c r="D971" s="138" t="s">
        <v>227</v>
      </c>
      <c r="E971" s="1674">
        <v>43604</v>
      </c>
      <c r="F971" s="1656" t="s">
        <v>984</v>
      </c>
      <c r="G971" s="141">
        <v>7</v>
      </c>
      <c r="H971" s="1561" t="s">
        <v>916</v>
      </c>
      <c r="I971" s="1409"/>
    </row>
    <row r="972" spans="1:20">
      <c r="A972" s="137">
        <v>2019</v>
      </c>
      <c r="B972" s="73" t="s">
        <v>91</v>
      </c>
      <c r="C972" s="73" t="s">
        <v>966</v>
      </c>
      <c r="D972" s="138" t="s">
        <v>227</v>
      </c>
      <c r="E972" s="1674">
        <v>43604</v>
      </c>
      <c r="F972" s="1656" t="s">
        <v>985</v>
      </c>
      <c r="G972" s="141">
        <v>3</v>
      </c>
      <c r="H972" s="1561" t="s">
        <v>986</v>
      </c>
      <c r="I972" s="1409"/>
    </row>
    <row r="973" spans="1:20">
      <c r="A973" s="137">
        <v>2019</v>
      </c>
      <c r="B973" s="73" t="s">
        <v>91</v>
      </c>
      <c r="C973" s="73" t="s">
        <v>966</v>
      </c>
      <c r="D973" s="138" t="s">
        <v>227</v>
      </c>
      <c r="E973" s="1674">
        <v>43604</v>
      </c>
      <c r="F973" s="1656" t="s">
        <v>987</v>
      </c>
      <c r="G973" s="141">
        <v>3</v>
      </c>
      <c r="H973" s="1561" t="s">
        <v>749</v>
      </c>
      <c r="I973" s="1409"/>
    </row>
    <row r="974" spans="1:20">
      <c r="A974" s="147">
        <v>2019</v>
      </c>
      <c r="B974" s="73" t="s">
        <v>91</v>
      </c>
      <c r="C974" s="73" t="s">
        <v>966</v>
      </c>
      <c r="D974" s="73" t="s">
        <v>78</v>
      </c>
      <c r="E974" s="1673">
        <v>43611</v>
      </c>
      <c r="F974" s="133" t="s">
        <v>988</v>
      </c>
      <c r="G974" s="87">
        <v>10</v>
      </c>
      <c r="H974" s="88" t="s">
        <v>989</v>
      </c>
      <c r="I974" s="1409"/>
      <c r="J974" s="2"/>
    </row>
    <row r="975" spans="1:20">
      <c r="A975" s="173">
        <v>2019</v>
      </c>
      <c r="B975" s="73" t="s">
        <v>91</v>
      </c>
      <c r="C975" s="73" t="s">
        <v>966</v>
      </c>
      <c r="D975" s="174" t="s">
        <v>277</v>
      </c>
      <c r="E975" s="1679">
        <v>43716</v>
      </c>
      <c r="F975" s="1662" t="s">
        <v>990</v>
      </c>
      <c r="G975" s="173">
        <v>3</v>
      </c>
      <c r="H975" s="88" t="s">
        <v>991</v>
      </c>
      <c r="I975" s="1409"/>
    </row>
    <row r="976" spans="1:20">
      <c r="A976" s="173">
        <v>2019</v>
      </c>
      <c r="B976" s="73" t="s">
        <v>91</v>
      </c>
      <c r="C976" s="73" t="s">
        <v>966</v>
      </c>
      <c r="D976" s="174" t="s">
        <v>277</v>
      </c>
      <c r="E976" s="1679">
        <v>43716</v>
      </c>
      <c r="F976" s="1662" t="s">
        <v>992</v>
      </c>
      <c r="G976" s="173">
        <v>7</v>
      </c>
      <c r="H976" s="88" t="s">
        <v>993</v>
      </c>
      <c r="I976" s="1409"/>
    </row>
    <row r="977" spans="1:10">
      <c r="A977" s="173">
        <v>2019</v>
      </c>
      <c r="B977" s="73" t="s">
        <v>91</v>
      </c>
      <c r="C977" s="73" t="s">
        <v>966</v>
      </c>
      <c r="D977" s="73" t="s">
        <v>94</v>
      </c>
      <c r="E977" s="1679">
        <v>43772</v>
      </c>
      <c r="F977" s="1657" t="s">
        <v>994</v>
      </c>
      <c r="G977" s="173">
        <v>5</v>
      </c>
      <c r="H977" s="88" t="s">
        <v>995</v>
      </c>
      <c r="I977" s="1409"/>
    </row>
    <row r="978" spans="1:10">
      <c r="A978" s="173">
        <v>2019</v>
      </c>
      <c r="B978" s="73" t="s">
        <v>91</v>
      </c>
      <c r="C978" s="73" t="s">
        <v>966</v>
      </c>
      <c r="D978" s="73" t="s">
        <v>94</v>
      </c>
      <c r="E978" s="1679">
        <v>43772</v>
      </c>
      <c r="F978" s="1657" t="s">
        <v>994</v>
      </c>
      <c r="G978" s="173">
        <v>5</v>
      </c>
      <c r="H978" s="88" t="s">
        <v>996</v>
      </c>
      <c r="I978" s="1409"/>
    </row>
    <row r="979" spans="1:10">
      <c r="A979" s="173">
        <v>2019</v>
      </c>
      <c r="B979" s="73" t="s">
        <v>91</v>
      </c>
      <c r="C979" s="73" t="s">
        <v>966</v>
      </c>
      <c r="D979" s="73" t="s">
        <v>246</v>
      </c>
      <c r="E979" s="1679">
        <v>43779</v>
      </c>
      <c r="F979" s="1657" t="s">
        <v>997</v>
      </c>
      <c r="G979" s="173">
        <v>5</v>
      </c>
      <c r="H979" s="88" t="s">
        <v>236</v>
      </c>
      <c r="I979" s="1409"/>
    </row>
    <row r="980" spans="1:10">
      <c r="A980" s="173">
        <v>2019</v>
      </c>
      <c r="B980" s="73" t="s">
        <v>91</v>
      </c>
      <c r="C980" s="73" t="s">
        <v>966</v>
      </c>
      <c r="D980" s="73" t="s">
        <v>246</v>
      </c>
      <c r="E980" s="1679">
        <v>43779</v>
      </c>
      <c r="F980" s="1657" t="s">
        <v>997</v>
      </c>
      <c r="G980" s="173">
        <v>5</v>
      </c>
      <c r="H980" s="88" t="s">
        <v>273</v>
      </c>
      <c r="I980" s="1409"/>
    </row>
    <row r="981" spans="1:10" ht="13.5" customHeight="1">
      <c r="A981" s="147">
        <v>2019</v>
      </c>
      <c r="E981" s="1673"/>
      <c r="F981" s="1657"/>
      <c r="G981" s="133">
        <f>SUM(G968:G980)</f>
        <v>70</v>
      </c>
      <c r="I981" s="1409"/>
      <c r="J981" s="2"/>
    </row>
    <row r="982" spans="1:10" ht="13.5" customHeight="1">
      <c r="A982" s="1413">
        <v>2020</v>
      </c>
      <c r="B982" s="1362" t="s">
        <v>91</v>
      </c>
      <c r="C982" s="1375" t="s">
        <v>966</v>
      </c>
      <c r="D982" s="1375" t="s">
        <v>252</v>
      </c>
      <c r="E982" s="1691">
        <v>43891</v>
      </c>
      <c r="F982" s="1668" t="s">
        <v>999</v>
      </c>
      <c r="G982" s="1378">
        <v>7</v>
      </c>
      <c r="H982" s="1414" t="s">
        <v>1000</v>
      </c>
      <c r="I982" s="1409"/>
      <c r="J982" s="2"/>
    </row>
    <row r="983" spans="1:10" ht="13.5" customHeight="1">
      <c r="A983" s="1413">
        <v>2020</v>
      </c>
      <c r="B983" s="1362" t="s">
        <v>91</v>
      </c>
      <c r="C983" s="1375" t="s">
        <v>966</v>
      </c>
      <c r="D983" s="1375" t="s">
        <v>252</v>
      </c>
      <c r="E983" s="1691">
        <v>43891</v>
      </c>
      <c r="F983" s="1668" t="s">
        <v>987</v>
      </c>
      <c r="G983" s="1378">
        <v>7</v>
      </c>
      <c r="H983" s="1414" t="s">
        <v>1001</v>
      </c>
      <c r="I983" s="1409"/>
      <c r="J983" s="2"/>
    </row>
    <row r="984" spans="1:10" ht="13.5" customHeight="1">
      <c r="A984" s="1413">
        <v>2020</v>
      </c>
      <c r="B984" s="1362"/>
      <c r="C984" s="1362"/>
      <c r="D984" s="1362"/>
      <c r="E984" s="1681"/>
      <c r="F984" s="1667"/>
      <c r="G984" s="1363">
        <f>SUM(G982:G983)</f>
        <v>14</v>
      </c>
      <c r="H984" s="1405"/>
      <c r="I984" s="1409"/>
      <c r="J984" s="2"/>
    </row>
    <row r="985" spans="1:10" ht="13.5" customHeight="1">
      <c r="A985" s="1497">
        <v>2021</v>
      </c>
      <c r="B985" s="1457" t="s">
        <v>91</v>
      </c>
      <c r="C985" s="1494" t="s">
        <v>966</v>
      </c>
      <c r="D985" s="1494" t="s">
        <v>252</v>
      </c>
      <c r="E985" s="1669">
        <v>44262</v>
      </c>
      <c r="F985" s="1495" t="s">
        <v>2237</v>
      </c>
      <c r="G985" s="1495">
        <v>7</v>
      </c>
      <c r="H985" s="1494" t="s">
        <v>1483</v>
      </c>
      <c r="I985" s="1409"/>
      <c r="J985" s="2"/>
    </row>
    <row r="986" spans="1:10" ht="13.5" customHeight="1">
      <c r="A986" s="1497">
        <v>2021</v>
      </c>
      <c r="B986" s="1457" t="s">
        <v>91</v>
      </c>
      <c r="C986" s="1494" t="s">
        <v>966</v>
      </c>
      <c r="D986" s="1494" t="s">
        <v>252</v>
      </c>
      <c r="E986" s="1669">
        <v>44262</v>
      </c>
      <c r="F986" s="1495" t="s">
        <v>5412</v>
      </c>
      <c r="G986" s="1495">
        <v>10</v>
      </c>
      <c r="H986" s="1494" t="s">
        <v>5413</v>
      </c>
      <c r="I986" s="1409"/>
      <c r="J986" s="2"/>
    </row>
    <row r="987" spans="1:10" ht="13.5" customHeight="1">
      <c r="A987" s="1497">
        <v>2021</v>
      </c>
      <c r="B987" s="1457" t="s">
        <v>91</v>
      </c>
      <c r="C987" s="1494" t="s">
        <v>966</v>
      </c>
      <c r="D987" s="1494" t="s">
        <v>252</v>
      </c>
      <c r="E987" s="1669">
        <v>44262</v>
      </c>
      <c r="F987" s="1495" t="s">
        <v>5414</v>
      </c>
      <c r="G987" s="1495">
        <v>7</v>
      </c>
      <c r="H987" s="1494" t="s">
        <v>254</v>
      </c>
      <c r="I987" s="1409"/>
      <c r="J987" s="2"/>
    </row>
    <row r="988" spans="1:10" ht="13.5" customHeight="1">
      <c r="A988" s="1497">
        <v>2021</v>
      </c>
      <c r="B988" s="1457" t="s">
        <v>91</v>
      </c>
      <c r="C988" s="1494" t="s">
        <v>966</v>
      </c>
      <c r="D988" s="1494" t="s">
        <v>252</v>
      </c>
      <c r="E988" s="1669">
        <v>44262</v>
      </c>
      <c r="F988" s="1495" t="s">
        <v>5415</v>
      </c>
      <c r="G988" s="1495">
        <v>3</v>
      </c>
      <c r="H988" s="1494" t="s">
        <v>880</v>
      </c>
      <c r="I988" s="1409"/>
      <c r="J988" s="2"/>
    </row>
    <row r="989" spans="1:10" ht="13.5" customHeight="1">
      <c r="A989" s="1497">
        <v>2021</v>
      </c>
      <c r="B989" s="1457" t="s">
        <v>91</v>
      </c>
      <c r="C989" s="1494" t="s">
        <v>966</v>
      </c>
      <c r="D989" s="1494" t="s">
        <v>252</v>
      </c>
      <c r="E989" s="1669">
        <v>44262</v>
      </c>
      <c r="F989" s="1495" t="s">
        <v>5416</v>
      </c>
      <c r="G989" s="1495">
        <v>7</v>
      </c>
      <c r="H989" s="1494" t="s">
        <v>1361</v>
      </c>
      <c r="I989" s="1409"/>
      <c r="J989" s="2"/>
    </row>
    <row r="990" spans="1:10" ht="13.5" customHeight="1">
      <c r="A990" s="1497">
        <v>2021</v>
      </c>
      <c r="B990" s="1457" t="s">
        <v>91</v>
      </c>
      <c r="C990" s="1494" t="s">
        <v>966</v>
      </c>
      <c r="D990" s="1494" t="s">
        <v>252</v>
      </c>
      <c r="E990" s="1669">
        <v>44262</v>
      </c>
      <c r="F990" s="1495" t="s">
        <v>5417</v>
      </c>
      <c r="G990" s="1495">
        <v>3</v>
      </c>
      <c r="H990" s="1494" t="s">
        <v>1120</v>
      </c>
      <c r="I990" s="1409"/>
      <c r="J990" s="2"/>
    </row>
    <row r="991" spans="1:10" ht="13.5" customHeight="1">
      <c r="A991" s="1497">
        <v>2021</v>
      </c>
      <c r="B991" s="1457" t="s">
        <v>91</v>
      </c>
      <c r="C991" s="1494" t="s">
        <v>966</v>
      </c>
      <c r="D991" s="1494" t="s">
        <v>5456</v>
      </c>
      <c r="E991" s="1669">
        <v>44269</v>
      </c>
      <c r="F991" s="1495" t="s">
        <v>5457</v>
      </c>
      <c r="G991" s="1495">
        <v>5</v>
      </c>
      <c r="H991" s="1494" t="s">
        <v>5744</v>
      </c>
      <c r="I991" s="1409"/>
      <c r="J991" s="2"/>
    </row>
    <row r="992" spans="1:10" ht="13.5" customHeight="1">
      <c r="A992" s="1497">
        <v>2021</v>
      </c>
      <c r="B992" s="1457" t="s">
        <v>91</v>
      </c>
      <c r="C992" s="1494" t="s">
        <v>966</v>
      </c>
      <c r="D992" s="1494" t="s">
        <v>5456</v>
      </c>
      <c r="E992" s="1669">
        <v>44269</v>
      </c>
      <c r="F992" s="1495" t="s">
        <v>5457</v>
      </c>
      <c r="G992" s="1495">
        <v>5</v>
      </c>
      <c r="H992" s="1494" t="s">
        <v>244</v>
      </c>
      <c r="I992" s="1409"/>
      <c r="J992" s="2"/>
    </row>
    <row r="993" spans="1:22" ht="13.5" customHeight="1">
      <c r="A993" s="1497">
        <v>2021</v>
      </c>
      <c r="B993" s="1457" t="s">
        <v>91</v>
      </c>
      <c r="C993" s="1494" t="s">
        <v>966</v>
      </c>
      <c r="D993" s="1494" t="s">
        <v>5745</v>
      </c>
      <c r="E993" s="1669">
        <v>44276</v>
      </c>
      <c r="F993" s="1495" t="s">
        <v>5457</v>
      </c>
      <c r="G993" s="1495">
        <v>5</v>
      </c>
      <c r="H993" s="1494" t="s">
        <v>5744</v>
      </c>
      <c r="I993" s="1409"/>
      <c r="J993" s="2"/>
    </row>
    <row r="994" spans="1:22" ht="13.5" customHeight="1">
      <c r="A994" s="1497">
        <v>2021</v>
      </c>
      <c r="B994" s="1457" t="s">
        <v>91</v>
      </c>
      <c r="C994" s="1494" t="s">
        <v>966</v>
      </c>
      <c r="D994" s="1494" t="s">
        <v>5745</v>
      </c>
      <c r="E994" s="1669">
        <v>44276</v>
      </c>
      <c r="F994" s="1495" t="s">
        <v>5457</v>
      </c>
      <c r="G994" s="1495">
        <v>5</v>
      </c>
      <c r="H994" s="1494" t="s">
        <v>244</v>
      </c>
      <c r="I994" s="1409"/>
      <c r="J994" s="2"/>
    </row>
    <row r="995" spans="1:22" ht="13.5" customHeight="1">
      <c r="A995" s="1497">
        <v>2021</v>
      </c>
      <c r="B995" s="1457" t="s">
        <v>91</v>
      </c>
      <c r="C995" s="1494" t="s">
        <v>966</v>
      </c>
      <c r="D995" s="1494" t="s">
        <v>5745</v>
      </c>
      <c r="E995" s="1669">
        <v>44276</v>
      </c>
      <c r="F995" s="1495" t="s">
        <v>5746</v>
      </c>
      <c r="G995" s="1495">
        <v>5</v>
      </c>
      <c r="H995" s="1494" t="s">
        <v>996</v>
      </c>
      <c r="I995" s="1409"/>
      <c r="J995" s="2"/>
    </row>
    <row r="996" spans="1:22" ht="13.5" customHeight="1">
      <c r="A996" s="1497">
        <v>2021</v>
      </c>
      <c r="B996" s="1457" t="s">
        <v>91</v>
      </c>
      <c r="C996" s="1494" t="s">
        <v>966</v>
      </c>
      <c r="D996" s="1494" t="s">
        <v>5486</v>
      </c>
      <c r="E996" s="1669">
        <v>44332</v>
      </c>
      <c r="F996" s="1601" t="s">
        <v>5724</v>
      </c>
      <c r="G996" s="1495">
        <v>3</v>
      </c>
      <c r="H996" s="1494" t="s">
        <v>5692</v>
      </c>
      <c r="I996" s="1409"/>
      <c r="J996" s="2"/>
    </row>
    <row r="997" spans="1:22" ht="13.5" customHeight="1">
      <c r="A997" s="1497">
        <v>2021</v>
      </c>
      <c r="B997" s="1457" t="s">
        <v>91</v>
      </c>
      <c r="C997" s="1494" t="s">
        <v>966</v>
      </c>
      <c r="D997" s="1459" t="s">
        <v>5486</v>
      </c>
      <c r="E997" s="1675">
        <v>44332</v>
      </c>
      <c r="F997" s="1601" t="s">
        <v>5566</v>
      </c>
      <c r="G997" s="1602">
        <v>10</v>
      </c>
      <c r="H997" s="1494" t="s">
        <v>5567</v>
      </c>
      <c r="I997" s="1409"/>
      <c r="J997" s="2"/>
    </row>
    <row r="998" spans="1:22" ht="13.5" customHeight="1">
      <c r="A998" s="1497">
        <v>2021</v>
      </c>
      <c r="B998" s="1457" t="s">
        <v>91</v>
      </c>
      <c r="C998" s="1494" t="s">
        <v>966</v>
      </c>
      <c r="D998" s="1459" t="s">
        <v>5486</v>
      </c>
      <c r="E998" s="1675">
        <v>44332</v>
      </c>
      <c r="F998" s="1601" t="s">
        <v>5568</v>
      </c>
      <c r="G998" s="1602">
        <v>10</v>
      </c>
      <c r="H998" s="1494" t="s">
        <v>5569</v>
      </c>
      <c r="I998" s="1409"/>
      <c r="J998" s="2"/>
    </row>
    <row r="999" spans="1:22" ht="13.5" customHeight="1">
      <c r="A999" s="1497">
        <v>2021</v>
      </c>
      <c r="B999" s="1457" t="s">
        <v>91</v>
      </c>
      <c r="C999" s="1494" t="s">
        <v>966</v>
      </c>
      <c r="D999" s="1459" t="s">
        <v>5486</v>
      </c>
      <c r="E999" s="1675">
        <v>44332</v>
      </c>
      <c r="F999" s="1601" t="s">
        <v>5570</v>
      </c>
      <c r="G999" s="1602">
        <v>7</v>
      </c>
      <c r="H999" s="1494" t="s">
        <v>5571</v>
      </c>
      <c r="I999" s="1409"/>
      <c r="J999" s="2"/>
    </row>
    <row r="1000" spans="1:22" ht="13.5" customHeight="1">
      <c r="A1000" s="1497">
        <v>2021</v>
      </c>
      <c r="B1000" s="1457" t="s">
        <v>91</v>
      </c>
      <c r="C1000" s="1494" t="s">
        <v>966</v>
      </c>
      <c r="D1000" s="1459" t="s">
        <v>5486</v>
      </c>
      <c r="E1000" s="1675">
        <v>44332</v>
      </c>
      <c r="F1000" s="1601" t="s">
        <v>5572</v>
      </c>
      <c r="G1000" s="1602">
        <v>7</v>
      </c>
      <c r="H1000" s="1494" t="s">
        <v>5573</v>
      </c>
      <c r="I1000" s="1409"/>
      <c r="J1000" s="2"/>
    </row>
    <row r="1001" spans="1:22" ht="13.5" customHeight="1">
      <c r="A1001" s="1497">
        <v>2021</v>
      </c>
      <c r="B1001" s="1457" t="s">
        <v>91</v>
      </c>
      <c r="C1001" s="1494" t="s">
        <v>966</v>
      </c>
      <c r="D1001" s="1459" t="s">
        <v>5486</v>
      </c>
      <c r="E1001" s="1675">
        <v>44332</v>
      </c>
      <c r="F1001" s="1601" t="s">
        <v>5725</v>
      </c>
      <c r="G1001" s="1602">
        <v>3</v>
      </c>
      <c r="H1001" s="1494" t="s">
        <v>5712</v>
      </c>
      <c r="I1001" s="1409"/>
      <c r="J1001" s="2"/>
    </row>
    <row r="1002" spans="1:22" ht="13.5" customHeight="1">
      <c r="A1002" s="1497">
        <v>2021</v>
      </c>
      <c r="B1002" s="1457"/>
      <c r="C1002" s="1494"/>
      <c r="D1002" s="1494"/>
      <c r="E1002" s="1669"/>
      <c r="F1002" s="1495"/>
      <c r="G1002" s="1495">
        <v>102</v>
      </c>
      <c r="H1002" s="1494"/>
      <c r="I1002" s="1409"/>
      <c r="J1002" s="2"/>
    </row>
    <row r="1003" spans="1:22" ht="13.5" customHeight="1">
      <c r="A1003" s="124" t="s">
        <v>46</v>
      </c>
      <c r="B1003" s="125"/>
      <c r="C1003" s="125" t="s">
        <v>1005</v>
      </c>
      <c r="D1003" s="126"/>
      <c r="E1003" s="1672"/>
      <c r="F1003" s="264"/>
      <c r="G1003" s="129">
        <v>214</v>
      </c>
      <c r="H1003" s="146"/>
      <c r="I1003" s="1409"/>
      <c r="J1003" s="93"/>
    </row>
    <row r="1004" spans="1:22" ht="13.5" customHeight="1">
      <c r="A1004" s="147"/>
      <c r="C1004" s="72"/>
      <c r="E1004" s="1673"/>
      <c r="F1004" s="133"/>
      <c r="G1004" s="133"/>
      <c r="I1004" s="1409"/>
      <c r="J1004" s="93"/>
    </row>
    <row r="1005" spans="1:22" s="115" customFormat="1" ht="13.5" customHeight="1">
      <c r="A1005" s="134">
        <v>2018</v>
      </c>
      <c r="B1005" s="107" t="s">
        <v>91</v>
      </c>
      <c r="C1005" s="169" t="s">
        <v>125</v>
      </c>
      <c r="D1005" s="107" t="s">
        <v>222</v>
      </c>
      <c r="E1005" s="1670">
        <v>43163</v>
      </c>
      <c r="F1005" s="111" t="s">
        <v>1006</v>
      </c>
      <c r="G1005" s="111">
        <v>10</v>
      </c>
      <c r="H1005" s="170" t="s">
        <v>1007</v>
      </c>
      <c r="I1005" s="1540"/>
      <c r="J1005" s="114"/>
      <c r="K1005" s="113"/>
      <c r="L1005" s="113"/>
      <c r="M1005" s="113"/>
      <c r="N1005" s="113"/>
      <c r="O1005" s="113"/>
      <c r="P1005" s="113"/>
      <c r="Q1005" s="113"/>
      <c r="R1005" s="113"/>
      <c r="S1005" s="113"/>
      <c r="T1005" s="113"/>
    </row>
    <row r="1006" spans="1:22" s="115" customFormat="1" ht="13.5" customHeight="1">
      <c r="A1006" s="134">
        <v>2018</v>
      </c>
      <c r="B1006" s="107" t="s">
        <v>91</v>
      </c>
      <c r="C1006" s="169" t="s">
        <v>125</v>
      </c>
      <c r="D1006" s="107" t="s">
        <v>319</v>
      </c>
      <c r="E1006" s="1670">
        <v>43386</v>
      </c>
      <c r="F1006" s="111" t="s">
        <v>1008</v>
      </c>
      <c r="G1006" s="111">
        <v>5</v>
      </c>
      <c r="H1006" s="170" t="s">
        <v>236</v>
      </c>
      <c r="I1006" s="1540"/>
      <c r="J1006" s="114"/>
      <c r="K1006" s="113"/>
      <c r="L1006" s="113"/>
      <c r="M1006" s="113"/>
      <c r="N1006" s="113"/>
      <c r="O1006" s="113"/>
      <c r="P1006" s="113"/>
      <c r="Q1006" s="113"/>
      <c r="R1006" s="113"/>
      <c r="S1006" s="113"/>
      <c r="T1006" s="113"/>
    </row>
    <row r="1007" spans="1:22" s="115" customFormat="1" ht="13.5" customHeight="1">
      <c r="A1007" s="134">
        <v>2018</v>
      </c>
      <c r="B1007" s="107" t="s">
        <v>91</v>
      </c>
      <c r="C1007" s="169" t="s">
        <v>125</v>
      </c>
      <c r="D1007" s="107" t="s">
        <v>319</v>
      </c>
      <c r="E1007" s="1670">
        <v>43386</v>
      </c>
      <c r="F1007" s="111" t="s">
        <v>1008</v>
      </c>
      <c r="G1007" s="111">
        <v>5</v>
      </c>
      <c r="H1007" s="170" t="s">
        <v>273</v>
      </c>
      <c r="I1007" s="1540"/>
      <c r="J1007" s="114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</row>
    <row r="1008" spans="1:22" ht="13.5" customHeight="1">
      <c r="A1008" s="134">
        <v>2018</v>
      </c>
      <c r="B1008" s="116"/>
      <c r="C1008" s="151"/>
      <c r="D1008" s="116"/>
      <c r="E1008" s="1671"/>
      <c r="F1008" s="199"/>
      <c r="G1008" s="111">
        <f>SUM(G1005:G1007)</f>
        <v>20</v>
      </c>
      <c r="H1008" s="152"/>
      <c r="I1008" s="1409"/>
      <c r="J1008" s="189"/>
      <c r="K1008" s="261"/>
      <c r="L1008" s="271"/>
      <c r="M1008" s="271"/>
      <c r="N1008" s="195"/>
      <c r="O1008" s="195"/>
      <c r="P1008" s="195"/>
      <c r="Q1008" s="195"/>
      <c r="R1008" s="195"/>
      <c r="S1008" s="195"/>
      <c r="T1008" s="195"/>
      <c r="U1008" s="197"/>
      <c r="V1008" s="197"/>
    </row>
    <row r="1009" spans="1:22">
      <c r="A1009" s="173">
        <v>2019</v>
      </c>
      <c r="B1009" s="73" t="s">
        <v>91</v>
      </c>
      <c r="C1009" s="174" t="s">
        <v>125</v>
      </c>
      <c r="D1009" s="174" t="s">
        <v>277</v>
      </c>
      <c r="E1009" s="1679">
        <v>43716</v>
      </c>
      <c r="F1009" s="1662" t="s">
        <v>1009</v>
      </c>
      <c r="G1009" s="173">
        <v>3</v>
      </c>
      <c r="H1009" s="88" t="s">
        <v>1010</v>
      </c>
      <c r="I1009" s="1409"/>
    </row>
    <row r="1010" spans="1:22">
      <c r="A1010" s="173">
        <v>2019</v>
      </c>
      <c r="B1010" s="73" t="s">
        <v>91</v>
      </c>
      <c r="C1010" s="174" t="s">
        <v>125</v>
      </c>
      <c r="D1010" s="73" t="s">
        <v>84</v>
      </c>
      <c r="E1010" s="1679">
        <v>43765</v>
      </c>
      <c r="F1010" s="1657" t="s">
        <v>1011</v>
      </c>
      <c r="G1010" s="173">
        <v>0</v>
      </c>
      <c r="H1010" s="88" t="s">
        <v>342</v>
      </c>
      <c r="I1010" s="1409" t="s">
        <v>234</v>
      </c>
    </row>
    <row r="1011" spans="1:22">
      <c r="A1011" s="173">
        <v>2019</v>
      </c>
      <c r="B1011" s="73" t="s">
        <v>91</v>
      </c>
      <c r="C1011" s="174" t="s">
        <v>125</v>
      </c>
      <c r="D1011" s="73" t="s">
        <v>84</v>
      </c>
      <c r="E1011" s="1679">
        <v>43765</v>
      </c>
      <c r="F1011" s="1657" t="s">
        <v>1011</v>
      </c>
      <c r="G1011" s="173">
        <v>0</v>
      </c>
      <c r="H1011" s="88" t="s">
        <v>670</v>
      </c>
      <c r="I1011" s="1409" t="s">
        <v>234</v>
      </c>
    </row>
    <row r="1012" spans="1:22">
      <c r="A1012" s="173">
        <v>2019</v>
      </c>
      <c r="B1012" s="174"/>
      <c r="C1012" s="174"/>
      <c r="D1012" s="174"/>
      <c r="E1012" s="1679"/>
      <c r="F1012" s="1715"/>
      <c r="G1012" s="173">
        <f>SUM(G1009:G1011)</f>
        <v>3</v>
      </c>
      <c r="I1012" s="1409"/>
    </row>
    <row r="1013" spans="1:22" ht="13.5" customHeight="1">
      <c r="A1013" s="1497">
        <v>2021</v>
      </c>
      <c r="B1013" s="1457" t="s">
        <v>91</v>
      </c>
      <c r="C1013" s="1494" t="s">
        <v>125</v>
      </c>
      <c r="D1013" s="1494" t="s">
        <v>5469</v>
      </c>
      <c r="E1013" s="1669">
        <v>44282</v>
      </c>
      <c r="F1013" s="1495" t="s">
        <v>5470</v>
      </c>
      <c r="G1013" s="1495">
        <v>5</v>
      </c>
      <c r="H1013" s="1494" t="s">
        <v>5448</v>
      </c>
      <c r="I1013" s="1409"/>
      <c r="J1013" s="2"/>
    </row>
    <row r="1014" spans="1:22" ht="13.5" customHeight="1">
      <c r="A1014" s="1497">
        <v>2021</v>
      </c>
      <c r="B1014" s="1457" t="s">
        <v>91</v>
      </c>
      <c r="C1014" s="1494" t="s">
        <v>125</v>
      </c>
      <c r="D1014" s="1494" t="s">
        <v>5469</v>
      </c>
      <c r="E1014" s="1669">
        <v>44282</v>
      </c>
      <c r="F1014" s="1495" t="s">
        <v>5470</v>
      </c>
      <c r="G1014" s="1495">
        <v>5</v>
      </c>
      <c r="H1014" s="1494" t="s">
        <v>5458</v>
      </c>
      <c r="I1014" s="1409"/>
      <c r="J1014" s="2"/>
    </row>
    <row r="1015" spans="1:22" ht="13.5" customHeight="1">
      <c r="A1015" s="1497">
        <v>2021</v>
      </c>
      <c r="B1015" s="1457"/>
      <c r="C1015" s="1494"/>
      <c r="D1015" s="1494"/>
      <c r="E1015" s="1669"/>
      <c r="F1015" s="1495"/>
      <c r="G1015" s="1495">
        <f>SUM(G1013:G1014)</f>
        <v>10</v>
      </c>
      <c r="H1015" s="1494"/>
      <c r="I1015" s="1409"/>
      <c r="J1015" s="2"/>
    </row>
    <row r="1016" spans="1:22" ht="13.5" customHeight="1">
      <c r="A1016" s="144" t="s">
        <v>46</v>
      </c>
      <c r="B1016" s="125"/>
      <c r="C1016" s="145" t="s">
        <v>1012</v>
      </c>
      <c r="D1016" s="125"/>
      <c r="E1016" s="1672"/>
      <c r="F1016" s="129"/>
      <c r="G1016" s="129">
        <f>G1008+G1012+G1015</f>
        <v>33</v>
      </c>
      <c r="H1016" s="146"/>
      <c r="I1016" s="1409"/>
      <c r="J1016" s="93"/>
    </row>
    <row r="1017" spans="1:22" ht="13.5" customHeight="1">
      <c r="A1017" s="147"/>
      <c r="C1017" s="72"/>
      <c r="E1017" s="1673"/>
      <c r="F1017" s="133"/>
      <c r="G1017" s="133"/>
      <c r="I1017" s="1409"/>
      <c r="J1017" s="93"/>
    </row>
    <row r="1018" spans="1:22" s="115" customFormat="1" ht="13.5" customHeight="1">
      <c r="A1018" s="134">
        <v>2018</v>
      </c>
      <c r="B1018" s="107" t="s">
        <v>53</v>
      </c>
      <c r="C1018" s="169" t="s">
        <v>79</v>
      </c>
      <c r="D1018" s="107" t="s">
        <v>461</v>
      </c>
      <c r="E1018" s="1670">
        <v>43366</v>
      </c>
      <c r="F1018" s="111" t="s">
        <v>1013</v>
      </c>
      <c r="G1018" s="111">
        <v>5</v>
      </c>
      <c r="H1018" s="170" t="s">
        <v>248</v>
      </c>
      <c r="I1018" s="1540"/>
      <c r="J1018" s="114"/>
      <c r="K1018" s="113"/>
      <c r="L1018" s="113"/>
      <c r="M1018" s="113"/>
      <c r="N1018" s="113"/>
      <c r="O1018" s="113"/>
      <c r="P1018" s="113"/>
      <c r="Q1018" s="113"/>
      <c r="R1018" s="113"/>
      <c r="S1018" s="113"/>
      <c r="T1018" s="113"/>
    </row>
    <row r="1019" spans="1:22" ht="13.5" customHeight="1">
      <c r="A1019" s="134">
        <v>2018</v>
      </c>
      <c r="B1019" s="116"/>
      <c r="C1019" s="151"/>
      <c r="D1019" s="116"/>
      <c r="E1019" s="1671"/>
      <c r="F1019" s="199"/>
      <c r="G1019" s="111">
        <f>SUM(G1018:G1018)</f>
        <v>5</v>
      </c>
      <c r="H1019" s="152"/>
      <c r="I1019" s="1409"/>
      <c r="J1019" s="189"/>
      <c r="K1019" s="261"/>
      <c r="L1019" s="271"/>
      <c r="M1019" s="271"/>
      <c r="N1019" s="195"/>
      <c r="O1019" s="195"/>
      <c r="P1019" s="195"/>
      <c r="Q1019" s="195"/>
      <c r="R1019" s="195"/>
      <c r="S1019" s="195"/>
      <c r="T1019" s="195"/>
      <c r="U1019" s="197"/>
      <c r="V1019" s="197"/>
    </row>
    <row r="1020" spans="1:22" ht="13.5" customHeight="1">
      <c r="A1020" s="144" t="s">
        <v>46</v>
      </c>
      <c r="B1020" s="125"/>
      <c r="C1020" s="145" t="s">
        <v>1014</v>
      </c>
      <c r="D1020" s="125"/>
      <c r="E1020" s="1672"/>
      <c r="F1020" s="129"/>
      <c r="G1020" s="129">
        <f>G1019</f>
        <v>5</v>
      </c>
      <c r="H1020" s="146"/>
      <c r="I1020" s="1409"/>
      <c r="J1020" s="93"/>
    </row>
    <row r="1021" spans="1:22" ht="13.5" customHeight="1">
      <c r="A1021" s="147"/>
      <c r="C1021" s="148"/>
      <c r="E1021" s="1673"/>
      <c r="F1021" s="133"/>
      <c r="G1021" s="133"/>
      <c r="I1021" s="1409"/>
      <c r="J1021" s="93"/>
    </row>
    <row r="1022" spans="1:22" s="115" customFormat="1" ht="13.5" customHeight="1">
      <c r="A1022" s="134">
        <v>2018</v>
      </c>
      <c r="B1022" s="107" t="s">
        <v>164</v>
      </c>
      <c r="C1022" s="107" t="s">
        <v>180</v>
      </c>
      <c r="D1022" s="107" t="s">
        <v>112</v>
      </c>
      <c r="E1022" s="1670">
        <v>43422</v>
      </c>
      <c r="F1022" s="111" t="s">
        <v>1015</v>
      </c>
      <c r="G1022" s="172">
        <v>0</v>
      </c>
      <c r="H1022" s="170" t="s">
        <v>391</v>
      </c>
      <c r="I1022" s="1409" t="s">
        <v>234</v>
      </c>
      <c r="J1022" s="114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</row>
    <row r="1023" spans="1:22" s="115" customFormat="1" ht="13.5" customHeight="1">
      <c r="A1023" s="134">
        <v>2018</v>
      </c>
      <c r="C1023" s="107"/>
      <c r="D1023" s="107"/>
      <c r="E1023" s="1670"/>
      <c r="F1023" s="111"/>
      <c r="G1023" s="172">
        <f>SUM(G1022)</f>
        <v>0</v>
      </c>
      <c r="H1023" s="170"/>
      <c r="I1023" s="1540"/>
      <c r="J1023" s="114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</row>
    <row r="1024" spans="1:22" s="115" customFormat="1" ht="13.5" customHeight="1">
      <c r="A1024" s="1413">
        <v>2020</v>
      </c>
      <c r="B1024" s="1362" t="s">
        <v>164</v>
      </c>
      <c r="C1024" s="1375" t="s">
        <v>180</v>
      </c>
      <c r="D1024" s="1375" t="s">
        <v>252</v>
      </c>
      <c r="E1024" s="1691">
        <v>43891</v>
      </c>
      <c r="F1024" s="1668" t="s">
        <v>1016</v>
      </c>
      <c r="G1024" s="1378">
        <v>3</v>
      </c>
      <c r="H1024" s="1414" t="s">
        <v>1017</v>
      </c>
      <c r="I1024" s="1540"/>
      <c r="J1024" s="114"/>
      <c r="K1024" s="113"/>
      <c r="L1024" s="113"/>
      <c r="M1024" s="113"/>
      <c r="N1024" s="113"/>
      <c r="O1024" s="113"/>
      <c r="P1024" s="113"/>
      <c r="Q1024" s="113"/>
      <c r="R1024" s="113"/>
      <c r="S1024" s="113"/>
      <c r="T1024" s="113"/>
    </row>
    <row r="1025" spans="1:22" s="115" customFormat="1" ht="13.5" customHeight="1">
      <c r="A1025" s="1413">
        <v>2020</v>
      </c>
      <c r="B1025" s="1362"/>
      <c r="C1025" s="1362"/>
      <c r="D1025" s="1362"/>
      <c r="E1025" s="1681"/>
      <c r="F1025" s="1363"/>
      <c r="G1025" s="1412">
        <f>SUM(G1024)</f>
        <v>3</v>
      </c>
      <c r="H1025" s="1405"/>
      <c r="I1025" s="1540"/>
      <c r="J1025" s="114"/>
      <c r="K1025" s="113"/>
      <c r="L1025" s="113"/>
      <c r="M1025" s="113"/>
      <c r="N1025" s="113"/>
      <c r="O1025" s="113"/>
      <c r="P1025" s="113"/>
      <c r="Q1025" s="113"/>
      <c r="R1025" s="113"/>
      <c r="S1025" s="113"/>
      <c r="T1025" s="113"/>
    </row>
    <row r="1026" spans="1:22" ht="13.5" customHeight="1">
      <c r="A1026" s="144" t="s">
        <v>46</v>
      </c>
      <c r="B1026" s="125"/>
      <c r="C1026" s="125" t="s">
        <v>1018</v>
      </c>
      <c r="D1026" s="125"/>
      <c r="E1026" s="1672"/>
      <c r="F1026" s="129"/>
      <c r="G1026" s="264">
        <f>G1023+G1025</f>
        <v>3</v>
      </c>
      <c r="H1026" s="146"/>
      <c r="I1026" s="1409"/>
      <c r="J1026" s="93"/>
    </row>
    <row r="1027" spans="1:22" ht="13.5" customHeight="1">
      <c r="A1027" s="178"/>
      <c r="B1027" s="154"/>
      <c r="C1027" s="154"/>
      <c r="D1027" s="154"/>
      <c r="E1027" s="1677"/>
      <c r="F1027" s="153"/>
      <c r="G1027" s="280"/>
      <c r="H1027" s="157"/>
      <c r="I1027" s="1409"/>
      <c r="J1027" s="93"/>
    </row>
    <row r="1028" spans="1:22" s="115" customFormat="1">
      <c r="A1028" s="134">
        <v>2018</v>
      </c>
      <c r="B1028" s="107" t="s">
        <v>164</v>
      </c>
      <c r="C1028" s="107" t="s">
        <v>206</v>
      </c>
      <c r="D1028" s="107" t="s">
        <v>112</v>
      </c>
      <c r="E1028" s="1670">
        <v>43422</v>
      </c>
      <c r="F1028" s="1665" t="s">
        <v>1019</v>
      </c>
      <c r="G1028" s="111">
        <v>0</v>
      </c>
      <c r="H1028" s="170" t="s">
        <v>831</v>
      </c>
      <c r="I1028" s="1409" t="s">
        <v>234</v>
      </c>
      <c r="J1028" s="113"/>
      <c r="K1028" s="113"/>
      <c r="L1028" s="113"/>
      <c r="M1028" s="113"/>
      <c r="N1028" s="113"/>
      <c r="O1028" s="113"/>
      <c r="P1028" s="113"/>
      <c r="Q1028" s="113"/>
      <c r="R1028" s="113"/>
      <c r="S1028" s="113"/>
      <c r="T1028" s="113"/>
    </row>
    <row r="1029" spans="1:22" s="115" customFormat="1">
      <c r="A1029" s="134">
        <v>2018</v>
      </c>
      <c r="B1029" s="107" t="s">
        <v>164</v>
      </c>
      <c r="C1029" s="107" t="s">
        <v>206</v>
      </c>
      <c r="D1029" s="107" t="s">
        <v>112</v>
      </c>
      <c r="E1029" s="1670">
        <v>43422</v>
      </c>
      <c r="F1029" s="1665" t="s">
        <v>1020</v>
      </c>
      <c r="G1029" s="111">
        <v>5</v>
      </c>
      <c r="H1029" s="170" t="s">
        <v>414</v>
      </c>
      <c r="I1029" s="1540"/>
      <c r="J1029" s="113"/>
      <c r="K1029" s="113"/>
      <c r="L1029" s="113"/>
      <c r="M1029" s="113"/>
      <c r="N1029" s="113"/>
      <c r="O1029" s="113"/>
      <c r="P1029" s="113"/>
      <c r="Q1029" s="113"/>
      <c r="R1029" s="113"/>
      <c r="S1029" s="113"/>
      <c r="T1029" s="113"/>
    </row>
    <row r="1030" spans="1:22" ht="13.5" customHeight="1">
      <c r="A1030" s="134">
        <v>2018</v>
      </c>
      <c r="B1030" s="116"/>
      <c r="C1030" s="151"/>
      <c r="D1030" s="116"/>
      <c r="E1030" s="1671"/>
      <c r="F1030" s="199"/>
      <c r="G1030" s="111">
        <f>SUM(G1028:G1029)</f>
        <v>5</v>
      </c>
      <c r="H1030" s="152"/>
      <c r="I1030" s="1409"/>
      <c r="J1030" s="189"/>
      <c r="K1030" s="261"/>
      <c r="L1030" s="271"/>
      <c r="M1030" s="271"/>
      <c r="N1030" s="195"/>
      <c r="O1030" s="195"/>
      <c r="P1030" s="195"/>
      <c r="Q1030" s="195"/>
      <c r="R1030" s="195"/>
      <c r="S1030" s="195"/>
      <c r="T1030" s="195"/>
      <c r="U1030" s="197"/>
      <c r="V1030" s="197"/>
    </row>
    <row r="1031" spans="1:22" ht="13.5" customHeight="1">
      <c r="A1031" s="144" t="s">
        <v>46</v>
      </c>
      <c r="B1031" s="125"/>
      <c r="C1031" s="145" t="s">
        <v>1021</v>
      </c>
      <c r="D1031" s="125"/>
      <c r="E1031" s="1672"/>
      <c r="F1031" s="129"/>
      <c r="G1031" s="129">
        <f>G1030</f>
        <v>5</v>
      </c>
      <c r="H1031" s="146"/>
      <c r="I1031" s="1409"/>
      <c r="J1031" s="93"/>
    </row>
    <row r="1032" spans="1:22" ht="13.5" customHeight="1">
      <c r="A1032" s="147"/>
      <c r="E1032" s="1673"/>
      <c r="F1032" s="133"/>
      <c r="I1032" s="1409"/>
      <c r="J1032" s="93"/>
    </row>
    <row r="1033" spans="1:22" ht="13.5" customHeight="1">
      <c r="A1033" s="147">
        <v>2019</v>
      </c>
      <c r="B1033" s="73" t="s">
        <v>91</v>
      </c>
      <c r="C1033" s="73" t="s">
        <v>101</v>
      </c>
      <c r="D1033" s="73" t="s">
        <v>94</v>
      </c>
      <c r="E1033" s="1673">
        <v>43772</v>
      </c>
      <c r="F1033" s="133" t="s">
        <v>1022</v>
      </c>
      <c r="G1033" s="87">
        <v>5</v>
      </c>
      <c r="H1033" s="88" t="s">
        <v>236</v>
      </c>
      <c r="I1033" s="1409"/>
      <c r="J1033" s="93"/>
    </row>
    <row r="1034" spans="1:22" ht="13.5" customHeight="1">
      <c r="A1034" s="147">
        <v>2019</v>
      </c>
      <c r="B1034" s="73" t="s">
        <v>91</v>
      </c>
      <c r="C1034" s="73" t="s">
        <v>101</v>
      </c>
      <c r="D1034" s="73" t="s">
        <v>94</v>
      </c>
      <c r="E1034" s="1673">
        <v>43772</v>
      </c>
      <c r="F1034" s="133" t="s">
        <v>1022</v>
      </c>
      <c r="G1034" s="87">
        <v>5</v>
      </c>
      <c r="H1034" s="88" t="s">
        <v>273</v>
      </c>
      <c r="I1034" s="1409"/>
      <c r="J1034" s="93"/>
    </row>
    <row r="1035" spans="1:22" ht="13.5" customHeight="1">
      <c r="A1035" s="147">
        <v>2019</v>
      </c>
      <c r="E1035" s="1673"/>
      <c r="F1035" s="133"/>
      <c r="G1035" s="87">
        <f>SUM(G1033:G1034)</f>
        <v>10</v>
      </c>
      <c r="I1035" s="1409"/>
      <c r="J1035" s="93"/>
    </row>
    <row r="1036" spans="1:22" ht="13.5" customHeight="1">
      <c r="A1036" s="1363">
        <v>2020</v>
      </c>
      <c r="B1036" s="1362" t="s">
        <v>91</v>
      </c>
      <c r="C1036" s="1414" t="s">
        <v>101</v>
      </c>
      <c r="D1036" s="1414" t="s">
        <v>252</v>
      </c>
      <c r="E1036" s="1786">
        <v>43891</v>
      </c>
      <c r="F1036" s="1787" t="s">
        <v>1023</v>
      </c>
      <c r="G1036" s="1788">
        <v>10</v>
      </c>
      <c r="H1036" s="1414" t="s">
        <v>1024</v>
      </c>
      <c r="I1036" s="1409"/>
      <c r="J1036" s="93"/>
    </row>
    <row r="1037" spans="1:22" ht="13.5" customHeight="1">
      <c r="A1037" s="1363">
        <v>2020</v>
      </c>
      <c r="B1037" s="1362" t="s">
        <v>91</v>
      </c>
      <c r="C1037" s="1414" t="s">
        <v>101</v>
      </c>
      <c r="D1037" s="1414" t="s">
        <v>252</v>
      </c>
      <c r="E1037" s="1786">
        <v>43891</v>
      </c>
      <c r="F1037" s="1787" t="s">
        <v>1025</v>
      </c>
      <c r="G1037" s="1788">
        <v>7</v>
      </c>
      <c r="H1037" s="1414" t="s">
        <v>1026</v>
      </c>
      <c r="I1037" s="1409"/>
      <c r="J1037" s="93"/>
    </row>
    <row r="1038" spans="1:22" ht="13.5" customHeight="1">
      <c r="A1038" s="1363">
        <v>2020</v>
      </c>
      <c r="B1038" s="1362" t="s">
        <v>91</v>
      </c>
      <c r="C1038" s="1414" t="s">
        <v>101</v>
      </c>
      <c r="D1038" s="1414" t="s">
        <v>252</v>
      </c>
      <c r="E1038" s="1786">
        <v>43891</v>
      </c>
      <c r="F1038" s="1787" t="s">
        <v>1027</v>
      </c>
      <c r="G1038" s="1788">
        <v>10</v>
      </c>
      <c r="H1038" s="1414" t="s">
        <v>1028</v>
      </c>
      <c r="I1038" s="1409"/>
      <c r="J1038" s="93"/>
    </row>
    <row r="1039" spans="1:22" ht="13.5" customHeight="1">
      <c r="A1039" s="1363">
        <v>2020</v>
      </c>
      <c r="B1039" s="1362" t="s">
        <v>91</v>
      </c>
      <c r="C1039" s="1414" t="s">
        <v>101</v>
      </c>
      <c r="D1039" s="1414" t="s">
        <v>252</v>
      </c>
      <c r="E1039" s="1786">
        <v>43891</v>
      </c>
      <c r="F1039" s="1787" t="s">
        <v>1029</v>
      </c>
      <c r="G1039" s="1788">
        <v>3</v>
      </c>
      <c r="H1039" s="1414" t="s">
        <v>1030</v>
      </c>
      <c r="I1039" s="1409"/>
      <c r="J1039" s="93"/>
    </row>
    <row r="1040" spans="1:22" ht="13.5" customHeight="1">
      <c r="A1040" s="1363">
        <v>2020</v>
      </c>
      <c r="B1040" s="1362"/>
      <c r="C1040" s="1414"/>
      <c r="D1040" s="1414"/>
      <c r="E1040" s="1786"/>
      <c r="F1040" s="1787"/>
      <c r="G1040" s="1788">
        <f>SUM(G1036:G1039)</f>
        <v>30</v>
      </c>
      <c r="H1040" s="1414"/>
      <c r="I1040" s="1409"/>
      <c r="J1040" s="93"/>
    </row>
    <row r="1041" spans="1:20" ht="13.5" customHeight="1">
      <c r="A1041" s="1458">
        <v>2021</v>
      </c>
      <c r="B1041" s="1457" t="s">
        <v>91</v>
      </c>
      <c r="C1041" s="1494" t="s">
        <v>101</v>
      </c>
      <c r="D1041" s="1494" t="s">
        <v>252</v>
      </c>
      <c r="E1041" s="1669">
        <v>44262</v>
      </c>
      <c r="F1041" s="1495" t="s">
        <v>1031</v>
      </c>
      <c r="G1041" s="1495">
        <v>10</v>
      </c>
      <c r="H1041" s="1494" t="s">
        <v>1024</v>
      </c>
      <c r="I1041" s="1409"/>
      <c r="J1041" s="93"/>
    </row>
    <row r="1042" spans="1:20" ht="13.5" customHeight="1">
      <c r="A1042" s="1458">
        <v>2021</v>
      </c>
      <c r="B1042" s="1457" t="s">
        <v>91</v>
      </c>
      <c r="C1042" s="1494" t="s">
        <v>101</v>
      </c>
      <c r="D1042" s="1494" t="s">
        <v>252</v>
      </c>
      <c r="E1042" s="1669">
        <v>44262</v>
      </c>
      <c r="F1042" s="1495" t="s">
        <v>5418</v>
      </c>
      <c r="G1042" s="1495">
        <v>3</v>
      </c>
      <c r="H1042" s="1494" t="s">
        <v>583</v>
      </c>
      <c r="I1042" s="1409"/>
      <c r="J1042" s="93"/>
    </row>
    <row r="1043" spans="1:20" ht="13.5" customHeight="1">
      <c r="A1043" s="1458">
        <v>2021</v>
      </c>
      <c r="B1043" s="1457" t="s">
        <v>91</v>
      </c>
      <c r="C1043" s="1494" t="s">
        <v>101</v>
      </c>
      <c r="D1043" s="1494" t="s">
        <v>252</v>
      </c>
      <c r="E1043" s="1669">
        <v>44262</v>
      </c>
      <c r="F1043" s="1495" t="s">
        <v>5419</v>
      </c>
      <c r="G1043" s="1495">
        <v>3</v>
      </c>
      <c r="H1043" s="1494" t="s">
        <v>1359</v>
      </c>
      <c r="I1043" s="1409"/>
      <c r="J1043" s="93"/>
    </row>
    <row r="1044" spans="1:20" ht="13.5" customHeight="1">
      <c r="A1044" s="1458">
        <v>2021</v>
      </c>
      <c r="B1044" s="1457" t="s">
        <v>91</v>
      </c>
      <c r="C1044" s="1494" t="s">
        <v>101</v>
      </c>
      <c r="D1044" s="1494" t="s">
        <v>252</v>
      </c>
      <c r="E1044" s="1669">
        <v>44262</v>
      </c>
      <c r="F1044" s="1495" t="s">
        <v>5676</v>
      </c>
      <c r="G1044" s="1495">
        <v>7</v>
      </c>
      <c r="H1044" s="1494" t="s">
        <v>5677</v>
      </c>
      <c r="I1044" s="1409"/>
      <c r="J1044" s="93"/>
    </row>
    <row r="1045" spans="1:20" ht="13.5" customHeight="1">
      <c r="A1045" s="1458">
        <v>2021</v>
      </c>
      <c r="B1045" s="1457" t="s">
        <v>91</v>
      </c>
      <c r="C1045" s="1459" t="s">
        <v>101</v>
      </c>
      <c r="D1045" s="1459" t="s">
        <v>5486</v>
      </c>
      <c r="E1045" s="1675">
        <v>44332</v>
      </c>
      <c r="F1045" s="1601" t="s">
        <v>5595</v>
      </c>
      <c r="G1045" s="1602">
        <v>7</v>
      </c>
      <c r="H1045" s="1494" t="s">
        <v>5596</v>
      </c>
      <c r="I1045" s="1409"/>
      <c r="J1045" s="93"/>
    </row>
    <row r="1046" spans="1:20" ht="13.5" customHeight="1">
      <c r="A1046" s="1458">
        <v>2021</v>
      </c>
      <c r="B1046" s="1457"/>
      <c r="C1046" s="1459"/>
      <c r="D1046" s="1459"/>
      <c r="E1046" s="1708"/>
      <c r="F1046" s="1731"/>
      <c r="G1046" s="1542">
        <f>SUM(G1041:G1045)</f>
        <v>30</v>
      </c>
      <c r="H1046" s="1460"/>
      <c r="I1046" s="1409"/>
      <c r="J1046" s="93"/>
    </row>
    <row r="1047" spans="1:20" ht="13.5" customHeight="1">
      <c r="A1047" s="144" t="s">
        <v>46</v>
      </c>
      <c r="B1047" s="125"/>
      <c r="C1047" s="145" t="s">
        <v>1032</v>
      </c>
      <c r="D1047" s="125"/>
      <c r="E1047" s="1672"/>
      <c r="F1047" s="129"/>
      <c r="G1047" s="129">
        <f>G1035+G1040+G1046</f>
        <v>70</v>
      </c>
      <c r="H1047" s="146"/>
      <c r="I1047" s="1409"/>
      <c r="J1047" s="93"/>
    </row>
    <row r="1048" spans="1:20" ht="13.5" customHeight="1">
      <c r="A1048" s="147"/>
      <c r="C1048" s="148"/>
      <c r="E1048" s="1673"/>
      <c r="F1048" s="133"/>
      <c r="G1048" s="133"/>
      <c r="I1048" s="1409"/>
      <c r="J1048" s="93"/>
    </row>
    <row r="1049" spans="1:20" s="115" customFormat="1">
      <c r="A1049" s="134">
        <v>2018</v>
      </c>
      <c r="B1049" s="107" t="s">
        <v>164</v>
      </c>
      <c r="C1049" s="107" t="s">
        <v>201</v>
      </c>
      <c r="D1049" s="107" t="s">
        <v>227</v>
      </c>
      <c r="E1049" s="1670">
        <v>43240</v>
      </c>
      <c r="F1049" s="1665" t="s">
        <v>1033</v>
      </c>
      <c r="G1049" s="111">
        <v>7</v>
      </c>
      <c r="H1049" s="170" t="s">
        <v>1034</v>
      </c>
      <c r="I1049" s="1540"/>
      <c r="J1049" s="113"/>
      <c r="K1049" s="113"/>
      <c r="L1049" s="113"/>
      <c r="M1049" s="113"/>
      <c r="N1049" s="113"/>
      <c r="O1049" s="113"/>
      <c r="P1049" s="113"/>
      <c r="Q1049" s="113"/>
      <c r="R1049" s="113"/>
      <c r="S1049" s="113"/>
      <c r="T1049" s="113"/>
    </row>
    <row r="1050" spans="1:20" s="115" customFormat="1">
      <c r="A1050" s="134">
        <v>2018</v>
      </c>
      <c r="B1050" s="107"/>
      <c r="C1050" s="107"/>
      <c r="D1050" s="107"/>
      <c r="E1050" s="1670"/>
      <c r="F1050" s="1665"/>
      <c r="G1050" s="111">
        <f>SUM(G1049)</f>
        <v>7</v>
      </c>
      <c r="H1050" s="170"/>
      <c r="I1050" s="1540"/>
      <c r="J1050" s="113"/>
      <c r="K1050" s="113"/>
      <c r="L1050" s="113"/>
      <c r="M1050" s="113"/>
      <c r="N1050" s="113"/>
      <c r="O1050" s="113"/>
      <c r="P1050" s="113"/>
      <c r="Q1050" s="113"/>
      <c r="R1050" s="113"/>
      <c r="S1050" s="113"/>
      <c r="T1050" s="113"/>
    </row>
    <row r="1051" spans="1:20" ht="13.5" customHeight="1">
      <c r="A1051" s="124" t="s">
        <v>46</v>
      </c>
      <c r="B1051" s="125"/>
      <c r="C1051" s="125" t="s">
        <v>1035</v>
      </c>
      <c r="D1051" s="126"/>
      <c r="E1051" s="1672"/>
      <c r="F1051" s="264"/>
      <c r="G1051" s="129">
        <f>G1050</f>
        <v>7</v>
      </c>
      <c r="H1051" s="146"/>
      <c r="I1051" s="1409"/>
      <c r="J1051" s="93"/>
    </row>
    <row r="1052" spans="1:20" ht="13.5" customHeight="1">
      <c r="A1052" s="104"/>
      <c r="D1052" s="131"/>
      <c r="E1052" s="1673"/>
      <c r="F1052" s="87"/>
      <c r="G1052" s="133"/>
      <c r="I1052" s="1409"/>
      <c r="J1052" s="93"/>
    </row>
    <row r="1053" spans="1:20" s="115" customFormat="1" ht="13.5" customHeight="1">
      <c r="A1053" s="134">
        <v>2018</v>
      </c>
      <c r="B1053" s="107" t="s">
        <v>91</v>
      </c>
      <c r="C1053" s="169" t="s">
        <v>185</v>
      </c>
      <c r="D1053" s="107" t="s">
        <v>222</v>
      </c>
      <c r="E1053" s="1670">
        <v>43163</v>
      </c>
      <c r="F1053" s="111" t="s">
        <v>1036</v>
      </c>
      <c r="G1053" s="111">
        <v>3</v>
      </c>
      <c r="H1053" s="170" t="s">
        <v>1037</v>
      </c>
      <c r="I1053" s="1540"/>
      <c r="J1053" s="114"/>
      <c r="K1053" s="113"/>
      <c r="L1053" s="113"/>
      <c r="M1053" s="113"/>
      <c r="N1053" s="113"/>
      <c r="O1053" s="113"/>
      <c r="P1053" s="113"/>
      <c r="Q1053" s="113"/>
      <c r="R1053" s="113"/>
      <c r="S1053" s="113"/>
      <c r="T1053" s="113"/>
    </row>
    <row r="1054" spans="1:20" s="115" customFormat="1" ht="13.5" customHeight="1">
      <c r="A1054" s="134">
        <v>2018</v>
      </c>
      <c r="B1054" s="107" t="s">
        <v>91</v>
      </c>
      <c r="C1054" s="169" t="s">
        <v>185</v>
      </c>
      <c r="D1054" s="107" t="s">
        <v>222</v>
      </c>
      <c r="E1054" s="1670">
        <v>43163</v>
      </c>
      <c r="F1054" s="111" t="s">
        <v>1038</v>
      </c>
      <c r="G1054" s="111">
        <v>7</v>
      </c>
      <c r="H1054" s="170" t="s">
        <v>1039</v>
      </c>
      <c r="I1054" s="1540"/>
      <c r="J1054" s="114"/>
      <c r="K1054" s="113"/>
      <c r="L1054" s="113"/>
      <c r="M1054" s="113"/>
      <c r="N1054" s="113"/>
      <c r="O1054" s="113"/>
      <c r="P1054" s="113"/>
      <c r="Q1054" s="113"/>
      <c r="R1054" s="113"/>
      <c r="S1054" s="113"/>
      <c r="T1054" s="113"/>
    </row>
    <row r="1055" spans="1:20">
      <c r="A1055" s="134">
        <v>2018</v>
      </c>
      <c r="B1055" s="107" t="s">
        <v>91</v>
      </c>
      <c r="C1055" s="171" t="s">
        <v>185</v>
      </c>
      <c r="D1055" s="107" t="s">
        <v>265</v>
      </c>
      <c r="E1055" s="1670">
        <v>43352</v>
      </c>
      <c r="F1055" s="111" t="s">
        <v>1040</v>
      </c>
      <c r="G1055" s="172">
        <v>7</v>
      </c>
      <c r="H1055" s="170" t="s">
        <v>1041</v>
      </c>
      <c r="I1055" s="1409"/>
      <c r="J1055" s="2"/>
    </row>
    <row r="1056" spans="1:20">
      <c r="A1056" s="134">
        <v>2018</v>
      </c>
      <c r="B1056" s="107" t="s">
        <v>91</v>
      </c>
      <c r="C1056" s="171" t="s">
        <v>185</v>
      </c>
      <c r="D1056" s="107" t="s">
        <v>265</v>
      </c>
      <c r="E1056" s="1670">
        <v>43352</v>
      </c>
      <c r="F1056" s="111" t="s">
        <v>1042</v>
      </c>
      <c r="G1056" s="172">
        <v>3</v>
      </c>
      <c r="H1056" s="170" t="s">
        <v>991</v>
      </c>
      <c r="I1056" s="1409"/>
      <c r="J1056" s="2"/>
    </row>
    <row r="1057" spans="1:22" ht="13.5" customHeight="1">
      <c r="A1057" s="134">
        <v>2018</v>
      </c>
      <c r="B1057" s="116"/>
      <c r="C1057" s="151"/>
      <c r="D1057" s="116"/>
      <c r="E1057" s="1671"/>
      <c r="F1057" s="199"/>
      <c r="G1057" s="111">
        <f>SUM(G1053:G1056)</f>
        <v>20</v>
      </c>
      <c r="H1057" s="152"/>
      <c r="I1057" s="1409"/>
      <c r="J1057" s="189"/>
      <c r="K1057" s="195"/>
      <c r="L1057" s="271"/>
      <c r="M1057" s="271"/>
      <c r="N1057" s="113"/>
      <c r="O1057" s="113"/>
      <c r="P1057" s="195"/>
      <c r="Q1057" s="195"/>
      <c r="R1057" s="195"/>
      <c r="S1057" s="195"/>
      <c r="T1057" s="195"/>
      <c r="U1057" s="197"/>
      <c r="V1057" s="197"/>
    </row>
    <row r="1058" spans="1:22">
      <c r="A1058" s="173">
        <v>2019</v>
      </c>
      <c r="B1058" s="73" t="s">
        <v>91</v>
      </c>
      <c r="C1058" s="174" t="s">
        <v>185</v>
      </c>
      <c r="D1058" s="174" t="s">
        <v>461</v>
      </c>
      <c r="E1058" s="1679">
        <v>43730</v>
      </c>
      <c r="F1058" s="1662" t="s">
        <v>1043</v>
      </c>
      <c r="G1058" s="173">
        <v>5</v>
      </c>
      <c r="H1058" s="88" t="s">
        <v>273</v>
      </c>
      <c r="I1058" s="1409"/>
    </row>
    <row r="1059" spans="1:22" ht="13.5" customHeight="1">
      <c r="A1059" s="173">
        <v>2019</v>
      </c>
      <c r="B1059" s="116"/>
      <c r="C1059" s="151"/>
      <c r="D1059" s="116"/>
      <c r="E1059" s="1671"/>
      <c r="F1059" s="199"/>
      <c r="G1059" s="133">
        <f>SUM(G1058)</f>
        <v>5</v>
      </c>
      <c r="H1059" s="152"/>
      <c r="I1059" s="1409"/>
      <c r="J1059" s="189"/>
      <c r="K1059" s="195"/>
      <c r="L1059" s="271"/>
      <c r="M1059" s="271"/>
      <c r="N1059" s="113"/>
      <c r="O1059" s="113"/>
      <c r="P1059" s="195"/>
      <c r="Q1059" s="195"/>
      <c r="R1059" s="195"/>
      <c r="S1059" s="195"/>
      <c r="T1059" s="195"/>
      <c r="U1059" s="197"/>
      <c r="V1059" s="197"/>
    </row>
    <row r="1060" spans="1:22" ht="13.5" customHeight="1">
      <c r="A1060" s="1458">
        <v>2021</v>
      </c>
      <c r="B1060" s="1457" t="s">
        <v>386</v>
      </c>
      <c r="C1060" s="1459" t="s">
        <v>185</v>
      </c>
      <c r="D1060" s="1459" t="s">
        <v>5486</v>
      </c>
      <c r="E1060" s="1675">
        <v>44332</v>
      </c>
      <c r="F1060" s="1601" t="s">
        <v>5597</v>
      </c>
      <c r="G1060" s="1602">
        <v>7</v>
      </c>
      <c r="H1060" s="1494" t="s">
        <v>5598</v>
      </c>
      <c r="I1060" s="1409"/>
      <c r="J1060" s="189"/>
      <c r="K1060" s="195"/>
      <c r="L1060" s="271"/>
      <c r="M1060" s="271"/>
      <c r="N1060" s="113"/>
      <c r="O1060" s="113"/>
      <c r="P1060" s="195"/>
      <c r="Q1060" s="195"/>
      <c r="R1060" s="195"/>
      <c r="S1060" s="195"/>
      <c r="T1060" s="195"/>
      <c r="U1060" s="197"/>
      <c r="V1060" s="197"/>
    </row>
    <row r="1061" spans="1:22" ht="13.5" customHeight="1">
      <c r="A1061" s="1458">
        <v>2021</v>
      </c>
      <c r="B1061" s="180"/>
      <c r="C1061" s="181"/>
      <c r="D1061" s="116"/>
      <c r="E1061" s="1671"/>
      <c r="F1061" s="199"/>
      <c r="G1061" s="133">
        <f>SUM(G1060)</f>
        <v>7</v>
      </c>
      <c r="H1061" s="152"/>
      <c r="I1061" s="1409"/>
      <c r="J1061" s="189"/>
      <c r="K1061" s="195"/>
      <c r="L1061" s="271"/>
      <c r="M1061" s="271"/>
      <c r="N1061" s="113"/>
      <c r="O1061" s="113"/>
      <c r="P1061" s="195"/>
      <c r="Q1061" s="195"/>
      <c r="R1061" s="195"/>
      <c r="S1061" s="195"/>
      <c r="T1061" s="195"/>
      <c r="U1061" s="197"/>
      <c r="V1061" s="197"/>
    </row>
    <row r="1062" spans="1:22" ht="13.5" customHeight="1">
      <c r="A1062" s="144" t="s">
        <v>46</v>
      </c>
      <c r="B1062" s="125"/>
      <c r="C1062" s="145" t="s">
        <v>1045</v>
      </c>
      <c r="D1062" s="125"/>
      <c r="E1062" s="1672"/>
      <c r="F1062" s="129"/>
      <c r="G1062" s="129">
        <f>G1057+G1059+G1061</f>
        <v>32</v>
      </c>
      <c r="H1062" s="146"/>
      <c r="I1062" s="1409"/>
      <c r="J1062" s="93"/>
    </row>
    <row r="1063" spans="1:22" ht="13.5" customHeight="1">
      <c r="A1063" s="278"/>
      <c r="B1063" s="154"/>
      <c r="C1063" s="154"/>
      <c r="D1063" s="326"/>
      <c r="E1063" s="1677"/>
      <c r="F1063" s="280"/>
      <c r="G1063" s="153"/>
      <c r="H1063" s="157"/>
      <c r="I1063" s="1541"/>
      <c r="J1063" s="93"/>
    </row>
    <row r="1064" spans="1:22">
      <c r="A1064" s="1789">
        <v>2019</v>
      </c>
      <c r="B1064" s="1790" t="s">
        <v>53</v>
      </c>
      <c r="C1064" s="1791" t="s">
        <v>52</v>
      </c>
      <c r="D1064" s="1791" t="s">
        <v>277</v>
      </c>
      <c r="E1064" s="1792">
        <v>43716</v>
      </c>
      <c r="F1064" s="1793" t="s">
        <v>1046</v>
      </c>
      <c r="G1064" s="1789">
        <v>7</v>
      </c>
      <c r="H1064" s="1794" t="s">
        <v>1047</v>
      </c>
      <c r="I1064" s="1541"/>
    </row>
    <row r="1065" spans="1:22" ht="13.5" customHeight="1">
      <c r="A1065" s="1795">
        <v>2019</v>
      </c>
      <c r="B1065" s="1790"/>
      <c r="C1065" s="1790"/>
      <c r="D1065" s="1796"/>
      <c r="E1065" s="1797"/>
      <c r="F1065" s="1798"/>
      <c r="G1065" s="1799">
        <f>SUM(G1064)</f>
        <v>7</v>
      </c>
      <c r="H1065" s="1794"/>
      <c r="I1065" s="1541"/>
      <c r="J1065" s="93"/>
    </row>
    <row r="1066" spans="1:22" s="188" customFormat="1">
      <c r="A1066" s="1800">
        <v>2020</v>
      </c>
      <c r="B1066" s="1801" t="s">
        <v>53</v>
      </c>
      <c r="C1066" s="1801" t="s">
        <v>52</v>
      </c>
      <c r="D1066" s="1801" t="s">
        <v>55</v>
      </c>
      <c r="E1066" s="1802">
        <v>43876</v>
      </c>
      <c r="F1066" s="1803" t="s">
        <v>1048</v>
      </c>
      <c r="G1066" s="1800">
        <v>5</v>
      </c>
      <c r="H1066" s="1804" t="s">
        <v>1049</v>
      </c>
      <c r="I1066" s="1538"/>
      <c r="J1066" s="250"/>
      <c r="K1066" s="186"/>
      <c r="L1066" s="186"/>
      <c r="M1066" s="186"/>
      <c r="N1066" s="186"/>
      <c r="O1066" s="186"/>
      <c r="P1066" s="186"/>
      <c r="Q1066" s="186"/>
      <c r="R1066" s="186"/>
      <c r="S1066" s="186"/>
      <c r="T1066" s="186"/>
    </row>
    <row r="1067" spans="1:22" s="188" customFormat="1">
      <c r="A1067" s="1800">
        <v>2020</v>
      </c>
      <c r="B1067" s="1801" t="s">
        <v>53</v>
      </c>
      <c r="C1067" s="1801" t="s">
        <v>52</v>
      </c>
      <c r="D1067" s="1801" t="s">
        <v>55</v>
      </c>
      <c r="E1067" s="1802">
        <v>43876</v>
      </c>
      <c r="F1067" s="1803" t="s">
        <v>1050</v>
      </c>
      <c r="G1067" s="1800">
        <v>0</v>
      </c>
      <c r="H1067" s="1804" t="s">
        <v>248</v>
      </c>
      <c r="I1067" s="1541" t="s">
        <v>234</v>
      </c>
      <c r="J1067" s="250"/>
      <c r="K1067" s="186"/>
      <c r="L1067" s="186"/>
      <c r="M1067" s="186"/>
      <c r="N1067" s="186"/>
      <c r="O1067" s="186"/>
      <c r="P1067" s="186"/>
      <c r="Q1067" s="186"/>
      <c r="R1067" s="186"/>
      <c r="S1067" s="186"/>
      <c r="T1067" s="186"/>
    </row>
    <row r="1068" spans="1:22" s="188" customFormat="1">
      <c r="A1068" s="1800">
        <v>2020</v>
      </c>
      <c r="B1068" s="1801" t="s">
        <v>53</v>
      </c>
      <c r="C1068" s="1801" t="s">
        <v>52</v>
      </c>
      <c r="D1068" s="1801" t="s">
        <v>68</v>
      </c>
      <c r="E1068" s="1802">
        <v>43904</v>
      </c>
      <c r="F1068" s="1803" t="s">
        <v>1048</v>
      </c>
      <c r="G1068" s="1800">
        <v>5</v>
      </c>
      <c r="H1068" s="1804" t="s">
        <v>1049</v>
      </c>
      <c r="I1068" s="1541"/>
      <c r="J1068" s="250"/>
      <c r="K1068" s="186"/>
      <c r="L1068" s="186"/>
      <c r="M1068" s="186"/>
      <c r="N1068" s="186"/>
      <c r="O1068" s="186"/>
      <c r="P1068" s="186"/>
      <c r="Q1068" s="186"/>
      <c r="R1068" s="186"/>
      <c r="S1068" s="186"/>
      <c r="T1068" s="186"/>
    </row>
    <row r="1069" spans="1:22" s="188" customFormat="1">
      <c r="A1069" s="1800">
        <v>2020</v>
      </c>
      <c r="B1069" s="1801" t="s">
        <v>53</v>
      </c>
      <c r="C1069" s="1801" t="s">
        <v>52</v>
      </c>
      <c r="D1069" s="1801" t="s">
        <v>68</v>
      </c>
      <c r="E1069" s="1802">
        <v>43904</v>
      </c>
      <c r="F1069" s="1803" t="s">
        <v>1051</v>
      </c>
      <c r="G1069" s="1800">
        <v>0</v>
      </c>
      <c r="H1069" s="1804" t="s">
        <v>1052</v>
      </c>
      <c r="I1069" s="1541" t="s">
        <v>234</v>
      </c>
      <c r="J1069" s="250"/>
      <c r="K1069" s="186"/>
      <c r="L1069" s="186"/>
      <c r="M1069" s="186"/>
      <c r="N1069" s="186"/>
      <c r="O1069" s="186"/>
      <c r="P1069" s="186"/>
      <c r="Q1069" s="186"/>
      <c r="R1069" s="186"/>
      <c r="S1069" s="186"/>
      <c r="T1069" s="186"/>
    </row>
    <row r="1070" spans="1:22" s="188" customFormat="1" ht="13.5" customHeight="1">
      <c r="A1070" s="1805">
        <v>2020</v>
      </c>
      <c r="B1070" s="1801"/>
      <c r="C1070" s="1801"/>
      <c r="D1070" s="1806"/>
      <c r="E1070" s="1802"/>
      <c r="F1070" s="1807"/>
      <c r="G1070" s="1800">
        <f>SUM(G1066:G1069)</f>
        <v>10</v>
      </c>
      <c r="H1070" s="1804"/>
      <c r="I1070" s="1538"/>
      <c r="J1070" s="187"/>
      <c r="K1070" s="186"/>
      <c r="L1070" s="186"/>
      <c r="M1070" s="186"/>
      <c r="N1070" s="186"/>
      <c r="O1070" s="186"/>
      <c r="P1070" s="186"/>
      <c r="Q1070" s="186"/>
      <c r="R1070" s="186"/>
      <c r="S1070" s="186"/>
      <c r="T1070" s="186"/>
    </row>
    <row r="1071" spans="1:22" ht="13.5" customHeight="1">
      <c r="A1071" s="1770">
        <v>2021</v>
      </c>
      <c r="B1071" s="1769" t="s">
        <v>53</v>
      </c>
      <c r="C1071" s="1515" t="s">
        <v>52</v>
      </c>
      <c r="D1071" s="1515" t="s">
        <v>5476</v>
      </c>
      <c r="E1071" s="1686">
        <v>44317</v>
      </c>
      <c r="F1071" s="1516" t="s">
        <v>5479</v>
      </c>
      <c r="G1071" s="1516">
        <v>5</v>
      </c>
      <c r="H1071" s="1515" t="s">
        <v>770</v>
      </c>
      <c r="I1071" s="1538"/>
      <c r="J1071" s="2"/>
    </row>
    <row r="1072" spans="1:22" ht="13.5" customHeight="1">
      <c r="A1072" s="1770">
        <v>2021</v>
      </c>
      <c r="B1072" s="1769" t="s">
        <v>53</v>
      </c>
      <c r="C1072" s="1515" t="s">
        <v>52</v>
      </c>
      <c r="D1072" s="1515" t="s">
        <v>5476</v>
      </c>
      <c r="E1072" s="1686">
        <v>44317</v>
      </c>
      <c r="F1072" s="1516" t="s">
        <v>1048</v>
      </c>
      <c r="G1072" s="1516">
        <v>5</v>
      </c>
      <c r="H1072" s="1515" t="s">
        <v>5464</v>
      </c>
      <c r="I1072" s="1757" t="s">
        <v>5599</v>
      </c>
      <c r="J1072" s="2"/>
    </row>
    <row r="1073" spans="1:22" ht="13.5" customHeight="1">
      <c r="A1073" s="1770">
        <v>2021</v>
      </c>
      <c r="B1073" s="1769" t="s">
        <v>53</v>
      </c>
      <c r="C1073" s="1771" t="s">
        <v>52</v>
      </c>
      <c r="D1073" s="1771" t="s">
        <v>5486</v>
      </c>
      <c r="E1073" s="1772">
        <v>44332</v>
      </c>
      <c r="F1073" s="1773" t="s">
        <v>5600</v>
      </c>
      <c r="G1073" s="1774">
        <v>7</v>
      </c>
      <c r="H1073" s="1515" t="s">
        <v>5601</v>
      </c>
      <c r="I1073" s="1538"/>
      <c r="J1073" s="2"/>
    </row>
    <row r="1074" spans="1:22" ht="13.5" customHeight="1">
      <c r="A1074" s="1770">
        <v>2021</v>
      </c>
      <c r="B1074" s="1769"/>
      <c r="C1074" s="1515"/>
      <c r="D1074" s="1515"/>
      <c r="E1074" s="1686"/>
      <c r="F1074" s="1516"/>
      <c r="G1074" s="1516">
        <f>SUM(G1071:G1073)</f>
        <v>17</v>
      </c>
      <c r="H1074" s="1515"/>
      <c r="I1074" s="1538"/>
      <c r="J1074" s="2"/>
    </row>
    <row r="1075" spans="1:22" ht="13.5" customHeight="1">
      <c r="A1075" s="124" t="s">
        <v>46</v>
      </c>
      <c r="B1075" s="125"/>
      <c r="C1075" s="125" t="s">
        <v>1053</v>
      </c>
      <c r="D1075" s="126"/>
      <c r="E1075" s="1672"/>
      <c r="F1075" s="264"/>
      <c r="G1075" s="129">
        <f>G1070+G1065+G1074</f>
        <v>34</v>
      </c>
      <c r="H1075" s="146"/>
      <c r="I1075" s="1541"/>
      <c r="J1075" s="93"/>
    </row>
    <row r="1076" spans="1:22" ht="13.5" customHeight="1">
      <c r="A1076" s="147"/>
      <c r="C1076" s="148"/>
      <c r="E1076" s="1673"/>
      <c r="F1076" s="133"/>
      <c r="G1076" s="133"/>
      <c r="I1076" s="1409"/>
      <c r="J1076" s="93"/>
    </row>
    <row r="1077" spans="1:22" ht="13.5" customHeight="1">
      <c r="A1077" s="363">
        <v>2017</v>
      </c>
      <c r="B1077" s="116" t="s">
        <v>53</v>
      </c>
      <c r="C1077" s="116" t="s">
        <v>67</v>
      </c>
      <c r="D1077" s="117" t="s">
        <v>222</v>
      </c>
      <c r="E1077" s="1671">
        <v>42799</v>
      </c>
      <c r="F1077" s="469" t="s">
        <v>1054</v>
      </c>
      <c r="G1077" s="199">
        <v>7</v>
      </c>
      <c r="H1077" s="152" t="s">
        <v>465</v>
      </c>
      <c r="I1077" s="1649"/>
      <c r="J1077" s="189"/>
      <c r="K1077" s="352"/>
      <c r="L1077" s="261"/>
      <c r="M1077" s="261"/>
      <c r="N1077" s="113"/>
      <c r="O1077" s="113"/>
      <c r="P1077" s="195"/>
      <c r="Q1077" s="195"/>
      <c r="R1077" s="195"/>
      <c r="S1077" s="195"/>
      <c r="T1077" s="195"/>
      <c r="U1077" s="197"/>
      <c r="V1077" s="197"/>
    </row>
    <row r="1078" spans="1:22" ht="13.5" customHeight="1">
      <c r="A1078" s="363">
        <v>2017</v>
      </c>
      <c r="B1078" s="116"/>
      <c r="C1078" s="116"/>
      <c r="D1078" s="117"/>
      <c r="E1078" s="1671"/>
      <c r="F1078" s="469"/>
      <c r="G1078" s="199">
        <v>7</v>
      </c>
      <c r="H1078" s="152"/>
      <c r="I1078" s="1649"/>
      <c r="J1078" s="189"/>
      <c r="K1078" s="352"/>
      <c r="L1078" s="261"/>
      <c r="M1078" s="261"/>
      <c r="N1078" s="113"/>
      <c r="O1078" s="113"/>
      <c r="P1078" s="195"/>
      <c r="Q1078" s="195"/>
      <c r="R1078" s="195"/>
      <c r="S1078" s="195"/>
      <c r="T1078" s="195"/>
      <c r="U1078" s="197"/>
      <c r="V1078" s="197"/>
    </row>
    <row r="1079" spans="1:22" s="115" customFormat="1" ht="13.5" customHeight="1">
      <c r="A1079" s="134">
        <v>2018</v>
      </c>
      <c r="B1079" s="107" t="s">
        <v>53</v>
      </c>
      <c r="C1079" s="169" t="s">
        <v>67</v>
      </c>
      <c r="D1079" s="107" t="s">
        <v>222</v>
      </c>
      <c r="E1079" s="1670">
        <v>43163</v>
      </c>
      <c r="F1079" s="111" t="s">
        <v>1055</v>
      </c>
      <c r="G1079" s="111">
        <v>10</v>
      </c>
      <c r="H1079" s="170" t="s">
        <v>1056</v>
      </c>
      <c r="I1079" s="1540"/>
      <c r="J1079" s="114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2" ht="13.5" customHeight="1">
      <c r="A1080" s="134">
        <v>2018</v>
      </c>
      <c r="B1080" s="116"/>
      <c r="C1080" s="116"/>
      <c r="D1080" s="117"/>
      <c r="E1080" s="1671"/>
      <c r="F1080" s="469"/>
      <c r="G1080" s="111">
        <f>SUM(G1079)</f>
        <v>10</v>
      </c>
      <c r="H1080" s="152"/>
      <c r="I1080" s="1649"/>
      <c r="J1080" s="189"/>
      <c r="K1080" s="352"/>
      <c r="L1080" s="261"/>
      <c r="M1080" s="261"/>
      <c r="N1080" s="113"/>
      <c r="O1080" s="113"/>
      <c r="P1080" s="195"/>
      <c r="Q1080" s="195"/>
      <c r="R1080" s="195"/>
      <c r="S1080" s="195"/>
      <c r="T1080" s="195"/>
      <c r="U1080" s="197"/>
      <c r="V1080" s="197"/>
    </row>
    <row r="1081" spans="1:22" s="188" customFormat="1" ht="13.5" customHeight="1">
      <c r="A1081" s="177">
        <v>2020</v>
      </c>
      <c r="B1081" s="180" t="s">
        <v>53</v>
      </c>
      <c r="C1081" s="181" t="s">
        <v>67</v>
      </c>
      <c r="D1081" s="180" t="s">
        <v>55</v>
      </c>
      <c r="E1081" s="1682">
        <v>43876</v>
      </c>
      <c r="F1081" s="184" t="s">
        <v>1057</v>
      </c>
      <c r="G1081" s="184">
        <v>0</v>
      </c>
      <c r="H1081" s="252" t="s">
        <v>309</v>
      </c>
      <c r="I1081" s="1409" t="s">
        <v>234</v>
      </c>
      <c r="J1081" s="187"/>
      <c r="K1081" s="186"/>
      <c r="L1081" s="186"/>
      <c r="M1081" s="186"/>
      <c r="N1081" s="186"/>
      <c r="O1081" s="186"/>
      <c r="P1081" s="186"/>
      <c r="Q1081" s="186"/>
      <c r="R1081" s="186"/>
      <c r="S1081" s="186"/>
      <c r="T1081" s="186"/>
    </row>
    <row r="1082" spans="1:22" s="188" customFormat="1" ht="13.5" customHeight="1">
      <c r="A1082" s="177">
        <v>2020</v>
      </c>
      <c r="B1082" s="180"/>
      <c r="C1082" s="180"/>
      <c r="D1082" s="354"/>
      <c r="E1082" s="1682"/>
      <c r="F1082" s="282"/>
      <c r="G1082" s="184">
        <f>SUM(G1081)</f>
        <v>0</v>
      </c>
      <c r="H1082" s="252"/>
      <c r="I1082" s="1410"/>
      <c r="J1082" s="187"/>
      <c r="K1082" s="186"/>
      <c r="L1082" s="186"/>
      <c r="M1082" s="186"/>
      <c r="N1082" s="186"/>
      <c r="O1082" s="186"/>
      <c r="P1082" s="186"/>
      <c r="Q1082" s="186"/>
      <c r="R1082" s="186"/>
      <c r="S1082" s="186"/>
      <c r="T1082" s="186"/>
    </row>
    <row r="1083" spans="1:22" ht="13.5" customHeight="1">
      <c r="A1083" s="124" t="s">
        <v>46</v>
      </c>
      <c r="B1083" s="125"/>
      <c r="C1083" s="125" t="s">
        <v>1058</v>
      </c>
      <c r="D1083" s="126"/>
      <c r="E1083" s="1672"/>
      <c r="F1083" s="264"/>
      <c r="G1083" s="129">
        <f>G1078+G1080+G1082</f>
        <v>17</v>
      </c>
      <c r="H1083" s="146"/>
      <c r="I1083" s="1409"/>
      <c r="J1083" s="93"/>
    </row>
    <row r="1084" spans="1:22" ht="13.5" customHeight="1">
      <c r="A1084" s="278"/>
      <c r="B1084" s="154"/>
      <c r="C1084" s="154"/>
      <c r="D1084" s="326"/>
      <c r="E1084" s="1677"/>
      <c r="F1084" s="280"/>
      <c r="G1084" s="153"/>
      <c r="H1084" s="157"/>
      <c r="I1084" s="1409"/>
      <c r="J1084" s="93"/>
    </row>
    <row r="1085" spans="1:22" ht="13.5" customHeight="1">
      <c r="A1085" s="147">
        <v>2019</v>
      </c>
      <c r="B1085" s="73" t="s">
        <v>129</v>
      </c>
      <c r="C1085" s="148" t="s">
        <v>157</v>
      </c>
      <c r="D1085" s="73" t="s">
        <v>68</v>
      </c>
      <c r="E1085" s="1673">
        <v>43540</v>
      </c>
      <c r="F1085" s="133" t="s">
        <v>1059</v>
      </c>
      <c r="G1085" s="133">
        <v>5</v>
      </c>
      <c r="H1085" s="88" t="s">
        <v>659</v>
      </c>
      <c r="I1085" s="1409"/>
      <c r="J1085" s="93"/>
    </row>
    <row r="1086" spans="1:22" ht="13.5" customHeight="1">
      <c r="A1086" s="147">
        <v>2019</v>
      </c>
      <c r="D1086" s="131"/>
      <c r="E1086" s="1673"/>
      <c r="F1086" s="87"/>
      <c r="G1086" s="133">
        <f>SUM(G1085)</f>
        <v>5</v>
      </c>
      <c r="I1086" s="1409"/>
      <c r="J1086" s="93"/>
    </row>
    <row r="1087" spans="1:22" ht="13.5" customHeight="1">
      <c r="A1087" s="124" t="s">
        <v>46</v>
      </c>
      <c r="B1087" s="125"/>
      <c r="C1087" s="125" t="s">
        <v>1060</v>
      </c>
      <c r="D1087" s="126"/>
      <c r="E1087" s="1672"/>
      <c r="F1087" s="264"/>
      <c r="G1087" s="129">
        <f>SUM(G1086)</f>
        <v>5</v>
      </c>
      <c r="H1087" s="146"/>
      <c r="I1087" s="1409"/>
      <c r="J1087" s="93"/>
    </row>
    <row r="1088" spans="1:22" ht="13.5" customHeight="1">
      <c r="A1088" s="104"/>
      <c r="D1088" s="131"/>
      <c r="E1088" s="1673"/>
      <c r="F1088" s="87"/>
      <c r="G1088" s="133"/>
      <c r="I1088" s="1409"/>
      <c r="J1088" s="93"/>
    </row>
    <row r="1089" spans="1:20" s="115" customFormat="1" ht="13.5" customHeight="1">
      <c r="A1089" s="134">
        <v>2018</v>
      </c>
      <c r="B1089" s="107" t="s">
        <v>91</v>
      </c>
      <c r="C1089" s="169" t="s">
        <v>90</v>
      </c>
      <c r="D1089" s="107" t="s">
        <v>222</v>
      </c>
      <c r="E1089" s="1670">
        <v>43163</v>
      </c>
      <c r="F1089" s="111" t="s">
        <v>1061</v>
      </c>
      <c r="G1089" s="111">
        <v>10</v>
      </c>
      <c r="H1089" s="170" t="s">
        <v>1062</v>
      </c>
      <c r="I1089" s="1540"/>
      <c r="J1089" s="114"/>
      <c r="K1089" s="113"/>
      <c r="L1089" s="113"/>
      <c r="M1089" s="113"/>
      <c r="N1089" s="113"/>
      <c r="O1089" s="113"/>
      <c r="P1089" s="113"/>
      <c r="Q1089" s="113"/>
      <c r="R1089" s="113"/>
      <c r="S1089" s="113"/>
      <c r="T1089" s="113"/>
    </row>
    <row r="1090" spans="1:20" s="115" customFormat="1" ht="13.5" customHeight="1">
      <c r="A1090" s="134">
        <v>2018</v>
      </c>
      <c r="B1090" s="107" t="s">
        <v>91</v>
      </c>
      <c r="C1090" s="169" t="s">
        <v>90</v>
      </c>
      <c r="D1090" s="107" t="s">
        <v>222</v>
      </c>
      <c r="E1090" s="1670">
        <v>43163</v>
      </c>
      <c r="F1090" s="111" t="s">
        <v>1063</v>
      </c>
      <c r="G1090" s="111">
        <v>3</v>
      </c>
      <c r="H1090" s="170" t="s">
        <v>1064</v>
      </c>
      <c r="I1090" s="1540"/>
      <c r="J1090" s="114"/>
      <c r="K1090" s="113"/>
      <c r="L1090" s="113"/>
      <c r="M1090" s="113"/>
      <c r="N1090" s="113"/>
      <c r="O1090" s="113"/>
      <c r="P1090" s="113"/>
      <c r="Q1090" s="113"/>
      <c r="R1090" s="113"/>
      <c r="S1090" s="113"/>
      <c r="T1090" s="113"/>
    </row>
    <row r="1091" spans="1:20" s="115" customFormat="1">
      <c r="A1091" s="134">
        <v>2018</v>
      </c>
      <c r="B1091" s="107" t="s">
        <v>91</v>
      </c>
      <c r="C1091" s="107" t="s">
        <v>90</v>
      </c>
      <c r="D1091" s="107" t="s">
        <v>227</v>
      </c>
      <c r="E1091" s="1670">
        <v>43240</v>
      </c>
      <c r="F1091" s="1665" t="s">
        <v>1065</v>
      </c>
      <c r="G1091" s="111">
        <v>10</v>
      </c>
      <c r="H1091" s="170" t="s">
        <v>1066</v>
      </c>
      <c r="I1091" s="1540"/>
      <c r="J1091" s="113"/>
      <c r="K1091" s="113"/>
      <c r="L1091" s="113"/>
      <c r="M1091" s="113"/>
      <c r="N1091" s="113"/>
      <c r="O1091" s="113"/>
      <c r="P1091" s="113"/>
      <c r="Q1091" s="113"/>
      <c r="R1091" s="113"/>
      <c r="S1091" s="113"/>
      <c r="T1091" s="113"/>
    </row>
    <row r="1092" spans="1:20" s="115" customFormat="1">
      <c r="A1092" s="134">
        <v>2018</v>
      </c>
      <c r="B1092" s="107" t="s">
        <v>91</v>
      </c>
      <c r="C1092" s="107" t="s">
        <v>90</v>
      </c>
      <c r="D1092" s="107" t="s">
        <v>227</v>
      </c>
      <c r="E1092" s="1670">
        <v>43240</v>
      </c>
      <c r="F1092" s="1665" t="s">
        <v>1067</v>
      </c>
      <c r="G1092" s="111">
        <v>7</v>
      </c>
      <c r="H1092" s="170" t="s">
        <v>1068</v>
      </c>
      <c r="I1092" s="1540"/>
      <c r="J1092" s="113"/>
      <c r="K1092" s="113"/>
      <c r="L1092" s="113"/>
      <c r="M1092" s="113"/>
      <c r="N1092" s="113"/>
      <c r="O1092" s="113"/>
      <c r="P1092" s="113"/>
      <c r="Q1092" s="113"/>
      <c r="R1092" s="113"/>
      <c r="S1092" s="113"/>
      <c r="T1092" s="113"/>
    </row>
    <row r="1093" spans="1:20" s="115" customFormat="1">
      <c r="A1093" s="134">
        <v>2018</v>
      </c>
      <c r="B1093" s="107" t="s">
        <v>91</v>
      </c>
      <c r="C1093" s="107" t="s">
        <v>90</v>
      </c>
      <c r="D1093" s="107" t="s">
        <v>227</v>
      </c>
      <c r="E1093" s="1670">
        <v>43240</v>
      </c>
      <c r="F1093" s="1665" t="s">
        <v>1069</v>
      </c>
      <c r="G1093" s="111">
        <v>10</v>
      </c>
      <c r="H1093" s="170" t="s">
        <v>1070</v>
      </c>
      <c r="I1093" s="1540"/>
      <c r="J1093" s="113"/>
      <c r="K1093" s="113"/>
      <c r="L1093" s="113"/>
      <c r="M1093" s="113"/>
      <c r="N1093" s="113"/>
      <c r="O1093" s="113"/>
      <c r="P1093" s="113"/>
      <c r="Q1093" s="113"/>
      <c r="R1093" s="113"/>
      <c r="S1093" s="113"/>
      <c r="T1093" s="113"/>
    </row>
    <row r="1094" spans="1:20" s="115" customFormat="1">
      <c r="A1094" s="134">
        <v>2018</v>
      </c>
      <c r="B1094" s="107" t="s">
        <v>91</v>
      </c>
      <c r="C1094" s="107" t="s">
        <v>90</v>
      </c>
      <c r="D1094" s="107" t="s">
        <v>227</v>
      </c>
      <c r="E1094" s="1670">
        <v>43240</v>
      </c>
      <c r="F1094" s="1665" t="s">
        <v>1071</v>
      </c>
      <c r="G1094" s="111">
        <v>7</v>
      </c>
      <c r="H1094" s="170" t="s">
        <v>1072</v>
      </c>
      <c r="I1094" s="1540"/>
      <c r="J1094" s="113"/>
      <c r="K1094" s="113"/>
      <c r="L1094" s="113"/>
      <c r="M1094" s="113"/>
      <c r="N1094" s="113"/>
      <c r="O1094" s="113"/>
      <c r="P1094" s="113"/>
      <c r="Q1094" s="113"/>
      <c r="R1094" s="113"/>
      <c r="S1094" s="113"/>
      <c r="T1094" s="113"/>
    </row>
    <row r="1095" spans="1:20" s="115" customFormat="1">
      <c r="A1095" s="134">
        <v>2018</v>
      </c>
      <c r="B1095" s="107" t="s">
        <v>91</v>
      </c>
      <c r="C1095" s="107" t="s">
        <v>90</v>
      </c>
      <c r="D1095" s="107" t="s">
        <v>227</v>
      </c>
      <c r="E1095" s="1670">
        <v>43240</v>
      </c>
      <c r="F1095" s="1665" t="s">
        <v>1073</v>
      </c>
      <c r="G1095" s="111">
        <v>3</v>
      </c>
      <c r="H1095" s="170" t="s">
        <v>1074</v>
      </c>
      <c r="I1095" s="1540"/>
      <c r="J1095" s="113"/>
      <c r="K1095" s="113"/>
      <c r="L1095" s="113"/>
      <c r="M1095" s="113"/>
      <c r="N1095" s="113"/>
      <c r="O1095" s="113"/>
      <c r="P1095" s="113"/>
      <c r="Q1095" s="113"/>
      <c r="R1095" s="113"/>
      <c r="S1095" s="113"/>
      <c r="T1095" s="113"/>
    </row>
    <row r="1096" spans="1:20" s="115" customFormat="1">
      <c r="A1096" s="134">
        <v>2018</v>
      </c>
      <c r="B1096" s="107" t="s">
        <v>91</v>
      </c>
      <c r="C1096" s="107" t="s">
        <v>90</v>
      </c>
      <c r="D1096" s="107" t="s">
        <v>370</v>
      </c>
      <c r="E1096" s="1670">
        <v>43247</v>
      </c>
      <c r="F1096" s="111" t="s">
        <v>1075</v>
      </c>
      <c r="G1096" s="111">
        <v>10</v>
      </c>
      <c r="H1096" s="170" t="s">
        <v>509</v>
      </c>
      <c r="I1096" s="1540"/>
      <c r="J1096" s="113"/>
      <c r="K1096" s="113"/>
      <c r="L1096" s="113"/>
      <c r="M1096" s="113"/>
      <c r="N1096" s="113"/>
      <c r="O1096" s="113"/>
      <c r="P1096" s="113"/>
      <c r="Q1096" s="113"/>
      <c r="R1096" s="113"/>
      <c r="S1096" s="113"/>
      <c r="T1096" s="113"/>
    </row>
    <row r="1097" spans="1:20" s="115" customFormat="1">
      <c r="A1097" s="134">
        <v>2018</v>
      </c>
      <c r="B1097" s="107" t="s">
        <v>91</v>
      </c>
      <c r="C1097" s="107" t="s">
        <v>90</v>
      </c>
      <c r="D1097" s="107" t="s">
        <v>370</v>
      </c>
      <c r="E1097" s="1670">
        <v>43247</v>
      </c>
      <c r="F1097" s="111" t="s">
        <v>1076</v>
      </c>
      <c r="G1097" s="111">
        <v>15</v>
      </c>
      <c r="H1097" s="170" t="s">
        <v>590</v>
      </c>
      <c r="I1097" s="1540"/>
      <c r="J1097" s="113"/>
      <c r="K1097" s="113"/>
      <c r="L1097" s="113"/>
      <c r="M1097" s="113"/>
      <c r="N1097" s="113"/>
      <c r="O1097" s="113"/>
      <c r="P1097" s="113"/>
      <c r="Q1097" s="113"/>
      <c r="R1097" s="113"/>
      <c r="S1097" s="113"/>
      <c r="T1097" s="113"/>
    </row>
    <row r="1098" spans="1:20" s="115" customFormat="1">
      <c r="A1098" s="134">
        <v>2018</v>
      </c>
      <c r="B1098" s="107" t="s">
        <v>91</v>
      </c>
      <c r="C1098" s="107" t="s">
        <v>90</v>
      </c>
      <c r="D1098" s="107" t="s">
        <v>370</v>
      </c>
      <c r="E1098" s="1670">
        <v>43247</v>
      </c>
      <c r="F1098" s="111" t="s">
        <v>1077</v>
      </c>
      <c r="G1098" s="111">
        <v>10</v>
      </c>
      <c r="H1098" s="170" t="s">
        <v>588</v>
      </c>
      <c r="I1098" s="1540"/>
      <c r="J1098" s="113"/>
      <c r="K1098" s="113"/>
      <c r="L1098" s="113"/>
      <c r="M1098" s="113"/>
      <c r="N1098" s="113"/>
      <c r="O1098" s="113"/>
      <c r="P1098" s="113"/>
      <c r="Q1098" s="113"/>
      <c r="R1098" s="113"/>
      <c r="S1098" s="113"/>
      <c r="T1098" s="113"/>
    </row>
    <row r="1099" spans="1:20">
      <c r="A1099" s="134">
        <v>2018</v>
      </c>
      <c r="B1099" s="107" t="s">
        <v>91</v>
      </c>
      <c r="C1099" s="107" t="s">
        <v>90</v>
      </c>
      <c r="D1099" s="107" t="s">
        <v>265</v>
      </c>
      <c r="E1099" s="1670">
        <v>43352</v>
      </c>
      <c r="F1099" s="111" t="s">
        <v>1078</v>
      </c>
      <c r="G1099" s="111">
        <v>3</v>
      </c>
      <c r="H1099" s="170" t="s">
        <v>1010</v>
      </c>
      <c r="I1099" s="1409"/>
      <c r="J1099" s="2"/>
    </row>
    <row r="1100" spans="1:20">
      <c r="A1100" s="134">
        <v>2018</v>
      </c>
      <c r="B1100" s="107" t="s">
        <v>91</v>
      </c>
      <c r="C1100" s="171" t="s">
        <v>90</v>
      </c>
      <c r="D1100" s="107" t="s">
        <v>265</v>
      </c>
      <c r="E1100" s="1670">
        <v>43352</v>
      </c>
      <c r="F1100" s="111" t="s">
        <v>1079</v>
      </c>
      <c r="G1100" s="172">
        <v>10</v>
      </c>
      <c r="H1100" s="170" t="s">
        <v>1080</v>
      </c>
      <c r="I1100" s="1409"/>
      <c r="J1100" s="2"/>
    </row>
    <row r="1101" spans="1:20">
      <c r="A1101" s="134">
        <v>2018</v>
      </c>
      <c r="B1101" s="107" t="s">
        <v>91</v>
      </c>
      <c r="C1101" s="171" t="s">
        <v>90</v>
      </c>
      <c r="D1101" s="107" t="s">
        <v>265</v>
      </c>
      <c r="E1101" s="1670">
        <v>43352</v>
      </c>
      <c r="F1101" s="111" t="s">
        <v>1081</v>
      </c>
      <c r="G1101" s="172">
        <v>3</v>
      </c>
      <c r="H1101" s="170" t="s">
        <v>1082</v>
      </c>
      <c r="I1101" s="1409"/>
      <c r="J1101" s="2"/>
    </row>
    <row r="1102" spans="1:20">
      <c r="A1102" s="134">
        <v>2018</v>
      </c>
      <c r="B1102" s="107" t="s">
        <v>91</v>
      </c>
      <c r="C1102" s="171" t="s">
        <v>90</v>
      </c>
      <c r="D1102" s="107" t="s">
        <v>265</v>
      </c>
      <c r="E1102" s="1670">
        <v>43352</v>
      </c>
      <c r="F1102" s="111" t="s">
        <v>1083</v>
      </c>
      <c r="G1102" s="172">
        <v>10</v>
      </c>
      <c r="H1102" s="170" t="s">
        <v>284</v>
      </c>
      <c r="I1102" s="1409"/>
      <c r="J1102" s="2"/>
    </row>
    <row r="1103" spans="1:20">
      <c r="A1103" s="134">
        <v>2018</v>
      </c>
      <c r="B1103" s="107" t="s">
        <v>91</v>
      </c>
      <c r="C1103" s="171" t="s">
        <v>90</v>
      </c>
      <c r="D1103" s="107" t="s">
        <v>265</v>
      </c>
      <c r="E1103" s="1670">
        <v>43352</v>
      </c>
      <c r="F1103" s="1665" t="s">
        <v>1084</v>
      </c>
      <c r="G1103" s="172">
        <v>3</v>
      </c>
      <c r="H1103" s="170" t="s">
        <v>1085</v>
      </c>
      <c r="I1103" s="1409"/>
      <c r="J1103" s="2"/>
    </row>
    <row r="1104" spans="1:20" s="115" customFormat="1" ht="13.5" customHeight="1">
      <c r="A1104" s="134">
        <v>2018</v>
      </c>
      <c r="B1104" s="107"/>
      <c r="C1104" s="169"/>
      <c r="D1104" s="107"/>
      <c r="E1104" s="1670"/>
      <c r="F1104" s="111"/>
      <c r="G1104" s="111">
        <f>SUM(G1089:G1103)</f>
        <v>114</v>
      </c>
      <c r="H1104" s="170"/>
      <c r="I1104" s="1540"/>
      <c r="J1104" s="114"/>
      <c r="K1104" s="113"/>
      <c r="L1104" s="113"/>
      <c r="M1104" s="113"/>
      <c r="N1104" s="113"/>
      <c r="O1104" s="113"/>
      <c r="P1104" s="113"/>
      <c r="Q1104" s="113"/>
      <c r="R1104" s="113"/>
      <c r="S1104" s="113"/>
      <c r="T1104" s="113"/>
    </row>
    <row r="1105" spans="1:10">
      <c r="A1105" s="137">
        <v>2019</v>
      </c>
      <c r="B1105" s="73" t="s">
        <v>91</v>
      </c>
      <c r="C1105" s="143" t="s">
        <v>90</v>
      </c>
      <c r="D1105" s="138" t="s">
        <v>227</v>
      </c>
      <c r="E1105" s="1674">
        <v>43604</v>
      </c>
      <c r="F1105" s="1656" t="s">
        <v>1086</v>
      </c>
      <c r="G1105" s="141">
        <v>3</v>
      </c>
      <c r="H1105" s="1561" t="s">
        <v>1087</v>
      </c>
      <c r="I1105" s="1409"/>
    </row>
    <row r="1106" spans="1:10">
      <c r="A1106" s="137">
        <v>2019</v>
      </c>
      <c r="B1106" s="73" t="s">
        <v>91</v>
      </c>
      <c r="C1106" s="143" t="s">
        <v>90</v>
      </c>
      <c r="D1106" s="138" t="s">
        <v>227</v>
      </c>
      <c r="E1106" s="1674">
        <v>43604</v>
      </c>
      <c r="F1106" s="1656" t="s">
        <v>1083</v>
      </c>
      <c r="G1106" s="141">
        <v>7</v>
      </c>
      <c r="H1106" s="1561" t="s">
        <v>747</v>
      </c>
      <c r="I1106" s="1409"/>
    </row>
    <row r="1107" spans="1:10">
      <c r="A1107" s="137">
        <v>2019</v>
      </c>
      <c r="B1107" s="73" t="s">
        <v>91</v>
      </c>
      <c r="C1107" s="143" t="s">
        <v>90</v>
      </c>
      <c r="D1107" s="138" t="s">
        <v>227</v>
      </c>
      <c r="E1107" s="1674">
        <v>43604</v>
      </c>
      <c r="F1107" s="1656" t="s">
        <v>1088</v>
      </c>
      <c r="G1107" s="141">
        <v>10</v>
      </c>
      <c r="H1107" s="1561" t="s">
        <v>590</v>
      </c>
      <c r="I1107" s="1409"/>
    </row>
    <row r="1108" spans="1:10">
      <c r="A1108" s="137">
        <v>2019</v>
      </c>
      <c r="B1108" s="73" t="s">
        <v>91</v>
      </c>
      <c r="C1108" s="143" t="s">
        <v>90</v>
      </c>
      <c r="D1108" s="138" t="s">
        <v>227</v>
      </c>
      <c r="E1108" s="1674">
        <v>43604</v>
      </c>
      <c r="F1108" s="1656" t="s">
        <v>1089</v>
      </c>
      <c r="G1108" s="141">
        <v>3</v>
      </c>
      <c r="H1108" s="1561" t="s">
        <v>1090</v>
      </c>
      <c r="I1108" s="1409"/>
    </row>
    <row r="1109" spans="1:10">
      <c r="A1109" s="137">
        <v>2019</v>
      </c>
      <c r="B1109" s="73" t="s">
        <v>91</v>
      </c>
      <c r="C1109" s="143" t="s">
        <v>90</v>
      </c>
      <c r="D1109" s="138" t="s">
        <v>227</v>
      </c>
      <c r="E1109" s="1674">
        <v>43604</v>
      </c>
      <c r="F1109" s="1656" t="s">
        <v>1091</v>
      </c>
      <c r="G1109" s="141">
        <v>10</v>
      </c>
      <c r="H1109" s="1561" t="s">
        <v>1092</v>
      </c>
      <c r="I1109" s="1409"/>
    </row>
    <row r="1110" spans="1:10">
      <c r="A1110" s="137">
        <v>2019</v>
      </c>
      <c r="B1110" s="73" t="s">
        <v>91</v>
      </c>
      <c r="C1110" s="143" t="s">
        <v>90</v>
      </c>
      <c r="D1110" s="138" t="s">
        <v>227</v>
      </c>
      <c r="E1110" s="1674">
        <v>43604</v>
      </c>
      <c r="F1110" s="1656" t="s">
        <v>1093</v>
      </c>
      <c r="G1110" s="141">
        <v>3</v>
      </c>
      <c r="H1110" s="1561" t="s">
        <v>1094</v>
      </c>
      <c r="I1110" s="1409"/>
    </row>
    <row r="1111" spans="1:10">
      <c r="A1111" s="147">
        <v>2019</v>
      </c>
      <c r="B1111" s="73" t="s">
        <v>91</v>
      </c>
      <c r="C1111" s="72" t="s">
        <v>90</v>
      </c>
      <c r="D1111" s="73" t="s">
        <v>78</v>
      </c>
      <c r="E1111" s="1673">
        <v>43611</v>
      </c>
      <c r="F1111" s="1657" t="s">
        <v>1095</v>
      </c>
      <c r="G1111" s="87">
        <v>10</v>
      </c>
      <c r="H1111" s="88" t="s">
        <v>588</v>
      </c>
      <c r="I1111" s="1409"/>
      <c r="J1111" s="2"/>
    </row>
    <row r="1112" spans="1:10">
      <c r="A1112" s="173">
        <v>2019</v>
      </c>
      <c r="B1112" s="73" t="s">
        <v>91</v>
      </c>
      <c r="C1112" s="174" t="s">
        <v>90</v>
      </c>
      <c r="D1112" s="174" t="s">
        <v>277</v>
      </c>
      <c r="E1112" s="1679">
        <v>43716</v>
      </c>
      <c r="F1112" s="1662" t="s">
        <v>1096</v>
      </c>
      <c r="G1112" s="173">
        <v>7</v>
      </c>
      <c r="H1112" s="88" t="s">
        <v>751</v>
      </c>
      <c r="I1112" s="1409"/>
    </row>
    <row r="1113" spans="1:10">
      <c r="A1113" s="173">
        <v>2019</v>
      </c>
      <c r="B1113" s="73" t="s">
        <v>91</v>
      </c>
      <c r="C1113" s="174" t="s">
        <v>90</v>
      </c>
      <c r="D1113" s="174" t="s">
        <v>277</v>
      </c>
      <c r="E1113" s="1679">
        <v>43716</v>
      </c>
      <c r="F1113" s="1662" t="s">
        <v>1097</v>
      </c>
      <c r="G1113" s="173">
        <v>7</v>
      </c>
      <c r="H1113" s="88" t="s">
        <v>1098</v>
      </c>
      <c r="I1113" s="1409"/>
    </row>
    <row r="1114" spans="1:10">
      <c r="A1114" s="173">
        <v>2019</v>
      </c>
      <c r="B1114" s="73" t="s">
        <v>91</v>
      </c>
      <c r="C1114" s="174" t="s">
        <v>90</v>
      </c>
      <c r="D1114" s="174" t="s">
        <v>277</v>
      </c>
      <c r="E1114" s="1679">
        <v>43716</v>
      </c>
      <c r="F1114" s="1662" t="s">
        <v>1099</v>
      </c>
      <c r="G1114" s="173">
        <v>7</v>
      </c>
      <c r="H1114" s="88" t="s">
        <v>1100</v>
      </c>
      <c r="I1114" s="1409"/>
    </row>
    <row r="1115" spans="1:10">
      <c r="A1115" s="173">
        <v>2019</v>
      </c>
      <c r="B1115" s="73" t="s">
        <v>91</v>
      </c>
      <c r="C1115" s="174" t="s">
        <v>90</v>
      </c>
      <c r="D1115" s="174" t="s">
        <v>277</v>
      </c>
      <c r="E1115" s="1679">
        <v>43716</v>
      </c>
      <c r="F1115" s="1662" t="s">
        <v>1101</v>
      </c>
      <c r="G1115" s="173">
        <v>3</v>
      </c>
      <c r="H1115" s="88" t="s">
        <v>1082</v>
      </c>
      <c r="I1115" s="1409"/>
    </row>
    <row r="1116" spans="1:10">
      <c r="A1116" s="173">
        <v>2019</v>
      </c>
      <c r="B1116" s="73" t="s">
        <v>91</v>
      </c>
      <c r="C1116" s="174" t="s">
        <v>90</v>
      </c>
      <c r="D1116" s="174" t="s">
        <v>277</v>
      </c>
      <c r="E1116" s="1679">
        <v>43716</v>
      </c>
      <c r="F1116" s="1662" t="s">
        <v>1102</v>
      </c>
      <c r="G1116" s="173">
        <v>10</v>
      </c>
      <c r="H1116" s="88" t="s">
        <v>1103</v>
      </c>
      <c r="I1116" s="1409"/>
    </row>
    <row r="1117" spans="1:10">
      <c r="A1117" s="173">
        <v>2019</v>
      </c>
      <c r="B1117" s="73" t="s">
        <v>91</v>
      </c>
      <c r="C1117" s="174" t="s">
        <v>90</v>
      </c>
      <c r="D1117" s="174" t="s">
        <v>277</v>
      </c>
      <c r="E1117" s="1679">
        <v>43716</v>
      </c>
      <c r="F1117" s="1662" t="s">
        <v>1104</v>
      </c>
      <c r="G1117" s="173">
        <v>10</v>
      </c>
      <c r="H1117" s="88" t="s">
        <v>1105</v>
      </c>
      <c r="I1117" s="1409"/>
    </row>
    <row r="1118" spans="1:10">
      <c r="A1118" s="173">
        <v>2019</v>
      </c>
      <c r="B1118" s="73" t="s">
        <v>91</v>
      </c>
      <c r="C1118" s="174" t="s">
        <v>90</v>
      </c>
      <c r="D1118" s="73" t="s">
        <v>319</v>
      </c>
      <c r="E1118" s="1679">
        <v>43750</v>
      </c>
      <c r="F1118" s="1657" t="s">
        <v>1106</v>
      </c>
      <c r="G1118" s="173">
        <v>5</v>
      </c>
      <c r="H1118" s="88" t="s">
        <v>236</v>
      </c>
      <c r="I1118" s="1409"/>
    </row>
    <row r="1119" spans="1:10">
      <c r="A1119" s="173">
        <v>2019</v>
      </c>
      <c r="B1119" s="73" t="s">
        <v>91</v>
      </c>
      <c r="C1119" s="174" t="s">
        <v>90</v>
      </c>
      <c r="D1119" s="73" t="s">
        <v>319</v>
      </c>
      <c r="E1119" s="1679">
        <v>43750</v>
      </c>
      <c r="F1119" s="1657" t="s">
        <v>1106</v>
      </c>
      <c r="G1119" s="173">
        <v>5</v>
      </c>
      <c r="H1119" s="88" t="s">
        <v>273</v>
      </c>
      <c r="I1119" s="1409"/>
    </row>
    <row r="1120" spans="1:10">
      <c r="A1120" s="173">
        <v>2019</v>
      </c>
      <c r="B1120" s="73" t="s">
        <v>91</v>
      </c>
      <c r="C1120" s="174" t="s">
        <v>90</v>
      </c>
      <c r="D1120" s="73" t="s">
        <v>1107</v>
      </c>
      <c r="E1120" s="1679">
        <v>43765</v>
      </c>
      <c r="F1120" s="1657" t="s">
        <v>1083</v>
      </c>
      <c r="G1120" s="173">
        <v>5</v>
      </c>
      <c r="H1120" s="88" t="s">
        <v>243</v>
      </c>
      <c r="I1120" s="1409"/>
    </row>
    <row r="1121" spans="1:10">
      <c r="A1121" s="173">
        <v>2019</v>
      </c>
      <c r="B1121" s="73" t="s">
        <v>91</v>
      </c>
      <c r="C1121" s="174" t="s">
        <v>90</v>
      </c>
      <c r="D1121" s="73" t="s">
        <v>1107</v>
      </c>
      <c r="E1121" s="1679">
        <v>43765</v>
      </c>
      <c r="F1121" s="1657" t="s">
        <v>1083</v>
      </c>
      <c r="G1121" s="173">
        <v>5</v>
      </c>
      <c r="H1121" s="88" t="s">
        <v>244</v>
      </c>
      <c r="I1121" s="1409"/>
    </row>
    <row r="1122" spans="1:10" ht="13.5" customHeight="1">
      <c r="A1122" s="147">
        <v>2019</v>
      </c>
      <c r="C1122" s="148"/>
      <c r="E1122" s="1673"/>
      <c r="F1122" s="133"/>
      <c r="G1122" s="133">
        <f>SUM(G1105:G1121)</f>
        <v>110</v>
      </c>
      <c r="I1122" s="1409"/>
      <c r="J1122" s="93"/>
    </row>
    <row r="1123" spans="1:10" ht="13.5" customHeight="1">
      <c r="A1123" s="1413">
        <v>2020</v>
      </c>
      <c r="B1123" s="1362" t="s">
        <v>91</v>
      </c>
      <c r="C1123" s="1375" t="s">
        <v>90</v>
      </c>
      <c r="D1123" s="1375" t="s">
        <v>252</v>
      </c>
      <c r="E1123" s="1691">
        <v>43891</v>
      </c>
      <c r="F1123" s="1668" t="s">
        <v>1108</v>
      </c>
      <c r="G1123" s="1378">
        <v>3</v>
      </c>
      <c r="H1123" s="1375" t="s">
        <v>1109</v>
      </c>
      <c r="I1123" s="1409"/>
      <c r="J1123" s="93"/>
    </row>
    <row r="1124" spans="1:10" ht="13.5" customHeight="1">
      <c r="A1124" s="1413">
        <v>2020</v>
      </c>
      <c r="B1124" s="1362" t="s">
        <v>91</v>
      </c>
      <c r="C1124" s="1375" t="s">
        <v>90</v>
      </c>
      <c r="D1124" s="1375" t="s">
        <v>252</v>
      </c>
      <c r="E1124" s="1691">
        <v>43891</v>
      </c>
      <c r="F1124" s="1668" t="s">
        <v>1110</v>
      </c>
      <c r="G1124" s="1378">
        <v>10</v>
      </c>
      <c r="H1124" s="1375" t="s">
        <v>1111</v>
      </c>
      <c r="I1124" s="1409"/>
      <c r="J1124" s="93"/>
    </row>
    <row r="1125" spans="1:10" ht="13.5" customHeight="1">
      <c r="A1125" s="1413">
        <v>2020</v>
      </c>
      <c r="B1125" s="1362" t="s">
        <v>91</v>
      </c>
      <c r="C1125" s="1375" t="s">
        <v>90</v>
      </c>
      <c r="D1125" s="1375" t="s">
        <v>252</v>
      </c>
      <c r="E1125" s="1691">
        <v>43891</v>
      </c>
      <c r="F1125" s="1668" t="s">
        <v>1112</v>
      </c>
      <c r="G1125" s="1378">
        <v>7</v>
      </c>
      <c r="H1125" s="1375" t="s">
        <v>1113</v>
      </c>
      <c r="I1125" s="1409"/>
      <c r="J1125" s="93"/>
    </row>
    <row r="1126" spans="1:10" ht="13.5" customHeight="1">
      <c r="A1126" s="1413">
        <v>2020</v>
      </c>
      <c r="B1126" s="1362" t="s">
        <v>91</v>
      </c>
      <c r="C1126" s="1375" t="s">
        <v>90</v>
      </c>
      <c r="D1126" s="1375" t="s">
        <v>252</v>
      </c>
      <c r="E1126" s="1691">
        <v>43891</v>
      </c>
      <c r="F1126" s="1668" t="s">
        <v>1114</v>
      </c>
      <c r="G1126" s="1378">
        <v>3</v>
      </c>
      <c r="H1126" s="1375" t="s">
        <v>1115</v>
      </c>
      <c r="I1126" s="1409"/>
      <c r="J1126" s="93"/>
    </row>
    <row r="1127" spans="1:10" ht="13.5" customHeight="1">
      <c r="A1127" s="1413">
        <v>2020</v>
      </c>
      <c r="B1127" s="1362" t="s">
        <v>91</v>
      </c>
      <c r="C1127" s="1375" t="s">
        <v>90</v>
      </c>
      <c r="D1127" s="1375" t="s">
        <v>252</v>
      </c>
      <c r="E1127" s="1691">
        <v>43891</v>
      </c>
      <c r="F1127" s="1668" t="s">
        <v>1083</v>
      </c>
      <c r="G1127" s="1378">
        <v>10</v>
      </c>
      <c r="H1127" s="1375" t="s">
        <v>1116</v>
      </c>
      <c r="I1127" s="1409"/>
      <c r="J1127" s="93"/>
    </row>
    <row r="1128" spans="1:10" ht="13.5" customHeight="1">
      <c r="A1128" s="1413">
        <v>2020</v>
      </c>
      <c r="B1128" s="1362" t="s">
        <v>91</v>
      </c>
      <c r="C1128" s="1375" t="s">
        <v>90</v>
      </c>
      <c r="D1128" s="1375" t="s">
        <v>252</v>
      </c>
      <c r="E1128" s="1691">
        <v>43891</v>
      </c>
      <c r="F1128" s="1668" t="s">
        <v>1117</v>
      </c>
      <c r="G1128" s="1378">
        <v>10</v>
      </c>
      <c r="H1128" s="1375" t="s">
        <v>1118</v>
      </c>
      <c r="I1128" s="1409"/>
      <c r="J1128" s="93"/>
    </row>
    <row r="1129" spans="1:10" ht="13.5" customHeight="1">
      <c r="A1129" s="1413">
        <v>2020</v>
      </c>
      <c r="B1129" s="1362" t="s">
        <v>91</v>
      </c>
      <c r="C1129" s="1375" t="s">
        <v>90</v>
      </c>
      <c r="D1129" s="1375" t="s">
        <v>252</v>
      </c>
      <c r="E1129" s="1691">
        <v>43891</v>
      </c>
      <c r="F1129" s="1668" t="s">
        <v>1095</v>
      </c>
      <c r="G1129" s="1378">
        <v>10</v>
      </c>
      <c r="H1129" s="1375" t="s">
        <v>1119</v>
      </c>
      <c r="I1129" s="1409"/>
      <c r="J1129" s="93"/>
    </row>
    <row r="1130" spans="1:10" ht="13.5" customHeight="1">
      <c r="A1130" s="1413">
        <v>2020</v>
      </c>
      <c r="B1130" s="1362" t="s">
        <v>91</v>
      </c>
      <c r="C1130" s="1375" t="s">
        <v>90</v>
      </c>
      <c r="D1130" s="1375" t="s">
        <v>252</v>
      </c>
      <c r="E1130" s="1691">
        <v>43891</v>
      </c>
      <c r="F1130" s="1668" t="s">
        <v>1071</v>
      </c>
      <c r="G1130" s="1378">
        <v>3</v>
      </c>
      <c r="H1130" s="1375" t="s">
        <v>1120</v>
      </c>
      <c r="I1130" s="1409"/>
      <c r="J1130" s="93"/>
    </row>
    <row r="1131" spans="1:10" ht="13.5" customHeight="1">
      <c r="A1131" s="1413">
        <v>2020</v>
      </c>
      <c r="B1131" s="1362" t="s">
        <v>91</v>
      </c>
      <c r="C1131" s="1375" t="s">
        <v>90</v>
      </c>
      <c r="D1131" s="1375" t="s">
        <v>252</v>
      </c>
      <c r="E1131" s="1691">
        <v>43891</v>
      </c>
      <c r="F1131" s="1668" t="s">
        <v>1121</v>
      </c>
      <c r="G1131" s="1378">
        <v>3</v>
      </c>
      <c r="H1131" s="1375" t="s">
        <v>1122</v>
      </c>
      <c r="I1131" s="1409"/>
      <c r="J1131" s="93"/>
    </row>
    <row r="1132" spans="1:10" ht="13.5" customHeight="1">
      <c r="A1132" s="1413">
        <v>2020</v>
      </c>
      <c r="B1132" s="1362"/>
      <c r="C1132" s="1403"/>
      <c r="D1132" s="1362"/>
      <c r="E1132" s="1681"/>
      <c r="F1132" s="1363"/>
      <c r="G1132" s="1363">
        <f>SUM(G1123:G1131)</f>
        <v>59</v>
      </c>
      <c r="H1132" s="1405"/>
      <c r="I1132" s="1409"/>
      <c r="J1132" s="93"/>
    </row>
    <row r="1133" spans="1:10" ht="13.5" customHeight="1">
      <c r="A1133" s="1497">
        <v>2021</v>
      </c>
      <c r="B1133" s="1457" t="s">
        <v>91</v>
      </c>
      <c r="C1133" s="1494" t="s">
        <v>90</v>
      </c>
      <c r="D1133" s="1494" t="s">
        <v>252</v>
      </c>
      <c r="E1133" s="1669">
        <v>44262</v>
      </c>
      <c r="F1133" s="1495" t="s">
        <v>5420</v>
      </c>
      <c r="G1133" s="1495">
        <v>3</v>
      </c>
      <c r="H1133" s="1494" t="s">
        <v>1109</v>
      </c>
      <c r="I1133" s="1409"/>
      <c r="J1133" s="93"/>
    </row>
    <row r="1134" spans="1:10" ht="13.5" customHeight="1">
      <c r="A1134" s="1497">
        <v>2021</v>
      </c>
      <c r="B1134" s="1457" t="s">
        <v>91</v>
      </c>
      <c r="C1134" s="1494" t="s">
        <v>90</v>
      </c>
      <c r="D1134" s="1494" t="s">
        <v>252</v>
      </c>
      <c r="E1134" s="1669">
        <v>44262</v>
      </c>
      <c r="F1134" s="1495" t="s">
        <v>5421</v>
      </c>
      <c r="G1134" s="1495">
        <v>7</v>
      </c>
      <c r="H1134" s="1494" t="s">
        <v>713</v>
      </c>
      <c r="I1134" s="1409"/>
      <c r="J1134" s="93"/>
    </row>
    <row r="1135" spans="1:10" ht="13.5" customHeight="1">
      <c r="A1135" s="1497">
        <v>2021</v>
      </c>
      <c r="B1135" s="1457" t="s">
        <v>91</v>
      </c>
      <c r="C1135" s="1494" t="s">
        <v>90</v>
      </c>
      <c r="D1135" s="1494" t="s">
        <v>252</v>
      </c>
      <c r="E1135" s="1669">
        <v>44262</v>
      </c>
      <c r="F1135" s="1495" t="s">
        <v>5422</v>
      </c>
      <c r="G1135" s="1495">
        <v>10</v>
      </c>
      <c r="H1135" s="1494" t="s">
        <v>1111</v>
      </c>
      <c r="I1135" s="1409"/>
      <c r="J1135" s="93"/>
    </row>
    <row r="1136" spans="1:10" ht="13.5" customHeight="1">
      <c r="A1136" s="1497">
        <v>2021</v>
      </c>
      <c r="B1136" s="1457" t="s">
        <v>91</v>
      </c>
      <c r="C1136" s="1494" t="s">
        <v>90</v>
      </c>
      <c r="D1136" s="1494" t="s">
        <v>252</v>
      </c>
      <c r="E1136" s="1669">
        <v>44262</v>
      </c>
      <c r="F1136" s="1495" t="s">
        <v>2303</v>
      </c>
      <c r="G1136" s="1495">
        <v>10</v>
      </c>
      <c r="H1136" s="1494" t="s">
        <v>1116</v>
      </c>
      <c r="I1136" s="1409"/>
      <c r="J1136" s="93"/>
    </row>
    <row r="1137" spans="1:20" ht="13.5" customHeight="1">
      <c r="A1137" s="1497">
        <v>2021</v>
      </c>
      <c r="B1137" s="1457" t="s">
        <v>91</v>
      </c>
      <c r="C1137" s="1459" t="s">
        <v>90</v>
      </c>
      <c r="D1137" s="1459" t="s">
        <v>5486</v>
      </c>
      <c r="E1137" s="1675">
        <v>44332</v>
      </c>
      <c r="F1137" s="1601" t="s">
        <v>5602</v>
      </c>
      <c r="G1137" s="1602">
        <v>15</v>
      </c>
      <c r="H1137" s="1494" t="s">
        <v>5603</v>
      </c>
      <c r="I1137" s="1409"/>
      <c r="J1137" s="93"/>
    </row>
    <row r="1138" spans="1:20" ht="13.5" customHeight="1">
      <c r="A1138" s="1497">
        <v>2021</v>
      </c>
      <c r="B1138" s="1457" t="s">
        <v>91</v>
      </c>
      <c r="C1138" s="1459" t="s">
        <v>90</v>
      </c>
      <c r="D1138" s="1459" t="s">
        <v>5486</v>
      </c>
      <c r="E1138" s="1675">
        <v>44332</v>
      </c>
      <c r="F1138" s="1601" t="s">
        <v>5604</v>
      </c>
      <c r="G1138" s="1602">
        <v>15</v>
      </c>
      <c r="H1138" s="1494" t="s">
        <v>5605</v>
      </c>
      <c r="I1138" s="1409"/>
      <c r="J1138" s="93"/>
    </row>
    <row r="1139" spans="1:20" ht="13.5" customHeight="1">
      <c r="A1139" s="1497">
        <v>2021</v>
      </c>
      <c r="B1139" s="1457" t="s">
        <v>91</v>
      </c>
      <c r="C1139" s="1459" t="s">
        <v>90</v>
      </c>
      <c r="D1139" s="1459" t="s">
        <v>5486</v>
      </c>
      <c r="E1139" s="1675">
        <v>44332</v>
      </c>
      <c r="F1139" s="1601" t="s">
        <v>5606</v>
      </c>
      <c r="G1139" s="1602">
        <v>10</v>
      </c>
      <c r="H1139" s="1494" t="s">
        <v>5607</v>
      </c>
      <c r="I1139" s="1409"/>
      <c r="J1139" s="93"/>
    </row>
    <row r="1140" spans="1:20" ht="13.5" customHeight="1">
      <c r="A1140" s="1497">
        <v>2021</v>
      </c>
      <c r="B1140" s="1457" t="s">
        <v>91</v>
      </c>
      <c r="C1140" s="1459" t="s">
        <v>90</v>
      </c>
      <c r="D1140" s="1459" t="s">
        <v>5486</v>
      </c>
      <c r="E1140" s="1675">
        <v>44332</v>
      </c>
      <c r="F1140" s="1601" t="s">
        <v>5608</v>
      </c>
      <c r="G1140" s="1602">
        <v>10</v>
      </c>
      <c r="H1140" s="1494" t="s">
        <v>5609</v>
      </c>
      <c r="I1140" s="1409"/>
      <c r="J1140" s="93"/>
    </row>
    <row r="1141" spans="1:20" ht="13.5" customHeight="1">
      <c r="A1141" s="1497">
        <v>2021</v>
      </c>
      <c r="B1141" s="1457" t="s">
        <v>91</v>
      </c>
      <c r="C1141" s="1459" t="s">
        <v>90</v>
      </c>
      <c r="D1141" s="1459" t="s">
        <v>5486</v>
      </c>
      <c r="E1141" s="1675">
        <v>44332</v>
      </c>
      <c r="F1141" s="1601" t="s">
        <v>5742</v>
      </c>
      <c r="G1141" s="1602">
        <v>3</v>
      </c>
      <c r="H1141" s="1494" t="s">
        <v>5711</v>
      </c>
      <c r="I1141" s="1409"/>
      <c r="J1141" s="93"/>
    </row>
    <row r="1142" spans="1:20" ht="13.5" customHeight="1">
      <c r="A1142" s="1497">
        <v>2021</v>
      </c>
      <c r="B1142" s="1457"/>
      <c r="C1142" s="1494"/>
      <c r="D1142" s="1494"/>
      <c r="E1142" s="1669"/>
      <c r="F1142" s="1495"/>
      <c r="G1142" s="1495">
        <f>SUM(G1133:G1141)</f>
        <v>83</v>
      </c>
      <c r="H1142" s="1494"/>
      <c r="I1142" s="1409"/>
      <c r="J1142" s="93"/>
    </row>
    <row r="1143" spans="1:20" ht="13.5" customHeight="1">
      <c r="A1143" s="144" t="s">
        <v>46</v>
      </c>
      <c r="B1143" s="125"/>
      <c r="C1143" s="145" t="s">
        <v>1123</v>
      </c>
      <c r="D1143" s="125"/>
      <c r="E1143" s="1672"/>
      <c r="F1143" s="129"/>
      <c r="G1143" s="129">
        <f>G1104+G1122+G1132+G1142</f>
        <v>366</v>
      </c>
      <c r="H1143" s="146"/>
      <c r="I1143" s="1409"/>
      <c r="J1143" s="93"/>
    </row>
    <row r="1144" spans="1:20" ht="13.5" customHeight="1">
      <c r="A1144" s="147"/>
      <c r="C1144" s="148"/>
      <c r="E1144" s="1673"/>
      <c r="F1144" s="133"/>
      <c r="G1144" s="133"/>
      <c r="I1144" s="1409"/>
      <c r="J1144" s="93"/>
    </row>
    <row r="1145" spans="1:20" s="115" customFormat="1" ht="13.5" customHeight="1">
      <c r="A1145" s="134">
        <v>2018</v>
      </c>
      <c r="B1145" s="107" t="s">
        <v>91</v>
      </c>
      <c r="C1145" s="107" t="s">
        <v>1135</v>
      </c>
      <c r="D1145" s="107" t="s">
        <v>81</v>
      </c>
      <c r="E1145" s="1670">
        <v>43133</v>
      </c>
      <c r="F1145" s="111" t="s">
        <v>1124</v>
      </c>
      <c r="G1145" s="111">
        <v>5</v>
      </c>
      <c r="H1145" s="170" t="s">
        <v>670</v>
      </c>
      <c r="I1145" s="1540"/>
      <c r="J1145" s="114"/>
      <c r="K1145" s="113"/>
      <c r="L1145" s="113"/>
      <c r="M1145" s="113"/>
      <c r="N1145" s="113"/>
      <c r="O1145" s="113"/>
      <c r="P1145" s="113"/>
      <c r="Q1145" s="113"/>
      <c r="R1145" s="113"/>
      <c r="S1145" s="113"/>
      <c r="T1145" s="113"/>
    </row>
    <row r="1146" spans="1:20" s="115" customFormat="1" ht="13.5" customHeight="1">
      <c r="A1146" s="134">
        <v>2018</v>
      </c>
      <c r="B1146" s="107" t="s">
        <v>91</v>
      </c>
      <c r="C1146" s="107" t="s">
        <v>1135</v>
      </c>
      <c r="D1146" s="107" t="s">
        <v>222</v>
      </c>
      <c r="E1146" s="1670">
        <v>43163</v>
      </c>
      <c r="F1146" s="111" t="s">
        <v>1006</v>
      </c>
      <c r="G1146" s="111">
        <v>10</v>
      </c>
      <c r="H1146" s="170" t="s">
        <v>1007</v>
      </c>
      <c r="I1146" s="1540"/>
      <c r="J1146" s="114"/>
      <c r="K1146" s="113"/>
      <c r="L1146" s="113"/>
      <c r="M1146" s="113"/>
      <c r="N1146" s="113"/>
      <c r="O1146" s="113"/>
      <c r="P1146" s="113"/>
      <c r="Q1146" s="113"/>
      <c r="R1146" s="113"/>
      <c r="S1146" s="113"/>
      <c r="T1146" s="113"/>
    </row>
    <row r="1147" spans="1:20" s="115" customFormat="1" ht="13.5" customHeight="1">
      <c r="A1147" s="134">
        <v>2018</v>
      </c>
      <c r="B1147" s="107" t="s">
        <v>91</v>
      </c>
      <c r="C1147" s="107" t="s">
        <v>1135</v>
      </c>
      <c r="D1147" s="107" t="s">
        <v>222</v>
      </c>
      <c r="E1147" s="1670">
        <v>43163</v>
      </c>
      <c r="F1147" s="111" t="s">
        <v>1125</v>
      </c>
      <c r="G1147" s="111">
        <v>10</v>
      </c>
      <c r="H1147" s="170" t="s">
        <v>1126</v>
      </c>
      <c r="I1147" s="1540"/>
      <c r="J1147" s="114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</row>
    <row r="1148" spans="1:20" s="115" customFormat="1" ht="13.5" customHeight="1">
      <c r="A1148" s="134">
        <v>2018</v>
      </c>
      <c r="B1148" s="107" t="s">
        <v>91</v>
      </c>
      <c r="C1148" s="107" t="s">
        <v>1135</v>
      </c>
      <c r="D1148" s="107" t="s">
        <v>222</v>
      </c>
      <c r="E1148" s="1670">
        <v>43163</v>
      </c>
      <c r="F1148" s="111" t="s">
        <v>1127</v>
      </c>
      <c r="G1148" s="111">
        <v>7</v>
      </c>
      <c r="H1148" s="170" t="s">
        <v>1128</v>
      </c>
      <c r="I1148" s="1540"/>
      <c r="J1148" s="114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</row>
    <row r="1149" spans="1:20" s="115" customFormat="1" ht="13.5" customHeight="1">
      <c r="A1149" s="134">
        <v>2018</v>
      </c>
      <c r="B1149" s="107" t="s">
        <v>91</v>
      </c>
      <c r="C1149" s="107" t="s">
        <v>1135</v>
      </c>
      <c r="D1149" s="107" t="s">
        <v>222</v>
      </c>
      <c r="E1149" s="1670">
        <v>43163</v>
      </c>
      <c r="F1149" s="111" t="s">
        <v>1129</v>
      </c>
      <c r="G1149" s="111">
        <v>3</v>
      </c>
      <c r="H1149" s="170" t="s">
        <v>1130</v>
      </c>
      <c r="I1149" s="1540"/>
      <c r="J1149" s="114"/>
      <c r="K1149" s="113"/>
      <c r="L1149" s="113"/>
      <c r="M1149" s="113"/>
      <c r="N1149" s="113"/>
      <c r="O1149" s="113"/>
      <c r="P1149" s="113"/>
      <c r="Q1149" s="113"/>
      <c r="R1149" s="113"/>
      <c r="S1149" s="113"/>
      <c r="T1149" s="113"/>
    </row>
    <row r="1150" spans="1:20" s="115" customFormat="1" ht="13.5" customHeight="1">
      <c r="A1150" s="134">
        <v>2018</v>
      </c>
      <c r="B1150" s="107" t="s">
        <v>91</v>
      </c>
      <c r="C1150" s="107" t="s">
        <v>1135</v>
      </c>
      <c r="D1150" s="107" t="s">
        <v>222</v>
      </c>
      <c r="E1150" s="1670">
        <v>43163</v>
      </c>
      <c r="F1150" s="111" t="s">
        <v>1131</v>
      </c>
      <c r="G1150" s="111">
        <v>7</v>
      </c>
      <c r="H1150" s="170" t="s">
        <v>1132</v>
      </c>
      <c r="I1150" s="1540"/>
      <c r="J1150" s="114"/>
      <c r="K1150" s="113"/>
      <c r="L1150" s="113"/>
      <c r="M1150" s="113"/>
      <c r="N1150" s="113"/>
      <c r="O1150" s="113"/>
      <c r="P1150" s="113"/>
      <c r="Q1150" s="113"/>
      <c r="R1150" s="113"/>
      <c r="S1150" s="113"/>
      <c r="T1150" s="113"/>
    </row>
    <row r="1151" spans="1:20" s="115" customFormat="1" ht="13.5" customHeight="1">
      <c r="A1151" s="134">
        <v>2018</v>
      </c>
      <c r="B1151" s="107" t="s">
        <v>91</v>
      </c>
      <c r="C1151" s="107" t="s">
        <v>1135</v>
      </c>
      <c r="D1151" s="107" t="s">
        <v>222</v>
      </c>
      <c r="E1151" s="1670">
        <v>43163</v>
      </c>
      <c r="F1151" s="111" t="s">
        <v>1133</v>
      </c>
      <c r="G1151" s="111">
        <v>7</v>
      </c>
      <c r="H1151" s="170" t="s">
        <v>588</v>
      </c>
      <c r="I1151" s="1540"/>
      <c r="J1151" s="114"/>
      <c r="K1151" s="113"/>
      <c r="L1151" s="113"/>
      <c r="M1151" s="113"/>
      <c r="N1151" s="113"/>
      <c r="O1151" s="113"/>
      <c r="P1151" s="113"/>
      <c r="Q1151" s="113"/>
      <c r="R1151" s="113"/>
      <c r="S1151" s="113"/>
      <c r="T1151" s="113"/>
    </row>
    <row r="1152" spans="1:20" s="115" customFormat="1" ht="13.5" customHeight="1">
      <c r="A1152" s="134">
        <v>2018</v>
      </c>
      <c r="B1152" s="107" t="s">
        <v>91</v>
      </c>
      <c r="C1152" s="107" t="s">
        <v>1135</v>
      </c>
      <c r="D1152" s="107" t="s">
        <v>222</v>
      </c>
      <c r="E1152" s="1670">
        <v>43163</v>
      </c>
      <c r="F1152" s="111"/>
      <c r="G1152" s="111">
        <v>10</v>
      </c>
      <c r="H1152" s="170" t="s">
        <v>454</v>
      </c>
      <c r="I1152" s="1540"/>
      <c r="J1152" s="114"/>
      <c r="K1152" s="113"/>
      <c r="L1152" s="113"/>
      <c r="M1152" s="113"/>
      <c r="N1152" s="113"/>
      <c r="O1152" s="113"/>
      <c r="P1152" s="113"/>
      <c r="Q1152" s="113"/>
      <c r="R1152" s="113"/>
      <c r="S1152" s="113"/>
      <c r="T1152" s="113"/>
    </row>
    <row r="1153" spans="1:20" s="115" customFormat="1" ht="13.5" customHeight="1">
      <c r="A1153" s="134">
        <v>2018</v>
      </c>
      <c r="B1153" s="107" t="s">
        <v>91</v>
      </c>
      <c r="C1153" s="107" t="s">
        <v>1135</v>
      </c>
      <c r="D1153" s="107" t="s">
        <v>222</v>
      </c>
      <c r="E1153" s="1670">
        <v>43163</v>
      </c>
      <c r="F1153" s="111"/>
      <c r="G1153" s="111">
        <v>7</v>
      </c>
      <c r="H1153" s="170" t="s">
        <v>456</v>
      </c>
      <c r="I1153" s="1540"/>
      <c r="J1153" s="114"/>
      <c r="K1153" s="113"/>
      <c r="L1153" s="113"/>
      <c r="M1153" s="113"/>
      <c r="N1153" s="113"/>
      <c r="O1153" s="113"/>
      <c r="P1153" s="113"/>
      <c r="Q1153" s="113"/>
      <c r="R1153" s="113"/>
      <c r="S1153" s="113"/>
      <c r="T1153" s="113"/>
    </row>
    <row r="1154" spans="1:20" s="115" customFormat="1" ht="13.5" customHeight="1">
      <c r="A1154" s="134">
        <v>2018</v>
      </c>
      <c r="B1154" s="107" t="s">
        <v>91</v>
      </c>
      <c r="C1154" s="107" t="s">
        <v>1135</v>
      </c>
      <c r="D1154" s="107" t="s">
        <v>346</v>
      </c>
      <c r="E1154" s="1670">
        <v>43219</v>
      </c>
      <c r="F1154" s="111" t="s">
        <v>1134</v>
      </c>
      <c r="G1154" s="111">
        <v>0</v>
      </c>
      <c r="H1154" s="170" t="s">
        <v>670</v>
      </c>
      <c r="I1154" s="1409" t="s">
        <v>234</v>
      </c>
      <c r="J1154" s="114"/>
      <c r="K1154" s="113"/>
      <c r="L1154" s="113"/>
      <c r="M1154" s="113"/>
      <c r="N1154" s="113"/>
      <c r="O1154" s="113"/>
      <c r="P1154" s="113"/>
      <c r="Q1154" s="113"/>
      <c r="R1154" s="113"/>
      <c r="S1154" s="113"/>
      <c r="T1154" s="113"/>
    </row>
    <row r="1155" spans="1:20" s="115" customFormat="1">
      <c r="A1155" s="134">
        <v>2018</v>
      </c>
      <c r="B1155" s="107" t="s">
        <v>91</v>
      </c>
      <c r="C1155" s="107" t="s">
        <v>1135</v>
      </c>
      <c r="D1155" s="107" t="s">
        <v>227</v>
      </c>
      <c r="E1155" s="1670">
        <v>43240</v>
      </c>
      <c r="F1155" s="1665" t="s">
        <v>1136</v>
      </c>
      <c r="G1155" s="111">
        <v>7</v>
      </c>
      <c r="H1155" s="170" t="s">
        <v>1137</v>
      </c>
      <c r="I1155" s="1540"/>
      <c r="J1155" s="113"/>
      <c r="K1155" s="113"/>
      <c r="L1155" s="113"/>
      <c r="M1155" s="113"/>
      <c r="N1155" s="113"/>
      <c r="O1155" s="113"/>
      <c r="P1155" s="113"/>
      <c r="Q1155" s="113"/>
      <c r="R1155" s="113"/>
      <c r="S1155" s="113"/>
      <c r="T1155" s="113"/>
    </row>
    <row r="1156" spans="1:20" s="115" customFormat="1">
      <c r="A1156" s="134">
        <v>2018</v>
      </c>
      <c r="B1156" s="107" t="s">
        <v>91</v>
      </c>
      <c r="C1156" s="107" t="s">
        <v>1135</v>
      </c>
      <c r="D1156" s="107" t="s">
        <v>227</v>
      </c>
      <c r="E1156" s="1670">
        <v>43240</v>
      </c>
      <c r="F1156" s="1665" t="s">
        <v>1138</v>
      </c>
      <c r="G1156" s="111">
        <v>3</v>
      </c>
      <c r="H1156" s="170" t="s">
        <v>1139</v>
      </c>
      <c r="I1156" s="1540"/>
      <c r="J1156" s="113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</row>
    <row r="1157" spans="1:20" s="115" customFormat="1">
      <c r="A1157" s="134">
        <v>2018</v>
      </c>
      <c r="B1157" s="107" t="s">
        <v>91</v>
      </c>
      <c r="C1157" s="107" t="s">
        <v>1135</v>
      </c>
      <c r="D1157" s="107" t="s">
        <v>227</v>
      </c>
      <c r="E1157" s="1670">
        <v>43240</v>
      </c>
      <c r="F1157" s="1665" t="s">
        <v>1140</v>
      </c>
      <c r="G1157" s="111">
        <v>7</v>
      </c>
      <c r="H1157" s="170" t="s">
        <v>1141</v>
      </c>
      <c r="I1157" s="1540"/>
      <c r="J1157" s="113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</row>
    <row r="1158" spans="1:20" s="115" customFormat="1">
      <c r="A1158" s="134">
        <v>2018</v>
      </c>
      <c r="B1158" s="107" t="s">
        <v>91</v>
      </c>
      <c r="C1158" s="107" t="s">
        <v>1135</v>
      </c>
      <c r="D1158" s="107" t="s">
        <v>227</v>
      </c>
      <c r="E1158" s="1670">
        <v>43240</v>
      </c>
      <c r="F1158" s="1665" t="s">
        <v>1142</v>
      </c>
      <c r="G1158" s="111">
        <v>3</v>
      </c>
      <c r="H1158" s="170" t="s">
        <v>1143</v>
      </c>
      <c r="I1158" s="1540"/>
      <c r="J1158" s="113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</row>
    <row r="1159" spans="1:20" s="115" customFormat="1">
      <c r="A1159" s="134">
        <v>2018</v>
      </c>
      <c r="B1159" s="107" t="s">
        <v>91</v>
      </c>
      <c r="C1159" s="107" t="s">
        <v>1135</v>
      </c>
      <c r="D1159" s="107" t="s">
        <v>370</v>
      </c>
      <c r="E1159" s="1670">
        <v>43247</v>
      </c>
      <c r="F1159" s="111" t="s">
        <v>1140</v>
      </c>
      <c r="G1159" s="111">
        <v>5</v>
      </c>
      <c r="H1159" s="170" t="s">
        <v>1130</v>
      </c>
      <c r="I1159" s="1540"/>
      <c r="J1159" s="113"/>
      <c r="K1159" s="113"/>
      <c r="L1159" s="113"/>
      <c r="M1159" s="113"/>
      <c r="N1159" s="113"/>
      <c r="O1159" s="113"/>
      <c r="P1159" s="113"/>
      <c r="Q1159" s="113"/>
      <c r="R1159" s="113"/>
      <c r="S1159" s="113"/>
      <c r="T1159" s="113"/>
    </row>
    <row r="1160" spans="1:20" s="115" customFormat="1">
      <c r="A1160" s="134">
        <v>2018</v>
      </c>
      <c r="B1160" s="107" t="s">
        <v>91</v>
      </c>
      <c r="C1160" s="107" t="s">
        <v>1135</v>
      </c>
      <c r="D1160" s="107" t="s">
        <v>370</v>
      </c>
      <c r="E1160" s="1670">
        <v>43247</v>
      </c>
      <c r="F1160" s="111" t="s">
        <v>1144</v>
      </c>
      <c r="G1160" s="111">
        <v>15</v>
      </c>
      <c r="H1160" s="170" t="s">
        <v>487</v>
      </c>
      <c r="I1160" s="1540"/>
      <c r="J1160" s="113"/>
      <c r="K1160" s="113"/>
      <c r="L1160" s="113"/>
      <c r="M1160" s="113"/>
      <c r="N1160" s="113"/>
      <c r="O1160" s="113"/>
      <c r="P1160" s="113"/>
      <c r="Q1160" s="113"/>
      <c r="R1160" s="113"/>
      <c r="S1160" s="113"/>
      <c r="T1160" s="113"/>
    </row>
    <row r="1161" spans="1:20">
      <c r="A1161" s="134">
        <v>2018</v>
      </c>
      <c r="B1161" s="107" t="s">
        <v>91</v>
      </c>
      <c r="C1161" s="171" t="s">
        <v>1135</v>
      </c>
      <c r="D1161" s="107" t="s">
        <v>265</v>
      </c>
      <c r="E1161" s="1670">
        <v>43352</v>
      </c>
      <c r="F1161" s="111" t="s">
        <v>1145</v>
      </c>
      <c r="G1161" s="172">
        <v>7</v>
      </c>
      <c r="H1161" s="170" t="s">
        <v>279</v>
      </c>
      <c r="I1161" s="1409"/>
      <c r="J1161" s="2"/>
    </row>
    <row r="1162" spans="1:20">
      <c r="A1162" s="134">
        <v>2018</v>
      </c>
      <c r="B1162" s="107" t="s">
        <v>91</v>
      </c>
      <c r="C1162" s="171" t="s">
        <v>1135</v>
      </c>
      <c r="D1162" s="107" t="s">
        <v>265</v>
      </c>
      <c r="E1162" s="1670">
        <v>43352</v>
      </c>
      <c r="F1162" s="111" t="s">
        <v>1146</v>
      </c>
      <c r="G1162" s="172">
        <v>10</v>
      </c>
      <c r="H1162" s="170" t="s">
        <v>425</v>
      </c>
      <c r="I1162" s="1409"/>
      <c r="J1162" s="2"/>
    </row>
    <row r="1163" spans="1:20">
      <c r="A1163" s="134">
        <v>2018</v>
      </c>
      <c r="B1163" s="107" t="s">
        <v>91</v>
      </c>
      <c r="C1163" s="171" t="s">
        <v>1135</v>
      </c>
      <c r="D1163" s="107" t="s">
        <v>265</v>
      </c>
      <c r="E1163" s="1670">
        <v>43352</v>
      </c>
      <c r="F1163" s="111" t="s">
        <v>1147</v>
      </c>
      <c r="G1163" s="172">
        <v>3</v>
      </c>
      <c r="H1163" s="170" t="s">
        <v>1148</v>
      </c>
      <c r="I1163" s="1409"/>
      <c r="J1163" s="2"/>
    </row>
    <row r="1164" spans="1:20">
      <c r="A1164" s="134">
        <v>2018</v>
      </c>
      <c r="B1164" s="107" t="s">
        <v>91</v>
      </c>
      <c r="C1164" s="171" t="s">
        <v>1135</v>
      </c>
      <c r="D1164" s="107" t="s">
        <v>265</v>
      </c>
      <c r="E1164" s="1670">
        <v>43352</v>
      </c>
      <c r="F1164" s="111" t="s">
        <v>1149</v>
      </c>
      <c r="G1164" s="172">
        <v>10</v>
      </c>
      <c r="H1164" s="170" t="s">
        <v>1103</v>
      </c>
      <c r="I1164" s="1409"/>
      <c r="J1164" s="2"/>
    </row>
    <row r="1165" spans="1:20">
      <c r="A1165" s="134">
        <v>2018</v>
      </c>
      <c r="B1165" s="107" t="s">
        <v>91</v>
      </c>
      <c r="C1165" s="171" t="s">
        <v>1135</v>
      </c>
      <c r="D1165" s="107" t="s">
        <v>265</v>
      </c>
      <c r="E1165" s="1670">
        <v>43352</v>
      </c>
      <c r="F1165" s="111" t="s">
        <v>1149</v>
      </c>
      <c r="G1165" s="172">
        <v>7</v>
      </c>
      <c r="H1165" s="170" t="s">
        <v>948</v>
      </c>
      <c r="I1165" s="1409"/>
      <c r="J1165" s="2"/>
    </row>
    <row r="1166" spans="1:20">
      <c r="A1166" s="134">
        <v>2018</v>
      </c>
      <c r="B1166" s="107" t="s">
        <v>91</v>
      </c>
      <c r="C1166" s="171" t="s">
        <v>1135</v>
      </c>
      <c r="D1166" s="107" t="s">
        <v>265</v>
      </c>
      <c r="E1166" s="1670">
        <v>43352</v>
      </c>
      <c r="F1166" s="111" t="s">
        <v>1150</v>
      </c>
      <c r="G1166" s="172">
        <v>3</v>
      </c>
      <c r="H1166" s="170" t="s">
        <v>1151</v>
      </c>
      <c r="I1166" s="1409"/>
      <c r="J1166" s="2"/>
    </row>
    <row r="1167" spans="1:20">
      <c r="A1167" s="134">
        <v>2018</v>
      </c>
      <c r="B1167" s="107" t="s">
        <v>91</v>
      </c>
      <c r="C1167" s="171" t="s">
        <v>1135</v>
      </c>
      <c r="D1167" s="107" t="s">
        <v>265</v>
      </c>
      <c r="E1167" s="1670">
        <v>43352</v>
      </c>
      <c r="F1167" s="111" t="s">
        <v>1152</v>
      </c>
      <c r="G1167" s="172">
        <v>10</v>
      </c>
      <c r="H1167" s="170" t="s">
        <v>1153</v>
      </c>
      <c r="I1167" s="1409"/>
      <c r="J1167" s="2"/>
    </row>
    <row r="1168" spans="1:20">
      <c r="A1168" s="134">
        <v>2018</v>
      </c>
      <c r="B1168" s="107" t="s">
        <v>91</v>
      </c>
      <c r="C1168" s="171" t="s">
        <v>1135</v>
      </c>
      <c r="D1168" s="107" t="s">
        <v>112</v>
      </c>
      <c r="E1168" s="1670">
        <v>43422</v>
      </c>
      <c r="F1168" s="111" t="s">
        <v>1006</v>
      </c>
      <c r="G1168" s="172">
        <v>5</v>
      </c>
      <c r="H1168" s="170" t="s">
        <v>342</v>
      </c>
      <c r="I1168" s="1409"/>
      <c r="J1168" s="2"/>
    </row>
    <row r="1169" spans="1:256">
      <c r="A1169" s="134">
        <v>2018</v>
      </c>
      <c r="B1169" s="107" t="s">
        <v>91</v>
      </c>
      <c r="C1169" s="171" t="s">
        <v>1135</v>
      </c>
      <c r="D1169" s="107" t="s">
        <v>112</v>
      </c>
      <c r="E1169" s="1670">
        <v>43422</v>
      </c>
      <c r="F1169" s="111" t="s">
        <v>1006</v>
      </c>
      <c r="G1169" s="172">
        <v>0</v>
      </c>
      <c r="H1169" s="170" t="s">
        <v>800</v>
      </c>
      <c r="I1169" s="1409" t="s">
        <v>234</v>
      </c>
      <c r="J1169" s="2"/>
    </row>
    <row r="1170" spans="1:256" ht="13.5" customHeight="1">
      <c r="A1170" s="134">
        <v>2018</v>
      </c>
      <c r="B1170" s="116"/>
      <c r="C1170" s="151"/>
      <c r="D1170" s="116"/>
      <c r="E1170" s="1671"/>
      <c r="F1170" s="199"/>
      <c r="G1170" s="111">
        <f>SUM(G1145:G1169)</f>
        <v>161</v>
      </c>
      <c r="H1170" s="152"/>
      <c r="I1170" s="1409"/>
      <c r="J1170" s="189"/>
      <c r="L1170" s="271"/>
      <c r="M1170" s="271"/>
      <c r="N1170" s="186"/>
      <c r="O1170" s="186"/>
      <c r="P1170" s="195"/>
      <c r="Q1170" s="195"/>
      <c r="R1170" s="195"/>
      <c r="S1170" s="195"/>
      <c r="T1170" s="195"/>
      <c r="U1170" s="197"/>
      <c r="V1170" s="197"/>
    </row>
    <row r="1171" spans="1:256">
      <c r="A1171" s="137">
        <v>2019</v>
      </c>
      <c r="B1171" s="73" t="s">
        <v>91</v>
      </c>
      <c r="C1171" s="143" t="s">
        <v>1135</v>
      </c>
      <c r="D1171" s="138" t="s">
        <v>227</v>
      </c>
      <c r="E1171" s="1674">
        <v>43604</v>
      </c>
      <c r="F1171" s="1656" t="s">
        <v>1154</v>
      </c>
      <c r="G1171" s="141">
        <v>3</v>
      </c>
      <c r="H1171" s="1561" t="s">
        <v>1155</v>
      </c>
      <c r="I1171" s="1409"/>
    </row>
    <row r="1172" spans="1:256">
      <c r="A1172" s="137">
        <v>2019</v>
      </c>
      <c r="B1172" s="73" t="s">
        <v>91</v>
      </c>
      <c r="C1172" s="143" t="s">
        <v>1135</v>
      </c>
      <c r="D1172" s="138" t="s">
        <v>227</v>
      </c>
      <c r="E1172" s="1674">
        <v>43604</v>
      </c>
      <c r="F1172" s="1656" t="s">
        <v>1156</v>
      </c>
      <c r="G1172" s="141">
        <v>10</v>
      </c>
      <c r="H1172" s="1561" t="s">
        <v>1157</v>
      </c>
      <c r="I1172" s="1409"/>
    </row>
    <row r="1173" spans="1:256">
      <c r="A1173" s="137">
        <v>2019</v>
      </c>
      <c r="B1173" s="73" t="s">
        <v>91</v>
      </c>
      <c r="C1173" s="143" t="s">
        <v>1135</v>
      </c>
      <c r="D1173" s="138" t="s">
        <v>227</v>
      </c>
      <c r="E1173" s="1674">
        <v>43604</v>
      </c>
      <c r="F1173" s="1656" t="s">
        <v>1158</v>
      </c>
      <c r="G1173" s="141">
        <v>7</v>
      </c>
      <c r="H1173" s="1561" t="s">
        <v>1159</v>
      </c>
      <c r="I1173" s="1409"/>
    </row>
    <row r="1174" spans="1:256">
      <c r="A1174" s="137">
        <v>2019</v>
      </c>
      <c r="B1174" s="73" t="s">
        <v>91</v>
      </c>
      <c r="C1174" s="143" t="s">
        <v>1135</v>
      </c>
      <c r="D1174" s="138" t="s">
        <v>227</v>
      </c>
      <c r="E1174" s="1674">
        <v>43604</v>
      </c>
      <c r="F1174" s="1656" t="s">
        <v>1160</v>
      </c>
      <c r="G1174" s="141">
        <v>10</v>
      </c>
      <c r="H1174" s="1561" t="s">
        <v>487</v>
      </c>
      <c r="I1174" s="1409"/>
    </row>
    <row r="1175" spans="1:256">
      <c r="A1175" s="147">
        <v>2019</v>
      </c>
      <c r="B1175" s="73" t="s">
        <v>91</v>
      </c>
      <c r="C1175" s="72" t="s">
        <v>1135</v>
      </c>
      <c r="D1175" s="73" t="s">
        <v>78</v>
      </c>
      <c r="E1175" s="1673">
        <v>43611</v>
      </c>
      <c r="F1175" s="133" t="s">
        <v>1161</v>
      </c>
      <c r="G1175" s="87">
        <v>10</v>
      </c>
      <c r="H1175" s="88" t="s">
        <v>747</v>
      </c>
      <c r="I1175" s="1409"/>
      <c r="J1175" s="2"/>
    </row>
    <row r="1176" spans="1:256">
      <c r="A1176" s="173">
        <v>2019</v>
      </c>
      <c r="B1176" s="73" t="s">
        <v>91</v>
      </c>
      <c r="C1176" s="174" t="s">
        <v>1135</v>
      </c>
      <c r="D1176" s="174" t="s">
        <v>277</v>
      </c>
      <c r="E1176" s="1679">
        <v>43716</v>
      </c>
      <c r="F1176" s="1662" t="s">
        <v>1162</v>
      </c>
      <c r="G1176" s="173">
        <v>3</v>
      </c>
      <c r="H1176" s="88" t="s">
        <v>1148</v>
      </c>
      <c r="I1176" s="1409"/>
    </row>
    <row r="1177" spans="1:256">
      <c r="A1177" s="173">
        <v>2019</v>
      </c>
      <c r="B1177" s="73" t="s">
        <v>91</v>
      </c>
      <c r="C1177" s="174" t="s">
        <v>1135</v>
      </c>
      <c r="D1177" s="174" t="s">
        <v>277</v>
      </c>
      <c r="E1177" s="1679">
        <v>43716</v>
      </c>
      <c r="F1177" s="1662" t="s">
        <v>1163</v>
      </c>
      <c r="G1177" s="173">
        <v>10</v>
      </c>
      <c r="H1177" s="88" t="s">
        <v>1080</v>
      </c>
      <c r="I1177" s="1409"/>
    </row>
    <row r="1178" spans="1:256">
      <c r="A1178" s="173">
        <v>2019</v>
      </c>
      <c r="B1178" s="73" t="s">
        <v>91</v>
      </c>
      <c r="C1178" s="174" t="s">
        <v>1135</v>
      </c>
      <c r="D1178" s="174" t="s">
        <v>277</v>
      </c>
      <c r="E1178" s="1679">
        <v>43716</v>
      </c>
      <c r="F1178" s="1662" t="s">
        <v>1164</v>
      </c>
      <c r="G1178" s="173">
        <v>7</v>
      </c>
      <c r="H1178" s="88" t="s">
        <v>912</v>
      </c>
      <c r="I1178" s="1409"/>
      <c r="IV1178" s="2"/>
    </row>
    <row r="1179" spans="1:256">
      <c r="A1179" s="173">
        <v>2019</v>
      </c>
      <c r="B1179" s="73" t="s">
        <v>91</v>
      </c>
      <c r="C1179" s="174" t="s">
        <v>1135</v>
      </c>
      <c r="D1179" s="174" t="s">
        <v>277</v>
      </c>
      <c r="E1179" s="1679">
        <v>43716</v>
      </c>
      <c r="F1179" s="1662" t="s">
        <v>1165</v>
      </c>
      <c r="G1179" s="173">
        <v>3</v>
      </c>
      <c r="H1179" s="88" t="s">
        <v>1166</v>
      </c>
      <c r="I1179" s="1409"/>
      <c r="IV1179" s="2"/>
    </row>
    <row r="1180" spans="1:256">
      <c r="A1180" s="173">
        <v>2019</v>
      </c>
      <c r="B1180" s="73" t="s">
        <v>91</v>
      </c>
      <c r="C1180" s="174" t="s">
        <v>1135</v>
      </c>
      <c r="D1180" s="174" t="s">
        <v>277</v>
      </c>
      <c r="E1180" s="1679">
        <v>43716</v>
      </c>
      <c r="F1180" s="1662" t="s">
        <v>1167</v>
      </c>
      <c r="G1180" s="173">
        <v>3</v>
      </c>
      <c r="H1180" s="88" t="s">
        <v>1168</v>
      </c>
      <c r="I1180" s="1409"/>
      <c r="IV1180" s="2"/>
    </row>
    <row r="1181" spans="1:256">
      <c r="A1181" s="173">
        <v>2019</v>
      </c>
      <c r="B1181" s="73" t="s">
        <v>91</v>
      </c>
      <c r="C1181" s="174" t="s">
        <v>1135</v>
      </c>
      <c r="D1181" s="174" t="s">
        <v>277</v>
      </c>
      <c r="E1181" s="1679">
        <v>43716</v>
      </c>
      <c r="F1181" s="1662" t="s">
        <v>1169</v>
      </c>
      <c r="G1181" s="173">
        <v>7</v>
      </c>
      <c r="H1181" s="88" t="s">
        <v>1170</v>
      </c>
      <c r="I1181" s="1409"/>
      <c r="IV1181" s="2"/>
    </row>
    <row r="1182" spans="1:256">
      <c r="A1182" s="173">
        <v>2019</v>
      </c>
      <c r="B1182" s="73" t="s">
        <v>91</v>
      </c>
      <c r="C1182" s="174" t="s">
        <v>1135</v>
      </c>
      <c r="D1182" s="174" t="s">
        <v>277</v>
      </c>
      <c r="E1182" s="1679">
        <v>43716</v>
      </c>
      <c r="F1182" s="1662" t="s">
        <v>1171</v>
      </c>
      <c r="G1182" s="173">
        <v>10</v>
      </c>
      <c r="H1182" s="88" t="s">
        <v>1153</v>
      </c>
      <c r="I1182" s="1409"/>
      <c r="IV1182" s="2"/>
    </row>
    <row r="1183" spans="1:256">
      <c r="A1183" s="173">
        <v>2019</v>
      </c>
      <c r="B1183" s="73" t="s">
        <v>91</v>
      </c>
      <c r="C1183" s="174" t="s">
        <v>1135</v>
      </c>
      <c r="D1183" s="73" t="s">
        <v>112</v>
      </c>
      <c r="E1183" s="1679">
        <v>43786</v>
      </c>
      <c r="F1183" s="1657" t="s">
        <v>1172</v>
      </c>
      <c r="G1183" s="173">
        <v>0</v>
      </c>
      <c r="H1183" s="88" t="s">
        <v>342</v>
      </c>
      <c r="I1183" s="1409" t="s">
        <v>234</v>
      </c>
      <c r="IV1183" s="2"/>
    </row>
    <row r="1184" spans="1:256">
      <c r="A1184" s="173">
        <v>2019</v>
      </c>
      <c r="B1184" s="73" t="s">
        <v>91</v>
      </c>
      <c r="C1184" s="174" t="s">
        <v>1135</v>
      </c>
      <c r="D1184" s="73" t="s">
        <v>112</v>
      </c>
      <c r="E1184" s="1679">
        <v>43786</v>
      </c>
      <c r="F1184" s="1657" t="s">
        <v>1172</v>
      </c>
      <c r="G1184" s="173">
        <v>0</v>
      </c>
      <c r="H1184" s="88" t="s">
        <v>275</v>
      </c>
      <c r="I1184" s="1409" t="s">
        <v>234</v>
      </c>
      <c r="IV1184" s="2"/>
    </row>
    <row r="1185" spans="1:256">
      <c r="A1185" s="173">
        <v>2019</v>
      </c>
      <c r="B1185" s="73" t="s">
        <v>91</v>
      </c>
      <c r="C1185" s="174" t="s">
        <v>1135</v>
      </c>
      <c r="D1185" s="73" t="s">
        <v>112</v>
      </c>
      <c r="E1185" s="1679">
        <v>43786</v>
      </c>
      <c r="F1185" s="1657" t="s">
        <v>1173</v>
      </c>
      <c r="G1185" s="173">
        <v>5</v>
      </c>
      <c r="H1185" s="88" t="s">
        <v>236</v>
      </c>
      <c r="I1185" s="1409"/>
      <c r="IV1185" s="2"/>
    </row>
    <row r="1186" spans="1:256">
      <c r="A1186" s="173">
        <v>2019</v>
      </c>
      <c r="B1186" s="73" t="s">
        <v>91</v>
      </c>
      <c r="C1186" s="174" t="s">
        <v>1135</v>
      </c>
      <c r="D1186" s="73" t="s">
        <v>112</v>
      </c>
      <c r="E1186" s="1679">
        <v>43786</v>
      </c>
      <c r="F1186" s="1657" t="s">
        <v>1173</v>
      </c>
      <c r="G1186" s="173">
        <v>5</v>
      </c>
      <c r="H1186" s="88" t="s">
        <v>273</v>
      </c>
      <c r="I1186" s="1409"/>
      <c r="IV1186" s="2"/>
    </row>
    <row r="1187" spans="1:256" ht="13.5" customHeight="1">
      <c r="A1187" s="147">
        <v>2019</v>
      </c>
      <c r="C1187" s="148"/>
      <c r="E1187" s="1673"/>
      <c r="F1187" s="133"/>
      <c r="G1187" s="133">
        <f>SUM(G1171:G1186)</f>
        <v>93</v>
      </c>
      <c r="I1187" s="1409"/>
      <c r="J1187" s="93"/>
      <c r="IV1187" s="2"/>
    </row>
    <row r="1188" spans="1:256" ht="13.5" customHeight="1">
      <c r="A1188" s="1413">
        <v>2020</v>
      </c>
      <c r="B1188" s="1362" t="s">
        <v>91</v>
      </c>
      <c r="C1188" s="1375" t="s">
        <v>1135</v>
      </c>
      <c r="D1188" s="1375" t="s">
        <v>252</v>
      </c>
      <c r="E1188" s="1691">
        <v>43891</v>
      </c>
      <c r="F1188" s="1668" t="s">
        <v>1174</v>
      </c>
      <c r="G1188" s="1378">
        <v>3</v>
      </c>
      <c r="H1188" s="1375" t="s">
        <v>1175</v>
      </c>
      <c r="I1188" s="1409"/>
      <c r="J1188" s="93"/>
      <c r="IV1188" s="2"/>
    </row>
    <row r="1189" spans="1:256" ht="13.5" customHeight="1">
      <c r="A1189" s="1413">
        <v>2020</v>
      </c>
      <c r="B1189" s="1362" t="s">
        <v>91</v>
      </c>
      <c r="C1189" s="1375" t="s">
        <v>1135</v>
      </c>
      <c r="D1189" s="1375" t="s">
        <v>252</v>
      </c>
      <c r="E1189" s="1691">
        <v>43891</v>
      </c>
      <c r="F1189" s="1668" t="s">
        <v>1176</v>
      </c>
      <c r="G1189" s="1378">
        <v>3</v>
      </c>
      <c r="H1189" s="1375" t="s">
        <v>1177</v>
      </c>
      <c r="I1189" s="1409"/>
      <c r="J1189" s="93"/>
      <c r="IV1189" s="2"/>
    </row>
    <row r="1190" spans="1:256" ht="13.5" customHeight="1">
      <c r="A1190" s="1413">
        <v>2020</v>
      </c>
      <c r="B1190" s="1362" t="s">
        <v>91</v>
      </c>
      <c r="C1190" s="1375" t="s">
        <v>1135</v>
      </c>
      <c r="D1190" s="1375" t="s">
        <v>252</v>
      </c>
      <c r="E1190" s="1691">
        <v>43891</v>
      </c>
      <c r="F1190" s="1668" t="s">
        <v>1178</v>
      </c>
      <c r="G1190" s="1378">
        <v>3</v>
      </c>
      <c r="H1190" s="1375" t="s">
        <v>1179</v>
      </c>
      <c r="I1190" s="1409"/>
      <c r="J1190" s="93"/>
      <c r="IV1190" s="2"/>
    </row>
    <row r="1191" spans="1:256" ht="13.5" customHeight="1">
      <c r="A1191" s="1413">
        <v>2020</v>
      </c>
      <c r="B1191" s="1362" t="s">
        <v>91</v>
      </c>
      <c r="C1191" s="1375" t="s">
        <v>1135</v>
      </c>
      <c r="D1191" s="1375" t="s">
        <v>252</v>
      </c>
      <c r="E1191" s="1691">
        <v>43891</v>
      </c>
      <c r="F1191" s="1668" t="s">
        <v>1158</v>
      </c>
      <c r="G1191" s="1378">
        <v>10</v>
      </c>
      <c r="H1191" s="1375" t="s">
        <v>1180</v>
      </c>
      <c r="I1191" s="1409"/>
      <c r="J1191" s="93"/>
      <c r="IV1191" s="2"/>
    </row>
    <row r="1192" spans="1:256" ht="13.5" customHeight="1">
      <c r="A1192" s="1413">
        <v>2020</v>
      </c>
      <c r="B1192" s="1362"/>
      <c r="C1192" s="1403"/>
      <c r="D1192" s="1362"/>
      <c r="E1192" s="1681"/>
      <c r="F1192" s="1363"/>
      <c r="G1192" s="1363">
        <f>SUM(G1188:G1191)</f>
        <v>19</v>
      </c>
      <c r="H1192" s="1405"/>
      <c r="I1192" s="1409"/>
      <c r="J1192" s="93"/>
      <c r="IV1192" s="2"/>
    </row>
    <row r="1193" spans="1:256" ht="13.5" customHeight="1">
      <c r="A1193" s="1497">
        <v>2021</v>
      </c>
      <c r="B1193" s="1457" t="s">
        <v>91</v>
      </c>
      <c r="C1193" s="1494" t="s">
        <v>1135</v>
      </c>
      <c r="D1193" s="1494" t="s">
        <v>252</v>
      </c>
      <c r="E1193" s="1669">
        <v>44262</v>
      </c>
      <c r="F1193" s="1495" t="s">
        <v>5423</v>
      </c>
      <c r="G1193" s="1495">
        <v>7</v>
      </c>
      <c r="H1193" s="1494" t="s">
        <v>1026</v>
      </c>
      <c r="I1193" s="1409"/>
      <c r="J1193" s="93"/>
      <c r="IV1193" s="2"/>
    </row>
    <row r="1194" spans="1:256" ht="13.5" customHeight="1">
      <c r="A1194" s="1497">
        <v>2021</v>
      </c>
      <c r="B1194" s="1457" t="s">
        <v>91</v>
      </c>
      <c r="C1194" s="1494" t="s">
        <v>1135</v>
      </c>
      <c r="D1194" s="1494" t="s">
        <v>252</v>
      </c>
      <c r="E1194" s="1669">
        <v>44262</v>
      </c>
      <c r="F1194" s="1495" t="s">
        <v>5424</v>
      </c>
      <c r="G1194" s="1495">
        <v>3</v>
      </c>
      <c r="H1194" s="1494" t="s">
        <v>605</v>
      </c>
      <c r="I1194" s="1409"/>
      <c r="J1194" s="93"/>
      <c r="IV1194" s="2"/>
    </row>
    <row r="1195" spans="1:256" ht="13.5" customHeight="1">
      <c r="A1195" s="1497">
        <v>2021</v>
      </c>
      <c r="B1195" s="1457" t="s">
        <v>91</v>
      </c>
      <c r="C1195" s="1494" t="s">
        <v>1135</v>
      </c>
      <c r="D1195" s="1494" t="s">
        <v>252</v>
      </c>
      <c r="E1195" s="1669">
        <v>44262</v>
      </c>
      <c r="F1195" s="1495" t="s">
        <v>5425</v>
      </c>
      <c r="G1195" s="1495">
        <v>10</v>
      </c>
      <c r="H1195" s="1494" t="s">
        <v>1180</v>
      </c>
      <c r="I1195" s="1409"/>
      <c r="J1195" s="93"/>
      <c r="IV1195" s="2"/>
    </row>
    <row r="1196" spans="1:256" ht="13.5" customHeight="1">
      <c r="A1196" s="1497">
        <v>2021</v>
      </c>
      <c r="B1196" s="1457" t="s">
        <v>91</v>
      </c>
      <c r="C1196" s="1494" t="s">
        <v>1135</v>
      </c>
      <c r="D1196" s="1494" t="s">
        <v>252</v>
      </c>
      <c r="E1196" s="1669">
        <v>44262</v>
      </c>
      <c r="F1196" s="1495" t="s">
        <v>5426</v>
      </c>
      <c r="G1196" s="1495">
        <v>3</v>
      </c>
      <c r="H1196" s="1494" t="s">
        <v>1115</v>
      </c>
      <c r="I1196" s="1409"/>
      <c r="J1196" s="93"/>
      <c r="IV1196" s="2"/>
    </row>
    <row r="1197" spans="1:256" ht="13.5" customHeight="1">
      <c r="A1197" s="1497">
        <v>2021</v>
      </c>
      <c r="B1197" s="1457" t="s">
        <v>91</v>
      </c>
      <c r="C1197" s="1494" t="s">
        <v>1135</v>
      </c>
      <c r="D1197" s="1494" t="s">
        <v>252</v>
      </c>
      <c r="E1197" s="1669">
        <v>44262</v>
      </c>
      <c r="F1197" s="1495" t="s">
        <v>5427</v>
      </c>
      <c r="G1197" s="1495">
        <v>7</v>
      </c>
      <c r="H1197" s="1494" t="s">
        <v>1331</v>
      </c>
      <c r="I1197" s="1409"/>
      <c r="J1197" s="93"/>
      <c r="IV1197" s="2"/>
    </row>
    <row r="1198" spans="1:256" ht="13.5" customHeight="1">
      <c r="A1198" s="1497">
        <v>2021</v>
      </c>
      <c r="B1198" s="1457" t="s">
        <v>91</v>
      </c>
      <c r="C1198" s="1459" t="s">
        <v>1135</v>
      </c>
      <c r="D1198" s="1459" t="s">
        <v>5486</v>
      </c>
      <c r="E1198" s="1675">
        <v>44332</v>
      </c>
      <c r="F1198" s="1601" t="s">
        <v>5610</v>
      </c>
      <c r="G1198" s="1602">
        <v>15</v>
      </c>
      <c r="H1198" s="1494" t="s">
        <v>5611</v>
      </c>
      <c r="I1198" s="1409"/>
      <c r="J1198" s="93"/>
      <c r="IV1198" s="2"/>
    </row>
    <row r="1199" spans="1:256" ht="13.5" customHeight="1">
      <c r="A1199" s="1497">
        <v>2021</v>
      </c>
      <c r="B1199" s="1457" t="s">
        <v>91</v>
      </c>
      <c r="C1199" s="1459" t="s">
        <v>1135</v>
      </c>
      <c r="D1199" s="1459" t="s">
        <v>5486</v>
      </c>
      <c r="E1199" s="1675">
        <v>44332</v>
      </c>
      <c r="F1199" s="1601" t="s">
        <v>5612</v>
      </c>
      <c r="G1199" s="1602">
        <v>10</v>
      </c>
      <c r="H1199" s="1494" t="s">
        <v>5613</v>
      </c>
      <c r="I1199" s="1409"/>
      <c r="J1199" s="93"/>
      <c r="IV1199" s="2"/>
    </row>
    <row r="1200" spans="1:256" ht="13.5" customHeight="1">
      <c r="A1200" s="1497">
        <v>2021</v>
      </c>
      <c r="B1200" s="1457" t="s">
        <v>91</v>
      </c>
      <c r="C1200" s="1459" t="s">
        <v>1135</v>
      </c>
      <c r="D1200" s="1459" t="s">
        <v>5486</v>
      </c>
      <c r="E1200" s="1675">
        <v>44332</v>
      </c>
      <c r="F1200" s="1601" t="s">
        <v>5614</v>
      </c>
      <c r="G1200" s="1602">
        <v>7</v>
      </c>
      <c r="H1200" s="1494" t="s">
        <v>5615</v>
      </c>
      <c r="I1200" s="1409"/>
      <c r="J1200" s="93"/>
      <c r="IV1200" s="2"/>
    </row>
    <row r="1201" spans="1:256" ht="13.5" customHeight="1">
      <c r="A1201" s="1497">
        <v>2021</v>
      </c>
      <c r="B1201" s="1457"/>
      <c r="C1201" s="1498"/>
      <c r="D1201" s="1457"/>
      <c r="E1201" s="1684"/>
      <c r="F1201" s="1458"/>
      <c r="G1201" s="1458">
        <f>SUM(G1193:G1200)</f>
        <v>62</v>
      </c>
      <c r="H1201" s="1499"/>
      <c r="I1201" s="1409"/>
      <c r="J1201" s="93"/>
      <c r="IV1201" s="2"/>
    </row>
    <row r="1202" spans="1:256" ht="13.5" customHeight="1">
      <c r="A1202" s="144" t="s">
        <v>46</v>
      </c>
      <c r="B1202" s="125"/>
      <c r="C1202" s="145" t="s">
        <v>5762</v>
      </c>
      <c r="D1202" s="125"/>
      <c r="E1202" s="1672"/>
      <c r="F1202" s="129"/>
      <c r="G1202" s="129">
        <f>G1170+G1187+G1192+G1201</f>
        <v>335</v>
      </c>
      <c r="H1202" s="146"/>
      <c r="I1202" s="1409"/>
      <c r="J1202" s="93"/>
      <c r="IV1202" s="2"/>
    </row>
    <row r="1203" spans="1:256" ht="13.5" customHeight="1">
      <c r="A1203" s="147"/>
      <c r="C1203" s="148"/>
      <c r="E1203" s="1673"/>
      <c r="F1203" s="133"/>
      <c r="G1203" s="133"/>
      <c r="I1203" s="1409"/>
      <c r="J1203" s="93"/>
      <c r="IV1203" s="2"/>
    </row>
    <row r="1204" spans="1:256">
      <c r="A1204" s="134">
        <v>2018</v>
      </c>
      <c r="B1204" s="107" t="s">
        <v>164</v>
      </c>
      <c r="C1204" s="171" t="s">
        <v>190</v>
      </c>
      <c r="D1204" s="107" t="s">
        <v>265</v>
      </c>
      <c r="E1204" s="1670">
        <v>43352</v>
      </c>
      <c r="F1204" s="111" t="s">
        <v>1182</v>
      </c>
      <c r="G1204" s="172">
        <v>10</v>
      </c>
      <c r="H1204" s="170" t="s">
        <v>1183</v>
      </c>
      <c r="I1204" s="1409"/>
      <c r="J1204" s="2"/>
      <c r="IV1204" s="2"/>
    </row>
    <row r="1205" spans="1:256">
      <c r="A1205" s="134">
        <v>2018</v>
      </c>
      <c r="B1205" s="107" t="s">
        <v>164</v>
      </c>
      <c r="C1205" s="171" t="s">
        <v>190</v>
      </c>
      <c r="D1205" s="107" t="s">
        <v>265</v>
      </c>
      <c r="E1205" s="1670">
        <v>43352</v>
      </c>
      <c r="F1205" s="111" t="s">
        <v>1184</v>
      </c>
      <c r="G1205" s="172">
        <v>7</v>
      </c>
      <c r="H1205" s="170" t="s">
        <v>1185</v>
      </c>
      <c r="I1205" s="1409"/>
      <c r="J1205" s="2"/>
      <c r="IV1205" s="2"/>
    </row>
    <row r="1206" spans="1:256">
      <c r="A1206" s="134">
        <v>2018</v>
      </c>
      <c r="B1206" s="107" t="s">
        <v>164</v>
      </c>
      <c r="C1206" s="171" t="s">
        <v>190</v>
      </c>
      <c r="D1206" s="107" t="s">
        <v>265</v>
      </c>
      <c r="E1206" s="1670">
        <v>43352</v>
      </c>
      <c r="F1206" s="111" t="s">
        <v>1186</v>
      </c>
      <c r="G1206" s="172">
        <v>3</v>
      </c>
      <c r="H1206" s="170" t="s">
        <v>1168</v>
      </c>
      <c r="I1206" s="1409"/>
      <c r="J1206" s="2"/>
      <c r="IV1206" s="2"/>
    </row>
    <row r="1207" spans="1:256" ht="13.5" customHeight="1">
      <c r="A1207" s="134">
        <v>2018</v>
      </c>
      <c r="B1207" s="266"/>
      <c r="C1207" s="267"/>
      <c r="D1207" s="266"/>
      <c r="E1207" s="1693"/>
      <c r="F1207" s="341"/>
      <c r="G1207" s="111">
        <f>SUM(G1204:G1206)</f>
        <v>20</v>
      </c>
      <c r="H1207" s="269"/>
      <c r="I1207" s="1409"/>
      <c r="J1207" s="2"/>
      <c r="K1207" s="271"/>
      <c r="L1207" s="195"/>
      <c r="M1207" s="195"/>
      <c r="IV1207" s="2"/>
    </row>
    <row r="1208" spans="1:256" ht="13.5" customHeight="1">
      <c r="A1208" s="144" t="s">
        <v>46</v>
      </c>
      <c r="B1208" s="125"/>
      <c r="C1208" s="272" t="s">
        <v>190</v>
      </c>
      <c r="D1208" s="125"/>
      <c r="E1208" s="1672"/>
      <c r="F1208" s="129"/>
      <c r="G1208" s="129">
        <f>G1207</f>
        <v>20</v>
      </c>
      <c r="H1208" s="146"/>
      <c r="I1208" s="1409"/>
      <c r="J1208" s="2"/>
    </row>
    <row r="1209" spans="1:256" ht="13.5" customHeight="1">
      <c r="A1209" s="178"/>
      <c r="B1209" s="154"/>
      <c r="C1209" s="279"/>
      <c r="D1209" s="154"/>
      <c r="E1209" s="1677"/>
      <c r="F1209" s="153"/>
      <c r="G1209" s="153"/>
      <c r="H1209" s="157"/>
      <c r="I1209" s="1409"/>
      <c r="J1209" s="2"/>
    </row>
    <row r="1210" spans="1:256" ht="13.5" customHeight="1">
      <c r="A1210" s="1497">
        <v>2021</v>
      </c>
      <c r="B1210" s="1457" t="s">
        <v>53</v>
      </c>
      <c r="C1210" s="1537" t="s">
        <v>5748</v>
      </c>
      <c r="D1210" s="1457" t="s">
        <v>5745</v>
      </c>
      <c r="E1210" s="1684">
        <v>44276</v>
      </c>
      <c r="F1210" s="1458" t="s">
        <v>5749</v>
      </c>
      <c r="G1210" s="1458">
        <v>0</v>
      </c>
      <c r="H1210" s="1499" t="s">
        <v>435</v>
      </c>
      <c r="I1210" s="1409" t="s">
        <v>234</v>
      </c>
      <c r="J1210" s="2"/>
    </row>
    <row r="1211" spans="1:256" ht="13.5" customHeight="1">
      <c r="A1211" s="1497">
        <v>2021</v>
      </c>
      <c r="B1211" s="1457"/>
      <c r="C1211" s="1537"/>
      <c r="D1211" s="1457"/>
      <c r="E1211" s="1684"/>
      <c r="F1211" s="1458"/>
      <c r="G1211" s="1458">
        <v>0</v>
      </c>
      <c r="H1211" s="1499"/>
      <c r="I1211" s="1409"/>
      <c r="J1211" s="2"/>
    </row>
    <row r="1212" spans="1:256" ht="13.5" customHeight="1">
      <c r="A1212" s="129" t="s">
        <v>46</v>
      </c>
      <c r="B1212" s="1749"/>
      <c r="C1212" s="272" t="s">
        <v>5748</v>
      </c>
      <c r="D1212" s="1749"/>
      <c r="E1212" s="1750"/>
      <c r="F1212" s="1748"/>
      <c r="G1212" s="129">
        <v>0</v>
      </c>
      <c r="H1212" s="1751"/>
      <c r="J1212" s="2"/>
    </row>
    <row r="1213" spans="1:256" ht="13.5" customHeight="1">
      <c r="A1213" s="178"/>
      <c r="B1213" s="154"/>
      <c r="C1213" s="279"/>
      <c r="D1213" s="154"/>
      <c r="E1213" s="1677"/>
      <c r="F1213" s="153"/>
      <c r="G1213" s="153"/>
      <c r="H1213" s="157"/>
      <c r="I1213" s="1409"/>
      <c r="J1213" s="2"/>
    </row>
    <row r="1214" spans="1:256" ht="13.5" customHeight="1">
      <c r="A1214" s="1497">
        <v>2021</v>
      </c>
      <c r="B1214" s="1457" t="s">
        <v>91</v>
      </c>
      <c r="C1214" s="1459" t="s">
        <v>171</v>
      </c>
      <c r="D1214" s="1459" t="s">
        <v>5486</v>
      </c>
      <c r="E1214" s="1675">
        <v>44332</v>
      </c>
      <c r="F1214" s="1601" t="s">
        <v>5617</v>
      </c>
      <c r="G1214" s="1602">
        <v>7</v>
      </c>
      <c r="H1214" s="1494" t="s">
        <v>5618</v>
      </c>
      <c r="I1214" s="1409"/>
      <c r="J1214" s="2"/>
    </row>
    <row r="1215" spans="1:256" ht="13.5" customHeight="1">
      <c r="A1215" s="1497">
        <v>2021</v>
      </c>
      <c r="B1215" s="1457"/>
      <c r="C1215" s="1537"/>
      <c r="D1215" s="1457"/>
      <c r="E1215" s="1684"/>
      <c r="F1215" s="1458"/>
      <c r="G1215" s="1458">
        <f>SUM(G1214)</f>
        <v>7</v>
      </c>
      <c r="H1215" s="1499"/>
      <c r="I1215" s="1409"/>
      <c r="J1215" s="2"/>
    </row>
    <row r="1216" spans="1:256" ht="13.5" customHeight="1">
      <c r="A1216" s="1609" t="s">
        <v>46</v>
      </c>
      <c r="B1216" s="1610" t="s">
        <v>5616</v>
      </c>
      <c r="C1216" s="1611" t="s">
        <v>1197</v>
      </c>
      <c r="D1216" s="1610"/>
      <c r="E1216" s="1709"/>
      <c r="F1216" s="1613"/>
      <c r="G1216" s="1613">
        <f>G1215</f>
        <v>7</v>
      </c>
      <c r="H1216" s="1612"/>
      <c r="I1216" s="1409"/>
      <c r="J1216" s="2"/>
      <c r="IR1216" s="90">
        <f>SUBTOTAL(9,A1216:IQ1216)</f>
        <v>7</v>
      </c>
    </row>
    <row r="1217" spans="1:256" ht="13.5" customHeight="1">
      <c r="A1217" s="147"/>
      <c r="C1217" s="148"/>
      <c r="E1217" s="1673"/>
      <c r="F1217" s="133"/>
      <c r="G1217" s="133"/>
      <c r="I1217" s="1409"/>
      <c r="J1217" s="2"/>
    </row>
    <row r="1218" spans="1:256" s="115" customFormat="1">
      <c r="A1218" s="134">
        <v>2018</v>
      </c>
      <c r="B1218" s="107" t="s">
        <v>91</v>
      </c>
      <c r="C1218" s="107" t="s">
        <v>122</v>
      </c>
      <c r="D1218" s="107" t="s">
        <v>227</v>
      </c>
      <c r="E1218" s="1670">
        <v>43240</v>
      </c>
      <c r="F1218" s="1665" t="s">
        <v>1198</v>
      </c>
      <c r="G1218" s="111">
        <v>10</v>
      </c>
      <c r="H1218" s="170" t="s">
        <v>1199</v>
      </c>
      <c r="I1218" s="1540"/>
      <c r="J1218" s="113"/>
      <c r="K1218" s="113"/>
      <c r="L1218" s="113"/>
      <c r="M1218" s="113"/>
      <c r="N1218" s="113"/>
      <c r="O1218" s="113"/>
      <c r="P1218" s="113"/>
      <c r="Q1218" s="113"/>
      <c r="R1218" s="113"/>
      <c r="S1218" s="113"/>
      <c r="T1218" s="113"/>
    </row>
    <row r="1219" spans="1:256" s="115" customFormat="1">
      <c r="A1219" s="134">
        <v>2018</v>
      </c>
      <c r="B1219" s="107" t="s">
        <v>91</v>
      </c>
      <c r="C1219" s="107" t="s">
        <v>122</v>
      </c>
      <c r="D1219" s="107" t="s">
        <v>227</v>
      </c>
      <c r="E1219" s="1670">
        <v>43240</v>
      </c>
      <c r="F1219" s="1665" t="s">
        <v>1200</v>
      </c>
      <c r="G1219" s="111">
        <v>7</v>
      </c>
      <c r="H1219" s="170" t="s">
        <v>1201</v>
      </c>
      <c r="I1219" s="1540"/>
      <c r="J1219" s="113"/>
      <c r="K1219" s="113"/>
      <c r="L1219" s="113"/>
      <c r="M1219" s="113"/>
      <c r="N1219" s="113"/>
      <c r="O1219" s="113"/>
      <c r="P1219" s="113"/>
      <c r="Q1219" s="113"/>
      <c r="R1219" s="113"/>
      <c r="S1219" s="113"/>
      <c r="T1219" s="113"/>
    </row>
    <row r="1220" spans="1:256" s="115" customFormat="1">
      <c r="A1220" s="134">
        <v>2018</v>
      </c>
      <c r="B1220" s="107" t="s">
        <v>91</v>
      </c>
      <c r="C1220" s="107" t="s">
        <v>122</v>
      </c>
      <c r="D1220" s="107" t="s">
        <v>227</v>
      </c>
      <c r="E1220" s="1670">
        <v>43240</v>
      </c>
      <c r="F1220" s="1665" t="s">
        <v>1202</v>
      </c>
      <c r="G1220" s="111">
        <v>10</v>
      </c>
      <c r="H1220" s="170" t="s">
        <v>1203</v>
      </c>
      <c r="I1220" s="1540"/>
      <c r="J1220" s="113"/>
      <c r="K1220" s="113"/>
      <c r="L1220" s="113"/>
      <c r="M1220" s="113"/>
      <c r="N1220" s="113"/>
      <c r="O1220" s="113"/>
      <c r="P1220" s="113"/>
      <c r="Q1220" s="113"/>
      <c r="R1220" s="113"/>
      <c r="S1220" s="113"/>
      <c r="T1220" s="113"/>
    </row>
    <row r="1221" spans="1:256" s="115" customFormat="1">
      <c r="A1221" s="134">
        <v>2018</v>
      </c>
      <c r="B1221" s="107" t="s">
        <v>91</v>
      </c>
      <c r="C1221" s="107" t="s">
        <v>122</v>
      </c>
      <c r="D1221" s="107" t="s">
        <v>227</v>
      </c>
      <c r="E1221" s="1670">
        <v>43240</v>
      </c>
      <c r="F1221" s="1665" t="s">
        <v>1204</v>
      </c>
      <c r="G1221" s="111">
        <v>7</v>
      </c>
      <c r="H1221" s="170" t="s">
        <v>1205</v>
      </c>
      <c r="I1221" s="1540"/>
      <c r="J1221" s="113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</row>
    <row r="1222" spans="1:256" s="115" customFormat="1">
      <c r="A1222" s="134">
        <v>2018</v>
      </c>
      <c r="B1222" s="107" t="s">
        <v>91</v>
      </c>
      <c r="C1222" s="107" t="s">
        <v>1206</v>
      </c>
      <c r="D1222" s="107" t="s">
        <v>370</v>
      </c>
      <c r="E1222" s="1670">
        <v>43247</v>
      </c>
      <c r="F1222" s="111" t="s">
        <v>1207</v>
      </c>
      <c r="G1222" s="111">
        <v>10</v>
      </c>
      <c r="H1222" s="170" t="s">
        <v>239</v>
      </c>
      <c r="I1222" s="1540"/>
      <c r="J1222" s="113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</row>
    <row r="1223" spans="1:256" s="115" customFormat="1">
      <c r="A1223" s="134">
        <v>2018</v>
      </c>
      <c r="B1223" s="107" t="s">
        <v>91</v>
      </c>
      <c r="C1223" s="107" t="s">
        <v>1206</v>
      </c>
      <c r="D1223" s="107" t="s">
        <v>370</v>
      </c>
      <c r="E1223" s="1670">
        <v>43247</v>
      </c>
      <c r="F1223" s="111" t="s">
        <v>1208</v>
      </c>
      <c r="G1223" s="111">
        <v>15</v>
      </c>
      <c r="H1223" s="170" t="s">
        <v>1209</v>
      </c>
      <c r="I1223" s="1540"/>
      <c r="J1223" s="113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</row>
    <row r="1224" spans="1:256" s="115" customFormat="1">
      <c r="A1224" s="134">
        <v>2018</v>
      </c>
      <c r="B1224" s="107" t="s">
        <v>91</v>
      </c>
      <c r="C1224" s="107" t="s">
        <v>1206</v>
      </c>
      <c r="D1224" s="107" t="s">
        <v>370</v>
      </c>
      <c r="E1224" s="1670">
        <v>43247</v>
      </c>
      <c r="F1224" s="111" t="s">
        <v>1210</v>
      </c>
      <c r="G1224" s="111">
        <v>15</v>
      </c>
      <c r="H1224" s="170" t="s">
        <v>1211</v>
      </c>
      <c r="I1224" s="1540"/>
      <c r="J1224" s="113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</row>
    <row r="1225" spans="1:256" s="115" customFormat="1">
      <c r="A1225" s="134">
        <v>2018</v>
      </c>
      <c r="B1225" s="107" t="s">
        <v>91</v>
      </c>
      <c r="C1225" s="107" t="s">
        <v>1206</v>
      </c>
      <c r="D1225" s="107" t="s">
        <v>370</v>
      </c>
      <c r="E1225" s="1670">
        <v>43247</v>
      </c>
      <c r="F1225" s="111" t="s">
        <v>1212</v>
      </c>
      <c r="G1225" s="111">
        <v>10</v>
      </c>
      <c r="H1225" s="170" t="s">
        <v>1213</v>
      </c>
      <c r="I1225" s="1540"/>
      <c r="J1225" s="113"/>
      <c r="K1225" s="113"/>
      <c r="L1225" s="113"/>
      <c r="M1225" s="113"/>
      <c r="N1225" s="113"/>
      <c r="O1225" s="113"/>
      <c r="P1225" s="113"/>
      <c r="Q1225" s="113"/>
      <c r="R1225" s="113"/>
      <c r="S1225" s="113"/>
      <c r="T1225" s="113"/>
    </row>
    <row r="1226" spans="1:256">
      <c r="A1226" s="134">
        <v>2018</v>
      </c>
      <c r="B1226" s="107" t="s">
        <v>91</v>
      </c>
      <c r="C1226" s="107" t="s">
        <v>122</v>
      </c>
      <c r="D1226" s="107" t="s">
        <v>265</v>
      </c>
      <c r="E1226" s="1670">
        <v>43352</v>
      </c>
      <c r="F1226" s="111" t="s">
        <v>1214</v>
      </c>
      <c r="G1226" s="111">
        <v>10</v>
      </c>
      <c r="H1226" s="170" t="s">
        <v>1215</v>
      </c>
      <c r="I1226" s="1409"/>
      <c r="J1226" s="2"/>
    </row>
    <row r="1227" spans="1:256">
      <c r="A1227" s="134">
        <v>2018</v>
      </c>
      <c r="B1227" s="107" t="s">
        <v>91</v>
      </c>
      <c r="C1227" s="107" t="s">
        <v>122</v>
      </c>
      <c r="D1227" s="107" t="s">
        <v>265</v>
      </c>
      <c r="E1227" s="1670">
        <v>43352</v>
      </c>
      <c r="F1227" s="111" t="s">
        <v>1216</v>
      </c>
      <c r="G1227" s="111">
        <v>3</v>
      </c>
      <c r="H1227" s="170" t="s">
        <v>787</v>
      </c>
      <c r="I1227" s="1409"/>
      <c r="J1227" s="2"/>
    </row>
    <row r="1228" spans="1:256">
      <c r="A1228" s="134">
        <v>2018</v>
      </c>
      <c r="B1228" s="107" t="s">
        <v>91</v>
      </c>
      <c r="C1228" s="107" t="s">
        <v>122</v>
      </c>
      <c r="D1228" s="107" t="s">
        <v>265</v>
      </c>
      <c r="E1228" s="1670">
        <v>43352</v>
      </c>
      <c r="F1228" s="111" t="s">
        <v>1217</v>
      </c>
      <c r="G1228" s="111">
        <v>7</v>
      </c>
      <c r="H1228" s="170" t="s">
        <v>400</v>
      </c>
      <c r="I1228" s="1409"/>
      <c r="J1228" s="2"/>
      <c r="IV1228" s="2"/>
    </row>
    <row r="1229" spans="1:256">
      <c r="A1229" s="134">
        <v>2018</v>
      </c>
      <c r="B1229" s="107" t="s">
        <v>91</v>
      </c>
      <c r="C1229" s="107" t="s">
        <v>122</v>
      </c>
      <c r="D1229" s="107" t="s">
        <v>265</v>
      </c>
      <c r="E1229" s="1670">
        <v>43352</v>
      </c>
      <c r="F1229" s="111" t="s">
        <v>1218</v>
      </c>
      <c r="G1229" s="111">
        <v>3</v>
      </c>
      <c r="H1229" s="170" t="s">
        <v>1219</v>
      </c>
      <c r="I1229" s="1409"/>
      <c r="J1229" s="2"/>
      <c r="IV1229" s="2"/>
    </row>
    <row r="1230" spans="1:256">
      <c r="A1230" s="134">
        <v>2018</v>
      </c>
      <c r="B1230" s="107" t="s">
        <v>91</v>
      </c>
      <c r="C1230" s="171" t="s">
        <v>122</v>
      </c>
      <c r="D1230" s="107" t="s">
        <v>265</v>
      </c>
      <c r="E1230" s="1670">
        <v>43352</v>
      </c>
      <c r="F1230" s="111" t="s">
        <v>1220</v>
      </c>
      <c r="G1230" s="172">
        <v>10</v>
      </c>
      <c r="H1230" s="170" t="s">
        <v>1221</v>
      </c>
      <c r="I1230" s="1409"/>
      <c r="J1230" s="2"/>
      <c r="IV1230" s="2"/>
    </row>
    <row r="1231" spans="1:256">
      <c r="A1231" s="134">
        <v>2018</v>
      </c>
      <c r="B1231" s="107" t="s">
        <v>91</v>
      </c>
      <c r="C1231" s="171" t="s">
        <v>122</v>
      </c>
      <c r="D1231" s="107" t="s">
        <v>265</v>
      </c>
      <c r="E1231" s="1670">
        <v>43352</v>
      </c>
      <c r="F1231" s="111" t="s">
        <v>1222</v>
      </c>
      <c r="G1231" s="172">
        <v>7</v>
      </c>
      <c r="H1231" s="170" t="s">
        <v>1098</v>
      </c>
      <c r="I1231" s="1409"/>
      <c r="J1231" s="2"/>
      <c r="IV1231" s="2"/>
    </row>
    <row r="1232" spans="1:256">
      <c r="A1232" s="134">
        <v>2018</v>
      </c>
      <c r="B1232" s="107" t="s">
        <v>91</v>
      </c>
      <c r="C1232" s="171" t="s">
        <v>122</v>
      </c>
      <c r="D1232" s="107" t="s">
        <v>265</v>
      </c>
      <c r="E1232" s="1670">
        <v>43352</v>
      </c>
      <c r="F1232" s="111" t="s">
        <v>1223</v>
      </c>
      <c r="G1232" s="172">
        <v>3</v>
      </c>
      <c r="H1232" s="170" t="s">
        <v>879</v>
      </c>
      <c r="I1232" s="1409"/>
      <c r="J1232" s="2"/>
      <c r="IV1232" s="2"/>
    </row>
    <row r="1233" spans="1:256">
      <c r="A1233" s="134">
        <v>2018</v>
      </c>
      <c r="B1233" s="107" t="s">
        <v>91</v>
      </c>
      <c r="C1233" s="171" t="s">
        <v>122</v>
      </c>
      <c r="D1233" s="107" t="s">
        <v>265</v>
      </c>
      <c r="E1233" s="1670">
        <v>43352</v>
      </c>
      <c r="F1233" s="111" t="s">
        <v>1224</v>
      </c>
      <c r="G1233" s="172">
        <v>10</v>
      </c>
      <c r="H1233" s="170" t="s">
        <v>1225</v>
      </c>
      <c r="I1233" s="1409"/>
      <c r="J1233" s="2"/>
      <c r="IV1233" s="2"/>
    </row>
    <row r="1234" spans="1:256">
      <c r="A1234" s="134">
        <v>2018</v>
      </c>
      <c r="B1234" s="107" t="s">
        <v>91</v>
      </c>
      <c r="C1234" s="171" t="s">
        <v>122</v>
      </c>
      <c r="D1234" s="107" t="s">
        <v>265</v>
      </c>
      <c r="E1234" s="1670">
        <v>43352</v>
      </c>
      <c r="F1234" s="111" t="s">
        <v>1226</v>
      </c>
      <c r="G1234" s="172">
        <v>7</v>
      </c>
      <c r="H1234" s="170" t="s">
        <v>634</v>
      </c>
      <c r="I1234" s="1409"/>
      <c r="J1234" s="2"/>
      <c r="IV1234" s="2"/>
    </row>
    <row r="1235" spans="1:256">
      <c r="A1235" s="134">
        <v>2018</v>
      </c>
      <c r="B1235" s="107" t="s">
        <v>91</v>
      </c>
      <c r="C1235" s="171" t="s">
        <v>122</v>
      </c>
      <c r="D1235" s="107" t="s">
        <v>265</v>
      </c>
      <c r="E1235" s="1670">
        <v>43352</v>
      </c>
      <c r="F1235" s="111" t="s">
        <v>1227</v>
      </c>
      <c r="G1235" s="172">
        <v>3</v>
      </c>
      <c r="H1235" s="170" t="s">
        <v>1166</v>
      </c>
      <c r="I1235" s="1409"/>
      <c r="J1235" s="2"/>
      <c r="IV1235" s="2"/>
    </row>
    <row r="1236" spans="1:256">
      <c r="A1236" s="134">
        <v>2018</v>
      </c>
      <c r="B1236" s="107" t="s">
        <v>91</v>
      </c>
      <c r="C1236" s="171" t="s">
        <v>122</v>
      </c>
      <c r="D1236" s="107" t="s">
        <v>265</v>
      </c>
      <c r="E1236" s="1670">
        <v>43352</v>
      </c>
      <c r="F1236" s="111" t="s">
        <v>1228</v>
      </c>
      <c r="G1236" s="172">
        <v>7</v>
      </c>
      <c r="H1236" s="170" t="s">
        <v>1170</v>
      </c>
      <c r="I1236" s="1409"/>
      <c r="J1236" s="2"/>
      <c r="IV1236" s="2"/>
    </row>
    <row r="1237" spans="1:256">
      <c r="A1237" s="134">
        <v>2018</v>
      </c>
      <c r="B1237" s="107" t="s">
        <v>91</v>
      </c>
      <c r="C1237" s="171" t="s">
        <v>122</v>
      </c>
      <c r="D1237" s="107" t="s">
        <v>265</v>
      </c>
      <c r="E1237" s="1670">
        <v>43352</v>
      </c>
      <c r="F1237" s="111" t="s">
        <v>1229</v>
      </c>
      <c r="G1237" s="172">
        <v>10</v>
      </c>
      <c r="H1237" s="170" t="s">
        <v>1230</v>
      </c>
      <c r="I1237" s="1409"/>
      <c r="J1237" s="2"/>
      <c r="IV1237" s="2"/>
    </row>
    <row r="1238" spans="1:256">
      <c r="A1238" s="134">
        <v>2018</v>
      </c>
      <c r="B1238" s="107" t="s">
        <v>91</v>
      </c>
      <c r="C1238" s="171" t="s">
        <v>122</v>
      </c>
      <c r="D1238" s="107" t="s">
        <v>265</v>
      </c>
      <c r="E1238" s="1670">
        <v>43352</v>
      </c>
      <c r="F1238" s="111" t="s">
        <v>1231</v>
      </c>
      <c r="G1238" s="172">
        <v>7</v>
      </c>
      <c r="H1238" s="170" t="s">
        <v>1232</v>
      </c>
      <c r="I1238" s="1409"/>
      <c r="J1238" s="2"/>
      <c r="IV1238" s="2"/>
    </row>
    <row r="1239" spans="1:256">
      <c r="A1239" s="134">
        <v>2018</v>
      </c>
      <c r="B1239" s="107"/>
      <c r="C1239" s="171"/>
      <c r="D1239" s="107"/>
      <c r="E1239" s="1670"/>
      <c r="F1239" s="111"/>
      <c r="G1239" s="172">
        <f>SUM(G1218:G1238)</f>
        <v>171</v>
      </c>
      <c r="H1239" s="170"/>
      <c r="I1239" s="1409"/>
      <c r="J1239" s="2"/>
      <c r="IV1239" s="2"/>
    </row>
    <row r="1240" spans="1:256">
      <c r="A1240" s="137">
        <v>2019</v>
      </c>
      <c r="B1240" s="73" t="s">
        <v>91</v>
      </c>
      <c r="C1240" s="143" t="s">
        <v>122</v>
      </c>
      <c r="D1240" s="138" t="s">
        <v>227</v>
      </c>
      <c r="E1240" s="1674">
        <v>43604</v>
      </c>
      <c r="F1240" s="1656" t="s">
        <v>1233</v>
      </c>
      <c r="G1240" s="141">
        <v>10</v>
      </c>
      <c r="H1240" s="1561" t="s">
        <v>761</v>
      </c>
      <c r="I1240" s="1409"/>
      <c r="IV1240" s="2"/>
    </row>
    <row r="1241" spans="1:256">
      <c r="A1241" s="137">
        <v>2019</v>
      </c>
      <c r="B1241" s="73" t="s">
        <v>91</v>
      </c>
      <c r="C1241" s="143" t="s">
        <v>122</v>
      </c>
      <c r="D1241" s="138" t="s">
        <v>227</v>
      </c>
      <c r="E1241" s="1674">
        <v>43604</v>
      </c>
      <c r="F1241" s="1656" t="s">
        <v>1251</v>
      </c>
      <c r="G1241" s="141">
        <v>7</v>
      </c>
      <c r="H1241" s="1561" t="s">
        <v>1252</v>
      </c>
      <c r="I1241" s="1409"/>
      <c r="IV1241" s="2"/>
    </row>
    <row r="1242" spans="1:256">
      <c r="A1242" s="137">
        <v>2019</v>
      </c>
      <c r="B1242" s="73" t="s">
        <v>91</v>
      </c>
      <c r="C1242" s="143" t="s">
        <v>122</v>
      </c>
      <c r="D1242" s="138" t="s">
        <v>227</v>
      </c>
      <c r="E1242" s="1674">
        <v>43604</v>
      </c>
      <c r="F1242" s="1656" t="s">
        <v>1234</v>
      </c>
      <c r="G1242" s="141">
        <v>10</v>
      </c>
      <c r="H1242" s="1561" t="s">
        <v>1235</v>
      </c>
      <c r="I1242" s="1409"/>
      <c r="IV1242" s="2"/>
    </row>
    <row r="1243" spans="1:256">
      <c r="A1243" s="137">
        <v>2019</v>
      </c>
      <c r="B1243" s="73" t="s">
        <v>91</v>
      </c>
      <c r="C1243" s="143" t="s">
        <v>122</v>
      </c>
      <c r="D1243" s="138" t="s">
        <v>227</v>
      </c>
      <c r="E1243" s="1674">
        <v>43604</v>
      </c>
      <c r="F1243" s="1656" t="s">
        <v>1236</v>
      </c>
      <c r="G1243" s="141">
        <v>7</v>
      </c>
      <c r="H1243" s="1561" t="s">
        <v>1237</v>
      </c>
      <c r="I1243" s="1409"/>
      <c r="IV1243" s="2"/>
    </row>
    <row r="1244" spans="1:256">
      <c r="A1244" s="137">
        <v>2019</v>
      </c>
      <c r="B1244" s="73" t="s">
        <v>91</v>
      </c>
      <c r="C1244" s="143" t="s">
        <v>122</v>
      </c>
      <c r="D1244" s="138" t="s">
        <v>227</v>
      </c>
      <c r="E1244" s="1674">
        <v>43604</v>
      </c>
      <c r="F1244" s="1656" t="s">
        <v>1238</v>
      </c>
      <c r="G1244" s="141">
        <v>7</v>
      </c>
      <c r="H1244" s="1561" t="s">
        <v>1239</v>
      </c>
      <c r="I1244" s="1409"/>
      <c r="IV1244" s="2"/>
    </row>
    <row r="1245" spans="1:256">
      <c r="A1245" s="137">
        <v>2019</v>
      </c>
      <c r="B1245" s="73" t="s">
        <v>91</v>
      </c>
      <c r="C1245" s="143" t="s">
        <v>122</v>
      </c>
      <c r="D1245" s="138" t="s">
        <v>227</v>
      </c>
      <c r="E1245" s="1674">
        <v>43604</v>
      </c>
      <c r="F1245" s="1656" t="s">
        <v>1240</v>
      </c>
      <c r="G1245" s="141">
        <v>10</v>
      </c>
      <c r="H1245" s="1561" t="s">
        <v>1241</v>
      </c>
      <c r="I1245" s="1409"/>
      <c r="IV1245" s="2"/>
    </row>
    <row r="1246" spans="1:256">
      <c r="A1246" s="137">
        <v>2019</v>
      </c>
      <c r="B1246" s="73" t="s">
        <v>91</v>
      </c>
      <c r="C1246" s="143" t="s">
        <v>122</v>
      </c>
      <c r="D1246" s="138" t="s">
        <v>227</v>
      </c>
      <c r="E1246" s="1674">
        <v>43604</v>
      </c>
      <c r="F1246" s="1656" t="s">
        <v>1242</v>
      </c>
      <c r="G1246" s="141">
        <v>7</v>
      </c>
      <c r="H1246" s="1561" t="s">
        <v>1243</v>
      </c>
      <c r="I1246" s="1409"/>
      <c r="IV1246" s="2"/>
    </row>
    <row r="1247" spans="1:256">
      <c r="A1247" s="137">
        <v>2019</v>
      </c>
      <c r="B1247" s="73" t="s">
        <v>91</v>
      </c>
      <c r="C1247" s="143" t="s">
        <v>122</v>
      </c>
      <c r="D1247" s="138" t="s">
        <v>227</v>
      </c>
      <c r="E1247" s="1674">
        <v>43604</v>
      </c>
      <c r="F1247" s="1656" t="s">
        <v>1244</v>
      </c>
      <c r="G1247" s="141">
        <v>10</v>
      </c>
      <c r="H1247" s="1561" t="s">
        <v>1245</v>
      </c>
      <c r="I1247" s="1409"/>
      <c r="IV1247" s="2"/>
    </row>
    <row r="1248" spans="1:256">
      <c r="A1248" s="137">
        <v>2019</v>
      </c>
      <c r="B1248" s="73" t="s">
        <v>91</v>
      </c>
      <c r="C1248" s="143" t="s">
        <v>122</v>
      </c>
      <c r="D1248" s="138" t="s">
        <v>227</v>
      </c>
      <c r="E1248" s="1674">
        <v>43604</v>
      </c>
      <c r="F1248" s="1656" t="s">
        <v>1246</v>
      </c>
      <c r="G1248" s="141">
        <v>7</v>
      </c>
      <c r="H1248" s="1561" t="s">
        <v>1247</v>
      </c>
      <c r="I1248" s="1409"/>
      <c r="IV1248" s="2"/>
    </row>
    <row r="1249" spans="1:256">
      <c r="A1249" s="137">
        <v>2019</v>
      </c>
      <c r="B1249" s="73" t="s">
        <v>91</v>
      </c>
      <c r="C1249" s="143" t="s">
        <v>122</v>
      </c>
      <c r="D1249" s="138" t="s">
        <v>227</v>
      </c>
      <c r="E1249" s="1674">
        <v>43604</v>
      </c>
      <c r="F1249" s="1656" t="s">
        <v>1248</v>
      </c>
      <c r="G1249" s="141">
        <v>3</v>
      </c>
      <c r="H1249" s="1561" t="s">
        <v>1249</v>
      </c>
      <c r="I1249" s="1409"/>
      <c r="IV1249" s="2"/>
    </row>
    <row r="1250" spans="1:256">
      <c r="A1250" s="137">
        <v>2019</v>
      </c>
      <c r="B1250" s="73" t="s">
        <v>91</v>
      </c>
      <c r="C1250" s="143" t="s">
        <v>1250</v>
      </c>
      <c r="D1250" s="138" t="s">
        <v>227</v>
      </c>
      <c r="E1250" s="1674">
        <v>43604</v>
      </c>
      <c r="F1250" s="1656" t="s">
        <v>1253</v>
      </c>
      <c r="G1250" s="141">
        <v>10</v>
      </c>
      <c r="H1250" s="1561" t="s">
        <v>1209</v>
      </c>
      <c r="I1250" s="1409"/>
      <c r="IV1250" s="2"/>
    </row>
    <row r="1251" spans="1:256">
      <c r="A1251" s="137">
        <v>2019</v>
      </c>
      <c r="B1251" s="73" t="s">
        <v>91</v>
      </c>
      <c r="C1251" s="143" t="s">
        <v>1250</v>
      </c>
      <c r="D1251" s="138" t="s">
        <v>227</v>
      </c>
      <c r="E1251" s="1674">
        <v>43604</v>
      </c>
      <c r="F1251" s="1656" t="s">
        <v>1254</v>
      </c>
      <c r="G1251" s="141">
        <v>7</v>
      </c>
      <c r="H1251" s="1561" t="s">
        <v>1255</v>
      </c>
      <c r="I1251" s="1409"/>
      <c r="IV1251" s="2"/>
    </row>
    <row r="1252" spans="1:256">
      <c r="A1252" s="147">
        <v>2019</v>
      </c>
      <c r="B1252" s="73" t="s">
        <v>91</v>
      </c>
      <c r="C1252" s="72" t="s">
        <v>122</v>
      </c>
      <c r="D1252" s="73" t="s">
        <v>78</v>
      </c>
      <c r="E1252" s="1673">
        <v>43611</v>
      </c>
      <c r="F1252" s="133" t="s">
        <v>1256</v>
      </c>
      <c r="G1252" s="87">
        <v>15</v>
      </c>
      <c r="H1252" s="88" t="s">
        <v>1235</v>
      </c>
      <c r="I1252" s="1409"/>
      <c r="J1252" s="2"/>
      <c r="IV1252" s="2"/>
    </row>
    <row r="1253" spans="1:256">
      <c r="A1253" s="147">
        <v>2019</v>
      </c>
      <c r="B1253" s="73" t="s">
        <v>91</v>
      </c>
      <c r="C1253" s="72" t="s">
        <v>122</v>
      </c>
      <c r="D1253" s="73" t="s">
        <v>78</v>
      </c>
      <c r="E1253" s="1673">
        <v>43611</v>
      </c>
      <c r="F1253" s="133" t="s">
        <v>1257</v>
      </c>
      <c r="G1253" s="87">
        <v>10</v>
      </c>
      <c r="H1253" s="88" t="s">
        <v>1258</v>
      </c>
      <c r="I1253" s="1409"/>
      <c r="J1253" s="2"/>
      <c r="IV1253" s="2"/>
    </row>
    <row r="1254" spans="1:256">
      <c r="A1254" s="147">
        <v>2019</v>
      </c>
      <c r="B1254" s="73" t="s">
        <v>91</v>
      </c>
      <c r="C1254" s="72" t="s">
        <v>122</v>
      </c>
      <c r="D1254" s="73" t="s">
        <v>78</v>
      </c>
      <c r="E1254" s="1673">
        <v>43611</v>
      </c>
      <c r="F1254" s="133" t="s">
        <v>1259</v>
      </c>
      <c r="G1254" s="87">
        <v>15</v>
      </c>
      <c r="H1254" s="88" t="s">
        <v>1209</v>
      </c>
      <c r="I1254" s="1409"/>
      <c r="J1254" s="2"/>
      <c r="IV1254" s="2"/>
    </row>
    <row r="1255" spans="1:256">
      <c r="A1255" s="147">
        <v>2019</v>
      </c>
      <c r="B1255" s="73" t="s">
        <v>91</v>
      </c>
      <c r="C1255" s="72" t="s">
        <v>122</v>
      </c>
      <c r="D1255" s="73" t="s">
        <v>78</v>
      </c>
      <c r="E1255" s="1673">
        <v>43611</v>
      </c>
      <c r="F1255" s="133" t="s">
        <v>1260</v>
      </c>
      <c r="G1255" s="87">
        <v>5</v>
      </c>
      <c r="H1255" s="88" t="s">
        <v>1261</v>
      </c>
      <c r="I1255" s="1409"/>
      <c r="J1255" s="2"/>
      <c r="IV1255" s="2"/>
    </row>
    <row r="1256" spans="1:256">
      <c r="A1256" s="173">
        <v>2019</v>
      </c>
      <c r="B1256" s="73" t="s">
        <v>91</v>
      </c>
      <c r="C1256" s="174" t="s">
        <v>122</v>
      </c>
      <c r="D1256" s="174" t="s">
        <v>277</v>
      </c>
      <c r="E1256" s="1679">
        <v>43716</v>
      </c>
      <c r="F1256" s="1662" t="s">
        <v>1262</v>
      </c>
      <c r="G1256" s="173">
        <v>3</v>
      </c>
      <c r="H1256" s="88" t="s">
        <v>690</v>
      </c>
      <c r="I1256" s="1409"/>
      <c r="IV1256" s="2"/>
    </row>
    <row r="1257" spans="1:256">
      <c r="A1257" s="173">
        <v>2019</v>
      </c>
      <c r="B1257" s="73" t="s">
        <v>91</v>
      </c>
      <c r="C1257" s="174" t="s">
        <v>122</v>
      </c>
      <c r="D1257" s="174" t="s">
        <v>277</v>
      </c>
      <c r="E1257" s="1679">
        <v>43716</v>
      </c>
      <c r="F1257" s="1662" t="s">
        <v>1263</v>
      </c>
      <c r="G1257" s="173">
        <v>10</v>
      </c>
      <c r="H1257" s="88" t="s">
        <v>825</v>
      </c>
      <c r="I1257" s="1409"/>
      <c r="IV1257" s="2"/>
    </row>
    <row r="1258" spans="1:256">
      <c r="A1258" s="173">
        <v>2019</v>
      </c>
      <c r="B1258" s="73" t="s">
        <v>91</v>
      </c>
      <c r="C1258" s="174" t="s">
        <v>122</v>
      </c>
      <c r="D1258" s="174" t="s">
        <v>277</v>
      </c>
      <c r="E1258" s="1679">
        <v>43716</v>
      </c>
      <c r="F1258" s="1662" t="s">
        <v>1264</v>
      </c>
      <c r="G1258" s="173">
        <v>10</v>
      </c>
      <c r="H1258" s="88" t="s">
        <v>910</v>
      </c>
      <c r="I1258" s="1409"/>
      <c r="IV1258" s="2"/>
    </row>
    <row r="1259" spans="1:256">
      <c r="A1259" s="173">
        <v>2019</v>
      </c>
      <c r="B1259" s="73" t="s">
        <v>91</v>
      </c>
      <c r="C1259" s="174" t="s">
        <v>122</v>
      </c>
      <c r="D1259" s="174" t="s">
        <v>277</v>
      </c>
      <c r="E1259" s="1679">
        <v>43716</v>
      </c>
      <c r="F1259" s="1662" t="s">
        <v>1265</v>
      </c>
      <c r="G1259" s="173">
        <v>3</v>
      </c>
      <c r="H1259" s="88" t="s">
        <v>1219</v>
      </c>
      <c r="I1259" s="1409"/>
      <c r="IV1259" s="2"/>
    </row>
    <row r="1260" spans="1:256">
      <c r="A1260" s="173">
        <v>2019</v>
      </c>
      <c r="B1260" s="73" t="s">
        <v>91</v>
      </c>
      <c r="C1260" s="174" t="s">
        <v>122</v>
      </c>
      <c r="D1260" s="174" t="s">
        <v>277</v>
      </c>
      <c r="E1260" s="1679">
        <v>43716</v>
      </c>
      <c r="F1260" s="1662" t="s">
        <v>1266</v>
      </c>
      <c r="G1260" s="173">
        <v>10</v>
      </c>
      <c r="H1260" s="88" t="s">
        <v>1221</v>
      </c>
      <c r="I1260" s="1409"/>
    </row>
    <row r="1261" spans="1:256">
      <c r="A1261" s="173">
        <v>2019</v>
      </c>
      <c r="B1261" s="73" t="s">
        <v>91</v>
      </c>
      <c r="C1261" s="174" t="s">
        <v>122</v>
      </c>
      <c r="D1261" s="174" t="s">
        <v>277</v>
      </c>
      <c r="E1261" s="1679">
        <v>43716</v>
      </c>
      <c r="F1261" s="1662" t="s">
        <v>1267</v>
      </c>
      <c r="G1261" s="173">
        <v>7</v>
      </c>
      <c r="H1261" s="88" t="s">
        <v>972</v>
      </c>
      <c r="I1261" s="1409"/>
    </row>
    <row r="1262" spans="1:256">
      <c r="A1262" s="173">
        <v>2019</v>
      </c>
      <c r="B1262" s="73" t="s">
        <v>91</v>
      </c>
      <c r="C1262" s="174" t="s">
        <v>122</v>
      </c>
      <c r="D1262" s="174" t="s">
        <v>277</v>
      </c>
      <c r="E1262" s="1679">
        <v>43716</v>
      </c>
      <c r="F1262" s="1662" t="s">
        <v>1268</v>
      </c>
      <c r="G1262" s="173">
        <v>3</v>
      </c>
      <c r="H1262" s="88" t="s">
        <v>1269</v>
      </c>
      <c r="I1262" s="1409"/>
    </row>
    <row r="1263" spans="1:256">
      <c r="A1263" s="173">
        <v>2019</v>
      </c>
      <c r="B1263" s="73" t="s">
        <v>91</v>
      </c>
      <c r="C1263" s="174" t="s">
        <v>122</v>
      </c>
      <c r="D1263" s="174" t="s">
        <v>277</v>
      </c>
      <c r="E1263" s="1679">
        <v>43716</v>
      </c>
      <c r="F1263" s="1662" t="s">
        <v>1270</v>
      </c>
      <c r="G1263" s="173">
        <v>3</v>
      </c>
      <c r="H1263" s="88" t="s">
        <v>1271</v>
      </c>
      <c r="I1263" s="1409"/>
    </row>
    <row r="1264" spans="1:256">
      <c r="A1264" s="173">
        <v>2019</v>
      </c>
      <c r="B1264" s="73" t="s">
        <v>91</v>
      </c>
      <c r="C1264" s="174" t="s">
        <v>122</v>
      </c>
      <c r="D1264" s="174" t="s">
        <v>277</v>
      </c>
      <c r="E1264" s="1679">
        <v>43716</v>
      </c>
      <c r="F1264" s="1662" t="s">
        <v>1272</v>
      </c>
      <c r="G1264" s="173">
        <v>3</v>
      </c>
      <c r="H1264" s="88" t="s">
        <v>852</v>
      </c>
      <c r="I1264" s="1409"/>
    </row>
    <row r="1265" spans="1:10">
      <c r="A1265" s="173">
        <v>2019</v>
      </c>
      <c r="B1265" s="73" t="s">
        <v>91</v>
      </c>
      <c r="C1265" s="174" t="s">
        <v>122</v>
      </c>
      <c r="D1265" s="174" t="s">
        <v>277</v>
      </c>
      <c r="E1265" s="1679">
        <v>43716</v>
      </c>
      <c r="F1265" s="1662" t="s">
        <v>1273</v>
      </c>
      <c r="G1265" s="173">
        <v>7</v>
      </c>
      <c r="H1265" s="88" t="s">
        <v>1274</v>
      </c>
      <c r="I1265" s="1409"/>
    </row>
    <row r="1266" spans="1:10">
      <c r="A1266" s="173">
        <v>2019</v>
      </c>
      <c r="B1266" s="73" t="s">
        <v>91</v>
      </c>
      <c r="C1266" s="174" t="s">
        <v>122</v>
      </c>
      <c r="D1266" s="174" t="s">
        <v>277</v>
      </c>
      <c r="E1266" s="1679">
        <v>43716</v>
      </c>
      <c r="F1266" s="1662" t="s">
        <v>1275</v>
      </c>
      <c r="G1266" s="173">
        <v>7</v>
      </c>
      <c r="H1266" s="88" t="s">
        <v>1276</v>
      </c>
      <c r="I1266" s="1409"/>
    </row>
    <row r="1267" spans="1:10">
      <c r="A1267" s="173">
        <v>2019</v>
      </c>
      <c r="B1267" s="73" t="s">
        <v>91</v>
      </c>
      <c r="C1267" s="174" t="s">
        <v>122</v>
      </c>
      <c r="D1267" s="174" t="s">
        <v>277</v>
      </c>
      <c r="E1267" s="1679">
        <v>43716</v>
      </c>
      <c r="F1267" s="1662" t="s">
        <v>1277</v>
      </c>
      <c r="G1267" s="173">
        <v>10</v>
      </c>
      <c r="H1267" s="88" t="s">
        <v>1278</v>
      </c>
      <c r="I1267" s="1409"/>
    </row>
    <row r="1268" spans="1:10">
      <c r="A1268" s="173">
        <v>2019</v>
      </c>
      <c r="B1268" s="73" t="s">
        <v>91</v>
      </c>
      <c r="C1268" s="174" t="s">
        <v>122</v>
      </c>
      <c r="D1268" s="174" t="s">
        <v>277</v>
      </c>
      <c r="E1268" s="1679">
        <v>43716</v>
      </c>
      <c r="F1268" s="1662" t="s">
        <v>1279</v>
      </c>
      <c r="G1268" s="173">
        <v>7</v>
      </c>
      <c r="H1268" s="88" t="s">
        <v>1280</v>
      </c>
      <c r="I1268" s="1409"/>
    </row>
    <row r="1269" spans="1:10">
      <c r="A1269" s="173">
        <v>2019</v>
      </c>
      <c r="B1269" s="73" t="s">
        <v>91</v>
      </c>
      <c r="C1269" s="174" t="s">
        <v>122</v>
      </c>
      <c r="D1269" s="174" t="s">
        <v>277</v>
      </c>
      <c r="E1269" s="1679">
        <v>43716</v>
      </c>
      <c r="F1269" s="1662" t="s">
        <v>1281</v>
      </c>
      <c r="G1269" s="173">
        <v>10</v>
      </c>
      <c r="H1269" s="88" t="s">
        <v>1230</v>
      </c>
      <c r="I1269" s="1409"/>
    </row>
    <row r="1270" spans="1:10">
      <c r="A1270" s="173">
        <v>2019</v>
      </c>
      <c r="B1270" s="73" t="s">
        <v>91</v>
      </c>
      <c r="C1270" s="174" t="s">
        <v>122</v>
      </c>
      <c r="D1270" s="174" t="s">
        <v>277</v>
      </c>
      <c r="E1270" s="1679">
        <v>43716</v>
      </c>
      <c r="F1270" s="1662" t="s">
        <v>1282</v>
      </c>
      <c r="G1270" s="173">
        <v>7</v>
      </c>
      <c r="H1270" s="88" t="s">
        <v>1232</v>
      </c>
      <c r="I1270" s="1409"/>
    </row>
    <row r="1271" spans="1:10">
      <c r="A1271" s="173">
        <v>2019</v>
      </c>
      <c r="B1271" s="73" t="s">
        <v>91</v>
      </c>
      <c r="C1271" s="174" t="s">
        <v>122</v>
      </c>
      <c r="D1271" s="174" t="s">
        <v>277</v>
      </c>
      <c r="E1271" s="1679">
        <v>43716</v>
      </c>
      <c r="F1271" s="1662" t="s">
        <v>1283</v>
      </c>
      <c r="G1271" s="173">
        <v>3</v>
      </c>
      <c r="H1271" s="88" t="s">
        <v>1284</v>
      </c>
      <c r="I1271" s="1409"/>
    </row>
    <row r="1272" spans="1:10">
      <c r="A1272" s="147">
        <v>2019</v>
      </c>
      <c r="E1272" s="1673"/>
      <c r="F1272" s="1657"/>
      <c r="G1272" s="133">
        <f>SUM(G1240:G1271)</f>
        <v>243</v>
      </c>
      <c r="I1272" s="1409"/>
      <c r="J1272" s="2"/>
    </row>
    <row r="1273" spans="1:10">
      <c r="A1273" s="1497">
        <v>2021</v>
      </c>
      <c r="B1273" s="1457" t="s">
        <v>91</v>
      </c>
      <c r="C1273" s="1459" t="s">
        <v>122</v>
      </c>
      <c r="D1273" s="1459" t="s">
        <v>5486</v>
      </c>
      <c r="E1273" s="1675">
        <v>44332</v>
      </c>
      <c r="F1273" s="1601" t="s">
        <v>5619</v>
      </c>
      <c r="G1273" s="1602">
        <v>7</v>
      </c>
      <c r="H1273" s="1494" t="s">
        <v>5620</v>
      </c>
      <c r="I1273" s="1409"/>
      <c r="J1273" s="2"/>
    </row>
    <row r="1274" spans="1:10">
      <c r="A1274" s="1497">
        <v>2021</v>
      </c>
      <c r="B1274" s="1457" t="s">
        <v>91</v>
      </c>
      <c r="C1274" s="1459" t="s">
        <v>122</v>
      </c>
      <c r="D1274" s="1459" t="s">
        <v>5486</v>
      </c>
      <c r="E1274" s="1675">
        <v>44332</v>
      </c>
      <c r="F1274" s="1601" t="s">
        <v>5715</v>
      </c>
      <c r="G1274" s="1602">
        <v>3</v>
      </c>
      <c r="H1274" s="1494" t="s">
        <v>5682</v>
      </c>
      <c r="I1274" s="1409"/>
      <c r="J1274" s="2"/>
    </row>
    <row r="1275" spans="1:10">
      <c r="A1275" s="1497">
        <v>2021</v>
      </c>
      <c r="B1275" s="1457" t="s">
        <v>91</v>
      </c>
      <c r="C1275" s="1459" t="s">
        <v>122</v>
      </c>
      <c r="D1275" s="1459" t="s">
        <v>5486</v>
      </c>
      <c r="E1275" s="1675">
        <v>44332</v>
      </c>
      <c r="F1275" s="1601" t="s">
        <v>5621</v>
      </c>
      <c r="G1275" s="1602">
        <v>10</v>
      </c>
      <c r="H1275" s="1494" t="s">
        <v>5622</v>
      </c>
      <c r="I1275" s="1409"/>
      <c r="J1275" s="2"/>
    </row>
    <row r="1276" spans="1:10">
      <c r="A1276" s="1497">
        <v>2021</v>
      </c>
      <c r="B1276" s="1457" t="s">
        <v>91</v>
      </c>
      <c r="C1276" s="1459" t="s">
        <v>122</v>
      </c>
      <c r="D1276" s="1459" t="s">
        <v>5486</v>
      </c>
      <c r="E1276" s="1675">
        <v>44332</v>
      </c>
      <c r="F1276" s="1601" t="s">
        <v>5623</v>
      </c>
      <c r="G1276" s="1602">
        <v>15</v>
      </c>
      <c r="H1276" s="1494" t="s">
        <v>5624</v>
      </c>
      <c r="I1276" s="1409"/>
      <c r="J1276" s="2"/>
    </row>
    <row r="1277" spans="1:10">
      <c r="A1277" s="1497">
        <v>2021</v>
      </c>
      <c r="B1277" s="1457" t="s">
        <v>91</v>
      </c>
      <c r="C1277" s="1459" t="s">
        <v>122</v>
      </c>
      <c r="D1277" s="1459" t="s">
        <v>5486</v>
      </c>
      <c r="E1277" s="1675">
        <v>44332</v>
      </c>
      <c r="F1277" s="1601" t="s">
        <v>5625</v>
      </c>
      <c r="G1277" s="1602">
        <v>10</v>
      </c>
      <c r="H1277" s="1494" t="s">
        <v>5626</v>
      </c>
      <c r="I1277" s="1409"/>
      <c r="J1277" s="2"/>
    </row>
    <row r="1278" spans="1:10">
      <c r="A1278" s="1497">
        <v>2021</v>
      </c>
      <c r="B1278" s="1457" t="s">
        <v>91</v>
      </c>
      <c r="C1278" s="1459" t="s">
        <v>122</v>
      </c>
      <c r="D1278" s="1459" t="s">
        <v>5486</v>
      </c>
      <c r="E1278" s="1675">
        <v>44332</v>
      </c>
      <c r="F1278" s="1601" t="s">
        <v>5627</v>
      </c>
      <c r="G1278" s="1602">
        <v>7</v>
      </c>
      <c r="H1278" s="1494" t="s">
        <v>5628</v>
      </c>
      <c r="I1278" s="1409"/>
      <c r="J1278" s="2"/>
    </row>
    <row r="1279" spans="1:10">
      <c r="A1279" s="1497">
        <v>2021</v>
      </c>
      <c r="B1279" s="1457" t="s">
        <v>91</v>
      </c>
      <c r="C1279" s="1459" t="s">
        <v>122</v>
      </c>
      <c r="D1279" s="1459" t="s">
        <v>5486</v>
      </c>
      <c r="E1279" s="1675">
        <v>44332</v>
      </c>
      <c r="F1279" s="1601" t="s">
        <v>5629</v>
      </c>
      <c r="G1279" s="1602">
        <v>10</v>
      </c>
      <c r="H1279" s="1494" t="s">
        <v>5630</v>
      </c>
      <c r="I1279" s="1409"/>
      <c r="J1279" s="2"/>
    </row>
    <row r="1280" spans="1:10">
      <c r="A1280" s="1497">
        <v>2021</v>
      </c>
      <c r="B1280" s="1457" t="s">
        <v>91</v>
      </c>
      <c r="C1280" s="1459" t="s">
        <v>122</v>
      </c>
      <c r="D1280" s="1459" t="s">
        <v>5486</v>
      </c>
      <c r="E1280" s="1675">
        <v>44332</v>
      </c>
      <c r="F1280" s="1601" t="s">
        <v>5732</v>
      </c>
      <c r="G1280" s="1602">
        <v>3</v>
      </c>
      <c r="H1280" s="1494" t="s">
        <v>5700</v>
      </c>
      <c r="I1280" s="1409"/>
      <c r="J1280" s="2"/>
    </row>
    <row r="1281" spans="1:20">
      <c r="A1281" s="1497">
        <v>2021</v>
      </c>
      <c r="B1281" s="1457" t="s">
        <v>91</v>
      </c>
      <c r="C1281" s="1459" t="s">
        <v>122</v>
      </c>
      <c r="D1281" s="1459" t="s">
        <v>5486</v>
      </c>
      <c r="E1281" s="1675">
        <v>44332</v>
      </c>
      <c r="F1281" s="1601" t="s">
        <v>5733</v>
      </c>
      <c r="G1281" s="1602">
        <v>3</v>
      </c>
      <c r="H1281" s="1494" t="s">
        <v>5703</v>
      </c>
      <c r="I1281" s="1409"/>
      <c r="J1281" s="2"/>
    </row>
    <row r="1282" spans="1:20">
      <c r="A1282" s="1497">
        <v>2021</v>
      </c>
      <c r="B1282" s="1457" t="s">
        <v>91</v>
      </c>
      <c r="C1282" s="1459" t="s">
        <v>122</v>
      </c>
      <c r="D1282" s="1459" t="s">
        <v>5486</v>
      </c>
      <c r="E1282" s="1675">
        <v>44332</v>
      </c>
      <c r="F1282" s="1601" t="s">
        <v>5631</v>
      </c>
      <c r="G1282" s="1602">
        <v>7</v>
      </c>
      <c r="H1282" s="1494" t="s">
        <v>5632</v>
      </c>
      <c r="I1282" s="1409"/>
      <c r="J1282" s="2"/>
    </row>
    <row r="1283" spans="1:20">
      <c r="A1283" s="1497">
        <v>2021</v>
      </c>
      <c r="B1283" s="1457" t="s">
        <v>91</v>
      </c>
      <c r="C1283" s="1459" t="s">
        <v>122</v>
      </c>
      <c r="D1283" s="1459" t="s">
        <v>5486</v>
      </c>
      <c r="E1283" s="1675">
        <v>44332</v>
      </c>
      <c r="F1283" s="1601" t="s">
        <v>5633</v>
      </c>
      <c r="G1283" s="1602">
        <v>15</v>
      </c>
      <c r="H1283" s="1494" t="s">
        <v>5634</v>
      </c>
      <c r="I1283" s="1409"/>
      <c r="J1283" s="2"/>
    </row>
    <row r="1284" spans="1:20">
      <c r="A1284" s="1497">
        <v>2021</v>
      </c>
      <c r="B1284" s="1457" t="s">
        <v>91</v>
      </c>
      <c r="C1284" s="1459" t="s">
        <v>122</v>
      </c>
      <c r="D1284" s="1459" t="s">
        <v>5486</v>
      </c>
      <c r="E1284" s="1675">
        <v>44332</v>
      </c>
      <c r="F1284" s="1601" t="s">
        <v>5635</v>
      </c>
      <c r="G1284" s="1602">
        <v>15</v>
      </c>
      <c r="H1284" s="1494" t="s">
        <v>5636</v>
      </c>
      <c r="I1284" s="1409"/>
      <c r="J1284" s="2"/>
    </row>
    <row r="1285" spans="1:20">
      <c r="A1285" s="1497">
        <v>2021</v>
      </c>
      <c r="B1285" s="1457" t="s">
        <v>91</v>
      </c>
      <c r="C1285" s="1459" t="s">
        <v>122</v>
      </c>
      <c r="D1285" s="1459" t="s">
        <v>5486</v>
      </c>
      <c r="E1285" s="1675">
        <v>44332</v>
      </c>
      <c r="F1285" s="1601" t="s">
        <v>5637</v>
      </c>
      <c r="G1285" s="1602">
        <v>10</v>
      </c>
      <c r="H1285" s="1494" t="s">
        <v>5638</v>
      </c>
      <c r="I1285" s="1409"/>
      <c r="J1285" s="2"/>
    </row>
    <row r="1286" spans="1:20">
      <c r="A1286" s="1497">
        <v>2021</v>
      </c>
      <c r="B1286" s="1457" t="s">
        <v>91</v>
      </c>
      <c r="C1286" s="1459" t="s">
        <v>122</v>
      </c>
      <c r="D1286" s="1459" t="s">
        <v>5486</v>
      </c>
      <c r="E1286" s="1675">
        <v>44332</v>
      </c>
      <c r="F1286" s="1601" t="s">
        <v>5639</v>
      </c>
      <c r="G1286" s="1602">
        <v>7</v>
      </c>
      <c r="H1286" s="1494" t="s">
        <v>5640</v>
      </c>
      <c r="I1286" s="1409"/>
      <c r="J1286" s="2"/>
    </row>
    <row r="1287" spans="1:20">
      <c r="A1287" s="1497">
        <v>2021</v>
      </c>
      <c r="B1287" s="1457"/>
      <c r="C1287" s="1459"/>
      <c r="D1287" s="1459"/>
      <c r="E1287" s="1675"/>
      <c r="F1287" s="1601"/>
      <c r="G1287" s="1602">
        <f>SUM(G1273:G1286)</f>
        <v>122</v>
      </c>
      <c r="H1287" s="1494"/>
      <c r="I1287" s="1409"/>
      <c r="J1287" s="2"/>
    </row>
    <row r="1288" spans="1:20" ht="13.5" customHeight="1">
      <c r="A1288" s="144" t="s">
        <v>46</v>
      </c>
      <c r="B1288" s="125"/>
      <c r="C1288" s="145" t="s">
        <v>1285</v>
      </c>
      <c r="D1288" s="125"/>
      <c r="E1288" s="1672"/>
      <c r="F1288" s="129"/>
      <c r="G1288" s="129">
        <f>G1239+G1272+G1287</f>
        <v>536</v>
      </c>
      <c r="H1288" s="146"/>
      <c r="I1288" s="1409"/>
      <c r="J1288" s="93"/>
    </row>
    <row r="1289" spans="1:20" ht="13.5" customHeight="1">
      <c r="A1289" s="178"/>
      <c r="B1289" s="154"/>
      <c r="C1289" s="155"/>
      <c r="D1289" s="154"/>
      <c r="E1289" s="1677"/>
      <c r="F1289" s="153"/>
      <c r="G1289" s="153"/>
      <c r="H1289" s="157"/>
      <c r="I1289" s="1409"/>
      <c r="J1289" s="93"/>
    </row>
    <row r="1290" spans="1:20">
      <c r="A1290" s="147">
        <v>2019</v>
      </c>
      <c r="B1290" s="73" t="s">
        <v>129</v>
      </c>
      <c r="C1290" s="72" t="s">
        <v>147</v>
      </c>
      <c r="D1290" s="73" t="s">
        <v>55</v>
      </c>
      <c r="E1290" s="1673">
        <v>43506</v>
      </c>
      <c r="F1290" s="133" t="s">
        <v>1286</v>
      </c>
      <c r="G1290" s="87">
        <v>5</v>
      </c>
      <c r="H1290" s="88" t="s">
        <v>765</v>
      </c>
      <c r="I1290" s="1409"/>
      <c r="J1290" s="2"/>
    </row>
    <row r="1291" spans="1:20">
      <c r="A1291" s="147">
        <v>2019</v>
      </c>
      <c r="B1291" s="73" t="s">
        <v>129</v>
      </c>
      <c r="C1291" s="72" t="s">
        <v>147</v>
      </c>
      <c r="D1291" s="73" t="s">
        <v>112</v>
      </c>
      <c r="E1291" s="1673">
        <v>43786</v>
      </c>
      <c r="F1291" s="133" t="s">
        <v>1286</v>
      </c>
      <c r="G1291" s="87">
        <v>5</v>
      </c>
      <c r="H1291" s="88" t="s">
        <v>765</v>
      </c>
      <c r="I1291" s="1409"/>
      <c r="J1291" s="2"/>
    </row>
    <row r="1292" spans="1:20" ht="13.5" customHeight="1">
      <c r="A1292" s="147">
        <v>2019</v>
      </c>
      <c r="B1292" s="266"/>
      <c r="C1292" s="267"/>
      <c r="D1292" s="266"/>
      <c r="E1292" s="1693"/>
      <c r="F1292" s="341"/>
      <c r="G1292" s="133">
        <f>SUM(G1290:G1291)</f>
        <v>10</v>
      </c>
      <c r="H1292" s="269"/>
      <c r="I1292" s="1651"/>
      <c r="J1292" s="93"/>
      <c r="K1292" s="271"/>
      <c r="L1292" s="195"/>
      <c r="M1292" s="195"/>
    </row>
    <row r="1293" spans="1:20" ht="13.5" customHeight="1">
      <c r="A1293" s="144" t="s">
        <v>46</v>
      </c>
      <c r="B1293" s="125"/>
      <c r="C1293" s="272" t="s">
        <v>147</v>
      </c>
      <c r="D1293" s="125"/>
      <c r="E1293" s="1672"/>
      <c r="F1293" s="129"/>
      <c r="G1293" s="129">
        <f>G1292</f>
        <v>10</v>
      </c>
      <c r="H1293" s="146"/>
      <c r="I1293" s="1409"/>
      <c r="J1293" s="93"/>
    </row>
    <row r="1294" spans="1:20" ht="13.5" customHeight="1">
      <c r="A1294" s="178"/>
      <c r="B1294" s="154"/>
      <c r="C1294" s="155"/>
      <c r="D1294" s="154"/>
      <c r="E1294" s="1677"/>
      <c r="F1294" s="153"/>
      <c r="G1294" s="153"/>
      <c r="H1294" s="157"/>
      <c r="I1294" s="1409"/>
      <c r="J1294" s="93"/>
    </row>
    <row r="1295" spans="1:20" s="115" customFormat="1" ht="13.5" customHeight="1">
      <c r="A1295" s="134">
        <v>2018</v>
      </c>
      <c r="B1295" s="107" t="s">
        <v>91</v>
      </c>
      <c r="C1295" s="107" t="s">
        <v>93</v>
      </c>
      <c r="D1295" s="107" t="s">
        <v>657</v>
      </c>
      <c r="E1295" s="1670">
        <v>43142</v>
      </c>
      <c r="F1295" s="111" t="s">
        <v>1287</v>
      </c>
      <c r="G1295" s="111">
        <v>10</v>
      </c>
      <c r="H1295" s="170" t="s">
        <v>342</v>
      </c>
      <c r="I1295" s="1540"/>
      <c r="J1295" s="114"/>
      <c r="K1295" s="113"/>
      <c r="L1295" s="113"/>
      <c r="M1295" s="113"/>
      <c r="N1295" s="113"/>
      <c r="O1295" s="113"/>
      <c r="P1295" s="113"/>
      <c r="Q1295" s="113"/>
      <c r="R1295" s="113"/>
      <c r="S1295" s="113"/>
      <c r="T1295" s="113"/>
    </row>
    <row r="1296" spans="1:20" s="115" customFormat="1" ht="13.5" customHeight="1">
      <c r="A1296" s="134">
        <v>2018</v>
      </c>
      <c r="B1296" s="107" t="s">
        <v>91</v>
      </c>
      <c r="C1296" s="107" t="s">
        <v>93</v>
      </c>
      <c r="D1296" s="107" t="s">
        <v>64</v>
      </c>
      <c r="E1296" s="1670">
        <v>43169</v>
      </c>
      <c r="F1296" s="111" t="s">
        <v>1288</v>
      </c>
      <c r="G1296" s="111">
        <v>10</v>
      </c>
      <c r="H1296" s="170" t="s">
        <v>342</v>
      </c>
      <c r="I1296" s="1540"/>
      <c r="J1296" s="114"/>
      <c r="K1296" s="113"/>
      <c r="L1296" s="113"/>
      <c r="M1296" s="113"/>
      <c r="N1296" s="113"/>
      <c r="O1296" s="113"/>
      <c r="P1296" s="113"/>
      <c r="Q1296" s="113"/>
      <c r="R1296" s="113"/>
      <c r="S1296" s="113"/>
      <c r="T1296" s="113"/>
    </row>
    <row r="1297" spans="1:20" s="115" customFormat="1" ht="13.5" customHeight="1">
      <c r="A1297" s="134">
        <v>2018</v>
      </c>
      <c r="B1297" s="107" t="s">
        <v>91</v>
      </c>
      <c r="C1297" s="107" t="s">
        <v>93</v>
      </c>
      <c r="D1297" s="107" t="s">
        <v>222</v>
      </c>
      <c r="E1297" s="1670">
        <v>43163</v>
      </c>
      <c r="F1297" s="111" t="s">
        <v>1289</v>
      </c>
      <c r="G1297" s="111">
        <v>7</v>
      </c>
      <c r="H1297" s="170" t="s">
        <v>1290</v>
      </c>
      <c r="I1297" s="1540"/>
      <c r="J1297" s="114"/>
      <c r="K1297" s="113"/>
      <c r="L1297" s="113"/>
      <c r="M1297" s="113"/>
      <c r="N1297" s="113"/>
      <c r="O1297" s="113"/>
      <c r="P1297" s="113"/>
      <c r="Q1297" s="113"/>
      <c r="R1297" s="113"/>
      <c r="S1297" s="113"/>
      <c r="T1297" s="113"/>
    </row>
    <row r="1298" spans="1:20" s="115" customFormat="1" ht="13.5" customHeight="1">
      <c r="A1298" s="134">
        <v>2018</v>
      </c>
      <c r="B1298" s="107" t="s">
        <v>91</v>
      </c>
      <c r="C1298" s="107" t="s">
        <v>93</v>
      </c>
      <c r="D1298" s="107" t="s">
        <v>222</v>
      </c>
      <c r="E1298" s="1670">
        <v>43163</v>
      </c>
      <c r="F1298" s="111" t="s">
        <v>1291</v>
      </c>
      <c r="G1298" s="111">
        <v>3</v>
      </c>
      <c r="H1298" s="170" t="s">
        <v>1292</v>
      </c>
      <c r="I1298" s="1540"/>
      <c r="J1298" s="114"/>
      <c r="K1298" s="113"/>
      <c r="L1298" s="113"/>
      <c r="M1298" s="113"/>
      <c r="N1298" s="113"/>
      <c r="O1298" s="113"/>
      <c r="P1298" s="113"/>
      <c r="Q1298" s="113"/>
      <c r="R1298" s="113"/>
      <c r="S1298" s="113"/>
      <c r="T1298" s="113"/>
    </row>
    <row r="1299" spans="1:20" s="115" customFormat="1" ht="13.5" customHeight="1">
      <c r="A1299" s="134">
        <v>2018</v>
      </c>
      <c r="B1299" s="107" t="s">
        <v>91</v>
      </c>
      <c r="C1299" s="107" t="s">
        <v>93</v>
      </c>
      <c r="D1299" s="107" t="s">
        <v>222</v>
      </c>
      <c r="E1299" s="1670">
        <v>43163</v>
      </c>
      <c r="F1299" s="111" t="s">
        <v>1288</v>
      </c>
      <c r="G1299" s="111">
        <v>10</v>
      </c>
      <c r="H1299" s="170" t="s">
        <v>1293</v>
      </c>
      <c r="I1299" s="1540"/>
      <c r="J1299" s="114"/>
      <c r="K1299" s="113"/>
      <c r="L1299" s="113"/>
      <c r="M1299" s="113"/>
      <c r="N1299" s="113"/>
      <c r="O1299" s="113"/>
      <c r="P1299" s="113"/>
      <c r="Q1299" s="113"/>
      <c r="R1299" s="113"/>
      <c r="S1299" s="113"/>
      <c r="T1299" s="113"/>
    </row>
    <row r="1300" spans="1:20" s="115" customFormat="1" ht="13.5" customHeight="1">
      <c r="A1300" s="134">
        <v>2018</v>
      </c>
      <c r="B1300" s="107" t="s">
        <v>91</v>
      </c>
      <c r="C1300" s="107" t="s">
        <v>93</v>
      </c>
      <c r="D1300" s="107" t="s">
        <v>86</v>
      </c>
      <c r="E1300" s="1670">
        <v>43180</v>
      </c>
      <c r="F1300" s="111" t="s">
        <v>1294</v>
      </c>
      <c r="G1300" s="111">
        <v>10</v>
      </c>
      <c r="H1300" s="170" t="s">
        <v>1295</v>
      </c>
      <c r="I1300" s="1540"/>
      <c r="J1300" s="114"/>
      <c r="K1300" s="113"/>
      <c r="L1300" s="113"/>
      <c r="M1300" s="113"/>
      <c r="N1300" s="113"/>
      <c r="O1300" s="113"/>
      <c r="P1300" s="113"/>
      <c r="Q1300" s="113"/>
      <c r="R1300" s="113"/>
      <c r="S1300" s="113"/>
      <c r="T1300" s="113"/>
    </row>
    <row r="1301" spans="1:20" s="115" customFormat="1">
      <c r="A1301" s="134">
        <v>2018</v>
      </c>
      <c r="B1301" s="107" t="s">
        <v>91</v>
      </c>
      <c r="C1301" s="107" t="s">
        <v>93</v>
      </c>
      <c r="D1301" s="107" t="s">
        <v>227</v>
      </c>
      <c r="E1301" s="1670">
        <v>43240</v>
      </c>
      <c r="F1301" s="1665" t="s">
        <v>1296</v>
      </c>
      <c r="G1301" s="111">
        <v>10</v>
      </c>
      <c r="H1301" s="170" t="s">
        <v>1297</v>
      </c>
      <c r="I1301" s="1540"/>
      <c r="J1301" s="113"/>
      <c r="K1301" s="113"/>
      <c r="L1301" s="113"/>
      <c r="M1301" s="113"/>
      <c r="N1301" s="113"/>
      <c r="O1301" s="113"/>
      <c r="P1301" s="113"/>
      <c r="Q1301" s="113"/>
      <c r="R1301" s="113"/>
      <c r="S1301" s="113"/>
      <c r="T1301" s="113"/>
    </row>
    <row r="1302" spans="1:20" s="115" customFormat="1">
      <c r="A1302" s="134">
        <v>2018</v>
      </c>
      <c r="B1302" s="107" t="s">
        <v>91</v>
      </c>
      <c r="C1302" s="107" t="s">
        <v>93</v>
      </c>
      <c r="D1302" s="107" t="s">
        <v>227</v>
      </c>
      <c r="E1302" s="1670">
        <v>43240</v>
      </c>
      <c r="F1302" s="1665" t="s">
        <v>1298</v>
      </c>
      <c r="G1302" s="111">
        <v>7</v>
      </c>
      <c r="H1302" s="170" t="s">
        <v>1299</v>
      </c>
      <c r="I1302" s="1540"/>
      <c r="J1302" s="113"/>
      <c r="K1302" s="113"/>
      <c r="L1302" s="113"/>
      <c r="M1302" s="113"/>
      <c r="N1302" s="113"/>
      <c r="O1302" s="113"/>
      <c r="P1302" s="113"/>
      <c r="Q1302" s="113"/>
      <c r="R1302" s="113"/>
      <c r="S1302" s="113"/>
      <c r="T1302" s="113"/>
    </row>
    <row r="1303" spans="1:20" s="115" customFormat="1">
      <c r="A1303" s="134">
        <v>2018</v>
      </c>
      <c r="B1303" s="107" t="s">
        <v>91</v>
      </c>
      <c r="C1303" s="107" t="s">
        <v>93</v>
      </c>
      <c r="D1303" s="107" t="s">
        <v>227</v>
      </c>
      <c r="E1303" s="1670">
        <v>43240</v>
      </c>
      <c r="F1303" s="1665" t="s">
        <v>1300</v>
      </c>
      <c r="G1303" s="111">
        <v>10</v>
      </c>
      <c r="H1303" s="170" t="s">
        <v>1301</v>
      </c>
      <c r="I1303" s="1540"/>
      <c r="J1303" s="113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</row>
    <row r="1304" spans="1:20" s="115" customFormat="1">
      <c r="A1304" s="134">
        <v>2018</v>
      </c>
      <c r="B1304" s="107" t="s">
        <v>91</v>
      </c>
      <c r="C1304" s="107" t="s">
        <v>93</v>
      </c>
      <c r="D1304" s="107" t="s">
        <v>370</v>
      </c>
      <c r="E1304" s="1670">
        <v>43247</v>
      </c>
      <c r="F1304" s="111" t="s">
        <v>1302</v>
      </c>
      <c r="G1304" s="111">
        <v>5</v>
      </c>
      <c r="H1304" s="170" t="s">
        <v>1303</v>
      </c>
      <c r="I1304" s="1540"/>
      <c r="J1304" s="113"/>
      <c r="K1304" s="113"/>
      <c r="L1304" s="113"/>
      <c r="M1304" s="113"/>
      <c r="N1304" s="113"/>
      <c r="O1304" s="113"/>
      <c r="P1304" s="113"/>
      <c r="Q1304" s="113"/>
      <c r="R1304" s="113"/>
      <c r="S1304" s="113"/>
      <c r="T1304" s="113"/>
    </row>
    <row r="1305" spans="1:20" s="115" customFormat="1">
      <c r="A1305" s="134">
        <v>2018</v>
      </c>
      <c r="B1305" s="107" t="s">
        <v>91</v>
      </c>
      <c r="C1305" s="107" t="s">
        <v>93</v>
      </c>
      <c r="D1305" s="107" t="s">
        <v>702</v>
      </c>
      <c r="E1305" s="1670">
        <v>43267</v>
      </c>
      <c r="F1305" s="111" t="s">
        <v>1304</v>
      </c>
      <c r="G1305" s="111">
        <v>0</v>
      </c>
      <c r="H1305" s="170" t="s">
        <v>793</v>
      </c>
      <c r="I1305" s="1409" t="s">
        <v>234</v>
      </c>
      <c r="J1305" s="113"/>
      <c r="K1305" s="113"/>
      <c r="L1305" s="113"/>
      <c r="M1305" s="113"/>
      <c r="N1305" s="113"/>
      <c r="O1305" s="113"/>
      <c r="P1305" s="113"/>
      <c r="Q1305" s="113"/>
      <c r="R1305" s="113"/>
      <c r="S1305" s="113"/>
      <c r="T1305" s="113"/>
    </row>
    <row r="1306" spans="1:20" s="115" customFormat="1">
      <c r="A1306" s="134">
        <v>2018</v>
      </c>
      <c r="B1306" s="107" t="s">
        <v>91</v>
      </c>
      <c r="C1306" s="107" t="s">
        <v>93</v>
      </c>
      <c r="D1306" s="107" t="s">
        <v>702</v>
      </c>
      <c r="E1306" s="1670">
        <v>43267</v>
      </c>
      <c r="F1306" s="111" t="s">
        <v>1305</v>
      </c>
      <c r="G1306" s="111">
        <v>0</v>
      </c>
      <c r="H1306" s="170" t="s">
        <v>1306</v>
      </c>
      <c r="I1306" s="1409" t="s">
        <v>234</v>
      </c>
      <c r="J1306" s="113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</row>
    <row r="1307" spans="1:20">
      <c r="A1307" s="134">
        <v>2018</v>
      </c>
      <c r="B1307" s="107" t="s">
        <v>91</v>
      </c>
      <c r="C1307" s="171" t="s">
        <v>93</v>
      </c>
      <c r="D1307" s="107" t="s">
        <v>265</v>
      </c>
      <c r="E1307" s="1670">
        <v>43352</v>
      </c>
      <c r="F1307" s="111" t="s">
        <v>1307</v>
      </c>
      <c r="G1307" s="172">
        <v>10</v>
      </c>
      <c r="H1307" s="170" t="s">
        <v>1308</v>
      </c>
      <c r="I1307" s="1409"/>
      <c r="J1307" s="2"/>
    </row>
    <row r="1308" spans="1:20">
      <c r="A1308" s="134">
        <v>2018</v>
      </c>
      <c r="B1308" s="107" t="s">
        <v>91</v>
      </c>
      <c r="C1308" s="171" t="s">
        <v>93</v>
      </c>
      <c r="D1308" s="107" t="s">
        <v>1309</v>
      </c>
      <c r="E1308" s="1670">
        <v>43421</v>
      </c>
      <c r="F1308" s="111" t="s">
        <v>1310</v>
      </c>
      <c r="G1308" s="172">
        <v>5</v>
      </c>
      <c r="H1308" s="170" t="s">
        <v>273</v>
      </c>
      <c r="I1308" s="1409"/>
      <c r="J1308" s="2"/>
    </row>
    <row r="1309" spans="1:20" s="115" customFormat="1" ht="13.5" customHeight="1">
      <c r="A1309" s="134">
        <v>2018</v>
      </c>
      <c r="B1309" s="107"/>
      <c r="C1309" s="107"/>
      <c r="D1309" s="107"/>
      <c r="E1309" s="1670"/>
      <c r="F1309" s="111"/>
      <c r="G1309" s="111">
        <f>SUM(G1295:G1308)</f>
        <v>97</v>
      </c>
      <c r="H1309" s="170"/>
      <c r="I1309" s="1540"/>
      <c r="J1309" s="114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</row>
    <row r="1310" spans="1:20">
      <c r="A1310" s="147">
        <v>2019</v>
      </c>
      <c r="B1310" s="73" t="s">
        <v>91</v>
      </c>
      <c r="C1310" s="72" t="s">
        <v>93</v>
      </c>
      <c r="D1310" s="73" t="s">
        <v>657</v>
      </c>
      <c r="E1310" s="1673">
        <v>43506</v>
      </c>
      <c r="F1310" s="133" t="s">
        <v>1311</v>
      </c>
      <c r="G1310" s="87">
        <v>5</v>
      </c>
      <c r="H1310" s="88" t="s">
        <v>798</v>
      </c>
      <c r="I1310" s="1409"/>
      <c r="J1310" s="2"/>
    </row>
    <row r="1311" spans="1:20">
      <c r="A1311" s="147">
        <v>2019</v>
      </c>
      <c r="B1311" s="73" t="s">
        <v>91</v>
      </c>
      <c r="C1311" s="72" t="s">
        <v>93</v>
      </c>
      <c r="D1311" s="73" t="s">
        <v>64</v>
      </c>
      <c r="E1311" s="1673">
        <v>43533</v>
      </c>
      <c r="F1311" s="133" t="s">
        <v>1312</v>
      </c>
      <c r="G1311" s="87">
        <v>5</v>
      </c>
      <c r="H1311" s="88" t="s">
        <v>798</v>
      </c>
      <c r="I1311" s="1409"/>
      <c r="J1311" s="2"/>
    </row>
    <row r="1312" spans="1:20">
      <c r="A1312" s="147">
        <v>2019</v>
      </c>
      <c r="B1312" s="73" t="s">
        <v>91</v>
      </c>
      <c r="C1312" s="72" t="s">
        <v>93</v>
      </c>
      <c r="D1312" s="73" t="s">
        <v>64</v>
      </c>
      <c r="E1312" s="1673">
        <v>43533</v>
      </c>
      <c r="F1312" s="133" t="s">
        <v>1288</v>
      </c>
      <c r="G1312" s="87">
        <v>5</v>
      </c>
      <c r="H1312" s="88" t="s">
        <v>342</v>
      </c>
      <c r="I1312" s="1409"/>
      <c r="J1312" s="2"/>
    </row>
    <row r="1313" spans="1:10">
      <c r="A1313" s="147">
        <v>2019</v>
      </c>
      <c r="B1313" s="73" t="s">
        <v>91</v>
      </c>
      <c r="C1313" s="72" t="s">
        <v>93</v>
      </c>
      <c r="D1313" s="73" t="s">
        <v>64</v>
      </c>
      <c r="E1313" s="1673">
        <v>43533</v>
      </c>
      <c r="F1313" s="133" t="s">
        <v>1288</v>
      </c>
      <c r="G1313" s="87">
        <v>5</v>
      </c>
      <c r="H1313" s="88" t="s">
        <v>800</v>
      </c>
      <c r="I1313" s="1409"/>
      <c r="J1313" s="2"/>
    </row>
    <row r="1314" spans="1:10">
      <c r="A1314" s="147">
        <v>2019</v>
      </c>
      <c r="B1314" s="73" t="s">
        <v>91</v>
      </c>
      <c r="C1314" s="72" t="s">
        <v>93</v>
      </c>
      <c r="D1314" s="73" t="s">
        <v>72</v>
      </c>
      <c r="E1314" s="1673">
        <v>43547</v>
      </c>
      <c r="F1314" s="133" t="s">
        <v>1313</v>
      </c>
      <c r="G1314" s="87">
        <v>5</v>
      </c>
      <c r="H1314" s="88" t="s">
        <v>342</v>
      </c>
      <c r="I1314" s="1409"/>
      <c r="J1314" s="2"/>
    </row>
    <row r="1315" spans="1:10">
      <c r="A1315" s="147">
        <v>2019</v>
      </c>
      <c r="B1315" s="73" t="s">
        <v>91</v>
      </c>
      <c r="C1315" s="72" t="s">
        <v>93</v>
      </c>
      <c r="D1315" s="73" t="s">
        <v>72</v>
      </c>
      <c r="E1315" s="1673">
        <v>43547</v>
      </c>
      <c r="F1315" s="133" t="s">
        <v>1313</v>
      </c>
      <c r="G1315" s="87">
        <v>5</v>
      </c>
      <c r="H1315" s="88" t="s">
        <v>798</v>
      </c>
      <c r="I1315" s="1409"/>
      <c r="J1315" s="2"/>
    </row>
    <row r="1316" spans="1:10">
      <c r="A1316" s="147">
        <v>2019</v>
      </c>
      <c r="B1316" s="73" t="s">
        <v>91</v>
      </c>
      <c r="C1316" s="72" t="s">
        <v>93</v>
      </c>
      <c r="D1316" s="73" t="s">
        <v>86</v>
      </c>
      <c r="E1316" s="1673">
        <v>43562</v>
      </c>
      <c r="F1316" s="133" t="s">
        <v>1314</v>
      </c>
      <c r="G1316" s="87">
        <v>5</v>
      </c>
      <c r="H1316" s="88" t="s">
        <v>1315</v>
      </c>
      <c r="I1316" s="1409"/>
      <c r="J1316" s="2"/>
    </row>
    <row r="1317" spans="1:10">
      <c r="A1317" s="147">
        <v>2019</v>
      </c>
      <c r="B1317" s="73" t="s">
        <v>91</v>
      </c>
      <c r="C1317" s="72" t="s">
        <v>93</v>
      </c>
      <c r="D1317" s="73" t="s">
        <v>86</v>
      </c>
      <c r="E1317" s="1673">
        <v>43562</v>
      </c>
      <c r="F1317" s="133" t="s">
        <v>1314</v>
      </c>
      <c r="G1317" s="87">
        <v>5</v>
      </c>
      <c r="H1317" s="88" t="s">
        <v>798</v>
      </c>
      <c r="I1317" s="1409"/>
      <c r="J1317" s="2"/>
    </row>
    <row r="1318" spans="1:10">
      <c r="A1318" s="137">
        <v>2019</v>
      </c>
      <c r="B1318" s="73" t="s">
        <v>91</v>
      </c>
      <c r="C1318" s="143" t="s">
        <v>93</v>
      </c>
      <c r="D1318" s="138" t="s">
        <v>227</v>
      </c>
      <c r="E1318" s="1674">
        <v>43604</v>
      </c>
      <c r="F1318" s="1656" t="s">
        <v>1316</v>
      </c>
      <c r="G1318" s="141">
        <v>10</v>
      </c>
      <c r="H1318" s="1561" t="s">
        <v>1317</v>
      </c>
      <c r="I1318" s="1409"/>
    </row>
    <row r="1319" spans="1:10">
      <c r="A1319" s="137">
        <v>2019</v>
      </c>
      <c r="B1319" s="73" t="s">
        <v>91</v>
      </c>
      <c r="C1319" s="143" t="s">
        <v>93</v>
      </c>
      <c r="D1319" s="138" t="s">
        <v>227</v>
      </c>
      <c r="E1319" s="1674">
        <v>43604</v>
      </c>
      <c r="F1319" s="1656" t="s">
        <v>1318</v>
      </c>
      <c r="G1319" s="141">
        <v>3</v>
      </c>
      <c r="H1319" s="1561" t="s">
        <v>1319</v>
      </c>
      <c r="I1319" s="1409"/>
    </row>
    <row r="1320" spans="1:10">
      <c r="A1320" s="147">
        <v>2019</v>
      </c>
      <c r="B1320" s="73" t="s">
        <v>91</v>
      </c>
      <c r="C1320" s="72" t="s">
        <v>93</v>
      </c>
      <c r="D1320" s="73" t="s">
        <v>78</v>
      </c>
      <c r="E1320" s="1673">
        <v>43611</v>
      </c>
      <c r="F1320" s="133" t="s">
        <v>1320</v>
      </c>
      <c r="G1320" s="87">
        <v>10</v>
      </c>
      <c r="H1320" s="88" t="s">
        <v>564</v>
      </c>
      <c r="I1320" s="1409"/>
      <c r="J1320" s="2"/>
    </row>
    <row r="1321" spans="1:10">
      <c r="A1321" s="173">
        <v>2019</v>
      </c>
      <c r="B1321" s="73" t="s">
        <v>91</v>
      </c>
      <c r="C1321" s="174" t="s">
        <v>93</v>
      </c>
      <c r="D1321" s="174" t="s">
        <v>277</v>
      </c>
      <c r="E1321" s="1679">
        <v>43716</v>
      </c>
      <c r="F1321" s="1662" t="s">
        <v>1321</v>
      </c>
      <c r="G1321" s="173">
        <v>10</v>
      </c>
      <c r="H1321" s="88" t="s">
        <v>1308</v>
      </c>
      <c r="I1321" s="1409"/>
    </row>
    <row r="1322" spans="1:10">
      <c r="A1322" s="173">
        <v>2019</v>
      </c>
      <c r="B1322" s="73" t="s">
        <v>91</v>
      </c>
      <c r="C1322" s="174" t="s">
        <v>93</v>
      </c>
      <c r="D1322" s="174" t="s">
        <v>277</v>
      </c>
      <c r="E1322" s="1679">
        <v>43716</v>
      </c>
      <c r="F1322" s="1662" t="s">
        <v>1322</v>
      </c>
      <c r="G1322" s="173">
        <v>7</v>
      </c>
      <c r="H1322" s="88" t="s">
        <v>1041</v>
      </c>
      <c r="I1322" s="1409"/>
    </row>
    <row r="1323" spans="1:10">
      <c r="A1323" s="173">
        <v>2019</v>
      </c>
      <c r="B1323" s="73" t="s">
        <v>91</v>
      </c>
      <c r="C1323" s="174" t="s">
        <v>93</v>
      </c>
      <c r="D1323" s="174" t="s">
        <v>277</v>
      </c>
      <c r="E1323" s="1679">
        <v>43716</v>
      </c>
      <c r="F1323" s="1662" t="s">
        <v>1323</v>
      </c>
      <c r="G1323" s="173">
        <v>10</v>
      </c>
      <c r="H1323" s="88" t="s">
        <v>1225</v>
      </c>
      <c r="I1323" s="1409"/>
    </row>
    <row r="1324" spans="1:10">
      <c r="A1324" s="173">
        <v>2019</v>
      </c>
      <c r="B1324" s="73" t="s">
        <v>91</v>
      </c>
      <c r="C1324" s="174" t="s">
        <v>93</v>
      </c>
      <c r="D1324" s="174" t="s">
        <v>64</v>
      </c>
      <c r="E1324" s="1679">
        <v>43784</v>
      </c>
      <c r="F1324" s="1662" t="s">
        <v>1324</v>
      </c>
      <c r="G1324" s="173">
        <v>5</v>
      </c>
      <c r="H1324" s="88" t="s">
        <v>1325</v>
      </c>
      <c r="I1324" s="1409"/>
    </row>
    <row r="1325" spans="1:10">
      <c r="A1325" s="147">
        <v>2019</v>
      </c>
      <c r="C1325" s="72"/>
      <c r="E1325" s="1673"/>
      <c r="F1325" s="133"/>
      <c r="G1325" s="87">
        <f>SUM(G1310:G1324)</f>
        <v>95</v>
      </c>
      <c r="I1325" s="1409"/>
      <c r="J1325" s="2"/>
    </row>
    <row r="1326" spans="1:10">
      <c r="A1326" s="1413">
        <v>2020</v>
      </c>
      <c r="B1326" s="1362" t="s">
        <v>91</v>
      </c>
      <c r="C1326" s="1375" t="s">
        <v>93</v>
      </c>
      <c r="D1326" s="1375" t="s">
        <v>252</v>
      </c>
      <c r="E1326" s="1691">
        <v>43891</v>
      </c>
      <c r="F1326" s="1668" t="s">
        <v>1311</v>
      </c>
      <c r="G1326" s="1378">
        <v>10</v>
      </c>
      <c r="H1326" s="1414" t="s">
        <v>1326</v>
      </c>
      <c r="I1326" s="1409"/>
      <c r="J1326" s="2"/>
    </row>
    <row r="1327" spans="1:10">
      <c r="A1327" s="1413">
        <v>2020</v>
      </c>
      <c r="B1327" s="1362" t="s">
        <v>91</v>
      </c>
      <c r="C1327" s="1375" t="s">
        <v>93</v>
      </c>
      <c r="D1327" s="1375" t="s">
        <v>252</v>
      </c>
      <c r="E1327" s="1691">
        <v>43891</v>
      </c>
      <c r="F1327" s="1668" t="s">
        <v>1327</v>
      </c>
      <c r="G1327" s="1378">
        <v>10</v>
      </c>
      <c r="H1327" s="1414" t="s">
        <v>1328</v>
      </c>
      <c r="I1327" s="1409"/>
      <c r="J1327" s="2"/>
    </row>
    <row r="1328" spans="1:10">
      <c r="A1328" s="1413">
        <v>2020</v>
      </c>
      <c r="B1328" s="1362" t="s">
        <v>91</v>
      </c>
      <c r="C1328" s="1375" t="s">
        <v>93</v>
      </c>
      <c r="D1328" s="1375" t="s">
        <v>252</v>
      </c>
      <c r="E1328" s="1691">
        <v>43891</v>
      </c>
      <c r="F1328" s="1668" t="s">
        <v>1313</v>
      </c>
      <c r="G1328" s="1378">
        <v>7</v>
      </c>
      <c r="H1328" s="1414" t="s">
        <v>1329</v>
      </c>
      <c r="I1328" s="1409"/>
      <c r="J1328" s="2"/>
    </row>
    <row r="1329" spans="1:20">
      <c r="A1329" s="1413">
        <v>2020</v>
      </c>
      <c r="B1329" s="1362" t="s">
        <v>91</v>
      </c>
      <c r="C1329" s="1375" t="s">
        <v>93</v>
      </c>
      <c r="D1329" s="1375" t="s">
        <v>252</v>
      </c>
      <c r="E1329" s="1691">
        <v>43891</v>
      </c>
      <c r="F1329" s="1668" t="s">
        <v>1330</v>
      </c>
      <c r="G1329" s="1378">
        <v>7</v>
      </c>
      <c r="H1329" s="1414" t="s">
        <v>1331</v>
      </c>
      <c r="I1329" s="1409"/>
      <c r="J1329" s="2"/>
    </row>
    <row r="1330" spans="1:20">
      <c r="A1330" s="1413">
        <v>2020</v>
      </c>
      <c r="B1330" s="1362" t="s">
        <v>91</v>
      </c>
      <c r="C1330" s="1375" t="s">
        <v>93</v>
      </c>
      <c r="D1330" s="1375" t="s">
        <v>1332</v>
      </c>
      <c r="E1330" s="1691">
        <v>43904</v>
      </c>
      <c r="F1330" s="1668" t="s">
        <v>1333</v>
      </c>
      <c r="G1330" s="1378">
        <v>0</v>
      </c>
      <c r="H1330" s="1414" t="s">
        <v>244</v>
      </c>
      <c r="I1330" s="1409"/>
      <c r="J1330" s="2"/>
    </row>
    <row r="1331" spans="1:20">
      <c r="A1331" s="1413">
        <v>2020</v>
      </c>
      <c r="B1331" s="1362" t="s">
        <v>91</v>
      </c>
      <c r="C1331" s="1375" t="s">
        <v>93</v>
      </c>
      <c r="D1331" s="1375" t="s">
        <v>1332</v>
      </c>
      <c r="E1331" s="1691">
        <v>43904</v>
      </c>
      <c r="F1331" s="1668" t="s">
        <v>1334</v>
      </c>
      <c r="G1331" s="1378">
        <v>10</v>
      </c>
      <c r="H1331" s="1414" t="s">
        <v>1335</v>
      </c>
      <c r="I1331" s="1409"/>
      <c r="J1331" s="2"/>
    </row>
    <row r="1332" spans="1:20">
      <c r="A1332" s="1413">
        <v>2020</v>
      </c>
      <c r="B1332" s="1362" t="s">
        <v>91</v>
      </c>
      <c r="C1332" s="1375" t="s">
        <v>93</v>
      </c>
      <c r="D1332" s="1375" t="s">
        <v>1332</v>
      </c>
      <c r="E1332" s="1691">
        <v>43904</v>
      </c>
      <c r="F1332" s="1668" t="s">
        <v>1336</v>
      </c>
      <c r="G1332" s="1378">
        <v>0</v>
      </c>
      <c r="H1332" s="1414" t="s">
        <v>670</v>
      </c>
      <c r="I1332" s="1409" t="s">
        <v>234</v>
      </c>
      <c r="J1332" s="2"/>
    </row>
    <row r="1333" spans="1:20">
      <c r="A1333" s="1413">
        <v>2020</v>
      </c>
      <c r="B1333" s="1362"/>
      <c r="C1333" s="1411"/>
      <c r="D1333" s="1362"/>
      <c r="E1333" s="1681"/>
      <c r="F1333" s="1363"/>
      <c r="G1333" s="1412">
        <f>SUM(G1326:G1332)</f>
        <v>44</v>
      </c>
      <c r="H1333" s="1405"/>
      <c r="I1333" s="1409"/>
      <c r="J1333" s="2"/>
    </row>
    <row r="1334" spans="1:20">
      <c r="A1334" s="1497">
        <v>2021</v>
      </c>
      <c r="B1334" s="1457" t="s">
        <v>91</v>
      </c>
      <c r="C1334" s="1494" t="s">
        <v>93</v>
      </c>
      <c r="D1334" s="1494" t="s">
        <v>252</v>
      </c>
      <c r="E1334" s="1669">
        <v>44262</v>
      </c>
      <c r="F1334" s="1495" t="s">
        <v>5431</v>
      </c>
      <c r="G1334" s="1495">
        <v>10</v>
      </c>
      <c r="H1334" s="1494" t="s">
        <v>639</v>
      </c>
      <c r="I1334" s="1409"/>
      <c r="J1334" s="2"/>
    </row>
    <row r="1335" spans="1:20">
      <c r="A1335" s="1497">
        <v>2021</v>
      </c>
      <c r="B1335" s="1457" t="s">
        <v>91</v>
      </c>
      <c r="C1335" s="1494" t="s">
        <v>93</v>
      </c>
      <c r="D1335" s="1494" t="s">
        <v>252</v>
      </c>
      <c r="E1335" s="1669">
        <v>44262</v>
      </c>
      <c r="F1335" s="1495" t="s">
        <v>5432</v>
      </c>
      <c r="G1335" s="1495">
        <v>10</v>
      </c>
      <c r="H1335" s="1494" t="s">
        <v>1326</v>
      </c>
      <c r="I1335" s="1409"/>
      <c r="J1335" s="2"/>
    </row>
    <row r="1336" spans="1:20">
      <c r="A1336" s="1497">
        <v>2021</v>
      </c>
      <c r="B1336" s="1457" t="s">
        <v>91</v>
      </c>
      <c r="C1336" s="1494" t="s">
        <v>93</v>
      </c>
      <c r="D1336" s="1494" t="s">
        <v>252</v>
      </c>
      <c r="E1336" s="1669">
        <v>44262</v>
      </c>
      <c r="F1336" s="1495" t="s">
        <v>5433</v>
      </c>
      <c r="G1336" s="1495">
        <v>3</v>
      </c>
      <c r="H1336" s="1494" t="s">
        <v>1420</v>
      </c>
      <c r="I1336" s="1409"/>
      <c r="J1336" s="2"/>
    </row>
    <row r="1337" spans="1:20">
      <c r="A1337" s="1497">
        <v>2021</v>
      </c>
      <c r="B1337" s="1457" t="s">
        <v>91</v>
      </c>
      <c r="C1337" s="1494" t="s">
        <v>93</v>
      </c>
      <c r="D1337" s="1494" t="s">
        <v>252</v>
      </c>
      <c r="E1337" s="1669">
        <v>44262</v>
      </c>
      <c r="F1337" s="1495" t="s">
        <v>5434</v>
      </c>
      <c r="G1337" s="1495">
        <v>10</v>
      </c>
      <c r="H1337" s="1494" t="s">
        <v>1354</v>
      </c>
      <c r="I1337" s="1409"/>
      <c r="J1337" s="2"/>
    </row>
    <row r="1338" spans="1:20">
      <c r="A1338" s="1497">
        <v>2021</v>
      </c>
      <c r="B1338" s="1457" t="s">
        <v>91</v>
      </c>
      <c r="C1338" s="1494" t="s">
        <v>93</v>
      </c>
      <c r="D1338" s="1494" t="s">
        <v>252</v>
      </c>
      <c r="E1338" s="1669">
        <v>44262</v>
      </c>
      <c r="F1338" s="1495" t="s">
        <v>5435</v>
      </c>
      <c r="G1338" s="1495">
        <v>10</v>
      </c>
      <c r="H1338" s="1494" t="s">
        <v>883</v>
      </c>
      <c r="I1338" s="1409"/>
      <c r="J1338" s="2"/>
    </row>
    <row r="1339" spans="1:20" s="188" customFormat="1">
      <c r="A1339" s="1458">
        <v>2021</v>
      </c>
      <c r="B1339" s="1457" t="s">
        <v>91</v>
      </c>
      <c r="C1339" s="1494" t="s">
        <v>93</v>
      </c>
      <c r="D1339" s="1494" t="s">
        <v>5446</v>
      </c>
      <c r="E1339" s="1669">
        <v>44268</v>
      </c>
      <c r="F1339" s="1495" t="s">
        <v>5450</v>
      </c>
      <c r="G1339" s="1495">
        <v>5</v>
      </c>
      <c r="H1339" s="1494" t="s">
        <v>793</v>
      </c>
      <c r="I1339" s="1409"/>
      <c r="J1339" s="250"/>
      <c r="K1339" s="186"/>
      <c r="L1339" s="186"/>
      <c r="M1339" s="186"/>
      <c r="N1339" s="186"/>
      <c r="O1339" s="186"/>
      <c r="P1339" s="186"/>
      <c r="Q1339" s="186"/>
      <c r="R1339" s="186"/>
      <c r="S1339" s="186"/>
      <c r="T1339" s="186"/>
    </row>
    <row r="1340" spans="1:20" s="188" customFormat="1">
      <c r="A1340" s="1458">
        <v>2021</v>
      </c>
      <c r="B1340" s="1457" t="s">
        <v>91</v>
      </c>
      <c r="C1340" s="1459" t="s">
        <v>93</v>
      </c>
      <c r="D1340" s="1459" t="s">
        <v>5486</v>
      </c>
      <c r="E1340" s="1675">
        <v>44332</v>
      </c>
      <c r="F1340" s="1601" t="s">
        <v>5641</v>
      </c>
      <c r="G1340" s="1602">
        <v>10</v>
      </c>
      <c r="H1340" s="1494" t="s">
        <v>5642</v>
      </c>
      <c r="I1340" s="1409"/>
      <c r="J1340" s="250"/>
      <c r="K1340" s="186"/>
      <c r="L1340" s="186"/>
      <c r="M1340" s="186"/>
      <c r="N1340" s="186"/>
      <c r="O1340" s="186"/>
      <c r="P1340" s="186"/>
      <c r="Q1340" s="186"/>
      <c r="R1340" s="186"/>
      <c r="S1340" s="186"/>
      <c r="T1340" s="186"/>
    </row>
    <row r="1341" spans="1:20">
      <c r="A1341" s="1458">
        <v>2021</v>
      </c>
      <c r="B1341" s="1457" t="s">
        <v>91</v>
      </c>
      <c r="C1341" s="1459" t="s">
        <v>93</v>
      </c>
      <c r="D1341" s="1459" t="s">
        <v>5486</v>
      </c>
      <c r="E1341" s="1675">
        <v>44332</v>
      </c>
      <c r="F1341" s="1601" t="s">
        <v>5643</v>
      </c>
      <c r="G1341" s="1602">
        <v>7</v>
      </c>
      <c r="H1341" s="1494" t="s">
        <v>5644</v>
      </c>
      <c r="I1341" s="1409"/>
      <c r="J1341" s="2"/>
    </row>
    <row r="1342" spans="1:20">
      <c r="A1342" s="1458">
        <v>2021</v>
      </c>
      <c r="B1342" s="1457" t="s">
        <v>91</v>
      </c>
      <c r="C1342" s="1459" t="s">
        <v>93</v>
      </c>
      <c r="D1342" s="1459" t="s">
        <v>5486</v>
      </c>
      <c r="E1342" s="1675">
        <v>44332</v>
      </c>
      <c r="F1342" s="1601" t="s">
        <v>5739</v>
      </c>
      <c r="G1342" s="1602">
        <v>3</v>
      </c>
      <c r="H1342" s="1494" t="s">
        <v>5706</v>
      </c>
      <c r="I1342" s="1409"/>
      <c r="J1342" s="2"/>
    </row>
    <row r="1343" spans="1:20">
      <c r="A1343" s="1497">
        <v>2021</v>
      </c>
      <c r="B1343" s="1457"/>
      <c r="C1343" s="1537"/>
      <c r="D1343" s="1457"/>
      <c r="E1343" s="1684"/>
      <c r="F1343" s="1458"/>
      <c r="G1343" s="1534">
        <f>SUM(G1334:G1342)</f>
        <v>68</v>
      </c>
      <c r="H1343" s="1499"/>
      <c r="I1343" s="1409"/>
      <c r="J1343" s="2"/>
    </row>
    <row r="1344" spans="1:20" ht="13.5" customHeight="1">
      <c r="A1344" s="144" t="s">
        <v>46</v>
      </c>
      <c r="B1344" s="125"/>
      <c r="C1344" s="145" t="s">
        <v>1337</v>
      </c>
      <c r="D1344" s="125"/>
      <c r="E1344" s="1672"/>
      <c r="F1344" s="129"/>
      <c r="G1344" s="129">
        <f>G1309+G1325+G1333+G1343</f>
        <v>304</v>
      </c>
      <c r="H1344" s="146"/>
      <c r="I1344" s="1409"/>
      <c r="J1344" s="93"/>
    </row>
    <row r="1345" spans="1:20" ht="13.5" customHeight="1">
      <c r="A1345" s="278"/>
      <c r="B1345" s="154"/>
      <c r="C1345" s="154"/>
      <c r="D1345" s="279"/>
      <c r="E1345" s="1677"/>
      <c r="F1345" s="280"/>
      <c r="G1345" s="153"/>
      <c r="H1345" s="157"/>
      <c r="I1345" s="1409"/>
      <c r="J1345" s="93"/>
    </row>
    <row r="1346" spans="1:20" s="115" customFormat="1" ht="13.5" customHeight="1">
      <c r="A1346" s="134">
        <v>2018</v>
      </c>
      <c r="B1346" s="107" t="s">
        <v>164</v>
      </c>
      <c r="C1346" s="169" t="s">
        <v>212</v>
      </c>
      <c r="D1346" s="107" t="s">
        <v>222</v>
      </c>
      <c r="E1346" s="1670">
        <v>43163</v>
      </c>
      <c r="F1346" s="111" t="s">
        <v>1338</v>
      </c>
      <c r="G1346" s="111">
        <v>3</v>
      </c>
      <c r="H1346" s="170" t="s">
        <v>1339</v>
      </c>
      <c r="I1346" s="1540"/>
      <c r="J1346" s="114"/>
      <c r="K1346" s="113"/>
      <c r="L1346" s="113"/>
      <c r="M1346" s="113"/>
      <c r="N1346" s="113"/>
      <c r="O1346" s="113"/>
      <c r="P1346" s="113"/>
      <c r="Q1346" s="113"/>
      <c r="R1346" s="113"/>
      <c r="S1346" s="113"/>
      <c r="T1346" s="113"/>
    </row>
    <row r="1347" spans="1:20" ht="13.5" customHeight="1">
      <c r="A1347" s="106">
        <v>2018</v>
      </c>
      <c r="B1347" s="116"/>
      <c r="C1347" s="116"/>
      <c r="D1347" s="342"/>
      <c r="E1347" s="1671"/>
      <c r="F1347" s="469"/>
      <c r="G1347" s="111">
        <f>SUM(G1346)</f>
        <v>3</v>
      </c>
      <c r="H1347" s="152"/>
      <c r="I1347" s="1649"/>
      <c r="J1347" s="93"/>
      <c r="K1347" s="195"/>
    </row>
    <row r="1348" spans="1:20" ht="13.5" customHeight="1">
      <c r="A1348" s="124" t="s">
        <v>46</v>
      </c>
      <c r="B1348" s="125"/>
      <c r="C1348" s="125" t="s">
        <v>1340</v>
      </c>
      <c r="D1348" s="272"/>
      <c r="E1348" s="1672"/>
      <c r="F1348" s="264"/>
      <c r="G1348" s="129">
        <f>G1347</f>
        <v>3</v>
      </c>
      <c r="H1348" s="146"/>
      <c r="I1348" s="1409"/>
      <c r="J1348" s="93"/>
    </row>
    <row r="1349" spans="1:20" ht="13.5" customHeight="1">
      <c r="A1349" s="104"/>
      <c r="D1349" s="72"/>
      <c r="E1349" s="1673"/>
      <c r="F1349" s="87"/>
      <c r="G1349" s="133"/>
      <c r="I1349" s="1409"/>
      <c r="J1349" s="93"/>
    </row>
    <row r="1350" spans="1:20">
      <c r="A1350" s="147">
        <v>2019</v>
      </c>
      <c r="B1350" s="73" t="s">
        <v>164</v>
      </c>
      <c r="C1350" s="148" t="s">
        <v>182</v>
      </c>
      <c r="D1350" s="73" t="s">
        <v>58</v>
      </c>
      <c r="E1350" s="1673">
        <v>43506</v>
      </c>
      <c r="F1350" s="133" t="s">
        <v>1341</v>
      </c>
      <c r="G1350" s="87">
        <v>5</v>
      </c>
      <c r="H1350" s="88" t="s">
        <v>663</v>
      </c>
      <c r="I1350" s="1409"/>
      <c r="J1350" s="2"/>
    </row>
    <row r="1351" spans="1:20">
      <c r="A1351" s="173">
        <v>2019</v>
      </c>
      <c r="B1351" s="73" t="s">
        <v>164</v>
      </c>
      <c r="C1351" s="148" t="s">
        <v>182</v>
      </c>
      <c r="D1351" s="174" t="s">
        <v>277</v>
      </c>
      <c r="E1351" s="1679">
        <v>43716</v>
      </c>
      <c r="F1351" s="1662" t="s">
        <v>1342</v>
      </c>
      <c r="G1351" s="173">
        <v>10</v>
      </c>
      <c r="H1351" s="88" t="s">
        <v>1343</v>
      </c>
      <c r="I1351" s="1409"/>
    </row>
    <row r="1352" spans="1:20">
      <c r="A1352" s="173">
        <v>2019</v>
      </c>
      <c r="B1352" s="73" t="s">
        <v>164</v>
      </c>
      <c r="C1352" s="148" t="s">
        <v>182</v>
      </c>
      <c r="D1352" s="73" t="s">
        <v>84</v>
      </c>
      <c r="E1352" s="1679">
        <v>43765</v>
      </c>
      <c r="F1352" s="1657" t="s">
        <v>1344</v>
      </c>
      <c r="G1352" s="173">
        <v>5</v>
      </c>
      <c r="H1352" s="88" t="s">
        <v>352</v>
      </c>
      <c r="I1352" s="1409"/>
    </row>
    <row r="1353" spans="1:20">
      <c r="A1353" s="173">
        <v>2019</v>
      </c>
      <c r="B1353" s="73" t="s">
        <v>164</v>
      </c>
      <c r="C1353" s="148" t="s">
        <v>1345</v>
      </c>
      <c r="D1353" s="73" t="s">
        <v>94</v>
      </c>
      <c r="E1353" s="1679">
        <v>43772</v>
      </c>
      <c r="F1353" s="1657" t="s">
        <v>1346</v>
      </c>
      <c r="G1353" s="173">
        <v>5</v>
      </c>
      <c r="H1353" s="88" t="s">
        <v>352</v>
      </c>
      <c r="I1353" s="1409"/>
    </row>
    <row r="1354" spans="1:20">
      <c r="A1354" s="173">
        <v>2019</v>
      </c>
      <c r="B1354" s="73" t="s">
        <v>164</v>
      </c>
      <c r="C1354" s="148" t="s">
        <v>1345</v>
      </c>
      <c r="D1354" s="73" t="s">
        <v>112</v>
      </c>
      <c r="E1354" s="1679">
        <v>43786</v>
      </c>
      <c r="F1354" s="1657" t="s">
        <v>1347</v>
      </c>
      <c r="G1354" s="173">
        <v>5</v>
      </c>
      <c r="H1354" s="88" t="s">
        <v>352</v>
      </c>
      <c r="I1354" s="1409"/>
    </row>
    <row r="1355" spans="1:20">
      <c r="A1355" s="173">
        <v>2019</v>
      </c>
      <c r="B1355" s="73" t="s">
        <v>164</v>
      </c>
      <c r="C1355" s="148" t="s">
        <v>1345</v>
      </c>
      <c r="D1355" s="73" t="s">
        <v>112</v>
      </c>
      <c r="E1355" s="1679">
        <v>43786</v>
      </c>
      <c r="F1355" s="1657" t="s">
        <v>1348</v>
      </c>
      <c r="G1355" s="173">
        <v>0</v>
      </c>
      <c r="H1355" s="88" t="s">
        <v>391</v>
      </c>
      <c r="I1355" s="1409" t="s">
        <v>234</v>
      </c>
    </row>
    <row r="1356" spans="1:20" s="115" customFormat="1" ht="13.5" customHeight="1">
      <c r="A1356" s="147">
        <v>2019</v>
      </c>
      <c r="B1356" s="107"/>
      <c r="C1356" s="169"/>
      <c r="D1356" s="107"/>
      <c r="E1356" s="1670"/>
      <c r="F1356" s="111"/>
      <c r="G1356" s="133">
        <f>SUM(G1350:G1355)</f>
        <v>30</v>
      </c>
      <c r="H1356" s="170"/>
      <c r="I1356" s="1540"/>
      <c r="J1356" s="114"/>
      <c r="K1356" s="113"/>
      <c r="L1356" s="113"/>
      <c r="M1356" s="113"/>
      <c r="N1356" s="113"/>
      <c r="O1356" s="113"/>
      <c r="P1356" s="113"/>
      <c r="Q1356" s="113"/>
      <c r="R1356" s="113"/>
      <c r="S1356" s="113"/>
      <c r="T1356" s="113"/>
    </row>
    <row r="1357" spans="1:20" s="115" customFormat="1" ht="13.5" customHeight="1">
      <c r="A1357" s="1497">
        <v>2021</v>
      </c>
      <c r="B1357" s="1457" t="s">
        <v>164</v>
      </c>
      <c r="C1357" s="1498" t="s">
        <v>1345</v>
      </c>
      <c r="D1357" s="1459" t="s">
        <v>5486</v>
      </c>
      <c r="E1357" s="1675">
        <v>44332</v>
      </c>
      <c r="F1357" s="1601" t="s">
        <v>5645</v>
      </c>
      <c r="G1357" s="1602">
        <v>15</v>
      </c>
      <c r="H1357" s="1494" t="s">
        <v>5646</v>
      </c>
      <c r="I1357" s="1540"/>
      <c r="J1357" s="114"/>
      <c r="K1357" s="113"/>
      <c r="L1357" s="113"/>
      <c r="M1357" s="113"/>
      <c r="N1357" s="113"/>
      <c r="O1357" s="113"/>
      <c r="P1357" s="113"/>
      <c r="Q1357" s="113"/>
      <c r="R1357" s="113"/>
      <c r="S1357" s="113"/>
      <c r="T1357" s="113"/>
    </row>
    <row r="1358" spans="1:20" s="115" customFormat="1" ht="13.5" customHeight="1">
      <c r="A1358" s="1497">
        <v>2021</v>
      </c>
      <c r="B1358" s="1457"/>
      <c r="C1358" s="1498"/>
      <c r="D1358" s="1457"/>
      <c r="E1358" s="1684"/>
      <c r="F1358" s="1458"/>
      <c r="G1358" s="1458">
        <f>SUM(G1357)</f>
        <v>15</v>
      </c>
      <c r="H1358" s="1499"/>
      <c r="I1358" s="1540"/>
      <c r="J1358" s="114"/>
      <c r="K1358" s="113"/>
      <c r="L1358" s="113"/>
      <c r="M1358" s="113"/>
      <c r="N1358" s="113"/>
      <c r="O1358" s="113"/>
      <c r="P1358" s="113"/>
      <c r="Q1358" s="113"/>
      <c r="R1358" s="113"/>
      <c r="S1358" s="113"/>
      <c r="T1358" s="113"/>
    </row>
    <row r="1359" spans="1:20" ht="13.5" customHeight="1">
      <c r="A1359" s="144" t="s">
        <v>46</v>
      </c>
      <c r="B1359" s="125"/>
      <c r="C1359" s="145" t="s">
        <v>1349</v>
      </c>
      <c r="D1359" s="125"/>
      <c r="E1359" s="1672"/>
      <c r="F1359" s="129"/>
      <c r="G1359" s="129">
        <f>G1356+G1358</f>
        <v>45</v>
      </c>
      <c r="H1359" s="146"/>
      <c r="I1359" s="1409"/>
      <c r="J1359" s="93"/>
    </row>
    <row r="1360" spans="1:20" ht="13.5" customHeight="1">
      <c r="A1360" s="104"/>
      <c r="D1360" s="72"/>
      <c r="E1360" s="1673"/>
      <c r="F1360" s="87"/>
      <c r="G1360" s="133"/>
      <c r="I1360" s="1409"/>
      <c r="J1360" s="93"/>
    </row>
    <row r="1361" spans="1:20">
      <c r="A1361" s="173">
        <v>2019</v>
      </c>
      <c r="B1361" s="73" t="s">
        <v>164</v>
      </c>
      <c r="C1361" s="174" t="s">
        <v>196</v>
      </c>
      <c r="D1361" s="174" t="s">
        <v>277</v>
      </c>
      <c r="E1361" s="1679">
        <v>43716</v>
      </c>
      <c r="F1361" s="1662" t="s">
        <v>1350</v>
      </c>
      <c r="G1361" s="173">
        <v>10</v>
      </c>
      <c r="H1361" s="88" t="s">
        <v>1351</v>
      </c>
      <c r="I1361" s="1409"/>
    </row>
    <row r="1362" spans="1:20" s="115" customFormat="1" ht="13.5" customHeight="1">
      <c r="A1362" s="147">
        <v>2019</v>
      </c>
      <c r="B1362" s="107"/>
      <c r="C1362" s="169"/>
      <c r="D1362" s="107"/>
      <c r="E1362" s="1670"/>
      <c r="F1362" s="111"/>
      <c r="G1362" s="133">
        <f>SUM(G1361)</f>
        <v>10</v>
      </c>
      <c r="H1362" s="170"/>
      <c r="I1362" s="1540"/>
      <c r="J1362" s="114"/>
      <c r="K1362" s="113"/>
      <c r="L1362" s="113"/>
      <c r="M1362" s="113"/>
      <c r="N1362" s="113"/>
      <c r="O1362" s="113"/>
      <c r="P1362" s="113"/>
      <c r="Q1362" s="113"/>
      <c r="R1362" s="113"/>
      <c r="S1362" s="113"/>
      <c r="T1362" s="113"/>
    </row>
    <row r="1363" spans="1:20" ht="13.5" customHeight="1">
      <c r="A1363" s="144" t="s">
        <v>46</v>
      </c>
      <c r="B1363" s="125"/>
      <c r="C1363" s="145" t="s">
        <v>1352</v>
      </c>
      <c r="D1363" s="125"/>
      <c r="E1363" s="1672"/>
      <c r="F1363" s="129"/>
      <c r="G1363" s="129">
        <f>G1362</f>
        <v>10</v>
      </c>
      <c r="H1363" s="146"/>
      <c r="I1363" s="1409"/>
      <c r="J1363" s="93"/>
    </row>
    <row r="1364" spans="1:20" ht="13.5" customHeight="1">
      <c r="A1364" s="147"/>
      <c r="C1364" s="148"/>
      <c r="E1364" s="1673"/>
      <c r="F1364" s="133"/>
      <c r="G1364" s="133"/>
      <c r="I1364" s="1409"/>
      <c r="J1364" s="93"/>
    </row>
    <row r="1365" spans="1:20" ht="13.5" customHeight="1">
      <c r="A1365" s="1363">
        <v>2020</v>
      </c>
      <c r="B1365" s="1428" t="s">
        <v>164</v>
      </c>
      <c r="C1365" s="1375" t="s">
        <v>170</v>
      </c>
      <c r="D1365" s="1375" t="s">
        <v>252</v>
      </c>
      <c r="E1365" s="1691">
        <v>43891</v>
      </c>
      <c r="F1365" s="1668" t="s">
        <v>1353</v>
      </c>
      <c r="G1365" s="1378">
        <v>10</v>
      </c>
      <c r="H1365" s="1375" t="s">
        <v>1354</v>
      </c>
      <c r="I1365" s="1409"/>
      <c r="J1365" s="93"/>
    </row>
    <row r="1366" spans="1:20" ht="13.5" customHeight="1">
      <c r="A1366" s="1371">
        <v>2020</v>
      </c>
      <c r="B1366" s="1362"/>
      <c r="C1366" s="1362"/>
      <c r="D1366" s="1411"/>
      <c r="E1366" s="1681"/>
      <c r="F1366" s="1412"/>
      <c r="G1366" s="1363">
        <f>SUM(G1365:G1365)</f>
        <v>10</v>
      </c>
      <c r="H1366" s="1405"/>
      <c r="I1366" s="1409"/>
      <c r="J1366" s="93"/>
    </row>
    <row r="1367" spans="1:20" ht="13.5" customHeight="1">
      <c r="A1367" s="124" t="s">
        <v>46</v>
      </c>
      <c r="B1367" s="125"/>
      <c r="C1367" s="125" t="s">
        <v>1355</v>
      </c>
      <c r="D1367" s="272"/>
      <c r="E1367" s="1672"/>
      <c r="F1367" s="264"/>
      <c r="G1367" s="129">
        <f>G1366</f>
        <v>10</v>
      </c>
      <c r="H1367" s="146"/>
      <c r="I1367" s="1409"/>
      <c r="J1367" s="93"/>
    </row>
    <row r="1368" spans="1:20" ht="13.5" customHeight="1">
      <c r="A1368" s="147"/>
      <c r="C1368" s="148"/>
      <c r="E1368" s="1673"/>
      <c r="F1368" s="133"/>
      <c r="G1368" s="133"/>
      <c r="I1368" s="1409"/>
      <c r="J1368" s="93"/>
    </row>
    <row r="1369" spans="1:20" ht="13.5" customHeight="1">
      <c r="A1369" s="1371">
        <v>2020</v>
      </c>
      <c r="B1369" s="1362" t="s">
        <v>91</v>
      </c>
      <c r="C1369" s="345" t="s">
        <v>104</v>
      </c>
      <c r="D1369" s="345" t="s">
        <v>252</v>
      </c>
      <c r="E1369" s="1704">
        <v>43891</v>
      </c>
      <c r="F1369" s="1666" t="s">
        <v>1356</v>
      </c>
      <c r="G1369" s="348">
        <v>10</v>
      </c>
      <c r="H1369" s="1646" t="s">
        <v>1357</v>
      </c>
      <c r="I1369" s="1409"/>
      <c r="J1369" s="93"/>
    </row>
    <row r="1370" spans="1:20" ht="13.5" customHeight="1">
      <c r="A1370" s="1371">
        <v>2020</v>
      </c>
      <c r="B1370" s="1362" t="s">
        <v>91</v>
      </c>
      <c r="C1370" s="345" t="s">
        <v>104</v>
      </c>
      <c r="D1370" s="345" t="s">
        <v>252</v>
      </c>
      <c r="E1370" s="1704">
        <v>43891</v>
      </c>
      <c r="F1370" s="1666" t="s">
        <v>1358</v>
      </c>
      <c r="G1370" s="348">
        <v>3</v>
      </c>
      <c r="H1370" s="1646" t="s">
        <v>1359</v>
      </c>
      <c r="I1370" s="1409"/>
      <c r="J1370" s="93"/>
    </row>
    <row r="1371" spans="1:20" ht="13.5" customHeight="1">
      <c r="A1371" s="1371">
        <v>2020</v>
      </c>
      <c r="B1371" s="1362" t="s">
        <v>91</v>
      </c>
      <c r="C1371" s="345" t="s">
        <v>104</v>
      </c>
      <c r="D1371" s="345" t="s">
        <v>252</v>
      </c>
      <c r="E1371" s="1704">
        <v>43891</v>
      </c>
      <c r="F1371" s="1666" t="s">
        <v>1360</v>
      </c>
      <c r="G1371" s="348">
        <v>7</v>
      </c>
      <c r="H1371" s="1646" t="s">
        <v>1361</v>
      </c>
      <c r="I1371" s="1409"/>
      <c r="J1371" s="93"/>
    </row>
    <row r="1372" spans="1:20" ht="13.5" customHeight="1">
      <c r="A1372" s="1371">
        <v>2020</v>
      </c>
      <c r="D1372" s="72"/>
      <c r="E1372" s="1673"/>
      <c r="F1372" s="87"/>
      <c r="G1372" s="409">
        <f>SUM(G1369:G1371)</f>
        <v>20</v>
      </c>
      <c r="I1372" s="1409"/>
      <c r="J1372" s="93"/>
    </row>
    <row r="1373" spans="1:20" ht="13.5" customHeight="1">
      <c r="A1373" s="1536">
        <v>2021</v>
      </c>
      <c r="B1373" s="1457" t="s">
        <v>91</v>
      </c>
      <c r="C1373" s="1494" t="s">
        <v>104</v>
      </c>
      <c r="D1373" s="1494" t="s">
        <v>252</v>
      </c>
      <c r="E1373" s="1669">
        <v>44262</v>
      </c>
      <c r="F1373" s="1495" t="s">
        <v>5436</v>
      </c>
      <c r="G1373" s="1495">
        <v>3</v>
      </c>
      <c r="H1373" s="1494" t="s">
        <v>846</v>
      </c>
      <c r="I1373" s="1409"/>
      <c r="J1373" s="93"/>
    </row>
    <row r="1374" spans="1:20" ht="13.5" customHeight="1">
      <c r="A1374" s="1536">
        <v>2021</v>
      </c>
      <c r="B1374" s="1457"/>
      <c r="C1374" s="1457"/>
      <c r="D1374" s="1537"/>
      <c r="E1374" s="1684"/>
      <c r="F1374" s="1534"/>
      <c r="G1374" s="1458">
        <f>SUM(G1373)</f>
        <v>3</v>
      </c>
      <c r="H1374" s="1499"/>
      <c r="I1374" s="1409"/>
      <c r="J1374" s="93"/>
    </row>
    <row r="1375" spans="1:20" ht="13.5" customHeight="1">
      <c r="A1375" s="124" t="s">
        <v>46</v>
      </c>
      <c r="B1375" s="125"/>
      <c r="C1375" s="125" t="s">
        <v>1362</v>
      </c>
      <c r="D1375" s="272"/>
      <c r="E1375" s="1672"/>
      <c r="F1375" s="264"/>
      <c r="G1375" s="129">
        <v>23</v>
      </c>
      <c r="H1375" s="146"/>
      <c r="I1375" s="1409"/>
      <c r="J1375" s="93"/>
    </row>
    <row r="1376" spans="1:20" ht="13.5" customHeight="1">
      <c r="A1376" s="147"/>
      <c r="C1376" s="148"/>
      <c r="E1376" s="1673"/>
      <c r="F1376" s="133"/>
      <c r="G1376" s="133"/>
      <c r="I1376" s="1409"/>
      <c r="J1376" s="93"/>
    </row>
    <row r="1377" spans="1:22" s="115" customFormat="1" ht="13.5" customHeight="1">
      <c r="A1377" s="106">
        <v>2018</v>
      </c>
      <c r="B1377" s="107" t="s">
        <v>53</v>
      </c>
      <c r="C1377" s="107" t="s">
        <v>142</v>
      </c>
      <c r="D1377" s="108" t="s">
        <v>55</v>
      </c>
      <c r="E1377" s="1670">
        <v>43149</v>
      </c>
      <c r="F1377" s="172" t="s">
        <v>1363</v>
      </c>
      <c r="G1377" s="111">
        <v>5</v>
      </c>
      <c r="H1377" s="170" t="s">
        <v>435</v>
      </c>
      <c r="I1377" s="1540"/>
      <c r="J1377" s="114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</row>
    <row r="1378" spans="1:22" s="115" customFormat="1" ht="13.5" customHeight="1">
      <c r="A1378" s="106">
        <v>2018</v>
      </c>
      <c r="B1378" s="107" t="s">
        <v>53</v>
      </c>
      <c r="C1378" s="107" t="s">
        <v>142</v>
      </c>
      <c r="D1378" s="108" t="s">
        <v>68</v>
      </c>
      <c r="E1378" s="1670">
        <v>43176</v>
      </c>
      <c r="F1378" s="172" t="s">
        <v>1363</v>
      </c>
      <c r="G1378" s="111">
        <v>5</v>
      </c>
      <c r="H1378" s="170" t="s">
        <v>435</v>
      </c>
      <c r="I1378" s="1540"/>
      <c r="J1378" s="114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</row>
    <row r="1379" spans="1:22" s="115" customFormat="1" ht="13.5" customHeight="1">
      <c r="A1379" s="106">
        <v>2018</v>
      </c>
      <c r="B1379" s="107" t="s">
        <v>53</v>
      </c>
      <c r="C1379" s="107" t="s">
        <v>142</v>
      </c>
      <c r="D1379" s="108" t="s">
        <v>86</v>
      </c>
      <c r="E1379" s="1670">
        <v>43211</v>
      </c>
      <c r="F1379" s="172" t="s">
        <v>1363</v>
      </c>
      <c r="G1379" s="111">
        <v>5</v>
      </c>
      <c r="H1379" s="170" t="s">
        <v>435</v>
      </c>
      <c r="I1379" s="1540"/>
      <c r="J1379" s="114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</row>
    <row r="1380" spans="1:22" s="115" customFormat="1" ht="13.5" customHeight="1">
      <c r="A1380" s="106">
        <v>2018</v>
      </c>
      <c r="B1380" s="107" t="s">
        <v>53</v>
      </c>
      <c r="C1380" s="107" t="s">
        <v>142</v>
      </c>
      <c r="D1380" s="108" t="s">
        <v>86</v>
      </c>
      <c r="E1380" s="1670">
        <v>43211</v>
      </c>
      <c r="F1380" s="172" t="s">
        <v>1364</v>
      </c>
      <c r="G1380" s="111">
        <v>0</v>
      </c>
      <c r="H1380" s="170" t="s">
        <v>309</v>
      </c>
      <c r="I1380" s="1409" t="s">
        <v>234</v>
      </c>
      <c r="J1380" s="114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</row>
    <row r="1381" spans="1:22" s="115" customFormat="1" ht="13.5" customHeight="1">
      <c r="A1381" s="106">
        <v>2018</v>
      </c>
      <c r="B1381" s="107"/>
      <c r="C1381" s="107"/>
      <c r="D1381" s="108"/>
      <c r="E1381" s="1670"/>
      <c r="F1381" s="172"/>
      <c r="G1381" s="111">
        <f>SUM(G1377:G1380)</f>
        <v>15</v>
      </c>
      <c r="H1381" s="170"/>
      <c r="I1381" s="1540"/>
      <c r="J1381" s="114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</row>
    <row r="1382" spans="1:22" ht="13.5" customHeight="1">
      <c r="A1382" s="124" t="s">
        <v>46</v>
      </c>
      <c r="B1382" s="125"/>
      <c r="C1382" s="125" t="s">
        <v>1365</v>
      </c>
      <c r="D1382" s="126"/>
      <c r="E1382" s="1672"/>
      <c r="F1382" s="264"/>
      <c r="G1382" s="129">
        <f>G1381</f>
        <v>15</v>
      </c>
      <c r="H1382" s="146"/>
      <c r="I1382" s="1409"/>
      <c r="J1382" s="93"/>
    </row>
    <row r="1383" spans="1:22" ht="13.5" customHeight="1">
      <c r="A1383" s="178"/>
      <c r="B1383" s="154"/>
      <c r="C1383" s="154"/>
      <c r="D1383" s="154"/>
      <c r="E1383" s="1677"/>
      <c r="F1383" s="153"/>
      <c r="G1383" s="280"/>
      <c r="H1383" s="157"/>
      <c r="I1383" s="1409"/>
      <c r="J1383" s="2"/>
    </row>
    <row r="1384" spans="1:22" s="115" customFormat="1" ht="13.5" customHeight="1">
      <c r="A1384" s="134">
        <v>2018</v>
      </c>
      <c r="B1384" s="107" t="s">
        <v>164</v>
      </c>
      <c r="C1384" s="169" t="s">
        <v>176</v>
      </c>
      <c r="D1384" s="107" t="s">
        <v>222</v>
      </c>
      <c r="E1384" s="1670">
        <v>43163</v>
      </c>
      <c r="F1384" s="111" t="s">
        <v>1366</v>
      </c>
      <c r="G1384" s="172">
        <v>3</v>
      </c>
      <c r="H1384" s="170" t="s">
        <v>1653</v>
      </c>
      <c r="I1384" s="1540"/>
      <c r="J1384" s="114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</row>
    <row r="1385" spans="1:22" ht="13.5" customHeight="1">
      <c r="A1385" s="134">
        <v>2018</v>
      </c>
      <c r="B1385" s="116"/>
      <c r="C1385" s="151"/>
      <c r="D1385" s="116"/>
      <c r="E1385" s="1671"/>
      <c r="F1385" s="199"/>
      <c r="G1385" s="172">
        <f>SUM(G1384:G1384)</f>
        <v>3</v>
      </c>
      <c r="H1385" s="152"/>
      <c r="I1385" s="1409"/>
      <c r="J1385" s="349"/>
      <c r="L1385" s="352"/>
      <c r="M1385" s="352"/>
      <c r="N1385" s="186"/>
      <c r="O1385" s="186"/>
      <c r="P1385" s="195"/>
      <c r="Q1385" s="195"/>
      <c r="R1385" s="195"/>
      <c r="S1385" s="195"/>
      <c r="T1385" s="195"/>
      <c r="U1385" s="197"/>
      <c r="V1385" s="197"/>
    </row>
    <row r="1386" spans="1:22">
      <c r="A1386" s="173">
        <v>2019</v>
      </c>
      <c r="B1386" s="73" t="s">
        <v>164</v>
      </c>
      <c r="C1386" s="174" t="s">
        <v>176</v>
      </c>
      <c r="D1386" s="174" t="s">
        <v>277</v>
      </c>
      <c r="E1386" s="1679">
        <v>43716</v>
      </c>
      <c r="F1386" s="1662" t="s">
        <v>1369</v>
      </c>
      <c r="G1386" s="173">
        <v>7</v>
      </c>
      <c r="H1386" s="88" t="s">
        <v>622</v>
      </c>
      <c r="I1386" s="1409"/>
    </row>
    <row r="1387" spans="1:22">
      <c r="A1387" s="173">
        <v>2019</v>
      </c>
      <c r="C1387" s="174"/>
      <c r="D1387" s="174"/>
      <c r="E1387" s="1679"/>
      <c r="F1387" s="1715"/>
      <c r="G1387" s="173">
        <f>SUM(G1386)</f>
        <v>7</v>
      </c>
      <c r="I1387" s="1409"/>
    </row>
    <row r="1388" spans="1:22">
      <c r="A1388" s="1363">
        <v>2020</v>
      </c>
      <c r="B1388" s="1362" t="s">
        <v>164</v>
      </c>
      <c r="C1388" s="1362" t="s">
        <v>176</v>
      </c>
      <c r="D1388" s="1362" t="s">
        <v>64</v>
      </c>
      <c r="E1388" s="1681">
        <v>43910</v>
      </c>
      <c r="F1388" s="1667" t="s">
        <v>1370</v>
      </c>
      <c r="G1388" s="1363">
        <v>5</v>
      </c>
      <c r="H1388" s="1405" t="s">
        <v>352</v>
      </c>
      <c r="I1388" s="1409"/>
    </row>
    <row r="1389" spans="1:22">
      <c r="A1389" s="1363">
        <v>2020</v>
      </c>
      <c r="B1389" s="1362"/>
      <c r="C1389" s="1362"/>
      <c r="D1389" s="1362"/>
      <c r="E1389" s="1681"/>
      <c r="F1389" s="1667"/>
      <c r="G1389" s="1363">
        <f>SUM(G1388)</f>
        <v>5</v>
      </c>
      <c r="H1389" s="1405"/>
      <c r="I1389" s="1409"/>
    </row>
    <row r="1390" spans="1:22" ht="13.5" customHeight="1">
      <c r="A1390" s="144" t="s">
        <v>46</v>
      </c>
      <c r="B1390" s="125"/>
      <c r="C1390" s="145" t="s">
        <v>1371</v>
      </c>
      <c r="D1390" s="125"/>
      <c r="E1390" s="1672"/>
      <c r="F1390" s="129"/>
      <c r="G1390" s="129">
        <f>G1385+G1387+G1389</f>
        <v>15</v>
      </c>
      <c r="H1390" s="146"/>
      <c r="I1390" s="1409"/>
      <c r="J1390" s="93"/>
    </row>
    <row r="1391" spans="1:22" ht="13.5" customHeight="1">
      <c r="A1391" s="104"/>
      <c r="D1391" s="131"/>
      <c r="E1391" s="1673"/>
      <c r="F1391" s="87"/>
      <c r="G1391" s="133"/>
      <c r="I1391" s="1409"/>
      <c r="J1391" s="93"/>
    </row>
    <row r="1392" spans="1:22" ht="13.5" customHeight="1">
      <c r="A1392" s="147">
        <v>2019</v>
      </c>
      <c r="B1392" s="73" t="s">
        <v>53</v>
      </c>
      <c r="C1392" s="148" t="s">
        <v>1372</v>
      </c>
      <c r="D1392" s="73" t="s">
        <v>70</v>
      </c>
      <c r="E1392" s="1673">
        <v>43548</v>
      </c>
      <c r="F1392" s="133" t="s">
        <v>1373</v>
      </c>
      <c r="G1392" s="133">
        <v>5</v>
      </c>
      <c r="H1392" s="88" t="s">
        <v>1374</v>
      </c>
      <c r="I1392" s="1409"/>
      <c r="J1392" s="93"/>
    </row>
    <row r="1393" spans="1:20" ht="13.5" customHeight="1">
      <c r="A1393" s="147">
        <v>2019</v>
      </c>
      <c r="B1393" s="73" t="s">
        <v>53</v>
      </c>
      <c r="C1393" s="148" t="s">
        <v>1372</v>
      </c>
      <c r="D1393" s="73" t="s">
        <v>70</v>
      </c>
      <c r="E1393" s="1673">
        <v>43548</v>
      </c>
      <c r="F1393" s="133" t="s">
        <v>1375</v>
      </c>
      <c r="G1393" s="133">
        <v>0</v>
      </c>
      <c r="H1393" s="88" t="s">
        <v>481</v>
      </c>
      <c r="I1393" s="1409" t="s">
        <v>234</v>
      </c>
      <c r="J1393" s="93"/>
    </row>
    <row r="1394" spans="1:20" ht="13.5" customHeight="1">
      <c r="A1394" s="147">
        <v>2019</v>
      </c>
      <c r="B1394" s="73" t="s">
        <v>53</v>
      </c>
      <c r="C1394" s="148" t="s">
        <v>1372</v>
      </c>
      <c r="D1394" s="73" t="s">
        <v>66</v>
      </c>
      <c r="E1394" s="1673">
        <v>43541</v>
      </c>
      <c r="F1394" s="133" t="s">
        <v>1375</v>
      </c>
      <c r="G1394" s="133">
        <v>0</v>
      </c>
      <c r="H1394" s="88" t="s">
        <v>481</v>
      </c>
      <c r="I1394" s="1409" t="s">
        <v>234</v>
      </c>
      <c r="J1394" s="93"/>
    </row>
    <row r="1395" spans="1:20" ht="13.5" customHeight="1">
      <c r="A1395" s="147">
        <v>2019</v>
      </c>
      <c r="C1395" s="148"/>
      <c r="E1395" s="1673"/>
      <c r="F1395" s="133"/>
      <c r="G1395" s="133">
        <f>SUM(G1392)</f>
        <v>5</v>
      </c>
      <c r="I1395" s="1409"/>
      <c r="J1395" s="93"/>
    </row>
    <row r="1396" spans="1:20" ht="13.5" customHeight="1">
      <c r="A1396" s="144" t="s">
        <v>46</v>
      </c>
      <c r="B1396" s="125"/>
      <c r="C1396" s="145" t="s">
        <v>1376</v>
      </c>
      <c r="D1396" s="125"/>
      <c r="E1396" s="1672"/>
      <c r="F1396" s="129"/>
      <c r="G1396" s="129">
        <f>G1395</f>
        <v>5</v>
      </c>
      <c r="H1396" s="146"/>
      <c r="I1396" s="1409"/>
      <c r="J1396" s="93"/>
    </row>
    <row r="1397" spans="1:20" ht="13.5" customHeight="1">
      <c r="A1397" s="147"/>
      <c r="C1397" s="148"/>
      <c r="E1397" s="1673"/>
      <c r="F1397" s="133"/>
      <c r="G1397" s="133"/>
      <c r="I1397" s="1409"/>
      <c r="J1397" s="93"/>
    </row>
    <row r="1398" spans="1:20" s="115" customFormat="1" ht="13.5" customHeight="1">
      <c r="A1398" s="134">
        <v>2018</v>
      </c>
      <c r="B1398" s="107" t="s">
        <v>91</v>
      </c>
      <c r="C1398" s="169" t="s">
        <v>92</v>
      </c>
      <c r="D1398" s="107" t="s">
        <v>222</v>
      </c>
      <c r="E1398" s="1670">
        <v>43163</v>
      </c>
      <c r="F1398" s="111" t="s">
        <v>1377</v>
      </c>
      <c r="G1398" s="111">
        <v>3</v>
      </c>
      <c r="H1398" s="170" t="s">
        <v>1378</v>
      </c>
      <c r="I1398" s="1540"/>
      <c r="J1398" s="114"/>
      <c r="K1398" s="113"/>
      <c r="L1398" s="113"/>
      <c r="M1398" s="113"/>
      <c r="N1398" s="113"/>
      <c r="O1398" s="113"/>
      <c r="P1398" s="113"/>
      <c r="Q1398" s="113"/>
      <c r="R1398" s="113"/>
      <c r="S1398" s="113"/>
      <c r="T1398" s="113"/>
    </row>
    <row r="1399" spans="1:20" s="115" customFormat="1" ht="13.5" customHeight="1">
      <c r="A1399" s="134">
        <v>2018</v>
      </c>
      <c r="B1399" s="107" t="s">
        <v>91</v>
      </c>
      <c r="C1399" s="169" t="s">
        <v>92</v>
      </c>
      <c r="D1399" s="107" t="s">
        <v>222</v>
      </c>
      <c r="E1399" s="1670">
        <v>43163</v>
      </c>
      <c r="F1399" s="111" t="s">
        <v>1379</v>
      </c>
      <c r="G1399" s="111">
        <v>10</v>
      </c>
      <c r="H1399" s="170" t="s">
        <v>1380</v>
      </c>
      <c r="I1399" s="1540"/>
      <c r="J1399" s="114"/>
      <c r="K1399" s="113"/>
      <c r="L1399" s="113"/>
      <c r="M1399" s="113"/>
      <c r="N1399" s="113"/>
      <c r="O1399" s="113"/>
      <c r="P1399" s="113"/>
      <c r="Q1399" s="113"/>
      <c r="R1399" s="113"/>
      <c r="S1399" s="113"/>
      <c r="T1399" s="113"/>
    </row>
    <row r="1400" spans="1:20" s="115" customFormat="1" ht="13.5" customHeight="1">
      <c r="A1400" s="134">
        <v>2018</v>
      </c>
      <c r="B1400" s="107" t="s">
        <v>91</v>
      </c>
      <c r="C1400" s="169" t="s">
        <v>92</v>
      </c>
      <c r="D1400" s="107" t="s">
        <v>222</v>
      </c>
      <c r="E1400" s="1670">
        <v>43163</v>
      </c>
      <c r="F1400" s="111" t="s">
        <v>1381</v>
      </c>
      <c r="G1400" s="111">
        <v>10</v>
      </c>
      <c r="H1400" s="170" t="s">
        <v>1382</v>
      </c>
      <c r="I1400" s="1540"/>
      <c r="J1400" s="114"/>
      <c r="K1400" s="113"/>
      <c r="L1400" s="113"/>
      <c r="M1400" s="113"/>
      <c r="N1400" s="113"/>
      <c r="O1400" s="113"/>
      <c r="P1400" s="113"/>
      <c r="Q1400" s="113"/>
      <c r="R1400" s="113"/>
      <c r="S1400" s="113"/>
      <c r="T1400" s="113"/>
    </row>
    <row r="1401" spans="1:20" s="115" customFormat="1" ht="13.5" customHeight="1">
      <c r="A1401" s="134">
        <v>2018</v>
      </c>
      <c r="B1401" s="107" t="s">
        <v>91</v>
      </c>
      <c r="C1401" s="169" t="s">
        <v>92</v>
      </c>
      <c r="D1401" s="107" t="s">
        <v>222</v>
      </c>
      <c r="E1401" s="1670">
        <v>43163</v>
      </c>
      <c r="F1401" s="111" t="s">
        <v>1383</v>
      </c>
      <c r="G1401" s="111">
        <v>10</v>
      </c>
      <c r="H1401" s="170" t="s">
        <v>1384</v>
      </c>
      <c r="I1401" s="1540"/>
      <c r="J1401" s="114"/>
      <c r="K1401" s="113"/>
      <c r="L1401" s="113"/>
      <c r="M1401" s="113"/>
      <c r="N1401" s="113"/>
      <c r="O1401" s="113"/>
      <c r="P1401" s="113"/>
      <c r="Q1401" s="113"/>
      <c r="R1401" s="113"/>
      <c r="S1401" s="113"/>
      <c r="T1401" s="113"/>
    </row>
    <row r="1402" spans="1:20" s="115" customFormat="1" ht="13.5" customHeight="1">
      <c r="A1402" s="134">
        <v>2018</v>
      </c>
      <c r="B1402" s="107" t="s">
        <v>91</v>
      </c>
      <c r="C1402" s="169" t="s">
        <v>92</v>
      </c>
      <c r="D1402" s="107" t="s">
        <v>222</v>
      </c>
      <c r="E1402" s="1670">
        <v>43163</v>
      </c>
      <c r="F1402" s="111" t="s">
        <v>1385</v>
      </c>
      <c r="G1402" s="111">
        <v>10</v>
      </c>
      <c r="H1402" s="170" t="s">
        <v>1386</v>
      </c>
      <c r="I1402" s="1540"/>
      <c r="J1402" s="114"/>
      <c r="K1402" s="113"/>
      <c r="L1402" s="113"/>
      <c r="M1402" s="113"/>
      <c r="N1402" s="113"/>
      <c r="O1402" s="113"/>
      <c r="P1402" s="113"/>
      <c r="Q1402" s="113"/>
      <c r="R1402" s="113"/>
      <c r="S1402" s="113"/>
      <c r="T1402" s="113"/>
    </row>
    <row r="1403" spans="1:20" s="115" customFormat="1" ht="13.5" customHeight="1">
      <c r="A1403" s="134">
        <v>2018</v>
      </c>
      <c r="B1403" s="107" t="s">
        <v>91</v>
      </c>
      <c r="C1403" s="169" t="s">
        <v>92</v>
      </c>
      <c r="D1403" s="107" t="s">
        <v>222</v>
      </c>
      <c r="E1403" s="1670">
        <v>43163</v>
      </c>
      <c r="F1403" s="111" t="s">
        <v>1387</v>
      </c>
      <c r="G1403" s="111">
        <v>3</v>
      </c>
      <c r="H1403" s="170" t="s">
        <v>1388</v>
      </c>
      <c r="I1403" s="1540"/>
      <c r="J1403" s="114"/>
      <c r="K1403" s="113"/>
      <c r="L1403" s="113"/>
      <c r="M1403" s="113"/>
      <c r="N1403" s="113"/>
      <c r="O1403" s="113"/>
      <c r="P1403" s="113"/>
      <c r="Q1403" s="113"/>
      <c r="R1403" s="113"/>
      <c r="S1403" s="113"/>
      <c r="T1403" s="113"/>
    </row>
    <row r="1404" spans="1:20" s="115" customFormat="1">
      <c r="A1404" s="134">
        <v>2018</v>
      </c>
      <c r="B1404" s="107" t="s">
        <v>91</v>
      </c>
      <c r="C1404" s="107" t="s">
        <v>92</v>
      </c>
      <c r="D1404" s="107" t="s">
        <v>227</v>
      </c>
      <c r="E1404" s="1670">
        <v>43240</v>
      </c>
      <c r="F1404" s="1665" t="s">
        <v>1389</v>
      </c>
      <c r="G1404" s="111">
        <v>10</v>
      </c>
      <c r="H1404" s="170" t="s">
        <v>1390</v>
      </c>
      <c r="I1404" s="1540"/>
      <c r="J1404" s="113"/>
      <c r="K1404" s="113"/>
      <c r="L1404" s="113"/>
      <c r="M1404" s="113"/>
      <c r="N1404" s="113"/>
      <c r="O1404" s="113"/>
      <c r="P1404" s="113"/>
      <c r="Q1404" s="113"/>
      <c r="R1404" s="113"/>
      <c r="S1404" s="113"/>
      <c r="T1404" s="113"/>
    </row>
    <row r="1405" spans="1:20" s="115" customFormat="1">
      <c r="A1405" s="134">
        <v>2018</v>
      </c>
      <c r="B1405" s="107" t="s">
        <v>91</v>
      </c>
      <c r="C1405" s="107" t="s">
        <v>92</v>
      </c>
      <c r="D1405" s="107" t="s">
        <v>227</v>
      </c>
      <c r="E1405" s="1670">
        <v>43240</v>
      </c>
      <c r="F1405" s="1665" t="s">
        <v>1391</v>
      </c>
      <c r="G1405" s="111">
        <v>10</v>
      </c>
      <c r="H1405" s="170" t="s">
        <v>1392</v>
      </c>
      <c r="I1405" s="1540"/>
      <c r="J1405" s="113"/>
      <c r="K1405" s="113"/>
      <c r="L1405" s="113"/>
      <c r="M1405" s="113"/>
      <c r="N1405" s="113"/>
      <c r="O1405" s="113"/>
      <c r="P1405" s="113"/>
      <c r="Q1405" s="113"/>
      <c r="R1405" s="113"/>
      <c r="S1405" s="113"/>
      <c r="T1405" s="113"/>
    </row>
    <row r="1406" spans="1:20" s="115" customFormat="1">
      <c r="A1406" s="134">
        <v>2018</v>
      </c>
      <c r="B1406" s="107" t="s">
        <v>91</v>
      </c>
      <c r="C1406" s="107" t="s">
        <v>92</v>
      </c>
      <c r="D1406" s="107" t="s">
        <v>370</v>
      </c>
      <c r="E1406" s="1670">
        <v>43247</v>
      </c>
      <c r="F1406" s="111" t="s">
        <v>1393</v>
      </c>
      <c r="G1406" s="111">
        <v>15</v>
      </c>
      <c r="H1406" s="170" t="s">
        <v>1157</v>
      </c>
      <c r="I1406" s="1540"/>
      <c r="J1406" s="113"/>
      <c r="K1406" s="113"/>
      <c r="L1406" s="113"/>
      <c r="M1406" s="113"/>
      <c r="N1406" s="113"/>
      <c r="O1406" s="113"/>
      <c r="P1406" s="113"/>
      <c r="Q1406" s="113"/>
      <c r="R1406" s="113"/>
      <c r="S1406" s="113"/>
      <c r="T1406" s="113"/>
    </row>
    <row r="1407" spans="1:20" s="115" customFormat="1">
      <c r="A1407" s="134">
        <v>2018</v>
      </c>
      <c r="B1407" s="107" t="s">
        <v>91</v>
      </c>
      <c r="C1407" s="107" t="s">
        <v>92</v>
      </c>
      <c r="D1407" s="107" t="s">
        <v>370</v>
      </c>
      <c r="E1407" s="1670">
        <v>43247</v>
      </c>
      <c r="F1407" s="111" t="s">
        <v>1394</v>
      </c>
      <c r="G1407" s="111">
        <v>5</v>
      </c>
      <c r="H1407" s="170" t="s">
        <v>965</v>
      </c>
      <c r="I1407" s="1540"/>
      <c r="J1407" s="113"/>
      <c r="K1407" s="113"/>
      <c r="L1407" s="113"/>
      <c r="M1407" s="113"/>
      <c r="N1407" s="113"/>
      <c r="O1407" s="113"/>
      <c r="P1407" s="113"/>
      <c r="Q1407" s="113"/>
      <c r="R1407" s="113"/>
      <c r="S1407" s="113"/>
      <c r="T1407" s="113"/>
    </row>
    <row r="1408" spans="1:20" s="115" customFormat="1">
      <c r="A1408" s="134">
        <v>2018</v>
      </c>
      <c r="B1408" s="107" t="s">
        <v>91</v>
      </c>
      <c r="C1408" s="107" t="s">
        <v>92</v>
      </c>
      <c r="D1408" s="107" t="s">
        <v>370</v>
      </c>
      <c r="E1408" s="1670">
        <v>43247</v>
      </c>
      <c r="F1408" s="111" t="s">
        <v>1395</v>
      </c>
      <c r="G1408" s="111">
        <v>5</v>
      </c>
      <c r="H1408" s="170" t="s">
        <v>778</v>
      </c>
      <c r="I1408" s="1540"/>
      <c r="J1408" s="113"/>
      <c r="K1408" s="113"/>
      <c r="L1408" s="113"/>
      <c r="M1408" s="113"/>
      <c r="N1408" s="113"/>
      <c r="O1408" s="113"/>
      <c r="P1408" s="113"/>
      <c r="Q1408" s="113"/>
      <c r="R1408" s="113"/>
      <c r="S1408" s="113"/>
      <c r="T1408" s="113"/>
    </row>
    <row r="1409" spans="1:15">
      <c r="A1409" s="134">
        <v>2018</v>
      </c>
      <c r="B1409" s="107" t="s">
        <v>91</v>
      </c>
      <c r="C1409" s="171" t="s">
        <v>92</v>
      </c>
      <c r="D1409" s="107" t="s">
        <v>265</v>
      </c>
      <c r="E1409" s="1670">
        <v>43352</v>
      </c>
      <c r="F1409" s="111" t="s">
        <v>1396</v>
      </c>
      <c r="G1409" s="172">
        <v>3</v>
      </c>
      <c r="H1409" s="170" t="s">
        <v>1269</v>
      </c>
      <c r="I1409" s="1409"/>
      <c r="J1409" s="2"/>
    </row>
    <row r="1410" spans="1:15">
      <c r="A1410" s="134">
        <v>2018</v>
      </c>
      <c r="B1410" s="107" t="s">
        <v>91</v>
      </c>
      <c r="C1410" s="171" t="s">
        <v>92</v>
      </c>
      <c r="D1410" s="107" t="s">
        <v>265</v>
      </c>
      <c r="E1410" s="1670">
        <v>43352</v>
      </c>
      <c r="F1410" s="111" t="s">
        <v>1397</v>
      </c>
      <c r="G1410" s="172">
        <v>3</v>
      </c>
      <c r="H1410" s="170" t="s">
        <v>339</v>
      </c>
      <c r="I1410" s="1409"/>
      <c r="J1410" s="2"/>
    </row>
    <row r="1411" spans="1:15">
      <c r="A1411" s="134">
        <v>2018</v>
      </c>
      <c r="B1411" s="107" t="s">
        <v>91</v>
      </c>
      <c r="C1411" s="171" t="s">
        <v>92</v>
      </c>
      <c r="D1411" s="107" t="s">
        <v>265</v>
      </c>
      <c r="E1411" s="1670">
        <v>43352</v>
      </c>
      <c r="F1411" s="111" t="s">
        <v>1398</v>
      </c>
      <c r="G1411" s="172">
        <v>7</v>
      </c>
      <c r="H1411" s="170" t="s">
        <v>1274</v>
      </c>
      <c r="I1411" s="1409"/>
      <c r="J1411" s="2"/>
    </row>
    <row r="1412" spans="1:15">
      <c r="A1412" s="134">
        <v>2018</v>
      </c>
      <c r="B1412" s="107" t="s">
        <v>91</v>
      </c>
      <c r="C1412" s="171" t="s">
        <v>92</v>
      </c>
      <c r="D1412" s="107" t="s">
        <v>265</v>
      </c>
      <c r="E1412" s="1670">
        <v>43352</v>
      </c>
      <c r="F1412" s="111" t="s">
        <v>1399</v>
      </c>
      <c r="G1412" s="172">
        <v>7</v>
      </c>
      <c r="H1412" s="170" t="s">
        <v>1400</v>
      </c>
      <c r="I1412" s="1409"/>
      <c r="J1412" s="2"/>
    </row>
    <row r="1413" spans="1:15">
      <c r="A1413" s="134">
        <v>2018</v>
      </c>
      <c r="B1413" s="107" t="s">
        <v>91</v>
      </c>
      <c r="C1413" s="171" t="s">
        <v>92</v>
      </c>
      <c r="D1413" s="107" t="s">
        <v>265</v>
      </c>
      <c r="E1413" s="1670">
        <v>43352</v>
      </c>
      <c r="F1413" s="111" t="s">
        <v>1401</v>
      </c>
      <c r="G1413" s="172">
        <v>10</v>
      </c>
      <c r="H1413" s="170" t="s">
        <v>1278</v>
      </c>
      <c r="I1413" s="1409"/>
      <c r="J1413" s="2"/>
    </row>
    <row r="1414" spans="1:15" ht="13.5" customHeight="1">
      <c r="A1414" s="134">
        <v>2018</v>
      </c>
      <c r="B1414" s="116"/>
      <c r="C1414" s="151"/>
      <c r="D1414" s="116"/>
      <c r="E1414" s="1671"/>
      <c r="F1414" s="199"/>
      <c r="G1414" s="111">
        <f>SUM(G1398:G1413)</f>
        <v>121</v>
      </c>
      <c r="H1414" s="152"/>
      <c r="I1414" s="1409"/>
      <c r="J1414" s="349"/>
      <c r="N1414" s="271"/>
      <c r="O1414" s="271"/>
    </row>
    <row r="1415" spans="1:15">
      <c r="A1415" s="147">
        <v>2019</v>
      </c>
      <c r="B1415" s="73" t="s">
        <v>91</v>
      </c>
      <c r="C1415" s="72" t="s">
        <v>92</v>
      </c>
      <c r="D1415" s="73" t="s">
        <v>1402</v>
      </c>
      <c r="E1415" s="1673">
        <v>43512</v>
      </c>
      <c r="F1415" s="133" t="s">
        <v>1403</v>
      </c>
      <c r="G1415" s="87">
        <v>5</v>
      </c>
      <c r="H1415" s="88" t="s">
        <v>342</v>
      </c>
      <c r="I1415" s="1409"/>
      <c r="J1415" s="2"/>
    </row>
    <row r="1416" spans="1:15">
      <c r="A1416" s="147">
        <v>2019</v>
      </c>
      <c r="B1416" s="73" t="s">
        <v>91</v>
      </c>
      <c r="C1416" s="72" t="s">
        <v>92</v>
      </c>
      <c r="D1416" s="73" t="s">
        <v>1402</v>
      </c>
      <c r="E1416" s="1673">
        <v>43512</v>
      </c>
      <c r="F1416" s="133" t="s">
        <v>1403</v>
      </c>
      <c r="G1416" s="87">
        <v>5</v>
      </c>
      <c r="H1416" s="88" t="s">
        <v>1404</v>
      </c>
      <c r="I1416" s="1409"/>
      <c r="J1416" s="2"/>
    </row>
    <row r="1417" spans="1:15">
      <c r="A1417" s="137">
        <v>2019</v>
      </c>
      <c r="B1417" s="73" t="s">
        <v>91</v>
      </c>
      <c r="C1417" s="143" t="s">
        <v>92</v>
      </c>
      <c r="D1417" s="138" t="s">
        <v>227</v>
      </c>
      <c r="E1417" s="1674">
        <v>43604</v>
      </c>
      <c r="F1417" s="1656" t="s">
        <v>1405</v>
      </c>
      <c r="G1417" s="141">
        <v>3</v>
      </c>
      <c r="H1417" s="1561" t="s">
        <v>1406</v>
      </c>
      <c r="I1417" s="1409"/>
    </row>
    <row r="1418" spans="1:15">
      <c r="A1418" s="137">
        <v>2019</v>
      </c>
      <c r="B1418" s="73" t="s">
        <v>91</v>
      </c>
      <c r="C1418" s="143" t="s">
        <v>92</v>
      </c>
      <c r="D1418" s="138" t="s">
        <v>227</v>
      </c>
      <c r="E1418" s="1674">
        <v>43604</v>
      </c>
      <c r="F1418" s="1656" t="s">
        <v>1407</v>
      </c>
      <c r="G1418" s="141">
        <v>10</v>
      </c>
      <c r="H1418" s="1561" t="s">
        <v>1408</v>
      </c>
      <c r="I1418" s="1409"/>
    </row>
    <row r="1419" spans="1:15">
      <c r="A1419" s="137">
        <v>2019</v>
      </c>
      <c r="B1419" s="73" t="s">
        <v>91</v>
      </c>
      <c r="C1419" s="143" t="s">
        <v>92</v>
      </c>
      <c r="D1419" s="138" t="s">
        <v>227</v>
      </c>
      <c r="E1419" s="1674">
        <v>43604</v>
      </c>
      <c r="F1419" s="1656" t="s">
        <v>1409</v>
      </c>
      <c r="G1419" s="141">
        <v>3</v>
      </c>
      <c r="H1419" s="1561" t="s">
        <v>512</v>
      </c>
      <c r="I1419" s="1409"/>
    </row>
    <row r="1420" spans="1:15">
      <c r="A1420" s="137">
        <v>2019</v>
      </c>
      <c r="B1420" s="73" t="s">
        <v>91</v>
      </c>
      <c r="C1420" s="143" t="s">
        <v>92</v>
      </c>
      <c r="D1420" s="138" t="s">
        <v>227</v>
      </c>
      <c r="E1420" s="1674">
        <v>43604</v>
      </c>
      <c r="F1420" s="1656" t="s">
        <v>1399</v>
      </c>
      <c r="G1420" s="141">
        <v>7</v>
      </c>
      <c r="H1420" s="1561" t="s">
        <v>709</v>
      </c>
      <c r="I1420" s="1409"/>
    </row>
    <row r="1421" spans="1:15">
      <c r="A1421" s="147">
        <v>2019</v>
      </c>
      <c r="B1421" s="73" t="s">
        <v>91</v>
      </c>
      <c r="C1421" s="72" t="s">
        <v>92</v>
      </c>
      <c r="D1421" s="73" t="s">
        <v>78</v>
      </c>
      <c r="E1421" s="1673">
        <v>43611</v>
      </c>
      <c r="F1421" s="133" t="s">
        <v>1407</v>
      </c>
      <c r="G1421" s="87">
        <v>10</v>
      </c>
      <c r="H1421" s="88" t="s">
        <v>1410</v>
      </c>
      <c r="I1421" s="1409"/>
      <c r="J1421" s="2"/>
    </row>
    <row r="1422" spans="1:15">
      <c r="A1422" s="147">
        <v>2019</v>
      </c>
      <c r="B1422" s="73" t="s">
        <v>91</v>
      </c>
      <c r="C1422" s="72" t="s">
        <v>92</v>
      </c>
      <c r="D1422" s="73" t="s">
        <v>78</v>
      </c>
      <c r="E1422" s="1673">
        <v>43611</v>
      </c>
      <c r="F1422" s="133" t="s">
        <v>1399</v>
      </c>
      <c r="G1422" s="87">
        <v>15</v>
      </c>
      <c r="H1422" s="88" t="s">
        <v>378</v>
      </c>
      <c r="I1422" s="1409"/>
      <c r="J1422" s="2"/>
    </row>
    <row r="1423" spans="1:15">
      <c r="A1423" s="173">
        <v>2019</v>
      </c>
      <c r="B1423" s="73" t="s">
        <v>91</v>
      </c>
      <c r="C1423" s="174" t="s">
        <v>92</v>
      </c>
      <c r="D1423" s="174" t="s">
        <v>277</v>
      </c>
      <c r="E1423" s="1679">
        <v>43716</v>
      </c>
      <c r="F1423" s="1662" t="s">
        <v>1411</v>
      </c>
      <c r="G1423" s="173">
        <v>7</v>
      </c>
      <c r="H1423" s="88" t="s">
        <v>1400</v>
      </c>
      <c r="I1423" s="1409"/>
    </row>
    <row r="1424" spans="1:15">
      <c r="A1424" s="173">
        <v>2019</v>
      </c>
      <c r="B1424" s="73" t="s">
        <v>91</v>
      </c>
      <c r="C1424" s="174" t="s">
        <v>92</v>
      </c>
      <c r="D1424" s="174" t="s">
        <v>277</v>
      </c>
      <c r="E1424" s="1679">
        <v>43716</v>
      </c>
      <c r="F1424" s="1662" t="s">
        <v>1412</v>
      </c>
      <c r="G1424" s="173">
        <v>3</v>
      </c>
      <c r="H1424" s="88" t="s">
        <v>1413</v>
      </c>
      <c r="I1424" s="1409"/>
    </row>
    <row r="1425" spans="1:20">
      <c r="A1425" s="173">
        <v>2019</v>
      </c>
      <c r="B1425" s="73" t="s">
        <v>91</v>
      </c>
      <c r="C1425" s="174" t="s">
        <v>92</v>
      </c>
      <c r="D1425" s="73" t="s">
        <v>94</v>
      </c>
      <c r="E1425" s="1679">
        <v>43772</v>
      </c>
      <c r="F1425" s="1657" t="s">
        <v>1414</v>
      </c>
      <c r="G1425" s="173">
        <v>5</v>
      </c>
      <c r="H1425" s="88" t="s">
        <v>5744</v>
      </c>
      <c r="I1425" s="1409"/>
    </row>
    <row r="1426" spans="1:20">
      <c r="A1426" s="173">
        <v>2019</v>
      </c>
      <c r="B1426" s="73" t="s">
        <v>91</v>
      </c>
      <c r="C1426" s="174" t="s">
        <v>92</v>
      </c>
      <c r="D1426" s="73" t="s">
        <v>94</v>
      </c>
      <c r="E1426" s="1679">
        <v>43772</v>
      </c>
      <c r="F1426" s="1657" t="s">
        <v>1414</v>
      </c>
      <c r="G1426" s="173">
        <v>5</v>
      </c>
      <c r="H1426" s="88" t="s">
        <v>244</v>
      </c>
      <c r="I1426" s="1409"/>
    </row>
    <row r="1427" spans="1:20" ht="13.5" customHeight="1">
      <c r="A1427" s="147">
        <v>2019</v>
      </c>
      <c r="C1427" s="148"/>
      <c r="E1427" s="1673"/>
      <c r="F1427" s="133"/>
      <c r="G1427" s="133">
        <f>SUM(G1415:G1426)</f>
        <v>78</v>
      </c>
      <c r="I1427" s="1409"/>
      <c r="J1427" s="93"/>
    </row>
    <row r="1428" spans="1:20" s="188" customFormat="1">
      <c r="A1428" s="1363">
        <v>2020</v>
      </c>
      <c r="B1428" s="1362" t="s">
        <v>91</v>
      </c>
      <c r="C1428" s="1362" t="s">
        <v>92</v>
      </c>
      <c r="D1428" s="1362" t="s">
        <v>1415</v>
      </c>
      <c r="E1428" s="1681">
        <v>43876</v>
      </c>
      <c r="F1428" s="1667" t="s">
        <v>1416</v>
      </c>
      <c r="G1428" s="1363">
        <v>5</v>
      </c>
      <c r="H1428" s="1405" t="s">
        <v>5744</v>
      </c>
      <c r="I1428" s="1410"/>
      <c r="J1428" s="250"/>
      <c r="K1428" s="186"/>
      <c r="L1428" s="186"/>
      <c r="M1428" s="186"/>
      <c r="N1428" s="186"/>
      <c r="O1428" s="186"/>
      <c r="P1428" s="186"/>
      <c r="Q1428" s="186"/>
      <c r="R1428" s="186"/>
      <c r="S1428" s="186"/>
      <c r="T1428" s="186"/>
    </row>
    <row r="1429" spans="1:20" s="188" customFormat="1">
      <c r="A1429" s="1363">
        <v>2020</v>
      </c>
      <c r="B1429" s="1362" t="s">
        <v>91</v>
      </c>
      <c r="C1429" s="1362" t="s">
        <v>92</v>
      </c>
      <c r="D1429" s="1362" t="s">
        <v>1415</v>
      </c>
      <c r="E1429" s="1681">
        <v>43876</v>
      </c>
      <c r="F1429" s="1667" t="s">
        <v>1416</v>
      </c>
      <c r="G1429" s="1363">
        <v>5</v>
      </c>
      <c r="H1429" s="1405" t="s">
        <v>244</v>
      </c>
      <c r="I1429" s="1410"/>
      <c r="J1429" s="250"/>
      <c r="K1429" s="186"/>
      <c r="L1429" s="186"/>
      <c r="M1429" s="186"/>
      <c r="N1429" s="186"/>
      <c r="O1429" s="186"/>
      <c r="P1429" s="186"/>
      <c r="Q1429" s="186"/>
      <c r="R1429" s="186"/>
      <c r="S1429" s="186"/>
      <c r="T1429" s="186"/>
    </row>
    <row r="1430" spans="1:20" s="188" customFormat="1">
      <c r="A1430" s="1363">
        <v>2020</v>
      </c>
      <c r="B1430" s="1362" t="s">
        <v>91</v>
      </c>
      <c r="C1430" s="1375" t="s">
        <v>92</v>
      </c>
      <c r="D1430" s="1375" t="s">
        <v>252</v>
      </c>
      <c r="E1430" s="1691">
        <v>43891</v>
      </c>
      <c r="F1430" s="1668" t="s">
        <v>1418</v>
      </c>
      <c r="G1430" s="1378">
        <v>3</v>
      </c>
      <c r="H1430" s="1375" t="s">
        <v>1419</v>
      </c>
      <c r="I1430" s="1410"/>
      <c r="J1430" s="250"/>
      <c r="K1430" s="186"/>
      <c r="L1430" s="186"/>
      <c r="M1430" s="186"/>
      <c r="N1430" s="186"/>
      <c r="O1430" s="186"/>
      <c r="P1430" s="186"/>
      <c r="Q1430" s="186"/>
      <c r="R1430" s="186"/>
      <c r="S1430" s="186"/>
      <c r="T1430" s="186"/>
    </row>
    <row r="1431" spans="1:20" s="188" customFormat="1">
      <c r="A1431" s="1363">
        <v>2020</v>
      </c>
      <c r="B1431" s="1362" t="s">
        <v>91</v>
      </c>
      <c r="C1431" s="1375" t="s">
        <v>92</v>
      </c>
      <c r="D1431" s="1375" t="s">
        <v>252</v>
      </c>
      <c r="E1431" s="1691">
        <v>43891</v>
      </c>
      <c r="F1431" s="1668" t="s">
        <v>1407</v>
      </c>
      <c r="G1431" s="1378">
        <v>3</v>
      </c>
      <c r="H1431" s="1375" t="s">
        <v>1420</v>
      </c>
      <c r="I1431" s="1410"/>
      <c r="J1431" s="250"/>
      <c r="K1431" s="186"/>
      <c r="L1431" s="186"/>
      <c r="M1431" s="186"/>
      <c r="N1431" s="186"/>
      <c r="O1431" s="186"/>
      <c r="P1431" s="186"/>
      <c r="Q1431" s="186"/>
      <c r="R1431" s="186"/>
      <c r="S1431" s="186"/>
      <c r="T1431" s="186"/>
    </row>
    <row r="1432" spans="1:20" s="188" customFormat="1">
      <c r="A1432" s="1363">
        <v>2020</v>
      </c>
      <c r="B1432" s="1362" t="s">
        <v>91</v>
      </c>
      <c r="C1432" s="1375" t="s">
        <v>92</v>
      </c>
      <c r="D1432" s="1375" t="s">
        <v>252</v>
      </c>
      <c r="E1432" s="1691">
        <v>43891</v>
      </c>
      <c r="F1432" s="1668" t="s">
        <v>1409</v>
      </c>
      <c r="G1432" s="1378">
        <v>3</v>
      </c>
      <c r="H1432" s="1375" t="s">
        <v>1421</v>
      </c>
      <c r="I1432" s="1410"/>
      <c r="J1432" s="250"/>
      <c r="K1432" s="186"/>
      <c r="L1432" s="186"/>
      <c r="M1432" s="186"/>
      <c r="N1432" s="186"/>
      <c r="O1432" s="186"/>
      <c r="P1432" s="186"/>
      <c r="Q1432" s="186"/>
      <c r="R1432" s="186"/>
      <c r="S1432" s="186"/>
      <c r="T1432" s="186"/>
    </row>
    <row r="1433" spans="1:20" s="188" customFormat="1">
      <c r="A1433" s="1363">
        <v>2020</v>
      </c>
      <c r="B1433" s="1362" t="s">
        <v>91</v>
      </c>
      <c r="C1433" s="1375" t="s">
        <v>92</v>
      </c>
      <c r="D1433" s="1375" t="s">
        <v>252</v>
      </c>
      <c r="E1433" s="1691">
        <v>43891</v>
      </c>
      <c r="F1433" s="1668" t="s">
        <v>1399</v>
      </c>
      <c r="G1433" s="1378">
        <v>10</v>
      </c>
      <c r="H1433" s="1375" t="s">
        <v>1422</v>
      </c>
      <c r="I1433" s="1410"/>
      <c r="J1433" s="250"/>
      <c r="K1433" s="186"/>
      <c r="L1433" s="186"/>
      <c r="M1433" s="186"/>
      <c r="N1433" s="186"/>
      <c r="O1433" s="186"/>
      <c r="P1433" s="186"/>
      <c r="Q1433" s="186"/>
      <c r="R1433" s="186"/>
      <c r="S1433" s="186"/>
      <c r="T1433" s="186"/>
    </row>
    <row r="1434" spans="1:20" s="188" customFormat="1">
      <c r="A1434" s="1363">
        <v>2020</v>
      </c>
      <c r="B1434" s="1362"/>
      <c r="C1434" s="1362"/>
      <c r="D1434" s="1362"/>
      <c r="E1434" s="1681"/>
      <c r="F1434" s="1667"/>
      <c r="G1434" s="1363">
        <f>SUM(G1428:G1433)</f>
        <v>29</v>
      </c>
      <c r="H1434" s="1405"/>
      <c r="I1434" s="1410"/>
      <c r="J1434" s="250"/>
      <c r="K1434" s="186"/>
      <c r="L1434" s="186"/>
      <c r="M1434" s="186"/>
      <c r="N1434" s="186"/>
      <c r="O1434" s="186"/>
      <c r="P1434" s="186"/>
      <c r="Q1434" s="186"/>
      <c r="R1434" s="186"/>
      <c r="S1434" s="186"/>
      <c r="T1434" s="186"/>
    </row>
    <row r="1435" spans="1:20" s="188" customFormat="1">
      <c r="A1435" s="1458">
        <v>2021</v>
      </c>
      <c r="B1435" s="1457" t="s">
        <v>91</v>
      </c>
      <c r="C1435" s="1494" t="s">
        <v>92</v>
      </c>
      <c r="D1435" s="1494" t="s">
        <v>252</v>
      </c>
      <c r="E1435" s="1669">
        <v>44262</v>
      </c>
      <c r="F1435" s="1495" t="s">
        <v>5437</v>
      </c>
      <c r="G1435" s="1495">
        <v>10</v>
      </c>
      <c r="H1435" s="1494" t="s">
        <v>384</v>
      </c>
      <c r="I1435" s="1410"/>
      <c r="J1435" s="250"/>
      <c r="K1435" s="186"/>
      <c r="L1435" s="186"/>
      <c r="M1435" s="186"/>
      <c r="N1435" s="186"/>
      <c r="O1435" s="186"/>
      <c r="P1435" s="186"/>
      <c r="Q1435" s="186"/>
      <c r="R1435" s="186"/>
      <c r="S1435" s="186"/>
      <c r="T1435" s="186"/>
    </row>
    <row r="1436" spans="1:20" s="188" customFormat="1">
      <c r="A1436" s="1458">
        <v>2021</v>
      </c>
      <c r="B1436" s="1457" t="s">
        <v>91</v>
      </c>
      <c r="C1436" s="1494" t="s">
        <v>92</v>
      </c>
      <c r="D1436" s="1494" t="s">
        <v>252</v>
      </c>
      <c r="E1436" s="1669">
        <v>44262</v>
      </c>
      <c r="F1436" s="1495" t="s">
        <v>5438</v>
      </c>
      <c r="G1436" s="1495">
        <v>3</v>
      </c>
      <c r="H1436" s="1494" t="s">
        <v>514</v>
      </c>
      <c r="I1436" s="1410"/>
      <c r="J1436" s="250"/>
      <c r="K1436" s="186"/>
      <c r="L1436" s="186"/>
      <c r="M1436" s="186"/>
      <c r="N1436" s="186"/>
      <c r="O1436" s="186"/>
      <c r="P1436" s="186"/>
      <c r="Q1436" s="186"/>
      <c r="R1436" s="186"/>
      <c r="S1436" s="186"/>
      <c r="T1436" s="186"/>
    </row>
    <row r="1437" spans="1:20" s="188" customFormat="1">
      <c r="A1437" s="1458">
        <v>2021</v>
      </c>
      <c r="B1437" s="1457" t="s">
        <v>91</v>
      </c>
      <c r="C1437" s="1494" t="s">
        <v>92</v>
      </c>
      <c r="D1437" s="1494" t="s">
        <v>252</v>
      </c>
      <c r="E1437" s="1669">
        <v>44262</v>
      </c>
      <c r="F1437" s="1495" t="s">
        <v>5439</v>
      </c>
      <c r="G1437" s="1495">
        <v>7</v>
      </c>
      <c r="H1437" s="1494" t="s">
        <v>1113</v>
      </c>
      <c r="I1437" s="1410"/>
      <c r="J1437" s="250"/>
      <c r="K1437" s="186"/>
      <c r="L1437" s="186"/>
      <c r="M1437" s="186"/>
      <c r="N1437" s="186"/>
      <c r="O1437" s="186"/>
      <c r="P1437" s="186"/>
      <c r="Q1437" s="186"/>
      <c r="R1437" s="186"/>
      <c r="S1437" s="186"/>
      <c r="T1437" s="186"/>
    </row>
    <row r="1438" spans="1:20" s="188" customFormat="1">
      <c r="A1438" s="1458">
        <v>2021</v>
      </c>
      <c r="B1438" s="1457" t="s">
        <v>91</v>
      </c>
      <c r="C1438" s="1494" t="s">
        <v>92</v>
      </c>
      <c r="D1438" s="1494" t="s">
        <v>252</v>
      </c>
      <c r="E1438" s="1669">
        <v>44262</v>
      </c>
      <c r="F1438" s="1495" t="s">
        <v>5440</v>
      </c>
      <c r="G1438" s="1495">
        <v>3</v>
      </c>
      <c r="H1438" s="1494" t="s">
        <v>1030</v>
      </c>
      <c r="I1438" s="1410"/>
      <c r="J1438" s="250"/>
      <c r="K1438" s="186"/>
      <c r="L1438" s="186"/>
      <c r="M1438" s="186"/>
      <c r="N1438" s="186"/>
      <c r="O1438" s="186"/>
      <c r="P1438" s="186"/>
      <c r="Q1438" s="186"/>
      <c r="R1438" s="186"/>
      <c r="S1438" s="186"/>
      <c r="T1438" s="186"/>
    </row>
    <row r="1439" spans="1:20" s="188" customFormat="1">
      <c r="A1439" s="1458">
        <v>2021</v>
      </c>
      <c r="B1439" s="1457" t="s">
        <v>91</v>
      </c>
      <c r="C1439" s="1494" t="s">
        <v>92</v>
      </c>
      <c r="D1439" s="1494" t="s">
        <v>252</v>
      </c>
      <c r="E1439" s="1669">
        <v>44262</v>
      </c>
      <c r="F1439" s="1495" t="s">
        <v>5441</v>
      </c>
      <c r="G1439" s="1495">
        <v>10</v>
      </c>
      <c r="H1439" s="1494" t="s">
        <v>1118</v>
      </c>
      <c r="I1439" s="1410"/>
      <c r="J1439" s="250"/>
      <c r="K1439" s="186"/>
      <c r="L1439" s="186"/>
      <c r="M1439" s="186"/>
      <c r="N1439" s="186"/>
      <c r="O1439" s="186"/>
      <c r="P1439" s="186"/>
      <c r="Q1439" s="186"/>
      <c r="R1439" s="186"/>
      <c r="S1439" s="186"/>
      <c r="T1439" s="186"/>
    </row>
    <row r="1440" spans="1:20" s="188" customFormat="1">
      <c r="A1440" s="1458">
        <v>2021</v>
      </c>
      <c r="B1440" s="1457" t="s">
        <v>91</v>
      </c>
      <c r="C1440" s="1494" t="s">
        <v>92</v>
      </c>
      <c r="D1440" s="1494" t="s">
        <v>252</v>
      </c>
      <c r="E1440" s="1669">
        <v>44262</v>
      </c>
      <c r="F1440" s="1495" t="s">
        <v>5442</v>
      </c>
      <c r="G1440" s="1495">
        <v>3</v>
      </c>
      <c r="H1440" s="1494" t="s">
        <v>1122</v>
      </c>
      <c r="I1440" s="1410"/>
      <c r="J1440" s="250"/>
      <c r="K1440" s="186"/>
      <c r="L1440" s="186"/>
      <c r="M1440" s="186"/>
      <c r="N1440" s="186"/>
      <c r="O1440" s="186"/>
      <c r="P1440" s="186"/>
      <c r="Q1440" s="186"/>
      <c r="R1440" s="186"/>
      <c r="S1440" s="186"/>
      <c r="T1440" s="186"/>
    </row>
    <row r="1441" spans="1:22" ht="13.5" customHeight="1">
      <c r="A1441" s="1497">
        <v>2021</v>
      </c>
      <c r="B1441" s="1457" t="s">
        <v>91</v>
      </c>
      <c r="C1441" s="1494" t="s">
        <v>92</v>
      </c>
      <c r="D1441" s="1494" t="s">
        <v>5476</v>
      </c>
      <c r="E1441" s="1669">
        <v>44317</v>
      </c>
      <c r="F1441" s="1495" t="s">
        <v>5477</v>
      </c>
      <c r="G1441" s="1495">
        <v>5</v>
      </c>
      <c r="H1441" s="1494" t="s">
        <v>244</v>
      </c>
      <c r="I1441" s="1410"/>
      <c r="J1441" s="2"/>
    </row>
    <row r="1442" spans="1:22" ht="13.5" customHeight="1">
      <c r="A1442" s="1497">
        <v>2021</v>
      </c>
      <c r="B1442" s="1457" t="s">
        <v>91</v>
      </c>
      <c r="C1442" s="1459" t="s">
        <v>92</v>
      </c>
      <c r="D1442" s="1459" t="s">
        <v>5486</v>
      </c>
      <c r="E1442" s="1675">
        <v>44332</v>
      </c>
      <c r="F1442" s="1601" t="s">
        <v>5649</v>
      </c>
      <c r="G1442" s="1602">
        <v>15</v>
      </c>
      <c r="H1442" s="1494" t="s">
        <v>5650</v>
      </c>
      <c r="I1442" s="1410"/>
      <c r="J1442" s="2"/>
    </row>
    <row r="1443" spans="1:22" ht="13.5" customHeight="1">
      <c r="A1443" s="1497">
        <v>2021</v>
      </c>
      <c r="B1443" s="1457" t="s">
        <v>91</v>
      </c>
      <c r="C1443" s="1459" t="s">
        <v>92</v>
      </c>
      <c r="D1443" s="1459" t="s">
        <v>5486</v>
      </c>
      <c r="E1443" s="1675">
        <v>44332</v>
      </c>
      <c r="F1443" s="1601" t="s">
        <v>5717</v>
      </c>
      <c r="G1443" s="1602">
        <v>3</v>
      </c>
      <c r="H1443" s="1494" t="s">
        <v>5685</v>
      </c>
      <c r="I1443" s="1410"/>
      <c r="J1443" s="2"/>
    </row>
    <row r="1444" spans="1:22" ht="13.5" customHeight="1">
      <c r="A1444" s="1497">
        <v>2021</v>
      </c>
      <c r="B1444" s="1457" t="s">
        <v>91</v>
      </c>
      <c r="C1444" s="1459" t="s">
        <v>92</v>
      </c>
      <c r="D1444" s="1459" t="s">
        <v>5486</v>
      </c>
      <c r="E1444" s="1675">
        <v>44332</v>
      </c>
      <c r="F1444" s="1601" t="s">
        <v>5651</v>
      </c>
      <c r="G1444" s="1602">
        <v>15</v>
      </c>
      <c r="H1444" s="1494" t="s">
        <v>5652</v>
      </c>
      <c r="I1444" s="1410"/>
      <c r="J1444" s="2"/>
    </row>
    <row r="1445" spans="1:22" ht="13.5" customHeight="1">
      <c r="A1445" s="1497">
        <v>2021</v>
      </c>
      <c r="B1445" s="1457" t="s">
        <v>91</v>
      </c>
      <c r="C1445" s="1459" t="s">
        <v>92</v>
      </c>
      <c r="D1445" s="1459" t="s">
        <v>5486</v>
      </c>
      <c r="E1445" s="1675">
        <v>44332</v>
      </c>
      <c r="F1445" s="1601" t="s">
        <v>5737</v>
      </c>
      <c r="G1445" s="1602">
        <v>3</v>
      </c>
      <c r="H1445" s="1494" t="s">
        <v>5705</v>
      </c>
      <c r="I1445" s="1410"/>
      <c r="J1445" s="2"/>
    </row>
    <row r="1446" spans="1:22" ht="13.5" customHeight="1">
      <c r="A1446" s="1497">
        <v>2021</v>
      </c>
      <c r="B1446" s="1457" t="s">
        <v>91</v>
      </c>
      <c r="C1446" s="1459" t="s">
        <v>92</v>
      </c>
      <c r="D1446" s="1459" t="s">
        <v>5486</v>
      </c>
      <c r="E1446" s="1675">
        <v>44332</v>
      </c>
      <c r="F1446" s="1601" t="s">
        <v>5653</v>
      </c>
      <c r="G1446" s="1602">
        <v>15</v>
      </c>
      <c r="H1446" s="1494" t="s">
        <v>5654</v>
      </c>
      <c r="I1446" s="1410"/>
      <c r="J1446" s="2"/>
    </row>
    <row r="1447" spans="1:22" ht="13.5" customHeight="1">
      <c r="A1447" s="1497">
        <v>2021</v>
      </c>
      <c r="B1447" s="1457" t="s">
        <v>91</v>
      </c>
      <c r="C1447" s="1459" t="s">
        <v>92</v>
      </c>
      <c r="D1447" s="1459" t="s">
        <v>5486</v>
      </c>
      <c r="E1447" s="1675">
        <v>44332</v>
      </c>
      <c r="F1447" s="1601" t="s">
        <v>5738</v>
      </c>
      <c r="G1447" s="1602">
        <v>3</v>
      </c>
      <c r="H1447" s="1494" t="s">
        <v>5707</v>
      </c>
      <c r="I1447" s="1410"/>
      <c r="J1447" s="2"/>
    </row>
    <row r="1448" spans="1:22" ht="13.5" customHeight="1">
      <c r="A1448" s="1497">
        <v>2021</v>
      </c>
      <c r="B1448" s="1457" t="s">
        <v>91</v>
      </c>
      <c r="C1448" s="1459" t="s">
        <v>92</v>
      </c>
      <c r="D1448" s="1459" t="s">
        <v>5486</v>
      </c>
      <c r="E1448" s="1675">
        <v>44332</v>
      </c>
      <c r="F1448" s="1601" t="s">
        <v>5655</v>
      </c>
      <c r="G1448" s="1602">
        <v>15</v>
      </c>
      <c r="H1448" s="1494" t="s">
        <v>5656</v>
      </c>
      <c r="I1448" s="1410"/>
      <c r="J1448" s="2"/>
    </row>
    <row r="1449" spans="1:22" ht="13.5" customHeight="1">
      <c r="A1449" s="1497">
        <v>2021</v>
      </c>
      <c r="B1449" s="1457" t="s">
        <v>91</v>
      </c>
      <c r="C1449" s="1459" t="s">
        <v>92</v>
      </c>
      <c r="D1449" s="1459" t="s">
        <v>5486</v>
      </c>
      <c r="E1449" s="1675">
        <v>44332</v>
      </c>
      <c r="F1449" s="1601" t="s">
        <v>5657</v>
      </c>
      <c r="G1449" s="1602">
        <v>10</v>
      </c>
      <c r="H1449" s="1494" t="s">
        <v>5658</v>
      </c>
      <c r="I1449" s="1410"/>
      <c r="J1449" s="2"/>
    </row>
    <row r="1450" spans="1:22" s="188" customFormat="1">
      <c r="A1450" s="1458">
        <v>2021</v>
      </c>
      <c r="B1450" s="1457"/>
      <c r="C1450" s="1457"/>
      <c r="D1450" s="1457"/>
      <c r="E1450" s="1684"/>
      <c r="F1450" s="1726"/>
      <c r="G1450" s="1458">
        <f>SUM(G1435:G1449)</f>
        <v>120</v>
      </c>
      <c r="H1450" s="1499"/>
      <c r="I1450" s="1410"/>
      <c r="J1450" s="250"/>
      <c r="K1450" s="186"/>
      <c r="L1450" s="186"/>
      <c r="M1450" s="186"/>
      <c r="N1450" s="186"/>
      <c r="O1450" s="186"/>
      <c r="P1450" s="186"/>
      <c r="Q1450" s="186"/>
      <c r="R1450" s="186"/>
      <c r="S1450" s="186"/>
      <c r="T1450" s="186"/>
    </row>
    <row r="1451" spans="1:22" ht="13.5" customHeight="1">
      <c r="A1451" s="144" t="s">
        <v>46</v>
      </c>
      <c r="B1451" s="125"/>
      <c r="C1451" s="145" t="s">
        <v>1424</v>
      </c>
      <c r="D1451" s="125"/>
      <c r="E1451" s="1672"/>
      <c r="F1451" s="129"/>
      <c r="G1451" s="129">
        <f>G1414+G1427+G1434+G1450</f>
        <v>348</v>
      </c>
      <c r="H1451" s="146"/>
      <c r="I1451" s="1409"/>
      <c r="J1451" s="93"/>
    </row>
    <row r="1452" spans="1:22" ht="13.5" customHeight="1">
      <c r="A1452" s="178"/>
      <c r="B1452" s="154"/>
      <c r="C1452" s="155"/>
      <c r="D1452" s="154"/>
      <c r="E1452" s="1677"/>
      <c r="F1452" s="153"/>
      <c r="G1452" s="153"/>
      <c r="H1452" s="157"/>
      <c r="I1452" s="1409"/>
      <c r="J1452" s="93"/>
    </row>
    <row r="1453" spans="1:22" ht="13.5" customHeight="1">
      <c r="A1453" s="106">
        <v>2018</v>
      </c>
      <c r="B1453" s="107" t="s">
        <v>91</v>
      </c>
      <c r="C1453" s="107" t="s">
        <v>127</v>
      </c>
      <c r="D1453" s="108" t="s">
        <v>222</v>
      </c>
      <c r="E1453" s="1670">
        <v>43163</v>
      </c>
      <c r="F1453" s="172" t="s">
        <v>1425</v>
      </c>
      <c r="G1453" s="111">
        <v>10</v>
      </c>
      <c r="H1453" s="170" t="s">
        <v>1426</v>
      </c>
      <c r="I1453" s="1649"/>
      <c r="J1453" s="189"/>
      <c r="K1453" s="271"/>
      <c r="L1453" s="374"/>
      <c r="M1453" s="374"/>
      <c r="N1453" s="271"/>
      <c r="O1453" s="271"/>
      <c r="P1453" s="374"/>
      <c r="Q1453" s="374"/>
      <c r="R1453" s="374"/>
      <c r="S1453" s="374"/>
      <c r="T1453" s="374"/>
      <c r="U1453" s="410"/>
      <c r="V1453" s="410"/>
    </row>
    <row r="1454" spans="1:22" ht="13.5" customHeight="1">
      <c r="A1454" s="106">
        <v>2018</v>
      </c>
      <c r="B1454" s="107" t="s">
        <v>91</v>
      </c>
      <c r="C1454" s="107" t="s">
        <v>127</v>
      </c>
      <c r="D1454" s="108" t="s">
        <v>222</v>
      </c>
      <c r="E1454" s="1670">
        <v>43163</v>
      </c>
      <c r="F1454" s="172" t="s">
        <v>1427</v>
      </c>
      <c r="G1454" s="111">
        <v>3</v>
      </c>
      <c r="H1454" s="170" t="s">
        <v>1428</v>
      </c>
      <c r="I1454" s="1649"/>
      <c r="J1454" s="189"/>
      <c r="K1454" s="271"/>
      <c r="L1454" s="374"/>
      <c r="M1454" s="374"/>
      <c r="N1454" s="271"/>
      <c r="O1454" s="271"/>
      <c r="P1454" s="374"/>
      <c r="Q1454" s="374"/>
      <c r="R1454" s="374"/>
      <c r="S1454" s="374"/>
      <c r="T1454" s="374"/>
      <c r="U1454" s="410"/>
      <c r="V1454" s="410"/>
    </row>
    <row r="1455" spans="1:22" ht="13.5" customHeight="1">
      <c r="A1455" s="106">
        <v>2018</v>
      </c>
      <c r="B1455" s="107" t="s">
        <v>91</v>
      </c>
      <c r="C1455" s="107" t="s">
        <v>127</v>
      </c>
      <c r="D1455" s="108" t="s">
        <v>222</v>
      </c>
      <c r="E1455" s="1670">
        <v>43163</v>
      </c>
      <c r="F1455" s="172" t="s">
        <v>1429</v>
      </c>
      <c r="G1455" s="111">
        <v>7</v>
      </c>
      <c r="H1455" s="170" t="s">
        <v>1430</v>
      </c>
      <c r="I1455" s="1649"/>
      <c r="J1455" s="189"/>
      <c r="K1455" s="271"/>
      <c r="L1455" s="374"/>
      <c r="M1455" s="374"/>
      <c r="N1455" s="271"/>
      <c r="O1455" s="271"/>
      <c r="P1455" s="374"/>
      <c r="Q1455" s="374"/>
      <c r="R1455" s="374"/>
      <c r="S1455" s="374"/>
      <c r="T1455" s="374"/>
      <c r="U1455" s="410"/>
      <c r="V1455" s="410"/>
    </row>
    <row r="1456" spans="1:22" s="115" customFormat="1" ht="13.5" customHeight="1">
      <c r="A1456" s="134">
        <v>2018</v>
      </c>
      <c r="B1456" s="107" t="s">
        <v>91</v>
      </c>
      <c r="C1456" s="107" t="s">
        <v>127</v>
      </c>
      <c r="D1456" s="107" t="s">
        <v>227</v>
      </c>
      <c r="E1456" s="1670">
        <v>43240</v>
      </c>
      <c r="F1456" s="1665" t="s">
        <v>1431</v>
      </c>
      <c r="G1456" s="111">
        <v>3</v>
      </c>
      <c r="H1456" s="170" t="s">
        <v>1432</v>
      </c>
      <c r="I1456" s="1540"/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</row>
    <row r="1457" spans="1:22" s="115" customFormat="1" ht="13.5" customHeight="1">
      <c r="A1457" s="106">
        <v>2018</v>
      </c>
      <c r="B1457" s="107"/>
      <c r="C1457" s="107"/>
      <c r="D1457" s="107"/>
      <c r="E1457" s="1670"/>
      <c r="F1457" s="1665"/>
      <c r="G1457" s="111">
        <f>SUM(G1453:G1456)</f>
        <v>23</v>
      </c>
      <c r="H1457" s="170"/>
      <c r="I1457" s="1540"/>
      <c r="J1457" s="113"/>
      <c r="K1457" s="113"/>
      <c r="L1457" s="113"/>
      <c r="M1457" s="113"/>
      <c r="N1457" s="113"/>
      <c r="O1457" s="113"/>
      <c r="P1457" s="113"/>
      <c r="Q1457" s="113"/>
      <c r="R1457" s="113"/>
      <c r="S1457" s="113"/>
      <c r="T1457" s="113"/>
    </row>
    <row r="1458" spans="1:22" ht="13.5" customHeight="1">
      <c r="A1458" s="147">
        <v>2019</v>
      </c>
      <c r="B1458" s="73" t="s">
        <v>91</v>
      </c>
      <c r="C1458" s="73" t="s">
        <v>127</v>
      </c>
      <c r="D1458" s="73" t="s">
        <v>68</v>
      </c>
      <c r="E1458" s="1673">
        <v>43540</v>
      </c>
      <c r="F1458" s="1657" t="s">
        <v>1433</v>
      </c>
      <c r="G1458" s="133">
        <v>0</v>
      </c>
      <c r="H1458" s="88" t="s">
        <v>798</v>
      </c>
      <c r="I1458" s="1409" t="s">
        <v>234</v>
      </c>
      <c r="J1458" s="2"/>
    </row>
    <row r="1459" spans="1:22" ht="13.5" customHeight="1">
      <c r="A1459" s="147">
        <v>2019</v>
      </c>
      <c r="B1459" s="73" t="s">
        <v>91</v>
      </c>
      <c r="C1459" s="73" t="s">
        <v>127</v>
      </c>
      <c r="D1459" s="73" t="s">
        <v>68</v>
      </c>
      <c r="E1459" s="1673">
        <v>43540</v>
      </c>
      <c r="F1459" s="1657" t="s">
        <v>1434</v>
      </c>
      <c r="G1459" s="133">
        <v>0</v>
      </c>
      <c r="H1459" s="88" t="s">
        <v>800</v>
      </c>
      <c r="I1459" s="1409" t="s">
        <v>234</v>
      </c>
      <c r="J1459" s="2"/>
    </row>
    <row r="1460" spans="1:22" ht="13.5" customHeight="1">
      <c r="A1460" s="104">
        <v>2019</v>
      </c>
      <c r="E1460" s="1673"/>
      <c r="F1460" s="1657"/>
      <c r="G1460" s="133">
        <f>SUM(G1458:G1459)</f>
        <v>0</v>
      </c>
      <c r="I1460" s="1409"/>
      <c r="J1460" s="2"/>
    </row>
    <row r="1461" spans="1:22" ht="13.5" customHeight="1">
      <c r="A1461" s="124" t="s">
        <v>46</v>
      </c>
      <c r="B1461" s="125"/>
      <c r="C1461" s="125" t="s">
        <v>1435</v>
      </c>
      <c r="D1461" s="126"/>
      <c r="E1461" s="1672"/>
      <c r="F1461" s="264"/>
      <c r="G1461" s="129">
        <f>G1457+G1460</f>
        <v>23</v>
      </c>
      <c r="H1461" s="146"/>
      <c r="I1461" s="1409"/>
      <c r="J1461" s="93"/>
    </row>
    <row r="1462" spans="1:22" ht="13.5" customHeight="1">
      <c r="A1462" s="104"/>
      <c r="D1462" s="131"/>
      <c r="E1462" s="1673"/>
      <c r="F1462" s="87"/>
      <c r="G1462" s="133"/>
      <c r="I1462" s="1409"/>
      <c r="J1462" s="93"/>
    </row>
    <row r="1463" spans="1:22" ht="13.5" customHeight="1">
      <c r="A1463" s="104">
        <v>2019</v>
      </c>
      <c r="B1463" s="73" t="s">
        <v>129</v>
      </c>
      <c r="C1463" s="73" t="s">
        <v>158</v>
      </c>
      <c r="D1463" s="72" t="s">
        <v>246</v>
      </c>
      <c r="E1463" s="1673">
        <v>43779</v>
      </c>
      <c r="F1463" s="133" t="s">
        <v>1436</v>
      </c>
      <c r="G1463" s="87">
        <v>5</v>
      </c>
      <c r="H1463" s="88" t="s">
        <v>305</v>
      </c>
      <c r="I1463" s="1409"/>
      <c r="J1463" s="93"/>
    </row>
    <row r="1464" spans="1:22" ht="13.5" customHeight="1">
      <c r="A1464" s="104">
        <v>2019</v>
      </c>
      <c r="B1464" s="116"/>
      <c r="C1464" s="116"/>
      <c r="D1464" s="342"/>
      <c r="E1464" s="1671"/>
      <c r="F1464" s="199"/>
      <c r="G1464" s="87">
        <f>SUM(G1463)</f>
        <v>5</v>
      </c>
      <c r="H1464" s="152"/>
      <c r="I1464" s="1654"/>
      <c r="J1464" s="93"/>
      <c r="K1464" s="271"/>
      <c r="L1464" s="271"/>
      <c r="M1464" s="271"/>
      <c r="N1464" s="271"/>
      <c r="O1464" s="271"/>
      <c r="P1464" s="271"/>
      <c r="Q1464" s="271"/>
      <c r="R1464" s="271"/>
      <c r="S1464" s="271"/>
      <c r="T1464" s="271"/>
      <c r="U1464" s="372"/>
      <c r="V1464" s="372"/>
    </row>
    <row r="1465" spans="1:22" ht="13.5" customHeight="1">
      <c r="A1465" s="1497">
        <v>2021</v>
      </c>
      <c r="B1465" s="1457" t="s">
        <v>129</v>
      </c>
      <c r="C1465" s="1494" t="s">
        <v>158</v>
      </c>
      <c r="D1465" s="1494" t="s">
        <v>5456</v>
      </c>
      <c r="E1465" s="1669">
        <v>44269</v>
      </c>
      <c r="F1465" s="1495" t="s">
        <v>5460</v>
      </c>
      <c r="G1465" s="1495">
        <v>5</v>
      </c>
      <c r="H1465" s="1494" t="s">
        <v>770</v>
      </c>
      <c r="I1465" s="1556"/>
      <c r="J1465" s="2"/>
    </row>
    <row r="1466" spans="1:22" ht="13.5" customHeight="1">
      <c r="A1466" s="1497">
        <v>2021</v>
      </c>
      <c r="B1466" s="1457"/>
      <c r="C1466" s="1494"/>
      <c r="D1466" s="1494"/>
      <c r="E1466" s="1669"/>
      <c r="F1466" s="1495"/>
      <c r="G1466" s="1495">
        <f>SUM(G1465)</f>
        <v>5</v>
      </c>
      <c r="H1466" s="1494"/>
      <c r="I1466" s="1556"/>
      <c r="J1466" s="2"/>
    </row>
    <row r="1467" spans="1:22" ht="13.5" customHeight="1">
      <c r="A1467" s="124" t="s">
        <v>46</v>
      </c>
      <c r="B1467" s="125"/>
      <c r="C1467" s="125" t="s">
        <v>1437</v>
      </c>
      <c r="D1467" s="272"/>
      <c r="E1467" s="1672"/>
      <c r="F1467" s="129"/>
      <c r="G1467" s="264">
        <v>10</v>
      </c>
      <c r="H1467" s="146"/>
      <c r="I1467" s="1409"/>
      <c r="J1467" s="93"/>
    </row>
    <row r="1468" spans="1:22" ht="13.5" customHeight="1">
      <c r="A1468" s="104"/>
      <c r="D1468" s="72"/>
      <c r="E1468" s="1673"/>
      <c r="F1468" s="133"/>
      <c r="I1468" s="1409"/>
      <c r="J1468" s="93"/>
    </row>
    <row r="1469" spans="1:22" s="115" customFormat="1" ht="13.5" customHeight="1">
      <c r="A1469" s="106">
        <v>2018</v>
      </c>
      <c r="B1469" s="107" t="s">
        <v>164</v>
      </c>
      <c r="C1469" s="107" t="s">
        <v>189</v>
      </c>
      <c r="D1469" s="108" t="s">
        <v>55</v>
      </c>
      <c r="E1469" s="1670">
        <v>43149</v>
      </c>
      <c r="F1469" s="172" t="s">
        <v>1438</v>
      </c>
      <c r="G1469" s="111">
        <v>5</v>
      </c>
      <c r="H1469" s="170" t="s">
        <v>352</v>
      </c>
      <c r="I1469" s="1540"/>
      <c r="J1469" s="114"/>
      <c r="K1469" s="113"/>
      <c r="L1469" s="113"/>
      <c r="M1469" s="113"/>
      <c r="N1469" s="113"/>
      <c r="O1469" s="113"/>
      <c r="P1469" s="113"/>
      <c r="Q1469" s="113"/>
      <c r="R1469" s="113"/>
      <c r="S1469" s="113"/>
      <c r="T1469" s="113"/>
    </row>
    <row r="1470" spans="1:22" s="115" customFormat="1" ht="13.5" customHeight="1">
      <c r="A1470" s="106">
        <v>2018</v>
      </c>
      <c r="B1470" s="107" t="s">
        <v>164</v>
      </c>
      <c r="C1470" s="107" t="s">
        <v>189</v>
      </c>
      <c r="D1470" s="108" t="s">
        <v>222</v>
      </c>
      <c r="E1470" s="1670">
        <v>43163</v>
      </c>
      <c r="F1470" s="172" t="s">
        <v>1439</v>
      </c>
      <c r="G1470" s="111">
        <v>10</v>
      </c>
      <c r="H1470" s="170" t="s">
        <v>1440</v>
      </c>
      <c r="I1470" s="1540"/>
      <c r="J1470" s="114"/>
      <c r="K1470" s="113"/>
      <c r="L1470" s="113"/>
      <c r="M1470" s="113"/>
      <c r="N1470" s="113"/>
      <c r="O1470" s="113"/>
      <c r="P1470" s="113"/>
      <c r="Q1470" s="113"/>
      <c r="R1470" s="113"/>
      <c r="S1470" s="113"/>
      <c r="T1470" s="113"/>
    </row>
    <row r="1471" spans="1:22" s="115" customFormat="1" ht="13.5" customHeight="1">
      <c r="A1471" s="106">
        <v>2018</v>
      </c>
      <c r="B1471" s="107" t="s">
        <v>164</v>
      </c>
      <c r="C1471" s="107" t="s">
        <v>189</v>
      </c>
      <c r="D1471" s="108" t="s">
        <v>222</v>
      </c>
      <c r="E1471" s="1670">
        <v>43163</v>
      </c>
      <c r="F1471" s="172" t="s">
        <v>1441</v>
      </c>
      <c r="G1471" s="111">
        <v>7</v>
      </c>
      <c r="H1471" s="170" t="s">
        <v>1442</v>
      </c>
      <c r="I1471" s="1540"/>
      <c r="J1471" s="114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</row>
    <row r="1472" spans="1:22" s="115" customFormat="1" ht="13.5" customHeight="1">
      <c r="A1472" s="106">
        <v>2018</v>
      </c>
      <c r="B1472" s="107"/>
      <c r="C1472" s="107"/>
      <c r="D1472" s="108"/>
      <c r="E1472" s="1670"/>
      <c r="F1472" s="172"/>
      <c r="G1472" s="111">
        <f>SUM(G1469:G1471)</f>
        <v>22</v>
      </c>
      <c r="H1472" s="170"/>
      <c r="I1472" s="1540"/>
      <c r="J1472" s="114"/>
      <c r="K1472" s="113"/>
      <c r="L1472" s="113"/>
      <c r="M1472" s="113"/>
      <c r="N1472" s="113"/>
      <c r="O1472" s="113"/>
      <c r="P1472" s="113"/>
      <c r="Q1472" s="113"/>
      <c r="R1472" s="113"/>
      <c r="S1472" s="113"/>
      <c r="T1472" s="113"/>
    </row>
    <row r="1473" spans="1:20" ht="13.5" customHeight="1">
      <c r="A1473" s="124" t="s">
        <v>46</v>
      </c>
      <c r="B1473" s="125"/>
      <c r="C1473" s="125" t="s">
        <v>1443</v>
      </c>
      <c r="D1473" s="126"/>
      <c r="E1473" s="1672"/>
      <c r="F1473" s="264"/>
      <c r="G1473" s="129">
        <f>G1472</f>
        <v>22</v>
      </c>
      <c r="H1473" s="146"/>
      <c r="I1473" s="1409"/>
      <c r="J1473" s="93"/>
    </row>
    <row r="1474" spans="1:20" ht="13.5" customHeight="1">
      <c r="A1474" s="104"/>
      <c r="D1474" s="72"/>
      <c r="E1474" s="1673"/>
      <c r="F1474" s="133"/>
      <c r="I1474" s="1409"/>
      <c r="J1474" s="93"/>
    </row>
    <row r="1475" spans="1:20">
      <c r="A1475" s="173">
        <v>2019</v>
      </c>
      <c r="B1475" s="73" t="s">
        <v>129</v>
      </c>
      <c r="C1475" s="174" t="s">
        <v>150</v>
      </c>
      <c r="D1475" s="174" t="s">
        <v>277</v>
      </c>
      <c r="E1475" s="1679">
        <v>43716</v>
      </c>
      <c r="F1475" s="1662" t="s">
        <v>1444</v>
      </c>
      <c r="G1475" s="173">
        <v>7</v>
      </c>
      <c r="H1475" s="88" t="s">
        <v>1185</v>
      </c>
      <c r="I1475" s="1409"/>
    </row>
    <row r="1476" spans="1:20" s="115" customFormat="1" ht="13.5" customHeight="1">
      <c r="A1476" s="173">
        <v>2019</v>
      </c>
      <c r="B1476" s="107"/>
      <c r="C1476" s="107"/>
      <c r="D1476" s="108"/>
      <c r="E1476" s="1670"/>
      <c r="F1476" s="172"/>
      <c r="G1476" s="133">
        <f>SUM(G1475)</f>
        <v>7</v>
      </c>
      <c r="H1476" s="170"/>
      <c r="I1476" s="1540"/>
      <c r="J1476" s="114"/>
      <c r="K1476" s="113"/>
      <c r="L1476" s="113"/>
      <c r="M1476" s="113"/>
      <c r="N1476" s="113"/>
      <c r="O1476" s="113"/>
      <c r="P1476" s="113"/>
      <c r="Q1476" s="113"/>
      <c r="R1476" s="113"/>
      <c r="S1476" s="113"/>
      <c r="T1476" s="113"/>
    </row>
    <row r="1477" spans="1:20" s="115" customFormat="1" ht="13.5" customHeight="1">
      <c r="A1477" s="1458">
        <v>2021</v>
      </c>
      <c r="B1477" s="1457" t="s">
        <v>129</v>
      </c>
      <c r="C1477" s="1457" t="s">
        <v>5695</v>
      </c>
      <c r="D1477" s="1533" t="s">
        <v>5683</v>
      </c>
      <c r="E1477" s="1684">
        <v>44332</v>
      </c>
      <c r="F1477" s="1534" t="s">
        <v>5727</v>
      </c>
      <c r="G1477" s="1458">
        <v>3</v>
      </c>
      <c r="H1477" s="1499" t="s">
        <v>5696</v>
      </c>
      <c r="I1477" s="1540"/>
      <c r="J1477" s="114"/>
      <c r="K1477" s="113"/>
      <c r="L1477" s="113"/>
      <c r="M1477" s="113"/>
      <c r="N1477" s="113"/>
      <c r="O1477" s="113"/>
      <c r="P1477" s="113"/>
      <c r="Q1477" s="113"/>
      <c r="R1477" s="113"/>
      <c r="S1477" s="113"/>
      <c r="T1477" s="113"/>
    </row>
    <row r="1478" spans="1:20" s="115" customFormat="1" ht="13.5" customHeight="1">
      <c r="A1478" s="1458">
        <v>2021</v>
      </c>
      <c r="B1478" s="1457"/>
      <c r="C1478" s="1457"/>
      <c r="D1478" s="1533"/>
      <c r="E1478" s="1670"/>
      <c r="F1478" s="172"/>
      <c r="G1478" s="1458">
        <v>3</v>
      </c>
      <c r="H1478" s="1499"/>
      <c r="I1478" s="1540"/>
      <c r="J1478" s="114"/>
      <c r="K1478" s="113"/>
      <c r="L1478" s="113"/>
      <c r="M1478" s="113"/>
      <c r="N1478" s="113"/>
      <c r="O1478" s="113"/>
      <c r="P1478" s="113"/>
      <c r="Q1478" s="113"/>
      <c r="R1478" s="113"/>
      <c r="S1478" s="113"/>
      <c r="T1478" s="113"/>
    </row>
    <row r="1479" spans="1:20" ht="13.5" customHeight="1">
      <c r="A1479" s="124" t="s">
        <v>46</v>
      </c>
      <c r="B1479" s="125"/>
      <c r="C1479" s="125" t="s">
        <v>1445</v>
      </c>
      <c r="D1479" s="126"/>
      <c r="E1479" s="1672"/>
      <c r="F1479" s="264"/>
      <c r="G1479" s="129">
        <v>10</v>
      </c>
      <c r="H1479" s="146"/>
      <c r="I1479" s="1409"/>
      <c r="J1479" s="93"/>
    </row>
    <row r="1480" spans="1:20" ht="13.5" customHeight="1">
      <c r="A1480" s="104"/>
      <c r="D1480" s="131"/>
      <c r="E1480" s="1673"/>
      <c r="F1480" s="87"/>
      <c r="G1480" s="133"/>
      <c r="I1480" s="1409"/>
      <c r="J1480" s="93"/>
    </row>
    <row r="1481" spans="1:20" ht="13.5" customHeight="1">
      <c r="A1481" s="104">
        <v>2019</v>
      </c>
      <c r="B1481" s="73" t="s">
        <v>129</v>
      </c>
      <c r="C1481" s="73" t="s">
        <v>159</v>
      </c>
      <c r="D1481" s="72" t="s">
        <v>64</v>
      </c>
      <c r="E1481" s="1673">
        <v>43533</v>
      </c>
      <c r="F1481" s="133" t="s">
        <v>1446</v>
      </c>
      <c r="G1481" s="87">
        <v>0</v>
      </c>
      <c r="H1481" s="88" t="s">
        <v>659</v>
      </c>
      <c r="I1481" s="1409" t="s">
        <v>234</v>
      </c>
      <c r="J1481" s="2"/>
    </row>
    <row r="1482" spans="1:20" ht="13.5" customHeight="1">
      <c r="A1482" s="104">
        <v>2019</v>
      </c>
      <c r="B1482" s="73" t="s">
        <v>129</v>
      </c>
      <c r="C1482" s="73" t="s">
        <v>159</v>
      </c>
      <c r="D1482" s="72" t="s">
        <v>64</v>
      </c>
      <c r="E1482" s="1673">
        <v>43533</v>
      </c>
      <c r="F1482" s="133" t="s">
        <v>1447</v>
      </c>
      <c r="G1482" s="87">
        <v>0</v>
      </c>
      <c r="H1482" s="88" t="s">
        <v>765</v>
      </c>
      <c r="I1482" s="1409" t="s">
        <v>234</v>
      </c>
      <c r="J1482" s="2"/>
    </row>
    <row r="1483" spans="1:20" ht="13.5" customHeight="1">
      <c r="A1483" s="104">
        <v>2019</v>
      </c>
      <c r="B1483" s="73" t="s">
        <v>129</v>
      </c>
      <c r="C1483" s="73" t="s">
        <v>159</v>
      </c>
      <c r="D1483" s="72" t="s">
        <v>68</v>
      </c>
      <c r="E1483" s="1673">
        <v>43540</v>
      </c>
      <c r="F1483" s="133" t="s">
        <v>1447</v>
      </c>
      <c r="G1483" s="87">
        <v>0</v>
      </c>
      <c r="H1483" s="88" t="s">
        <v>765</v>
      </c>
      <c r="I1483" s="1409" t="s">
        <v>234</v>
      </c>
      <c r="J1483" s="2"/>
    </row>
    <row r="1484" spans="1:20" ht="13.5" customHeight="1">
      <c r="A1484" s="104">
        <v>2019</v>
      </c>
      <c r="D1484" s="72"/>
      <c r="E1484" s="1673"/>
      <c r="F1484" s="133"/>
      <c r="G1484" s="87">
        <v>0</v>
      </c>
      <c r="I1484" s="1409"/>
      <c r="J1484" s="2"/>
    </row>
    <row r="1485" spans="1:20" ht="13.5" customHeight="1">
      <c r="A1485" s="124" t="s">
        <v>46</v>
      </c>
      <c r="B1485" s="125"/>
      <c r="C1485" s="125" t="s">
        <v>1449</v>
      </c>
      <c r="D1485" s="272"/>
      <c r="E1485" s="1672"/>
      <c r="F1485" s="129"/>
      <c r="G1485" s="264">
        <f>G1484</f>
        <v>0</v>
      </c>
      <c r="H1485" s="146"/>
      <c r="I1485" s="1409"/>
      <c r="J1485" s="2"/>
    </row>
    <row r="1486" spans="1:20" ht="13.5" customHeight="1">
      <c r="A1486" s="278"/>
      <c r="B1486" s="154"/>
      <c r="C1486" s="154"/>
      <c r="D1486" s="279"/>
      <c r="E1486" s="1677"/>
      <c r="F1486" s="153"/>
      <c r="G1486" s="280"/>
      <c r="H1486" s="157"/>
      <c r="I1486" s="1409"/>
      <c r="J1486" s="2"/>
    </row>
    <row r="1487" spans="1:20" ht="13.5" customHeight="1">
      <c r="A1487" s="1536">
        <v>2021</v>
      </c>
      <c r="B1487" s="1457" t="s">
        <v>91</v>
      </c>
      <c r="C1487" s="1494" t="s">
        <v>1602</v>
      </c>
      <c r="D1487" s="1494" t="s">
        <v>252</v>
      </c>
      <c r="E1487" s="1669">
        <v>44262</v>
      </c>
      <c r="F1487" s="1495" t="s">
        <v>5443</v>
      </c>
      <c r="G1487" s="1495">
        <v>10</v>
      </c>
      <c r="H1487" s="1494" t="s">
        <v>885</v>
      </c>
      <c r="I1487" s="1409"/>
      <c r="J1487" s="2"/>
    </row>
    <row r="1488" spans="1:20" ht="13.5" customHeight="1">
      <c r="A1488" s="1497">
        <v>2021</v>
      </c>
      <c r="B1488" s="1457"/>
      <c r="C1488" s="1498"/>
      <c r="D1488" s="1457"/>
      <c r="E1488" s="1684"/>
      <c r="F1488" s="1458"/>
      <c r="G1488" s="1458">
        <f>SUM(G1487)</f>
        <v>10</v>
      </c>
      <c r="H1488" s="1499"/>
      <c r="I1488" s="1409"/>
      <c r="J1488" s="93"/>
    </row>
    <row r="1489" spans="1:20" ht="13.5" customHeight="1">
      <c r="A1489" s="144" t="s">
        <v>46</v>
      </c>
      <c r="B1489" s="125"/>
      <c r="C1489" s="145" t="s">
        <v>1450</v>
      </c>
      <c r="D1489" s="125"/>
      <c r="E1489" s="1672"/>
      <c r="F1489" s="129"/>
      <c r="G1489" s="129">
        <f>G1488</f>
        <v>10</v>
      </c>
      <c r="H1489" s="146"/>
      <c r="I1489" s="1409"/>
      <c r="J1489" s="93"/>
    </row>
    <row r="1490" spans="1:20" ht="13.5" customHeight="1">
      <c r="A1490" s="278"/>
      <c r="B1490" s="154"/>
      <c r="C1490" s="154"/>
      <c r="D1490" s="279"/>
      <c r="E1490" s="1677"/>
      <c r="F1490" s="153"/>
      <c r="G1490" s="280"/>
      <c r="H1490" s="157"/>
      <c r="I1490" s="1409"/>
      <c r="J1490" s="93"/>
    </row>
    <row r="1491" spans="1:20" s="115" customFormat="1" ht="13.5" customHeight="1">
      <c r="A1491" s="106">
        <v>2018</v>
      </c>
      <c r="B1491" s="107" t="s">
        <v>129</v>
      </c>
      <c r="C1491" s="107" t="s">
        <v>1451</v>
      </c>
      <c r="D1491" s="171" t="s">
        <v>702</v>
      </c>
      <c r="E1491" s="1670">
        <v>43267</v>
      </c>
      <c r="F1491" s="111" t="s">
        <v>1452</v>
      </c>
      <c r="G1491" s="172">
        <v>0</v>
      </c>
      <c r="H1491" s="170" t="s">
        <v>765</v>
      </c>
      <c r="I1491" s="1409" t="s">
        <v>234</v>
      </c>
      <c r="J1491" s="113"/>
      <c r="K1491" s="113"/>
      <c r="L1491" s="113"/>
      <c r="M1491" s="113"/>
      <c r="N1491" s="113"/>
      <c r="O1491" s="113"/>
      <c r="P1491" s="113"/>
      <c r="Q1491" s="113"/>
      <c r="R1491" s="113"/>
      <c r="S1491" s="113"/>
      <c r="T1491" s="113"/>
    </row>
    <row r="1492" spans="1:20" s="115" customFormat="1" ht="13.5" customHeight="1">
      <c r="A1492" s="106">
        <v>2018</v>
      </c>
      <c r="B1492" s="107"/>
      <c r="C1492" s="107"/>
      <c r="D1492" s="171"/>
      <c r="E1492" s="1670"/>
      <c r="F1492" s="111"/>
      <c r="G1492" s="172">
        <f>G1491</f>
        <v>0</v>
      </c>
      <c r="H1492" s="170"/>
      <c r="I1492" s="1540"/>
      <c r="J1492" s="113"/>
      <c r="K1492" s="113"/>
      <c r="L1492" s="113"/>
      <c r="M1492" s="113"/>
      <c r="N1492" s="113"/>
      <c r="O1492" s="113"/>
      <c r="P1492" s="113"/>
      <c r="Q1492" s="113"/>
      <c r="R1492" s="113"/>
      <c r="S1492" s="113"/>
      <c r="T1492" s="113"/>
    </row>
    <row r="1493" spans="1:20" ht="13.5" customHeight="1">
      <c r="A1493" s="124" t="s">
        <v>46</v>
      </c>
      <c r="B1493" s="125"/>
      <c r="C1493" s="125" t="s">
        <v>1453</v>
      </c>
      <c r="D1493" s="272"/>
      <c r="E1493" s="1672"/>
      <c r="F1493" s="129"/>
      <c r="G1493" s="264">
        <f>G1492</f>
        <v>0</v>
      </c>
      <c r="H1493" s="146"/>
      <c r="I1493" s="1409"/>
      <c r="J1493" s="2"/>
    </row>
    <row r="1494" spans="1:20" ht="13.5" customHeight="1">
      <c r="A1494" s="278"/>
      <c r="B1494" s="154"/>
      <c r="C1494" s="154"/>
      <c r="D1494" s="279"/>
      <c r="E1494" s="1677"/>
      <c r="F1494" s="153"/>
      <c r="G1494" s="280"/>
      <c r="H1494" s="157"/>
      <c r="I1494" s="1409"/>
      <c r="J1494" s="93"/>
    </row>
    <row r="1495" spans="1:20" s="115" customFormat="1" ht="13.5" customHeight="1">
      <c r="A1495" s="104">
        <v>2019</v>
      </c>
      <c r="B1495" s="73" t="s">
        <v>53</v>
      </c>
      <c r="C1495" s="73" t="s">
        <v>3312</v>
      </c>
      <c r="D1495" s="72" t="s">
        <v>94</v>
      </c>
      <c r="E1495" s="1673">
        <v>43772</v>
      </c>
      <c r="F1495" s="133" t="s">
        <v>1454</v>
      </c>
      <c r="G1495" s="87">
        <v>5</v>
      </c>
      <c r="H1495" s="88" t="s">
        <v>435</v>
      </c>
      <c r="I1495" s="1540"/>
      <c r="J1495" s="113"/>
      <c r="K1495" s="113"/>
      <c r="L1495" s="113"/>
      <c r="M1495" s="113"/>
      <c r="N1495" s="113"/>
      <c r="O1495" s="113"/>
      <c r="P1495" s="113"/>
      <c r="Q1495" s="113"/>
      <c r="R1495" s="113"/>
      <c r="S1495" s="113"/>
      <c r="T1495" s="113"/>
    </row>
    <row r="1496" spans="1:20" s="115" customFormat="1" ht="13.5" customHeight="1">
      <c r="A1496" s="104">
        <v>2019</v>
      </c>
      <c r="B1496" s="73"/>
      <c r="C1496" s="73"/>
      <c r="D1496" s="72"/>
      <c r="E1496" s="1673"/>
      <c r="F1496" s="133"/>
      <c r="G1496" s="87">
        <f>G1495</f>
        <v>5</v>
      </c>
      <c r="H1496" s="88"/>
      <c r="I1496" s="1540"/>
      <c r="J1496" s="113"/>
      <c r="K1496" s="113"/>
      <c r="L1496" s="113"/>
      <c r="M1496" s="113"/>
      <c r="N1496" s="113"/>
      <c r="O1496" s="113"/>
      <c r="P1496" s="113"/>
      <c r="Q1496" s="113"/>
      <c r="R1496" s="113"/>
      <c r="S1496" s="113"/>
      <c r="T1496" s="113"/>
    </row>
    <row r="1497" spans="1:20" ht="13.5" customHeight="1">
      <c r="A1497" s="124" t="s">
        <v>46</v>
      </c>
      <c r="B1497" s="125"/>
      <c r="C1497" s="125" t="s">
        <v>5763</v>
      </c>
      <c r="D1497" s="272"/>
      <c r="E1497" s="1672"/>
      <c r="F1497" s="129"/>
      <c r="G1497" s="264">
        <f>G1496</f>
        <v>5</v>
      </c>
      <c r="H1497" s="146"/>
      <c r="I1497" s="1409"/>
      <c r="J1497" s="2"/>
    </row>
    <row r="1498" spans="1:20" ht="13.5" customHeight="1">
      <c r="A1498" s="278"/>
      <c r="B1498" s="154"/>
      <c r="C1498" s="154"/>
      <c r="D1498" s="279"/>
      <c r="E1498" s="1677"/>
      <c r="F1498" s="153"/>
      <c r="G1498" s="280"/>
      <c r="H1498" s="157"/>
      <c r="I1498" s="1409"/>
      <c r="J1498" s="93"/>
    </row>
    <row r="1499" spans="1:20" s="115" customFormat="1" ht="13.5" customHeight="1">
      <c r="A1499" s="106">
        <v>2018</v>
      </c>
      <c r="B1499" s="107" t="s">
        <v>699</v>
      </c>
      <c r="C1499" s="107" t="s">
        <v>1456</v>
      </c>
      <c r="D1499" s="171" t="s">
        <v>1457</v>
      </c>
      <c r="E1499" s="1670">
        <v>43170</v>
      </c>
      <c r="F1499" s="111" t="s">
        <v>1458</v>
      </c>
      <c r="G1499" s="172">
        <v>10</v>
      </c>
      <c r="H1499" s="170" t="s">
        <v>1295</v>
      </c>
      <c r="I1499" s="1540"/>
      <c r="J1499" s="113"/>
      <c r="K1499" s="113"/>
      <c r="L1499" s="113"/>
      <c r="M1499" s="113"/>
      <c r="N1499" s="113"/>
      <c r="O1499" s="113"/>
      <c r="P1499" s="113"/>
      <c r="Q1499" s="113"/>
      <c r="R1499" s="113"/>
      <c r="S1499" s="113"/>
      <c r="T1499" s="113"/>
    </row>
    <row r="1500" spans="1:20" s="115" customFormat="1" ht="13.5" customHeight="1">
      <c r="A1500" s="106">
        <v>2018</v>
      </c>
      <c r="B1500" s="107"/>
      <c r="C1500" s="107"/>
      <c r="D1500" s="171"/>
      <c r="E1500" s="1670"/>
      <c r="F1500" s="111"/>
      <c r="G1500" s="172">
        <f>G1499</f>
        <v>10</v>
      </c>
      <c r="H1500" s="170"/>
      <c r="I1500" s="1540"/>
      <c r="J1500" s="113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</row>
    <row r="1501" spans="1:20" ht="13.5" customHeight="1">
      <c r="A1501" s="124" t="s">
        <v>46</v>
      </c>
      <c r="B1501" s="125"/>
      <c r="C1501" s="125" t="s">
        <v>3669</v>
      </c>
      <c r="D1501" s="272"/>
      <c r="E1501" s="1672"/>
      <c r="F1501" s="129"/>
      <c r="G1501" s="264">
        <f>G1500</f>
        <v>10</v>
      </c>
      <c r="H1501" s="146"/>
      <c r="I1501" s="1409"/>
      <c r="J1501" s="2"/>
    </row>
    <row r="1502" spans="1:20" ht="13.5" customHeight="1">
      <c r="A1502" s="104"/>
      <c r="D1502" s="72"/>
      <c r="E1502" s="1673"/>
      <c r="F1502" s="133"/>
      <c r="I1502" s="1409"/>
      <c r="J1502" s="93"/>
    </row>
    <row r="1503" spans="1:20" ht="13.5" customHeight="1">
      <c r="A1503" s="104">
        <v>2019</v>
      </c>
      <c r="B1503" s="73" t="s">
        <v>129</v>
      </c>
      <c r="C1503" s="73" t="s">
        <v>143</v>
      </c>
      <c r="D1503" s="72" t="s">
        <v>819</v>
      </c>
      <c r="E1503" s="1673">
        <v>43765</v>
      </c>
      <c r="F1503" s="133" t="s">
        <v>1460</v>
      </c>
      <c r="G1503" s="87">
        <v>5</v>
      </c>
      <c r="H1503" s="88" t="s">
        <v>305</v>
      </c>
      <c r="I1503" s="1409"/>
      <c r="J1503" s="2"/>
    </row>
    <row r="1504" spans="1:20" ht="13.5" customHeight="1">
      <c r="A1504" s="104">
        <v>2019</v>
      </c>
      <c r="B1504" s="73" t="s">
        <v>129</v>
      </c>
      <c r="C1504" s="73" t="s">
        <v>143</v>
      </c>
      <c r="D1504" s="72" t="s">
        <v>819</v>
      </c>
      <c r="E1504" s="1673">
        <v>43765</v>
      </c>
      <c r="F1504" s="133" t="s">
        <v>1461</v>
      </c>
      <c r="G1504" s="87">
        <v>5</v>
      </c>
      <c r="H1504" s="88" t="s">
        <v>295</v>
      </c>
      <c r="I1504" s="1409"/>
      <c r="J1504" s="2"/>
    </row>
    <row r="1505" spans="1:22" ht="13.5" customHeight="1">
      <c r="A1505" s="104">
        <v>2019</v>
      </c>
      <c r="B1505" s="73" t="s">
        <v>129</v>
      </c>
      <c r="C1505" s="73" t="s">
        <v>143</v>
      </c>
      <c r="D1505" s="72" t="s">
        <v>94</v>
      </c>
      <c r="E1505" s="1673">
        <v>43765</v>
      </c>
      <c r="F1505" s="133" t="s">
        <v>1461</v>
      </c>
      <c r="G1505" s="87">
        <v>5</v>
      </c>
      <c r="H1505" s="88" t="s">
        <v>295</v>
      </c>
      <c r="I1505" s="1409"/>
      <c r="J1505" s="2"/>
    </row>
    <row r="1506" spans="1:22" ht="13.5" customHeight="1">
      <c r="A1506" s="104">
        <v>2019</v>
      </c>
      <c r="B1506" s="116"/>
      <c r="C1506" s="116"/>
      <c r="D1506" s="342"/>
      <c r="E1506" s="1671"/>
      <c r="F1506" s="199"/>
      <c r="G1506" s="87">
        <f>SUM(G1503:G1505)</f>
        <v>15</v>
      </c>
      <c r="H1506" s="152"/>
      <c r="I1506" s="1649"/>
      <c r="J1506" s="261"/>
      <c r="K1506" s="261"/>
      <c r="L1506" s="261"/>
      <c r="M1506" s="261"/>
      <c r="N1506" s="261"/>
      <c r="O1506" s="261"/>
      <c r="P1506" s="261"/>
      <c r="Q1506" s="261"/>
      <c r="R1506" s="261"/>
      <c r="S1506" s="261"/>
      <c r="T1506" s="261"/>
      <c r="U1506" s="340"/>
      <c r="V1506" s="340"/>
    </row>
    <row r="1507" spans="1:22" ht="13.5" customHeight="1">
      <c r="A1507" s="124" t="s">
        <v>46</v>
      </c>
      <c r="B1507" s="125"/>
      <c r="C1507" s="125" t="s">
        <v>1459</v>
      </c>
      <c r="D1507" s="272"/>
      <c r="E1507" s="1672"/>
      <c r="F1507" s="129"/>
      <c r="G1507" s="264">
        <f>G1506</f>
        <v>15</v>
      </c>
      <c r="H1507" s="146"/>
      <c r="I1507" s="1409"/>
      <c r="J1507" s="2"/>
    </row>
    <row r="1508" spans="1:22" ht="13.5" customHeight="1">
      <c r="A1508" s="104"/>
      <c r="D1508" s="72"/>
      <c r="E1508" s="1673"/>
      <c r="F1508" s="133"/>
      <c r="I1508" s="1409"/>
      <c r="J1508" s="2"/>
    </row>
    <row r="1509" spans="1:22" ht="13.5" customHeight="1">
      <c r="A1509" s="104">
        <v>2019</v>
      </c>
      <c r="B1509" s="73" t="s">
        <v>129</v>
      </c>
      <c r="C1509" s="73" t="s">
        <v>161</v>
      </c>
      <c r="D1509" s="72" t="s">
        <v>433</v>
      </c>
      <c r="E1509" s="1673">
        <v>43548</v>
      </c>
      <c r="F1509" s="133" t="s">
        <v>1462</v>
      </c>
      <c r="G1509" s="87">
        <v>5</v>
      </c>
      <c r="H1509" s="88" t="s">
        <v>1463</v>
      </c>
      <c r="I1509" s="1409"/>
      <c r="J1509" s="2"/>
    </row>
    <row r="1510" spans="1:22" ht="13.5" customHeight="1">
      <c r="A1510" s="104">
        <v>2019</v>
      </c>
      <c r="D1510" s="72"/>
      <c r="E1510" s="1673"/>
      <c r="F1510" s="133"/>
      <c r="G1510" s="87">
        <f>SUM(G1509)</f>
        <v>5</v>
      </c>
      <c r="I1510" s="1409"/>
      <c r="J1510" s="2"/>
    </row>
    <row r="1511" spans="1:22" ht="13.5" customHeight="1">
      <c r="A1511" s="124" t="s">
        <v>46</v>
      </c>
      <c r="B1511" s="125"/>
      <c r="C1511" s="125" t="s">
        <v>1464</v>
      </c>
      <c r="D1511" s="272"/>
      <c r="E1511" s="1672"/>
      <c r="F1511" s="129"/>
      <c r="G1511" s="264">
        <f>G1510</f>
        <v>5</v>
      </c>
      <c r="H1511" s="146"/>
      <c r="I1511" s="1409"/>
      <c r="J1511" s="2"/>
    </row>
    <row r="1512" spans="1:22" ht="13.5" customHeight="1">
      <c r="A1512" s="278"/>
      <c r="B1512" s="154"/>
      <c r="C1512" s="154"/>
      <c r="D1512" s="279"/>
      <c r="E1512" s="1677"/>
      <c r="F1512" s="153"/>
      <c r="G1512" s="280"/>
      <c r="H1512" s="157"/>
      <c r="I1512" s="1409"/>
      <c r="J1512" s="2"/>
    </row>
    <row r="1513" spans="1:22" s="115" customFormat="1" ht="13.5" customHeight="1">
      <c r="A1513" s="134">
        <v>2018</v>
      </c>
      <c r="B1513" s="107" t="s">
        <v>129</v>
      </c>
      <c r="C1513" s="169" t="s">
        <v>137</v>
      </c>
      <c r="D1513" s="107" t="s">
        <v>222</v>
      </c>
      <c r="E1513" s="1670">
        <v>43163</v>
      </c>
      <c r="F1513" s="111" t="s">
        <v>1465</v>
      </c>
      <c r="G1513" s="111">
        <v>7</v>
      </c>
      <c r="H1513" s="170" t="s">
        <v>1466</v>
      </c>
      <c r="I1513" s="1540"/>
      <c r="J1513" s="114"/>
      <c r="K1513" s="113"/>
      <c r="L1513" s="113"/>
      <c r="M1513" s="113"/>
      <c r="N1513" s="113"/>
      <c r="O1513" s="113"/>
      <c r="P1513" s="113"/>
      <c r="Q1513" s="113"/>
      <c r="R1513" s="113"/>
      <c r="S1513" s="113"/>
      <c r="T1513" s="113"/>
    </row>
    <row r="1514" spans="1:22" ht="13.5" customHeight="1">
      <c r="A1514" s="134">
        <v>2018</v>
      </c>
      <c r="B1514" s="116"/>
      <c r="C1514" s="151"/>
      <c r="D1514" s="116"/>
      <c r="E1514" s="1671"/>
      <c r="F1514" s="199"/>
      <c r="G1514" s="111">
        <f>SUM(G1513)</f>
        <v>7</v>
      </c>
      <c r="H1514" s="152"/>
      <c r="I1514" s="1409"/>
      <c r="J1514" s="189"/>
      <c r="K1514" s="186"/>
    </row>
    <row r="1515" spans="1:22" ht="13.5" customHeight="1">
      <c r="A1515" s="147">
        <v>2019</v>
      </c>
      <c r="B1515" s="73" t="s">
        <v>129</v>
      </c>
      <c r="C1515" s="148" t="s">
        <v>137</v>
      </c>
      <c r="D1515" s="73" t="s">
        <v>94</v>
      </c>
      <c r="E1515" s="1673">
        <v>43772</v>
      </c>
      <c r="F1515" s="133" t="s">
        <v>1467</v>
      </c>
      <c r="G1515" s="133">
        <v>5</v>
      </c>
      <c r="H1515" s="88" t="s">
        <v>765</v>
      </c>
      <c r="I1515" s="1409"/>
      <c r="J1515" s="93"/>
    </row>
    <row r="1516" spans="1:22" ht="13.5" customHeight="1">
      <c r="A1516" s="147">
        <v>2018</v>
      </c>
      <c r="C1516" s="148"/>
      <c r="E1516" s="1673"/>
      <c r="F1516" s="133"/>
      <c r="G1516" s="133">
        <f>SUM(G1515)</f>
        <v>5</v>
      </c>
      <c r="I1516" s="1409"/>
      <c r="J1516" s="93"/>
    </row>
    <row r="1517" spans="1:22" ht="13.5" customHeight="1">
      <c r="A1517" s="343">
        <v>2020</v>
      </c>
      <c r="B1517" s="344" t="s">
        <v>129</v>
      </c>
      <c r="C1517" s="345" t="s">
        <v>137</v>
      </c>
      <c r="D1517" s="345" t="s">
        <v>252</v>
      </c>
      <c r="E1517" s="1704">
        <v>43891</v>
      </c>
      <c r="F1517" s="1666" t="s">
        <v>1467</v>
      </c>
      <c r="G1517" s="348">
        <v>3</v>
      </c>
      <c r="H1517" s="1646" t="s">
        <v>1468</v>
      </c>
      <c r="I1517" s="1409"/>
      <c r="J1517" s="93"/>
    </row>
    <row r="1518" spans="1:22" ht="13.5" customHeight="1">
      <c r="A1518" s="1413">
        <v>2020</v>
      </c>
      <c r="C1518" s="148"/>
      <c r="E1518" s="1673"/>
      <c r="F1518" s="133"/>
      <c r="G1518" s="1363">
        <f>SUM(G1517:G1517)</f>
        <v>3</v>
      </c>
      <c r="I1518" s="1409"/>
      <c r="J1518" s="93"/>
    </row>
    <row r="1519" spans="1:22" ht="13.5" customHeight="1">
      <c r="A1519" s="144" t="s">
        <v>46</v>
      </c>
      <c r="B1519" s="125"/>
      <c r="C1519" s="145" t="s">
        <v>1469</v>
      </c>
      <c r="D1519" s="125"/>
      <c r="E1519" s="1672"/>
      <c r="F1519" s="129"/>
      <c r="G1519" s="129">
        <f>G1514+G1516+G1518</f>
        <v>15</v>
      </c>
      <c r="H1519" s="146"/>
      <c r="I1519" s="1409"/>
      <c r="J1519" s="93"/>
    </row>
    <row r="1520" spans="1:22" ht="13.5" customHeight="1">
      <c r="A1520" s="147"/>
      <c r="C1520" s="148"/>
      <c r="E1520" s="1673"/>
      <c r="F1520" s="133"/>
      <c r="G1520" s="133"/>
      <c r="I1520" s="1409"/>
      <c r="J1520" s="93"/>
    </row>
    <row r="1521" spans="1:20" s="115" customFormat="1" ht="13.5" customHeight="1">
      <c r="A1521" s="134">
        <v>2018</v>
      </c>
      <c r="B1521" s="107" t="s">
        <v>91</v>
      </c>
      <c r="C1521" s="169" t="s">
        <v>116</v>
      </c>
      <c r="D1521" s="107" t="s">
        <v>86</v>
      </c>
      <c r="E1521" s="1670">
        <v>43211</v>
      </c>
      <c r="F1521" s="111" t="s">
        <v>1474</v>
      </c>
      <c r="G1521" s="111">
        <v>0</v>
      </c>
      <c r="H1521" s="170" t="s">
        <v>670</v>
      </c>
      <c r="I1521" s="1409" t="s">
        <v>234</v>
      </c>
      <c r="J1521" s="114"/>
      <c r="K1521" s="113"/>
      <c r="L1521" s="113"/>
      <c r="M1521" s="113"/>
      <c r="N1521" s="113"/>
      <c r="O1521" s="113"/>
      <c r="P1521" s="113"/>
      <c r="Q1521" s="113"/>
      <c r="R1521" s="113"/>
      <c r="S1521" s="113"/>
      <c r="T1521" s="113"/>
    </row>
    <row r="1522" spans="1:20" s="115" customFormat="1" ht="13.5" customHeight="1">
      <c r="A1522" s="134">
        <v>2018</v>
      </c>
      <c r="B1522" s="107" t="s">
        <v>91</v>
      </c>
      <c r="C1522" s="107" t="s">
        <v>116</v>
      </c>
      <c r="D1522" s="107" t="s">
        <v>227</v>
      </c>
      <c r="E1522" s="1670">
        <v>43240</v>
      </c>
      <c r="F1522" s="1665" t="s">
        <v>1475</v>
      </c>
      <c r="G1522" s="111">
        <v>7</v>
      </c>
      <c r="H1522" s="170" t="s">
        <v>1476</v>
      </c>
      <c r="I1522" s="1540"/>
      <c r="J1522" s="113"/>
      <c r="K1522" s="113"/>
      <c r="L1522" s="113"/>
      <c r="M1522" s="113"/>
      <c r="N1522" s="113"/>
      <c r="O1522" s="113"/>
      <c r="P1522" s="113"/>
      <c r="Q1522" s="113"/>
      <c r="R1522" s="113"/>
      <c r="S1522" s="113"/>
      <c r="T1522" s="113"/>
    </row>
    <row r="1523" spans="1:20" s="115" customFormat="1">
      <c r="A1523" s="134">
        <v>2018</v>
      </c>
      <c r="B1523" s="107" t="s">
        <v>91</v>
      </c>
      <c r="C1523" s="107" t="s">
        <v>116</v>
      </c>
      <c r="D1523" s="107" t="s">
        <v>370</v>
      </c>
      <c r="E1523" s="1670">
        <v>43247</v>
      </c>
      <c r="F1523" s="111" t="s">
        <v>1477</v>
      </c>
      <c r="G1523" s="111">
        <v>5</v>
      </c>
      <c r="H1523" s="170" t="s">
        <v>457</v>
      </c>
      <c r="I1523" s="1540"/>
      <c r="J1523" s="113"/>
      <c r="K1523" s="113"/>
      <c r="L1523" s="113"/>
      <c r="M1523" s="113"/>
      <c r="N1523" s="113"/>
      <c r="O1523" s="113"/>
      <c r="P1523" s="113"/>
      <c r="Q1523" s="113"/>
      <c r="R1523" s="113"/>
      <c r="S1523" s="113"/>
      <c r="T1523" s="113"/>
    </row>
    <row r="1524" spans="1:20" s="115" customFormat="1" ht="13.5" customHeight="1">
      <c r="A1524" s="134">
        <v>2018</v>
      </c>
      <c r="B1524" s="107"/>
      <c r="C1524" s="169"/>
      <c r="D1524" s="107"/>
      <c r="E1524" s="1670"/>
      <c r="F1524" s="111"/>
      <c r="G1524" s="111">
        <f>SUM(G1521:G1523)</f>
        <v>12</v>
      </c>
      <c r="H1524" s="170"/>
      <c r="I1524" s="1540"/>
      <c r="J1524" s="114"/>
      <c r="K1524" s="113"/>
      <c r="L1524" s="113"/>
      <c r="M1524" s="113"/>
      <c r="N1524" s="113"/>
      <c r="O1524" s="113"/>
      <c r="P1524" s="113"/>
      <c r="Q1524" s="113"/>
      <c r="R1524" s="113"/>
      <c r="S1524" s="113"/>
      <c r="T1524" s="113"/>
    </row>
    <row r="1525" spans="1:20">
      <c r="A1525" s="147">
        <v>2019</v>
      </c>
      <c r="B1525" s="73" t="s">
        <v>91</v>
      </c>
      <c r="C1525" s="73" t="s">
        <v>116</v>
      </c>
      <c r="D1525" s="73" t="s">
        <v>86</v>
      </c>
      <c r="E1525" s="1673">
        <v>43562</v>
      </c>
      <c r="F1525" s="133" t="s">
        <v>1478</v>
      </c>
      <c r="G1525" s="133">
        <v>0</v>
      </c>
      <c r="H1525" s="88" t="s">
        <v>670</v>
      </c>
      <c r="I1525" s="1409" t="s">
        <v>234</v>
      </c>
      <c r="J1525" s="2"/>
    </row>
    <row r="1526" spans="1:20">
      <c r="A1526" s="173">
        <v>2019</v>
      </c>
      <c r="B1526" s="73" t="s">
        <v>91</v>
      </c>
      <c r="C1526" s="174" t="s">
        <v>116</v>
      </c>
      <c r="D1526" s="174" t="s">
        <v>277</v>
      </c>
      <c r="E1526" s="1679">
        <v>43716</v>
      </c>
      <c r="F1526" s="1662" t="s">
        <v>1479</v>
      </c>
      <c r="G1526" s="173">
        <v>10</v>
      </c>
      <c r="H1526" s="88" t="s">
        <v>1215</v>
      </c>
      <c r="I1526" s="1409"/>
    </row>
    <row r="1527" spans="1:20">
      <c r="A1527" s="173">
        <v>2019</v>
      </c>
      <c r="B1527" s="73" t="s">
        <v>91</v>
      </c>
      <c r="C1527" s="174" t="s">
        <v>116</v>
      </c>
      <c r="D1527" s="174" t="s">
        <v>277</v>
      </c>
      <c r="E1527" s="1679">
        <v>43716</v>
      </c>
      <c r="F1527" s="1662" t="s">
        <v>1480</v>
      </c>
      <c r="G1527" s="173">
        <v>3</v>
      </c>
      <c r="H1527" s="88" t="s">
        <v>1151</v>
      </c>
      <c r="I1527" s="1409"/>
    </row>
    <row r="1528" spans="1:20">
      <c r="A1528" s="173">
        <v>2019</v>
      </c>
      <c r="B1528" s="73" t="s">
        <v>91</v>
      </c>
      <c r="C1528" s="174" t="s">
        <v>116</v>
      </c>
      <c r="D1528" s="174" t="s">
        <v>277</v>
      </c>
      <c r="E1528" s="1679">
        <v>43716</v>
      </c>
      <c r="F1528" s="1662" t="s">
        <v>1481</v>
      </c>
      <c r="G1528" s="173">
        <v>7</v>
      </c>
      <c r="H1528" s="88" t="s">
        <v>976</v>
      </c>
      <c r="I1528" s="1409"/>
    </row>
    <row r="1529" spans="1:20">
      <c r="A1529" s="147">
        <v>2019</v>
      </c>
      <c r="E1529" s="1673"/>
      <c r="F1529" s="133"/>
      <c r="G1529" s="133">
        <f>SUM(G1525:G1528)</f>
        <v>20</v>
      </c>
      <c r="I1529" s="1409"/>
      <c r="J1529" s="2"/>
    </row>
    <row r="1530" spans="1:20">
      <c r="A1530" s="343">
        <v>2020</v>
      </c>
      <c r="B1530" s="344" t="s">
        <v>91</v>
      </c>
      <c r="C1530" s="345" t="s">
        <v>116</v>
      </c>
      <c r="D1530" s="345" t="s">
        <v>252</v>
      </c>
      <c r="E1530" s="1704">
        <v>43891</v>
      </c>
      <c r="F1530" s="1666" t="s">
        <v>1482</v>
      </c>
      <c r="G1530" s="348">
        <v>7</v>
      </c>
      <c r="H1530" s="1646" t="s">
        <v>1483</v>
      </c>
      <c r="I1530" s="1409"/>
      <c r="J1530" s="2"/>
    </row>
    <row r="1531" spans="1:20">
      <c r="A1531" s="1413">
        <v>2020</v>
      </c>
      <c r="E1531" s="1673"/>
      <c r="F1531" s="133"/>
      <c r="G1531" s="409">
        <f>SUM(G1530:G1530)</f>
        <v>7</v>
      </c>
      <c r="I1531" s="1409"/>
      <c r="J1531" s="2"/>
    </row>
    <row r="1532" spans="1:20">
      <c r="A1532" s="1497">
        <v>2021</v>
      </c>
      <c r="B1532" s="1457" t="s">
        <v>91</v>
      </c>
      <c r="C1532" s="1494" t="s">
        <v>116</v>
      </c>
      <c r="D1532" s="1494" t="s">
        <v>252</v>
      </c>
      <c r="E1532" s="1669">
        <v>44262</v>
      </c>
      <c r="F1532" s="1495" t="s">
        <v>2620</v>
      </c>
      <c r="G1532" s="1495">
        <v>10</v>
      </c>
      <c r="H1532" s="1494" t="s">
        <v>335</v>
      </c>
      <c r="I1532" s="1409"/>
      <c r="J1532" s="2"/>
    </row>
    <row r="1533" spans="1:20">
      <c r="A1533" s="1497">
        <v>2021</v>
      </c>
      <c r="B1533" s="1457" t="s">
        <v>91</v>
      </c>
      <c r="C1533" s="1494" t="s">
        <v>116</v>
      </c>
      <c r="D1533" s="1494" t="s">
        <v>252</v>
      </c>
      <c r="E1533" s="1669">
        <v>44262</v>
      </c>
      <c r="F1533" s="1495" t="s">
        <v>5444</v>
      </c>
      <c r="G1533" s="1495">
        <v>10</v>
      </c>
      <c r="H1533" s="1494" t="s">
        <v>1328</v>
      </c>
      <c r="I1533" s="1409"/>
      <c r="J1533" s="2"/>
    </row>
    <row r="1534" spans="1:20">
      <c r="A1534" s="1497">
        <v>2021</v>
      </c>
      <c r="B1534" s="1457" t="s">
        <v>91</v>
      </c>
      <c r="C1534" s="1494" t="s">
        <v>116</v>
      </c>
      <c r="D1534" s="1494" t="s">
        <v>252</v>
      </c>
      <c r="E1534" s="1669">
        <v>44262</v>
      </c>
      <c r="F1534" s="1495" t="s">
        <v>5445</v>
      </c>
      <c r="G1534" s="1495">
        <v>7</v>
      </c>
      <c r="H1534" s="1494" t="s">
        <v>780</v>
      </c>
      <c r="I1534" s="1409"/>
      <c r="J1534" s="2"/>
    </row>
    <row r="1535" spans="1:20">
      <c r="A1535" s="1497">
        <v>2021</v>
      </c>
      <c r="B1535" s="1457" t="s">
        <v>91</v>
      </c>
      <c r="C1535" s="1494" t="s">
        <v>116</v>
      </c>
      <c r="D1535" s="1494" t="s">
        <v>5683</v>
      </c>
      <c r="E1535" s="1669">
        <v>44332</v>
      </c>
      <c r="F1535" s="1495" t="s">
        <v>5730</v>
      </c>
      <c r="G1535" s="1495">
        <v>3</v>
      </c>
      <c r="H1535" s="1494" t="s">
        <v>5698</v>
      </c>
      <c r="I1535" s="1409"/>
      <c r="J1535" s="2"/>
    </row>
    <row r="1536" spans="1:20">
      <c r="A1536" s="1497">
        <v>2021</v>
      </c>
      <c r="B1536" s="1457"/>
      <c r="C1536" s="1457"/>
      <c r="D1536" s="1457"/>
      <c r="E1536" s="1684"/>
      <c r="F1536" s="1458"/>
      <c r="G1536" s="1458">
        <f>SUM(G1532:G1535)</f>
        <v>30</v>
      </c>
      <c r="H1536" s="1499"/>
      <c r="I1536" s="1409"/>
      <c r="J1536" s="2"/>
    </row>
    <row r="1537" spans="1:10" ht="13.5" customHeight="1">
      <c r="A1537" s="144" t="s">
        <v>46</v>
      </c>
      <c r="B1537" s="125"/>
      <c r="C1537" s="145" t="s">
        <v>1484</v>
      </c>
      <c r="D1537" s="125"/>
      <c r="E1537" s="1672"/>
      <c r="F1537" s="129"/>
      <c r="G1537" s="129">
        <f>G1524+G1529+G1531+G1536</f>
        <v>69</v>
      </c>
      <c r="H1537" s="146"/>
      <c r="I1537" s="1409"/>
      <c r="J1537" s="93"/>
    </row>
    <row r="1538" spans="1:10" ht="13.5" customHeight="1">
      <c r="A1538" s="147"/>
      <c r="C1538" s="148"/>
      <c r="E1538" s="1673"/>
      <c r="F1538" s="133"/>
      <c r="G1538" s="133"/>
      <c r="I1538" s="1409"/>
      <c r="J1538" s="93"/>
    </row>
    <row r="1539" spans="1:10" ht="13.5" customHeight="1">
      <c r="A1539" s="104">
        <v>2019</v>
      </c>
      <c r="B1539" s="73" t="s">
        <v>53</v>
      </c>
      <c r="C1539" s="73" t="s">
        <v>82</v>
      </c>
      <c r="D1539" s="131" t="s">
        <v>66</v>
      </c>
      <c r="E1539" s="1673">
        <v>43541</v>
      </c>
      <c r="F1539" s="87" t="s">
        <v>1485</v>
      </c>
      <c r="G1539" s="133">
        <v>5</v>
      </c>
      <c r="H1539" s="88" t="s">
        <v>1374</v>
      </c>
      <c r="I1539" s="1409"/>
      <c r="J1539" s="93"/>
    </row>
    <row r="1540" spans="1:10" ht="13.5" customHeight="1">
      <c r="A1540" s="104">
        <v>2019</v>
      </c>
      <c r="D1540" s="131"/>
      <c r="E1540" s="1673"/>
      <c r="F1540" s="87"/>
      <c r="G1540" s="133">
        <f>SUM(G1539)</f>
        <v>5</v>
      </c>
      <c r="I1540" s="1409"/>
      <c r="J1540" s="93"/>
    </row>
    <row r="1541" spans="1:10" ht="13.5" customHeight="1">
      <c r="A1541" s="124" t="s">
        <v>46</v>
      </c>
      <c r="B1541" s="125"/>
      <c r="C1541" s="125" t="s">
        <v>5764</v>
      </c>
      <c r="D1541" s="126"/>
      <c r="E1541" s="1672"/>
      <c r="F1541" s="264"/>
      <c r="G1541" s="129">
        <f>G1540</f>
        <v>5</v>
      </c>
      <c r="H1541" s="146"/>
      <c r="I1541" s="1409"/>
      <c r="J1541" s="93"/>
    </row>
    <row r="1542" spans="1:10" ht="13.5" customHeight="1">
      <c r="A1542" s="147"/>
      <c r="C1542" s="148"/>
      <c r="E1542" s="1673"/>
      <c r="F1542" s="133"/>
      <c r="G1542" s="133"/>
      <c r="I1542" s="1409"/>
      <c r="J1542" s="93"/>
    </row>
    <row r="1543" spans="1:10" ht="13.5" customHeight="1">
      <c r="A1543" s="1413">
        <v>2020</v>
      </c>
      <c r="B1543" s="1362" t="s">
        <v>91</v>
      </c>
      <c r="C1543" s="1375" t="s">
        <v>1487</v>
      </c>
      <c r="D1543" s="1375" t="s">
        <v>252</v>
      </c>
      <c r="E1543" s="1691">
        <v>43891</v>
      </c>
      <c r="F1543" s="1668" t="s">
        <v>1488</v>
      </c>
      <c r="G1543" s="1378">
        <v>7</v>
      </c>
      <c r="H1543" s="1414" t="s">
        <v>1489</v>
      </c>
      <c r="I1543" s="1409"/>
      <c r="J1543" s="2"/>
    </row>
    <row r="1544" spans="1:10" ht="13.5" customHeight="1">
      <c r="A1544" s="1413">
        <v>2020</v>
      </c>
      <c r="B1544" s="1362" t="s">
        <v>91</v>
      </c>
      <c r="C1544" s="1375" t="s">
        <v>1487</v>
      </c>
      <c r="D1544" s="1375" t="s">
        <v>64</v>
      </c>
      <c r="E1544" s="1691">
        <v>43910</v>
      </c>
      <c r="F1544" s="1668" t="s">
        <v>1490</v>
      </c>
      <c r="G1544" s="1378">
        <v>5</v>
      </c>
      <c r="H1544" s="1414" t="s">
        <v>244</v>
      </c>
      <c r="I1544" s="1409"/>
      <c r="J1544" s="2"/>
    </row>
    <row r="1545" spans="1:10" ht="13.5" customHeight="1">
      <c r="A1545" s="1413">
        <v>2020</v>
      </c>
      <c r="B1545" s="180"/>
      <c r="C1545" s="180"/>
      <c r="E1545" s="1673"/>
      <c r="F1545" s="133"/>
      <c r="G1545" s="411">
        <f>SUM(G1543:G1544)</f>
        <v>12</v>
      </c>
      <c r="I1545" s="1409"/>
      <c r="J1545" s="2"/>
    </row>
    <row r="1546" spans="1:10" ht="13.5" customHeight="1">
      <c r="A1546" s="1497">
        <v>2021</v>
      </c>
      <c r="B1546" s="1457" t="s">
        <v>91</v>
      </c>
      <c r="C1546" s="1459" t="s">
        <v>1487</v>
      </c>
      <c r="D1546" s="1459" t="s">
        <v>5486</v>
      </c>
      <c r="E1546" s="1675">
        <v>44332</v>
      </c>
      <c r="F1546" s="1601" t="s">
        <v>5659</v>
      </c>
      <c r="G1546" s="1602">
        <v>7</v>
      </c>
      <c r="H1546" s="1494" t="s">
        <v>5660</v>
      </c>
      <c r="I1546" s="1409"/>
      <c r="J1546" s="2"/>
    </row>
    <row r="1547" spans="1:10" ht="13.5" customHeight="1">
      <c r="A1547" s="1497">
        <v>2021</v>
      </c>
      <c r="B1547" s="1457"/>
      <c r="C1547" s="1457"/>
      <c r="D1547" s="1457"/>
      <c r="E1547" s="1684"/>
      <c r="F1547" s="1458"/>
      <c r="G1547" s="1534">
        <f>SUM(G1546)</f>
        <v>7</v>
      </c>
      <c r="H1547" s="1499"/>
      <c r="I1547" s="1409"/>
      <c r="J1547" s="2"/>
    </row>
    <row r="1548" spans="1:10" ht="13.5" customHeight="1">
      <c r="A1548" s="144" t="s">
        <v>46</v>
      </c>
      <c r="B1548" s="125"/>
      <c r="C1548" s="125" t="s">
        <v>1486</v>
      </c>
      <c r="D1548" s="125"/>
      <c r="E1548" s="1672"/>
      <c r="F1548" s="129"/>
      <c r="G1548" s="264">
        <f>G1545+G1547</f>
        <v>19</v>
      </c>
      <c r="H1548" s="146"/>
      <c r="I1548" s="1409"/>
      <c r="J1548" s="2"/>
    </row>
    <row r="1549" spans="1:10" ht="13.5" customHeight="1">
      <c r="A1549" s="147"/>
      <c r="E1549" s="1673"/>
      <c r="F1549" s="133"/>
      <c r="I1549" s="1409"/>
      <c r="J1549" s="2"/>
    </row>
    <row r="1550" spans="1:10" ht="13.5" customHeight="1">
      <c r="A1550" s="363">
        <v>2017</v>
      </c>
      <c r="B1550" s="116" t="s">
        <v>53</v>
      </c>
      <c r="C1550" s="116" t="s">
        <v>1492</v>
      </c>
      <c r="D1550" s="117" t="s">
        <v>222</v>
      </c>
      <c r="E1550" s="1671">
        <v>42799</v>
      </c>
      <c r="F1550" s="469" t="s">
        <v>1493</v>
      </c>
      <c r="G1550" s="199">
        <v>3</v>
      </c>
      <c r="H1550" s="152" t="s">
        <v>1494</v>
      </c>
      <c r="I1550" s="1649"/>
      <c r="J1550" s="189"/>
    </row>
    <row r="1551" spans="1:10" ht="13.5" customHeight="1">
      <c r="A1551" s="363">
        <v>2017</v>
      </c>
      <c r="B1551" s="116"/>
      <c r="C1551" s="116"/>
      <c r="D1551" s="117"/>
      <c r="E1551" s="1671"/>
      <c r="F1551" s="469"/>
      <c r="G1551" s="199">
        <v>3</v>
      </c>
      <c r="H1551" s="152"/>
      <c r="I1551" s="1649"/>
      <c r="J1551" s="189"/>
    </row>
    <row r="1552" spans="1:10" ht="13.5" customHeight="1">
      <c r="A1552" s="124" t="s">
        <v>46</v>
      </c>
      <c r="B1552" s="125"/>
      <c r="C1552" s="125" t="s">
        <v>1495</v>
      </c>
      <c r="D1552" s="126"/>
      <c r="E1552" s="1672"/>
      <c r="F1552" s="264"/>
      <c r="G1552" s="129">
        <f>SUM(G1550)</f>
        <v>3</v>
      </c>
      <c r="H1552" s="146"/>
      <c r="I1552" s="1409"/>
      <c r="J1552" s="93"/>
    </row>
    <row r="1553" spans="1:256" ht="13.5" customHeight="1">
      <c r="A1553" s="278"/>
      <c r="B1553" s="154"/>
      <c r="C1553" s="154"/>
      <c r="D1553" s="326"/>
      <c r="E1553" s="1677"/>
      <c r="F1553" s="280"/>
      <c r="G1553" s="153"/>
      <c r="H1553" s="157"/>
      <c r="I1553" s="1409"/>
      <c r="J1553" s="93"/>
    </row>
    <row r="1554" spans="1:256" ht="13.5" customHeight="1">
      <c r="A1554" s="104">
        <v>2019</v>
      </c>
      <c r="B1554" s="73" t="s">
        <v>53</v>
      </c>
      <c r="C1554" s="73" t="s">
        <v>85</v>
      </c>
      <c r="D1554" s="131" t="s">
        <v>72</v>
      </c>
      <c r="E1554" s="1673">
        <v>43750</v>
      </c>
      <c r="F1554" s="87" t="s">
        <v>1496</v>
      </c>
      <c r="G1554" s="133">
        <v>5</v>
      </c>
      <c r="H1554" s="88" t="s">
        <v>248</v>
      </c>
      <c r="I1554" s="1649"/>
      <c r="J1554" s="189"/>
    </row>
    <row r="1555" spans="1:256" ht="13.5" customHeight="1">
      <c r="A1555" s="104">
        <v>2019</v>
      </c>
      <c r="D1555" s="131"/>
      <c r="E1555" s="1673"/>
      <c r="F1555" s="87"/>
      <c r="G1555" s="133">
        <f>SUM(G1554)</f>
        <v>5</v>
      </c>
      <c r="I1555" s="1649"/>
      <c r="J1555" s="189"/>
    </row>
    <row r="1556" spans="1:256" ht="13.5" customHeight="1">
      <c r="A1556" s="124" t="s">
        <v>46</v>
      </c>
      <c r="B1556" s="125"/>
      <c r="C1556" s="125" t="s">
        <v>1497</v>
      </c>
      <c r="D1556" s="126"/>
      <c r="E1556" s="1672"/>
      <c r="F1556" s="264"/>
      <c r="G1556" s="129">
        <f>SUM(G1554)</f>
        <v>5</v>
      </c>
      <c r="H1556" s="146"/>
      <c r="I1556" s="1409"/>
      <c r="J1556" s="93"/>
    </row>
    <row r="1557" spans="1:256" ht="14.1" customHeight="1">
      <c r="A1557" s="178"/>
      <c r="B1557" s="154"/>
      <c r="C1557" s="154"/>
      <c r="D1557" s="154"/>
      <c r="E1557" s="1677"/>
      <c r="F1557" s="153"/>
      <c r="G1557" s="280"/>
      <c r="H1557" s="157"/>
      <c r="I1557" s="1409"/>
      <c r="J1557" s="93"/>
    </row>
    <row r="1558" spans="1:256" s="115" customFormat="1" ht="13.5" customHeight="1">
      <c r="A1558" s="134">
        <v>2018</v>
      </c>
      <c r="B1558" s="107" t="s">
        <v>53</v>
      </c>
      <c r="C1558" s="107" t="s">
        <v>87</v>
      </c>
      <c r="D1558" s="107" t="s">
        <v>1309</v>
      </c>
      <c r="E1558" s="1670">
        <v>43421</v>
      </c>
      <c r="F1558" s="111" t="s">
        <v>1498</v>
      </c>
      <c r="G1558" s="172">
        <v>5</v>
      </c>
      <c r="H1558" s="170" t="s">
        <v>248</v>
      </c>
      <c r="I1558" s="1540"/>
      <c r="J1558" s="113"/>
      <c r="K1558" s="113"/>
      <c r="L1558" s="113"/>
      <c r="M1558" s="113"/>
      <c r="N1558" s="113"/>
      <c r="O1558" s="113"/>
      <c r="P1558" s="113"/>
      <c r="Q1558" s="113"/>
      <c r="R1558" s="113"/>
      <c r="S1558" s="113"/>
      <c r="T1558" s="113"/>
    </row>
    <row r="1559" spans="1:256" s="115" customFormat="1" ht="13.5" customHeight="1">
      <c r="A1559" s="134">
        <v>2018</v>
      </c>
      <c r="B1559" s="107"/>
      <c r="C1559" s="107"/>
      <c r="D1559" s="107"/>
      <c r="E1559" s="1670"/>
      <c r="F1559" s="111"/>
      <c r="G1559" s="172">
        <v>5</v>
      </c>
      <c r="H1559" s="170"/>
      <c r="I1559" s="1540"/>
      <c r="J1559" s="113"/>
      <c r="K1559" s="113"/>
      <c r="L1559" s="113"/>
      <c r="M1559" s="113"/>
      <c r="N1559" s="113"/>
      <c r="O1559" s="113"/>
      <c r="P1559" s="113"/>
      <c r="Q1559" s="113"/>
      <c r="R1559" s="113"/>
      <c r="S1559" s="113"/>
      <c r="T1559" s="113"/>
    </row>
    <row r="1560" spans="1:256" ht="13.5" customHeight="1">
      <c r="A1560" s="144" t="s">
        <v>46</v>
      </c>
      <c r="B1560" s="125"/>
      <c r="C1560" s="125" t="s">
        <v>1499</v>
      </c>
      <c r="D1560" s="125"/>
      <c r="E1560" s="1672"/>
      <c r="F1560" s="129"/>
      <c r="G1560" s="264">
        <f>G1559</f>
        <v>5</v>
      </c>
      <c r="H1560" s="146"/>
      <c r="I1560" s="1409"/>
      <c r="J1560" s="2"/>
    </row>
    <row r="1561" spans="1:256" ht="13.5" customHeight="1">
      <c r="A1561" s="276"/>
      <c r="B1561" s="266"/>
      <c r="C1561" s="266"/>
      <c r="D1561" s="266"/>
      <c r="E1561" s="1693"/>
      <c r="F1561" s="341"/>
      <c r="G1561" s="277"/>
      <c r="H1561" s="269"/>
      <c r="I1561" s="1409"/>
      <c r="J1561" s="93"/>
      <c r="IV1561" s="2"/>
    </row>
    <row r="1562" spans="1:256">
      <c r="A1562" s="137">
        <v>2019</v>
      </c>
      <c r="B1562" s="138" t="s">
        <v>53</v>
      </c>
      <c r="C1562" s="138" t="s">
        <v>151</v>
      </c>
      <c r="D1562" s="138" t="s">
        <v>227</v>
      </c>
      <c r="E1562" s="1674">
        <v>43604</v>
      </c>
      <c r="F1562" s="1656" t="s">
        <v>1500</v>
      </c>
      <c r="G1562" s="141">
        <v>7</v>
      </c>
      <c r="H1562" s="1561" t="s">
        <v>1501</v>
      </c>
      <c r="I1562" s="1409"/>
    </row>
    <row r="1563" spans="1:256">
      <c r="A1563" s="137">
        <v>2019</v>
      </c>
      <c r="B1563" s="143"/>
      <c r="C1563" s="143"/>
      <c r="D1563" s="138"/>
      <c r="E1563" s="1674"/>
      <c r="F1563" s="1656"/>
      <c r="G1563" s="141">
        <f>SUM(G1562)</f>
        <v>7</v>
      </c>
      <c r="H1563" s="1561"/>
      <c r="I1563" s="1409"/>
    </row>
    <row r="1564" spans="1:256">
      <c r="A1564" s="144" t="s">
        <v>46</v>
      </c>
      <c r="B1564" s="125"/>
      <c r="C1564" s="145" t="s">
        <v>1502</v>
      </c>
      <c r="D1564" s="125"/>
      <c r="E1564" s="1672"/>
      <c r="F1564" s="129"/>
      <c r="G1564" s="129">
        <f>G1563</f>
        <v>7</v>
      </c>
      <c r="H1564" s="146"/>
      <c r="I1564" s="1409"/>
    </row>
    <row r="1567" spans="1:256">
      <c r="A1567" s="173"/>
      <c r="B1567" s="174"/>
      <c r="C1567" s="174"/>
      <c r="D1567" s="174"/>
      <c r="E1567" s="175"/>
      <c r="F1567" s="1715"/>
      <c r="G1567" s="173"/>
    </row>
    <row r="1568" spans="1:256">
      <c r="A1568" s="173"/>
      <c r="B1568" s="174"/>
      <c r="C1568" s="174"/>
      <c r="D1568" s="174"/>
      <c r="E1568" s="175"/>
      <c r="F1568" s="1715"/>
      <c r="G1568" s="173"/>
    </row>
    <row r="1569" spans="1:256">
      <c r="A1569" s="173"/>
      <c r="B1569" s="174"/>
      <c r="C1569" s="174"/>
      <c r="D1569" s="174"/>
      <c r="E1569" s="175"/>
      <c r="F1569" s="1715"/>
      <c r="G1569" s="173"/>
    </row>
    <row r="1570" spans="1:256">
      <c r="A1570" s="173"/>
      <c r="B1570" s="174"/>
      <c r="C1570" s="174"/>
      <c r="D1570" s="174"/>
      <c r="E1570" s="175"/>
      <c r="F1570" s="1715"/>
      <c r="G1570" s="173"/>
    </row>
    <row r="1571" spans="1:256">
      <c r="A1571" s="173"/>
      <c r="B1571" s="174"/>
      <c r="C1571" s="174"/>
      <c r="D1571" s="174"/>
      <c r="E1571" s="175"/>
      <c r="F1571" s="1715"/>
      <c r="G1571" s="173"/>
      <c r="IV1571" s="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landscape" horizontalDpi="300" verticalDpi="300" r:id="rId1"/>
  <headerFooter alignWithMargins="0"/>
  <ignoredErrors>
    <ignoredError sqref="G559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1:V109"/>
  <sheetViews>
    <sheetView zoomScale="80" zoomScaleNormal="80" workbookViewId="0">
      <selection activeCell="U33" sqref="U33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10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13.5703125" style="2" customWidth="1"/>
    <col min="18" max="18" width="6.140625" style="2" customWidth="1"/>
    <col min="19" max="19" width="6" style="2" customWidth="1"/>
    <col min="20" max="20" width="11.85546875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1503</v>
      </c>
      <c r="C2" s="4"/>
      <c r="D2" s="5"/>
      <c r="E2" s="5"/>
      <c r="P2" s="5"/>
      <c r="Q2" s="32" t="s">
        <v>43</v>
      </c>
      <c r="R2" s="4"/>
      <c r="S2" s="4"/>
      <c r="T2" s="4"/>
      <c r="U2" s="4"/>
      <c r="V2" s="4"/>
    </row>
    <row r="3" spans="2:22" ht="10.5" customHeight="1" thickBo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1543" t="s">
        <v>47</v>
      </c>
      <c r="R4" s="1544" t="s">
        <v>48</v>
      </c>
      <c r="S4" s="1544" t="s">
        <v>1509</v>
      </c>
      <c r="T4" s="1544" t="s">
        <v>49</v>
      </c>
      <c r="U4" s="1544" t="s">
        <v>50</v>
      </c>
      <c r="V4" s="1545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1546" t="s">
        <v>97</v>
      </c>
      <c r="R5" s="1492">
        <v>11</v>
      </c>
      <c r="S5" s="1490">
        <v>2020</v>
      </c>
      <c r="T5" s="1466" t="s">
        <v>61</v>
      </c>
      <c r="U5" s="1469" t="s">
        <v>98</v>
      </c>
      <c r="V5" s="1547"/>
    </row>
    <row r="6" spans="2:22" ht="12.75" customHeight="1">
      <c r="B6" s="1452" t="s">
        <v>123</v>
      </c>
      <c r="C6" s="1449">
        <v>11</v>
      </c>
      <c r="D6" s="423"/>
      <c r="E6" s="1451" t="s">
        <v>93</v>
      </c>
      <c r="F6" s="1451">
        <v>15</v>
      </c>
      <c r="H6" s="1451" t="s">
        <v>123</v>
      </c>
      <c r="I6" s="1451">
        <v>18</v>
      </c>
      <c r="K6" s="1451" t="s">
        <v>123</v>
      </c>
      <c r="L6" s="1451">
        <v>6</v>
      </c>
      <c r="N6" s="1621" t="s">
        <v>123</v>
      </c>
      <c r="O6" s="1451">
        <v>9</v>
      </c>
      <c r="P6" s="423"/>
      <c r="Q6" s="1548" t="s">
        <v>60</v>
      </c>
      <c r="R6" s="2">
        <v>7</v>
      </c>
      <c r="S6" s="2">
        <v>2020</v>
      </c>
      <c r="T6" s="2" t="s">
        <v>61</v>
      </c>
      <c r="U6" s="2" t="s">
        <v>98</v>
      </c>
      <c r="V6" s="1549"/>
    </row>
    <row r="7" spans="2:22" ht="12.75" customHeight="1">
      <c r="B7" s="1452" t="s">
        <v>101</v>
      </c>
      <c r="C7" s="1449">
        <v>8</v>
      </c>
      <c r="D7" s="423"/>
      <c r="E7" s="1622" t="s">
        <v>92</v>
      </c>
      <c r="F7" s="1451">
        <v>6</v>
      </c>
      <c r="H7" s="1451" t="s">
        <v>116</v>
      </c>
      <c r="I7" s="1451">
        <v>6</v>
      </c>
      <c r="K7" s="1453" t="s">
        <v>115</v>
      </c>
      <c r="L7" s="1451">
        <v>6</v>
      </c>
      <c r="N7" s="1451" t="s">
        <v>93</v>
      </c>
      <c r="O7" s="1451">
        <v>6</v>
      </c>
      <c r="P7" s="423"/>
      <c r="Q7" s="1550" t="s">
        <v>75</v>
      </c>
      <c r="R7" s="1490">
        <v>16</v>
      </c>
      <c r="S7" s="1490">
        <v>2021</v>
      </c>
      <c r="T7" s="1491" t="s">
        <v>61</v>
      </c>
      <c r="U7" s="45" t="s">
        <v>1579</v>
      </c>
      <c r="V7" s="1625"/>
    </row>
    <row r="8" spans="2:22" ht="12.75" customHeight="1" thickBot="1">
      <c r="B8" s="1618" t="s">
        <v>122</v>
      </c>
      <c r="C8" s="1449">
        <v>7</v>
      </c>
      <c r="D8" s="423"/>
      <c r="E8" s="1451" t="s">
        <v>1135</v>
      </c>
      <c r="F8" s="1451">
        <v>5</v>
      </c>
      <c r="H8" s="1451" t="s">
        <v>95</v>
      </c>
      <c r="I8" s="1451">
        <v>6</v>
      </c>
      <c r="K8" s="1451" t="s">
        <v>128</v>
      </c>
      <c r="L8" s="1451">
        <v>5</v>
      </c>
      <c r="N8" s="1451" t="s">
        <v>177</v>
      </c>
      <c r="O8" s="1451">
        <v>5</v>
      </c>
      <c r="P8" s="423"/>
      <c r="Q8" s="1551" t="s">
        <v>75</v>
      </c>
      <c r="R8" s="1552">
        <v>23</v>
      </c>
      <c r="S8" s="1552">
        <v>2021</v>
      </c>
      <c r="T8" s="1552" t="s">
        <v>78</v>
      </c>
      <c r="U8" s="1553" t="s">
        <v>1592</v>
      </c>
      <c r="V8" s="1554" t="s">
        <v>1589</v>
      </c>
    </row>
    <row r="9" spans="2:22" ht="12.75" customHeight="1">
      <c r="B9" s="1618" t="s">
        <v>103</v>
      </c>
      <c r="C9" s="1449">
        <v>5</v>
      </c>
      <c r="D9" s="423"/>
      <c r="E9" s="1451" t="s">
        <v>101</v>
      </c>
      <c r="F9" s="1451">
        <v>4</v>
      </c>
      <c r="H9" s="1621" t="s">
        <v>92</v>
      </c>
      <c r="I9" s="1451">
        <v>5</v>
      </c>
      <c r="K9" s="1453" t="s">
        <v>174</v>
      </c>
      <c r="L9" s="1451">
        <v>5</v>
      </c>
      <c r="N9" s="1621" t="s">
        <v>5512</v>
      </c>
      <c r="O9" s="1451">
        <v>5</v>
      </c>
      <c r="P9" s="423"/>
    </row>
    <row r="10" spans="2:22" ht="12.75" customHeight="1">
      <c r="B10" s="1452" t="s">
        <v>165</v>
      </c>
      <c r="C10" s="1449">
        <v>4</v>
      </c>
      <c r="D10" s="423"/>
      <c r="E10" s="1621" t="s">
        <v>5690</v>
      </c>
      <c r="F10" s="1451">
        <v>4</v>
      </c>
      <c r="H10" s="1451" t="s">
        <v>110</v>
      </c>
      <c r="I10" s="1451">
        <v>4</v>
      </c>
      <c r="K10" s="1451" t="s">
        <v>90</v>
      </c>
      <c r="L10" s="1451">
        <v>4</v>
      </c>
      <c r="N10" s="1451" t="s">
        <v>144</v>
      </c>
      <c r="O10" s="1451">
        <v>4</v>
      </c>
      <c r="P10" s="423"/>
    </row>
    <row r="11" spans="2:22" ht="12.75" customHeight="1">
      <c r="B11" s="1452" t="s">
        <v>542</v>
      </c>
      <c r="C11" s="1449">
        <v>4</v>
      </c>
      <c r="D11" s="423"/>
      <c r="E11" s="1621" t="s">
        <v>177</v>
      </c>
      <c r="F11" s="1451">
        <v>3</v>
      </c>
      <c r="H11" s="1451" t="s">
        <v>101</v>
      </c>
      <c r="I11" s="1451">
        <v>2</v>
      </c>
      <c r="K11" s="1453" t="s">
        <v>5512</v>
      </c>
      <c r="L11" s="1451">
        <v>4</v>
      </c>
      <c r="N11" s="1621" t="s">
        <v>1487</v>
      </c>
      <c r="O11" s="1451">
        <v>4</v>
      </c>
      <c r="P11" s="423"/>
    </row>
    <row r="12" spans="2:22" ht="12.75" customHeight="1">
      <c r="B12" s="1617" t="s">
        <v>1135</v>
      </c>
      <c r="C12" s="1449">
        <v>2</v>
      </c>
      <c r="D12" s="423"/>
      <c r="E12" s="1620" t="s">
        <v>110</v>
      </c>
      <c r="F12" s="1451">
        <v>2</v>
      </c>
      <c r="H12" s="1620" t="s">
        <v>176</v>
      </c>
      <c r="I12" s="1451">
        <v>1</v>
      </c>
      <c r="K12" s="1624" t="s">
        <v>966</v>
      </c>
      <c r="L12" s="1451">
        <v>3</v>
      </c>
      <c r="N12" s="1620" t="s">
        <v>185</v>
      </c>
      <c r="O12" s="1451">
        <v>3</v>
      </c>
      <c r="P12" s="423"/>
    </row>
    <row r="13" spans="2:22" ht="12.75" customHeight="1">
      <c r="B13" s="1617" t="s">
        <v>5512</v>
      </c>
      <c r="C13" s="1449">
        <v>1</v>
      </c>
      <c r="D13" s="423"/>
      <c r="E13" s="1616" t="s">
        <v>198</v>
      </c>
      <c r="F13" s="1451">
        <v>2</v>
      </c>
      <c r="H13" s="1616"/>
      <c r="I13" s="1451"/>
      <c r="K13" s="421" t="s">
        <v>134</v>
      </c>
      <c r="L13" s="1451">
        <v>3</v>
      </c>
      <c r="N13" s="1620" t="s">
        <v>200</v>
      </c>
      <c r="O13" s="1451">
        <v>2</v>
      </c>
      <c r="P13" s="423"/>
    </row>
    <row r="14" spans="2:22">
      <c r="B14" s="1616"/>
      <c r="C14" s="1449"/>
      <c r="D14" s="423"/>
      <c r="E14" s="1620" t="s">
        <v>90</v>
      </c>
      <c r="F14" s="1451">
        <v>1</v>
      </c>
      <c r="H14" s="1619"/>
      <c r="I14" s="1451"/>
      <c r="K14" s="1623" t="s">
        <v>110</v>
      </c>
      <c r="L14" s="1451">
        <v>2</v>
      </c>
      <c r="N14" s="1616" t="s">
        <v>121</v>
      </c>
      <c r="O14" s="1451">
        <v>2</v>
      </c>
      <c r="P14" s="423"/>
    </row>
    <row r="15" spans="2:22">
      <c r="B15" s="1616"/>
      <c r="C15" s="1449"/>
      <c r="D15" s="423"/>
      <c r="E15" s="1620"/>
      <c r="F15" s="1451"/>
      <c r="H15" s="1616"/>
      <c r="I15" s="1451"/>
      <c r="K15" s="421" t="s">
        <v>117</v>
      </c>
      <c r="L15" s="1451">
        <v>2</v>
      </c>
      <c r="N15" s="1620" t="s">
        <v>90</v>
      </c>
      <c r="O15" s="1451">
        <v>1</v>
      </c>
      <c r="P15" s="423"/>
    </row>
    <row r="16" spans="2:22">
      <c r="B16" s="1616"/>
      <c r="C16" s="1449"/>
      <c r="D16" s="423"/>
      <c r="E16" s="1616"/>
      <c r="F16" s="1451"/>
      <c r="H16" s="1616"/>
      <c r="I16" s="1451"/>
      <c r="K16" s="1623" t="s">
        <v>202</v>
      </c>
      <c r="L16" s="1451">
        <v>1</v>
      </c>
      <c r="N16" s="1616" t="s">
        <v>95</v>
      </c>
      <c r="O16" s="1451">
        <v>1</v>
      </c>
      <c r="P16" s="423"/>
    </row>
    <row r="17" spans="2:16">
      <c r="B17" s="1616"/>
      <c r="C17" s="1449"/>
      <c r="D17" s="423"/>
      <c r="E17" s="1616"/>
      <c r="F17" s="1451"/>
      <c r="H17" s="1616"/>
      <c r="I17" s="1451"/>
      <c r="K17" s="421" t="s">
        <v>1625</v>
      </c>
      <c r="L17" s="1451">
        <v>1</v>
      </c>
      <c r="N17" s="1616"/>
      <c r="O17" s="1451"/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 ht="13.15" customHeight="1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1451" t="s">
        <v>90</v>
      </c>
      <c r="C24" s="1451">
        <v>13</v>
      </c>
      <c r="E24" s="1451" t="s">
        <v>1135</v>
      </c>
      <c r="F24" s="1451">
        <v>10</v>
      </c>
      <c r="H24" s="1451" t="s">
        <v>966</v>
      </c>
      <c r="I24" s="1451">
        <v>8</v>
      </c>
      <c r="K24" s="1451" t="s">
        <v>966</v>
      </c>
      <c r="L24" s="1451">
        <v>20</v>
      </c>
      <c r="N24" s="1451" t="s">
        <v>90</v>
      </c>
      <c r="O24" s="1451">
        <v>6</v>
      </c>
    </row>
    <row r="25" spans="2:16">
      <c r="B25" s="1453" t="s">
        <v>120</v>
      </c>
      <c r="C25" s="1451">
        <v>9</v>
      </c>
      <c r="E25" s="1451" t="s">
        <v>174</v>
      </c>
      <c r="F25" s="1451">
        <v>8</v>
      </c>
      <c r="H25" s="1451" t="s">
        <v>96</v>
      </c>
      <c r="I25" s="1451">
        <v>7</v>
      </c>
      <c r="K25" s="1451" t="s">
        <v>96</v>
      </c>
      <c r="L25" s="1451">
        <v>7</v>
      </c>
      <c r="N25" s="1621" t="s">
        <v>187</v>
      </c>
      <c r="O25" s="1451">
        <v>6</v>
      </c>
    </row>
    <row r="26" spans="2:16">
      <c r="B26" s="1451" t="s">
        <v>101</v>
      </c>
      <c r="C26" s="1451">
        <v>7</v>
      </c>
      <c r="E26" s="1451" t="s">
        <v>117</v>
      </c>
      <c r="F26" s="1451">
        <v>6</v>
      </c>
      <c r="H26" s="1451" t="s">
        <v>116</v>
      </c>
      <c r="I26" s="1451">
        <v>6</v>
      </c>
      <c r="K26" s="1451" t="s">
        <v>182</v>
      </c>
      <c r="L26" s="1451">
        <v>6</v>
      </c>
      <c r="N26" s="1451" t="s">
        <v>802</v>
      </c>
      <c r="O26" s="1451">
        <v>5</v>
      </c>
    </row>
    <row r="27" spans="2:16">
      <c r="B27" s="1451" t="s">
        <v>165</v>
      </c>
      <c r="C27" s="1451">
        <v>6</v>
      </c>
      <c r="E27" s="1451" t="s">
        <v>134</v>
      </c>
      <c r="F27" s="1451">
        <v>5</v>
      </c>
      <c r="H27" s="1451" t="s">
        <v>185</v>
      </c>
      <c r="I27" s="1451">
        <v>6</v>
      </c>
      <c r="K27" s="1451" t="s">
        <v>117</v>
      </c>
      <c r="L27" s="1451">
        <v>5</v>
      </c>
      <c r="N27" s="1621" t="s">
        <v>1622</v>
      </c>
      <c r="O27" s="1451">
        <v>5</v>
      </c>
    </row>
    <row r="28" spans="2:16">
      <c r="B28" s="1453" t="s">
        <v>5690</v>
      </c>
      <c r="C28" s="1451">
        <v>3</v>
      </c>
      <c r="E28" s="1621" t="s">
        <v>5664</v>
      </c>
      <c r="F28" s="1451">
        <v>5</v>
      </c>
      <c r="H28" s="1451" t="s">
        <v>175</v>
      </c>
      <c r="I28" s="1451">
        <v>6</v>
      </c>
      <c r="K28" s="1453" t="s">
        <v>134</v>
      </c>
      <c r="L28" s="1451">
        <v>3</v>
      </c>
      <c r="N28" s="1451" t="s">
        <v>202</v>
      </c>
      <c r="O28" s="1451">
        <v>4</v>
      </c>
    </row>
    <row r="29" spans="2:16">
      <c r="B29" s="1451" t="s">
        <v>179</v>
      </c>
      <c r="C29" s="1451">
        <v>2</v>
      </c>
      <c r="E29" s="1621" t="s">
        <v>115</v>
      </c>
      <c r="F29" s="1451">
        <v>4</v>
      </c>
      <c r="H29" s="1453" t="s">
        <v>1135</v>
      </c>
      <c r="I29" s="1451">
        <v>5</v>
      </c>
      <c r="K29" s="1453" t="s">
        <v>170</v>
      </c>
      <c r="L29" s="1451">
        <v>1</v>
      </c>
      <c r="N29" s="1451" t="s">
        <v>150</v>
      </c>
      <c r="O29" s="1451">
        <v>4</v>
      </c>
    </row>
    <row r="30" spans="2:16">
      <c r="B30" s="1624" t="s">
        <v>128</v>
      </c>
      <c r="C30" s="1451">
        <v>1</v>
      </c>
      <c r="E30" s="1620" t="s">
        <v>519</v>
      </c>
      <c r="F30" s="1451">
        <v>2</v>
      </c>
      <c r="H30" s="1451" t="s">
        <v>93</v>
      </c>
      <c r="I30" s="1451">
        <v>2</v>
      </c>
      <c r="K30" s="1624"/>
      <c r="L30" s="1451"/>
      <c r="N30" s="1629" t="s">
        <v>52</v>
      </c>
      <c r="O30" s="1624">
        <v>4</v>
      </c>
    </row>
    <row r="31" spans="2:16">
      <c r="B31" s="421" t="s">
        <v>5512</v>
      </c>
      <c r="C31" s="1451">
        <v>1</v>
      </c>
      <c r="E31" s="1620" t="s">
        <v>132</v>
      </c>
      <c r="F31" s="1451">
        <v>1</v>
      </c>
      <c r="H31" s="1628" t="s">
        <v>3726</v>
      </c>
      <c r="I31" s="1451">
        <v>2</v>
      </c>
      <c r="K31" s="1623"/>
      <c r="L31" s="1451"/>
      <c r="N31" s="1620" t="s">
        <v>158</v>
      </c>
      <c r="O31" s="1451">
        <v>3</v>
      </c>
    </row>
    <row r="32" spans="2:16">
      <c r="B32" s="1623"/>
      <c r="C32" s="1451"/>
      <c r="E32" s="1627" t="s">
        <v>116</v>
      </c>
      <c r="F32" s="1451">
        <v>1</v>
      </c>
      <c r="H32" s="421"/>
      <c r="I32" s="1451"/>
      <c r="K32" s="421"/>
      <c r="L32" s="1451"/>
      <c r="N32" s="1616" t="s">
        <v>5690</v>
      </c>
      <c r="O32" s="1451">
        <v>3</v>
      </c>
    </row>
    <row r="33" spans="2:15">
      <c r="B33" s="421"/>
      <c r="C33" s="1451"/>
      <c r="E33" s="1616"/>
      <c r="F33" s="1451"/>
      <c r="H33" s="421"/>
      <c r="I33" s="1451"/>
      <c r="K33" s="421"/>
      <c r="L33" s="1451"/>
      <c r="N33" s="1620" t="s">
        <v>121</v>
      </c>
      <c r="O33" s="1451">
        <v>1</v>
      </c>
    </row>
    <row r="34" spans="2:15">
      <c r="B34" s="421"/>
      <c r="C34" s="1451"/>
      <c r="E34" s="1616"/>
      <c r="F34" s="1451"/>
      <c r="H34" s="421"/>
      <c r="I34" s="1451"/>
      <c r="K34" s="421"/>
      <c r="L34" s="421"/>
      <c r="N34" s="1616" t="s">
        <v>5666</v>
      </c>
      <c r="O34" s="1451">
        <v>1</v>
      </c>
    </row>
    <row r="35" spans="2:15">
      <c r="B35" s="440"/>
      <c r="C35" s="426"/>
      <c r="E35" s="1626"/>
      <c r="F35" s="1451"/>
      <c r="H35" s="421"/>
      <c r="I35" s="421"/>
      <c r="K35" s="421"/>
      <c r="L35" s="421"/>
      <c r="N35" s="1627"/>
      <c r="O35" s="1454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1616"/>
      <c r="O36" s="1451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1453" t="s">
        <v>110</v>
      </c>
      <c r="C42" s="1451">
        <v>11</v>
      </c>
      <c r="E42" s="1451" t="s">
        <v>519</v>
      </c>
      <c r="F42" s="1451">
        <v>14</v>
      </c>
      <c r="H42" s="1451" t="s">
        <v>109</v>
      </c>
      <c r="I42" s="1451">
        <v>11</v>
      </c>
      <c r="K42" s="1453" t="s">
        <v>122</v>
      </c>
      <c r="L42" s="1451">
        <v>15</v>
      </c>
      <c r="N42" s="1453" t="s">
        <v>122</v>
      </c>
      <c r="O42" s="1451">
        <v>8</v>
      </c>
    </row>
    <row r="43" spans="2:15">
      <c r="B43" s="1451" t="s">
        <v>92</v>
      </c>
      <c r="C43" s="1451">
        <v>10</v>
      </c>
      <c r="E43" s="1451" t="s">
        <v>90</v>
      </c>
      <c r="F43" s="1451">
        <v>13</v>
      </c>
      <c r="H43" s="1451" t="s">
        <v>116</v>
      </c>
      <c r="I43" s="1451">
        <v>8</v>
      </c>
      <c r="K43" s="1451" t="s">
        <v>121</v>
      </c>
      <c r="L43" s="1451">
        <v>13</v>
      </c>
      <c r="N43" s="1451" t="s">
        <v>93</v>
      </c>
      <c r="O43" s="1451">
        <v>7</v>
      </c>
    </row>
    <row r="44" spans="2:15">
      <c r="B44" s="1451" t="s">
        <v>966</v>
      </c>
      <c r="C44" s="1451">
        <v>5</v>
      </c>
      <c r="E44" s="1453" t="s">
        <v>117</v>
      </c>
      <c r="F44" s="1451">
        <v>7</v>
      </c>
      <c r="H44" s="1453" t="s">
        <v>122</v>
      </c>
      <c r="I44" s="1451">
        <v>7</v>
      </c>
      <c r="K44" s="1451" t="s">
        <v>166</v>
      </c>
      <c r="L44" s="1451">
        <v>5</v>
      </c>
      <c r="N44" s="1451" t="s">
        <v>96</v>
      </c>
      <c r="O44" s="1451">
        <v>6</v>
      </c>
    </row>
    <row r="45" spans="2:15">
      <c r="B45" s="1453" t="s">
        <v>171</v>
      </c>
      <c r="C45" s="1451">
        <v>4</v>
      </c>
      <c r="E45" s="1451" t="s">
        <v>63</v>
      </c>
      <c r="F45" s="1451">
        <v>5</v>
      </c>
      <c r="H45" s="1453" t="s">
        <v>167</v>
      </c>
      <c r="I45" s="1451">
        <v>6</v>
      </c>
      <c r="K45" s="1451" t="s">
        <v>114</v>
      </c>
      <c r="L45" s="1451">
        <v>4</v>
      </c>
      <c r="N45" s="1453" t="s">
        <v>5690</v>
      </c>
      <c r="O45" s="1451">
        <v>6</v>
      </c>
    </row>
    <row r="46" spans="2:15">
      <c r="B46" s="1451" t="s">
        <v>165</v>
      </c>
      <c r="C46" s="1451">
        <v>3</v>
      </c>
      <c r="E46" s="1453" t="s">
        <v>5512</v>
      </c>
      <c r="F46" s="1451">
        <v>2</v>
      </c>
      <c r="H46" s="1451" t="s">
        <v>104</v>
      </c>
      <c r="I46" s="1451">
        <v>4</v>
      </c>
      <c r="K46" s="1451" t="s">
        <v>966</v>
      </c>
      <c r="L46" s="1451">
        <v>2</v>
      </c>
      <c r="N46" s="1451" t="s">
        <v>802</v>
      </c>
      <c r="O46" s="1451">
        <v>5</v>
      </c>
    </row>
    <row r="47" spans="2:15">
      <c r="B47" s="1453" t="s">
        <v>150</v>
      </c>
      <c r="C47" s="1451">
        <v>3</v>
      </c>
      <c r="E47" s="1630" t="s">
        <v>87</v>
      </c>
      <c r="F47" s="1451">
        <v>1</v>
      </c>
      <c r="H47" s="1453" t="s">
        <v>96</v>
      </c>
      <c r="I47" s="1451">
        <v>4</v>
      </c>
      <c r="K47" s="1453" t="s">
        <v>174</v>
      </c>
      <c r="L47" s="1451">
        <v>2</v>
      </c>
      <c r="N47" s="1453" t="s">
        <v>101</v>
      </c>
      <c r="O47" s="1451">
        <v>4</v>
      </c>
    </row>
    <row r="48" spans="2:15">
      <c r="B48" s="1624" t="s">
        <v>116</v>
      </c>
      <c r="C48" s="1624">
        <v>2</v>
      </c>
      <c r="E48" s="1624"/>
      <c r="F48" s="1624"/>
      <c r="H48" s="1451" t="s">
        <v>59</v>
      </c>
      <c r="I48" s="1451">
        <v>2</v>
      </c>
      <c r="K48" s="1631" t="s">
        <v>110</v>
      </c>
      <c r="L48" s="1451">
        <v>1</v>
      </c>
      <c r="N48" s="1451" t="s">
        <v>168</v>
      </c>
      <c r="O48" s="1451">
        <v>2</v>
      </c>
    </row>
    <row r="49" spans="2:15">
      <c r="B49" s="421" t="s">
        <v>802</v>
      </c>
      <c r="C49" s="1451">
        <v>2</v>
      </c>
      <c r="E49" s="1623"/>
      <c r="F49" s="1451"/>
      <c r="H49" s="1451"/>
      <c r="I49" s="1451"/>
      <c r="K49" s="1451"/>
      <c r="L49" s="1451"/>
      <c r="N49" s="1453" t="s">
        <v>165</v>
      </c>
      <c r="O49" s="1451">
        <v>2</v>
      </c>
    </row>
    <row r="50" spans="2:15">
      <c r="B50" s="1623" t="s">
        <v>168</v>
      </c>
      <c r="C50" s="1451">
        <v>1</v>
      </c>
      <c r="E50" s="1623"/>
      <c r="F50" s="1451"/>
      <c r="H50" s="1624"/>
      <c r="I50" s="1451"/>
      <c r="K50" s="1624"/>
      <c r="L50" s="1451"/>
      <c r="N50" s="1451" t="s">
        <v>95</v>
      </c>
      <c r="O50" s="1451">
        <v>1</v>
      </c>
    </row>
    <row r="51" spans="2:15">
      <c r="B51" s="440" t="s">
        <v>182</v>
      </c>
      <c r="C51" s="1451">
        <v>1</v>
      </c>
      <c r="E51" s="421"/>
      <c r="F51" s="1456"/>
      <c r="H51" s="421"/>
      <c r="I51" s="1456"/>
      <c r="K51" s="421"/>
      <c r="L51" s="1454"/>
      <c r="N51" s="1632" t="s">
        <v>120</v>
      </c>
      <c r="O51" s="1451">
        <v>1</v>
      </c>
    </row>
    <row r="52" spans="2:15">
      <c r="B52" s="1623"/>
      <c r="C52" s="1451"/>
      <c r="E52" s="421"/>
      <c r="F52" s="1451"/>
      <c r="H52" s="421"/>
      <c r="I52" s="1451"/>
      <c r="K52" s="421"/>
      <c r="L52" s="1451"/>
      <c r="N52" s="1623"/>
      <c r="O52" s="1451"/>
    </row>
    <row r="53" spans="2:15">
      <c r="B53" s="421"/>
      <c r="C53" s="1455"/>
      <c r="E53" s="421"/>
      <c r="F53" s="1451"/>
      <c r="H53" s="421"/>
      <c r="I53" s="1451"/>
      <c r="K53" s="421"/>
      <c r="L53" s="1451"/>
      <c r="N53" s="421"/>
      <c r="O53" s="1454"/>
    </row>
    <row r="54" spans="2:15">
      <c r="B54" s="421"/>
      <c r="C54" s="1451"/>
      <c r="E54" s="421"/>
      <c r="F54" s="1451"/>
      <c r="H54" s="441"/>
      <c r="I54" s="1451"/>
      <c r="K54" s="421"/>
      <c r="L54" s="1451"/>
      <c r="N54" s="421"/>
      <c r="O54" s="1451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12" t="s">
        <v>44</v>
      </c>
      <c r="C59" s="413" t="s">
        <v>46</v>
      </c>
      <c r="E59" s="412" t="s">
        <v>44</v>
      </c>
      <c r="F59" s="413" t="s">
        <v>46</v>
      </c>
      <c r="H59" s="412" t="s">
        <v>44</v>
      </c>
      <c r="I59" s="413" t="s">
        <v>46</v>
      </c>
      <c r="K59" s="412" t="s">
        <v>44</v>
      </c>
      <c r="L59" s="413" t="s">
        <v>46</v>
      </c>
      <c r="N59" s="412" t="s">
        <v>44</v>
      </c>
      <c r="O59" s="413" t="s">
        <v>46</v>
      </c>
    </row>
    <row r="60" spans="2:15">
      <c r="B60" s="1453" t="s">
        <v>119</v>
      </c>
      <c r="C60" s="1451">
        <v>8</v>
      </c>
      <c r="E60" s="1449" t="s">
        <v>1135</v>
      </c>
      <c r="F60" s="1449">
        <v>13</v>
      </c>
      <c r="H60" s="1453" t="s">
        <v>103</v>
      </c>
      <c r="I60" s="1451">
        <v>9</v>
      </c>
      <c r="K60" s="1451" t="s">
        <v>92</v>
      </c>
      <c r="L60" s="1451">
        <v>12</v>
      </c>
      <c r="N60" s="1451" t="s">
        <v>93</v>
      </c>
      <c r="O60" s="1451">
        <v>13</v>
      </c>
    </row>
    <row r="61" spans="2:15">
      <c r="B61" s="1451" t="s">
        <v>114</v>
      </c>
      <c r="C61" s="1451">
        <v>6</v>
      </c>
      <c r="E61" s="1449" t="s">
        <v>92</v>
      </c>
      <c r="F61" s="1449">
        <v>11</v>
      </c>
      <c r="H61" s="1451" t="s">
        <v>90</v>
      </c>
      <c r="I61" s="1451">
        <v>6</v>
      </c>
      <c r="K61" s="1451" t="s">
        <v>110</v>
      </c>
      <c r="L61" s="1451">
        <v>11</v>
      </c>
      <c r="N61" s="1453" t="s">
        <v>123</v>
      </c>
      <c r="O61" s="1451">
        <v>6</v>
      </c>
    </row>
    <row r="62" spans="2:15">
      <c r="B62" s="1453" t="s">
        <v>95</v>
      </c>
      <c r="C62" s="1451">
        <v>6</v>
      </c>
      <c r="E62" s="1453" t="s">
        <v>126</v>
      </c>
      <c r="F62" s="1451">
        <v>5</v>
      </c>
      <c r="H62" s="1453" t="s">
        <v>5690</v>
      </c>
      <c r="I62" s="1451">
        <v>6</v>
      </c>
      <c r="K62" s="1621" t="s">
        <v>123</v>
      </c>
      <c r="L62" s="1451">
        <v>6</v>
      </c>
      <c r="N62" s="1451" t="s">
        <v>140</v>
      </c>
      <c r="O62" s="1451">
        <v>5</v>
      </c>
    </row>
    <row r="63" spans="2:15">
      <c r="B63" s="1451" t="s">
        <v>103</v>
      </c>
      <c r="C63" s="1451">
        <v>5</v>
      </c>
      <c r="E63" s="1453" t="s">
        <v>5524</v>
      </c>
      <c r="F63" s="1451">
        <v>4</v>
      </c>
      <c r="H63" s="1451" t="s">
        <v>1135</v>
      </c>
      <c r="I63" s="1451">
        <v>5</v>
      </c>
      <c r="K63" s="1451" t="s">
        <v>128</v>
      </c>
      <c r="L63" s="1451">
        <v>4</v>
      </c>
      <c r="N63" s="1451" t="s">
        <v>146</v>
      </c>
      <c r="O63" s="1451">
        <v>5</v>
      </c>
    </row>
    <row r="64" spans="2:15">
      <c r="B64" s="1451" t="s">
        <v>115</v>
      </c>
      <c r="C64" s="1451">
        <v>4</v>
      </c>
      <c r="E64" s="1449" t="s">
        <v>90</v>
      </c>
      <c r="F64" s="1449">
        <v>3</v>
      </c>
      <c r="H64" s="1451" t="s">
        <v>92</v>
      </c>
      <c r="I64" s="1451">
        <v>4</v>
      </c>
      <c r="K64" s="1621" t="s">
        <v>1135</v>
      </c>
      <c r="L64" s="1451">
        <v>4</v>
      </c>
      <c r="N64" s="1453" t="s">
        <v>802</v>
      </c>
      <c r="O64" s="1451">
        <v>5</v>
      </c>
    </row>
    <row r="65" spans="2:15">
      <c r="B65" s="1453" t="s">
        <v>96</v>
      </c>
      <c r="C65" s="1451">
        <v>4</v>
      </c>
      <c r="E65" s="1453" t="s">
        <v>122</v>
      </c>
      <c r="F65" s="1451">
        <v>3</v>
      </c>
      <c r="H65" s="1451" t="s">
        <v>966</v>
      </c>
      <c r="I65" s="1451">
        <v>3</v>
      </c>
      <c r="K65" s="1451" t="s">
        <v>115</v>
      </c>
      <c r="L65" s="1451">
        <v>2</v>
      </c>
      <c r="N65" s="1451" t="s">
        <v>168</v>
      </c>
      <c r="O65" s="1451">
        <v>4</v>
      </c>
    </row>
    <row r="66" spans="2:15">
      <c r="B66" s="1451" t="s">
        <v>131</v>
      </c>
      <c r="C66" s="1451">
        <v>3</v>
      </c>
      <c r="E66" s="1453" t="s">
        <v>123</v>
      </c>
      <c r="F66" s="1451">
        <v>2</v>
      </c>
      <c r="H66" s="1453" t="s">
        <v>120</v>
      </c>
      <c r="I66" s="1451">
        <v>3</v>
      </c>
      <c r="K66" s="1616" t="s">
        <v>206</v>
      </c>
      <c r="L66" s="1451">
        <v>2</v>
      </c>
      <c r="N66" s="1453" t="s">
        <v>193</v>
      </c>
      <c r="O66" s="1451">
        <v>2</v>
      </c>
    </row>
    <row r="67" spans="2:15">
      <c r="B67" s="1624" t="s">
        <v>92</v>
      </c>
      <c r="C67" s="1451">
        <v>2</v>
      </c>
      <c r="E67" s="1450" t="s">
        <v>149</v>
      </c>
      <c r="F67" s="1451">
        <v>1</v>
      </c>
      <c r="H67" s="1624" t="s">
        <v>1527</v>
      </c>
      <c r="I67" s="1451">
        <v>2</v>
      </c>
      <c r="K67" s="1616" t="s">
        <v>5524</v>
      </c>
      <c r="L67" s="1451">
        <v>1</v>
      </c>
      <c r="N67" s="1451" t="s">
        <v>1527</v>
      </c>
      <c r="O67" s="1451">
        <v>1</v>
      </c>
    </row>
    <row r="68" spans="2:15">
      <c r="B68" s="421" t="s">
        <v>5239</v>
      </c>
      <c r="C68" s="1451">
        <v>2</v>
      </c>
      <c r="E68" s="438"/>
      <c r="F68" s="1449"/>
      <c r="H68" s="421" t="s">
        <v>118</v>
      </c>
      <c r="I68" s="1451">
        <v>2</v>
      </c>
      <c r="K68" s="1620"/>
      <c r="L68" s="1451"/>
      <c r="N68" s="1450" t="s">
        <v>5765</v>
      </c>
      <c r="O68" s="1451">
        <v>1</v>
      </c>
    </row>
    <row r="69" spans="2:15">
      <c r="B69" s="1623" t="s">
        <v>158</v>
      </c>
      <c r="C69" s="1451">
        <v>1</v>
      </c>
      <c r="E69" s="438"/>
      <c r="F69" s="1449"/>
      <c r="H69" s="1623" t="s">
        <v>117</v>
      </c>
      <c r="I69" s="1451">
        <v>1</v>
      </c>
      <c r="K69" s="1620"/>
      <c r="L69" s="1451"/>
      <c r="N69" s="1623"/>
      <c r="O69" s="1451"/>
    </row>
    <row r="70" spans="2:15">
      <c r="B70" s="421" t="s">
        <v>187</v>
      </c>
      <c r="C70" s="1451">
        <v>1</v>
      </c>
      <c r="E70" s="438"/>
      <c r="F70" s="1449"/>
      <c r="H70" s="421" t="s">
        <v>5666</v>
      </c>
      <c r="I70" s="1451">
        <v>1</v>
      </c>
      <c r="K70" s="1616"/>
      <c r="L70" s="1451"/>
      <c r="N70" s="421"/>
      <c r="O70" s="1451"/>
    </row>
    <row r="71" spans="2:15">
      <c r="B71" s="421"/>
      <c r="C71" s="1451"/>
      <c r="E71" s="1633"/>
      <c r="F71" s="1451"/>
      <c r="H71" s="421"/>
      <c r="I71" s="1451"/>
      <c r="K71" s="1616"/>
      <c r="L71" s="1451"/>
      <c r="N71" s="421"/>
      <c r="O71" s="145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12" t="s">
        <v>44</v>
      </c>
      <c r="C75" s="413" t="s">
        <v>46</v>
      </c>
      <c r="E75" s="412" t="s">
        <v>44</v>
      </c>
      <c r="F75" s="413" t="s">
        <v>46</v>
      </c>
      <c r="H75" s="412" t="s">
        <v>44</v>
      </c>
      <c r="I75" s="413" t="s">
        <v>46</v>
      </c>
      <c r="K75" s="412" t="s">
        <v>44</v>
      </c>
      <c r="L75" s="413" t="s">
        <v>46</v>
      </c>
      <c r="N75" s="412" t="s">
        <v>44</v>
      </c>
      <c r="O75" s="413" t="s">
        <v>46</v>
      </c>
    </row>
    <row r="76" spans="2:15">
      <c r="B76" s="1451" t="s">
        <v>109</v>
      </c>
      <c r="C76" s="1451">
        <v>12</v>
      </c>
      <c r="E76" s="1451" t="s">
        <v>103</v>
      </c>
      <c r="F76" s="1451">
        <v>17</v>
      </c>
      <c r="H76" s="1451" t="s">
        <v>93</v>
      </c>
      <c r="I76" s="1451">
        <v>6</v>
      </c>
      <c r="K76" s="1451" t="s">
        <v>123</v>
      </c>
      <c r="L76" s="1451">
        <v>13</v>
      </c>
      <c r="N76" s="1451" t="s">
        <v>166</v>
      </c>
      <c r="O76" s="1451">
        <v>11</v>
      </c>
    </row>
    <row r="77" spans="2:15">
      <c r="B77" s="1451" t="s">
        <v>179</v>
      </c>
      <c r="C77" s="1451">
        <v>10</v>
      </c>
      <c r="E77" s="1453" t="s">
        <v>92</v>
      </c>
      <c r="F77" s="1451">
        <v>6</v>
      </c>
      <c r="H77" s="1453" t="s">
        <v>122</v>
      </c>
      <c r="I77" s="1451">
        <v>6</v>
      </c>
      <c r="K77" s="1451" t="s">
        <v>542</v>
      </c>
      <c r="L77" s="1451">
        <v>9</v>
      </c>
      <c r="N77" s="1451" t="s">
        <v>966</v>
      </c>
      <c r="O77" s="1451">
        <v>9</v>
      </c>
    </row>
    <row r="78" spans="2:15">
      <c r="B78" s="1451" t="s">
        <v>90</v>
      </c>
      <c r="C78" s="1451">
        <v>9</v>
      </c>
      <c r="E78" s="1451" t="s">
        <v>95</v>
      </c>
      <c r="F78" s="1451">
        <v>5</v>
      </c>
      <c r="H78" s="1451" t="s">
        <v>96</v>
      </c>
      <c r="I78" s="1451">
        <v>5</v>
      </c>
      <c r="K78" s="1453" t="s">
        <v>966</v>
      </c>
      <c r="L78" s="1451">
        <v>9</v>
      </c>
      <c r="N78" s="1451" t="s">
        <v>90</v>
      </c>
      <c r="O78" s="1451">
        <v>8</v>
      </c>
    </row>
    <row r="79" spans="2:15">
      <c r="B79" s="1634" t="s">
        <v>92</v>
      </c>
      <c r="C79" s="1451">
        <v>9</v>
      </c>
      <c r="E79" s="1453" t="s">
        <v>122</v>
      </c>
      <c r="F79" s="1451">
        <v>4</v>
      </c>
      <c r="H79" s="1451" t="s">
        <v>103</v>
      </c>
      <c r="I79" s="1451">
        <v>5</v>
      </c>
      <c r="K79" s="1451" t="s">
        <v>126</v>
      </c>
      <c r="L79" s="1451">
        <v>5</v>
      </c>
      <c r="N79" s="1621" t="s">
        <v>131</v>
      </c>
      <c r="O79" s="1451">
        <v>7</v>
      </c>
    </row>
    <row r="80" spans="2:15">
      <c r="B80" s="1451" t="s">
        <v>1527</v>
      </c>
      <c r="C80" s="1451">
        <v>2</v>
      </c>
      <c r="E80" s="1451" t="s">
        <v>1487</v>
      </c>
      <c r="F80" s="1451">
        <v>3</v>
      </c>
      <c r="H80" s="1453" t="s">
        <v>115</v>
      </c>
      <c r="I80" s="1451">
        <v>5</v>
      </c>
      <c r="K80" s="1451" t="s">
        <v>1602</v>
      </c>
      <c r="L80" s="1451">
        <v>2</v>
      </c>
      <c r="N80" s="1621" t="s">
        <v>5668</v>
      </c>
      <c r="O80" s="1451">
        <v>6</v>
      </c>
    </row>
    <row r="81" spans="2:15">
      <c r="B81" s="1453"/>
      <c r="C81" s="1451"/>
      <c r="E81" s="1453" t="s">
        <v>117</v>
      </c>
      <c r="F81" s="1451">
        <v>3</v>
      </c>
      <c r="H81" s="1451" t="s">
        <v>166</v>
      </c>
      <c r="I81" s="1451">
        <v>4</v>
      </c>
      <c r="K81" s="1453" t="s">
        <v>3313</v>
      </c>
      <c r="L81" s="1451">
        <v>2</v>
      </c>
      <c r="N81" s="1621" t="s">
        <v>118</v>
      </c>
      <c r="O81" s="1451">
        <v>1</v>
      </c>
    </row>
    <row r="82" spans="2:15">
      <c r="B82" s="1624"/>
      <c r="C82" s="1451"/>
      <c r="E82" s="1450" t="s">
        <v>128</v>
      </c>
      <c r="F82" s="1451">
        <v>2</v>
      </c>
      <c r="H82" s="1453" t="s">
        <v>117</v>
      </c>
      <c r="I82" s="1451">
        <v>4</v>
      </c>
      <c r="K82" s="1451" t="s">
        <v>143</v>
      </c>
      <c r="L82" s="1451">
        <v>1</v>
      </c>
      <c r="N82" s="1620"/>
      <c r="O82" s="1451"/>
    </row>
    <row r="83" spans="2:15">
      <c r="B83" s="1623"/>
      <c r="C83" s="1451"/>
      <c r="E83" s="1623" t="s">
        <v>114</v>
      </c>
      <c r="F83" s="1451">
        <v>1</v>
      </c>
      <c r="H83" s="1624" t="s">
        <v>123</v>
      </c>
      <c r="I83" s="1451">
        <v>3</v>
      </c>
      <c r="K83" s="1450" t="s">
        <v>77</v>
      </c>
      <c r="L83" s="1451">
        <v>1</v>
      </c>
      <c r="N83" s="1620"/>
      <c r="O83" s="1451"/>
    </row>
    <row r="84" spans="2:15">
      <c r="B84" s="441"/>
      <c r="C84" s="1451"/>
      <c r="E84" s="421" t="s">
        <v>123</v>
      </c>
      <c r="F84" s="1451">
        <v>1</v>
      </c>
      <c r="H84" s="1623" t="s">
        <v>116</v>
      </c>
      <c r="I84" s="1451">
        <v>1</v>
      </c>
      <c r="K84" s="1623"/>
      <c r="L84" s="1451"/>
      <c r="N84" s="1620"/>
      <c r="O84" s="1451"/>
    </row>
    <row r="85" spans="2:15">
      <c r="B85" s="421"/>
      <c r="C85" s="1451"/>
      <c r="E85" s="1623"/>
      <c r="F85" s="1451"/>
      <c r="H85" s="1808"/>
      <c r="I85" s="1451"/>
      <c r="K85" s="421"/>
      <c r="L85" s="1451"/>
      <c r="N85" s="1616"/>
      <c r="O85" s="1451"/>
    </row>
    <row r="86" spans="2:15">
      <c r="B86" s="421"/>
      <c r="C86" s="1451"/>
      <c r="E86" s="1623"/>
      <c r="F86" s="1451"/>
      <c r="H86" s="421"/>
      <c r="I86" s="1451"/>
      <c r="K86" s="421"/>
      <c r="L86" s="1451"/>
      <c r="N86" s="1616"/>
      <c r="O86" s="1451"/>
    </row>
    <row r="87" spans="2:15">
      <c r="B87" s="421"/>
      <c r="C87" s="1451"/>
      <c r="E87" s="421"/>
      <c r="F87" s="1451"/>
      <c r="H87" s="421"/>
      <c r="I87" s="1451"/>
      <c r="K87" s="421"/>
      <c r="L87" s="1451"/>
      <c r="N87" s="1616"/>
      <c r="O87" s="1451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12" t="s">
        <v>44</v>
      </c>
      <c r="C94" s="413" t="s">
        <v>46</v>
      </c>
      <c r="E94" s="412" t="s">
        <v>44</v>
      </c>
      <c r="F94" s="413" t="s">
        <v>46</v>
      </c>
      <c r="H94" s="412" t="s">
        <v>44</v>
      </c>
      <c r="I94" s="413" t="s">
        <v>46</v>
      </c>
      <c r="K94" s="19"/>
      <c r="L94" s="447"/>
    </row>
    <row r="95" spans="2:15">
      <c r="B95" s="1451" t="s">
        <v>96</v>
      </c>
      <c r="C95" s="1451">
        <v>11</v>
      </c>
      <c r="E95" s="1451" t="s">
        <v>128</v>
      </c>
      <c r="F95" s="1451">
        <v>19</v>
      </c>
      <c r="H95" s="1451" t="s">
        <v>123</v>
      </c>
      <c r="I95" s="1451">
        <v>10</v>
      </c>
      <c r="K95" s="20"/>
      <c r="L95" s="20"/>
    </row>
    <row r="96" spans="2:15">
      <c r="B96" s="1451" t="s">
        <v>92</v>
      </c>
      <c r="C96" s="1451">
        <v>9</v>
      </c>
      <c r="E96" s="1453" t="s">
        <v>122</v>
      </c>
      <c r="F96" s="1451">
        <v>15</v>
      </c>
      <c r="H96" s="1453" t="s">
        <v>165</v>
      </c>
      <c r="I96" s="1451">
        <v>6</v>
      </c>
      <c r="K96" s="20"/>
      <c r="L96" s="20"/>
    </row>
    <row r="97" spans="2:15">
      <c r="B97" s="1451" t="s">
        <v>1602</v>
      </c>
      <c r="C97" s="1451">
        <v>6</v>
      </c>
      <c r="E97" s="1451" t="s">
        <v>1602</v>
      </c>
      <c r="F97" s="1451">
        <v>3</v>
      </c>
      <c r="H97" s="1451" t="s">
        <v>101</v>
      </c>
      <c r="I97" s="1451">
        <v>5</v>
      </c>
      <c r="K97" s="20"/>
      <c r="L97" s="20"/>
    </row>
    <row r="98" spans="2:15">
      <c r="B98" s="1451" t="s">
        <v>966</v>
      </c>
      <c r="C98" s="1451">
        <v>6</v>
      </c>
      <c r="E98" s="1451" t="s">
        <v>109</v>
      </c>
      <c r="F98" s="1451">
        <v>2</v>
      </c>
      <c r="H98" s="1635" t="s">
        <v>1655</v>
      </c>
      <c r="I98" s="1451">
        <v>5</v>
      </c>
      <c r="K98" s="20"/>
      <c r="L98" s="20"/>
    </row>
    <row r="99" spans="2:15">
      <c r="B99" s="1451" t="s">
        <v>90</v>
      </c>
      <c r="C99" s="1451">
        <v>4</v>
      </c>
      <c r="E99" s="1453" t="s">
        <v>104</v>
      </c>
      <c r="F99" s="1451">
        <v>2</v>
      </c>
      <c r="H99" s="1451" t="s">
        <v>103</v>
      </c>
      <c r="I99" s="1451">
        <v>4</v>
      </c>
      <c r="K99" s="20"/>
      <c r="L99" s="20"/>
    </row>
    <row r="100" spans="2:15">
      <c r="B100" s="1453" t="s">
        <v>5531</v>
      </c>
      <c r="C100" s="1451">
        <v>4</v>
      </c>
      <c r="E100" s="1451" t="s">
        <v>146</v>
      </c>
      <c r="F100" s="1451">
        <v>1</v>
      </c>
      <c r="H100" s="1451" t="s">
        <v>134</v>
      </c>
      <c r="I100" s="1451">
        <v>3</v>
      </c>
      <c r="K100" s="20"/>
      <c r="L100" s="20"/>
    </row>
    <row r="101" spans="2:15">
      <c r="B101" s="1450" t="s">
        <v>187</v>
      </c>
      <c r="C101" s="1451">
        <v>2</v>
      </c>
      <c r="E101" s="1624"/>
      <c r="F101" s="1451"/>
      <c r="H101" s="1624" t="s">
        <v>5690</v>
      </c>
      <c r="I101" s="1451">
        <v>3</v>
      </c>
      <c r="K101" s="20"/>
      <c r="L101" s="20"/>
    </row>
    <row r="102" spans="2:15">
      <c r="B102" s="421"/>
      <c r="C102" s="1451"/>
      <c r="E102" s="1623"/>
      <c r="F102" s="1451"/>
      <c r="H102" s="421" t="s">
        <v>77</v>
      </c>
      <c r="I102" s="1451">
        <v>3</v>
      </c>
      <c r="K102" s="20"/>
      <c r="L102" s="20"/>
    </row>
    <row r="103" spans="2:15">
      <c r="B103" s="1623"/>
      <c r="C103" s="1451"/>
      <c r="E103" s="421"/>
      <c r="F103" s="1451"/>
      <c r="H103" s="421" t="s">
        <v>93</v>
      </c>
      <c r="I103" s="1451">
        <v>2</v>
      </c>
      <c r="K103" s="20"/>
      <c r="L103" s="20"/>
    </row>
    <row r="104" spans="2:15">
      <c r="B104" s="421"/>
      <c r="C104" s="1451"/>
      <c r="E104" s="421"/>
      <c r="F104" s="1451"/>
      <c r="H104" s="1623" t="s">
        <v>1135</v>
      </c>
      <c r="I104" s="1451">
        <v>1</v>
      </c>
      <c r="K104" s="20"/>
      <c r="L104" s="20"/>
    </row>
    <row r="105" spans="2:15">
      <c r="B105" s="421"/>
      <c r="C105" s="1451"/>
      <c r="E105" s="421"/>
      <c r="F105" s="1451"/>
      <c r="H105" s="421"/>
      <c r="I105" s="1451"/>
      <c r="K105" s="20"/>
      <c r="L105" s="20"/>
      <c r="O105" s="2" t="s">
        <v>2844</v>
      </c>
    </row>
    <row r="106" spans="2:15">
      <c r="B106" s="421"/>
      <c r="C106" s="1451"/>
      <c r="E106" s="421"/>
      <c r="F106" s="1451"/>
      <c r="H106" s="421"/>
      <c r="I106" s="1451"/>
      <c r="K106" s="20"/>
      <c r="L106" s="20"/>
    </row>
    <row r="107" spans="2:15">
      <c r="B107" s="438"/>
      <c r="C107" s="438"/>
      <c r="E107" s="438"/>
      <c r="F107" s="438"/>
      <c r="H107" s="421"/>
      <c r="I107" s="421"/>
      <c r="K107" s="20"/>
      <c r="L107" s="20"/>
    </row>
    <row r="108" spans="2:15">
      <c r="B108" s="438"/>
      <c r="C108" s="438"/>
      <c r="E108" s="438"/>
      <c r="F108" s="438"/>
      <c r="H108" s="421"/>
      <c r="I108" s="421"/>
      <c r="K108" s="20"/>
      <c r="L108" s="20"/>
    </row>
    <row r="109" spans="2:15">
      <c r="B109" s="438"/>
      <c r="C109" s="438"/>
      <c r="E109" s="438"/>
      <c r="F109" s="438"/>
      <c r="H109" s="421"/>
      <c r="I109" s="421"/>
      <c r="K109" s="20"/>
      <c r="L109" s="20"/>
    </row>
  </sheetData>
  <sheetProtection selectLockedCells="1" selectUnlockedCells="1"/>
  <sortState ref="K60:L68">
    <sortCondition descending="1" ref="L60:L68"/>
  </sortState>
  <pageMargins left="0.31496062992125984" right="0.31496062992125984" top="0.19684930008748908" bottom="0.19684930008748908" header="0" footer="0"/>
  <pageSetup paperSize="9" scale="50" firstPageNumber="0" orientation="portrait" horizontalDpi="300" verticalDpi="300" r:id="rId1"/>
  <headerFooter alignWithMargins="0"/>
  <rowBreaks count="1" manualBreakCount="1">
    <brk id="73" max="16383" man="1"/>
  </rowBreaks>
  <colBreaks count="1" manualBreakCount="1">
    <brk id="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495"/>
  <sheetViews>
    <sheetView zoomScale="80" zoomScaleNormal="80" workbookViewId="0">
      <pane ySplit="2" topLeftCell="A3" activePane="bottomLeft" state="frozen"/>
      <selection pane="bottomLeft" activeCell="P37" sqref="P37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4" customWidth="1"/>
    <col min="6" max="6" width="10.140625" style="5" customWidth="1"/>
    <col min="7" max="7" width="9.5703125" style="5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4" t="s">
        <v>1541</v>
      </c>
      <c r="F3" s="455" t="s">
        <v>1543</v>
      </c>
      <c r="G3" s="455" t="s">
        <v>1542</v>
      </c>
    </row>
    <row r="4" spans="1:7">
      <c r="A4" s="4">
        <v>1</v>
      </c>
      <c r="B4" s="421" t="s">
        <v>1544</v>
      </c>
      <c r="C4" s="421" t="s">
        <v>101</v>
      </c>
      <c r="D4" s="421" t="s">
        <v>252</v>
      </c>
      <c r="E4" s="456">
        <v>44262</v>
      </c>
      <c r="F4" s="422">
        <v>6</v>
      </c>
      <c r="G4" s="1420">
        <v>1</v>
      </c>
    </row>
    <row r="5" spans="1:7">
      <c r="A5" s="4">
        <v>1</v>
      </c>
      <c r="B5" s="421" t="s">
        <v>1544</v>
      </c>
      <c r="C5" s="421" t="s">
        <v>123</v>
      </c>
      <c r="D5" s="421" t="s">
        <v>252</v>
      </c>
      <c r="E5" s="456">
        <v>44262</v>
      </c>
      <c r="F5" s="422">
        <v>5</v>
      </c>
      <c r="G5" s="1420">
        <v>2</v>
      </c>
    </row>
    <row r="6" spans="1:7">
      <c r="A6" s="4">
        <v>1</v>
      </c>
      <c r="B6" s="421" t="s">
        <v>1544</v>
      </c>
      <c r="C6" s="421" t="s">
        <v>1510</v>
      </c>
      <c r="D6" s="421" t="s">
        <v>252</v>
      </c>
      <c r="E6" s="456">
        <v>44262</v>
      </c>
      <c r="F6" s="422">
        <v>4</v>
      </c>
      <c r="G6" s="1420">
        <v>3</v>
      </c>
    </row>
    <row r="7" spans="1:7">
      <c r="A7" s="4">
        <v>1</v>
      </c>
      <c r="B7" s="421" t="s">
        <v>1544</v>
      </c>
      <c r="C7" s="421" t="s">
        <v>165</v>
      </c>
      <c r="D7" s="421" t="s">
        <v>252</v>
      </c>
      <c r="E7" s="456">
        <v>44262</v>
      </c>
      <c r="F7" s="422">
        <v>3</v>
      </c>
      <c r="G7" s="1420">
        <v>4</v>
      </c>
    </row>
    <row r="8" spans="1:7">
      <c r="A8" s="4">
        <v>1</v>
      </c>
      <c r="B8" s="421" t="s">
        <v>1544</v>
      </c>
      <c r="C8" s="421" t="s">
        <v>1135</v>
      </c>
      <c r="D8" s="421" t="s">
        <v>252</v>
      </c>
      <c r="E8" s="456">
        <v>44262</v>
      </c>
      <c r="F8" s="422">
        <v>2</v>
      </c>
      <c r="G8" s="1420">
        <v>5</v>
      </c>
    </row>
    <row r="9" spans="1:7">
      <c r="A9" s="4">
        <v>1</v>
      </c>
      <c r="B9" s="421" t="s">
        <v>1544</v>
      </c>
      <c r="C9" s="421" t="s">
        <v>109</v>
      </c>
      <c r="D9" s="421" t="s">
        <v>252</v>
      </c>
      <c r="E9" s="456">
        <v>44262</v>
      </c>
      <c r="F9" s="422">
        <v>1</v>
      </c>
      <c r="G9" s="1420">
        <v>6</v>
      </c>
    </row>
    <row r="10" spans="1:7">
      <c r="A10">
        <v>1</v>
      </c>
      <c r="B10" s="1616" t="s">
        <v>1544</v>
      </c>
      <c r="C10" s="1616" t="s">
        <v>123</v>
      </c>
      <c r="D10" s="1636" t="s">
        <v>5486</v>
      </c>
      <c r="E10" s="1637">
        <v>44332</v>
      </c>
      <c r="F10" s="1638">
        <v>6</v>
      </c>
      <c r="G10" s="1638">
        <v>1</v>
      </c>
    </row>
    <row r="11" spans="1:7">
      <c r="A11">
        <v>1</v>
      </c>
      <c r="B11" s="1616" t="s">
        <v>1544</v>
      </c>
      <c r="C11" s="1616" t="s">
        <v>103</v>
      </c>
      <c r="D11" s="1620" t="s">
        <v>5486</v>
      </c>
      <c r="E11" s="1637">
        <v>44332</v>
      </c>
      <c r="F11" s="1638">
        <v>5</v>
      </c>
      <c r="G11" s="1638">
        <v>2</v>
      </c>
    </row>
    <row r="12" spans="1:7">
      <c r="A12">
        <v>1</v>
      </c>
      <c r="B12" s="1616" t="s">
        <v>1544</v>
      </c>
      <c r="C12" s="1616" t="s">
        <v>122</v>
      </c>
      <c r="D12" s="1620" t="s">
        <v>5486</v>
      </c>
      <c r="E12" s="1637">
        <v>44332</v>
      </c>
      <c r="F12" s="1638">
        <v>4</v>
      </c>
      <c r="G12" s="1638">
        <v>3</v>
      </c>
    </row>
    <row r="13" spans="1:7">
      <c r="A13">
        <v>1</v>
      </c>
      <c r="B13" s="1616" t="s">
        <v>1544</v>
      </c>
      <c r="C13" s="1616" t="s">
        <v>122</v>
      </c>
      <c r="D13" s="1620" t="s">
        <v>5486</v>
      </c>
      <c r="E13" s="1637">
        <v>44332</v>
      </c>
      <c r="F13" s="1638">
        <v>3</v>
      </c>
      <c r="G13" s="1638">
        <v>4</v>
      </c>
    </row>
    <row r="14" spans="1:7">
      <c r="A14">
        <v>1</v>
      </c>
      <c r="B14" s="1616" t="s">
        <v>1544</v>
      </c>
      <c r="C14" s="1616" t="s">
        <v>101</v>
      </c>
      <c r="D14" s="1620" t="s">
        <v>5486</v>
      </c>
      <c r="E14" s="1637">
        <v>44332</v>
      </c>
      <c r="F14" s="1638">
        <v>2</v>
      </c>
      <c r="G14" s="1638">
        <v>5</v>
      </c>
    </row>
    <row r="15" spans="1:7">
      <c r="A15">
        <v>1</v>
      </c>
      <c r="B15" s="1616" t="s">
        <v>1544</v>
      </c>
      <c r="C15" s="1616" t="s">
        <v>165</v>
      </c>
      <c r="D15" s="1620" t="s">
        <v>5486</v>
      </c>
      <c r="E15" s="1637">
        <v>44332</v>
      </c>
      <c r="F15" s="1638">
        <v>1</v>
      </c>
      <c r="G15" s="1638">
        <v>6</v>
      </c>
    </row>
    <row r="16" spans="1:7">
      <c r="A16" s="4">
        <v>2</v>
      </c>
      <c r="B16" s="421" t="s">
        <v>1545</v>
      </c>
      <c r="C16" s="421" t="s">
        <v>93</v>
      </c>
      <c r="D16" s="421" t="s">
        <v>252</v>
      </c>
      <c r="E16" s="456">
        <v>44262</v>
      </c>
      <c r="F16" s="422">
        <v>6</v>
      </c>
      <c r="G16" s="1420">
        <v>1</v>
      </c>
    </row>
    <row r="17" spans="1:7">
      <c r="A17" s="4">
        <v>2</v>
      </c>
      <c r="B17" s="421" t="s">
        <v>1545</v>
      </c>
      <c r="C17" s="421" t="s">
        <v>1135</v>
      </c>
      <c r="D17" s="421" t="s">
        <v>252</v>
      </c>
      <c r="E17" s="456">
        <v>44262</v>
      </c>
      <c r="F17" s="422">
        <v>5</v>
      </c>
      <c r="G17" s="1420">
        <v>2</v>
      </c>
    </row>
    <row r="18" spans="1:7">
      <c r="A18" s="4">
        <v>2</v>
      </c>
      <c r="B18" s="421" t="s">
        <v>1545</v>
      </c>
      <c r="C18" s="421" t="s">
        <v>101</v>
      </c>
      <c r="D18" s="421" t="s">
        <v>252</v>
      </c>
      <c r="E18" s="456">
        <v>44262</v>
      </c>
      <c r="F18" s="422">
        <v>4</v>
      </c>
      <c r="G18" s="1420">
        <v>3</v>
      </c>
    </row>
    <row r="19" spans="1:7">
      <c r="A19" s="4">
        <v>2</v>
      </c>
      <c r="B19" s="421" t="s">
        <v>1545</v>
      </c>
      <c r="C19" s="421" t="s">
        <v>93</v>
      </c>
      <c r="D19" s="421" t="s">
        <v>252</v>
      </c>
      <c r="E19" s="456">
        <v>44262</v>
      </c>
      <c r="F19" s="422">
        <v>3</v>
      </c>
      <c r="G19" s="1420">
        <v>4</v>
      </c>
    </row>
    <row r="20" spans="1:7">
      <c r="A20" s="4">
        <v>2</v>
      </c>
      <c r="B20" s="421" t="s">
        <v>1545</v>
      </c>
      <c r="C20" s="421" t="s">
        <v>110</v>
      </c>
      <c r="D20" s="421" t="s">
        <v>252</v>
      </c>
      <c r="E20" s="456">
        <v>44262</v>
      </c>
      <c r="F20" s="422">
        <v>2</v>
      </c>
      <c r="G20" s="1420">
        <v>5</v>
      </c>
    </row>
    <row r="21" spans="1:7">
      <c r="A21" s="4">
        <v>2</v>
      </c>
      <c r="B21" s="421" t="s">
        <v>1545</v>
      </c>
      <c r="C21" s="421" t="s">
        <v>90</v>
      </c>
      <c r="D21" s="421" t="s">
        <v>252</v>
      </c>
      <c r="E21" s="456">
        <v>44262</v>
      </c>
      <c r="F21" s="422">
        <v>1</v>
      </c>
      <c r="G21" s="1420">
        <v>6</v>
      </c>
    </row>
    <row r="22" spans="1:7">
      <c r="A22">
        <v>2</v>
      </c>
      <c r="B22" s="1616" t="s">
        <v>1545</v>
      </c>
      <c r="C22" s="1616" t="s">
        <v>92</v>
      </c>
      <c r="D22" s="1620" t="s">
        <v>5486</v>
      </c>
      <c r="E22" s="1637">
        <v>44332</v>
      </c>
      <c r="F22" s="1638">
        <v>6</v>
      </c>
      <c r="G22" s="1638">
        <v>1</v>
      </c>
    </row>
    <row r="23" spans="1:7">
      <c r="A23">
        <v>2</v>
      </c>
      <c r="B23" s="1616" t="s">
        <v>1545</v>
      </c>
      <c r="C23" s="1616" t="s">
        <v>93</v>
      </c>
      <c r="D23" s="1620" t="s">
        <v>5486</v>
      </c>
      <c r="E23" s="1637">
        <v>44332</v>
      </c>
      <c r="F23" s="1638">
        <v>5</v>
      </c>
      <c r="G23" s="1638">
        <v>2</v>
      </c>
    </row>
    <row r="24" spans="1:7">
      <c r="A24">
        <v>2</v>
      </c>
      <c r="B24" s="1616" t="s">
        <v>1545</v>
      </c>
      <c r="C24" s="1616" t="s">
        <v>1537</v>
      </c>
      <c r="D24" s="1620" t="s">
        <v>5486</v>
      </c>
      <c r="E24" s="1637">
        <v>44332</v>
      </c>
      <c r="F24" s="1638">
        <v>4</v>
      </c>
      <c r="G24" s="1638">
        <v>3</v>
      </c>
    </row>
    <row r="25" spans="1:7">
      <c r="A25">
        <v>2</v>
      </c>
      <c r="B25" s="1616" t="s">
        <v>1545</v>
      </c>
      <c r="C25" s="1616" t="s">
        <v>177</v>
      </c>
      <c r="D25" s="1620" t="s">
        <v>5486</v>
      </c>
      <c r="E25" s="1637">
        <v>44332</v>
      </c>
      <c r="F25" s="1638">
        <v>3</v>
      </c>
      <c r="G25" s="1638">
        <v>4</v>
      </c>
    </row>
    <row r="26" spans="1:7">
      <c r="A26">
        <v>2</v>
      </c>
      <c r="B26" s="1616" t="s">
        <v>1545</v>
      </c>
      <c r="C26" s="1616" t="s">
        <v>198</v>
      </c>
      <c r="D26" s="1620" t="s">
        <v>5486</v>
      </c>
      <c r="E26" s="1637">
        <v>44332</v>
      </c>
      <c r="F26" s="1638">
        <v>2</v>
      </c>
      <c r="G26" s="1638">
        <v>5</v>
      </c>
    </row>
    <row r="27" spans="1:7">
      <c r="A27">
        <v>2</v>
      </c>
      <c r="B27" s="1616" t="s">
        <v>1545</v>
      </c>
      <c r="C27" s="1616" t="s">
        <v>93</v>
      </c>
      <c r="D27" s="1620" t="s">
        <v>5486</v>
      </c>
      <c r="E27" s="1637">
        <v>44332</v>
      </c>
      <c r="F27" s="1638">
        <v>1</v>
      </c>
      <c r="G27" s="1638">
        <v>6</v>
      </c>
    </row>
    <row r="28" spans="1:7">
      <c r="A28" s="4">
        <v>3</v>
      </c>
      <c r="B28" s="421" t="s">
        <v>1546</v>
      </c>
      <c r="C28" s="421" t="s">
        <v>116</v>
      </c>
      <c r="D28" s="421" t="s">
        <v>252</v>
      </c>
      <c r="E28" s="456">
        <v>44262</v>
      </c>
      <c r="F28" s="422">
        <v>6</v>
      </c>
      <c r="G28" s="1420">
        <v>1</v>
      </c>
    </row>
    <row r="29" spans="1:7">
      <c r="A29" s="4">
        <v>3</v>
      </c>
      <c r="B29" s="421" t="s">
        <v>1546</v>
      </c>
      <c r="C29" s="421" t="s">
        <v>95</v>
      </c>
      <c r="D29" s="421" t="s">
        <v>252</v>
      </c>
      <c r="E29" s="456">
        <v>44262</v>
      </c>
      <c r="F29" s="422">
        <v>5</v>
      </c>
      <c r="G29" s="1420">
        <v>2</v>
      </c>
    </row>
    <row r="30" spans="1:7">
      <c r="A30" s="4">
        <v>3</v>
      </c>
      <c r="B30" s="421" t="s">
        <v>1546</v>
      </c>
      <c r="C30" s="421" t="s">
        <v>110</v>
      </c>
      <c r="D30" s="421" t="s">
        <v>252</v>
      </c>
      <c r="E30" s="456">
        <v>44262</v>
      </c>
      <c r="F30" s="422">
        <v>4</v>
      </c>
      <c r="G30" s="1420">
        <v>3</v>
      </c>
    </row>
    <row r="31" spans="1:7">
      <c r="A31" s="4">
        <v>3</v>
      </c>
      <c r="B31" s="421" t="s">
        <v>1546</v>
      </c>
      <c r="C31" s="421" t="s">
        <v>123</v>
      </c>
      <c r="D31" s="421" t="s">
        <v>252</v>
      </c>
      <c r="E31" s="456">
        <v>44262</v>
      </c>
      <c r="F31" s="422">
        <v>3</v>
      </c>
      <c r="G31" s="1420">
        <v>4</v>
      </c>
    </row>
    <row r="32" spans="1:7">
      <c r="A32" s="4">
        <v>3</v>
      </c>
      <c r="B32" s="421" t="s">
        <v>1546</v>
      </c>
      <c r="C32" s="421" t="s">
        <v>101</v>
      </c>
      <c r="D32" s="421" t="s">
        <v>252</v>
      </c>
      <c r="E32" s="456">
        <v>44262</v>
      </c>
      <c r="F32" s="422">
        <v>2</v>
      </c>
      <c r="G32" s="1420">
        <v>5</v>
      </c>
    </row>
    <row r="33" spans="1:7">
      <c r="A33" s="4">
        <v>3</v>
      </c>
      <c r="B33" s="421" t="s">
        <v>1546</v>
      </c>
      <c r="C33" s="421" t="s">
        <v>176</v>
      </c>
      <c r="D33" s="421" t="s">
        <v>252</v>
      </c>
      <c r="E33" s="456">
        <v>44262</v>
      </c>
      <c r="F33" s="422">
        <v>1</v>
      </c>
      <c r="G33" s="1420">
        <v>6</v>
      </c>
    </row>
    <row r="34" spans="1:7">
      <c r="A34">
        <v>3</v>
      </c>
      <c r="B34" s="1616" t="s">
        <v>1546</v>
      </c>
      <c r="C34" s="1616" t="s">
        <v>123</v>
      </c>
      <c r="D34" s="1620" t="s">
        <v>5486</v>
      </c>
      <c r="E34" s="1637">
        <v>44332</v>
      </c>
      <c r="F34" s="1638">
        <v>6</v>
      </c>
      <c r="G34" s="1638">
        <v>1</v>
      </c>
    </row>
    <row r="35" spans="1:7">
      <c r="A35">
        <v>3</v>
      </c>
      <c r="B35" s="1616" t="s">
        <v>1546</v>
      </c>
      <c r="C35" s="1616" t="s">
        <v>123</v>
      </c>
      <c r="D35" s="1620" t="s">
        <v>5486</v>
      </c>
      <c r="E35" s="1637">
        <v>44332</v>
      </c>
      <c r="F35" s="1638">
        <v>5</v>
      </c>
      <c r="G35" s="1638">
        <v>2</v>
      </c>
    </row>
    <row r="36" spans="1:7">
      <c r="A36">
        <v>3</v>
      </c>
      <c r="B36" s="1616" t="s">
        <v>1546</v>
      </c>
      <c r="C36" s="1616" t="s">
        <v>123</v>
      </c>
      <c r="D36" s="1620" t="s">
        <v>5486</v>
      </c>
      <c r="E36" s="1637">
        <v>44332</v>
      </c>
      <c r="F36" s="1638">
        <v>4</v>
      </c>
      <c r="G36" s="1638">
        <v>3</v>
      </c>
    </row>
    <row r="37" spans="1:7">
      <c r="A37">
        <v>3</v>
      </c>
      <c r="B37" s="1616" t="s">
        <v>1546</v>
      </c>
      <c r="C37" s="1616" t="s">
        <v>92</v>
      </c>
      <c r="D37" s="1620" t="s">
        <v>5486</v>
      </c>
      <c r="E37" s="1637">
        <v>44332</v>
      </c>
      <c r="F37" s="1638">
        <v>3</v>
      </c>
      <c r="G37" s="1638">
        <v>4</v>
      </c>
    </row>
    <row r="38" spans="1:7">
      <c r="A38">
        <v>3</v>
      </c>
      <c r="B38" s="1616" t="s">
        <v>1546</v>
      </c>
      <c r="C38" s="1616" t="s">
        <v>92</v>
      </c>
      <c r="D38" s="1620" t="s">
        <v>5486</v>
      </c>
      <c r="E38" s="1637">
        <v>44332</v>
      </c>
      <c r="F38" s="1638">
        <v>2</v>
      </c>
      <c r="G38" s="1638">
        <v>5</v>
      </c>
    </row>
    <row r="39" spans="1:7">
      <c r="A39">
        <v>3</v>
      </c>
      <c r="B39" s="1616" t="s">
        <v>1546</v>
      </c>
      <c r="C39" s="1616" t="s">
        <v>95</v>
      </c>
      <c r="D39" s="1620" t="s">
        <v>5486</v>
      </c>
      <c r="E39" s="1637">
        <v>44332</v>
      </c>
      <c r="F39" s="1638">
        <v>1</v>
      </c>
      <c r="G39" s="1638">
        <v>6</v>
      </c>
    </row>
    <row r="40" spans="1:7">
      <c r="A40" s="4">
        <v>4</v>
      </c>
      <c r="B40" s="421" t="s">
        <v>1547</v>
      </c>
      <c r="C40" s="421" t="s">
        <v>123</v>
      </c>
      <c r="D40" s="421" t="s">
        <v>252</v>
      </c>
      <c r="E40" s="456">
        <v>44262</v>
      </c>
      <c r="F40" s="422">
        <v>6</v>
      </c>
      <c r="G40" s="1420">
        <v>1</v>
      </c>
    </row>
    <row r="41" spans="1:7">
      <c r="A41" s="4">
        <v>4</v>
      </c>
      <c r="B41" s="421" t="s">
        <v>1547</v>
      </c>
      <c r="C41" s="421" t="s">
        <v>128</v>
      </c>
      <c r="D41" s="421" t="s">
        <v>252</v>
      </c>
      <c r="E41" s="456">
        <v>44262</v>
      </c>
      <c r="F41" s="422">
        <v>5</v>
      </c>
      <c r="G41" s="1420">
        <v>2</v>
      </c>
    </row>
    <row r="42" spans="1:7">
      <c r="A42" s="4">
        <v>4</v>
      </c>
      <c r="B42" s="421" t="s">
        <v>1547</v>
      </c>
      <c r="C42" s="421" t="s">
        <v>90</v>
      </c>
      <c r="D42" s="421" t="s">
        <v>252</v>
      </c>
      <c r="E42" s="456">
        <v>44262</v>
      </c>
      <c r="F42" s="422">
        <v>4</v>
      </c>
      <c r="G42" s="1420">
        <v>3</v>
      </c>
    </row>
    <row r="43" spans="1:7">
      <c r="A43" s="4">
        <v>4</v>
      </c>
      <c r="B43" s="421" t="s">
        <v>1547</v>
      </c>
      <c r="C43" s="421" t="s">
        <v>998</v>
      </c>
      <c r="D43" s="421" t="s">
        <v>252</v>
      </c>
      <c r="E43" s="456">
        <v>44262</v>
      </c>
      <c r="F43" s="422">
        <v>3</v>
      </c>
      <c r="G43" s="1420">
        <v>4</v>
      </c>
    </row>
    <row r="44" spans="1:7">
      <c r="A44" s="4">
        <v>4</v>
      </c>
      <c r="B44" s="421" t="s">
        <v>1547</v>
      </c>
      <c r="C44" s="421" t="s">
        <v>110</v>
      </c>
      <c r="D44" s="421" t="s">
        <v>252</v>
      </c>
      <c r="E44" s="456">
        <v>44262</v>
      </c>
      <c r="F44" s="422">
        <v>2</v>
      </c>
      <c r="G44" s="1420">
        <v>5</v>
      </c>
    </row>
    <row r="45" spans="1:7">
      <c r="A45" s="4">
        <v>4</v>
      </c>
      <c r="B45" s="421" t="s">
        <v>1547</v>
      </c>
      <c r="C45" s="421" t="s">
        <v>202</v>
      </c>
      <c r="D45" s="421" t="s">
        <v>252</v>
      </c>
      <c r="E45" s="456">
        <v>44262</v>
      </c>
      <c r="F45" s="422">
        <v>1</v>
      </c>
      <c r="G45" s="1420">
        <v>6</v>
      </c>
    </row>
    <row r="46" spans="1:7">
      <c r="A46">
        <v>4</v>
      </c>
      <c r="B46" s="1616" t="s">
        <v>1547</v>
      </c>
      <c r="C46" s="1616" t="s">
        <v>115</v>
      </c>
      <c r="D46" s="1620" t="s">
        <v>5486</v>
      </c>
      <c r="E46" s="1637">
        <v>44332</v>
      </c>
      <c r="F46" s="1638">
        <v>6</v>
      </c>
      <c r="G46" s="1638">
        <v>1</v>
      </c>
    </row>
    <row r="47" spans="1:7">
      <c r="A47">
        <v>4</v>
      </c>
      <c r="B47" s="1616" t="s">
        <v>1547</v>
      </c>
      <c r="C47" s="1616" t="s">
        <v>174</v>
      </c>
      <c r="D47" s="1620" t="s">
        <v>5486</v>
      </c>
      <c r="E47" s="1637">
        <v>44332</v>
      </c>
      <c r="F47" s="1638">
        <v>5</v>
      </c>
      <c r="G47" s="1638">
        <v>2</v>
      </c>
    </row>
    <row r="48" spans="1:7">
      <c r="A48">
        <v>4</v>
      </c>
      <c r="B48" s="1616" t="s">
        <v>1547</v>
      </c>
      <c r="C48" s="1616" t="s">
        <v>5512</v>
      </c>
      <c r="D48" s="1620" t="s">
        <v>5486</v>
      </c>
      <c r="E48" s="1637">
        <v>44332</v>
      </c>
      <c r="F48" s="1638">
        <v>4</v>
      </c>
      <c r="G48" s="1638">
        <v>3</v>
      </c>
    </row>
    <row r="49" spans="1:7">
      <c r="A49">
        <v>4</v>
      </c>
      <c r="B49" s="1616" t="s">
        <v>1547</v>
      </c>
      <c r="C49" s="1616" t="s">
        <v>134</v>
      </c>
      <c r="D49" s="1620" t="s">
        <v>5486</v>
      </c>
      <c r="E49" s="1637">
        <v>44332</v>
      </c>
      <c r="F49" s="1638">
        <v>3</v>
      </c>
      <c r="G49" s="1638">
        <v>4</v>
      </c>
    </row>
    <row r="50" spans="1:7">
      <c r="A50">
        <v>4</v>
      </c>
      <c r="B50" s="1616" t="s">
        <v>1547</v>
      </c>
      <c r="C50" s="1616" t="s">
        <v>117</v>
      </c>
      <c r="D50" s="1620" t="s">
        <v>5486</v>
      </c>
      <c r="E50" s="1637">
        <v>44332</v>
      </c>
      <c r="F50" s="1638">
        <v>2</v>
      </c>
      <c r="G50" s="1638">
        <v>5</v>
      </c>
    </row>
    <row r="51" spans="1:7">
      <c r="A51">
        <v>4</v>
      </c>
      <c r="B51" s="1616" t="s">
        <v>1547</v>
      </c>
      <c r="C51" s="1616" t="s">
        <v>1625</v>
      </c>
      <c r="D51" s="1620" t="s">
        <v>5486</v>
      </c>
      <c r="E51" s="1637">
        <v>44332</v>
      </c>
      <c r="F51" s="1638">
        <v>1</v>
      </c>
      <c r="G51" s="1638">
        <v>6</v>
      </c>
    </row>
    <row r="52" spans="1:7">
      <c r="A52" s="4">
        <v>5</v>
      </c>
      <c r="B52" s="421" t="s">
        <v>1548</v>
      </c>
      <c r="C52" s="421" t="s">
        <v>93</v>
      </c>
      <c r="D52" s="421" t="s">
        <v>252</v>
      </c>
      <c r="E52" s="456">
        <v>44262</v>
      </c>
      <c r="F52" s="422">
        <v>6</v>
      </c>
      <c r="G52" s="1420">
        <v>1</v>
      </c>
    </row>
    <row r="53" spans="1:7">
      <c r="A53" s="4">
        <v>5</v>
      </c>
      <c r="B53" s="421" t="s">
        <v>1548</v>
      </c>
      <c r="C53" s="421" t="s">
        <v>177</v>
      </c>
      <c r="D53" s="421" t="s">
        <v>252</v>
      </c>
      <c r="E53" s="456">
        <v>44262</v>
      </c>
      <c r="F53" s="422">
        <v>5</v>
      </c>
      <c r="G53" s="1420">
        <v>2</v>
      </c>
    </row>
    <row r="54" spans="1:7">
      <c r="A54" s="4">
        <v>5</v>
      </c>
      <c r="B54" s="421" t="s">
        <v>1548</v>
      </c>
      <c r="C54" s="421" t="s">
        <v>1511</v>
      </c>
      <c r="D54" s="421" t="s">
        <v>252</v>
      </c>
      <c r="E54" s="456">
        <v>44262</v>
      </c>
      <c r="F54" s="422">
        <v>4</v>
      </c>
      <c r="G54" s="1420">
        <v>3</v>
      </c>
    </row>
    <row r="55" spans="1:7">
      <c r="A55" s="4">
        <v>5</v>
      </c>
      <c r="B55" s="421" t="s">
        <v>1548</v>
      </c>
      <c r="C55" s="421" t="s">
        <v>185</v>
      </c>
      <c r="D55" s="421" t="s">
        <v>252</v>
      </c>
      <c r="E55" s="456">
        <v>44262</v>
      </c>
      <c r="F55" s="422">
        <v>3</v>
      </c>
      <c r="G55" s="1420">
        <v>4</v>
      </c>
    </row>
    <row r="56" spans="1:7">
      <c r="A56" s="4">
        <v>5</v>
      </c>
      <c r="B56" s="421" t="s">
        <v>1548</v>
      </c>
      <c r="C56" s="421" t="s">
        <v>200</v>
      </c>
      <c r="D56" s="421" t="s">
        <v>252</v>
      </c>
      <c r="E56" s="456">
        <v>44262</v>
      </c>
      <c r="F56" s="422">
        <v>2</v>
      </c>
      <c r="G56" s="1420">
        <v>5</v>
      </c>
    </row>
    <row r="57" spans="1:7">
      <c r="A57" s="4">
        <v>5</v>
      </c>
      <c r="B57" s="421" t="s">
        <v>1548</v>
      </c>
      <c r="C57" s="421" t="s">
        <v>90</v>
      </c>
      <c r="D57" s="421" t="s">
        <v>252</v>
      </c>
      <c r="E57" s="456">
        <v>44262</v>
      </c>
      <c r="F57" s="422">
        <v>1</v>
      </c>
      <c r="G57" s="1420">
        <v>6</v>
      </c>
    </row>
    <row r="58" spans="1:7">
      <c r="A58">
        <v>5</v>
      </c>
      <c r="B58" s="1616" t="s">
        <v>1548</v>
      </c>
      <c r="C58" s="1616" t="s">
        <v>123</v>
      </c>
      <c r="D58" s="1620" t="s">
        <v>5486</v>
      </c>
      <c r="E58" s="1637">
        <v>44332</v>
      </c>
      <c r="F58" s="1638">
        <v>6</v>
      </c>
      <c r="G58" s="1638">
        <v>1</v>
      </c>
    </row>
    <row r="59" spans="1:7">
      <c r="A59">
        <v>5</v>
      </c>
      <c r="B59" s="1616" t="s">
        <v>1548</v>
      </c>
      <c r="C59" s="1616" t="s">
        <v>5512</v>
      </c>
      <c r="D59" s="1620" t="s">
        <v>5486</v>
      </c>
      <c r="E59" s="1637">
        <v>44332</v>
      </c>
      <c r="F59" s="1638">
        <v>5</v>
      </c>
      <c r="G59" s="1638">
        <v>2</v>
      </c>
    </row>
    <row r="60" spans="1:7">
      <c r="A60">
        <v>5</v>
      </c>
      <c r="B60" s="1616" t="s">
        <v>1548</v>
      </c>
      <c r="C60" s="1616" t="s">
        <v>1487</v>
      </c>
      <c r="D60" s="1620" t="s">
        <v>5486</v>
      </c>
      <c r="E60" s="1637">
        <v>44332</v>
      </c>
      <c r="F60" s="1638">
        <v>4</v>
      </c>
      <c r="G60" s="1638">
        <v>3</v>
      </c>
    </row>
    <row r="61" spans="1:7">
      <c r="A61">
        <v>5</v>
      </c>
      <c r="B61" s="1616" t="s">
        <v>1548</v>
      </c>
      <c r="C61" s="1616" t="s">
        <v>123</v>
      </c>
      <c r="D61" s="1620" t="s">
        <v>5486</v>
      </c>
      <c r="E61" s="1637">
        <v>44332</v>
      </c>
      <c r="F61" s="1638">
        <v>3</v>
      </c>
      <c r="G61" s="1638">
        <v>4</v>
      </c>
    </row>
    <row r="62" spans="1:7">
      <c r="A62">
        <v>5</v>
      </c>
      <c r="B62" s="1616" t="s">
        <v>1548</v>
      </c>
      <c r="C62" s="1616" t="s">
        <v>121</v>
      </c>
      <c r="D62" s="1620" t="s">
        <v>5486</v>
      </c>
      <c r="E62" s="1637">
        <v>44332</v>
      </c>
      <c r="F62" s="1638">
        <v>2</v>
      </c>
      <c r="G62" s="1638">
        <v>5</v>
      </c>
    </row>
    <row r="63" spans="1:7">
      <c r="A63">
        <v>5</v>
      </c>
      <c r="B63" s="1616" t="s">
        <v>1548</v>
      </c>
      <c r="C63" s="1616" t="s">
        <v>95</v>
      </c>
      <c r="D63" s="1620" t="s">
        <v>5486</v>
      </c>
      <c r="E63" s="1637">
        <v>44332</v>
      </c>
      <c r="F63" s="1638">
        <v>1</v>
      </c>
      <c r="G63" s="1638">
        <v>6</v>
      </c>
    </row>
    <row r="64" spans="1:7">
      <c r="A64" s="4">
        <v>6</v>
      </c>
      <c r="B64" s="421" t="s">
        <v>1549</v>
      </c>
      <c r="C64" s="421" t="s">
        <v>165</v>
      </c>
      <c r="D64" s="421" t="s">
        <v>252</v>
      </c>
      <c r="E64" s="456">
        <v>44262</v>
      </c>
      <c r="F64" s="422">
        <v>6</v>
      </c>
      <c r="G64" s="1420">
        <v>1</v>
      </c>
    </row>
    <row r="65" spans="1:7">
      <c r="A65" s="4">
        <v>6</v>
      </c>
      <c r="B65" s="421" t="s">
        <v>1549</v>
      </c>
      <c r="C65" s="421" t="s">
        <v>90</v>
      </c>
      <c r="D65" s="421" t="s">
        <v>252</v>
      </c>
      <c r="E65" s="456">
        <v>44262</v>
      </c>
      <c r="F65" s="422">
        <v>5</v>
      </c>
      <c r="G65" s="1420">
        <v>2</v>
      </c>
    </row>
    <row r="66" spans="1:7">
      <c r="A66" s="4">
        <v>6</v>
      </c>
      <c r="B66" s="421" t="s">
        <v>1549</v>
      </c>
      <c r="C66" s="421" t="s">
        <v>101</v>
      </c>
      <c r="D66" s="421" t="s">
        <v>252</v>
      </c>
      <c r="E66" s="456">
        <v>44262</v>
      </c>
      <c r="F66" s="422">
        <v>4</v>
      </c>
      <c r="G66" s="1420">
        <v>3</v>
      </c>
    </row>
    <row r="67" spans="1:7">
      <c r="A67" s="4">
        <v>6</v>
      </c>
      <c r="B67" s="421" t="s">
        <v>1549</v>
      </c>
      <c r="C67" s="421" t="s">
        <v>101</v>
      </c>
      <c r="D67" s="421" t="s">
        <v>252</v>
      </c>
      <c r="E67" s="456">
        <v>44262</v>
      </c>
      <c r="F67" s="422">
        <v>3</v>
      </c>
      <c r="G67" s="1420">
        <v>4</v>
      </c>
    </row>
    <row r="68" spans="1:7">
      <c r="A68" s="4">
        <v>6</v>
      </c>
      <c r="B68" s="421" t="s">
        <v>1549</v>
      </c>
      <c r="C68" s="421" t="s">
        <v>179</v>
      </c>
      <c r="D68" s="421" t="s">
        <v>252</v>
      </c>
      <c r="E68" s="456">
        <v>44262</v>
      </c>
      <c r="F68" s="422">
        <v>2</v>
      </c>
      <c r="G68" s="1420">
        <v>5</v>
      </c>
    </row>
    <row r="69" spans="1:7">
      <c r="A69" s="4">
        <v>6</v>
      </c>
      <c r="B69" s="421" t="s">
        <v>1549</v>
      </c>
      <c r="C69" s="421" t="s">
        <v>128</v>
      </c>
      <c r="D69" s="421" t="s">
        <v>252</v>
      </c>
      <c r="E69" s="456">
        <v>44262</v>
      </c>
      <c r="F69" s="422">
        <v>1</v>
      </c>
      <c r="G69" s="1420">
        <v>6</v>
      </c>
    </row>
    <row r="70" spans="1:7">
      <c r="A70">
        <v>6</v>
      </c>
      <c r="B70" s="1616" t="s">
        <v>1549</v>
      </c>
      <c r="C70" s="1616" t="s">
        <v>90</v>
      </c>
      <c r="D70" s="1620" t="s">
        <v>5486</v>
      </c>
      <c r="E70" s="1637">
        <v>44332</v>
      </c>
      <c r="F70" s="1638">
        <v>6</v>
      </c>
      <c r="G70" s="1420">
        <v>1</v>
      </c>
    </row>
    <row r="71" spans="1:7">
      <c r="A71">
        <v>6</v>
      </c>
      <c r="B71" s="1616" t="s">
        <v>1549</v>
      </c>
      <c r="C71" s="1616" t="s">
        <v>120</v>
      </c>
      <c r="D71" s="1620" t="s">
        <v>5486</v>
      </c>
      <c r="E71" s="1637">
        <v>44332</v>
      </c>
      <c r="F71" s="1638">
        <v>5</v>
      </c>
      <c r="G71" s="1420">
        <v>2</v>
      </c>
    </row>
    <row r="72" spans="1:7">
      <c r="A72">
        <v>6</v>
      </c>
      <c r="B72" s="1616" t="s">
        <v>1549</v>
      </c>
      <c r="C72" s="1616" t="s">
        <v>120</v>
      </c>
      <c r="D72" s="1620" t="s">
        <v>5486</v>
      </c>
      <c r="E72" s="1637">
        <v>44332</v>
      </c>
      <c r="F72" s="1638">
        <v>4</v>
      </c>
      <c r="G72" s="1420">
        <v>3</v>
      </c>
    </row>
    <row r="73" spans="1:7">
      <c r="A73">
        <v>6</v>
      </c>
      <c r="B73" s="1616" t="s">
        <v>1549</v>
      </c>
      <c r="C73" s="1616" t="s">
        <v>1537</v>
      </c>
      <c r="D73" s="1620" t="s">
        <v>5486</v>
      </c>
      <c r="E73" s="1637">
        <v>44332</v>
      </c>
      <c r="F73" s="1638">
        <v>3</v>
      </c>
      <c r="G73" s="1420">
        <v>4</v>
      </c>
    </row>
    <row r="74" spans="1:7">
      <c r="A74">
        <v>6</v>
      </c>
      <c r="B74" s="1616" t="s">
        <v>1549</v>
      </c>
      <c r="C74" s="1616" t="s">
        <v>90</v>
      </c>
      <c r="D74" s="1620" t="s">
        <v>5486</v>
      </c>
      <c r="E74" s="1637">
        <v>44332</v>
      </c>
      <c r="F74" s="1638">
        <v>2</v>
      </c>
      <c r="G74" s="1420">
        <v>5</v>
      </c>
    </row>
    <row r="75" spans="1:7">
      <c r="A75">
        <v>6</v>
      </c>
      <c r="B75" s="1616" t="s">
        <v>1549</v>
      </c>
      <c r="C75" s="1616" t="s">
        <v>5512</v>
      </c>
      <c r="D75" s="1620" t="s">
        <v>5486</v>
      </c>
      <c r="E75" s="1637">
        <v>44332</v>
      </c>
      <c r="F75" s="1638">
        <v>1</v>
      </c>
      <c r="G75" s="1420">
        <v>6</v>
      </c>
    </row>
    <row r="76" spans="1:7">
      <c r="A76" s="4">
        <v>7</v>
      </c>
      <c r="B76" s="421" t="s">
        <v>1550</v>
      </c>
      <c r="C76" s="421" t="s">
        <v>117</v>
      </c>
      <c r="D76" s="421" t="s">
        <v>252</v>
      </c>
      <c r="E76" s="456">
        <v>44262</v>
      </c>
      <c r="F76" s="422">
        <v>6</v>
      </c>
      <c r="G76" s="422">
        <v>1</v>
      </c>
    </row>
    <row r="77" spans="1:7">
      <c r="A77" s="4">
        <v>7</v>
      </c>
      <c r="B77" s="421" t="s">
        <v>1550</v>
      </c>
      <c r="C77" s="421" t="s">
        <v>174</v>
      </c>
      <c r="D77" s="421" t="s">
        <v>252</v>
      </c>
      <c r="E77" s="456">
        <v>44262</v>
      </c>
      <c r="F77" s="422">
        <v>5</v>
      </c>
      <c r="G77" s="422">
        <v>2</v>
      </c>
    </row>
    <row r="78" spans="1:7">
      <c r="A78" s="4">
        <v>7</v>
      </c>
      <c r="B78" s="421" t="s">
        <v>1550</v>
      </c>
      <c r="C78" s="421" t="s">
        <v>1135</v>
      </c>
      <c r="D78" s="421" t="s">
        <v>252</v>
      </c>
      <c r="E78" s="456">
        <v>44262</v>
      </c>
      <c r="F78" s="422">
        <v>4</v>
      </c>
      <c r="G78" s="422">
        <v>3</v>
      </c>
    </row>
    <row r="79" spans="1:7">
      <c r="A79" s="4">
        <v>7</v>
      </c>
      <c r="B79" s="421" t="s">
        <v>1550</v>
      </c>
      <c r="C79" s="421" t="s">
        <v>134</v>
      </c>
      <c r="D79" s="421" t="s">
        <v>252</v>
      </c>
      <c r="E79" s="456">
        <v>44262</v>
      </c>
      <c r="F79" s="422">
        <v>3</v>
      </c>
      <c r="G79" s="422">
        <v>4</v>
      </c>
    </row>
    <row r="80" spans="1:7">
      <c r="A80" s="4">
        <v>7</v>
      </c>
      <c r="B80" s="421" t="s">
        <v>1550</v>
      </c>
      <c r="C80" s="421" t="s">
        <v>519</v>
      </c>
      <c r="D80" s="421" t="s">
        <v>252</v>
      </c>
      <c r="E80" s="456">
        <v>44262</v>
      </c>
      <c r="F80" s="422">
        <v>2</v>
      </c>
      <c r="G80" s="422">
        <v>5</v>
      </c>
    </row>
    <row r="81" spans="1:7">
      <c r="A81" s="4">
        <v>7</v>
      </c>
      <c r="B81" s="421" t="s">
        <v>1550</v>
      </c>
      <c r="C81" s="421" t="s">
        <v>132</v>
      </c>
      <c r="D81" s="421" t="s">
        <v>252</v>
      </c>
      <c r="E81" s="456">
        <v>44262</v>
      </c>
      <c r="F81" s="422">
        <v>1</v>
      </c>
      <c r="G81" s="422">
        <v>6</v>
      </c>
    </row>
    <row r="82" spans="1:7">
      <c r="A82">
        <v>7</v>
      </c>
      <c r="B82" s="1616" t="s">
        <v>1550</v>
      </c>
      <c r="C82" s="1616" t="s">
        <v>1135</v>
      </c>
      <c r="D82" s="1620" t="s">
        <v>5486</v>
      </c>
      <c r="E82" s="1637">
        <v>44332</v>
      </c>
      <c r="F82" s="1638">
        <v>6</v>
      </c>
      <c r="G82" s="1638">
        <v>1</v>
      </c>
    </row>
    <row r="83" spans="1:7">
      <c r="A83">
        <v>7</v>
      </c>
      <c r="B83" s="1616" t="s">
        <v>1550</v>
      </c>
      <c r="C83" s="1616" t="s">
        <v>5664</v>
      </c>
      <c r="D83" s="1620" t="s">
        <v>5486</v>
      </c>
      <c r="E83" s="1637">
        <v>44332</v>
      </c>
      <c r="F83" s="1638">
        <v>5</v>
      </c>
      <c r="G83" s="1638">
        <v>2</v>
      </c>
    </row>
    <row r="84" spans="1:7">
      <c r="A84">
        <v>7</v>
      </c>
      <c r="B84" s="1616" t="s">
        <v>1550</v>
      </c>
      <c r="C84" s="1616" t="s">
        <v>115</v>
      </c>
      <c r="D84" s="1620" t="s">
        <v>5486</v>
      </c>
      <c r="E84" s="1637">
        <v>44332</v>
      </c>
      <c r="F84" s="1638">
        <v>4</v>
      </c>
      <c r="G84" s="1638">
        <v>3</v>
      </c>
    </row>
    <row r="85" spans="1:7">
      <c r="A85">
        <v>7</v>
      </c>
      <c r="B85" s="1616" t="s">
        <v>1550</v>
      </c>
      <c r="C85" s="1616" t="s">
        <v>174</v>
      </c>
      <c r="D85" s="1620" t="s">
        <v>5486</v>
      </c>
      <c r="E85" s="1637">
        <v>44332</v>
      </c>
      <c r="F85" s="1638">
        <v>3</v>
      </c>
      <c r="G85" s="1638">
        <v>4</v>
      </c>
    </row>
    <row r="86" spans="1:7">
      <c r="A86">
        <v>7</v>
      </c>
      <c r="B86" s="1616" t="s">
        <v>1550</v>
      </c>
      <c r="C86" s="1616" t="s">
        <v>134</v>
      </c>
      <c r="D86" s="1620" t="s">
        <v>5486</v>
      </c>
      <c r="E86" s="1637">
        <v>44332</v>
      </c>
      <c r="F86" s="1638">
        <v>2</v>
      </c>
      <c r="G86" s="1638">
        <v>5</v>
      </c>
    </row>
    <row r="87" spans="1:7">
      <c r="A87">
        <v>7</v>
      </c>
      <c r="B87" s="1616" t="s">
        <v>1550</v>
      </c>
      <c r="C87" s="1616" t="s">
        <v>116</v>
      </c>
      <c r="D87" s="1620" t="s">
        <v>5486</v>
      </c>
      <c r="E87" s="1637">
        <v>44332</v>
      </c>
      <c r="F87" s="1638">
        <v>1</v>
      </c>
      <c r="G87" s="1638">
        <v>6</v>
      </c>
    </row>
    <row r="88" spans="1:7">
      <c r="A88" s="4">
        <v>8</v>
      </c>
      <c r="B88" s="421" t="s">
        <v>1551</v>
      </c>
      <c r="C88" s="421" t="s">
        <v>116</v>
      </c>
      <c r="D88" s="421" t="s">
        <v>252</v>
      </c>
      <c r="E88" s="456">
        <v>44262</v>
      </c>
      <c r="F88" s="1420">
        <v>6</v>
      </c>
      <c r="G88" s="1420">
        <v>1</v>
      </c>
    </row>
    <row r="89" spans="1:7">
      <c r="A89" s="4">
        <v>8</v>
      </c>
      <c r="B89" s="421" t="s">
        <v>1551</v>
      </c>
      <c r="C89" s="421" t="s">
        <v>998</v>
      </c>
      <c r="D89" s="421" t="s">
        <v>252</v>
      </c>
      <c r="E89" s="456">
        <v>44262</v>
      </c>
      <c r="F89" s="1420">
        <v>5</v>
      </c>
      <c r="G89" s="1420">
        <v>2</v>
      </c>
    </row>
    <row r="90" spans="1:7">
      <c r="A90" s="4">
        <v>8</v>
      </c>
      <c r="B90" s="421" t="s">
        <v>1551</v>
      </c>
      <c r="C90" s="421" t="s">
        <v>96</v>
      </c>
      <c r="D90" s="421" t="s">
        <v>252</v>
      </c>
      <c r="E90" s="456">
        <v>44262</v>
      </c>
      <c r="F90" s="1420">
        <v>4</v>
      </c>
      <c r="G90" s="1420">
        <v>3</v>
      </c>
    </row>
    <row r="91" spans="1:7">
      <c r="A91" s="4">
        <v>8</v>
      </c>
      <c r="B91" s="421" t="s">
        <v>1551</v>
      </c>
      <c r="C91" s="421" t="s">
        <v>96</v>
      </c>
      <c r="D91" s="421" t="s">
        <v>252</v>
      </c>
      <c r="E91" s="456">
        <v>44262</v>
      </c>
      <c r="F91" s="1420">
        <v>3</v>
      </c>
      <c r="G91" s="1420">
        <v>4</v>
      </c>
    </row>
    <row r="92" spans="1:7">
      <c r="A92" s="4">
        <v>8</v>
      </c>
      <c r="B92" s="421" t="s">
        <v>1551</v>
      </c>
      <c r="C92" s="421" t="s">
        <v>93</v>
      </c>
      <c r="D92" s="421" t="s">
        <v>252</v>
      </c>
      <c r="E92" s="456">
        <v>44262</v>
      </c>
      <c r="F92" s="1420">
        <v>2</v>
      </c>
      <c r="G92" s="1420">
        <v>5</v>
      </c>
    </row>
    <row r="93" spans="1:7">
      <c r="A93" s="4">
        <v>8</v>
      </c>
      <c r="B93" s="421" t="s">
        <v>1551</v>
      </c>
      <c r="C93" s="421" t="s">
        <v>185</v>
      </c>
      <c r="D93" s="421" t="s">
        <v>252</v>
      </c>
      <c r="E93" s="456">
        <v>44262</v>
      </c>
      <c r="F93" s="1420">
        <v>1</v>
      </c>
      <c r="G93" s="1420">
        <v>6</v>
      </c>
    </row>
    <row r="94" spans="1:7">
      <c r="A94">
        <v>8</v>
      </c>
      <c r="B94" s="1616" t="s">
        <v>1551</v>
      </c>
      <c r="C94" s="1616" t="s">
        <v>175</v>
      </c>
      <c r="D94" s="1620" t="s">
        <v>5486</v>
      </c>
      <c r="E94" s="1637">
        <v>44332</v>
      </c>
      <c r="F94" s="1638">
        <v>6</v>
      </c>
      <c r="G94" s="1638">
        <v>1</v>
      </c>
    </row>
    <row r="95" spans="1:7">
      <c r="A95">
        <v>8</v>
      </c>
      <c r="B95" s="1616" t="s">
        <v>1551</v>
      </c>
      <c r="C95" s="1616" t="s">
        <v>1135</v>
      </c>
      <c r="D95" s="1620" t="s">
        <v>5486</v>
      </c>
      <c r="E95" s="1637">
        <v>44332</v>
      </c>
      <c r="F95" s="1638">
        <v>5</v>
      </c>
      <c r="G95" s="1638">
        <v>2</v>
      </c>
    </row>
    <row r="96" spans="1:7">
      <c r="A96">
        <v>8</v>
      </c>
      <c r="B96" s="1616" t="s">
        <v>1551</v>
      </c>
      <c r="C96" s="1616" t="s">
        <v>185</v>
      </c>
      <c r="D96" s="1620" t="s">
        <v>5486</v>
      </c>
      <c r="E96" s="1637">
        <v>44332</v>
      </c>
      <c r="F96" s="1638">
        <v>4</v>
      </c>
      <c r="G96" s="1638">
        <v>3</v>
      </c>
    </row>
    <row r="97" spans="1:7">
      <c r="A97">
        <v>8</v>
      </c>
      <c r="B97" s="1616" t="s">
        <v>1551</v>
      </c>
      <c r="C97" s="1616" t="s">
        <v>998</v>
      </c>
      <c r="D97" s="1620" t="s">
        <v>5486</v>
      </c>
      <c r="E97" s="1637">
        <v>44332</v>
      </c>
      <c r="F97" s="1638">
        <v>3</v>
      </c>
      <c r="G97" s="1638">
        <v>4</v>
      </c>
    </row>
    <row r="98" spans="1:7">
      <c r="A98">
        <v>8</v>
      </c>
      <c r="B98" s="1616" t="s">
        <v>1551</v>
      </c>
      <c r="C98" s="1616" t="s">
        <v>5669</v>
      </c>
      <c r="D98" s="1620" t="s">
        <v>5486</v>
      </c>
      <c r="E98" s="1637">
        <v>44332</v>
      </c>
      <c r="F98" s="1638">
        <v>2</v>
      </c>
      <c r="G98" s="1638">
        <v>5</v>
      </c>
    </row>
    <row r="99" spans="1:7">
      <c r="A99">
        <v>8</v>
      </c>
      <c r="B99" s="1616" t="s">
        <v>1551</v>
      </c>
      <c r="C99" s="1616" t="s">
        <v>185</v>
      </c>
      <c r="D99" s="1620" t="s">
        <v>5486</v>
      </c>
      <c r="E99" s="1637">
        <v>44332</v>
      </c>
      <c r="F99" s="1638">
        <v>1</v>
      </c>
      <c r="G99" s="1638">
        <v>6</v>
      </c>
    </row>
    <row r="100" spans="1:7">
      <c r="A100" s="4">
        <v>9</v>
      </c>
      <c r="B100" s="421" t="s">
        <v>1552</v>
      </c>
      <c r="C100" s="421" t="s">
        <v>998</v>
      </c>
      <c r="D100" s="421" t="s">
        <v>252</v>
      </c>
      <c r="E100" s="456">
        <v>44262</v>
      </c>
      <c r="F100" s="422">
        <v>6</v>
      </c>
      <c r="G100" s="422">
        <v>1</v>
      </c>
    </row>
    <row r="101" spans="1:7">
      <c r="A101" s="4">
        <v>9</v>
      </c>
      <c r="B101" s="421" t="s">
        <v>1552</v>
      </c>
      <c r="C101" s="421" t="s">
        <v>998</v>
      </c>
      <c r="D101" s="421" t="s">
        <v>252</v>
      </c>
      <c r="E101" s="456">
        <v>44262</v>
      </c>
      <c r="F101" s="422">
        <v>5</v>
      </c>
      <c r="G101" s="422">
        <v>2</v>
      </c>
    </row>
    <row r="102" spans="1:7">
      <c r="A102" s="4">
        <v>9</v>
      </c>
      <c r="B102" s="421" t="s">
        <v>1552</v>
      </c>
      <c r="C102" s="421" t="s">
        <v>998</v>
      </c>
      <c r="D102" s="421" t="s">
        <v>252</v>
      </c>
      <c r="E102" s="456">
        <v>44262</v>
      </c>
      <c r="F102" s="422">
        <v>4</v>
      </c>
      <c r="G102" s="422">
        <v>3</v>
      </c>
    </row>
    <row r="103" spans="1:7">
      <c r="A103" s="4">
        <v>9</v>
      </c>
      <c r="B103" s="421" t="s">
        <v>1552</v>
      </c>
      <c r="C103" s="421" t="s">
        <v>117</v>
      </c>
      <c r="D103" s="421" t="s">
        <v>252</v>
      </c>
      <c r="E103" s="456">
        <v>44262</v>
      </c>
      <c r="F103" s="422">
        <v>3</v>
      </c>
      <c r="G103" s="422">
        <v>4</v>
      </c>
    </row>
    <row r="104" spans="1:7">
      <c r="A104" s="4">
        <v>9</v>
      </c>
      <c r="B104" s="421" t="s">
        <v>1552</v>
      </c>
      <c r="C104" s="421" t="s">
        <v>117</v>
      </c>
      <c r="D104" s="421" t="s">
        <v>252</v>
      </c>
      <c r="E104" s="456">
        <v>44262</v>
      </c>
      <c r="F104" s="422">
        <v>2</v>
      </c>
      <c r="G104" s="422">
        <v>5</v>
      </c>
    </row>
    <row r="105" spans="1:7">
      <c r="A105" s="4">
        <v>9</v>
      </c>
      <c r="B105" s="421" t="s">
        <v>1552</v>
      </c>
      <c r="C105" s="421" t="s">
        <v>96</v>
      </c>
      <c r="D105" s="421" t="s">
        <v>252</v>
      </c>
      <c r="E105" s="456">
        <v>44262</v>
      </c>
      <c r="F105" s="422">
        <v>1</v>
      </c>
      <c r="G105" s="422">
        <v>6</v>
      </c>
    </row>
    <row r="106" spans="1:7">
      <c r="A106">
        <v>9</v>
      </c>
      <c r="B106" s="1616" t="s">
        <v>1552</v>
      </c>
      <c r="C106" s="1616" t="s">
        <v>5665</v>
      </c>
      <c r="D106" s="1620" t="s">
        <v>5486</v>
      </c>
      <c r="E106" s="1637">
        <v>44332</v>
      </c>
      <c r="F106" s="1638">
        <v>6</v>
      </c>
      <c r="G106" s="1638">
        <v>1</v>
      </c>
    </row>
    <row r="107" spans="1:7">
      <c r="A107">
        <v>9</v>
      </c>
      <c r="B107" s="1616" t="s">
        <v>1552</v>
      </c>
      <c r="C107" s="1616" t="s">
        <v>998</v>
      </c>
      <c r="D107" s="1620" t="s">
        <v>5486</v>
      </c>
      <c r="E107" s="1637">
        <v>44332</v>
      </c>
      <c r="F107" s="1638">
        <v>5</v>
      </c>
      <c r="G107" s="1638">
        <v>2</v>
      </c>
    </row>
    <row r="108" spans="1:7">
      <c r="A108">
        <v>9</v>
      </c>
      <c r="B108" s="1616" t="s">
        <v>1552</v>
      </c>
      <c r="C108" s="1616" t="s">
        <v>96</v>
      </c>
      <c r="D108" s="1620" t="s">
        <v>5486</v>
      </c>
      <c r="E108" s="1637">
        <v>44332</v>
      </c>
      <c r="F108" s="1638">
        <v>4</v>
      </c>
      <c r="G108" s="1638">
        <v>3</v>
      </c>
    </row>
    <row r="109" spans="1:7">
      <c r="A109">
        <v>9</v>
      </c>
      <c r="B109" s="1616" t="s">
        <v>1552</v>
      </c>
      <c r="C109" s="1616" t="s">
        <v>134</v>
      </c>
      <c r="D109" s="1620" t="s">
        <v>5486</v>
      </c>
      <c r="E109" s="1637">
        <v>44332</v>
      </c>
      <c r="F109" s="1638">
        <v>3</v>
      </c>
      <c r="G109" s="1638">
        <v>4</v>
      </c>
    </row>
    <row r="110" spans="1:7">
      <c r="A110">
        <v>9</v>
      </c>
      <c r="B110" s="1616" t="s">
        <v>1552</v>
      </c>
      <c r="C110" s="1616" t="s">
        <v>96</v>
      </c>
      <c r="D110" s="1620" t="s">
        <v>5486</v>
      </c>
      <c r="E110" s="1637">
        <v>44332</v>
      </c>
      <c r="F110" s="1638">
        <v>2</v>
      </c>
      <c r="G110" s="1638">
        <v>5</v>
      </c>
    </row>
    <row r="111" spans="1:7">
      <c r="A111">
        <v>9</v>
      </c>
      <c r="B111" s="1616" t="s">
        <v>1552</v>
      </c>
      <c r="C111" s="1616" t="s">
        <v>170</v>
      </c>
      <c r="D111" s="1620" t="s">
        <v>5486</v>
      </c>
      <c r="E111" s="1637">
        <v>44332</v>
      </c>
      <c r="F111" s="1638">
        <v>1</v>
      </c>
      <c r="G111" s="1638">
        <v>6</v>
      </c>
    </row>
    <row r="112" spans="1:7">
      <c r="A112" s="4">
        <v>10</v>
      </c>
      <c r="B112" s="421" t="s">
        <v>1553</v>
      </c>
      <c r="C112" s="421" t="s">
        <v>90</v>
      </c>
      <c r="D112" s="421" t="s">
        <v>252</v>
      </c>
      <c r="E112" s="456">
        <v>44262</v>
      </c>
      <c r="F112" s="1420">
        <v>6</v>
      </c>
      <c r="G112" s="1420">
        <v>1</v>
      </c>
    </row>
    <row r="113" spans="1:7">
      <c r="A113" s="4">
        <v>10</v>
      </c>
      <c r="B113" s="421" t="s">
        <v>1553</v>
      </c>
      <c r="C113" s="421" t="s">
        <v>802</v>
      </c>
      <c r="D113" s="421" t="s">
        <v>252</v>
      </c>
      <c r="E113" s="456">
        <v>44262</v>
      </c>
      <c r="F113" s="1420">
        <v>5</v>
      </c>
      <c r="G113" s="1420">
        <v>2</v>
      </c>
    </row>
    <row r="114" spans="1:7">
      <c r="A114" s="4">
        <v>10</v>
      </c>
      <c r="B114" s="421" t="s">
        <v>1553</v>
      </c>
      <c r="C114" s="421" t="s">
        <v>202</v>
      </c>
      <c r="D114" s="421" t="s">
        <v>252</v>
      </c>
      <c r="E114" s="456">
        <v>44262</v>
      </c>
      <c r="F114" s="1420">
        <v>4</v>
      </c>
      <c r="G114" s="1420">
        <v>3</v>
      </c>
    </row>
    <row r="115" spans="1:7">
      <c r="A115" s="4">
        <v>10</v>
      </c>
      <c r="B115" s="421" t="s">
        <v>1553</v>
      </c>
      <c r="C115" s="421" t="s">
        <v>158</v>
      </c>
      <c r="D115" s="421" t="s">
        <v>252</v>
      </c>
      <c r="E115" s="456">
        <v>44262</v>
      </c>
      <c r="F115" s="1420">
        <v>3</v>
      </c>
      <c r="G115" s="1420">
        <v>4</v>
      </c>
    </row>
    <row r="116" spans="1:7">
      <c r="A116" s="4">
        <v>10</v>
      </c>
      <c r="B116" s="421" t="s">
        <v>1553</v>
      </c>
      <c r="C116" s="421" t="s">
        <v>150</v>
      </c>
      <c r="D116" s="421" t="s">
        <v>252</v>
      </c>
      <c r="E116" s="456">
        <v>44262</v>
      </c>
      <c r="F116" s="1420">
        <v>2</v>
      </c>
      <c r="G116" s="1420">
        <v>5</v>
      </c>
    </row>
    <row r="117" spans="1:7">
      <c r="A117" s="4">
        <v>10</v>
      </c>
      <c r="B117" s="421" t="s">
        <v>1553</v>
      </c>
      <c r="C117" s="421" t="s">
        <v>121</v>
      </c>
      <c r="D117" s="421" t="s">
        <v>252</v>
      </c>
      <c r="E117" s="456">
        <v>44262</v>
      </c>
      <c r="F117" s="1420">
        <v>1</v>
      </c>
      <c r="G117" s="1420">
        <v>6</v>
      </c>
    </row>
    <row r="118" spans="1:7">
      <c r="A118">
        <v>10</v>
      </c>
      <c r="B118" s="1616" t="s">
        <v>1553</v>
      </c>
      <c r="C118" s="1616" t="s">
        <v>187</v>
      </c>
      <c r="D118" s="1620" t="s">
        <v>5486</v>
      </c>
      <c r="E118" s="1637">
        <v>44332</v>
      </c>
      <c r="F118" s="1638">
        <v>6</v>
      </c>
      <c r="G118" s="1638">
        <v>1</v>
      </c>
    </row>
    <row r="119" spans="1:7">
      <c r="A119">
        <v>10</v>
      </c>
      <c r="B119" s="1616" t="s">
        <v>1553</v>
      </c>
      <c r="C119" s="1616" t="s">
        <v>1622</v>
      </c>
      <c r="D119" s="1620" t="s">
        <v>5486</v>
      </c>
      <c r="E119" s="1637">
        <v>44332</v>
      </c>
      <c r="F119" s="1638">
        <v>5</v>
      </c>
      <c r="G119" s="1638">
        <v>2</v>
      </c>
    </row>
    <row r="120" spans="1:7">
      <c r="A120">
        <v>10</v>
      </c>
      <c r="B120" s="1616" t="s">
        <v>1553</v>
      </c>
      <c r="C120" s="1616" t="s">
        <v>52</v>
      </c>
      <c r="D120" s="1620" t="s">
        <v>5486</v>
      </c>
      <c r="E120" s="1637">
        <v>44332</v>
      </c>
      <c r="F120" s="1638">
        <v>4</v>
      </c>
      <c r="G120" s="1638">
        <v>3</v>
      </c>
    </row>
    <row r="121" spans="1:7">
      <c r="A121">
        <v>10</v>
      </c>
      <c r="B121" s="1616" t="s">
        <v>1553</v>
      </c>
      <c r="C121" s="1616" t="s">
        <v>1537</v>
      </c>
      <c r="D121" s="1620" t="s">
        <v>5486</v>
      </c>
      <c r="E121" s="1637">
        <v>44332</v>
      </c>
      <c r="F121" s="1638">
        <v>3</v>
      </c>
      <c r="G121" s="1638">
        <v>4</v>
      </c>
    </row>
    <row r="122" spans="1:7">
      <c r="A122">
        <v>10</v>
      </c>
      <c r="B122" s="1616" t="s">
        <v>1553</v>
      </c>
      <c r="C122" s="1616" t="s">
        <v>150</v>
      </c>
      <c r="D122" s="1620" t="s">
        <v>5486</v>
      </c>
      <c r="E122" s="1637">
        <v>44332</v>
      </c>
      <c r="F122" s="1638">
        <v>2</v>
      </c>
      <c r="G122" s="1638">
        <v>5</v>
      </c>
    </row>
    <row r="123" spans="1:7">
      <c r="A123">
        <v>10</v>
      </c>
      <c r="B123" s="1616" t="s">
        <v>1553</v>
      </c>
      <c r="C123" s="1616" t="s">
        <v>5666</v>
      </c>
      <c r="D123" s="1620" t="s">
        <v>5486</v>
      </c>
      <c r="E123" s="1637">
        <v>44332</v>
      </c>
      <c r="F123" s="1638">
        <v>1</v>
      </c>
      <c r="G123" s="1638">
        <v>6</v>
      </c>
    </row>
    <row r="124" spans="1:7">
      <c r="A124" s="4">
        <v>11</v>
      </c>
      <c r="B124" s="421" t="s">
        <v>1554</v>
      </c>
      <c r="C124" s="421" t="s">
        <v>92</v>
      </c>
      <c r="D124" s="421" t="s">
        <v>252</v>
      </c>
      <c r="E124" s="456">
        <v>44262</v>
      </c>
      <c r="F124" s="422">
        <v>6</v>
      </c>
      <c r="G124" s="422">
        <v>1</v>
      </c>
    </row>
    <row r="125" spans="1:7">
      <c r="A125" s="4">
        <v>11</v>
      </c>
      <c r="B125" s="421" t="s">
        <v>1554</v>
      </c>
      <c r="C125" s="421" t="s">
        <v>998</v>
      </c>
      <c r="D125" s="421" t="s">
        <v>252</v>
      </c>
      <c r="E125" s="456">
        <v>44262</v>
      </c>
      <c r="F125" s="422">
        <v>5</v>
      </c>
      <c r="G125" s="422">
        <v>2</v>
      </c>
    </row>
    <row r="126" spans="1:7">
      <c r="A126" s="4">
        <v>11</v>
      </c>
      <c r="B126" s="421" t="s">
        <v>1554</v>
      </c>
      <c r="C126" s="421" t="s">
        <v>92</v>
      </c>
      <c r="D126" s="421" t="s">
        <v>252</v>
      </c>
      <c r="E126" s="456">
        <v>44262</v>
      </c>
      <c r="F126" s="422">
        <v>4</v>
      </c>
      <c r="G126" s="422">
        <v>3</v>
      </c>
    </row>
    <row r="127" spans="1:7">
      <c r="A127" s="4">
        <v>11</v>
      </c>
      <c r="B127" s="421" t="s">
        <v>1554</v>
      </c>
      <c r="C127" s="421" t="s">
        <v>165</v>
      </c>
      <c r="D127" s="421" t="s">
        <v>252</v>
      </c>
      <c r="E127" s="456">
        <v>44262</v>
      </c>
      <c r="F127" s="422">
        <v>3</v>
      </c>
      <c r="G127" s="422">
        <v>4</v>
      </c>
    </row>
    <row r="128" spans="1:7">
      <c r="A128" s="4">
        <v>11</v>
      </c>
      <c r="B128" s="421" t="s">
        <v>1554</v>
      </c>
      <c r="C128" s="421" t="s">
        <v>116</v>
      </c>
      <c r="D128" s="421" t="s">
        <v>252</v>
      </c>
      <c r="E128" s="456">
        <v>44262</v>
      </c>
      <c r="F128" s="422">
        <v>2</v>
      </c>
      <c r="G128" s="422">
        <v>5</v>
      </c>
    </row>
    <row r="129" spans="1:7">
      <c r="A129" s="4">
        <v>11</v>
      </c>
      <c r="B129" s="421" t="s">
        <v>1554</v>
      </c>
      <c r="C129" s="421" t="s">
        <v>168</v>
      </c>
      <c r="D129" s="421" t="s">
        <v>252</v>
      </c>
      <c r="E129" s="456">
        <v>44262</v>
      </c>
      <c r="F129" s="422">
        <v>1</v>
      </c>
      <c r="G129" s="422">
        <v>6</v>
      </c>
    </row>
    <row r="130" spans="1:7">
      <c r="A130">
        <v>11</v>
      </c>
      <c r="B130" s="1616" t="s">
        <v>1554</v>
      </c>
      <c r="C130" s="1616" t="s">
        <v>110</v>
      </c>
      <c r="D130" s="1620" t="s">
        <v>5486</v>
      </c>
      <c r="E130" s="1637">
        <v>44332</v>
      </c>
      <c r="F130" s="1638">
        <v>6</v>
      </c>
      <c r="G130" s="1638">
        <v>1</v>
      </c>
    </row>
    <row r="131" spans="1:7">
      <c r="A131">
        <v>11</v>
      </c>
      <c r="B131" s="1616" t="s">
        <v>1554</v>
      </c>
      <c r="C131" s="1616" t="s">
        <v>110</v>
      </c>
      <c r="D131" s="1620" t="s">
        <v>5486</v>
      </c>
      <c r="E131" s="1637">
        <v>44332</v>
      </c>
      <c r="F131" s="1638">
        <v>5</v>
      </c>
      <c r="G131" s="1638">
        <v>2</v>
      </c>
    </row>
    <row r="132" spans="1:7">
      <c r="A132">
        <v>11</v>
      </c>
      <c r="B132" s="1616" t="s">
        <v>1554</v>
      </c>
      <c r="C132" s="1616" t="s">
        <v>171</v>
      </c>
      <c r="D132" s="1620" t="s">
        <v>5486</v>
      </c>
      <c r="E132" s="1637">
        <v>44332</v>
      </c>
      <c r="F132" s="1638">
        <v>4</v>
      </c>
      <c r="G132" s="1638">
        <v>3</v>
      </c>
    </row>
    <row r="133" spans="1:7">
      <c r="A133">
        <v>11</v>
      </c>
      <c r="B133" s="1616" t="s">
        <v>1554</v>
      </c>
      <c r="C133" s="1616" t="s">
        <v>150</v>
      </c>
      <c r="D133" s="1620" t="s">
        <v>5486</v>
      </c>
      <c r="E133" s="1637">
        <v>44332</v>
      </c>
      <c r="F133" s="1638">
        <v>3</v>
      </c>
      <c r="G133" s="1638">
        <v>4</v>
      </c>
    </row>
    <row r="134" spans="1:7">
      <c r="A134">
        <v>11</v>
      </c>
      <c r="B134" s="1616" t="s">
        <v>1554</v>
      </c>
      <c r="C134" s="1616" t="s">
        <v>802</v>
      </c>
      <c r="D134" s="1620" t="s">
        <v>5486</v>
      </c>
      <c r="E134" s="1637">
        <v>44332</v>
      </c>
      <c r="F134" s="1638">
        <v>2</v>
      </c>
      <c r="G134" s="1638">
        <v>5</v>
      </c>
    </row>
    <row r="135" spans="1:7">
      <c r="A135">
        <v>11</v>
      </c>
      <c r="B135" s="1616" t="s">
        <v>1554</v>
      </c>
      <c r="C135" s="1616" t="s">
        <v>5665</v>
      </c>
      <c r="D135" s="1620" t="s">
        <v>5486</v>
      </c>
      <c r="E135" s="1637">
        <v>44332</v>
      </c>
      <c r="F135" s="1638">
        <v>1</v>
      </c>
      <c r="G135" s="1638">
        <v>6</v>
      </c>
    </row>
    <row r="136" spans="1:7">
      <c r="A136" s="4">
        <v>12</v>
      </c>
      <c r="B136" s="421" t="s">
        <v>1555</v>
      </c>
      <c r="C136" s="421" t="s">
        <v>519</v>
      </c>
      <c r="D136" s="421" t="s">
        <v>252</v>
      </c>
      <c r="E136" s="456">
        <v>44262</v>
      </c>
      <c r="F136" s="1420">
        <v>6</v>
      </c>
      <c r="G136" s="1420">
        <v>1</v>
      </c>
    </row>
    <row r="137" spans="1:7">
      <c r="A137" s="4">
        <v>12</v>
      </c>
      <c r="B137" s="421" t="s">
        <v>1555</v>
      </c>
      <c r="C137" s="421" t="s">
        <v>519</v>
      </c>
      <c r="D137" s="421" t="s">
        <v>252</v>
      </c>
      <c r="E137" s="456">
        <v>44262</v>
      </c>
      <c r="F137" s="1420">
        <v>5</v>
      </c>
      <c r="G137" s="1420">
        <v>2</v>
      </c>
    </row>
    <row r="138" spans="1:7">
      <c r="A138" s="4">
        <v>12</v>
      </c>
      <c r="B138" s="421" t="s">
        <v>1555</v>
      </c>
      <c r="C138" s="421" t="s">
        <v>63</v>
      </c>
      <c r="D138" s="421" t="s">
        <v>252</v>
      </c>
      <c r="E138" s="456">
        <v>44262</v>
      </c>
      <c r="F138" s="1420">
        <v>4</v>
      </c>
      <c r="G138" s="1420">
        <v>3</v>
      </c>
    </row>
    <row r="139" spans="1:7">
      <c r="A139" s="4">
        <v>12</v>
      </c>
      <c r="B139" s="421" t="s">
        <v>1555</v>
      </c>
      <c r="C139" s="421" t="s">
        <v>519</v>
      </c>
      <c r="D139" s="421" t="s">
        <v>252</v>
      </c>
      <c r="E139" s="456">
        <v>44262</v>
      </c>
      <c r="F139" s="1420">
        <v>3</v>
      </c>
      <c r="G139" s="1420">
        <v>4</v>
      </c>
    </row>
    <row r="140" spans="1:7">
      <c r="A140" s="4">
        <v>12</v>
      </c>
      <c r="B140" s="421" t="s">
        <v>1555</v>
      </c>
      <c r="C140" s="421" t="s">
        <v>90</v>
      </c>
      <c r="D140" s="421" t="s">
        <v>252</v>
      </c>
      <c r="E140" s="456">
        <v>44262</v>
      </c>
      <c r="F140" s="1420">
        <v>2</v>
      </c>
      <c r="G140" s="1420">
        <v>5</v>
      </c>
    </row>
    <row r="141" spans="1:7">
      <c r="A141" s="4">
        <v>12</v>
      </c>
      <c r="B141" s="421" t="s">
        <v>1555</v>
      </c>
      <c r="C141" s="421" t="s">
        <v>63</v>
      </c>
      <c r="D141" s="421" t="s">
        <v>252</v>
      </c>
      <c r="E141" s="456">
        <v>44262</v>
      </c>
      <c r="F141" s="1420">
        <v>1</v>
      </c>
      <c r="G141" s="1420">
        <v>6</v>
      </c>
    </row>
    <row r="142" spans="1:7">
      <c r="A142">
        <v>12</v>
      </c>
      <c r="B142" s="1616" t="s">
        <v>1555</v>
      </c>
      <c r="C142" s="1616" t="s">
        <v>90</v>
      </c>
      <c r="D142" s="1620" t="s">
        <v>5486</v>
      </c>
      <c r="E142" s="1637">
        <v>44332</v>
      </c>
      <c r="F142" s="1638">
        <v>6</v>
      </c>
      <c r="G142" s="1638">
        <v>1</v>
      </c>
    </row>
    <row r="143" spans="1:7">
      <c r="A143">
        <v>12</v>
      </c>
      <c r="B143" s="1616" t="s">
        <v>1555</v>
      </c>
      <c r="C143" s="1616" t="s">
        <v>90</v>
      </c>
      <c r="D143" s="1620" t="s">
        <v>5486</v>
      </c>
      <c r="E143" s="1637">
        <v>44332</v>
      </c>
      <c r="F143" s="1638">
        <v>5</v>
      </c>
      <c r="G143" s="1638">
        <v>2</v>
      </c>
    </row>
    <row r="144" spans="1:7">
      <c r="A144">
        <v>12</v>
      </c>
      <c r="B144" s="1616" t="s">
        <v>1555</v>
      </c>
      <c r="C144" s="1616" t="s">
        <v>117</v>
      </c>
      <c r="D144" s="1620" t="s">
        <v>5486</v>
      </c>
      <c r="E144" s="1637">
        <v>44332</v>
      </c>
      <c r="F144" s="1638">
        <v>4</v>
      </c>
      <c r="G144" s="1638">
        <v>3</v>
      </c>
    </row>
    <row r="145" spans="1:7">
      <c r="A145">
        <v>12</v>
      </c>
      <c r="B145" s="1616" t="s">
        <v>1555</v>
      </c>
      <c r="C145" s="1616" t="s">
        <v>117</v>
      </c>
      <c r="D145" s="1620" t="s">
        <v>5486</v>
      </c>
      <c r="E145" s="1637">
        <v>44332</v>
      </c>
      <c r="F145" s="1638">
        <v>3</v>
      </c>
      <c r="G145" s="1638">
        <v>4</v>
      </c>
    </row>
    <row r="146" spans="1:7">
      <c r="A146">
        <v>12</v>
      </c>
      <c r="B146" s="1616" t="s">
        <v>1555</v>
      </c>
      <c r="C146" s="1616" t="s">
        <v>5512</v>
      </c>
      <c r="D146" s="1620" t="s">
        <v>5486</v>
      </c>
      <c r="E146" s="1637">
        <v>44332</v>
      </c>
      <c r="F146" s="1638">
        <v>2</v>
      </c>
      <c r="G146" s="1638">
        <v>5</v>
      </c>
    </row>
    <row r="147" spans="1:7">
      <c r="A147">
        <v>12</v>
      </c>
      <c r="B147" s="1616" t="s">
        <v>1555</v>
      </c>
      <c r="C147" s="1616" t="s">
        <v>87</v>
      </c>
      <c r="D147" s="1620" t="s">
        <v>5486</v>
      </c>
      <c r="E147" s="1637">
        <v>44332</v>
      </c>
      <c r="F147" s="1638">
        <v>1</v>
      </c>
      <c r="G147" s="1638">
        <v>6</v>
      </c>
    </row>
    <row r="148" spans="1:7">
      <c r="A148" s="4">
        <v>13</v>
      </c>
      <c r="B148" s="421" t="s">
        <v>1556</v>
      </c>
      <c r="C148" s="421" t="s">
        <v>109</v>
      </c>
      <c r="D148" s="421" t="s">
        <v>252</v>
      </c>
      <c r="E148" s="456">
        <v>44262</v>
      </c>
      <c r="F148" s="422">
        <v>6</v>
      </c>
      <c r="G148" s="422">
        <v>1</v>
      </c>
    </row>
    <row r="149" spans="1:7">
      <c r="A149" s="4">
        <v>13</v>
      </c>
      <c r="B149" s="421" t="s">
        <v>1556</v>
      </c>
      <c r="C149" s="421" t="s">
        <v>116</v>
      </c>
      <c r="D149" s="421" t="s">
        <v>252</v>
      </c>
      <c r="E149" s="456">
        <v>44262</v>
      </c>
      <c r="F149" s="422">
        <v>5</v>
      </c>
      <c r="G149" s="422">
        <v>2</v>
      </c>
    </row>
    <row r="150" spans="1:7">
      <c r="A150" s="4">
        <v>13</v>
      </c>
      <c r="B150" s="421" t="s">
        <v>1556</v>
      </c>
      <c r="C150" s="421" t="s">
        <v>104</v>
      </c>
      <c r="D150" s="421" t="s">
        <v>252</v>
      </c>
      <c r="E150" s="456">
        <v>44262</v>
      </c>
      <c r="F150" s="422">
        <v>4</v>
      </c>
      <c r="G150" s="422">
        <v>3</v>
      </c>
    </row>
    <row r="151" spans="1:7">
      <c r="A151" s="4">
        <v>13</v>
      </c>
      <c r="B151" s="421" t="s">
        <v>1556</v>
      </c>
      <c r="C151" s="421" t="s">
        <v>109</v>
      </c>
      <c r="D151" s="421" t="s">
        <v>252</v>
      </c>
      <c r="E151" s="456">
        <v>44262</v>
      </c>
      <c r="F151" s="422">
        <v>3</v>
      </c>
      <c r="G151" s="422">
        <v>4</v>
      </c>
    </row>
    <row r="152" spans="1:7">
      <c r="A152" s="4">
        <v>13</v>
      </c>
      <c r="B152" s="421" t="s">
        <v>1556</v>
      </c>
      <c r="C152" s="421" t="s">
        <v>59</v>
      </c>
      <c r="D152" s="421" t="s">
        <v>252</v>
      </c>
      <c r="E152" s="456">
        <v>44262</v>
      </c>
      <c r="F152" s="422">
        <v>2</v>
      </c>
      <c r="G152" s="422">
        <v>5</v>
      </c>
    </row>
    <row r="153" spans="1:7">
      <c r="A153" s="4">
        <v>13</v>
      </c>
      <c r="B153" s="421" t="s">
        <v>1556</v>
      </c>
      <c r="C153" s="421" t="s">
        <v>109</v>
      </c>
      <c r="D153" s="421" t="s">
        <v>252</v>
      </c>
      <c r="E153" s="456">
        <v>44262</v>
      </c>
      <c r="F153" s="422">
        <v>1</v>
      </c>
      <c r="G153" s="422">
        <v>6</v>
      </c>
    </row>
    <row r="154" spans="1:7">
      <c r="A154">
        <v>13</v>
      </c>
      <c r="B154" s="1616" t="s">
        <v>1556</v>
      </c>
      <c r="C154" s="1616" t="s">
        <v>167</v>
      </c>
      <c r="D154" s="1620" t="s">
        <v>5486</v>
      </c>
      <c r="E154" s="1637">
        <v>44332</v>
      </c>
      <c r="F154" s="1638">
        <v>6</v>
      </c>
      <c r="G154" s="1638">
        <v>1</v>
      </c>
    </row>
    <row r="155" spans="1:7">
      <c r="A155">
        <v>13</v>
      </c>
      <c r="B155" s="1616" t="s">
        <v>1556</v>
      </c>
      <c r="C155" s="1616" t="s">
        <v>122</v>
      </c>
      <c r="D155" s="1620" t="s">
        <v>5486</v>
      </c>
      <c r="E155" s="1637">
        <v>44332</v>
      </c>
      <c r="F155" s="1638">
        <v>5</v>
      </c>
      <c r="G155" s="1638">
        <v>2</v>
      </c>
    </row>
    <row r="156" spans="1:7">
      <c r="A156">
        <v>13</v>
      </c>
      <c r="B156" s="1616" t="s">
        <v>1556</v>
      </c>
      <c r="C156" s="1616" t="s">
        <v>96</v>
      </c>
      <c r="D156" s="1620" t="s">
        <v>5486</v>
      </c>
      <c r="E156" s="1637">
        <v>44332</v>
      </c>
      <c r="F156" s="1638">
        <v>4</v>
      </c>
      <c r="G156" s="1638">
        <v>3</v>
      </c>
    </row>
    <row r="157" spans="1:7">
      <c r="A157">
        <v>13</v>
      </c>
      <c r="B157" s="1616" t="s">
        <v>1556</v>
      </c>
      <c r="C157" s="1616" t="s">
        <v>116</v>
      </c>
      <c r="D157" s="1620" t="s">
        <v>5486</v>
      </c>
      <c r="E157" s="1637">
        <v>44332</v>
      </c>
      <c r="F157" s="1638">
        <v>3</v>
      </c>
      <c r="G157" s="1638">
        <v>4</v>
      </c>
    </row>
    <row r="158" spans="1:7">
      <c r="A158">
        <v>13</v>
      </c>
      <c r="B158" s="1616" t="s">
        <v>1556</v>
      </c>
      <c r="C158" s="1616" t="s">
        <v>122</v>
      </c>
      <c r="D158" s="1620" t="s">
        <v>5486</v>
      </c>
      <c r="E158" s="1637">
        <v>44332</v>
      </c>
      <c r="F158" s="1638">
        <v>2</v>
      </c>
      <c r="G158" s="1638">
        <v>5</v>
      </c>
    </row>
    <row r="159" spans="1:7">
      <c r="A159">
        <v>13</v>
      </c>
      <c r="B159" s="1616" t="s">
        <v>1556</v>
      </c>
      <c r="C159" s="1616" t="s">
        <v>109</v>
      </c>
      <c r="D159" s="1620" t="s">
        <v>5486</v>
      </c>
      <c r="E159" s="1637">
        <v>44332</v>
      </c>
      <c r="F159" s="1638">
        <v>1</v>
      </c>
      <c r="G159" s="1638">
        <v>6</v>
      </c>
    </row>
    <row r="160" spans="1:7">
      <c r="A160" s="4">
        <v>14</v>
      </c>
      <c r="B160" s="421" t="s">
        <v>1557</v>
      </c>
      <c r="C160" s="421" t="s">
        <v>121</v>
      </c>
      <c r="D160" s="421" t="s">
        <v>252</v>
      </c>
      <c r="E160" s="456">
        <v>44262</v>
      </c>
      <c r="F160" s="1420">
        <v>6</v>
      </c>
      <c r="G160" s="1420">
        <v>1</v>
      </c>
    </row>
    <row r="161" spans="1:7">
      <c r="A161" s="4">
        <v>14</v>
      </c>
      <c r="B161" s="421" t="s">
        <v>1557</v>
      </c>
      <c r="C161" s="421" t="s">
        <v>166</v>
      </c>
      <c r="D161" s="421" t="s">
        <v>252</v>
      </c>
      <c r="E161" s="456">
        <v>44262</v>
      </c>
      <c r="F161" s="1420">
        <v>5</v>
      </c>
      <c r="G161" s="1420">
        <v>2</v>
      </c>
    </row>
    <row r="162" spans="1:7">
      <c r="A162" s="4">
        <v>14</v>
      </c>
      <c r="B162" s="421" t="s">
        <v>1557</v>
      </c>
      <c r="C162" s="421" t="s">
        <v>114</v>
      </c>
      <c r="D162" s="421" t="s">
        <v>252</v>
      </c>
      <c r="E162" s="456">
        <v>44262</v>
      </c>
      <c r="F162" s="1420">
        <v>4</v>
      </c>
      <c r="G162" s="1420">
        <v>3</v>
      </c>
    </row>
    <row r="163" spans="1:7">
      <c r="A163" s="4">
        <v>14</v>
      </c>
      <c r="B163" s="421" t="s">
        <v>1557</v>
      </c>
      <c r="C163" s="421" t="s">
        <v>121</v>
      </c>
      <c r="D163" s="421" t="s">
        <v>252</v>
      </c>
      <c r="E163" s="456">
        <v>44262</v>
      </c>
      <c r="F163" s="1420">
        <v>3</v>
      </c>
      <c r="G163" s="1420">
        <v>4</v>
      </c>
    </row>
    <row r="164" spans="1:7">
      <c r="A164" s="4">
        <v>14</v>
      </c>
      <c r="B164" s="421" t="s">
        <v>1557</v>
      </c>
      <c r="C164" s="421" t="s">
        <v>998</v>
      </c>
      <c r="D164" s="421" t="s">
        <v>252</v>
      </c>
      <c r="E164" s="456">
        <v>44262</v>
      </c>
      <c r="F164" s="1420">
        <v>2</v>
      </c>
      <c r="G164" s="1420">
        <v>5</v>
      </c>
    </row>
    <row r="165" spans="1:7">
      <c r="A165" s="4">
        <v>14</v>
      </c>
      <c r="B165" s="421" t="s">
        <v>1557</v>
      </c>
      <c r="C165" s="421" t="s">
        <v>121</v>
      </c>
      <c r="D165" s="421" t="s">
        <v>252</v>
      </c>
      <c r="E165" s="456">
        <v>44262</v>
      </c>
      <c r="F165" s="1420">
        <v>1</v>
      </c>
      <c r="G165" s="1420">
        <v>6</v>
      </c>
    </row>
    <row r="166" spans="1:7">
      <c r="A166">
        <v>14</v>
      </c>
      <c r="B166" s="1616" t="s">
        <v>1557</v>
      </c>
      <c r="C166" s="1616" t="s">
        <v>122</v>
      </c>
      <c r="D166" s="1620" t="s">
        <v>5486</v>
      </c>
      <c r="E166" s="1637">
        <v>44332</v>
      </c>
      <c r="F166" s="1638">
        <v>6</v>
      </c>
      <c r="G166" s="1638">
        <v>1</v>
      </c>
    </row>
    <row r="167" spans="1:7">
      <c r="A167">
        <v>14</v>
      </c>
      <c r="B167" s="1616" t="s">
        <v>1557</v>
      </c>
      <c r="C167" s="1616" t="s">
        <v>122</v>
      </c>
      <c r="D167" s="1620" t="s">
        <v>5486</v>
      </c>
      <c r="E167" s="1637">
        <v>44332</v>
      </c>
      <c r="F167" s="1638">
        <v>5</v>
      </c>
      <c r="G167" s="1638">
        <v>2</v>
      </c>
    </row>
    <row r="168" spans="1:7">
      <c r="A168">
        <v>14</v>
      </c>
      <c r="B168" s="1616" t="s">
        <v>1557</v>
      </c>
      <c r="C168" s="1616" t="s">
        <v>122</v>
      </c>
      <c r="D168" s="1620" t="s">
        <v>5486</v>
      </c>
      <c r="E168" s="1637">
        <v>44332</v>
      </c>
      <c r="F168" s="1638">
        <v>4</v>
      </c>
      <c r="G168" s="1638">
        <v>3</v>
      </c>
    </row>
    <row r="169" spans="1:7">
      <c r="A169">
        <v>14</v>
      </c>
      <c r="B169" s="1616" t="s">
        <v>1557</v>
      </c>
      <c r="C169" s="1616" t="s">
        <v>121</v>
      </c>
      <c r="D169" s="1620" t="s">
        <v>5486</v>
      </c>
      <c r="E169" s="1637">
        <v>44332</v>
      </c>
      <c r="F169" s="1638">
        <v>3</v>
      </c>
      <c r="G169" s="1638">
        <v>4</v>
      </c>
    </row>
    <row r="170" spans="1:7">
      <c r="A170">
        <v>14</v>
      </c>
      <c r="B170" s="1616" t="s">
        <v>1557</v>
      </c>
      <c r="C170" s="1616" t="s">
        <v>174</v>
      </c>
      <c r="D170" s="1620" t="s">
        <v>5486</v>
      </c>
      <c r="E170" s="1637">
        <v>44332</v>
      </c>
      <c r="F170" s="1638">
        <v>2</v>
      </c>
      <c r="G170" s="1638">
        <v>5</v>
      </c>
    </row>
    <row r="171" spans="1:7">
      <c r="A171">
        <v>14</v>
      </c>
      <c r="B171" s="1616" t="s">
        <v>1557</v>
      </c>
      <c r="C171" s="1616" t="s">
        <v>110</v>
      </c>
      <c r="D171" s="1620" t="s">
        <v>5486</v>
      </c>
      <c r="E171" s="1637">
        <v>44332</v>
      </c>
      <c r="F171" s="1638">
        <v>1</v>
      </c>
      <c r="G171" s="1638">
        <v>6</v>
      </c>
    </row>
    <row r="172" spans="1:7">
      <c r="A172" s="4">
        <v>15</v>
      </c>
      <c r="B172" s="421" t="s">
        <v>1558</v>
      </c>
      <c r="C172" s="421" t="s">
        <v>96</v>
      </c>
      <c r="D172" s="421" t="s">
        <v>252</v>
      </c>
      <c r="E172" s="456">
        <v>44262</v>
      </c>
      <c r="F172" s="422">
        <v>6</v>
      </c>
      <c r="G172" s="422">
        <v>1</v>
      </c>
    </row>
    <row r="173" spans="1:7">
      <c r="A173" s="4">
        <v>15</v>
      </c>
      <c r="B173" s="421" t="s">
        <v>1558</v>
      </c>
      <c r="C173" s="421" t="s">
        <v>802</v>
      </c>
      <c r="D173" s="421" t="s">
        <v>252</v>
      </c>
      <c r="E173" s="456">
        <v>44262</v>
      </c>
      <c r="F173" s="422">
        <v>5</v>
      </c>
      <c r="G173" s="422">
        <v>2</v>
      </c>
    </row>
    <row r="174" spans="1:7">
      <c r="A174" s="4">
        <v>15</v>
      </c>
      <c r="B174" s="421" t="s">
        <v>1558</v>
      </c>
      <c r="C174" s="421" t="s">
        <v>93</v>
      </c>
      <c r="D174" s="421" t="s">
        <v>252</v>
      </c>
      <c r="E174" s="456">
        <v>44262</v>
      </c>
      <c r="F174" s="422">
        <v>4</v>
      </c>
      <c r="G174" s="422">
        <v>3</v>
      </c>
    </row>
    <row r="175" spans="1:7">
      <c r="A175" s="4">
        <v>15</v>
      </c>
      <c r="B175" s="421" t="s">
        <v>1558</v>
      </c>
      <c r="C175" s="421" t="s">
        <v>93</v>
      </c>
      <c r="D175" s="421" t="s">
        <v>252</v>
      </c>
      <c r="E175" s="456">
        <v>44262</v>
      </c>
      <c r="F175" s="422">
        <v>3</v>
      </c>
      <c r="G175" s="422">
        <v>4</v>
      </c>
    </row>
    <row r="176" spans="1:7">
      <c r="A176" s="4">
        <v>15</v>
      </c>
      <c r="B176" s="421" t="s">
        <v>1558</v>
      </c>
      <c r="C176" s="421" t="s">
        <v>168</v>
      </c>
      <c r="D176" s="421" t="s">
        <v>252</v>
      </c>
      <c r="E176" s="456">
        <v>44262</v>
      </c>
      <c r="F176" s="422">
        <v>2</v>
      </c>
      <c r="G176" s="422">
        <v>5</v>
      </c>
    </row>
    <row r="177" spans="1:7">
      <c r="A177" s="4">
        <v>15</v>
      </c>
      <c r="B177" s="421" t="s">
        <v>1558</v>
      </c>
      <c r="C177" s="421" t="s">
        <v>95</v>
      </c>
      <c r="D177" s="421" t="s">
        <v>252</v>
      </c>
      <c r="E177" s="456">
        <v>44262</v>
      </c>
      <c r="F177" s="422">
        <v>1</v>
      </c>
      <c r="G177" s="422">
        <v>6</v>
      </c>
    </row>
    <row r="178" spans="1:7">
      <c r="A178">
        <v>15</v>
      </c>
      <c r="B178" s="1616" t="s">
        <v>1558</v>
      </c>
      <c r="C178" s="1616" t="s">
        <v>1537</v>
      </c>
      <c r="D178" s="1620" t="s">
        <v>5486</v>
      </c>
      <c r="E178" s="1637">
        <v>44332</v>
      </c>
      <c r="F178" s="1638">
        <v>6</v>
      </c>
      <c r="G178" s="1638">
        <v>1</v>
      </c>
    </row>
    <row r="179" spans="1:7">
      <c r="A179">
        <v>15</v>
      </c>
      <c r="B179" s="1616" t="s">
        <v>1558</v>
      </c>
      <c r="C179" s="1616" t="s">
        <v>122</v>
      </c>
      <c r="D179" s="1620" t="s">
        <v>5486</v>
      </c>
      <c r="E179" s="1637">
        <v>44332</v>
      </c>
      <c r="F179" s="1638">
        <v>5</v>
      </c>
      <c r="G179" s="1638">
        <v>2</v>
      </c>
    </row>
    <row r="180" spans="1:7">
      <c r="A180">
        <v>15</v>
      </c>
      <c r="B180" s="1616" t="s">
        <v>1558</v>
      </c>
      <c r="C180" s="1616" t="s">
        <v>101</v>
      </c>
      <c r="D180" s="1620" t="s">
        <v>5486</v>
      </c>
      <c r="E180" s="1637">
        <v>44332</v>
      </c>
      <c r="F180" s="1638">
        <v>4</v>
      </c>
      <c r="G180" s="1638">
        <v>3</v>
      </c>
    </row>
    <row r="181" spans="1:7">
      <c r="A181">
        <v>15</v>
      </c>
      <c r="B181" s="1616" t="s">
        <v>1558</v>
      </c>
      <c r="C181" s="1616" t="s">
        <v>122</v>
      </c>
      <c r="D181" s="1620" t="s">
        <v>5486</v>
      </c>
      <c r="E181" s="1637">
        <v>44332</v>
      </c>
      <c r="F181" s="1638">
        <v>3</v>
      </c>
      <c r="G181" s="1638">
        <v>4</v>
      </c>
    </row>
    <row r="182" spans="1:7">
      <c r="A182">
        <v>15</v>
      </c>
      <c r="B182" s="1616" t="s">
        <v>1558</v>
      </c>
      <c r="C182" s="1616" t="s">
        <v>165</v>
      </c>
      <c r="D182" s="1620" t="s">
        <v>5486</v>
      </c>
      <c r="E182" s="1637">
        <v>44332</v>
      </c>
      <c r="F182" s="1638">
        <v>2</v>
      </c>
      <c r="G182" s="1638">
        <v>5</v>
      </c>
    </row>
    <row r="183" spans="1:7">
      <c r="A183">
        <v>15</v>
      </c>
      <c r="B183" s="1616" t="s">
        <v>1558</v>
      </c>
      <c r="C183" s="1616" t="s">
        <v>120</v>
      </c>
      <c r="D183" s="1620" t="s">
        <v>5486</v>
      </c>
      <c r="E183" s="1637">
        <v>44332</v>
      </c>
      <c r="F183" s="1638">
        <v>1</v>
      </c>
      <c r="G183" s="1638">
        <v>6</v>
      </c>
    </row>
    <row r="184" spans="1:7">
      <c r="A184" s="4">
        <v>16</v>
      </c>
      <c r="B184" s="421" t="s">
        <v>1559</v>
      </c>
      <c r="C184" s="421" t="s">
        <v>114</v>
      </c>
      <c r="D184" s="421" t="s">
        <v>252</v>
      </c>
      <c r="E184" s="456">
        <v>44262</v>
      </c>
      <c r="F184" s="1420">
        <v>6</v>
      </c>
      <c r="G184" s="1420">
        <v>1</v>
      </c>
    </row>
    <row r="185" spans="1:7">
      <c r="A185" s="4">
        <v>16</v>
      </c>
      <c r="B185" s="421" t="s">
        <v>1559</v>
      </c>
      <c r="C185" s="421" t="s">
        <v>103</v>
      </c>
      <c r="D185" s="421" t="s">
        <v>252</v>
      </c>
      <c r="E185" s="456">
        <v>44262</v>
      </c>
      <c r="F185" s="1420">
        <v>5</v>
      </c>
      <c r="G185" s="1420">
        <v>2</v>
      </c>
    </row>
    <row r="186" spans="1:7">
      <c r="A186" s="4">
        <v>16</v>
      </c>
      <c r="B186" s="421" t="s">
        <v>1559</v>
      </c>
      <c r="C186" s="421" t="s">
        <v>115</v>
      </c>
      <c r="D186" s="421" t="s">
        <v>252</v>
      </c>
      <c r="E186" s="456">
        <v>44262</v>
      </c>
      <c r="F186" s="1420">
        <v>4</v>
      </c>
      <c r="G186" s="1420">
        <v>3</v>
      </c>
    </row>
    <row r="187" spans="1:7">
      <c r="A187" s="4">
        <v>16</v>
      </c>
      <c r="B187" s="421" t="s">
        <v>1559</v>
      </c>
      <c r="C187" s="421" t="s">
        <v>131</v>
      </c>
      <c r="D187" s="421" t="s">
        <v>252</v>
      </c>
      <c r="E187" s="456">
        <v>44262</v>
      </c>
      <c r="F187" s="1420">
        <v>3</v>
      </c>
      <c r="G187" s="1420">
        <v>4</v>
      </c>
    </row>
    <row r="188" spans="1:7">
      <c r="A188" s="4">
        <v>16</v>
      </c>
      <c r="B188" s="421" t="s">
        <v>1559</v>
      </c>
      <c r="C188" s="421" t="s">
        <v>92</v>
      </c>
      <c r="D188" s="421" t="s">
        <v>252</v>
      </c>
      <c r="E188" s="456">
        <v>44262</v>
      </c>
      <c r="F188" s="1420">
        <v>2</v>
      </c>
      <c r="G188" s="1420">
        <v>5</v>
      </c>
    </row>
    <row r="189" spans="1:7">
      <c r="A189" s="4">
        <v>16</v>
      </c>
      <c r="B189" s="421" t="s">
        <v>1559</v>
      </c>
      <c r="C189" s="421" t="s">
        <v>158</v>
      </c>
      <c r="D189" s="421" t="s">
        <v>252</v>
      </c>
      <c r="E189" s="456">
        <v>44262</v>
      </c>
      <c r="F189" s="1420">
        <v>1</v>
      </c>
      <c r="G189" s="1420">
        <v>6</v>
      </c>
    </row>
    <row r="190" spans="1:7">
      <c r="A190">
        <v>16</v>
      </c>
      <c r="B190" s="1616" t="s">
        <v>1559</v>
      </c>
      <c r="C190" s="1616" t="s">
        <v>95</v>
      </c>
      <c r="D190" s="1620" t="s">
        <v>5486</v>
      </c>
      <c r="E190" s="1637">
        <v>44332</v>
      </c>
      <c r="F190" s="1638">
        <v>6</v>
      </c>
      <c r="G190" s="1638">
        <v>1</v>
      </c>
    </row>
    <row r="191" spans="1:7">
      <c r="A191">
        <v>16</v>
      </c>
      <c r="B191" s="1616" t="s">
        <v>1559</v>
      </c>
      <c r="C191" s="1616" t="s">
        <v>119</v>
      </c>
      <c r="D191" s="1620" t="s">
        <v>5486</v>
      </c>
      <c r="E191" s="1637">
        <v>44332</v>
      </c>
      <c r="F191" s="1638">
        <v>5</v>
      </c>
      <c r="G191" s="1638">
        <v>2</v>
      </c>
    </row>
    <row r="192" spans="1:7">
      <c r="A192">
        <v>16</v>
      </c>
      <c r="B192" s="1616" t="s">
        <v>1559</v>
      </c>
      <c r="C192" s="1616" t="s">
        <v>96</v>
      </c>
      <c r="D192" s="1620" t="s">
        <v>5486</v>
      </c>
      <c r="E192" s="1637">
        <v>44332</v>
      </c>
      <c r="F192" s="1638">
        <v>4</v>
      </c>
      <c r="G192" s="1638">
        <v>3</v>
      </c>
    </row>
    <row r="193" spans="1:7">
      <c r="A193">
        <v>16</v>
      </c>
      <c r="B193" s="1616" t="s">
        <v>1559</v>
      </c>
      <c r="C193" s="1616" t="s">
        <v>119</v>
      </c>
      <c r="D193" s="1620" t="s">
        <v>5486</v>
      </c>
      <c r="E193" s="1637">
        <v>44332</v>
      </c>
      <c r="F193" s="1638">
        <v>3</v>
      </c>
      <c r="G193" s="1638">
        <v>4</v>
      </c>
    </row>
    <row r="194" spans="1:7">
      <c r="A194">
        <v>16</v>
      </c>
      <c r="B194" s="1616" t="s">
        <v>1559</v>
      </c>
      <c r="C194" s="1616" t="s">
        <v>5239</v>
      </c>
      <c r="D194" s="1620" t="s">
        <v>5486</v>
      </c>
      <c r="E194" s="1637">
        <v>44332</v>
      </c>
      <c r="F194" s="1638">
        <v>2</v>
      </c>
      <c r="G194" s="1638">
        <v>5</v>
      </c>
    </row>
    <row r="195" spans="1:7">
      <c r="A195">
        <v>16</v>
      </c>
      <c r="B195" s="1616" t="s">
        <v>1559</v>
      </c>
      <c r="C195" s="1616" t="s">
        <v>187</v>
      </c>
      <c r="D195" s="1620" t="s">
        <v>5486</v>
      </c>
      <c r="E195" s="1637">
        <v>44332</v>
      </c>
      <c r="F195" s="1638">
        <v>1</v>
      </c>
      <c r="G195" s="1638">
        <v>6</v>
      </c>
    </row>
    <row r="196" spans="1:7">
      <c r="A196" s="4">
        <v>17</v>
      </c>
      <c r="B196" s="421" t="s">
        <v>1560</v>
      </c>
      <c r="C196" s="421" t="s">
        <v>1135</v>
      </c>
      <c r="D196" s="421" t="s">
        <v>252</v>
      </c>
      <c r="E196" s="456">
        <v>44262</v>
      </c>
      <c r="F196" s="422">
        <v>6</v>
      </c>
      <c r="G196" s="422">
        <v>1</v>
      </c>
    </row>
    <row r="197" spans="1:7">
      <c r="A197" s="4">
        <v>17</v>
      </c>
      <c r="B197" s="421" t="s">
        <v>1560</v>
      </c>
      <c r="C197" s="421" t="s">
        <v>92</v>
      </c>
      <c r="D197" s="421" t="s">
        <v>252</v>
      </c>
      <c r="E197" s="456">
        <v>44262</v>
      </c>
      <c r="F197" s="422">
        <v>5</v>
      </c>
      <c r="G197" s="422">
        <v>2</v>
      </c>
    </row>
    <row r="198" spans="1:7">
      <c r="A198" s="4">
        <v>17</v>
      </c>
      <c r="B198" s="421" t="s">
        <v>1560</v>
      </c>
      <c r="C198" s="421" t="s">
        <v>1135</v>
      </c>
      <c r="D198" s="421" t="s">
        <v>252</v>
      </c>
      <c r="E198" s="456">
        <v>44262</v>
      </c>
      <c r="F198" s="422">
        <v>4</v>
      </c>
      <c r="G198" s="422">
        <v>3</v>
      </c>
    </row>
    <row r="199" spans="1:7">
      <c r="A199" s="4">
        <v>17</v>
      </c>
      <c r="B199" s="421" t="s">
        <v>1560</v>
      </c>
      <c r="C199" s="421" t="s">
        <v>1135</v>
      </c>
      <c r="D199" s="421" t="s">
        <v>252</v>
      </c>
      <c r="E199" s="456">
        <v>44262</v>
      </c>
      <c r="F199" s="422">
        <v>3</v>
      </c>
      <c r="G199" s="422">
        <v>4</v>
      </c>
    </row>
    <row r="200" spans="1:7">
      <c r="A200" s="4">
        <v>17</v>
      </c>
      <c r="B200" s="421" t="s">
        <v>1560</v>
      </c>
      <c r="C200" s="421" t="s">
        <v>90</v>
      </c>
      <c r="D200" s="421" t="s">
        <v>252</v>
      </c>
      <c r="E200" s="456">
        <v>44262</v>
      </c>
      <c r="F200" s="422">
        <v>2</v>
      </c>
      <c r="G200" s="422">
        <v>5</v>
      </c>
    </row>
    <row r="201" spans="1:7">
      <c r="A201" s="4">
        <v>17</v>
      </c>
      <c r="B201" s="421" t="s">
        <v>1560</v>
      </c>
      <c r="C201" s="421" t="s">
        <v>90</v>
      </c>
      <c r="D201" s="421" t="s">
        <v>252</v>
      </c>
      <c r="E201" s="456">
        <v>44262</v>
      </c>
      <c r="F201" s="422">
        <v>1</v>
      </c>
      <c r="G201" s="422">
        <v>6</v>
      </c>
    </row>
    <row r="202" spans="1:7">
      <c r="A202">
        <v>17</v>
      </c>
      <c r="B202" s="1616" t="s">
        <v>1560</v>
      </c>
      <c r="C202" s="1616" t="s">
        <v>92</v>
      </c>
      <c r="D202" s="1620" t="s">
        <v>5486</v>
      </c>
      <c r="E202" s="1637">
        <v>44332</v>
      </c>
      <c r="F202" s="1638">
        <v>6</v>
      </c>
      <c r="G202" s="1638">
        <v>1</v>
      </c>
    </row>
    <row r="203" spans="1:7">
      <c r="A203">
        <v>17</v>
      </c>
      <c r="B203" s="1616" t="s">
        <v>1560</v>
      </c>
      <c r="C203" s="1616" t="s">
        <v>126</v>
      </c>
      <c r="D203" s="1620" t="s">
        <v>5486</v>
      </c>
      <c r="E203" s="1637">
        <v>44332</v>
      </c>
      <c r="F203" s="1638">
        <v>5</v>
      </c>
      <c r="G203" s="1638">
        <v>2</v>
      </c>
    </row>
    <row r="204" spans="1:7">
      <c r="A204">
        <v>17</v>
      </c>
      <c r="B204" s="1616" t="s">
        <v>1560</v>
      </c>
      <c r="C204" s="1616" t="s">
        <v>5524</v>
      </c>
      <c r="D204" s="1620" t="s">
        <v>5486</v>
      </c>
      <c r="E204" s="1637">
        <v>44332</v>
      </c>
      <c r="F204" s="1638">
        <v>4</v>
      </c>
      <c r="G204" s="1638">
        <v>3</v>
      </c>
    </row>
    <row r="205" spans="1:7">
      <c r="A205">
        <v>17</v>
      </c>
      <c r="B205" s="1616" t="s">
        <v>1560</v>
      </c>
      <c r="C205" s="1616" t="s">
        <v>122</v>
      </c>
      <c r="D205" s="1620" t="s">
        <v>5486</v>
      </c>
      <c r="E205" s="1637">
        <v>44332</v>
      </c>
      <c r="F205" s="1638">
        <v>3</v>
      </c>
      <c r="G205" s="1638">
        <v>4</v>
      </c>
    </row>
    <row r="206" spans="1:7">
      <c r="A206">
        <v>17</v>
      </c>
      <c r="B206" s="1616" t="s">
        <v>1560</v>
      </c>
      <c r="C206" s="1616" t="s">
        <v>123</v>
      </c>
      <c r="D206" s="1620" t="s">
        <v>5486</v>
      </c>
      <c r="E206" s="1637">
        <v>44332</v>
      </c>
      <c r="F206" s="1638">
        <v>2</v>
      </c>
      <c r="G206" s="1638">
        <v>5</v>
      </c>
    </row>
    <row r="207" spans="1:7">
      <c r="A207">
        <v>17</v>
      </c>
      <c r="B207" s="1616" t="s">
        <v>1560</v>
      </c>
      <c r="C207" s="1616" t="s">
        <v>149</v>
      </c>
      <c r="D207" s="1620" t="s">
        <v>5486</v>
      </c>
      <c r="E207" s="1637">
        <v>44332</v>
      </c>
      <c r="F207" s="1638">
        <v>1</v>
      </c>
      <c r="G207" s="1638">
        <v>6</v>
      </c>
    </row>
    <row r="208" spans="1:7">
      <c r="A208" s="4">
        <v>18</v>
      </c>
      <c r="B208" s="421" t="s">
        <v>1561</v>
      </c>
      <c r="C208" s="421" t="s">
        <v>90</v>
      </c>
      <c r="D208" s="421" t="s">
        <v>252</v>
      </c>
      <c r="E208" s="456">
        <v>44262</v>
      </c>
      <c r="F208" s="1420">
        <v>6</v>
      </c>
      <c r="G208" s="1420">
        <v>1</v>
      </c>
    </row>
    <row r="209" spans="1:7">
      <c r="A209" s="4">
        <v>18</v>
      </c>
      <c r="B209" s="421" t="s">
        <v>1561</v>
      </c>
      <c r="C209" s="421" t="s">
        <v>1135</v>
      </c>
      <c r="D209" s="421" t="s">
        <v>252</v>
      </c>
      <c r="E209" s="456">
        <v>44262</v>
      </c>
      <c r="F209" s="1420">
        <v>5</v>
      </c>
      <c r="G209" s="1420">
        <v>2</v>
      </c>
    </row>
    <row r="210" spans="1:7">
      <c r="A210" s="4">
        <v>18</v>
      </c>
      <c r="B210" s="421" t="s">
        <v>1561</v>
      </c>
      <c r="C210" s="421" t="s">
        <v>92</v>
      </c>
      <c r="D210" s="421" t="s">
        <v>252</v>
      </c>
      <c r="E210" s="456">
        <v>44262</v>
      </c>
      <c r="F210" s="1420">
        <v>4</v>
      </c>
      <c r="G210" s="1420">
        <v>3</v>
      </c>
    </row>
    <row r="211" spans="1:7">
      <c r="A211" s="4">
        <v>18</v>
      </c>
      <c r="B211" s="421" t="s">
        <v>1561</v>
      </c>
      <c r="C211" s="421" t="s">
        <v>998</v>
      </c>
      <c r="D211" s="421" t="s">
        <v>252</v>
      </c>
      <c r="E211" s="456">
        <v>44262</v>
      </c>
      <c r="F211" s="1420">
        <v>3</v>
      </c>
      <c r="G211" s="1420">
        <v>4</v>
      </c>
    </row>
    <row r="212" spans="1:7">
      <c r="A212" s="4">
        <v>18</v>
      </c>
      <c r="B212" s="421" t="s">
        <v>1561</v>
      </c>
      <c r="C212" s="421" t="s">
        <v>1527</v>
      </c>
      <c r="D212" s="421" t="s">
        <v>252</v>
      </c>
      <c r="E212" s="456">
        <v>44262</v>
      </c>
      <c r="F212" s="1420">
        <v>2</v>
      </c>
      <c r="G212" s="1420">
        <v>5</v>
      </c>
    </row>
    <row r="213" spans="1:7">
      <c r="A213" s="4">
        <v>18</v>
      </c>
      <c r="B213" s="421" t="s">
        <v>1561</v>
      </c>
      <c r="C213" s="421" t="s">
        <v>117</v>
      </c>
      <c r="D213" s="421" t="s">
        <v>252</v>
      </c>
      <c r="E213" s="456">
        <v>44262</v>
      </c>
      <c r="F213" s="1420">
        <v>1</v>
      </c>
      <c r="G213" s="1420">
        <v>6</v>
      </c>
    </row>
    <row r="214" spans="1:7">
      <c r="A214">
        <v>18</v>
      </c>
      <c r="B214" s="1616" t="s">
        <v>1561</v>
      </c>
      <c r="C214" s="1616" t="s">
        <v>1537</v>
      </c>
      <c r="D214" s="1620" t="s">
        <v>5486</v>
      </c>
      <c r="E214" s="1637">
        <v>44332</v>
      </c>
      <c r="F214" s="1638">
        <v>6</v>
      </c>
      <c r="G214" s="1638">
        <v>1</v>
      </c>
    </row>
    <row r="215" spans="1:7">
      <c r="A215">
        <v>18</v>
      </c>
      <c r="B215" s="1616" t="s">
        <v>1561</v>
      </c>
      <c r="C215" s="1616" t="s">
        <v>103</v>
      </c>
      <c r="D215" s="1620" t="s">
        <v>5486</v>
      </c>
      <c r="E215" s="1637">
        <v>44332</v>
      </c>
      <c r="F215" s="1638">
        <v>5</v>
      </c>
      <c r="G215" s="1638">
        <v>2</v>
      </c>
    </row>
    <row r="216" spans="1:7">
      <c r="A216">
        <v>18</v>
      </c>
      <c r="B216" s="1616" t="s">
        <v>1561</v>
      </c>
      <c r="C216" s="1616" t="s">
        <v>103</v>
      </c>
      <c r="D216" s="1620" t="s">
        <v>5486</v>
      </c>
      <c r="E216" s="1637">
        <v>44332</v>
      </c>
      <c r="F216" s="1638">
        <v>4</v>
      </c>
      <c r="G216" s="1638">
        <v>3</v>
      </c>
    </row>
    <row r="217" spans="1:7">
      <c r="A217">
        <v>18</v>
      </c>
      <c r="B217" s="1616" t="s">
        <v>1561</v>
      </c>
      <c r="C217" s="1616" t="s">
        <v>5524</v>
      </c>
      <c r="D217" s="1620" t="s">
        <v>5486</v>
      </c>
      <c r="E217" s="1637">
        <v>44332</v>
      </c>
      <c r="F217" s="1638">
        <v>3</v>
      </c>
      <c r="G217" s="1638">
        <v>4</v>
      </c>
    </row>
    <row r="218" spans="1:7">
      <c r="A218">
        <v>18</v>
      </c>
      <c r="B218" s="1616" t="s">
        <v>1561</v>
      </c>
      <c r="C218" s="1616" t="s">
        <v>118</v>
      </c>
      <c r="D218" s="1620" t="s">
        <v>5486</v>
      </c>
      <c r="E218" s="1637">
        <v>44332</v>
      </c>
      <c r="F218" s="1638">
        <v>2</v>
      </c>
      <c r="G218" s="1638">
        <v>5</v>
      </c>
    </row>
    <row r="219" spans="1:7">
      <c r="A219">
        <v>18</v>
      </c>
      <c r="B219" s="1616" t="s">
        <v>1561</v>
      </c>
      <c r="C219" s="1616" t="s">
        <v>5666</v>
      </c>
      <c r="D219" s="1620" t="s">
        <v>5486</v>
      </c>
      <c r="E219" s="1637">
        <v>44332</v>
      </c>
      <c r="F219" s="1638">
        <v>1</v>
      </c>
      <c r="G219" s="1638">
        <v>6</v>
      </c>
    </row>
    <row r="220" spans="1:7">
      <c r="A220" s="4">
        <v>19</v>
      </c>
      <c r="B220" s="421" t="s">
        <v>1562</v>
      </c>
      <c r="C220" s="421" t="s">
        <v>92</v>
      </c>
      <c r="D220" s="421" t="s">
        <v>252</v>
      </c>
      <c r="E220" s="456">
        <v>44262</v>
      </c>
      <c r="F220" s="422">
        <v>6</v>
      </c>
      <c r="G220" s="422">
        <v>1</v>
      </c>
    </row>
    <row r="221" spans="1:7">
      <c r="A221" s="4">
        <v>19</v>
      </c>
      <c r="B221" s="421" t="s">
        <v>1562</v>
      </c>
      <c r="C221" s="421" t="s">
        <v>110</v>
      </c>
      <c r="D221" s="421" t="s">
        <v>252</v>
      </c>
      <c r="E221" s="456">
        <v>44262</v>
      </c>
      <c r="F221" s="422">
        <v>5</v>
      </c>
      <c r="G221" s="422">
        <v>2</v>
      </c>
    </row>
    <row r="222" spans="1:7">
      <c r="A222" s="4">
        <v>19</v>
      </c>
      <c r="B222" s="421" t="s">
        <v>1562</v>
      </c>
      <c r="C222" s="421" t="s">
        <v>128</v>
      </c>
      <c r="D222" s="421" t="s">
        <v>252</v>
      </c>
      <c r="E222" s="456">
        <v>44262</v>
      </c>
      <c r="F222" s="422">
        <v>4</v>
      </c>
      <c r="G222" s="422">
        <v>3</v>
      </c>
    </row>
    <row r="223" spans="1:7">
      <c r="A223" s="4">
        <v>19</v>
      </c>
      <c r="B223" s="421" t="s">
        <v>1562</v>
      </c>
      <c r="C223" s="421" t="s">
        <v>92</v>
      </c>
      <c r="D223" s="421" t="s">
        <v>252</v>
      </c>
      <c r="E223" s="456">
        <v>44262</v>
      </c>
      <c r="F223" s="422">
        <v>3</v>
      </c>
      <c r="G223" s="422">
        <v>4</v>
      </c>
    </row>
    <row r="224" spans="1:7">
      <c r="A224" s="4">
        <v>19</v>
      </c>
      <c r="B224" s="421" t="s">
        <v>1562</v>
      </c>
      <c r="C224" s="421" t="s">
        <v>115</v>
      </c>
      <c r="D224" s="421" t="s">
        <v>252</v>
      </c>
      <c r="E224" s="456">
        <v>44262</v>
      </c>
      <c r="F224" s="422">
        <v>2</v>
      </c>
      <c r="G224" s="422">
        <v>5</v>
      </c>
    </row>
    <row r="225" spans="1:7">
      <c r="A225" s="4">
        <v>19</v>
      </c>
      <c r="B225" s="421" t="s">
        <v>1562</v>
      </c>
      <c r="C225" s="421" t="s">
        <v>110</v>
      </c>
      <c r="D225" s="421" t="s">
        <v>252</v>
      </c>
      <c r="E225" s="456">
        <v>44262</v>
      </c>
      <c r="F225" s="422">
        <v>1</v>
      </c>
      <c r="G225" s="422">
        <v>6</v>
      </c>
    </row>
    <row r="226" spans="1:7">
      <c r="A226">
        <v>19</v>
      </c>
      <c r="B226" s="1616" t="s">
        <v>1562</v>
      </c>
      <c r="C226" s="1616" t="s">
        <v>123</v>
      </c>
      <c r="D226" s="1620" t="s">
        <v>5486</v>
      </c>
      <c r="E226" s="1637">
        <v>44332</v>
      </c>
      <c r="F226" s="1638">
        <v>6</v>
      </c>
      <c r="G226" s="1638">
        <v>1</v>
      </c>
    </row>
    <row r="227" spans="1:7">
      <c r="A227">
        <v>19</v>
      </c>
      <c r="B227" s="1616" t="s">
        <v>1562</v>
      </c>
      <c r="C227" s="1616" t="s">
        <v>110</v>
      </c>
      <c r="D227" s="1620" t="s">
        <v>5486</v>
      </c>
      <c r="E227" s="1637">
        <v>44332</v>
      </c>
      <c r="F227" s="1638">
        <v>5</v>
      </c>
      <c r="G227" s="1638">
        <v>2</v>
      </c>
    </row>
    <row r="228" spans="1:7">
      <c r="A228">
        <v>19</v>
      </c>
      <c r="B228" s="1616" t="s">
        <v>1562</v>
      </c>
      <c r="C228" s="1616" t="s">
        <v>1135</v>
      </c>
      <c r="D228" s="1620" t="s">
        <v>5486</v>
      </c>
      <c r="E228" s="1637">
        <v>44332</v>
      </c>
      <c r="F228" s="1638">
        <v>4</v>
      </c>
      <c r="G228" s="1638">
        <v>3</v>
      </c>
    </row>
    <row r="229" spans="1:7">
      <c r="A229">
        <v>19</v>
      </c>
      <c r="B229" s="1616" t="s">
        <v>1562</v>
      </c>
      <c r="C229" s="1616" t="s">
        <v>92</v>
      </c>
      <c r="D229" s="1620" t="s">
        <v>5486</v>
      </c>
      <c r="E229" s="1637">
        <v>44332</v>
      </c>
      <c r="F229" s="1638">
        <v>3</v>
      </c>
      <c r="G229" s="1638">
        <v>4</v>
      </c>
    </row>
    <row r="230" spans="1:7">
      <c r="A230">
        <v>19</v>
      </c>
      <c r="B230" s="1616" t="s">
        <v>1562</v>
      </c>
      <c r="C230" s="1616" t="s">
        <v>206</v>
      </c>
      <c r="D230" s="1620" t="s">
        <v>5486</v>
      </c>
      <c r="E230" s="1637">
        <v>44332</v>
      </c>
      <c r="F230" s="1638">
        <v>2</v>
      </c>
      <c r="G230" s="1638">
        <v>5</v>
      </c>
    </row>
    <row r="231" spans="1:7">
      <c r="A231">
        <v>19</v>
      </c>
      <c r="B231" s="1616" t="s">
        <v>1562</v>
      </c>
      <c r="C231" s="1616" t="s">
        <v>5524</v>
      </c>
      <c r="D231" s="1620" t="s">
        <v>5486</v>
      </c>
      <c r="E231" s="1637">
        <v>44332</v>
      </c>
      <c r="F231" s="1638">
        <v>1</v>
      </c>
      <c r="G231" s="1638">
        <v>6</v>
      </c>
    </row>
    <row r="232" spans="1:7">
      <c r="A232" s="4">
        <v>20</v>
      </c>
      <c r="B232" s="421" t="s">
        <v>1563</v>
      </c>
      <c r="C232" s="421" t="s">
        <v>93</v>
      </c>
      <c r="D232" s="421" t="s">
        <v>252</v>
      </c>
      <c r="E232" s="456">
        <v>44262</v>
      </c>
      <c r="F232" s="1420">
        <v>6</v>
      </c>
      <c r="G232" s="1420">
        <v>1</v>
      </c>
    </row>
    <row r="233" spans="1:7">
      <c r="A233" s="4">
        <v>20</v>
      </c>
      <c r="B233" s="421" t="s">
        <v>1563</v>
      </c>
      <c r="C233" s="421" t="s">
        <v>140</v>
      </c>
      <c r="D233" s="421" t="s">
        <v>252</v>
      </c>
      <c r="E233" s="456">
        <v>44262</v>
      </c>
      <c r="F233" s="1420">
        <v>5</v>
      </c>
      <c r="G233" s="1420">
        <v>2</v>
      </c>
    </row>
    <row r="234" spans="1:7">
      <c r="A234" s="4">
        <v>20</v>
      </c>
      <c r="B234" s="421" t="s">
        <v>1563</v>
      </c>
      <c r="C234" s="421" t="s">
        <v>168</v>
      </c>
      <c r="D234" s="421" t="s">
        <v>252</v>
      </c>
      <c r="E234" s="456">
        <v>44262</v>
      </c>
      <c r="F234" s="1420">
        <v>4</v>
      </c>
      <c r="G234" s="1420">
        <v>3</v>
      </c>
    </row>
    <row r="235" spans="1:7">
      <c r="A235" s="4">
        <v>20</v>
      </c>
      <c r="B235" s="421" t="s">
        <v>1563</v>
      </c>
      <c r="C235" s="421" t="s">
        <v>146</v>
      </c>
      <c r="D235" s="421" t="s">
        <v>252</v>
      </c>
      <c r="E235" s="456">
        <v>44262</v>
      </c>
      <c r="F235" s="1420">
        <v>3</v>
      </c>
      <c r="G235" s="1420">
        <v>4</v>
      </c>
    </row>
    <row r="236" spans="1:7">
      <c r="A236" s="4">
        <v>20</v>
      </c>
      <c r="B236" s="421" t="s">
        <v>1563</v>
      </c>
      <c r="C236" s="421" t="s">
        <v>146</v>
      </c>
      <c r="D236" s="421" t="s">
        <v>252</v>
      </c>
      <c r="E236" s="456">
        <v>44262</v>
      </c>
      <c r="F236" s="1420">
        <v>2</v>
      </c>
      <c r="G236" s="1420">
        <v>5</v>
      </c>
    </row>
    <row r="237" spans="1:7">
      <c r="A237" s="4">
        <v>20</v>
      </c>
      <c r="B237" s="421" t="s">
        <v>1563</v>
      </c>
      <c r="C237" s="421" t="s">
        <v>1527</v>
      </c>
      <c r="D237" s="421" t="s">
        <v>252</v>
      </c>
      <c r="E237" s="456">
        <v>44262</v>
      </c>
      <c r="F237" s="1420">
        <v>1</v>
      </c>
      <c r="G237" s="1420">
        <v>6</v>
      </c>
    </row>
    <row r="238" spans="1:7">
      <c r="A238">
        <v>20</v>
      </c>
      <c r="B238" s="1616" t="s">
        <v>1563</v>
      </c>
      <c r="C238" s="1616" t="s">
        <v>123</v>
      </c>
      <c r="D238" s="1620" t="s">
        <v>5486</v>
      </c>
      <c r="E238" s="1637">
        <v>44332</v>
      </c>
      <c r="F238" s="1638">
        <v>6</v>
      </c>
      <c r="G238" s="1638">
        <v>1</v>
      </c>
    </row>
    <row r="239" spans="1:7">
      <c r="A239">
        <v>20</v>
      </c>
      <c r="B239" s="1616" t="s">
        <v>1563</v>
      </c>
      <c r="C239" s="1616" t="s">
        <v>802</v>
      </c>
      <c r="D239" s="1620" t="s">
        <v>5486</v>
      </c>
      <c r="E239" s="1637">
        <v>44332</v>
      </c>
      <c r="F239" s="1638">
        <v>5</v>
      </c>
      <c r="G239" s="1638">
        <v>2</v>
      </c>
    </row>
    <row r="240" spans="1:7">
      <c r="A240">
        <v>20</v>
      </c>
      <c r="B240" s="1616" t="s">
        <v>1563</v>
      </c>
      <c r="C240" s="1616" t="s">
        <v>93</v>
      </c>
      <c r="D240" s="1620" t="s">
        <v>5486</v>
      </c>
      <c r="E240" s="1637">
        <v>44332</v>
      </c>
      <c r="F240" s="1638">
        <v>4</v>
      </c>
      <c r="G240" s="1638">
        <v>3</v>
      </c>
    </row>
    <row r="241" spans="1:7">
      <c r="A241">
        <v>20</v>
      </c>
      <c r="B241" s="1616" t="s">
        <v>1563</v>
      </c>
      <c r="C241" s="1616" t="s">
        <v>93</v>
      </c>
      <c r="D241" s="1620" t="s">
        <v>5486</v>
      </c>
      <c r="E241" s="1637">
        <v>44332</v>
      </c>
      <c r="F241" s="1638">
        <v>3</v>
      </c>
      <c r="G241" s="1638">
        <v>4</v>
      </c>
    </row>
    <row r="242" spans="1:7">
      <c r="A242">
        <v>20</v>
      </c>
      <c r="B242" s="1616" t="s">
        <v>1563</v>
      </c>
      <c r="C242" s="1616" t="s">
        <v>193</v>
      </c>
      <c r="D242" s="1620" t="s">
        <v>5486</v>
      </c>
      <c r="E242" s="1637">
        <v>44332</v>
      </c>
      <c r="F242" s="1638">
        <v>2</v>
      </c>
      <c r="G242" s="1638">
        <v>5</v>
      </c>
    </row>
    <row r="243" spans="1:7">
      <c r="A243">
        <v>20</v>
      </c>
      <c r="B243" s="1616" t="s">
        <v>1563</v>
      </c>
      <c r="C243" s="1616" t="s">
        <v>5667</v>
      </c>
      <c r="D243" s="1620" t="s">
        <v>5486</v>
      </c>
      <c r="E243" s="1637">
        <v>44332</v>
      </c>
      <c r="F243" s="1638">
        <v>1</v>
      </c>
      <c r="G243" s="1638">
        <v>6</v>
      </c>
    </row>
    <row r="244" spans="1:7">
      <c r="A244" s="4">
        <v>21</v>
      </c>
      <c r="B244" s="421" t="s">
        <v>1564</v>
      </c>
      <c r="C244" s="421" t="s">
        <v>179</v>
      </c>
      <c r="D244" s="421" t="s">
        <v>252</v>
      </c>
      <c r="E244" s="456">
        <v>44262</v>
      </c>
      <c r="F244" s="422">
        <v>6</v>
      </c>
      <c r="G244" s="422">
        <v>1</v>
      </c>
    </row>
    <row r="245" spans="1:7">
      <c r="A245" s="4">
        <v>21</v>
      </c>
      <c r="B245" s="421" t="s">
        <v>1564</v>
      </c>
      <c r="C245" s="421" t="s">
        <v>109</v>
      </c>
      <c r="D245" s="421" t="s">
        <v>252</v>
      </c>
      <c r="E245" s="456">
        <v>44262</v>
      </c>
      <c r="F245" s="422">
        <v>5</v>
      </c>
      <c r="G245" s="422">
        <v>2</v>
      </c>
    </row>
    <row r="246" spans="1:7">
      <c r="A246" s="4">
        <v>21</v>
      </c>
      <c r="B246" s="421" t="s">
        <v>1564</v>
      </c>
      <c r="C246" s="421" t="s">
        <v>179</v>
      </c>
      <c r="D246" s="421" t="s">
        <v>252</v>
      </c>
      <c r="E246" s="456">
        <v>44262</v>
      </c>
      <c r="F246" s="422">
        <v>4</v>
      </c>
      <c r="G246" s="422">
        <v>3</v>
      </c>
    </row>
    <row r="247" spans="1:7">
      <c r="A247" s="4">
        <v>21</v>
      </c>
      <c r="B247" s="421" t="s">
        <v>1564</v>
      </c>
      <c r="C247" s="421" t="s">
        <v>109</v>
      </c>
      <c r="D247" s="421" t="s">
        <v>252</v>
      </c>
      <c r="E247" s="456">
        <v>44262</v>
      </c>
      <c r="F247" s="422">
        <v>3</v>
      </c>
      <c r="G247" s="422">
        <v>4</v>
      </c>
    </row>
    <row r="248" spans="1:7">
      <c r="A248" s="4">
        <v>21</v>
      </c>
      <c r="B248" s="421" t="s">
        <v>1564</v>
      </c>
      <c r="C248" s="421" t="s">
        <v>1527</v>
      </c>
      <c r="D248" s="421" t="s">
        <v>252</v>
      </c>
      <c r="E248" s="456">
        <v>44262</v>
      </c>
      <c r="F248" s="422">
        <v>2</v>
      </c>
      <c r="G248" s="422">
        <v>5</v>
      </c>
    </row>
    <row r="249" spans="1:7">
      <c r="A249" s="4">
        <v>21</v>
      </c>
      <c r="B249" s="421" t="s">
        <v>1564</v>
      </c>
      <c r="C249" s="421" t="s">
        <v>90</v>
      </c>
      <c r="D249" s="421" t="s">
        <v>252</v>
      </c>
      <c r="E249" s="456">
        <v>44262</v>
      </c>
      <c r="F249" s="422">
        <v>1</v>
      </c>
      <c r="G249" s="422">
        <v>6</v>
      </c>
    </row>
    <row r="250" spans="1:7">
      <c r="A250">
        <v>21</v>
      </c>
      <c r="B250" s="1616" t="s">
        <v>1564</v>
      </c>
      <c r="C250" s="1616" t="s">
        <v>92</v>
      </c>
      <c r="D250" s="1620" t="s">
        <v>5486</v>
      </c>
      <c r="E250" s="1637">
        <v>44332</v>
      </c>
      <c r="F250" s="1638">
        <v>6</v>
      </c>
      <c r="G250" s="1638">
        <v>1</v>
      </c>
    </row>
    <row r="251" spans="1:7">
      <c r="A251">
        <v>21</v>
      </c>
      <c r="B251" s="1616" t="s">
        <v>1564</v>
      </c>
      <c r="C251" s="1616" t="s">
        <v>90</v>
      </c>
      <c r="D251" s="1620" t="s">
        <v>5486</v>
      </c>
      <c r="E251" s="1637">
        <v>44332</v>
      </c>
      <c r="F251" s="1638">
        <v>5</v>
      </c>
      <c r="G251" s="1638">
        <v>2</v>
      </c>
    </row>
    <row r="252" spans="1:7">
      <c r="A252">
        <v>21</v>
      </c>
      <c r="B252" s="1616" t="s">
        <v>1564</v>
      </c>
      <c r="C252" s="1616" t="s">
        <v>109</v>
      </c>
      <c r="D252" s="1620" t="s">
        <v>5486</v>
      </c>
      <c r="E252" s="1637">
        <v>44332</v>
      </c>
      <c r="F252" s="1638">
        <v>4</v>
      </c>
      <c r="G252" s="1638">
        <v>3</v>
      </c>
    </row>
    <row r="253" spans="1:7">
      <c r="A253">
        <v>21</v>
      </c>
      <c r="B253" s="1616" t="s">
        <v>1564</v>
      </c>
      <c r="C253" s="1616" t="s">
        <v>92</v>
      </c>
      <c r="D253" s="1620" t="s">
        <v>5486</v>
      </c>
      <c r="E253" s="1637">
        <v>44332</v>
      </c>
      <c r="F253" s="1638">
        <v>3</v>
      </c>
      <c r="G253" s="1638">
        <v>4</v>
      </c>
    </row>
    <row r="254" spans="1:7">
      <c r="A254">
        <v>21</v>
      </c>
      <c r="B254" s="1616" t="s">
        <v>1564</v>
      </c>
      <c r="C254" s="1616" t="s">
        <v>90</v>
      </c>
      <c r="D254" s="1620" t="s">
        <v>5486</v>
      </c>
      <c r="E254" s="1637">
        <v>44332</v>
      </c>
      <c r="F254" s="1638">
        <v>2</v>
      </c>
      <c r="G254" s="1638">
        <v>5</v>
      </c>
    </row>
    <row r="255" spans="1:7">
      <c r="A255">
        <v>21</v>
      </c>
      <c r="B255" s="1616" t="s">
        <v>1564</v>
      </c>
      <c r="C255" s="1616" t="s">
        <v>90</v>
      </c>
      <c r="D255" s="1620" t="s">
        <v>5486</v>
      </c>
      <c r="E255" s="1637">
        <v>44332</v>
      </c>
      <c r="F255" s="1638">
        <v>1</v>
      </c>
      <c r="G255" s="1638">
        <v>6</v>
      </c>
    </row>
    <row r="256" spans="1:7">
      <c r="A256" s="4">
        <v>22</v>
      </c>
      <c r="B256" s="421" t="s">
        <v>1565</v>
      </c>
      <c r="C256" s="421" t="s">
        <v>103</v>
      </c>
      <c r="D256" s="421" t="s">
        <v>252</v>
      </c>
      <c r="E256" s="456">
        <v>44262</v>
      </c>
      <c r="F256" s="1420">
        <v>6</v>
      </c>
      <c r="G256" s="1420">
        <v>1</v>
      </c>
    </row>
    <row r="257" spans="1:7">
      <c r="A257" s="4">
        <v>22</v>
      </c>
      <c r="B257" s="421" t="s">
        <v>1565</v>
      </c>
      <c r="C257" s="421" t="s">
        <v>95</v>
      </c>
      <c r="D257" s="421" t="s">
        <v>252</v>
      </c>
      <c r="E257" s="456">
        <v>44262</v>
      </c>
      <c r="F257" s="1420">
        <v>5</v>
      </c>
      <c r="G257" s="1420">
        <v>2</v>
      </c>
    </row>
    <row r="258" spans="1:7">
      <c r="A258" s="4">
        <v>22</v>
      </c>
      <c r="B258" s="421" t="s">
        <v>1565</v>
      </c>
      <c r="C258" s="421" t="s">
        <v>103</v>
      </c>
      <c r="D258" s="421" t="s">
        <v>252</v>
      </c>
      <c r="E258" s="456">
        <v>44262</v>
      </c>
      <c r="F258" s="1420">
        <v>4</v>
      </c>
      <c r="G258" s="1420">
        <v>3</v>
      </c>
    </row>
    <row r="259" spans="1:7">
      <c r="A259" s="4">
        <v>22</v>
      </c>
      <c r="B259" s="421" t="s">
        <v>1565</v>
      </c>
      <c r="C259" s="421" t="s">
        <v>1487</v>
      </c>
      <c r="D259" s="421" t="s">
        <v>252</v>
      </c>
      <c r="E259" s="456">
        <v>44262</v>
      </c>
      <c r="F259" s="1420">
        <v>3</v>
      </c>
      <c r="G259" s="1420">
        <v>4</v>
      </c>
    </row>
    <row r="260" spans="1:7">
      <c r="A260" s="4">
        <v>22</v>
      </c>
      <c r="B260" s="421" t="s">
        <v>1565</v>
      </c>
      <c r="C260" s="421" t="s">
        <v>103</v>
      </c>
      <c r="D260" s="421" t="s">
        <v>252</v>
      </c>
      <c r="E260" s="456">
        <v>44262</v>
      </c>
      <c r="F260" s="1420">
        <v>2</v>
      </c>
      <c r="G260" s="1420">
        <v>5</v>
      </c>
    </row>
    <row r="261" spans="1:7">
      <c r="A261" s="4">
        <v>22</v>
      </c>
      <c r="B261" s="421" t="s">
        <v>1565</v>
      </c>
      <c r="C261" s="421" t="s">
        <v>114</v>
      </c>
      <c r="D261" s="421" t="s">
        <v>252</v>
      </c>
      <c r="E261" s="456">
        <v>44262</v>
      </c>
      <c r="F261" s="1420">
        <v>1</v>
      </c>
      <c r="G261" s="1420">
        <v>6</v>
      </c>
    </row>
    <row r="262" spans="1:7">
      <c r="A262">
        <v>22</v>
      </c>
      <c r="B262" s="1616" t="s">
        <v>1565</v>
      </c>
      <c r="C262" s="1616" t="s">
        <v>92</v>
      </c>
      <c r="D262" s="1620" t="s">
        <v>5486</v>
      </c>
      <c r="E262" s="1637">
        <v>44332</v>
      </c>
      <c r="F262" s="1638">
        <v>6</v>
      </c>
      <c r="G262" s="1638">
        <v>1</v>
      </c>
    </row>
    <row r="263" spans="1:7">
      <c r="A263">
        <v>22</v>
      </c>
      <c r="B263" s="1616" t="s">
        <v>1565</v>
      </c>
      <c r="C263" s="1616" t="s">
        <v>103</v>
      </c>
      <c r="D263" s="1620" t="s">
        <v>5486</v>
      </c>
      <c r="E263" s="1637">
        <v>44332</v>
      </c>
      <c r="F263" s="1638">
        <v>5</v>
      </c>
      <c r="G263" s="1638">
        <v>2</v>
      </c>
    </row>
    <row r="264" spans="1:7">
      <c r="A264">
        <v>22</v>
      </c>
      <c r="B264" s="1616" t="s">
        <v>1565</v>
      </c>
      <c r="C264" s="1616" t="s">
        <v>122</v>
      </c>
      <c r="D264" s="1620" t="s">
        <v>5486</v>
      </c>
      <c r="E264" s="1637">
        <v>44332</v>
      </c>
      <c r="F264" s="1638">
        <v>4</v>
      </c>
      <c r="G264" s="1638">
        <v>3</v>
      </c>
    </row>
    <row r="265" spans="1:7">
      <c r="A265">
        <v>22</v>
      </c>
      <c r="B265" s="1616" t="s">
        <v>1565</v>
      </c>
      <c r="C265" s="1616" t="s">
        <v>117</v>
      </c>
      <c r="D265" s="1620" t="s">
        <v>5486</v>
      </c>
      <c r="E265" s="1637">
        <v>44332</v>
      </c>
      <c r="F265" s="1638">
        <v>3</v>
      </c>
      <c r="G265" s="1638">
        <v>4</v>
      </c>
    </row>
    <row r="266" spans="1:7">
      <c r="A266">
        <v>22</v>
      </c>
      <c r="B266" s="1616" t="s">
        <v>1565</v>
      </c>
      <c r="C266" s="1616" t="s">
        <v>128</v>
      </c>
      <c r="D266" s="1620" t="s">
        <v>5486</v>
      </c>
      <c r="E266" s="1637">
        <v>44332</v>
      </c>
      <c r="F266" s="1638">
        <v>2</v>
      </c>
      <c r="G266" s="1638">
        <v>5</v>
      </c>
    </row>
    <row r="267" spans="1:7">
      <c r="A267">
        <v>22</v>
      </c>
      <c r="B267" s="1616" t="s">
        <v>1565</v>
      </c>
      <c r="C267" s="1616" t="s">
        <v>123</v>
      </c>
      <c r="D267" s="1620" t="s">
        <v>5486</v>
      </c>
      <c r="E267" s="1637">
        <v>44332</v>
      </c>
      <c r="F267" s="1638">
        <v>1</v>
      </c>
      <c r="G267" s="1638">
        <v>6</v>
      </c>
    </row>
    <row r="268" spans="1:7">
      <c r="A268" s="4">
        <v>23</v>
      </c>
      <c r="B268" s="421" t="s">
        <v>1566</v>
      </c>
      <c r="C268" s="421" t="s">
        <v>93</v>
      </c>
      <c r="D268" s="421" t="s">
        <v>252</v>
      </c>
      <c r="E268" s="456">
        <v>44262</v>
      </c>
      <c r="F268" s="422">
        <v>6</v>
      </c>
      <c r="G268" s="422">
        <v>1</v>
      </c>
    </row>
    <row r="269" spans="1:7">
      <c r="A269" s="4">
        <v>23</v>
      </c>
      <c r="B269" s="421" t="s">
        <v>1566</v>
      </c>
      <c r="C269" s="421" t="s">
        <v>96</v>
      </c>
      <c r="D269" s="421" t="s">
        <v>252</v>
      </c>
      <c r="E269" s="456">
        <v>44262</v>
      </c>
      <c r="F269" s="422">
        <v>5</v>
      </c>
      <c r="G269" s="422">
        <v>2</v>
      </c>
    </row>
    <row r="270" spans="1:7">
      <c r="A270" s="4">
        <v>23</v>
      </c>
      <c r="B270" s="421" t="s">
        <v>1566</v>
      </c>
      <c r="C270" s="421" t="s">
        <v>166</v>
      </c>
      <c r="D270" s="421" t="s">
        <v>252</v>
      </c>
      <c r="E270" s="456">
        <v>44262</v>
      </c>
      <c r="F270" s="422">
        <v>4</v>
      </c>
      <c r="G270" s="422">
        <v>3</v>
      </c>
    </row>
    <row r="271" spans="1:7">
      <c r="A271" s="4">
        <v>23</v>
      </c>
      <c r="B271" s="421" t="s">
        <v>1566</v>
      </c>
      <c r="C271" s="421" t="s">
        <v>103</v>
      </c>
      <c r="D271" s="421" t="s">
        <v>252</v>
      </c>
      <c r="E271" s="456">
        <v>44262</v>
      </c>
      <c r="F271" s="422">
        <v>3</v>
      </c>
      <c r="G271" s="422">
        <v>4</v>
      </c>
    </row>
    <row r="272" spans="1:7">
      <c r="A272" s="4">
        <v>23</v>
      </c>
      <c r="B272" s="421" t="s">
        <v>1566</v>
      </c>
      <c r="C272" s="421" t="s">
        <v>123</v>
      </c>
      <c r="D272" s="421" t="s">
        <v>252</v>
      </c>
      <c r="E272" s="456">
        <v>44262</v>
      </c>
      <c r="F272" s="422">
        <v>2</v>
      </c>
      <c r="G272" s="422">
        <v>5</v>
      </c>
    </row>
    <row r="273" spans="1:7">
      <c r="A273" s="4">
        <v>23</v>
      </c>
      <c r="B273" s="421" t="s">
        <v>1566</v>
      </c>
      <c r="C273" s="421" t="s">
        <v>116</v>
      </c>
      <c r="D273" s="421" t="s">
        <v>252</v>
      </c>
      <c r="E273" s="456">
        <v>44262</v>
      </c>
      <c r="F273" s="422">
        <v>1</v>
      </c>
      <c r="G273" s="422">
        <v>6</v>
      </c>
    </row>
    <row r="274" spans="1:7">
      <c r="A274">
        <v>23</v>
      </c>
      <c r="B274" s="1616" t="s">
        <v>1566</v>
      </c>
      <c r="C274" s="1616" t="s">
        <v>122</v>
      </c>
      <c r="D274" s="1620" t="s">
        <v>5486</v>
      </c>
      <c r="E274" s="1637">
        <v>44332</v>
      </c>
      <c r="F274" s="1638">
        <v>6</v>
      </c>
      <c r="G274" s="1638">
        <v>1</v>
      </c>
    </row>
    <row r="275" spans="1:7">
      <c r="A275">
        <v>23</v>
      </c>
      <c r="B275" s="1616" t="s">
        <v>1566</v>
      </c>
      <c r="C275" s="1616" t="s">
        <v>115</v>
      </c>
      <c r="D275" s="1620" t="s">
        <v>5486</v>
      </c>
      <c r="E275" s="1637">
        <v>44332</v>
      </c>
      <c r="F275" s="1638">
        <v>5</v>
      </c>
      <c r="G275" s="1638">
        <v>2</v>
      </c>
    </row>
    <row r="276" spans="1:7">
      <c r="A276">
        <v>23</v>
      </c>
      <c r="B276" s="1616" t="s">
        <v>1566</v>
      </c>
      <c r="C276" s="1616" t="s">
        <v>117</v>
      </c>
      <c r="D276" s="1620" t="s">
        <v>5486</v>
      </c>
      <c r="E276" s="1637">
        <v>44332</v>
      </c>
      <c r="F276" s="1638">
        <v>4</v>
      </c>
      <c r="G276" s="1638">
        <v>3</v>
      </c>
    </row>
    <row r="277" spans="1:7">
      <c r="A277">
        <v>23</v>
      </c>
      <c r="B277" s="1616" t="s">
        <v>1566</v>
      </c>
      <c r="C277" s="1616" t="s">
        <v>77</v>
      </c>
      <c r="D277" s="1620" t="s">
        <v>5486</v>
      </c>
      <c r="E277" s="1637">
        <v>44332</v>
      </c>
      <c r="F277" s="1638">
        <v>3</v>
      </c>
      <c r="G277" s="1638">
        <v>4</v>
      </c>
    </row>
    <row r="278" spans="1:7">
      <c r="A278">
        <v>23</v>
      </c>
      <c r="B278" s="1616" t="s">
        <v>1566</v>
      </c>
      <c r="C278" s="1616" t="s">
        <v>103</v>
      </c>
      <c r="D278" s="1620" t="s">
        <v>5486</v>
      </c>
      <c r="E278" s="1637">
        <v>44332</v>
      </c>
      <c r="F278" s="1638">
        <v>2</v>
      </c>
      <c r="G278" s="1638">
        <v>5</v>
      </c>
    </row>
    <row r="279" spans="1:7">
      <c r="A279">
        <v>23</v>
      </c>
      <c r="B279" s="1616" t="s">
        <v>1566</v>
      </c>
      <c r="C279" s="1616" t="s">
        <v>123</v>
      </c>
      <c r="D279" s="1620" t="s">
        <v>5486</v>
      </c>
      <c r="E279" s="1637">
        <v>44332</v>
      </c>
      <c r="F279" s="1638">
        <v>1</v>
      </c>
      <c r="G279" s="1638">
        <v>6</v>
      </c>
    </row>
    <row r="280" spans="1:7">
      <c r="A280" s="4">
        <v>24</v>
      </c>
      <c r="B280" s="421" t="s">
        <v>1567</v>
      </c>
      <c r="C280" s="421" t="s">
        <v>1510</v>
      </c>
      <c r="D280" s="421" t="s">
        <v>252</v>
      </c>
      <c r="E280" s="456">
        <v>44262</v>
      </c>
      <c r="F280" s="1420">
        <v>6</v>
      </c>
      <c r="G280" s="1420">
        <v>1</v>
      </c>
    </row>
    <row r="281" spans="1:7">
      <c r="A281" s="4">
        <v>24</v>
      </c>
      <c r="B281" s="421" t="s">
        <v>1567</v>
      </c>
      <c r="C281" s="421" t="s">
        <v>126</v>
      </c>
      <c r="D281" s="421" t="s">
        <v>252</v>
      </c>
      <c r="E281" s="456">
        <v>44262</v>
      </c>
      <c r="F281" s="1420">
        <v>5</v>
      </c>
      <c r="G281" s="1420">
        <v>2</v>
      </c>
    </row>
    <row r="282" spans="1:7">
      <c r="A282" s="4">
        <v>24</v>
      </c>
      <c r="B282" s="421" t="s">
        <v>1567</v>
      </c>
      <c r="C282" s="421" t="s">
        <v>123</v>
      </c>
      <c r="D282" s="421" t="s">
        <v>252</v>
      </c>
      <c r="E282" s="456">
        <v>44262</v>
      </c>
      <c r="F282" s="1420">
        <v>4</v>
      </c>
      <c r="G282" s="1420">
        <v>3</v>
      </c>
    </row>
    <row r="283" spans="1:7">
      <c r="A283" s="4">
        <v>24</v>
      </c>
      <c r="B283" s="421" t="s">
        <v>1567</v>
      </c>
      <c r="C283" s="421" t="s">
        <v>1510</v>
      </c>
      <c r="D283" s="421" t="s">
        <v>252</v>
      </c>
      <c r="E283" s="456">
        <v>44262</v>
      </c>
      <c r="F283" s="1420">
        <v>3</v>
      </c>
      <c r="G283" s="1420">
        <v>4</v>
      </c>
    </row>
    <row r="284" spans="1:7">
      <c r="A284" s="4">
        <v>24</v>
      </c>
      <c r="B284" s="421" t="s">
        <v>1567</v>
      </c>
      <c r="C284" s="421" t="s">
        <v>1533</v>
      </c>
      <c r="D284" s="421" t="s">
        <v>252</v>
      </c>
      <c r="E284" s="456">
        <v>44262</v>
      </c>
      <c r="F284" s="1420">
        <v>2</v>
      </c>
      <c r="G284" s="1420">
        <v>5</v>
      </c>
    </row>
    <row r="285" spans="1:7">
      <c r="A285" s="4">
        <v>24</v>
      </c>
      <c r="B285" s="421" t="s">
        <v>1567</v>
      </c>
      <c r="C285" s="421" t="s">
        <v>143</v>
      </c>
      <c r="D285" s="421" t="s">
        <v>252</v>
      </c>
      <c r="E285" s="456">
        <v>44262</v>
      </c>
      <c r="F285" s="1420">
        <v>1</v>
      </c>
      <c r="G285" s="1420">
        <v>6</v>
      </c>
    </row>
    <row r="286" spans="1:7">
      <c r="A286">
        <v>24</v>
      </c>
      <c r="B286" s="1616" t="s">
        <v>1567</v>
      </c>
      <c r="C286" s="1616" t="s">
        <v>123</v>
      </c>
      <c r="D286" s="1620" t="s">
        <v>5486</v>
      </c>
      <c r="E286" s="1637">
        <v>44332</v>
      </c>
      <c r="F286" s="1638">
        <v>6</v>
      </c>
      <c r="G286" s="1638">
        <v>1</v>
      </c>
    </row>
    <row r="287" spans="1:7">
      <c r="A287">
        <v>24</v>
      </c>
      <c r="B287" s="1616" t="s">
        <v>1567</v>
      </c>
      <c r="C287" s="1616" t="s">
        <v>998</v>
      </c>
      <c r="D287" s="1620" t="s">
        <v>5486</v>
      </c>
      <c r="E287" s="1637">
        <v>44332</v>
      </c>
      <c r="F287" s="1638">
        <v>5</v>
      </c>
      <c r="G287" s="1638">
        <v>2</v>
      </c>
    </row>
    <row r="288" spans="1:7">
      <c r="A288">
        <v>24</v>
      </c>
      <c r="B288" s="1616" t="s">
        <v>1567</v>
      </c>
      <c r="C288" s="1616" t="s">
        <v>998</v>
      </c>
      <c r="D288" s="1620" t="s">
        <v>5486</v>
      </c>
      <c r="E288" s="1637">
        <v>44332</v>
      </c>
      <c r="F288" s="1638">
        <v>4</v>
      </c>
      <c r="G288" s="1638">
        <v>3</v>
      </c>
    </row>
    <row r="289" spans="1:7">
      <c r="A289">
        <v>24</v>
      </c>
      <c r="B289" s="1616" t="s">
        <v>1567</v>
      </c>
      <c r="C289" s="1616" t="s">
        <v>123</v>
      </c>
      <c r="D289" s="1620" t="s">
        <v>5486</v>
      </c>
      <c r="E289" s="1637">
        <v>44332</v>
      </c>
      <c r="F289" s="1638">
        <v>3</v>
      </c>
      <c r="G289" s="1638">
        <v>4</v>
      </c>
    </row>
    <row r="290" spans="1:7">
      <c r="A290">
        <v>24</v>
      </c>
      <c r="B290" s="1616" t="s">
        <v>1567</v>
      </c>
      <c r="C290" s="1616" t="s">
        <v>3313</v>
      </c>
      <c r="D290" s="1620" t="s">
        <v>5486</v>
      </c>
      <c r="E290" s="1637">
        <v>44332</v>
      </c>
      <c r="F290" s="1638">
        <v>2</v>
      </c>
      <c r="G290" s="1638">
        <v>5</v>
      </c>
    </row>
    <row r="291" spans="1:7">
      <c r="A291">
        <v>24</v>
      </c>
      <c r="B291" s="1616" t="s">
        <v>1567</v>
      </c>
      <c r="C291" s="1616" t="s">
        <v>77</v>
      </c>
      <c r="D291" s="1620" t="s">
        <v>5486</v>
      </c>
      <c r="E291" s="1637">
        <v>44332</v>
      </c>
      <c r="F291" s="1638">
        <v>1</v>
      </c>
      <c r="G291" s="1638">
        <v>6</v>
      </c>
    </row>
    <row r="292" spans="1:7">
      <c r="A292" s="4">
        <v>25</v>
      </c>
      <c r="B292" s="421" t="s">
        <v>1568</v>
      </c>
      <c r="C292" s="421" t="s">
        <v>166</v>
      </c>
      <c r="D292" s="421" t="s">
        <v>252</v>
      </c>
      <c r="E292" s="456">
        <v>44262</v>
      </c>
      <c r="F292" s="422">
        <v>6</v>
      </c>
      <c r="G292" s="422">
        <v>1</v>
      </c>
    </row>
    <row r="293" spans="1:7">
      <c r="A293" s="4">
        <v>25</v>
      </c>
      <c r="B293" s="421" t="s">
        <v>1568</v>
      </c>
      <c r="C293" s="421" t="s">
        <v>166</v>
      </c>
      <c r="D293" s="421" t="s">
        <v>252</v>
      </c>
      <c r="E293" s="456">
        <v>44262</v>
      </c>
      <c r="F293" s="422">
        <v>5</v>
      </c>
      <c r="G293" s="422">
        <v>2</v>
      </c>
    </row>
    <row r="294" spans="1:7">
      <c r="A294" s="4">
        <v>25</v>
      </c>
      <c r="B294" s="421" t="s">
        <v>1568</v>
      </c>
      <c r="C294" s="421" t="s">
        <v>998</v>
      </c>
      <c r="D294" s="421" t="s">
        <v>252</v>
      </c>
      <c r="E294" s="456">
        <v>44262</v>
      </c>
      <c r="F294" s="422">
        <v>4</v>
      </c>
      <c r="G294" s="422">
        <v>3</v>
      </c>
    </row>
    <row r="295" spans="1:7">
      <c r="A295" s="4">
        <v>25</v>
      </c>
      <c r="B295" s="421" t="s">
        <v>1568</v>
      </c>
      <c r="C295" s="421" t="s">
        <v>90</v>
      </c>
      <c r="D295" s="421" t="s">
        <v>252</v>
      </c>
      <c r="E295" s="456">
        <v>44262</v>
      </c>
      <c r="F295" s="422">
        <v>3</v>
      </c>
      <c r="G295" s="422">
        <v>4</v>
      </c>
    </row>
    <row r="296" spans="1:7">
      <c r="A296" s="4">
        <v>25</v>
      </c>
      <c r="B296" s="421" t="s">
        <v>1568</v>
      </c>
      <c r="C296" s="421" t="s">
        <v>90</v>
      </c>
      <c r="D296" s="421" t="s">
        <v>252</v>
      </c>
      <c r="E296" s="456">
        <v>44262</v>
      </c>
      <c r="F296" s="422">
        <v>2</v>
      </c>
      <c r="G296" s="422">
        <v>5</v>
      </c>
    </row>
    <row r="297" spans="1:7">
      <c r="A297" s="4">
        <v>25</v>
      </c>
      <c r="B297" s="421" t="s">
        <v>1568</v>
      </c>
      <c r="C297" s="421" t="s">
        <v>998</v>
      </c>
      <c r="D297" s="421" t="s">
        <v>252</v>
      </c>
      <c r="E297" s="456">
        <v>44262</v>
      </c>
      <c r="F297" s="422">
        <v>1</v>
      </c>
      <c r="G297" s="422">
        <v>6</v>
      </c>
    </row>
    <row r="298" spans="1:7">
      <c r="A298">
        <v>25</v>
      </c>
      <c r="B298" s="1616" t="s">
        <v>1568</v>
      </c>
      <c r="C298" s="1616" t="s">
        <v>5668</v>
      </c>
      <c r="D298" s="1620" t="s">
        <v>5486</v>
      </c>
      <c r="E298" s="1637">
        <v>44332</v>
      </c>
      <c r="F298" s="1638">
        <v>6</v>
      </c>
      <c r="G298" s="1638">
        <v>1</v>
      </c>
    </row>
    <row r="299" spans="1:7">
      <c r="A299">
        <v>25</v>
      </c>
      <c r="B299" s="1616" t="s">
        <v>1568</v>
      </c>
      <c r="C299" s="1616" t="s">
        <v>131</v>
      </c>
      <c r="D299" s="1620" t="s">
        <v>5486</v>
      </c>
      <c r="E299" s="1637">
        <v>44332</v>
      </c>
      <c r="F299" s="1638">
        <v>5</v>
      </c>
      <c r="G299" s="1638">
        <v>2</v>
      </c>
    </row>
    <row r="300" spans="1:7">
      <c r="A300">
        <v>25</v>
      </c>
      <c r="B300" s="1616" t="s">
        <v>1568</v>
      </c>
      <c r="C300" s="1616" t="s">
        <v>998</v>
      </c>
      <c r="D300" s="1620" t="s">
        <v>5486</v>
      </c>
      <c r="E300" s="1637">
        <v>44332</v>
      </c>
      <c r="F300" s="1638">
        <v>4</v>
      </c>
      <c r="G300" s="1638">
        <v>3</v>
      </c>
    </row>
    <row r="301" spans="1:7">
      <c r="A301">
        <v>25</v>
      </c>
      <c r="B301" s="1616" t="s">
        <v>1568</v>
      </c>
      <c r="C301" s="1616" t="s">
        <v>90</v>
      </c>
      <c r="D301" s="1620" t="s">
        <v>5486</v>
      </c>
      <c r="E301" s="1637">
        <v>44332</v>
      </c>
      <c r="F301" s="1638">
        <v>3</v>
      </c>
      <c r="G301" s="1638">
        <v>4</v>
      </c>
    </row>
    <row r="302" spans="1:7">
      <c r="A302">
        <v>25</v>
      </c>
      <c r="B302" s="1616" t="s">
        <v>1568</v>
      </c>
      <c r="C302" s="1616" t="s">
        <v>131</v>
      </c>
      <c r="D302" s="1620" t="s">
        <v>5486</v>
      </c>
      <c r="E302" s="1637">
        <v>44332</v>
      </c>
      <c r="F302" s="1638">
        <v>2</v>
      </c>
      <c r="G302" s="1638">
        <v>5</v>
      </c>
    </row>
    <row r="303" spans="1:7">
      <c r="A303">
        <v>25</v>
      </c>
      <c r="B303" s="1616" t="s">
        <v>1568</v>
      </c>
      <c r="C303" s="1616" t="s">
        <v>118</v>
      </c>
      <c r="D303" s="1620" t="s">
        <v>5486</v>
      </c>
      <c r="E303" s="1637">
        <v>44332</v>
      </c>
      <c r="F303" s="1638">
        <v>1</v>
      </c>
      <c r="G303" s="1638">
        <v>6</v>
      </c>
    </row>
    <row r="304" spans="1:7" ht="13.5" customHeight="1">
      <c r="A304" s="4">
        <v>26</v>
      </c>
      <c r="B304" s="421" t="s">
        <v>1569</v>
      </c>
      <c r="C304" s="421" t="s">
        <v>1533</v>
      </c>
      <c r="D304" s="421" t="s">
        <v>252</v>
      </c>
      <c r="E304" s="456">
        <v>44262</v>
      </c>
      <c r="F304" s="1420">
        <v>6</v>
      </c>
      <c r="G304" s="1420">
        <v>1</v>
      </c>
    </row>
    <row r="305" spans="1:7">
      <c r="A305" s="4">
        <v>26</v>
      </c>
      <c r="B305" s="421" t="s">
        <v>1569</v>
      </c>
      <c r="C305" s="421" t="s">
        <v>96</v>
      </c>
      <c r="D305" s="421" t="s">
        <v>252</v>
      </c>
      <c r="E305" s="456">
        <v>44262</v>
      </c>
      <c r="F305" s="1420">
        <v>5</v>
      </c>
      <c r="G305" s="1420">
        <v>2</v>
      </c>
    </row>
    <row r="306" spans="1:7">
      <c r="A306" s="4">
        <v>26</v>
      </c>
      <c r="B306" s="421" t="s">
        <v>1569</v>
      </c>
      <c r="C306" s="421" t="s">
        <v>92</v>
      </c>
      <c r="D306" s="421" t="s">
        <v>252</v>
      </c>
      <c r="E306" s="456">
        <v>44262</v>
      </c>
      <c r="F306" s="1420">
        <v>4</v>
      </c>
      <c r="G306" s="1420">
        <v>3</v>
      </c>
    </row>
    <row r="307" spans="1:7">
      <c r="A307" s="4">
        <v>26</v>
      </c>
      <c r="B307" s="421" t="s">
        <v>1569</v>
      </c>
      <c r="C307" s="421" t="s">
        <v>90</v>
      </c>
      <c r="D307" s="421" t="s">
        <v>252</v>
      </c>
      <c r="E307" s="456">
        <v>44262</v>
      </c>
      <c r="F307" s="1420">
        <v>3</v>
      </c>
      <c r="G307" s="1420">
        <v>4</v>
      </c>
    </row>
    <row r="308" spans="1:7">
      <c r="A308" s="4">
        <v>26</v>
      </c>
      <c r="B308" s="421" t="s">
        <v>1569</v>
      </c>
      <c r="C308" s="421" t="s">
        <v>998</v>
      </c>
      <c r="D308" s="421" t="s">
        <v>252</v>
      </c>
      <c r="E308" s="456">
        <v>44262</v>
      </c>
      <c r="F308" s="1420">
        <v>2</v>
      </c>
      <c r="G308" s="1420">
        <v>5</v>
      </c>
    </row>
    <row r="309" spans="1:7">
      <c r="A309" s="4">
        <v>26</v>
      </c>
      <c r="B309" s="421" t="s">
        <v>1569</v>
      </c>
      <c r="C309" s="421" t="s">
        <v>998</v>
      </c>
      <c r="D309" s="421" t="s">
        <v>252</v>
      </c>
      <c r="E309" s="456">
        <v>44262</v>
      </c>
      <c r="F309" s="1420">
        <v>1</v>
      </c>
      <c r="G309" s="1420">
        <v>6</v>
      </c>
    </row>
    <row r="310" spans="1:7">
      <c r="A310">
        <v>26</v>
      </c>
      <c r="B310" s="1616" t="s">
        <v>1569</v>
      </c>
      <c r="C310" s="1616" t="s">
        <v>96</v>
      </c>
      <c r="D310" s="1620" t="s">
        <v>5486</v>
      </c>
      <c r="E310" s="1637">
        <v>44332</v>
      </c>
      <c r="F310" s="1638">
        <v>6</v>
      </c>
      <c r="G310" s="1638">
        <v>1</v>
      </c>
    </row>
    <row r="311" spans="1:7">
      <c r="A311">
        <v>26</v>
      </c>
      <c r="B311" s="1616" t="s">
        <v>1569</v>
      </c>
      <c r="C311" s="1616" t="s">
        <v>92</v>
      </c>
      <c r="D311" s="1620" t="s">
        <v>5486</v>
      </c>
      <c r="E311" s="1637">
        <v>44332</v>
      </c>
      <c r="F311" s="1638">
        <v>5</v>
      </c>
      <c r="G311" s="1638">
        <v>2</v>
      </c>
    </row>
    <row r="312" spans="1:7">
      <c r="A312">
        <v>26</v>
      </c>
      <c r="B312" s="1616" t="s">
        <v>1569</v>
      </c>
      <c r="C312" s="1616" t="s">
        <v>5531</v>
      </c>
      <c r="D312" s="1620" t="s">
        <v>5486</v>
      </c>
      <c r="E312" s="1637">
        <v>44332</v>
      </c>
      <c r="F312" s="1638">
        <v>4</v>
      </c>
      <c r="G312" s="1638">
        <v>3</v>
      </c>
    </row>
    <row r="313" spans="1:7">
      <c r="A313">
        <v>26</v>
      </c>
      <c r="B313" s="1616" t="s">
        <v>1569</v>
      </c>
      <c r="C313" s="1616" t="s">
        <v>998</v>
      </c>
      <c r="D313" s="1620" t="s">
        <v>5486</v>
      </c>
      <c r="E313" s="1637">
        <v>44332</v>
      </c>
      <c r="F313" s="1638">
        <v>3</v>
      </c>
      <c r="G313" s="1638">
        <v>4</v>
      </c>
    </row>
    <row r="314" spans="1:7">
      <c r="A314">
        <v>26</v>
      </c>
      <c r="B314" s="1616" t="s">
        <v>1569</v>
      </c>
      <c r="C314" s="1616" t="s">
        <v>187</v>
      </c>
      <c r="D314" s="1620" t="s">
        <v>5486</v>
      </c>
      <c r="E314" s="1637">
        <v>44332</v>
      </c>
      <c r="F314" s="1638">
        <v>2</v>
      </c>
      <c r="G314" s="1638">
        <v>5</v>
      </c>
    </row>
    <row r="315" spans="1:7">
      <c r="A315">
        <v>26</v>
      </c>
      <c r="B315" s="1616" t="s">
        <v>1569</v>
      </c>
      <c r="C315" s="1616" t="s">
        <v>90</v>
      </c>
      <c r="D315" s="1620" t="s">
        <v>5486</v>
      </c>
      <c r="E315" s="1637">
        <v>44332</v>
      </c>
      <c r="F315" s="1638">
        <v>1</v>
      </c>
      <c r="G315" s="1638">
        <v>6</v>
      </c>
    </row>
    <row r="316" spans="1:7">
      <c r="A316" s="4">
        <v>27</v>
      </c>
      <c r="B316" s="421" t="s">
        <v>1570</v>
      </c>
      <c r="C316" s="421" t="s">
        <v>128</v>
      </c>
      <c r="D316" s="421" t="s">
        <v>252</v>
      </c>
      <c r="E316" s="456">
        <v>44262</v>
      </c>
      <c r="F316" s="422">
        <v>6</v>
      </c>
      <c r="G316" s="422">
        <v>1</v>
      </c>
    </row>
    <row r="317" spans="1:7">
      <c r="A317" s="4">
        <v>27</v>
      </c>
      <c r="B317" s="421" t="s">
        <v>1570</v>
      </c>
      <c r="C317" s="421" t="s">
        <v>128</v>
      </c>
      <c r="D317" s="421" t="s">
        <v>252</v>
      </c>
      <c r="E317" s="456">
        <v>44262</v>
      </c>
      <c r="F317" s="422">
        <v>5</v>
      </c>
      <c r="G317" s="422">
        <v>2</v>
      </c>
    </row>
    <row r="318" spans="1:7">
      <c r="A318" s="4">
        <v>27</v>
      </c>
      <c r="B318" s="421" t="s">
        <v>1570</v>
      </c>
      <c r="C318" s="421" t="s">
        <v>128</v>
      </c>
      <c r="D318" s="421" t="s">
        <v>252</v>
      </c>
      <c r="E318" s="456">
        <v>44262</v>
      </c>
      <c r="F318" s="422">
        <v>4</v>
      </c>
      <c r="G318" s="422">
        <v>3</v>
      </c>
    </row>
    <row r="319" spans="1:7">
      <c r="A319" s="4">
        <v>27</v>
      </c>
      <c r="B319" s="421" t="s">
        <v>1570</v>
      </c>
      <c r="C319" s="421" t="s">
        <v>1533</v>
      </c>
      <c r="D319" s="421" t="s">
        <v>252</v>
      </c>
      <c r="E319" s="456">
        <v>44262</v>
      </c>
      <c r="F319" s="422">
        <v>3</v>
      </c>
      <c r="G319" s="422">
        <v>4</v>
      </c>
    </row>
    <row r="320" spans="1:7">
      <c r="A320" s="4">
        <v>27</v>
      </c>
      <c r="B320" s="421" t="s">
        <v>1570</v>
      </c>
      <c r="C320" s="421" t="s">
        <v>109</v>
      </c>
      <c r="D320" s="421" t="s">
        <v>252</v>
      </c>
      <c r="E320" s="456">
        <v>44262</v>
      </c>
      <c r="F320" s="422">
        <v>2</v>
      </c>
      <c r="G320" s="422">
        <v>5</v>
      </c>
    </row>
    <row r="321" spans="1:7">
      <c r="A321" s="4">
        <v>27</v>
      </c>
      <c r="B321" s="421" t="s">
        <v>1570</v>
      </c>
      <c r="C321" s="421" t="s">
        <v>146</v>
      </c>
      <c r="D321" s="421" t="s">
        <v>252</v>
      </c>
      <c r="E321" s="456">
        <v>44262</v>
      </c>
      <c r="F321" s="422">
        <v>1</v>
      </c>
      <c r="G321" s="422">
        <v>6</v>
      </c>
    </row>
    <row r="322" spans="1:7">
      <c r="A322">
        <v>27</v>
      </c>
      <c r="B322" s="1616" t="s">
        <v>1570</v>
      </c>
      <c r="C322" s="1616" t="s">
        <v>122</v>
      </c>
      <c r="D322" s="1620" t="s">
        <v>5486</v>
      </c>
      <c r="E322" s="1637">
        <v>44332</v>
      </c>
      <c r="F322" s="1638">
        <v>6</v>
      </c>
      <c r="G322" s="1638">
        <v>1</v>
      </c>
    </row>
    <row r="323" spans="1:7">
      <c r="A323">
        <v>27</v>
      </c>
      <c r="B323" s="1616" t="s">
        <v>1570</v>
      </c>
      <c r="C323" s="1616" t="s">
        <v>122</v>
      </c>
      <c r="D323" s="1620" t="s">
        <v>5486</v>
      </c>
      <c r="E323" s="1637">
        <v>44332</v>
      </c>
      <c r="F323" s="1638">
        <v>5</v>
      </c>
      <c r="G323" s="1638">
        <v>2</v>
      </c>
    </row>
    <row r="324" spans="1:7">
      <c r="A324">
        <v>27</v>
      </c>
      <c r="B324" s="1616" t="s">
        <v>1570</v>
      </c>
      <c r="C324" s="1616" t="s">
        <v>122</v>
      </c>
      <c r="D324" s="1620" t="s">
        <v>5486</v>
      </c>
      <c r="E324" s="1637">
        <v>44332</v>
      </c>
      <c r="F324" s="1638">
        <v>4</v>
      </c>
      <c r="G324" s="1638">
        <v>3</v>
      </c>
    </row>
    <row r="325" spans="1:7">
      <c r="A325">
        <v>27</v>
      </c>
      <c r="B325" s="1616" t="s">
        <v>1570</v>
      </c>
      <c r="C325" s="1616" t="s">
        <v>128</v>
      </c>
      <c r="D325" s="1620" t="s">
        <v>5486</v>
      </c>
      <c r="E325" s="1637">
        <v>44332</v>
      </c>
      <c r="F325" s="1638">
        <v>3</v>
      </c>
      <c r="G325" s="1638">
        <v>4</v>
      </c>
    </row>
    <row r="326" spans="1:7">
      <c r="A326">
        <v>27</v>
      </c>
      <c r="B326" s="1616" t="s">
        <v>1570</v>
      </c>
      <c r="C326" s="1616" t="s">
        <v>104</v>
      </c>
      <c r="D326" s="1620" t="s">
        <v>5486</v>
      </c>
      <c r="E326" s="1637">
        <v>44332</v>
      </c>
      <c r="F326" s="1638">
        <v>2</v>
      </c>
      <c r="G326" s="1638">
        <v>5</v>
      </c>
    </row>
    <row r="327" spans="1:7">
      <c r="A327">
        <v>27</v>
      </c>
      <c r="B327" s="1616" t="s">
        <v>1570</v>
      </c>
      <c r="C327" s="1616" t="s">
        <v>128</v>
      </c>
      <c r="D327" s="1620" t="s">
        <v>5486</v>
      </c>
      <c r="E327" s="1637">
        <v>44332</v>
      </c>
      <c r="F327" s="1638">
        <v>1</v>
      </c>
      <c r="G327" s="1638">
        <v>6</v>
      </c>
    </row>
    <row r="328" spans="1:7">
      <c r="A328" s="4">
        <v>28</v>
      </c>
      <c r="B328" s="421" t="s">
        <v>1571</v>
      </c>
      <c r="C328" s="421" t="s">
        <v>123</v>
      </c>
      <c r="D328" s="421" t="s">
        <v>252</v>
      </c>
      <c r="E328" s="456">
        <v>44262</v>
      </c>
      <c r="F328" s="1420">
        <v>6</v>
      </c>
      <c r="G328" s="1638">
        <v>1</v>
      </c>
    </row>
    <row r="329" spans="1:7">
      <c r="A329" s="4">
        <v>28</v>
      </c>
      <c r="B329" s="421" t="s">
        <v>1571</v>
      </c>
      <c r="C329" s="421" t="s">
        <v>101</v>
      </c>
      <c r="D329" s="421" t="s">
        <v>252</v>
      </c>
      <c r="E329" s="456">
        <v>44262</v>
      </c>
      <c r="F329" s="1420">
        <v>5</v>
      </c>
      <c r="G329" s="1638">
        <v>2</v>
      </c>
    </row>
    <row r="330" spans="1:7">
      <c r="A330" s="4">
        <v>28</v>
      </c>
      <c r="B330" s="421" t="s">
        <v>1571</v>
      </c>
      <c r="C330" s="421" t="s">
        <v>103</v>
      </c>
      <c r="D330" s="421" t="s">
        <v>252</v>
      </c>
      <c r="E330" s="456">
        <v>44262</v>
      </c>
      <c r="F330" s="1420">
        <v>4</v>
      </c>
      <c r="G330" s="1638">
        <v>3</v>
      </c>
    </row>
    <row r="331" spans="1:7">
      <c r="A331" s="4">
        <v>28</v>
      </c>
      <c r="B331" s="421" t="s">
        <v>1571</v>
      </c>
      <c r="C331" s="421" t="s">
        <v>134</v>
      </c>
      <c r="D331" s="421" t="s">
        <v>252</v>
      </c>
      <c r="E331" s="456">
        <v>44262</v>
      </c>
      <c r="F331" s="1420">
        <v>3</v>
      </c>
      <c r="G331" s="1638">
        <v>4</v>
      </c>
    </row>
    <row r="332" spans="1:7">
      <c r="A332" s="4">
        <v>28</v>
      </c>
      <c r="B332" s="421" t="s">
        <v>1571</v>
      </c>
      <c r="C332" s="421" t="s">
        <v>1537</v>
      </c>
      <c r="D332" s="421" t="s">
        <v>252</v>
      </c>
      <c r="E332" s="456">
        <v>44262</v>
      </c>
      <c r="F332" s="1420">
        <v>2</v>
      </c>
      <c r="G332" s="1638">
        <v>5</v>
      </c>
    </row>
    <row r="333" spans="1:7">
      <c r="A333" s="4">
        <v>28</v>
      </c>
      <c r="B333" s="421" t="s">
        <v>1571</v>
      </c>
      <c r="C333" s="421" t="s">
        <v>1135</v>
      </c>
      <c r="D333" s="421" t="s">
        <v>252</v>
      </c>
      <c r="E333" s="456">
        <v>44262</v>
      </c>
      <c r="F333" s="1420">
        <v>1</v>
      </c>
      <c r="G333" s="1638">
        <v>6</v>
      </c>
    </row>
    <row r="334" spans="1:7">
      <c r="A334">
        <v>28</v>
      </c>
      <c r="B334" s="1616" t="s">
        <v>1571</v>
      </c>
      <c r="C334" s="1616" t="s">
        <v>165</v>
      </c>
      <c r="D334" s="1620" t="s">
        <v>5486</v>
      </c>
      <c r="E334" s="1637">
        <v>44332</v>
      </c>
      <c r="F334" s="1638">
        <v>6</v>
      </c>
      <c r="G334" s="1638">
        <v>1</v>
      </c>
    </row>
    <row r="335" spans="1:7">
      <c r="A335">
        <v>28</v>
      </c>
      <c r="B335" s="1616" t="s">
        <v>1571</v>
      </c>
      <c r="C335" s="1616" t="s">
        <v>226</v>
      </c>
      <c r="D335" s="1620" t="s">
        <v>5486</v>
      </c>
      <c r="E335" s="1637">
        <v>44332</v>
      </c>
      <c r="F335" s="1638">
        <v>5</v>
      </c>
      <c r="G335" s="1638">
        <v>2</v>
      </c>
    </row>
    <row r="336" spans="1:7">
      <c r="A336">
        <v>28</v>
      </c>
      <c r="B336" s="1616" t="s">
        <v>1571</v>
      </c>
      <c r="C336" s="1616" t="s">
        <v>123</v>
      </c>
      <c r="D336" s="1620" t="s">
        <v>5486</v>
      </c>
      <c r="E336" s="1637">
        <v>44332</v>
      </c>
      <c r="F336" s="1638">
        <v>4</v>
      </c>
      <c r="G336" s="1638">
        <v>3</v>
      </c>
    </row>
    <row r="337" spans="1:7">
      <c r="A337">
        <v>28</v>
      </c>
      <c r="B337" s="1616" t="s">
        <v>1571</v>
      </c>
      <c r="C337" s="1616" t="s">
        <v>77</v>
      </c>
      <c r="D337" s="1620" t="s">
        <v>5486</v>
      </c>
      <c r="E337" s="1637">
        <v>44332</v>
      </c>
      <c r="F337" s="1638">
        <v>3</v>
      </c>
      <c r="G337" s="1638">
        <v>4</v>
      </c>
    </row>
    <row r="338" spans="1:7">
      <c r="A338">
        <v>28</v>
      </c>
      <c r="B338" s="1616" t="s">
        <v>1571</v>
      </c>
      <c r="C338" s="1616" t="s">
        <v>93</v>
      </c>
      <c r="D338" s="1620" t="s">
        <v>5486</v>
      </c>
      <c r="E338" s="1637">
        <v>44332</v>
      </c>
      <c r="F338" s="1638">
        <v>2</v>
      </c>
      <c r="G338" s="1638">
        <v>5</v>
      </c>
    </row>
    <row r="339" spans="1:7">
      <c r="A339">
        <v>28</v>
      </c>
      <c r="B339" s="1616" t="s">
        <v>1571</v>
      </c>
      <c r="C339" s="1616" t="s">
        <v>1537</v>
      </c>
      <c r="D339" s="1620" t="s">
        <v>5486</v>
      </c>
      <c r="E339" s="1637">
        <v>44332</v>
      </c>
      <c r="F339" s="1638">
        <v>1</v>
      </c>
      <c r="G339" s="1638">
        <v>6</v>
      </c>
    </row>
    <row r="340" spans="1:7">
      <c r="B340" s="421"/>
      <c r="C340" s="421"/>
      <c r="D340" s="421"/>
      <c r="E340" s="456"/>
      <c r="F340" s="1420"/>
      <c r="G340" s="1420"/>
    </row>
    <row r="341" spans="1:7">
      <c r="B341" s="421"/>
      <c r="C341" s="421"/>
      <c r="D341" s="421"/>
      <c r="E341" s="456"/>
      <c r="F341" s="1420"/>
      <c r="G341" s="1420"/>
    </row>
    <row r="342" spans="1:7">
      <c r="B342" s="421"/>
      <c r="C342" s="421"/>
      <c r="D342" s="421"/>
      <c r="E342" s="456"/>
      <c r="F342" s="1420"/>
      <c r="G342" s="1420"/>
    </row>
    <row r="343" spans="1:7">
      <c r="B343" s="421"/>
      <c r="C343" s="421"/>
      <c r="D343" s="421"/>
      <c r="E343" s="456"/>
      <c r="F343" s="1420"/>
      <c r="G343" s="1420"/>
    </row>
    <row r="344" spans="1:7">
      <c r="B344" s="421"/>
      <c r="C344" s="421"/>
      <c r="D344" s="421"/>
      <c r="E344" s="456"/>
      <c r="F344" s="1420"/>
      <c r="G344" s="1420"/>
    </row>
    <row r="345" spans="1:7">
      <c r="B345" s="421"/>
      <c r="C345" s="421"/>
      <c r="D345" s="421"/>
      <c r="E345" s="456"/>
      <c r="F345" s="1420"/>
      <c r="G345" s="1420"/>
    </row>
    <row r="346" spans="1:7">
      <c r="B346" s="421"/>
      <c r="C346" s="421"/>
      <c r="D346" s="421"/>
      <c r="E346" s="456"/>
      <c r="F346" s="422"/>
      <c r="G346" s="422"/>
    </row>
    <row r="347" spans="1:7">
      <c r="B347" s="421"/>
      <c r="C347" s="421"/>
      <c r="D347" s="421"/>
      <c r="E347" s="456"/>
      <c r="F347" s="422"/>
      <c r="G347" s="422"/>
    </row>
    <row r="348" spans="1:7">
      <c r="B348" s="421"/>
      <c r="C348" s="421"/>
      <c r="D348" s="421"/>
      <c r="E348" s="456"/>
      <c r="F348" s="422"/>
      <c r="G348" s="422"/>
    </row>
    <row r="349" spans="1:7">
      <c r="B349" s="421"/>
      <c r="C349" s="421"/>
      <c r="D349" s="421"/>
      <c r="E349" s="456"/>
      <c r="F349" s="422"/>
      <c r="G349" s="422"/>
    </row>
    <row r="350" spans="1:7">
      <c r="B350" s="421"/>
      <c r="C350" s="421"/>
      <c r="D350" s="421"/>
      <c r="E350" s="456"/>
      <c r="F350" s="422"/>
      <c r="G350" s="422"/>
    </row>
    <row r="351" spans="1:7">
      <c r="B351" s="421"/>
      <c r="C351" s="421"/>
      <c r="D351" s="421"/>
      <c r="E351" s="456"/>
      <c r="F351" s="422"/>
      <c r="G351" s="422"/>
    </row>
    <row r="352" spans="1:7">
      <c r="B352" s="421"/>
      <c r="C352" s="421"/>
      <c r="D352" s="421"/>
      <c r="E352" s="456"/>
      <c r="F352" s="1420"/>
      <c r="G352" s="1420"/>
    </row>
    <row r="353" spans="2:7">
      <c r="B353" s="421"/>
      <c r="C353" s="421"/>
      <c r="D353" s="421"/>
      <c r="E353" s="456"/>
      <c r="F353" s="1420"/>
      <c r="G353" s="1420"/>
    </row>
    <row r="354" spans="2:7">
      <c r="B354" s="421"/>
      <c r="C354" s="421"/>
      <c r="D354" s="421"/>
      <c r="E354" s="456"/>
      <c r="F354" s="1420"/>
      <c r="G354" s="1420"/>
    </row>
    <row r="355" spans="2:7">
      <c r="B355" s="421"/>
      <c r="C355" s="421"/>
      <c r="D355" s="421"/>
      <c r="E355" s="456"/>
      <c r="F355" s="1420"/>
      <c r="G355" s="1420"/>
    </row>
    <row r="356" spans="2:7">
      <c r="B356" s="421"/>
      <c r="C356" s="421"/>
      <c r="D356" s="421"/>
      <c r="E356" s="456"/>
      <c r="F356" s="1420"/>
      <c r="G356" s="1420"/>
    </row>
    <row r="357" spans="2:7">
      <c r="B357" s="421"/>
      <c r="C357" s="421"/>
      <c r="D357" s="421"/>
      <c r="E357" s="456"/>
      <c r="F357" s="1420"/>
      <c r="G357" s="1420"/>
    </row>
    <row r="358" spans="2:7">
      <c r="B358" s="421"/>
      <c r="C358" s="421"/>
      <c r="D358" s="421"/>
      <c r="E358" s="456"/>
      <c r="F358" s="422"/>
      <c r="G358" s="422"/>
    </row>
    <row r="359" spans="2:7">
      <c r="B359" s="421"/>
      <c r="C359" s="421"/>
      <c r="D359" s="421"/>
      <c r="E359" s="456"/>
      <c r="F359" s="422"/>
      <c r="G359" s="422"/>
    </row>
    <row r="360" spans="2:7">
      <c r="B360" s="421"/>
      <c r="C360" s="421"/>
      <c r="D360" s="421"/>
      <c r="E360" s="456"/>
      <c r="F360" s="422"/>
      <c r="G360" s="422"/>
    </row>
    <row r="361" spans="2:7">
      <c r="B361" s="421"/>
      <c r="C361" s="421"/>
      <c r="D361" s="421"/>
      <c r="E361" s="456"/>
      <c r="F361" s="422"/>
      <c r="G361" s="422"/>
    </row>
    <row r="362" spans="2:7">
      <c r="B362" s="421"/>
      <c r="C362" s="421"/>
      <c r="D362" s="421"/>
      <c r="E362" s="456"/>
      <c r="F362" s="422"/>
      <c r="G362" s="422"/>
    </row>
    <row r="363" spans="2:7">
      <c r="B363" s="421"/>
      <c r="C363" s="421"/>
      <c r="D363" s="421"/>
      <c r="E363" s="456"/>
      <c r="F363" s="422"/>
      <c r="G363" s="422"/>
    </row>
    <row r="364" spans="2:7">
      <c r="B364" s="421"/>
      <c r="C364" s="421"/>
      <c r="D364" s="421"/>
      <c r="E364" s="456"/>
      <c r="F364" s="1420"/>
      <c r="G364" s="1420"/>
    </row>
    <row r="365" spans="2:7">
      <c r="B365" s="421"/>
      <c r="C365" s="421"/>
      <c r="D365" s="421"/>
      <c r="E365" s="456"/>
      <c r="F365" s="1420"/>
      <c r="G365" s="1420"/>
    </row>
    <row r="366" spans="2:7">
      <c r="B366" s="421"/>
      <c r="C366" s="421"/>
      <c r="D366" s="421"/>
      <c r="E366" s="456"/>
      <c r="F366" s="1420"/>
      <c r="G366" s="1420"/>
    </row>
    <row r="367" spans="2:7">
      <c r="B367" s="421"/>
      <c r="C367" s="421"/>
      <c r="D367" s="421"/>
      <c r="E367" s="456"/>
      <c r="F367" s="1420"/>
      <c r="G367" s="1420"/>
    </row>
    <row r="368" spans="2:7">
      <c r="B368" s="421"/>
      <c r="C368" s="421"/>
      <c r="D368" s="421"/>
      <c r="E368" s="456"/>
      <c r="F368" s="1420"/>
      <c r="G368" s="1420"/>
    </row>
    <row r="369" spans="2:7">
      <c r="B369" s="421"/>
      <c r="C369" s="421"/>
      <c r="D369" s="421"/>
      <c r="E369" s="456"/>
      <c r="F369" s="1420"/>
      <c r="G369" s="1420"/>
    </row>
    <row r="370" spans="2:7">
      <c r="B370" s="421"/>
      <c r="C370" s="421"/>
      <c r="D370" s="421"/>
      <c r="E370" s="456"/>
      <c r="F370" s="422"/>
      <c r="G370" s="422"/>
    </row>
    <row r="371" spans="2:7">
      <c r="B371" s="421"/>
      <c r="C371" s="421"/>
      <c r="D371" s="421"/>
      <c r="E371" s="456"/>
      <c r="F371" s="422"/>
      <c r="G371" s="422"/>
    </row>
    <row r="372" spans="2:7">
      <c r="B372" s="421"/>
      <c r="C372" s="421"/>
      <c r="D372" s="421"/>
      <c r="E372" s="456"/>
      <c r="F372" s="422"/>
      <c r="G372" s="422"/>
    </row>
    <row r="373" spans="2:7">
      <c r="B373" s="421"/>
      <c r="C373" s="421"/>
      <c r="D373" s="421"/>
      <c r="E373" s="456"/>
      <c r="F373" s="422"/>
      <c r="G373" s="422"/>
    </row>
    <row r="374" spans="2:7">
      <c r="B374" s="421"/>
      <c r="C374" s="421"/>
      <c r="D374" s="421"/>
      <c r="E374" s="456"/>
      <c r="F374" s="422"/>
      <c r="G374" s="422"/>
    </row>
    <row r="375" spans="2:7">
      <c r="B375" s="421"/>
      <c r="C375" s="421"/>
      <c r="D375" s="421"/>
      <c r="E375" s="456"/>
      <c r="F375" s="422"/>
      <c r="G375" s="422"/>
    </row>
    <row r="376" spans="2:7">
      <c r="B376" s="421"/>
      <c r="C376" s="421"/>
      <c r="D376" s="421"/>
      <c r="E376" s="456"/>
      <c r="F376" s="1420"/>
      <c r="G376" s="1420"/>
    </row>
    <row r="377" spans="2:7">
      <c r="B377" s="421"/>
      <c r="C377" s="421"/>
      <c r="D377" s="421"/>
      <c r="E377" s="456"/>
      <c r="F377" s="1420"/>
      <c r="G377" s="1420"/>
    </row>
    <row r="378" spans="2:7">
      <c r="B378" s="421"/>
      <c r="C378" s="421"/>
      <c r="D378" s="421"/>
      <c r="E378" s="456"/>
      <c r="F378" s="1420"/>
      <c r="G378" s="1420"/>
    </row>
    <row r="379" spans="2:7">
      <c r="B379" s="421"/>
      <c r="C379" s="421"/>
      <c r="D379" s="421"/>
      <c r="E379" s="456"/>
      <c r="F379" s="1420"/>
      <c r="G379" s="1420"/>
    </row>
    <row r="380" spans="2:7">
      <c r="B380" s="421"/>
      <c r="C380" s="421"/>
      <c r="D380" s="421"/>
      <c r="E380" s="456"/>
      <c r="F380" s="1420"/>
      <c r="G380" s="1420"/>
    </row>
    <row r="381" spans="2:7">
      <c r="B381" s="421"/>
      <c r="C381" s="421"/>
      <c r="D381" s="421"/>
      <c r="E381" s="456"/>
      <c r="F381" s="1420"/>
      <c r="G381" s="1420"/>
    </row>
    <row r="382" spans="2:7">
      <c r="B382" s="421"/>
      <c r="C382" s="421"/>
      <c r="D382" s="421"/>
      <c r="E382" s="456"/>
      <c r="F382" s="422"/>
      <c r="G382" s="422"/>
    </row>
    <row r="383" spans="2:7">
      <c r="B383" s="421"/>
      <c r="C383" s="421"/>
      <c r="D383" s="421"/>
      <c r="E383" s="456"/>
      <c r="F383" s="422"/>
      <c r="G383" s="422"/>
    </row>
    <row r="384" spans="2:7">
      <c r="B384" s="421"/>
      <c r="C384" s="421"/>
      <c r="D384" s="421"/>
      <c r="E384" s="456"/>
      <c r="F384" s="422"/>
      <c r="G384" s="422"/>
    </row>
    <row r="385" spans="2:7">
      <c r="B385" s="421"/>
      <c r="C385" s="421"/>
      <c r="D385" s="421"/>
      <c r="E385" s="456"/>
      <c r="F385" s="422"/>
      <c r="G385" s="422"/>
    </row>
    <row r="386" spans="2:7">
      <c r="B386" s="421"/>
      <c r="C386" s="421"/>
      <c r="D386" s="421"/>
      <c r="E386" s="456"/>
      <c r="F386" s="422"/>
      <c r="G386" s="422"/>
    </row>
    <row r="387" spans="2:7">
      <c r="B387" s="421"/>
      <c r="C387" s="421"/>
      <c r="D387" s="421"/>
      <c r="E387" s="456"/>
      <c r="F387" s="422"/>
      <c r="G387" s="422"/>
    </row>
    <row r="388" spans="2:7">
      <c r="B388" s="421"/>
      <c r="C388" s="421"/>
      <c r="D388" s="421"/>
      <c r="E388" s="456"/>
      <c r="F388" s="1420"/>
      <c r="G388" s="1420"/>
    </row>
    <row r="389" spans="2:7">
      <c r="B389" s="421"/>
      <c r="C389" s="421"/>
      <c r="D389" s="421"/>
      <c r="E389" s="456"/>
      <c r="F389" s="1420"/>
      <c r="G389" s="1420"/>
    </row>
    <row r="390" spans="2:7">
      <c r="B390" s="421"/>
      <c r="C390" s="421"/>
      <c r="D390" s="421"/>
      <c r="E390" s="456"/>
      <c r="F390" s="1420"/>
      <c r="G390" s="1420"/>
    </row>
    <row r="391" spans="2:7">
      <c r="B391" s="421"/>
      <c r="C391" s="421"/>
      <c r="D391" s="421"/>
      <c r="E391" s="456"/>
      <c r="F391" s="1420"/>
      <c r="G391" s="1420"/>
    </row>
    <row r="392" spans="2:7">
      <c r="B392" s="421"/>
      <c r="C392" s="421"/>
      <c r="D392" s="421"/>
      <c r="E392" s="456"/>
      <c r="F392" s="1420"/>
      <c r="G392" s="1420"/>
    </row>
    <row r="393" spans="2:7">
      <c r="B393" s="421"/>
      <c r="C393" s="421"/>
      <c r="D393" s="421"/>
      <c r="E393" s="456"/>
      <c r="F393" s="1420"/>
      <c r="G393" s="1420"/>
    </row>
    <row r="394" spans="2:7">
      <c r="B394" s="421"/>
      <c r="C394" s="421"/>
      <c r="D394" s="421"/>
      <c r="E394" s="456"/>
      <c r="F394" s="422"/>
      <c r="G394" s="422"/>
    </row>
    <row r="395" spans="2:7">
      <c r="B395" s="421"/>
      <c r="C395" s="421"/>
      <c r="D395" s="421"/>
      <c r="E395" s="456"/>
      <c r="F395" s="422"/>
      <c r="G395" s="422"/>
    </row>
    <row r="396" spans="2:7">
      <c r="B396" s="421"/>
      <c r="C396" s="421"/>
      <c r="D396" s="421"/>
      <c r="E396" s="456"/>
      <c r="F396" s="422"/>
      <c r="G396" s="422"/>
    </row>
    <row r="397" spans="2:7">
      <c r="B397" s="421"/>
      <c r="C397" s="421"/>
      <c r="D397" s="421"/>
      <c r="E397" s="456"/>
      <c r="F397" s="422"/>
      <c r="G397" s="422"/>
    </row>
    <row r="398" spans="2:7">
      <c r="B398" s="421"/>
      <c r="C398" s="421"/>
      <c r="D398" s="421"/>
      <c r="E398" s="456"/>
      <c r="F398" s="422"/>
      <c r="G398" s="422"/>
    </row>
    <row r="399" spans="2:7">
      <c r="B399" s="421"/>
      <c r="C399" s="421"/>
      <c r="D399" s="421"/>
      <c r="E399" s="456"/>
      <c r="F399" s="422"/>
      <c r="G399" s="422"/>
    </row>
    <row r="400" spans="2:7">
      <c r="B400" s="421"/>
      <c r="C400" s="421"/>
      <c r="D400" s="421"/>
      <c r="E400" s="456"/>
      <c r="F400" s="1420"/>
      <c r="G400" s="1420"/>
    </row>
    <row r="401" spans="2:7">
      <c r="B401" s="421"/>
      <c r="C401" s="421"/>
      <c r="D401" s="421"/>
      <c r="E401" s="456"/>
      <c r="F401" s="1420"/>
      <c r="G401" s="1420"/>
    </row>
    <row r="402" spans="2:7">
      <c r="B402" s="421"/>
      <c r="C402" s="421"/>
      <c r="D402" s="421"/>
      <c r="E402" s="456"/>
      <c r="F402" s="1420"/>
      <c r="G402" s="1420"/>
    </row>
    <row r="403" spans="2:7">
      <c r="B403" s="421"/>
      <c r="C403" s="421"/>
      <c r="D403" s="421"/>
      <c r="E403" s="456"/>
      <c r="F403" s="1420"/>
      <c r="G403" s="1420"/>
    </row>
    <row r="404" spans="2:7">
      <c r="B404" s="421"/>
      <c r="C404" s="421"/>
      <c r="D404" s="421"/>
      <c r="E404" s="456"/>
      <c r="F404" s="1420"/>
      <c r="G404" s="1420"/>
    </row>
    <row r="405" spans="2:7">
      <c r="B405" s="421"/>
      <c r="C405" s="421"/>
      <c r="D405" s="421"/>
      <c r="E405" s="456"/>
      <c r="F405" s="1420"/>
      <c r="G405" s="1420"/>
    </row>
    <row r="406" spans="2:7">
      <c r="B406" s="421"/>
      <c r="C406" s="421"/>
      <c r="D406" s="421"/>
      <c r="E406" s="456"/>
      <c r="F406" s="422"/>
      <c r="G406" s="422"/>
    </row>
    <row r="407" spans="2:7">
      <c r="B407" s="421"/>
      <c r="C407" s="421"/>
      <c r="D407" s="421"/>
      <c r="E407" s="456"/>
      <c r="F407" s="422"/>
      <c r="G407" s="422"/>
    </row>
    <row r="408" spans="2:7">
      <c r="B408" s="421"/>
      <c r="C408" s="421"/>
      <c r="D408" s="421"/>
      <c r="E408" s="456"/>
      <c r="F408" s="422"/>
      <c r="G408" s="422"/>
    </row>
    <row r="409" spans="2:7">
      <c r="B409" s="421"/>
      <c r="C409" s="421"/>
      <c r="D409" s="421"/>
      <c r="E409" s="456"/>
      <c r="F409" s="422"/>
      <c r="G409" s="422"/>
    </row>
    <row r="410" spans="2:7">
      <c r="B410" s="421"/>
      <c r="C410" s="421"/>
      <c r="D410" s="421"/>
      <c r="E410" s="456"/>
      <c r="F410" s="422"/>
      <c r="G410" s="422"/>
    </row>
    <row r="411" spans="2:7">
      <c r="B411" s="421"/>
      <c r="C411" s="421"/>
      <c r="D411" s="421"/>
      <c r="E411" s="456"/>
      <c r="F411" s="422"/>
      <c r="G411" s="422"/>
    </row>
    <row r="412" spans="2:7">
      <c r="B412" s="421"/>
      <c r="C412" s="421"/>
      <c r="D412" s="421"/>
      <c r="E412" s="456"/>
      <c r="F412" s="1420"/>
      <c r="G412" s="1420"/>
    </row>
    <row r="413" spans="2:7">
      <c r="B413" s="421"/>
      <c r="C413" s="421"/>
      <c r="D413" s="421"/>
      <c r="E413" s="456"/>
      <c r="F413" s="1420"/>
      <c r="G413" s="1420"/>
    </row>
    <row r="414" spans="2:7">
      <c r="B414" s="421"/>
      <c r="C414" s="421"/>
      <c r="D414" s="421"/>
      <c r="E414" s="456"/>
      <c r="F414" s="1420"/>
      <c r="G414" s="1420"/>
    </row>
    <row r="415" spans="2:7">
      <c r="B415" s="421"/>
      <c r="C415" s="421"/>
      <c r="D415" s="421"/>
      <c r="E415" s="456"/>
      <c r="F415" s="1420"/>
      <c r="G415" s="1420"/>
    </row>
    <row r="416" spans="2:7">
      <c r="B416" s="421"/>
      <c r="C416" s="421"/>
      <c r="D416" s="421"/>
      <c r="E416" s="456"/>
      <c r="F416" s="1420"/>
      <c r="G416" s="1420"/>
    </row>
    <row r="417" spans="2:7">
      <c r="B417" s="421"/>
      <c r="C417" s="421"/>
      <c r="D417" s="421"/>
      <c r="E417" s="456"/>
      <c r="F417" s="1420"/>
      <c r="G417" s="1420"/>
    </row>
    <row r="418" spans="2:7">
      <c r="B418" s="421"/>
      <c r="C418" s="421"/>
      <c r="D418" s="421"/>
      <c r="E418" s="456"/>
      <c r="F418" s="422"/>
      <c r="G418" s="422"/>
    </row>
    <row r="419" spans="2:7">
      <c r="B419" s="421"/>
      <c r="C419" s="421"/>
      <c r="D419" s="421"/>
      <c r="E419" s="456"/>
      <c r="F419" s="422"/>
      <c r="G419" s="422"/>
    </row>
    <row r="420" spans="2:7">
      <c r="B420" s="421"/>
      <c r="C420" s="421"/>
      <c r="D420" s="421"/>
      <c r="E420" s="456"/>
      <c r="F420" s="422"/>
      <c r="G420" s="422"/>
    </row>
    <row r="421" spans="2:7">
      <c r="B421" s="421"/>
      <c r="C421" s="421"/>
      <c r="D421" s="421"/>
      <c r="E421" s="456"/>
      <c r="F421" s="422"/>
      <c r="G421" s="422"/>
    </row>
    <row r="422" spans="2:7">
      <c r="B422" s="421"/>
      <c r="C422" s="421"/>
      <c r="D422" s="421"/>
      <c r="E422" s="456"/>
      <c r="F422" s="422"/>
      <c r="G422" s="422"/>
    </row>
    <row r="423" spans="2:7">
      <c r="B423" s="421"/>
      <c r="C423" s="421"/>
      <c r="D423" s="421"/>
      <c r="E423" s="456"/>
      <c r="F423" s="422"/>
      <c r="G423" s="422"/>
    </row>
    <row r="424" spans="2:7">
      <c r="B424" s="421"/>
      <c r="C424" s="421"/>
      <c r="D424" s="421"/>
      <c r="E424" s="456"/>
      <c r="F424" s="1420"/>
      <c r="G424" s="1420"/>
    </row>
    <row r="425" spans="2:7">
      <c r="B425" s="421"/>
      <c r="C425" s="421"/>
      <c r="D425" s="421"/>
      <c r="E425" s="456"/>
      <c r="F425" s="1420"/>
      <c r="G425" s="1420"/>
    </row>
    <row r="426" spans="2:7">
      <c r="B426" s="421"/>
      <c r="C426" s="421"/>
      <c r="D426" s="421"/>
      <c r="E426" s="456"/>
      <c r="F426" s="1420"/>
      <c r="G426" s="1420"/>
    </row>
    <row r="427" spans="2:7">
      <c r="B427" s="421"/>
      <c r="C427" s="421"/>
      <c r="D427" s="421"/>
      <c r="E427" s="456"/>
      <c r="F427" s="1420"/>
      <c r="G427" s="1420"/>
    </row>
    <row r="428" spans="2:7">
      <c r="B428" s="421"/>
      <c r="C428" s="421"/>
      <c r="D428" s="421"/>
      <c r="E428" s="456"/>
      <c r="F428" s="1420"/>
      <c r="G428" s="1420"/>
    </row>
    <row r="429" spans="2:7">
      <c r="B429" s="421"/>
      <c r="C429" s="421"/>
      <c r="D429" s="421"/>
      <c r="E429" s="456"/>
      <c r="F429" s="1420"/>
      <c r="G429" s="1420"/>
    </row>
    <row r="430" spans="2:7">
      <c r="B430" s="421"/>
      <c r="C430" s="421"/>
      <c r="D430" s="421"/>
      <c r="E430" s="456"/>
      <c r="F430" s="422"/>
      <c r="G430" s="422"/>
    </row>
    <row r="431" spans="2:7">
      <c r="B431" s="421"/>
      <c r="C431" s="421"/>
      <c r="D431" s="421"/>
      <c r="E431" s="456"/>
      <c r="F431" s="422"/>
      <c r="G431" s="422"/>
    </row>
    <row r="432" spans="2:7">
      <c r="B432" s="421"/>
      <c r="C432" s="421"/>
      <c r="D432" s="421"/>
      <c r="E432" s="456"/>
      <c r="F432" s="422"/>
      <c r="G432" s="422"/>
    </row>
    <row r="433" spans="2:7">
      <c r="B433" s="421"/>
      <c r="C433" s="421"/>
      <c r="D433" s="421"/>
      <c r="E433" s="456"/>
      <c r="F433" s="422"/>
      <c r="G433" s="422"/>
    </row>
    <row r="434" spans="2:7">
      <c r="B434" s="421"/>
      <c r="C434" s="421"/>
      <c r="D434" s="421"/>
      <c r="E434" s="456"/>
      <c r="F434" s="422"/>
      <c r="G434" s="422"/>
    </row>
    <row r="435" spans="2:7">
      <c r="B435" s="421"/>
      <c r="C435" s="421"/>
      <c r="D435" s="421"/>
      <c r="E435" s="456"/>
      <c r="F435" s="422"/>
      <c r="G435" s="422"/>
    </row>
    <row r="436" spans="2:7">
      <c r="B436" s="421"/>
      <c r="C436" s="421"/>
      <c r="D436" s="421"/>
      <c r="E436" s="456"/>
      <c r="F436" s="1420"/>
      <c r="G436" s="1420"/>
    </row>
    <row r="437" spans="2:7">
      <c r="B437" s="421"/>
      <c r="C437" s="421"/>
      <c r="D437" s="421"/>
      <c r="E437" s="456"/>
      <c r="F437" s="1420"/>
      <c r="G437" s="1420"/>
    </row>
    <row r="438" spans="2:7">
      <c r="B438" s="421"/>
      <c r="C438" s="421"/>
      <c r="D438" s="421"/>
      <c r="E438" s="456"/>
      <c r="F438" s="1420"/>
      <c r="G438" s="1420"/>
    </row>
    <row r="439" spans="2:7">
      <c r="B439" s="421"/>
      <c r="C439" s="421"/>
      <c r="D439" s="421"/>
      <c r="E439" s="456"/>
      <c r="F439" s="1420"/>
      <c r="G439" s="1420"/>
    </row>
    <row r="440" spans="2:7">
      <c r="B440" s="421"/>
      <c r="C440" s="421"/>
      <c r="D440" s="421"/>
      <c r="E440" s="456"/>
      <c r="F440" s="1420"/>
      <c r="G440" s="1420"/>
    </row>
    <row r="441" spans="2:7">
      <c r="B441" s="421"/>
      <c r="C441" s="421"/>
      <c r="D441" s="421"/>
      <c r="E441" s="456"/>
      <c r="F441" s="1420"/>
      <c r="G441" s="1420"/>
    </row>
    <row r="442" spans="2:7">
      <c r="B442" s="421"/>
      <c r="C442" s="421"/>
      <c r="D442" s="421"/>
      <c r="E442" s="456"/>
      <c r="F442" s="422"/>
      <c r="G442" s="422"/>
    </row>
    <row r="443" spans="2:7">
      <c r="B443" s="421"/>
      <c r="C443" s="421"/>
      <c r="D443" s="421"/>
      <c r="E443" s="456"/>
      <c r="F443" s="422"/>
      <c r="G443" s="422"/>
    </row>
    <row r="444" spans="2:7">
      <c r="B444" s="421"/>
      <c r="C444" s="421"/>
      <c r="D444" s="421"/>
      <c r="E444" s="456"/>
      <c r="F444" s="422"/>
      <c r="G444" s="422"/>
    </row>
    <row r="445" spans="2:7">
      <c r="B445" s="421"/>
      <c r="C445" s="421"/>
      <c r="D445" s="421"/>
      <c r="E445" s="456"/>
      <c r="F445" s="422"/>
      <c r="G445" s="422"/>
    </row>
    <row r="446" spans="2:7">
      <c r="B446" s="421"/>
      <c r="C446" s="421"/>
      <c r="D446" s="421"/>
      <c r="E446" s="456"/>
      <c r="F446" s="422"/>
      <c r="G446" s="422"/>
    </row>
    <row r="447" spans="2:7">
      <c r="B447" s="421"/>
      <c r="C447" s="421"/>
      <c r="D447" s="421"/>
      <c r="E447" s="456"/>
      <c r="F447" s="422"/>
      <c r="G447" s="422"/>
    </row>
    <row r="448" spans="2:7">
      <c r="B448" s="421"/>
      <c r="C448" s="421"/>
      <c r="D448" s="421"/>
      <c r="E448" s="456"/>
      <c r="F448" s="1420"/>
      <c r="G448" s="1420"/>
    </row>
    <row r="449" spans="2:7">
      <c r="B449" s="421"/>
      <c r="C449" s="421"/>
      <c r="D449" s="421"/>
      <c r="E449" s="456"/>
      <c r="F449" s="1420"/>
      <c r="G449" s="1420"/>
    </row>
    <row r="450" spans="2:7">
      <c r="B450" s="421"/>
      <c r="C450" s="421"/>
      <c r="D450" s="421"/>
      <c r="E450" s="456"/>
      <c r="F450" s="1420"/>
      <c r="G450" s="1420"/>
    </row>
    <row r="451" spans="2:7">
      <c r="B451" s="421"/>
      <c r="C451" s="421"/>
      <c r="D451" s="421"/>
      <c r="E451" s="456"/>
      <c r="F451" s="1420"/>
      <c r="G451" s="1420"/>
    </row>
    <row r="452" spans="2:7">
      <c r="B452" s="421"/>
      <c r="C452" s="421"/>
      <c r="D452" s="421"/>
      <c r="E452" s="456"/>
      <c r="F452" s="1420"/>
      <c r="G452" s="1420"/>
    </row>
    <row r="453" spans="2:7">
      <c r="B453" s="421"/>
      <c r="C453" s="421"/>
      <c r="D453" s="421"/>
      <c r="E453" s="456"/>
      <c r="F453" s="1420"/>
      <c r="G453" s="1420"/>
    </row>
    <row r="454" spans="2:7">
      <c r="B454" s="421"/>
      <c r="C454" s="421"/>
      <c r="D454" s="421"/>
      <c r="E454" s="456"/>
      <c r="F454" s="422"/>
      <c r="G454" s="422"/>
    </row>
    <row r="455" spans="2:7">
      <c r="B455" s="421"/>
      <c r="C455" s="421"/>
      <c r="D455" s="421"/>
      <c r="E455" s="456"/>
      <c r="F455" s="422"/>
      <c r="G455" s="422"/>
    </row>
    <row r="456" spans="2:7">
      <c r="B456" s="421"/>
      <c r="C456" s="421"/>
      <c r="D456" s="421"/>
      <c r="E456" s="456"/>
      <c r="F456" s="422"/>
      <c r="G456" s="422"/>
    </row>
    <row r="457" spans="2:7">
      <c r="B457" s="421"/>
      <c r="C457" s="421"/>
      <c r="D457" s="421"/>
      <c r="E457" s="456"/>
      <c r="F457" s="422"/>
      <c r="G457" s="422"/>
    </row>
    <row r="458" spans="2:7">
      <c r="B458" s="421"/>
      <c r="C458" s="421"/>
      <c r="D458" s="421"/>
      <c r="E458" s="456"/>
      <c r="F458" s="422"/>
      <c r="G458" s="422"/>
    </row>
    <row r="459" spans="2:7">
      <c r="B459" s="421"/>
      <c r="C459" s="421"/>
      <c r="D459" s="421"/>
      <c r="E459" s="456"/>
      <c r="F459" s="422"/>
      <c r="G459" s="422"/>
    </row>
    <row r="460" spans="2:7">
      <c r="B460" s="421"/>
      <c r="C460" s="421"/>
      <c r="D460" s="421"/>
      <c r="E460" s="456"/>
      <c r="F460" s="1420"/>
      <c r="G460" s="1420"/>
    </row>
    <row r="461" spans="2:7">
      <c r="B461" s="421"/>
      <c r="C461" s="421"/>
      <c r="D461" s="421"/>
      <c r="E461" s="456"/>
      <c r="F461" s="1420"/>
      <c r="G461" s="1420"/>
    </row>
    <row r="462" spans="2:7">
      <c r="B462" s="421"/>
      <c r="C462" s="421"/>
      <c r="D462" s="421"/>
      <c r="E462" s="456"/>
      <c r="F462" s="1420"/>
      <c r="G462" s="1420"/>
    </row>
    <row r="463" spans="2:7">
      <c r="B463" s="421"/>
      <c r="C463" s="421"/>
      <c r="D463" s="421"/>
      <c r="E463" s="456"/>
      <c r="F463" s="1420"/>
      <c r="G463" s="1420"/>
    </row>
    <row r="464" spans="2:7">
      <c r="B464" s="421"/>
      <c r="C464" s="421"/>
      <c r="D464" s="421"/>
      <c r="E464" s="456"/>
      <c r="F464" s="1420"/>
      <c r="G464" s="1420"/>
    </row>
    <row r="465" spans="2:7">
      <c r="B465" s="421"/>
      <c r="C465" s="421"/>
      <c r="D465" s="421"/>
      <c r="E465" s="456"/>
      <c r="F465" s="1420"/>
      <c r="G465" s="1420"/>
    </row>
    <row r="466" spans="2:7">
      <c r="B466" s="421"/>
      <c r="C466" s="421"/>
      <c r="D466" s="421"/>
      <c r="E466" s="456"/>
      <c r="F466" s="422"/>
      <c r="G466" s="1420"/>
    </row>
    <row r="467" spans="2:7">
      <c r="B467" s="421"/>
      <c r="C467" s="421"/>
      <c r="D467" s="421"/>
      <c r="E467" s="456"/>
      <c r="F467" s="422"/>
      <c r="G467" s="1420"/>
    </row>
    <row r="468" spans="2:7">
      <c r="B468" s="421"/>
      <c r="C468" s="421"/>
      <c r="D468" s="421"/>
      <c r="E468" s="456"/>
      <c r="F468" s="422"/>
      <c r="G468" s="1420"/>
    </row>
    <row r="469" spans="2:7">
      <c r="B469" s="421"/>
      <c r="C469" s="421"/>
      <c r="D469" s="421"/>
      <c r="E469" s="456"/>
      <c r="F469" s="422"/>
      <c r="G469" s="1420"/>
    </row>
    <row r="470" spans="2:7">
      <c r="B470" s="421"/>
      <c r="C470" s="421"/>
      <c r="D470" s="421"/>
      <c r="E470" s="456"/>
      <c r="F470" s="422"/>
      <c r="G470" s="1420"/>
    </row>
    <row r="471" spans="2:7">
      <c r="B471" s="421"/>
      <c r="C471" s="421"/>
      <c r="D471" s="421"/>
      <c r="E471" s="456"/>
      <c r="F471" s="422"/>
      <c r="G471" s="1420"/>
    </row>
    <row r="472" spans="2:7">
      <c r="B472" s="421"/>
      <c r="C472" s="421"/>
      <c r="D472" s="421"/>
      <c r="E472" s="456"/>
      <c r="F472" s="422"/>
      <c r="G472" s="1420"/>
    </row>
    <row r="473" spans="2:7">
      <c r="B473" s="421"/>
      <c r="C473" s="421"/>
      <c r="D473" s="421"/>
      <c r="E473" s="456"/>
      <c r="F473" s="422"/>
      <c r="G473" s="1420"/>
    </row>
    <row r="474" spans="2:7">
      <c r="B474" s="421"/>
      <c r="C474" s="421"/>
      <c r="D474" s="421"/>
      <c r="E474" s="456"/>
      <c r="F474" s="422"/>
      <c r="G474" s="1420"/>
    </row>
    <row r="475" spans="2:7">
      <c r="B475" s="421"/>
      <c r="C475" s="421"/>
      <c r="D475" s="421"/>
      <c r="E475" s="456"/>
      <c r="F475" s="422"/>
      <c r="G475" s="1420"/>
    </row>
    <row r="476" spans="2:7">
      <c r="B476" s="421"/>
      <c r="C476" s="421"/>
      <c r="D476" s="421"/>
      <c r="E476" s="456"/>
      <c r="F476" s="422"/>
      <c r="G476" s="1420"/>
    </row>
    <row r="477" spans="2:7">
      <c r="B477" s="421"/>
      <c r="C477" s="421"/>
      <c r="D477" s="421"/>
      <c r="E477" s="456"/>
      <c r="F477" s="422"/>
      <c r="G477" s="1420"/>
    </row>
    <row r="478" spans="2:7">
      <c r="B478" s="421"/>
      <c r="C478" s="421"/>
      <c r="D478" s="421"/>
      <c r="E478" s="456"/>
      <c r="F478" s="422"/>
      <c r="G478" s="422"/>
    </row>
    <row r="479" spans="2:7">
      <c r="B479" s="421"/>
      <c r="C479" s="421"/>
      <c r="D479" s="421"/>
      <c r="E479" s="456"/>
      <c r="F479" s="422"/>
      <c r="G479" s="422"/>
    </row>
    <row r="480" spans="2:7">
      <c r="B480" s="421"/>
      <c r="C480" s="421"/>
      <c r="D480" s="421"/>
      <c r="E480" s="456"/>
      <c r="F480" s="422"/>
      <c r="G480" s="422"/>
    </row>
    <row r="481" spans="2:7">
      <c r="B481" s="421"/>
      <c r="C481" s="421"/>
      <c r="D481" s="421"/>
      <c r="E481" s="456"/>
      <c r="F481" s="422"/>
      <c r="G481" s="422"/>
    </row>
    <row r="482" spans="2:7">
      <c r="B482" s="421"/>
      <c r="C482" s="421"/>
      <c r="D482" s="421"/>
      <c r="E482" s="456"/>
      <c r="F482" s="422"/>
      <c r="G482" s="422"/>
    </row>
    <row r="483" spans="2:7">
      <c r="B483" s="421"/>
      <c r="C483" s="421"/>
      <c r="D483" s="421"/>
      <c r="E483" s="456"/>
      <c r="F483" s="422"/>
      <c r="G483" s="422"/>
    </row>
    <row r="484" spans="2:7">
      <c r="B484" s="421"/>
      <c r="C484" s="421"/>
      <c r="D484" s="421"/>
      <c r="E484" s="456"/>
      <c r="F484" s="1420"/>
      <c r="G484" s="422"/>
    </row>
    <row r="485" spans="2:7">
      <c r="B485" s="421"/>
      <c r="C485" s="421"/>
      <c r="D485" s="421"/>
      <c r="E485" s="456"/>
      <c r="F485" s="1420"/>
      <c r="G485" s="422"/>
    </row>
    <row r="486" spans="2:7">
      <c r="B486" s="421"/>
      <c r="C486" s="421"/>
      <c r="D486" s="421"/>
      <c r="E486" s="456"/>
      <c r="F486" s="1420"/>
      <c r="G486" s="422"/>
    </row>
    <row r="487" spans="2:7">
      <c r="B487" s="421"/>
      <c r="C487" s="421"/>
      <c r="D487" s="421"/>
      <c r="E487" s="456"/>
      <c r="F487" s="1420"/>
      <c r="G487" s="422"/>
    </row>
    <row r="488" spans="2:7">
      <c r="B488" s="421"/>
      <c r="C488" s="421"/>
      <c r="D488" s="421"/>
      <c r="E488" s="456"/>
      <c r="F488" s="1420"/>
      <c r="G488" s="422"/>
    </row>
    <row r="489" spans="2:7">
      <c r="B489" s="421"/>
      <c r="C489" s="421"/>
      <c r="D489" s="421"/>
      <c r="E489" s="456"/>
      <c r="F489" s="1420"/>
      <c r="G489" s="422"/>
    </row>
    <row r="490" spans="2:7">
      <c r="B490" s="421"/>
      <c r="C490" s="421"/>
      <c r="D490" s="421"/>
      <c r="E490" s="456"/>
      <c r="F490" s="1420"/>
    </row>
    <row r="491" spans="2:7">
      <c r="B491" s="421"/>
      <c r="C491" s="421"/>
      <c r="D491" s="421"/>
      <c r="E491" s="456"/>
      <c r="F491" s="1420"/>
    </row>
    <row r="492" spans="2:7">
      <c r="B492" s="421"/>
      <c r="C492" s="421"/>
      <c r="D492" s="421"/>
      <c r="E492" s="456"/>
      <c r="F492" s="1420"/>
    </row>
    <row r="493" spans="2:7">
      <c r="B493" s="421"/>
      <c r="C493" s="421"/>
      <c r="D493" s="421"/>
      <c r="E493" s="456"/>
      <c r="F493" s="1420"/>
    </row>
    <row r="494" spans="2:7">
      <c r="B494" s="421"/>
      <c r="C494" s="421"/>
      <c r="D494" s="421"/>
      <c r="E494" s="456"/>
      <c r="F494" s="1420"/>
    </row>
    <row r="495" spans="2:7">
      <c r="B495" s="421"/>
      <c r="C495" s="421"/>
      <c r="D495" s="421"/>
      <c r="E495" s="456"/>
      <c r="F495" s="1420"/>
    </row>
  </sheetData>
  <sheetProtection selectLockedCells="1" selectUnlockedCells="1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</sheetPr>
  <dimension ref="A1:P151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40" sqref="N40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8.140625" style="5" customWidth="1"/>
    <col min="5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5" width="11.7109375" style="4" customWidth="1"/>
    <col min="16" max="16384" width="9.140625" style="4"/>
  </cols>
  <sheetData>
    <row r="1" spans="2:16" s="2" customFormat="1" ht="14.45" customHeight="1">
      <c r="B1" s="30"/>
    </row>
    <row r="2" spans="2:16" s="31" customFormat="1" ht="18">
      <c r="B2" s="32" t="s">
        <v>1572</v>
      </c>
      <c r="D2" s="33"/>
      <c r="E2" s="33"/>
      <c r="F2" s="33"/>
      <c r="G2" s="33"/>
      <c r="H2" s="33"/>
      <c r="I2" s="33"/>
      <c r="K2" s="32" t="s">
        <v>1573</v>
      </c>
    </row>
    <row r="3" spans="2:16" ht="13.15" customHeight="1">
      <c r="B3" s="34"/>
    </row>
    <row r="4" spans="2:16">
      <c r="B4" s="35" t="s">
        <v>44</v>
      </c>
      <c r="C4" s="36" t="s">
        <v>45</v>
      </c>
      <c r="D4" s="37">
        <v>2016</v>
      </c>
      <c r="E4" s="38">
        <v>2017</v>
      </c>
      <c r="F4" s="39">
        <v>2018</v>
      </c>
      <c r="G4" s="40">
        <v>2019</v>
      </c>
      <c r="H4" s="41">
        <v>2020</v>
      </c>
      <c r="I4" s="42" t="s">
        <v>46</v>
      </c>
      <c r="K4" s="35" t="s">
        <v>47</v>
      </c>
      <c r="L4" s="36" t="s">
        <v>48</v>
      </c>
      <c r="M4" s="36" t="s">
        <v>49</v>
      </c>
      <c r="N4" s="36" t="s">
        <v>50</v>
      </c>
      <c r="O4" s="43" t="s">
        <v>51</v>
      </c>
    </row>
    <row r="5" spans="2:16">
      <c r="B5" s="1390" t="s">
        <v>52</v>
      </c>
      <c r="C5" s="1382" t="s">
        <v>53</v>
      </c>
      <c r="D5" s="1383"/>
      <c r="E5" s="1383"/>
      <c r="F5" s="1384"/>
      <c r="G5" s="1385">
        <f>'2019 Exhibitor Points'!G1032</f>
        <v>7</v>
      </c>
      <c r="H5" s="1385">
        <f>'2020 Exhibitor points'!G873</f>
        <v>10</v>
      </c>
      <c r="I5" s="1386">
        <f t="shared" ref="I5:I21" si="0">SUM(D5:H5)</f>
        <v>17</v>
      </c>
      <c r="K5" s="49" t="s">
        <v>1574</v>
      </c>
      <c r="L5" s="50">
        <v>1</v>
      </c>
      <c r="M5" s="51" t="s">
        <v>81</v>
      </c>
      <c r="N5" s="51" t="s">
        <v>1575</v>
      </c>
      <c r="O5" s="1402" t="s">
        <v>1576</v>
      </c>
    </row>
    <row r="6" spans="2:16">
      <c r="B6" s="1381" t="s">
        <v>57</v>
      </c>
      <c r="C6" s="1382" t="s">
        <v>53</v>
      </c>
      <c r="D6" s="1383"/>
      <c r="E6" s="1383">
        <f>'2019 Exhibitor Points'!G862</f>
        <v>0</v>
      </c>
      <c r="F6" s="1383">
        <f>'2019 Exhibitor Points'!G864</f>
        <v>0</v>
      </c>
      <c r="G6" s="1385">
        <f>'2019 Exhibitor Points'!G867</f>
        <v>5</v>
      </c>
      <c r="H6" s="1385">
        <f>'2020 Exhibitor points'!G711</f>
        <v>10</v>
      </c>
      <c r="I6" s="1386">
        <f t="shared" si="0"/>
        <v>15</v>
      </c>
      <c r="K6" s="53" t="s">
        <v>1574</v>
      </c>
      <c r="L6" s="54">
        <v>9</v>
      </c>
      <c r="M6" s="55" t="s">
        <v>58</v>
      </c>
      <c r="N6" s="55" t="s">
        <v>1575</v>
      </c>
      <c r="O6" s="1401" t="s">
        <v>51</v>
      </c>
    </row>
    <row r="7" spans="2:16">
      <c r="B7" s="1381" t="s">
        <v>59</v>
      </c>
      <c r="C7" s="1382" t="s">
        <v>53</v>
      </c>
      <c r="D7" s="1388"/>
      <c r="E7" s="1388"/>
      <c r="F7" s="1388"/>
      <c r="G7" s="1389">
        <f>'2019 Exhibitor Points'!G241</f>
        <v>5</v>
      </c>
      <c r="H7" s="1389">
        <f>'2020 Exhibitor points'!G170</f>
        <v>10</v>
      </c>
      <c r="I7" s="1386">
        <f t="shared" si="0"/>
        <v>15</v>
      </c>
      <c r="K7" s="53" t="s">
        <v>1574</v>
      </c>
      <c r="L7" s="54">
        <v>15</v>
      </c>
      <c r="M7" s="55" t="s">
        <v>55</v>
      </c>
      <c r="N7" s="55" t="s">
        <v>1575</v>
      </c>
      <c r="O7" s="1402" t="s">
        <v>51</v>
      </c>
    </row>
    <row r="8" spans="2:16">
      <c r="B8" s="1382" t="s">
        <v>63</v>
      </c>
      <c r="C8" s="1387" t="s">
        <v>53</v>
      </c>
      <c r="D8" s="1388">
        <v>3</v>
      </c>
      <c r="E8" s="1388"/>
      <c r="F8" s="1388"/>
      <c r="G8" s="1389">
        <f>'2019 Exhibitor Points'!G310</f>
        <v>22</v>
      </c>
      <c r="H8" s="1389">
        <f>'2020 Exhibitor points'!G230</f>
        <v>7</v>
      </c>
      <c r="I8" s="1379">
        <f t="shared" si="0"/>
        <v>32</v>
      </c>
      <c r="K8" s="53" t="s">
        <v>1577</v>
      </c>
      <c r="L8" s="54">
        <v>1</v>
      </c>
      <c r="M8" s="55" t="s">
        <v>61</v>
      </c>
      <c r="N8" s="55" t="s">
        <v>252</v>
      </c>
      <c r="O8" s="1402" t="s">
        <v>51</v>
      </c>
    </row>
    <row r="9" spans="2:16">
      <c r="B9" s="1382" t="s">
        <v>65</v>
      </c>
      <c r="C9" s="1382" t="s">
        <v>53</v>
      </c>
      <c r="D9" s="1383"/>
      <c r="E9" s="1383"/>
      <c r="F9" s="1383">
        <f>'2018 Exhibitor Points '!H823</f>
        <v>20</v>
      </c>
      <c r="G9" s="1385"/>
      <c r="H9" s="1385">
        <f>'2020 Exhibitor points'!G624</f>
        <v>5</v>
      </c>
      <c r="I9" s="1386">
        <f t="shared" si="0"/>
        <v>25</v>
      </c>
      <c r="K9" s="53" t="s">
        <v>1577</v>
      </c>
      <c r="L9" s="54">
        <v>7</v>
      </c>
      <c r="M9" s="55" t="s">
        <v>64</v>
      </c>
      <c r="N9" s="55" t="s">
        <v>1575</v>
      </c>
      <c r="O9" s="1402" t="s">
        <v>51</v>
      </c>
    </row>
    <row r="10" spans="2:16">
      <c r="B10" s="1382" t="s">
        <v>67</v>
      </c>
      <c r="C10" s="1382" t="s">
        <v>53</v>
      </c>
      <c r="D10" s="1383"/>
      <c r="E10" s="1383">
        <v>7</v>
      </c>
      <c r="F10" s="1383">
        <f>'2018 Exhibitor Points '!H1097</f>
        <v>10</v>
      </c>
      <c r="G10" s="1385"/>
      <c r="H10" s="1385">
        <f>'2020 Exhibitor points'!G881</f>
        <v>0</v>
      </c>
      <c r="I10" s="1386">
        <f t="shared" si="0"/>
        <v>17</v>
      </c>
      <c r="K10" s="53" t="s">
        <v>1577</v>
      </c>
      <c r="L10" s="54">
        <v>14</v>
      </c>
      <c r="M10" s="55" t="s">
        <v>68</v>
      </c>
      <c r="N10" s="55" t="s">
        <v>1575</v>
      </c>
      <c r="O10" s="1402" t="s">
        <v>51</v>
      </c>
    </row>
    <row r="11" spans="2:16">
      <c r="B11" s="1381" t="s">
        <v>69</v>
      </c>
      <c r="C11" s="1393" t="s">
        <v>53</v>
      </c>
      <c r="D11" s="1383"/>
      <c r="E11" s="1383">
        <v>5</v>
      </c>
      <c r="F11" s="1383">
        <f>'2018 Exhibitor Points '!H972</f>
        <v>10</v>
      </c>
      <c r="G11" s="1385"/>
      <c r="H11" s="1385"/>
      <c r="I11" s="1386">
        <f t="shared" si="0"/>
        <v>15</v>
      </c>
      <c r="K11" s="53" t="s">
        <v>1577</v>
      </c>
      <c r="L11" s="54">
        <v>15</v>
      </c>
      <c r="M11" s="55" t="s">
        <v>66</v>
      </c>
      <c r="N11" s="55" t="s">
        <v>1575</v>
      </c>
      <c r="O11" s="1402" t="s">
        <v>51</v>
      </c>
    </row>
    <row r="12" spans="2:16">
      <c r="B12" s="1381" t="s">
        <v>71</v>
      </c>
      <c r="C12" s="1393" t="s">
        <v>53</v>
      </c>
      <c r="D12" s="1388"/>
      <c r="E12" s="1388"/>
      <c r="F12" s="1388">
        <f>'2018 Exhibitor Points '!H481</f>
        <v>10</v>
      </c>
      <c r="G12" s="1389"/>
      <c r="H12" s="1389"/>
      <c r="I12" s="1386">
        <f t="shared" si="0"/>
        <v>10</v>
      </c>
      <c r="K12" s="53" t="s">
        <v>1577</v>
      </c>
      <c r="L12" s="54">
        <v>21</v>
      </c>
      <c r="M12" s="55" t="s">
        <v>72</v>
      </c>
      <c r="N12" s="55" t="s">
        <v>1575</v>
      </c>
      <c r="O12" s="1402" t="s">
        <v>1578</v>
      </c>
    </row>
    <row r="13" spans="2:16">
      <c r="B13" s="1392" t="s">
        <v>73</v>
      </c>
      <c r="C13" s="1382" t="s">
        <v>53</v>
      </c>
      <c r="D13" s="1383"/>
      <c r="E13" s="1383"/>
      <c r="F13" s="1383">
        <f>'2018 Exhibitor Points '!H990</f>
        <v>5</v>
      </c>
      <c r="G13" s="1385">
        <f>'2019 Exhibitor Points'!G946</f>
        <v>3</v>
      </c>
      <c r="H13" s="1385"/>
      <c r="I13" s="1386">
        <f t="shared" si="0"/>
        <v>8</v>
      </c>
      <c r="K13" s="53" t="s">
        <v>1577</v>
      </c>
      <c r="L13" s="54">
        <v>22</v>
      </c>
      <c r="M13" s="55" t="s">
        <v>70</v>
      </c>
      <c r="N13" s="55" t="s">
        <v>1575</v>
      </c>
      <c r="O13" s="1402" t="s">
        <v>1578</v>
      </c>
    </row>
    <row r="14" spans="2:16">
      <c r="B14" s="1391" t="s">
        <v>74</v>
      </c>
      <c r="C14" s="1382" t="s">
        <v>53</v>
      </c>
      <c r="D14" s="1388"/>
      <c r="E14" s="1388"/>
      <c r="F14" s="1388">
        <f>'2018 Exhibitor Points '!H519</f>
        <v>3</v>
      </c>
      <c r="G14" s="1389">
        <f>'2019 Exhibitor Points'!G484</f>
        <v>3</v>
      </c>
      <c r="H14" s="1389"/>
      <c r="I14" s="1386">
        <f t="shared" si="0"/>
        <v>6</v>
      </c>
      <c r="K14" s="53" t="s">
        <v>75</v>
      </c>
      <c r="L14" s="54">
        <v>17</v>
      </c>
      <c r="M14" s="55" t="s">
        <v>61</v>
      </c>
      <c r="N14" s="55" t="s">
        <v>1579</v>
      </c>
      <c r="O14" s="1402" t="s">
        <v>1578</v>
      </c>
    </row>
    <row r="15" spans="2:16">
      <c r="B15" s="1395" t="s">
        <v>77</v>
      </c>
      <c r="C15" s="1382" t="s">
        <v>53</v>
      </c>
      <c r="D15" s="1388"/>
      <c r="E15" s="1388"/>
      <c r="F15" s="1388"/>
      <c r="G15" s="1389">
        <f>'2019 Exhibitor Points'!G40</f>
        <v>5</v>
      </c>
      <c r="H15" s="1389"/>
      <c r="I15" s="1386">
        <f t="shared" si="0"/>
        <v>5</v>
      </c>
      <c r="K15" s="53" t="s">
        <v>75</v>
      </c>
      <c r="L15" s="54" t="s">
        <v>1580</v>
      </c>
      <c r="M15" s="55" t="s">
        <v>78</v>
      </c>
      <c r="N15" s="55" t="s">
        <v>1581</v>
      </c>
      <c r="O15" s="1402" t="s">
        <v>1578</v>
      </c>
      <c r="P15" s="60"/>
    </row>
    <row r="16" spans="2:16">
      <c r="B16" s="1392" t="s">
        <v>79</v>
      </c>
      <c r="C16" s="1382" t="s">
        <v>53</v>
      </c>
      <c r="D16" s="1383"/>
      <c r="E16" s="1383"/>
      <c r="F16" s="1383">
        <f>'2018 Exhibitor Points '!H1031</f>
        <v>5</v>
      </c>
      <c r="G16" s="1385"/>
      <c r="H16" s="1385"/>
      <c r="I16" s="1386">
        <f t="shared" si="0"/>
        <v>5</v>
      </c>
      <c r="K16" s="53" t="s">
        <v>83</v>
      </c>
      <c r="L16" s="54">
        <v>13</v>
      </c>
      <c r="M16" s="55" t="s">
        <v>86</v>
      </c>
      <c r="N16" s="55" t="s">
        <v>1575</v>
      </c>
      <c r="O16" s="1402" t="s">
        <v>1578</v>
      </c>
    </row>
    <row r="17" spans="2:16">
      <c r="B17" s="1391" t="s">
        <v>80</v>
      </c>
      <c r="C17" s="1387" t="s">
        <v>53</v>
      </c>
      <c r="D17" s="1383"/>
      <c r="E17" s="1383"/>
      <c r="F17" s="1383"/>
      <c r="G17" s="1385">
        <f>'2019 Exhibitor Points'!G1352</f>
        <v>5</v>
      </c>
      <c r="H17" s="1385"/>
      <c r="I17" s="1386">
        <f t="shared" si="0"/>
        <v>5</v>
      </c>
      <c r="K17" s="53" t="s">
        <v>1582</v>
      </c>
      <c r="L17" s="54">
        <v>13</v>
      </c>
      <c r="M17" s="55" t="s">
        <v>61</v>
      </c>
      <c r="N17" s="55" t="s">
        <v>277</v>
      </c>
      <c r="O17" s="1402" t="s">
        <v>1578</v>
      </c>
    </row>
    <row r="18" spans="2:16">
      <c r="B18" s="1395" t="s">
        <v>82</v>
      </c>
      <c r="C18" s="1387" t="s">
        <v>53</v>
      </c>
      <c r="D18" s="1383"/>
      <c r="E18" s="1383"/>
      <c r="F18" s="1383"/>
      <c r="G18" s="1385">
        <f>'2019 Exhibitor Points'!G1512</f>
        <v>5</v>
      </c>
      <c r="H18" s="1385"/>
      <c r="I18" s="1386">
        <f t="shared" si="0"/>
        <v>5</v>
      </c>
      <c r="K18" s="53" t="s">
        <v>1582</v>
      </c>
      <c r="L18" s="54">
        <v>20</v>
      </c>
      <c r="M18" s="55" t="s">
        <v>58</v>
      </c>
      <c r="N18" s="62" t="s">
        <v>1583</v>
      </c>
      <c r="O18" s="1402" t="s">
        <v>1578</v>
      </c>
    </row>
    <row r="19" spans="2:16">
      <c r="B19" s="1391" t="s">
        <v>85</v>
      </c>
      <c r="C19" s="1382" t="s">
        <v>53</v>
      </c>
      <c r="D19" s="1383"/>
      <c r="E19" s="1383"/>
      <c r="F19" s="1383"/>
      <c r="G19" s="1385">
        <f>'2019 Exhibitor Points'!G1533</f>
        <v>5</v>
      </c>
      <c r="H19" s="1385"/>
      <c r="I19" s="1386">
        <f t="shared" si="0"/>
        <v>5</v>
      </c>
      <c r="K19" s="53" t="s">
        <v>1584</v>
      </c>
      <c r="L19" s="54">
        <v>10</v>
      </c>
      <c r="M19" s="55" t="s">
        <v>72</v>
      </c>
      <c r="N19" s="62" t="s">
        <v>1583</v>
      </c>
      <c r="O19" s="1402" t="s">
        <v>1578</v>
      </c>
    </row>
    <row r="20" spans="2:16">
      <c r="B20" s="1391" t="s">
        <v>87</v>
      </c>
      <c r="C20" s="1387" t="s">
        <v>53</v>
      </c>
      <c r="D20" s="1383"/>
      <c r="E20" s="1383"/>
      <c r="F20" s="1383">
        <f>'2018 Exhibitor Points '!H1598</f>
        <v>5</v>
      </c>
      <c r="G20" s="1385"/>
      <c r="H20" s="1385"/>
      <c r="I20" s="1386">
        <f t="shared" si="0"/>
        <v>5</v>
      </c>
      <c r="K20" s="53" t="s">
        <v>1584</v>
      </c>
      <c r="L20" s="54">
        <v>11</v>
      </c>
      <c r="M20" s="55" t="s">
        <v>84</v>
      </c>
      <c r="N20" s="55" t="s">
        <v>1575</v>
      </c>
      <c r="O20" s="1402" t="s">
        <v>1578</v>
      </c>
      <c r="P20" s="60"/>
    </row>
    <row r="21" spans="2:16">
      <c r="B21" s="1391" t="s">
        <v>89</v>
      </c>
      <c r="C21" s="1382" t="s">
        <v>53</v>
      </c>
      <c r="D21" s="1388"/>
      <c r="E21" s="1388"/>
      <c r="F21" s="1388"/>
      <c r="G21" s="1389">
        <f>'2019 Exhibitor Points'!G341</f>
        <v>0</v>
      </c>
      <c r="H21" s="1389"/>
      <c r="I21" s="1386">
        <f t="shared" si="0"/>
        <v>0</v>
      </c>
      <c r="K21" s="53" t="s">
        <v>1584</v>
      </c>
      <c r="L21" s="54">
        <v>18</v>
      </c>
      <c r="M21" s="55" t="s">
        <v>105</v>
      </c>
      <c r="N21" s="55" t="s">
        <v>1575</v>
      </c>
      <c r="O21" s="1402" t="s">
        <v>1578</v>
      </c>
    </row>
    <row r="22" spans="2:16">
      <c r="B22" s="63" t="s">
        <v>90</v>
      </c>
      <c r="C22" s="44" t="s">
        <v>91</v>
      </c>
      <c r="D22" s="75"/>
      <c r="E22" s="75"/>
      <c r="F22" s="75">
        <f>'2018 Exhibitor Points '!H1149</f>
        <v>114</v>
      </c>
      <c r="G22" s="76">
        <f>'2019 Exhibitor Points'!G1097</f>
        <v>110</v>
      </c>
      <c r="H22" s="76">
        <f>'2020 Exhibitor points'!G931</f>
        <v>59</v>
      </c>
      <c r="I22" s="48">
        <f t="shared" ref="I22:I53" si="1">SUM(F22:H22)</f>
        <v>283</v>
      </c>
      <c r="K22" s="53" t="s">
        <v>1585</v>
      </c>
      <c r="L22" s="54">
        <v>1</v>
      </c>
      <c r="M22" s="55" t="s">
        <v>94</v>
      </c>
      <c r="N22" s="55" t="s">
        <v>1575</v>
      </c>
      <c r="O22" s="1402" t="s">
        <v>1578</v>
      </c>
      <c r="P22" s="60"/>
    </row>
    <row r="23" spans="2:16">
      <c r="B23" s="61" t="s">
        <v>92</v>
      </c>
      <c r="C23" s="44" t="s">
        <v>91</v>
      </c>
      <c r="D23" s="75"/>
      <c r="E23" s="75"/>
      <c r="F23" s="75">
        <f>'2018 Exhibitor Points '!H1460</f>
        <v>121</v>
      </c>
      <c r="G23" s="76">
        <f>'2019 Exhibitor Points'!G1403</f>
        <v>78</v>
      </c>
      <c r="H23" s="76">
        <f>'2020 Exhibitor points'!G1201</f>
        <v>39</v>
      </c>
      <c r="I23" s="48">
        <f t="shared" si="1"/>
        <v>238</v>
      </c>
      <c r="K23" s="53" t="s">
        <v>1585</v>
      </c>
      <c r="L23" s="54">
        <v>8</v>
      </c>
      <c r="M23" s="55" t="s">
        <v>88</v>
      </c>
      <c r="N23" s="55" t="s">
        <v>1575</v>
      </c>
      <c r="O23" s="1402" t="s">
        <v>1578</v>
      </c>
      <c r="P23" s="60"/>
    </row>
    <row r="24" spans="2:16">
      <c r="B24" s="61" t="s">
        <v>93</v>
      </c>
      <c r="C24" s="70" t="s">
        <v>91</v>
      </c>
      <c r="D24" s="75"/>
      <c r="E24" s="75"/>
      <c r="F24" s="75">
        <f>'2018 Exhibitor Points '!H1335</f>
        <v>97</v>
      </c>
      <c r="G24" s="76">
        <f>'2019 Exhibitor Points'!G1299</f>
        <v>95</v>
      </c>
      <c r="H24" s="76">
        <f>'2020 Exhibitor points'!G1107</f>
        <v>44</v>
      </c>
      <c r="I24" s="48">
        <f t="shared" si="1"/>
        <v>236</v>
      </c>
      <c r="K24" s="53" t="s">
        <v>1585</v>
      </c>
      <c r="L24" s="54">
        <v>21</v>
      </c>
      <c r="M24" s="55" t="s">
        <v>64</v>
      </c>
      <c r="N24" s="62" t="s">
        <v>1583</v>
      </c>
      <c r="O24" s="1402" t="s">
        <v>1578</v>
      </c>
      <c r="P24" s="60"/>
    </row>
    <row r="25" spans="2:16">
      <c r="B25" s="61" t="s">
        <v>95</v>
      </c>
      <c r="C25" s="44" t="s">
        <v>91</v>
      </c>
      <c r="D25" s="45"/>
      <c r="E25" s="45"/>
      <c r="F25" s="45"/>
      <c r="G25" s="47"/>
      <c r="H25" s="47">
        <f>'2020 Exhibitor points'!G436</f>
        <v>35</v>
      </c>
      <c r="I25" s="48">
        <f t="shared" si="1"/>
        <v>35</v>
      </c>
      <c r="K25" s="65" t="s">
        <v>1585</v>
      </c>
      <c r="L25" s="66">
        <v>22</v>
      </c>
      <c r="M25" s="67" t="s">
        <v>112</v>
      </c>
      <c r="N25" s="67" t="s">
        <v>1575</v>
      </c>
      <c r="O25" s="1402" t="s">
        <v>1578</v>
      </c>
      <c r="P25" s="60"/>
    </row>
    <row r="26" spans="2:16">
      <c r="B26" s="59" t="s">
        <v>96</v>
      </c>
      <c r="C26" s="70" t="s">
        <v>91</v>
      </c>
      <c r="D26" s="75"/>
      <c r="E26" s="75"/>
      <c r="F26" s="75"/>
      <c r="G26" s="76">
        <f>'2019 Exhibitor Points'!G844</f>
        <v>58</v>
      </c>
      <c r="H26" s="76">
        <f>'2020 Exhibitor points'!G684</f>
        <v>33</v>
      </c>
      <c r="I26" s="48">
        <f t="shared" si="1"/>
        <v>91</v>
      </c>
      <c r="P26" s="60"/>
    </row>
    <row r="27" spans="2:16">
      <c r="B27" s="61" t="s">
        <v>99</v>
      </c>
      <c r="C27" s="70" t="s">
        <v>91</v>
      </c>
      <c r="D27" s="75"/>
      <c r="E27" s="75"/>
      <c r="F27" s="75">
        <f>'2018 Exhibitor Points '!H1015</f>
        <v>38</v>
      </c>
      <c r="G27" s="76">
        <f>'2019 Exhibitor Points'!G978</f>
        <v>70</v>
      </c>
      <c r="H27" s="76">
        <f>'2020 Exhibitor points'!G814</f>
        <v>31</v>
      </c>
      <c r="I27" s="48">
        <f t="shared" si="1"/>
        <v>139</v>
      </c>
      <c r="P27" s="60"/>
    </row>
    <row r="28" spans="2:16">
      <c r="B28" s="61" t="s">
        <v>101</v>
      </c>
      <c r="C28" s="44" t="s">
        <v>91</v>
      </c>
      <c r="D28" s="75"/>
      <c r="E28" s="75"/>
      <c r="F28" s="75"/>
      <c r="G28" s="76">
        <f>'2019 Exhibitor Points'!G1006</f>
        <v>10</v>
      </c>
      <c r="H28" s="76">
        <f>'2020 Exhibitor points'!G849</f>
        <v>30</v>
      </c>
      <c r="I28" s="48">
        <f t="shared" si="1"/>
        <v>40</v>
      </c>
      <c r="P28" s="60"/>
    </row>
    <row r="29" spans="2:16">
      <c r="B29" s="61" t="s">
        <v>103</v>
      </c>
      <c r="C29" s="70" t="s">
        <v>91</v>
      </c>
      <c r="D29" s="45"/>
      <c r="E29" s="45"/>
      <c r="F29" s="45">
        <f>'2018 Exhibitor Points '!H632</f>
        <v>10</v>
      </c>
      <c r="G29" s="47">
        <f>'2019 Exhibitor Points'!G600</f>
        <v>33</v>
      </c>
      <c r="H29" s="47">
        <f>'2020 Exhibitor points'!G473</f>
        <v>23</v>
      </c>
      <c r="I29" s="48">
        <f t="shared" si="1"/>
        <v>66</v>
      </c>
    </row>
    <row r="30" spans="2:16">
      <c r="B30" s="61" t="s">
        <v>104</v>
      </c>
      <c r="C30" s="44" t="s">
        <v>91</v>
      </c>
      <c r="D30" s="75"/>
      <c r="E30" s="75"/>
      <c r="F30" s="75"/>
      <c r="G30" s="76"/>
      <c r="H30" s="76">
        <f>'2020 Exhibitor points'!G1136</f>
        <v>20</v>
      </c>
      <c r="I30" s="48">
        <f t="shared" si="1"/>
        <v>20</v>
      </c>
    </row>
    <row r="31" spans="2:16">
      <c r="B31" s="63" t="s">
        <v>106</v>
      </c>
      <c r="C31" s="64" t="s">
        <v>91</v>
      </c>
      <c r="D31" s="75"/>
      <c r="E31" s="75"/>
      <c r="F31" s="75">
        <f>'2018 Exhibitor Points '!H1226</f>
        <v>161</v>
      </c>
      <c r="G31" s="76">
        <f>'2019 Exhibitor Points'!G1162</f>
        <v>93</v>
      </c>
      <c r="H31" s="76">
        <f>'2020 Exhibitor points'!G981</f>
        <v>19</v>
      </c>
      <c r="I31" s="48">
        <f t="shared" si="1"/>
        <v>273</v>
      </c>
    </row>
    <row r="32" spans="2:16">
      <c r="B32" s="63" t="s">
        <v>107</v>
      </c>
      <c r="C32" s="64" t="s">
        <v>91</v>
      </c>
      <c r="D32" s="45"/>
      <c r="E32" s="45"/>
      <c r="F32" s="45">
        <f>'2018 Exhibitor Points '!H477</f>
        <v>63</v>
      </c>
      <c r="G32" s="47">
        <f>'2019 Exhibitor Points'!G446</f>
        <v>60</v>
      </c>
      <c r="H32" s="47">
        <f>'2020 Exhibitor points'!G342</f>
        <v>17</v>
      </c>
      <c r="I32" s="48">
        <f t="shared" si="1"/>
        <v>140</v>
      </c>
    </row>
    <row r="33" spans="2:9">
      <c r="B33" s="63" t="s">
        <v>109</v>
      </c>
      <c r="C33" s="64" t="s">
        <v>91</v>
      </c>
      <c r="D33" s="75"/>
      <c r="E33" s="75"/>
      <c r="F33" s="75"/>
      <c r="G33" s="76">
        <f>'2019 Exhibitor Points'!G705</f>
        <v>3</v>
      </c>
      <c r="H33" s="76">
        <f>'2020 Exhibitor points'!G563</f>
        <v>14</v>
      </c>
      <c r="I33" s="48">
        <f t="shared" si="1"/>
        <v>17</v>
      </c>
    </row>
    <row r="34" spans="2:9">
      <c r="B34" s="61" t="s">
        <v>110</v>
      </c>
      <c r="C34" s="44" t="s">
        <v>91</v>
      </c>
      <c r="D34" s="45"/>
      <c r="E34" s="45"/>
      <c r="F34" s="45">
        <f>'2018 Exhibitor Points '!H220</f>
        <v>55</v>
      </c>
      <c r="G34" s="47">
        <f>'2019 Exhibitor Points'!G206</f>
        <v>23</v>
      </c>
      <c r="H34" s="47">
        <f>'2020 Exhibitor points'!G145</f>
        <v>13</v>
      </c>
      <c r="I34" s="48">
        <f t="shared" si="1"/>
        <v>91</v>
      </c>
    </row>
    <row r="35" spans="2:9">
      <c r="B35" s="61" t="s">
        <v>111</v>
      </c>
      <c r="C35" s="70" t="s">
        <v>91</v>
      </c>
      <c r="D35" s="75"/>
      <c r="E35" s="75"/>
      <c r="F35" s="75"/>
      <c r="G35" s="76"/>
      <c r="H35" s="76">
        <f>'2020 Exhibitor points'!G1297</f>
        <v>12</v>
      </c>
      <c r="I35" s="48">
        <f t="shared" si="1"/>
        <v>12</v>
      </c>
    </row>
    <row r="36" spans="2:9">
      <c r="B36" s="61" t="s">
        <v>113</v>
      </c>
      <c r="C36" s="44" t="s">
        <v>91</v>
      </c>
      <c r="D36" s="45"/>
      <c r="E36" s="45"/>
      <c r="F36" s="45"/>
      <c r="G36" s="47"/>
      <c r="H36" s="47">
        <f>'2020 Exhibitor points'!G101</f>
        <v>10</v>
      </c>
      <c r="I36" s="48">
        <f t="shared" si="1"/>
        <v>10</v>
      </c>
    </row>
    <row r="37" spans="2:9">
      <c r="B37" s="63" t="s">
        <v>114</v>
      </c>
      <c r="C37" s="44" t="s">
        <v>91</v>
      </c>
      <c r="D37" s="45"/>
      <c r="E37" s="45"/>
      <c r="F37" s="45">
        <f>'2019 Exhibitor Points'!G76</f>
        <v>56</v>
      </c>
      <c r="G37" s="47">
        <f>'2019 Exhibitor Points'!G86</f>
        <v>57</v>
      </c>
      <c r="H37" s="47">
        <f>'2020 Exhibitor points'!G55</f>
        <v>7</v>
      </c>
      <c r="I37" s="48">
        <f t="shared" si="1"/>
        <v>120</v>
      </c>
    </row>
    <row r="38" spans="2:9">
      <c r="B38" s="63" t="s">
        <v>115</v>
      </c>
      <c r="C38" s="44" t="s">
        <v>91</v>
      </c>
      <c r="D38" s="75"/>
      <c r="E38" s="75"/>
      <c r="F38" s="75">
        <f>'2018 Exhibitor Points '!H923</f>
        <v>35</v>
      </c>
      <c r="G38" s="76">
        <f>'2019 Exhibitor Points'!G883</f>
        <v>45</v>
      </c>
      <c r="H38" s="76">
        <f>'2020 Exhibitor points'!G730</f>
        <v>7</v>
      </c>
      <c r="I38" s="48">
        <f t="shared" si="1"/>
        <v>87</v>
      </c>
    </row>
    <row r="39" spans="2:9">
      <c r="B39" s="61" t="s">
        <v>116</v>
      </c>
      <c r="C39" s="70" t="s">
        <v>91</v>
      </c>
      <c r="D39" s="75"/>
      <c r="E39" s="75"/>
      <c r="F39" s="75">
        <f>'2018 Exhibitor Points '!H1577</f>
        <v>12</v>
      </c>
      <c r="G39" s="76">
        <f>'2019 Exhibitor Points'!G1508</f>
        <v>20</v>
      </c>
      <c r="H39" s="76">
        <f>'2020 Exhibitor points'!G1287</f>
        <v>7</v>
      </c>
      <c r="I39" s="48">
        <f t="shared" si="1"/>
        <v>39</v>
      </c>
    </row>
    <row r="40" spans="2:9">
      <c r="B40" s="61" t="s">
        <v>117</v>
      </c>
      <c r="C40" s="44" t="s">
        <v>91</v>
      </c>
      <c r="D40" s="45"/>
      <c r="E40" s="45"/>
      <c r="F40" s="45"/>
      <c r="G40" s="47"/>
      <c r="H40" s="47">
        <f>'2020 Exhibitor points'!G29</f>
        <v>7</v>
      </c>
      <c r="I40" s="48">
        <f t="shared" si="1"/>
        <v>7</v>
      </c>
    </row>
    <row r="41" spans="2:9">
      <c r="B41" s="59" t="s">
        <v>118</v>
      </c>
      <c r="C41" s="70" t="s">
        <v>91</v>
      </c>
      <c r="D41" s="75"/>
      <c r="E41" s="75"/>
      <c r="F41" s="75">
        <f>'2018 Exhibitor Points '!H785</f>
        <v>64</v>
      </c>
      <c r="G41" s="76">
        <f>'2019 Exhibitor Points'!G737</f>
        <v>15</v>
      </c>
      <c r="H41" s="76">
        <f>'2020 Exhibitor points'!G589</f>
        <v>5</v>
      </c>
      <c r="I41" s="48">
        <f t="shared" si="1"/>
        <v>84</v>
      </c>
    </row>
    <row r="42" spans="2:9">
      <c r="B42" s="61" t="s">
        <v>119</v>
      </c>
      <c r="C42" s="44" t="s">
        <v>91</v>
      </c>
      <c r="D42" s="75"/>
      <c r="E42" s="75"/>
      <c r="F42" s="75"/>
      <c r="G42" s="76"/>
      <c r="H42" s="76">
        <f>'2020 Exhibitor points'!G203</f>
        <v>5</v>
      </c>
      <c r="I42" s="48">
        <f t="shared" si="1"/>
        <v>5</v>
      </c>
    </row>
    <row r="43" spans="2:9">
      <c r="B43" s="63" t="s">
        <v>120</v>
      </c>
      <c r="C43" s="44" t="s">
        <v>91</v>
      </c>
      <c r="D43" s="45"/>
      <c r="E43" s="45"/>
      <c r="F43" s="45">
        <f>'2018 Exhibitor Points '!H390</f>
        <v>70</v>
      </c>
      <c r="G43" s="47">
        <f>'2019 Exhibitor Points'!G374</f>
        <v>52</v>
      </c>
      <c r="H43" s="47">
        <f>'2020 Exhibitor points'!G287</f>
        <v>3</v>
      </c>
      <c r="I43" s="48">
        <f t="shared" si="1"/>
        <v>125</v>
      </c>
    </row>
    <row r="44" spans="2:9">
      <c r="B44" s="59" t="s">
        <v>121</v>
      </c>
      <c r="C44" s="70" t="s">
        <v>91</v>
      </c>
      <c r="D44" s="75"/>
      <c r="E44" s="75"/>
      <c r="F44" s="75">
        <f>'2018 Exhibitor Points '!H950</f>
        <v>89</v>
      </c>
      <c r="G44" s="76">
        <f>'2019 Exhibitor Points'!G910</f>
        <v>30</v>
      </c>
      <c r="H44" s="76">
        <f>'2020 Exhibitor points'!G758</f>
        <v>3</v>
      </c>
      <c r="I44" s="48">
        <f t="shared" si="1"/>
        <v>122</v>
      </c>
    </row>
    <row r="45" spans="2:9">
      <c r="B45" s="61" t="s">
        <v>122</v>
      </c>
      <c r="C45" s="44" t="s">
        <v>91</v>
      </c>
      <c r="D45" s="75"/>
      <c r="E45" s="75"/>
      <c r="F45" s="75">
        <f>'2018 Exhibitor Points '!H1314</f>
        <v>171</v>
      </c>
      <c r="G45" s="76">
        <f>'2019 Exhibitor Points'!G1261</f>
        <v>243</v>
      </c>
      <c r="H45" s="76"/>
      <c r="I45" s="48">
        <f t="shared" si="1"/>
        <v>414</v>
      </c>
    </row>
    <row r="46" spans="2:9">
      <c r="B46" s="61" t="s">
        <v>123</v>
      </c>
      <c r="C46" s="44" t="s">
        <v>91</v>
      </c>
      <c r="D46" s="75"/>
      <c r="E46" s="75"/>
      <c r="F46" s="75">
        <f>'2018 Exhibitor Points '!H734</f>
        <v>130</v>
      </c>
      <c r="G46" s="76">
        <f>'2019 Exhibitor Points'!G690</f>
        <v>37</v>
      </c>
      <c r="H46" s="76"/>
      <c r="I46" s="48">
        <f t="shared" si="1"/>
        <v>167</v>
      </c>
    </row>
    <row r="47" spans="2:9">
      <c r="B47" s="59" t="s">
        <v>124</v>
      </c>
      <c r="C47" s="44" t="s">
        <v>91</v>
      </c>
      <c r="D47" s="45"/>
      <c r="E47" s="45"/>
      <c r="F47" s="45">
        <f>'2018 Exhibitor Points '!H42</f>
        <v>32</v>
      </c>
      <c r="G47" s="47">
        <f>'2019 Exhibitor Points'!G35</f>
        <v>20</v>
      </c>
      <c r="H47" s="47"/>
      <c r="I47" s="48">
        <f t="shared" si="1"/>
        <v>52</v>
      </c>
    </row>
    <row r="48" spans="2:9">
      <c r="B48" s="63" t="s">
        <v>125</v>
      </c>
      <c r="C48" s="44" t="s">
        <v>91</v>
      </c>
      <c r="D48" s="75"/>
      <c r="E48" s="75"/>
      <c r="F48" s="75">
        <f>'2018 Exhibitor Points '!H1027</f>
        <v>20</v>
      </c>
      <c r="G48" s="76">
        <f>'2019 Exhibitor Points'!G988</f>
        <v>3</v>
      </c>
      <c r="H48" s="76"/>
      <c r="I48" s="48">
        <f t="shared" si="1"/>
        <v>23</v>
      </c>
    </row>
    <row r="49" spans="2:9">
      <c r="B49" s="61" t="s">
        <v>126</v>
      </c>
      <c r="C49" s="44" t="s">
        <v>91</v>
      </c>
      <c r="D49" s="45"/>
      <c r="E49" s="45"/>
      <c r="F49" s="45">
        <f>'2018 Exhibitor Points '!H560</f>
        <v>27</v>
      </c>
      <c r="G49" s="47"/>
      <c r="H49" s="47"/>
      <c r="I49" s="48">
        <f t="shared" si="1"/>
        <v>27</v>
      </c>
    </row>
    <row r="50" spans="2:9">
      <c r="B50" s="61" t="s">
        <v>127</v>
      </c>
      <c r="C50" s="44" t="s">
        <v>91</v>
      </c>
      <c r="D50" s="75"/>
      <c r="E50" s="75"/>
      <c r="F50" s="75">
        <f>'2018 Exhibitor Points '!H1480</f>
        <v>23</v>
      </c>
      <c r="G50" s="76">
        <f>'2019 Exhibitor Points'!G1417</f>
        <v>0</v>
      </c>
      <c r="H50" s="76"/>
      <c r="I50" s="48">
        <f t="shared" si="1"/>
        <v>23</v>
      </c>
    </row>
    <row r="51" spans="2:9">
      <c r="B51" s="61" t="s">
        <v>128</v>
      </c>
      <c r="C51" s="44" t="s">
        <v>129</v>
      </c>
      <c r="D51" s="45"/>
      <c r="E51" s="45"/>
      <c r="F51" s="45">
        <f>'2018 Exhibitor Points '!H152</f>
        <v>6</v>
      </c>
      <c r="G51" s="47">
        <f>'2019 Exhibitor Points'!G132</f>
        <v>8</v>
      </c>
      <c r="H51" s="47">
        <f>'2020 Exhibitor points'!G93</f>
        <v>20</v>
      </c>
      <c r="I51" s="1379">
        <f t="shared" si="1"/>
        <v>34</v>
      </c>
    </row>
    <row r="52" spans="2:9">
      <c r="B52" s="61" t="s">
        <v>130</v>
      </c>
      <c r="C52" s="44" t="s">
        <v>129</v>
      </c>
      <c r="D52" s="75"/>
      <c r="E52" s="75"/>
      <c r="F52" s="75"/>
      <c r="G52" s="76">
        <f>'2019 Exhibitor Points'!G696</f>
        <v>10</v>
      </c>
      <c r="H52" s="76">
        <f>'2020 Exhibitor points'!G550</f>
        <v>15</v>
      </c>
      <c r="I52" s="1400">
        <f t="shared" si="1"/>
        <v>25</v>
      </c>
    </row>
    <row r="53" spans="2:9">
      <c r="B53" s="63" t="s">
        <v>131</v>
      </c>
      <c r="C53" s="44" t="s">
        <v>129</v>
      </c>
      <c r="D53" s="45"/>
      <c r="E53" s="45"/>
      <c r="F53" s="45"/>
      <c r="G53" s="47"/>
      <c r="H53" s="47">
        <f>'2020 Exhibitor points'!G175</f>
        <v>10</v>
      </c>
      <c r="I53" s="1400">
        <f t="shared" si="1"/>
        <v>10</v>
      </c>
    </row>
    <row r="54" spans="2:9">
      <c r="B54" s="61" t="s">
        <v>132</v>
      </c>
      <c r="C54" s="44" t="s">
        <v>129</v>
      </c>
      <c r="D54" s="45"/>
      <c r="E54" s="45"/>
      <c r="F54" s="45">
        <f>'2018 Exhibitor Points '!H430</f>
        <v>0</v>
      </c>
      <c r="G54" s="47"/>
      <c r="H54" s="47">
        <f>'2020 Exhibitor points'!G310</f>
        <v>10</v>
      </c>
      <c r="I54" s="1400">
        <f t="shared" ref="I54:I85" si="2">SUM(F54:H54)</f>
        <v>10</v>
      </c>
    </row>
    <row r="55" spans="2:9">
      <c r="B55" s="61" t="s">
        <v>133</v>
      </c>
      <c r="C55" s="44" t="s">
        <v>129</v>
      </c>
      <c r="D55" s="45"/>
      <c r="E55" s="45"/>
      <c r="F55" s="45"/>
      <c r="G55" s="47"/>
      <c r="H55" s="47">
        <f>'2020 Exhibitor points'!G441</f>
        <v>10</v>
      </c>
      <c r="I55" s="1400">
        <f t="shared" si="2"/>
        <v>10</v>
      </c>
    </row>
    <row r="56" spans="2:9">
      <c r="B56" s="58" t="s">
        <v>134</v>
      </c>
      <c r="C56" s="44" t="s">
        <v>129</v>
      </c>
      <c r="D56" s="45"/>
      <c r="E56" s="45"/>
      <c r="F56" s="45"/>
      <c r="G56" s="47">
        <f>'2019 Exhibitor Points'!G91</f>
        <v>10</v>
      </c>
      <c r="H56" s="47">
        <f>'2020 Exhibitor points'!G55</f>
        <v>7</v>
      </c>
      <c r="I56" s="1400">
        <f t="shared" si="2"/>
        <v>17</v>
      </c>
    </row>
    <row r="57" spans="2:9">
      <c r="B57" s="1399" t="s">
        <v>135</v>
      </c>
      <c r="C57" s="1387" t="s">
        <v>129</v>
      </c>
      <c r="D57" s="1388"/>
      <c r="E57" s="1388"/>
      <c r="F57" s="1388">
        <v>0</v>
      </c>
      <c r="G57" s="1389"/>
      <c r="H57" s="1389">
        <f>'2020 Exhibitor points'!G494</f>
        <v>5</v>
      </c>
      <c r="I57" s="1400">
        <f t="shared" si="2"/>
        <v>5</v>
      </c>
    </row>
    <row r="58" spans="2:9">
      <c r="B58" s="61" t="s">
        <v>136</v>
      </c>
      <c r="C58" s="44" t="s">
        <v>129</v>
      </c>
      <c r="D58" s="75"/>
      <c r="E58" s="75"/>
      <c r="F58" s="75"/>
      <c r="G58" s="76"/>
      <c r="H58" s="76">
        <f>'2020 Exhibitor points'!G593</f>
        <v>5</v>
      </c>
      <c r="I58" s="1400">
        <f t="shared" si="2"/>
        <v>5</v>
      </c>
    </row>
    <row r="59" spans="2:9">
      <c r="B59" s="61" t="s">
        <v>137</v>
      </c>
      <c r="C59" s="44" t="s">
        <v>129</v>
      </c>
      <c r="D59" s="75"/>
      <c r="E59" s="75"/>
      <c r="F59" s="75">
        <f>'2018 Exhibitor Points '!H1553</f>
        <v>7</v>
      </c>
      <c r="G59" s="76">
        <f>'2019 Exhibitor Points'!G1485</f>
        <v>5</v>
      </c>
      <c r="H59" s="76">
        <f>'2020 Exhibitor points'!G1267</f>
        <v>3</v>
      </c>
      <c r="I59" s="1400">
        <f t="shared" si="2"/>
        <v>15</v>
      </c>
    </row>
    <row r="60" spans="2:9">
      <c r="B60" s="1392" t="s">
        <v>138</v>
      </c>
      <c r="C60" s="1382" t="s">
        <v>129</v>
      </c>
      <c r="D60" s="1388"/>
      <c r="E60" s="1388"/>
      <c r="F60" s="1388">
        <f>'2018 Exhibitor Points '!H654</f>
        <v>22</v>
      </c>
      <c r="G60" s="1389"/>
      <c r="H60" s="1389"/>
      <c r="I60" s="1400">
        <f t="shared" si="2"/>
        <v>22</v>
      </c>
    </row>
    <row r="61" spans="2:9">
      <c r="B61" s="61" t="s">
        <v>139</v>
      </c>
      <c r="C61" s="44" t="s">
        <v>129</v>
      </c>
      <c r="D61" s="45"/>
      <c r="E61" s="45"/>
      <c r="F61" s="45">
        <f>'2018 Exhibitor Points '!H195</f>
        <v>16</v>
      </c>
      <c r="G61" s="47">
        <f>'2019 Exhibitor Points'!G175</f>
        <v>5</v>
      </c>
      <c r="H61" s="47"/>
      <c r="I61" s="1400">
        <f t="shared" si="2"/>
        <v>21</v>
      </c>
    </row>
    <row r="62" spans="2:9">
      <c r="B62" s="59" t="s">
        <v>140</v>
      </c>
      <c r="C62" s="44" t="s">
        <v>129</v>
      </c>
      <c r="D62" s="45"/>
      <c r="E62" s="45"/>
      <c r="F62" s="45">
        <f>'2018 Exhibitor Points '!H127</f>
        <v>15</v>
      </c>
      <c r="G62" s="47">
        <f>'2019 Exhibitor Points'!G106</f>
        <v>5</v>
      </c>
      <c r="H62" s="47"/>
      <c r="I62" s="1400">
        <f t="shared" si="2"/>
        <v>20</v>
      </c>
    </row>
    <row r="63" spans="2:9">
      <c r="B63" s="61" t="s">
        <v>141</v>
      </c>
      <c r="C63" s="44" t="s">
        <v>129</v>
      </c>
      <c r="D63" s="45"/>
      <c r="E63" s="45"/>
      <c r="F63" s="45">
        <f>'2018 Exhibitor Points '!H625</f>
        <v>5</v>
      </c>
      <c r="G63" s="47">
        <f>'2019 Exhibitor Points'!G586</f>
        <v>13</v>
      </c>
      <c r="H63" s="47"/>
      <c r="I63" s="1400">
        <f t="shared" si="2"/>
        <v>18</v>
      </c>
    </row>
    <row r="64" spans="2:9">
      <c r="B64" s="1391" t="s">
        <v>142</v>
      </c>
      <c r="C64" s="1382" t="s">
        <v>129</v>
      </c>
      <c r="D64" s="1383"/>
      <c r="E64" s="1383"/>
      <c r="F64" s="1383">
        <f>'2018 Exhibitor Points '!H1387</f>
        <v>15</v>
      </c>
      <c r="G64" s="1385"/>
      <c r="H64" s="1385"/>
      <c r="I64" s="1400">
        <f t="shared" si="2"/>
        <v>15</v>
      </c>
    </row>
    <row r="65" spans="2:9">
      <c r="B65" s="61" t="s">
        <v>143</v>
      </c>
      <c r="C65" s="44" t="s">
        <v>129</v>
      </c>
      <c r="D65" s="75"/>
      <c r="E65" s="75"/>
      <c r="F65" s="75"/>
      <c r="G65" s="76">
        <f>'2019 Exhibitor Points'!G1472</f>
        <v>15</v>
      </c>
      <c r="H65" s="76"/>
      <c r="I65" s="1400">
        <f t="shared" si="2"/>
        <v>15</v>
      </c>
    </row>
    <row r="66" spans="2:9">
      <c r="B66" s="1391" t="s">
        <v>144</v>
      </c>
      <c r="C66" s="1382" t="s">
        <v>129</v>
      </c>
      <c r="D66" s="1388"/>
      <c r="E66" s="1388"/>
      <c r="F66" s="1388">
        <f>'2018 Exhibitor Points '!H577</f>
        <v>10</v>
      </c>
      <c r="G66" s="1389">
        <f>'2019 Exhibitor Points'!G539</f>
        <v>2</v>
      </c>
      <c r="H66" s="1389"/>
      <c r="I66" s="1400">
        <f t="shared" si="2"/>
        <v>12</v>
      </c>
    </row>
    <row r="67" spans="2:9">
      <c r="B67" s="1394" t="s">
        <v>145</v>
      </c>
      <c r="C67" s="1387" t="s">
        <v>129</v>
      </c>
      <c r="D67" s="1388"/>
      <c r="E67" s="1388"/>
      <c r="F67" s="1388">
        <f>'2018 Exhibitor Points '!H636</f>
        <v>3</v>
      </c>
      <c r="G67" s="1389">
        <f>'2019 Exhibitor Points'!G606</f>
        <v>7</v>
      </c>
      <c r="H67" s="1389"/>
      <c r="I67" s="1400">
        <f t="shared" si="2"/>
        <v>10</v>
      </c>
    </row>
    <row r="68" spans="2:9">
      <c r="B68" s="61" t="s">
        <v>146</v>
      </c>
      <c r="C68" s="44" t="s">
        <v>129</v>
      </c>
      <c r="D68" s="75"/>
      <c r="E68" s="75"/>
      <c r="F68" s="75">
        <f>'2018 Exhibitor Points '!H743</f>
        <v>10</v>
      </c>
      <c r="G68" s="76"/>
      <c r="H68" s="76"/>
      <c r="I68" s="1400">
        <f t="shared" si="2"/>
        <v>10</v>
      </c>
    </row>
    <row r="69" spans="2:9">
      <c r="B69" s="543" t="s">
        <v>147</v>
      </c>
      <c r="C69" s="44" t="s">
        <v>129</v>
      </c>
      <c r="D69" s="75"/>
      <c r="E69" s="75"/>
      <c r="F69" s="75">
        <f>'2018 Exhibitor Points '!H1318</f>
        <v>0</v>
      </c>
      <c r="G69" s="76">
        <f>'2019 Exhibitor Points'!G1266</f>
        <v>10</v>
      </c>
      <c r="H69" s="76"/>
      <c r="I69" s="1400">
        <f t="shared" si="2"/>
        <v>10</v>
      </c>
    </row>
    <row r="70" spans="2:9">
      <c r="B70" s="1427" t="s">
        <v>148</v>
      </c>
      <c r="C70" s="44" t="s">
        <v>129</v>
      </c>
      <c r="D70" s="45"/>
      <c r="E70" s="45"/>
      <c r="F70" s="45">
        <f>'2018 Exhibitor Points '!H121</f>
        <v>7</v>
      </c>
      <c r="G70" s="47"/>
      <c r="H70" s="47"/>
      <c r="I70" s="1400">
        <f t="shared" si="2"/>
        <v>7</v>
      </c>
    </row>
    <row r="71" spans="2:9">
      <c r="B71" s="1395" t="s">
        <v>149</v>
      </c>
      <c r="C71" s="1387" t="s">
        <v>129</v>
      </c>
      <c r="D71" s="1383"/>
      <c r="E71" s="1383"/>
      <c r="F71" s="1383">
        <f>'2018 Exhibitor Points '!H954</f>
        <v>7</v>
      </c>
      <c r="G71" s="1385"/>
      <c r="H71" s="1385"/>
      <c r="I71" s="1400">
        <f t="shared" si="2"/>
        <v>7</v>
      </c>
    </row>
    <row r="72" spans="2:9">
      <c r="B72" s="61" t="s">
        <v>150</v>
      </c>
      <c r="C72" s="44" t="s">
        <v>129</v>
      </c>
      <c r="D72" s="75"/>
      <c r="E72" s="75"/>
      <c r="F72" s="75"/>
      <c r="G72" s="76">
        <f>'2019 Exhibitor Points'!G1441</f>
        <v>7</v>
      </c>
      <c r="H72" s="76"/>
      <c r="I72" s="1400">
        <f t="shared" si="2"/>
        <v>7</v>
      </c>
    </row>
    <row r="73" spans="2:9">
      <c r="B73" s="1396" t="s">
        <v>151</v>
      </c>
      <c r="C73" s="1387" t="s">
        <v>129</v>
      </c>
      <c r="D73" s="1397"/>
      <c r="E73" s="1397"/>
      <c r="F73" s="1397"/>
      <c r="G73" s="1398">
        <f>'2019 Exhibitor Points'!G1545</f>
        <v>7</v>
      </c>
      <c r="H73" s="1398"/>
      <c r="I73" s="1400">
        <f t="shared" si="2"/>
        <v>7</v>
      </c>
    </row>
    <row r="74" spans="2:9">
      <c r="B74" s="61" t="s">
        <v>152</v>
      </c>
      <c r="C74" s="70" t="s">
        <v>129</v>
      </c>
      <c r="D74" s="45"/>
      <c r="E74" s="45"/>
      <c r="F74" s="45">
        <f>'2018 Exhibitor Points '!H419</f>
        <v>5</v>
      </c>
      <c r="G74" s="47"/>
      <c r="H74" s="47"/>
      <c r="I74" s="1400">
        <f t="shared" si="2"/>
        <v>5</v>
      </c>
    </row>
    <row r="75" spans="2:9">
      <c r="B75" s="61" t="s">
        <v>153</v>
      </c>
      <c r="C75" s="44" t="s">
        <v>129</v>
      </c>
      <c r="D75" s="75"/>
      <c r="E75" s="75"/>
      <c r="F75" s="75">
        <f>'2018 Exhibitor Points '!H770</f>
        <v>5</v>
      </c>
      <c r="G75" s="76"/>
      <c r="H75" s="76"/>
      <c r="I75" s="1400">
        <f t="shared" si="2"/>
        <v>5</v>
      </c>
    </row>
    <row r="76" spans="2:9">
      <c r="B76" s="1399" t="s">
        <v>154</v>
      </c>
      <c r="C76" s="1382" t="s">
        <v>129</v>
      </c>
      <c r="D76" s="1383"/>
      <c r="E76" s="1383"/>
      <c r="F76" s="1383"/>
      <c r="G76" s="1385">
        <f>'2019 Exhibitor Points'!G780</f>
        <v>5</v>
      </c>
      <c r="H76" s="1385"/>
      <c r="I76" s="1400">
        <f t="shared" si="2"/>
        <v>5</v>
      </c>
    </row>
    <row r="77" spans="2:9">
      <c r="B77" s="1391" t="s">
        <v>155</v>
      </c>
      <c r="C77" s="1382" t="s">
        <v>129</v>
      </c>
      <c r="D77" s="1383"/>
      <c r="E77" s="1383"/>
      <c r="F77" s="1383">
        <f>'2018 Exhibitor Points '!H827</f>
        <v>5</v>
      </c>
      <c r="G77" s="1385"/>
      <c r="H77" s="1385"/>
      <c r="I77" s="1400">
        <f t="shared" si="2"/>
        <v>5</v>
      </c>
    </row>
    <row r="78" spans="2:9">
      <c r="B78" s="1395" t="s">
        <v>156</v>
      </c>
      <c r="C78" s="1387" t="s">
        <v>129</v>
      </c>
      <c r="D78" s="1383"/>
      <c r="E78" s="1383"/>
      <c r="F78" s="1383">
        <f>'2018 Exhibitor Points '!H958</f>
        <v>5</v>
      </c>
      <c r="G78" s="1385"/>
      <c r="H78" s="1385"/>
      <c r="I78" s="1400">
        <f t="shared" si="2"/>
        <v>5</v>
      </c>
    </row>
    <row r="79" spans="2:9">
      <c r="B79" s="61" t="s">
        <v>157</v>
      </c>
      <c r="C79" s="44" t="s">
        <v>129</v>
      </c>
      <c r="D79" s="75"/>
      <c r="E79" s="75"/>
      <c r="F79" s="75"/>
      <c r="G79" s="76">
        <f>'2019 Exhibitor Points'!G1042</f>
        <v>5</v>
      </c>
      <c r="H79" s="76"/>
      <c r="I79" s="1400">
        <f t="shared" si="2"/>
        <v>5</v>
      </c>
    </row>
    <row r="80" spans="2:9">
      <c r="B80" s="61" t="s">
        <v>158</v>
      </c>
      <c r="C80" s="70" t="s">
        <v>129</v>
      </c>
      <c r="D80" s="75"/>
      <c r="E80" s="75"/>
      <c r="F80" s="75"/>
      <c r="G80" s="76">
        <f>'2019 Exhibitor Points'!G1429</f>
        <v>5</v>
      </c>
      <c r="H80" s="76"/>
      <c r="I80" s="1400">
        <f t="shared" si="2"/>
        <v>5</v>
      </c>
    </row>
    <row r="81" spans="2:9">
      <c r="B81" s="61" t="s">
        <v>159</v>
      </c>
      <c r="C81" s="44" t="s">
        <v>129</v>
      </c>
      <c r="D81" s="75"/>
      <c r="E81" s="75"/>
      <c r="F81" s="75"/>
      <c r="G81" s="76">
        <f>'2019 Exhibitor Points'!G1449</f>
        <v>5</v>
      </c>
      <c r="H81" s="76"/>
      <c r="I81" s="1400">
        <f t="shared" si="2"/>
        <v>5</v>
      </c>
    </row>
    <row r="82" spans="2:9">
      <c r="B82" s="1391" t="s">
        <v>160</v>
      </c>
      <c r="C82" s="1382" t="s">
        <v>129</v>
      </c>
      <c r="D82" s="1383"/>
      <c r="E82" s="1383"/>
      <c r="F82" s="1383"/>
      <c r="G82" s="1385">
        <f>'2019 Exhibitor Points'!G1460</f>
        <v>5</v>
      </c>
      <c r="H82" s="1385"/>
      <c r="I82" s="1400">
        <f t="shared" si="2"/>
        <v>5</v>
      </c>
    </row>
    <row r="83" spans="2:9">
      <c r="B83" s="61" t="s">
        <v>161</v>
      </c>
      <c r="C83" s="44" t="s">
        <v>129</v>
      </c>
      <c r="D83" s="75"/>
      <c r="E83" s="75"/>
      <c r="F83" s="75"/>
      <c r="G83" s="76">
        <f>'2019 Exhibitor Points'!G1479</f>
        <v>5</v>
      </c>
      <c r="H83" s="76"/>
      <c r="I83" s="1400">
        <f t="shared" si="2"/>
        <v>5</v>
      </c>
    </row>
    <row r="84" spans="2:9">
      <c r="B84" s="1380" t="s">
        <v>162</v>
      </c>
      <c r="C84" s="64" t="s">
        <v>129</v>
      </c>
      <c r="D84" s="45"/>
      <c r="E84" s="45"/>
      <c r="F84" s="45"/>
      <c r="G84" s="47">
        <f>'2019 Exhibitor Points'!G646</f>
        <v>3</v>
      </c>
      <c r="H84" s="47"/>
      <c r="I84" s="1400">
        <f t="shared" si="2"/>
        <v>3</v>
      </c>
    </row>
    <row r="85" spans="2:9">
      <c r="B85" s="61" t="s">
        <v>163</v>
      </c>
      <c r="C85" s="70" t="s">
        <v>164</v>
      </c>
      <c r="D85" s="45"/>
      <c r="E85" s="45"/>
      <c r="F85" s="45"/>
      <c r="G85" s="47">
        <f>'2019 Exhibitor Points'!G384</f>
        <v>6</v>
      </c>
      <c r="H85" s="47">
        <f>'2020 Exhibitor points'!G301</f>
        <v>17</v>
      </c>
      <c r="I85" s="48">
        <f t="shared" si="2"/>
        <v>23</v>
      </c>
    </row>
    <row r="86" spans="2:9">
      <c r="B86" s="63" t="s">
        <v>165</v>
      </c>
      <c r="C86" s="44" t="s">
        <v>164</v>
      </c>
      <c r="D86" s="45"/>
      <c r="E86" s="45"/>
      <c r="F86" s="45">
        <f>'2018 Exhibitor Points '!H596</f>
        <v>28</v>
      </c>
      <c r="G86" s="47">
        <f>'2019 Exhibitor Points'!G552</f>
        <v>7</v>
      </c>
      <c r="H86" s="47">
        <f>'2020 Exhibitor points'!G423</f>
        <v>15</v>
      </c>
      <c r="I86" s="48">
        <f t="shared" ref="I86:I117" si="3">SUM(F86:H86)</f>
        <v>50</v>
      </c>
    </row>
    <row r="87" spans="2:9">
      <c r="B87" s="61" t="s">
        <v>166</v>
      </c>
      <c r="C87" s="70" t="s">
        <v>164</v>
      </c>
      <c r="D87" s="45"/>
      <c r="E87" s="45"/>
      <c r="F87" s="45"/>
      <c r="G87" s="47">
        <f>'2019 Exhibitor Points'!G468</f>
        <v>27</v>
      </c>
      <c r="H87" s="47">
        <f>'2020 Exhibitor points'!G368</f>
        <v>15</v>
      </c>
      <c r="I87" s="48">
        <f t="shared" si="3"/>
        <v>42</v>
      </c>
    </row>
    <row r="88" spans="2:9">
      <c r="B88" s="61" t="s">
        <v>167</v>
      </c>
      <c r="C88" s="44" t="s">
        <v>164</v>
      </c>
      <c r="D88" s="75"/>
      <c r="E88" s="75"/>
      <c r="F88" s="75">
        <f>'2018 Exhibitor Points '!H841</f>
        <v>17</v>
      </c>
      <c r="G88" s="76">
        <f>'2019 Exhibitor Points'!G807</f>
        <v>13</v>
      </c>
      <c r="H88" s="76">
        <f>'2020 Exhibitor points'!G650</f>
        <v>13</v>
      </c>
      <c r="I88" s="48">
        <f t="shared" si="3"/>
        <v>43</v>
      </c>
    </row>
    <row r="89" spans="2:9">
      <c r="B89" s="61" t="s">
        <v>168</v>
      </c>
      <c r="C89" s="44" t="s">
        <v>164</v>
      </c>
      <c r="D89" s="75"/>
      <c r="E89" s="75"/>
      <c r="F89" s="75">
        <f>'2018 Exhibitor Points '!H807</f>
        <v>14</v>
      </c>
      <c r="G89" s="76">
        <f>'2019 Exhibitor Points'!G772</f>
        <v>5</v>
      </c>
      <c r="H89" s="76">
        <f>'2020 Exhibitor points'!G608</f>
        <v>10</v>
      </c>
      <c r="I89" s="48">
        <f t="shared" si="3"/>
        <v>29</v>
      </c>
    </row>
    <row r="90" spans="2:9">
      <c r="B90" s="63" t="s">
        <v>169</v>
      </c>
      <c r="C90" s="44" t="s">
        <v>164</v>
      </c>
      <c r="D90" s="45"/>
      <c r="E90" s="45"/>
      <c r="F90" s="45"/>
      <c r="G90" s="47">
        <f>'2019 Exhibitor Points'!G245</f>
        <v>5</v>
      </c>
      <c r="H90" s="47">
        <f>'2020 Exhibitor points'!G182</f>
        <v>10</v>
      </c>
      <c r="I90" s="48">
        <f t="shared" si="3"/>
        <v>15</v>
      </c>
    </row>
    <row r="91" spans="2:9">
      <c r="B91" s="61" t="s">
        <v>170</v>
      </c>
      <c r="C91" s="44" t="s">
        <v>164</v>
      </c>
      <c r="D91" s="75"/>
      <c r="E91" s="75"/>
      <c r="F91" s="75"/>
      <c r="G91" s="76"/>
      <c r="H91" s="76">
        <f>'2020 Exhibitor points'!G1130</f>
        <v>10</v>
      </c>
      <c r="I91" s="48">
        <f t="shared" si="3"/>
        <v>10</v>
      </c>
    </row>
    <row r="92" spans="2:9">
      <c r="B92" s="61" t="s">
        <v>171</v>
      </c>
      <c r="C92" s="70" t="s">
        <v>164</v>
      </c>
      <c r="D92" s="75"/>
      <c r="E92" s="75"/>
      <c r="F92" s="75">
        <f>'2018 Exhibitor Points '!H1247</f>
        <v>30</v>
      </c>
      <c r="G92" s="76">
        <f>'2019 Exhibitor Points'!G1182</f>
        <v>25</v>
      </c>
      <c r="H92" s="76">
        <f>'2020 Exhibitor points'!G1003</f>
        <v>7</v>
      </c>
      <c r="I92" s="1379">
        <f t="shared" si="3"/>
        <v>62</v>
      </c>
    </row>
    <row r="93" spans="2:9">
      <c r="B93" s="63" t="s">
        <v>172</v>
      </c>
      <c r="C93" s="44" t="s">
        <v>164</v>
      </c>
      <c r="D93" s="45"/>
      <c r="E93" s="45"/>
      <c r="F93" s="45">
        <f>'2018 Exhibitor Points '!H283</f>
        <v>10</v>
      </c>
      <c r="G93" s="47">
        <f>'2019 Exhibitor Points'!G261</f>
        <v>34</v>
      </c>
      <c r="H93" s="47">
        <f>'2020 Exhibitor points'!G194</f>
        <v>7</v>
      </c>
      <c r="I93" s="48">
        <f t="shared" si="3"/>
        <v>51</v>
      </c>
    </row>
    <row r="94" spans="2:9">
      <c r="B94" s="61" t="s">
        <v>173</v>
      </c>
      <c r="C94" s="44" t="s">
        <v>164</v>
      </c>
      <c r="D94" s="75"/>
      <c r="E94" s="75"/>
      <c r="F94" s="75">
        <f>'2019 Exhibitor Points'!G794</f>
        <v>5</v>
      </c>
      <c r="G94" s="76">
        <f>'2019 Exhibitor Points'!G796</f>
        <v>5</v>
      </c>
      <c r="H94" s="76">
        <f>'2020 Exhibitor points'!G638</f>
        <v>7</v>
      </c>
      <c r="I94" s="48">
        <f t="shared" si="3"/>
        <v>17</v>
      </c>
    </row>
    <row r="95" spans="2:9">
      <c r="B95" s="63" t="s">
        <v>174</v>
      </c>
      <c r="C95" s="44" t="s">
        <v>164</v>
      </c>
      <c r="D95" s="45"/>
      <c r="E95" s="45"/>
      <c r="F95" s="45"/>
      <c r="G95" s="47"/>
      <c r="H95" s="47">
        <f>'2020 Exhibitor points'!G504</f>
        <v>7</v>
      </c>
      <c r="I95" s="48">
        <f t="shared" si="3"/>
        <v>7</v>
      </c>
    </row>
    <row r="96" spans="2:9">
      <c r="B96" s="63" t="s">
        <v>175</v>
      </c>
      <c r="C96" s="70" t="s">
        <v>164</v>
      </c>
      <c r="D96" s="45"/>
      <c r="E96" s="45"/>
      <c r="F96" s="45"/>
      <c r="G96" s="47"/>
      <c r="H96" s="47">
        <f>'2020 Exhibitor points'!G388</f>
        <v>6</v>
      </c>
      <c r="I96" s="48">
        <f t="shared" si="3"/>
        <v>6</v>
      </c>
    </row>
    <row r="97" spans="2:9">
      <c r="B97" s="61" t="s">
        <v>176</v>
      </c>
      <c r="C97" s="44" t="s">
        <v>164</v>
      </c>
      <c r="D97" s="75"/>
      <c r="E97" s="75"/>
      <c r="F97" s="75">
        <f>'2019 Exhibitor Points'!G1341</f>
        <v>8</v>
      </c>
      <c r="G97" s="76">
        <f>'2019 Exhibitor Points'!G1343</f>
        <v>7</v>
      </c>
      <c r="H97" s="76">
        <f>'2020 Exhibitor points'!G1153</f>
        <v>5</v>
      </c>
      <c r="I97" s="48">
        <f t="shared" si="3"/>
        <v>20</v>
      </c>
    </row>
    <row r="98" spans="2:9">
      <c r="B98" s="59" t="s">
        <v>177</v>
      </c>
      <c r="C98" s="44" t="s">
        <v>164</v>
      </c>
      <c r="D98" s="45"/>
      <c r="E98" s="45"/>
      <c r="F98" s="45"/>
      <c r="G98" s="47"/>
      <c r="H98" s="47">
        <f>'2020 Exhibitor points'!G97</f>
        <v>5</v>
      </c>
      <c r="I98" s="48">
        <f t="shared" si="3"/>
        <v>5</v>
      </c>
    </row>
    <row r="99" spans="2:9">
      <c r="B99" s="543" t="s">
        <v>178</v>
      </c>
      <c r="C99" s="70" t="s">
        <v>164</v>
      </c>
      <c r="D99" s="45"/>
      <c r="E99" s="45"/>
      <c r="F99" s="45">
        <f>'2018 Exhibitor Points '!H495</f>
        <v>23</v>
      </c>
      <c r="G99" s="47"/>
      <c r="H99" s="47">
        <f>'2020 Exhibitor points'!G355</f>
        <v>3</v>
      </c>
      <c r="I99" s="48">
        <f t="shared" si="3"/>
        <v>26</v>
      </c>
    </row>
    <row r="100" spans="2:9">
      <c r="B100" s="61" t="s">
        <v>179</v>
      </c>
      <c r="C100" s="70" t="s">
        <v>164</v>
      </c>
      <c r="D100" s="45"/>
      <c r="E100" s="45"/>
      <c r="F100" s="45"/>
      <c r="G100" s="47"/>
      <c r="H100" s="47">
        <f>'2020 Exhibitor points'!G292</f>
        <v>3</v>
      </c>
      <c r="I100" s="48">
        <f t="shared" si="3"/>
        <v>3</v>
      </c>
    </row>
    <row r="101" spans="2:9">
      <c r="B101" s="61" t="s">
        <v>180</v>
      </c>
      <c r="C101" s="44" t="s">
        <v>164</v>
      </c>
      <c r="D101" s="75"/>
      <c r="E101" s="75"/>
      <c r="F101" s="75">
        <f>'2018 Exhibitor Points '!H1040</f>
        <v>0</v>
      </c>
      <c r="G101" s="76"/>
      <c r="H101" s="76">
        <f>'2020 Exhibitor points'!G834</f>
        <v>3</v>
      </c>
      <c r="I101" s="48">
        <f t="shared" si="3"/>
        <v>3</v>
      </c>
    </row>
    <row r="102" spans="2:9">
      <c r="B102" s="61" t="s">
        <v>181</v>
      </c>
      <c r="C102" s="44" t="s">
        <v>164</v>
      </c>
      <c r="D102" s="75"/>
      <c r="E102" s="75"/>
      <c r="F102" s="75">
        <f>'2018 Exhibitor Points '!H901</f>
        <v>20</v>
      </c>
      <c r="G102" s="76">
        <f>'2019 Exhibitor Points'!G851</f>
        <v>0</v>
      </c>
      <c r="H102" s="76">
        <f>'2020 Exhibitor points'!G694</f>
        <v>0</v>
      </c>
      <c r="I102" s="48">
        <f t="shared" si="3"/>
        <v>20</v>
      </c>
    </row>
    <row r="103" spans="2:9">
      <c r="B103" s="61" t="s">
        <v>182</v>
      </c>
      <c r="C103" s="44" t="s">
        <v>164</v>
      </c>
      <c r="D103" s="75"/>
      <c r="E103" s="75"/>
      <c r="F103" s="75"/>
      <c r="G103" s="76">
        <f>'2019 Exhibitor Points'!G1316</f>
        <v>30</v>
      </c>
      <c r="H103" s="76"/>
      <c r="I103" s="48">
        <f t="shared" si="3"/>
        <v>30</v>
      </c>
    </row>
    <row r="104" spans="2:9">
      <c r="B104" s="61" t="s">
        <v>183</v>
      </c>
      <c r="C104" s="44" t="s">
        <v>164</v>
      </c>
      <c r="D104" s="45"/>
      <c r="E104" s="45"/>
      <c r="F104" s="45">
        <f>'2018 Exhibitor Points '!H321</f>
        <v>25</v>
      </c>
      <c r="G104" s="47"/>
      <c r="H104" s="47"/>
      <c r="I104" s="48">
        <f t="shared" si="3"/>
        <v>25</v>
      </c>
    </row>
    <row r="105" spans="2:9">
      <c r="B105" s="1394" t="s">
        <v>184</v>
      </c>
      <c r="C105" s="1387" t="s">
        <v>164</v>
      </c>
      <c r="D105" s="1388"/>
      <c r="E105" s="1388"/>
      <c r="F105" s="1388"/>
      <c r="G105" s="1389">
        <f>'2019 Exhibitor Points'!G611</f>
        <v>25</v>
      </c>
      <c r="H105" s="1389"/>
      <c r="I105" s="48">
        <f t="shared" si="3"/>
        <v>25</v>
      </c>
    </row>
    <row r="106" spans="2:9">
      <c r="B106" s="61" t="s">
        <v>185</v>
      </c>
      <c r="C106" s="44" t="s">
        <v>164</v>
      </c>
      <c r="D106" s="75"/>
      <c r="E106" s="75"/>
      <c r="F106" s="75">
        <f>'2018 Exhibitor Points '!H1091</f>
        <v>20</v>
      </c>
      <c r="G106" s="76">
        <f>'2019 Exhibitor Points'!G1028</f>
        <v>5</v>
      </c>
      <c r="H106" s="76"/>
      <c r="I106" s="48">
        <f t="shared" si="3"/>
        <v>25</v>
      </c>
    </row>
    <row r="107" spans="2:9">
      <c r="B107" s="61" t="s">
        <v>186</v>
      </c>
      <c r="C107" s="44" t="s">
        <v>164</v>
      </c>
      <c r="D107" s="45"/>
      <c r="E107" s="45"/>
      <c r="F107" s="45"/>
      <c r="G107" s="47">
        <f>'2019 Exhibitor Points'!G233</f>
        <v>24</v>
      </c>
      <c r="H107" s="47"/>
      <c r="I107" s="48">
        <f t="shared" si="3"/>
        <v>24</v>
      </c>
    </row>
    <row r="108" spans="2:9">
      <c r="B108" s="63" t="s">
        <v>187</v>
      </c>
      <c r="C108" s="44" t="s">
        <v>164</v>
      </c>
      <c r="D108" s="45"/>
      <c r="E108" s="45"/>
      <c r="F108" s="45">
        <f>'2018 Exhibitor Points '!H350</f>
        <v>17</v>
      </c>
      <c r="G108" s="47">
        <f>'2019 Exhibitor Points'!G324</f>
        <v>7</v>
      </c>
      <c r="H108" s="47"/>
      <c r="I108" s="48">
        <f t="shared" si="3"/>
        <v>24</v>
      </c>
    </row>
    <row r="109" spans="2:9">
      <c r="B109" s="63" t="s">
        <v>188</v>
      </c>
      <c r="C109" s="44" t="s">
        <v>164</v>
      </c>
      <c r="D109" s="75"/>
      <c r="E109" s="75"/>
      <c r="F109" s="75">
        <f>'2018 Exhibitor Points '!H854</f>
        <v>13</v>
      </c>
      <c r="G109" s="76">
        <f>'2019 Exhibitor Points'!G819</f>
        <v>10</v>
      </c>
      <c r="H109" s="76"/>
      <c r="I109" s="48">
        <f t="shared" si="3"/>
        <v>23</v>
      </c>
    </row>
    <row r="110" spans="2:9">
      <c r="B110" s="61" t="s">
        <v>189</v>
      </c>
      <c r="C110" s="44" t="s">
        <v>164</v>
      </c>
      <c r="D110" s="75"/>
      <c r="E110" s="75"/>
      <c r="F110" s="75">
        <f>'2018 Exhibitor Points '!H1504</f>
        <v>22</v>
      </c>
      <c r="G110" s="76"/>
      <c r="H110" s="76"/>
      <c r="I110" s="48">
        <f t="shared" si="3"/>
        <v>22</v>
      </c>
    </row>
    <row r="111" spans="2:9">
      <c r="B111" s="63" t="s">
        <v>190</v>
      </c>
      <c r="C111" s="64" t="s">
        <v>164</v>
      </c>
      <c r="D111" s="75"/>
      <c r="E111" s="75"/>
      <c r="F111" s="75">
        <f>'2018 Exhibitor Points '!H1232</f>
        <v>20</v>
      </c>
      <c r="G111" s="76"/>
      <c r="H111" s="76"/>
      <c r="I111" s="48">
        <f t="shared" si="3"/>
        <v>20</v>
      </c>
    </row>
    <row r="112" spans="2:9">
      <c r="B112" s="63" t="s">
        <v>191</v>
      </c>
      <c r="C112" s="44" t="s">
        <v>164</v>
      </c>
      <c r="D112" s="75"/>
      <c r="E112" s="75"/>
      <c r="F112" s="75">
        <f>'2018 Exhibitor Points '!H986</f>
        <v>18</v>
      </c>
      <c r="G112" s="76"/>
      <c r="H112" s="76"/>
      <c r="I112" s="48">
        <f t="shared" si="3"/>
        <v>18</v>
      </c>
    </row>
    <row r="113" spans="2:9">
      <c r="B113" s="61" t="s">
        <v>192</v>
      </c>
      <c r="C113" s="44" t="s">
        <v>164</v>
      </c>
      <c r="D113" s="45"/>
      <c r="E113" s="45"/>
      <c r="F113" s="45">
        <f>'2018 Exhibitor Points '!H356</f>
        <v>5</v>
      </c>
      <c r="G113" s="47">
        <f>'2019 Exhibitor Points'!G333</f>
        <v>10</v>
      </c>
      <c r="H113" s="47"/>
      <c r="I113" s="48">
        <f t="shared" si="3"/>
        <v>15</v>
      </c>
    </row>
    <row r="114" spans="2:9">
      <c r="B114" s="61" t="s">
        <v>193</v>
      </c>
      <c r="C114" s="44" t="s">
        <v>164</v>
      </c>
      <c r="D114" s="45"/>
      <c r="E114" s="45"/>
      <c r="F114" s="45">
        <f>'2018 Exhibitor Points '!H515</f>
        <v>10</v>
      </c>
      <c r="G114" s="47">
        <f>'2019 Exhibitor Points'!G478</f>
        <v>5</v>
      </c>
      <c r="H114" s="47"/>
      <c r="I114" s="48">
        <f t="shared" si="3"/>
        <v>15</v>
      </c>
    </row>
    <row r="115" spans="2:9">
      <c r="B115" s="63" t="s">
        <v>194</v>
      </c>
      <c r="C115" s="64" t="s">
        <v>164</v>
      </c>
      <c r="D115" s="45"/>
      <c r="E115" s="45"/>
      <c r="F115" s="45">
        <f>'2018 Exhibitor Points '!H187</f>
        <v>10</v>
      </c>
      <c r="G115" s="47">
        <f>'2019 Exhibitor Points'!G165</f>
        <v>3</v>
      </c>
      <c r="H115" s="47"/>
      <c r="I115" s="48">
        <f t="shared" si="3"/>
        <v>13</v>
      </c>
    </row>
    <row r="116" spans="2:9">
      <c r="B116" s="63" t="s">
        <v>195</v>
      </c>
      <c r="C116" s="44" t="s">
        <v>164</v>
      </c>
      <c r="D116" s="75"/>
      <c r="E116" s="75"/>
      <c r="F116" s="75">
        <f>'2018 Exhibitor Points '!H908</f>
        <v>10</v>
      </c>
      <c r="G116" s="76"/>
      <c r="H116" s="76"/>
      <c r="I116" s="48">
        <f t="shared" si="3"/>
        <v>10</v>
      </c>
    </row>
    <row r="117" spans="2:9">
      <c r="B117" s="61" t="s">
        <v>196</v>
      </c>
      <c r="C117" s="44" t="s">
        <v>164</v>
      </c>
      <c r="D117" s="75"/>
      <c r="E117" s="75"/>
      <c r="F117" s="75"/>
      <c r="G117" s="76">
        <f>'2019 Exhibitor Points'!G1320</f>
        <v>10</v>
      </c>
      <c r="H117" s="76"/>
      <c r="I117" s="48">
        <f t="shared" si="3"/>
        <v>10</v>
      </c>
    </row>
    <row r="118" spans="2:9">
      <c r="B118" s="61" t="s">
        <v>197</v>
      </c>
      <c r="C118" s="44" t="s">
        <v>164</v>
      </c>
      <c r="D118" s="75"/>
      <c r="E118" s="75"/>
      <c r="F118" s="75">
        <f>'2018 Exhibitor Points '!H1540</f>
        <v>10</v>
      </c>
      <c r="G118" s="76"/>
      <c r="H118" s="76"/>
      <c r="I118" s="48">
        <f t="shared" ref="I118:I133" si="4">SUM(F118:H118)</f>
        <v>10</v>
      </c>
    </row>
    <row r="119" spans="2:9">
      <c r="B119" s="61" t="s">
        <v>198</v>
      </c>
      <c r="C119" s="44" t="s">
        <v>164</v>
      </c>
      <c r="D119" s="75"/>
      <c r="E119" s="75"/>
      <c r="F119" s="75">
        <f>'2018 Exhibitor Points '!H872</f>
        <v>9</v>
      </c>
      <c r="G119" s="76"/>
      <c r="H119" s="76"/>
      <c r="I119" s="48">
        <f t="shared" si="4"/>
        <v>9</v>
      </c>
    </row>
    <row r="120" spans="2:9">
      <c r="B120" s="61" t="s">
        <v>199</v>
      </c>
      <c r="C120" s="44" t="s">
        <v>164</v>
      </c>
      <c r="D120" s="45"/>
      <c r="E120" s="45"/>
      <c r="F120" s="45">
        <f>'2018 Exhibitor Points '!H203</f>
        <v>5</v>
      </c>
      <c r="G120" s="47">
        <f>'2019 Exhibitor Points'!G185</f>
        <v>3</v>
      </c>
      <c r="H120" s="47"/>
      <c r="I120" s="48">
        <f t="shared" si="4"/>
        <v>8</v>
      </c>
    </row>
    <row r="121" spans="2:9">
      <c r="B121" s="61" t="s">
        <v>200</v>
      </c>
      <c r="C121" s="44" t="s">
        <v>164</v>
      </c>
      <c r="D121" s="45"/>
      <c r="E121" s="45"/>
      <c r="F121" s="45">
        <f>'2018 Exhibitor Points '!H27</f>
        <v>7</v>
      </c>
      <c r="G121" s="47"/>
      <c r="H121" s="47"/>
      <c r="I121" s="48">
        <f t="shared" si="4"/>
        <v>7</v>
      </c>
    </row>
    <row r="122" spans="2:9">
      <c r="B122" s="1391" t="s">
        <v>201</v>
      </c>
      <c r="C122" s="1382" t="s">
        <v>164</v>
      </c>
      <c r="D122" s="1383"/>
      <c r="E122" s="1383">
        <v>3</v>
      </c>
      <c r="F122" s="1383">
        <f>'2018 Exhibitor Points '!H1070</f>
        <v>7</v>
      </c>
      <c r="G122" s="1385"/>
      <c r="H122" s="1385"/>
      <c r="I122" s="48">
        <f t="shared" si="4"/>
        <v>7</v>
      </c>
    </row>
    <row r="123" spans="2:9">
      <c r="B123" s="59" t="s">
        <v>202</v>
      </c>
      <c r="C123" s="70" t="s">
        <v>164</v>
      </c>
      <c r="D123" s="75"/>
      <c r="E123" s="75"/>
      <c r="F123" s="75">
        <f>'2018 Exhibitor Points '!H764</f>
        <v>3</v>
      </c>
      <c r="G123" s="76">
        <f>'2019 Exhibitor Points'!G713</f>
        <v>3</v>
      </c>
      <c r="H123" s="76"/>
      <c r="I123" s="48">
        <f t="shared" si="4"/>
        <v>6</v>
      </c>
    </row>
    <row r="124" spans="2:9">
      <c r="B124" s="71" t="s">
        <v>203</v>
      </c>
      <c r="C124" s="64" t="s">
        <v>164</v>
      </c>
      <c r="D124" s="45"/>
      <c r="E124" s="45"/>
      <c r="F124" s="45">
        <f>'2018 Exhibitor Points '!H337</f>
        <v>5</v>
      </c>
      <c r="G124" s="47"/>
      <c r="H124" s="47"/>
      <c r="I124" s="48">
        <f t="shared" si="4"/>
        <v>5</v>
      </c>
    </row>
    <row r="125" spans="2:9">
      <c r="B125" s="68" t="s">
        <v>204</v>
      </c>
      <c r="C125" s="69" t="s">
        <v>164</v>
      </c>
      <c r="D125" s="45"/>
      <c r="E125" s="45"/>
      <c r="F125" s="45">
        <f>'2018 Exhibitor Points '!H644</f>
        <v>5</v>
      </c>
      <c r="G125" s="47"/>
      <c r="H125" s="47"/>
      <c r="I125" s="48">
        <f t="shared" si="4"/>
        <v>5</v>
      </c>
    </row>
    <row r="126" spans="2:9">
      <c r="B126" s="61" t="s">
        <v>205</v>
      </c>
      <c r="C126" s="44" t="s">
        <v>164</v>
      </c>
      <c r="D126" s="75"/>
      <c r="E126" s="75"/>
      <c r="F126" s="75">
        <f>'2018 Exhibitor Points '!H860</f>
        <v>5</v>
      </c>
      <c r="G126" s="76"/>
      <c r="H126" s="76"/>
      <c r="I126" s="48">
        <f t="shared" si="4"/>
        <v>5</v>
      </c>
    </row>
    <row r="127" spans="2:9">
      <c r="B127" s="61" t="s">
        <v>206</v>
      </c>
      <c r="C127" s="44" t="s">
        <v>164</v>
      </c>
      <c r="D127" s="75"/>
      <c r="E127" s="75"/>
      <c r="F127" s="75">
        <f>'2018 Exhibitor Points '!H1045</f>
        <v>5</v>
      </c>
      <c r="G127" s="76"/>
      <c r="H127" s="76"/>
      <c r="I127" s="48">
        <f t="shared" si="4"/>
        <v>5</v>
      </c>
    </row>
    <row r="128" spans="2:9">
      <c r="B128" s="61" t="s">
        <v>207</v>
      </c>
      <c r="C128" s="44" t="s">
        <v>164</v>
      </c>
      <c r="D128" s="45"/>
      <c r="E128" s="45"/>
      <c r="F128" s="45">
        <f>'2018 Exhibitor Points '!H247</f>
        <v>3</v>
      </c>
      <c r="G128" s="47"/>
      <c r="H128" s="47"/>
      <c r="I128" s="48">
        <f t="shared" si="4"/>
        <v>3</v>
      </c>
    </row>
    <row r="129" spans="2:9">
      <c r="B129" s="61" t="s">
        <v>208</v>
      </c>
      <c r="C129" s="44" t="s">
        <v>164</v>
      </c>
      <c r="D129" s="45"/>
      <c r="E129" s="45"/>
      <c r="F129" s="45">
        <f>'2018 Exhibitor Points '!H298</f>
        <v>3</v>
      </c>
      <c r="G129" s="47"/>
      <c r="H129" s="47"/>
      <c r="I129" s="48">
        <f t="shared" si="4"/>
        <v>3</v>
      </c>
    </row>
    <row r="130" spans="2:9">
      <c r="B130" s="59" t="s">
        <v>209</v>
      </c>
      <c r="C130" s="70" t="s">
        <v>164</v>
      </c>
      <c r="D130" s="45"/>
      <c r="E130" s="45"/>
      <c r="F130" s="45">
        <f>'2018 Exhibitor Points '!H309</f>
        <v>3</v>
      </c>
      <c r="G130" s="47"/>
      <c r="H130" s="47"/>
      <c r="I130" s="48">
        <f t="shared" si="4"/>
        <v>3</v>
      </c>
    </row>
    <row r="131" spans="2:9">
      <c r="B131" s="61" t="s">
        <v>210</v>
      </c>
      <c r="C131" s="44" t="s">
        <v>164</v>
      </c>
      <c r="D131" s="45"/>
      <c r="E131" s="45"/>
      <c r="F131" s="45">
        <f>'2018 Exhibitor Points '!H360</f>
        <v>3</v>
      </c>
      <c r="G131" s="47"/>
      <c r="H131" s="47"/>
      <c r="I131" s="48">
        <f t="shared" si="4"/>
        <v>3</v>
      </c>
    </row>
    <row r="132" spans="2:9">
      <c r="B132" s="61" t="s">
        <v>211</v>
      </c>
      <c r="C132" s="70" t="s">
        <v>164</v>
      </c>
      <c r="D132" s="45"/>
      <c r="E132" s="45"/>
      <c r="F132" s="45">
        <f>'2018 Exhibitor Points '!H570</f>
        <v>3</v>
      </c>
      <c r="G132" s="47"/>
      <c r="H132" s="47"/>
      <c r="I132" s="48">
        <f t="shared" si="4"/>
        <v>3</v>
      </c>
    </row>
    <row r="133" spans="2:9">
      <c r="B133" s="1423" t="s">
        <v>212</v>
      </c>
      <c r="C133" s="1424" t="s">
        <v>164</v>
      </c>
      <c r="D133" s="1425"/>
      <c r="E133" s="1425"/>
      <c r="F133" s="1425">
        <f>'2018 Exhibitor Points '!H1343</f>
        <v>3</v>
      </c>
      <c r="G133" s="1426"/>
      <c r="H133" s="1426"/>
      <c r="I133" s="1446">
        <f t="shared" si="4"/>
        <v>3</v>
      </c>
    </row>
    <row r="151" spans="1:1">
      <c r="A151" s="60"/>
    </row>
  </sheetData>
  <sheetProtection selectLockedCells="1" selectUnlockedCells="1"/>
  <autoFilter ref="B4:I133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  <pageSetUpPr fitToPage="1"/>
  </sheetPr>
  <dimension ref="A1:IV1321"/>
  <sheetViews>
    <sheetView zoomScale="80" zoomScaleNormal="80" workbookViewId="0">
      <selection activeCell="K1099" sqref="K1099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1.42578125" style="73" customWidth="1"/>
    <col min="5" max="5" width="12.5703125" style="85" customWidth="1"/>
    <col min="6" max="6" width="17.85546875" style="86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1586</v>
      </c>
      <c r="B1" s="92"/>
      <c r="C1" s="92"/>
      <c r="D1" s="92"/>
      <c r="E1" s="93"/>
      <c r="F1" s="94"/>
      <c r="G1" s="95"/>
      <c r="H1" s="96"/>
      <c r="J1" s="89"/>
    </row>
    <row r="2" spans="1:20" s="2" customFormat="1" ht="18">
      <c r="A2" s="91"/>
      <c r="B2" s="92"/>
      <c r="C2" s="92"/>
      <c r="D2" s="92"/>
      <c r="E2" s="93"/>
      <c r="F2" s="94"/>
      <c r="G2" s="95"/>
      <c r="H2" s="96"/>
      <c r="J2" s="89"/>
    </row>
    <row r="3" spans="1:20" s="103" customFormat="1" ht="14.65" customHeigh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00" t="s">
        <v>219</v>
      </c>
      <c r="G3" s="101" t="s">
        <v>220</v>
      </c>
      <c r="H3" s="102" t="s">
        <v>221</v>
      </c>
      <c r="J3" s="99"/>
      <c r="K3" s="100"/>
    </row>
    <row r="4" spans="1:20" ht="16.5" customHeight="1">
      <c r="A4" s="104"/>
      <c r="C4" s="72"/>
      <c r="D4" s="72"/>
      <c r="F4" s="88"/>
      <c r="H4" s="105"/>
      <c r="J4" s="93"/>
    </row>
    <row r="5" spans="1:20" s="115" customFormat="1" ht="13.5" customHeight="1">
      <c r="A5" s="106">
        <v>2018</v>
      </c>
      <c r="B5" s="107" t="s">
        <v>164</v>
      </c>
      <c r="C5" s="107" t="s">
        <v>200</v>
      </c>
      <c r="D5" s="108" t="s">
        <v>222</v>
      </c>
      <c r="E5" s="109">
        <v>43163</v>
      </c>
      <c r="F5" s="110" t="s">
        <v>223</v>
      </c>
      <c r="G5" s="111">
        <v>7</v>
      </c>
      <c r="H5" s="112" t="s">
        <v>224</v>
      </c>
      <c r="I5" s="113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 ht="13.5" customHeight="1">
      <c r="A6" s="106">
        <v>2018</v>
      </c>
      <c r="B6" s="116"/>
      <c r="C6" s="116"/>
      <c r="D6" s="117"/>
      <c r="E6" s="118"/>
      <c r="F6" s="119"/>
      <c r="G6" s="111">
        <f>G5</f>
        <v>7</v>
      </c>
      <c r="H6" s="120"/>
      <c r="I6" s="121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 ht="13.5" customHeight="1">
      <c r="A7" s="124" t="s">
        <v>46</v>
      </c>
      <c r="B7" s="125"/>
      <c r="C7" s="125" t="s">
        <v>225</v>
      </c>
      <c r="D7" s="126"/>
      <c r="E7" s="127"/>
      <c r="F7" s="128"/>
      <c r="G7" s="129">
        <f>G6</f>
        <v>7</v>
      </c>
      <c r="H7" s="130"/>
      <c r="I7" s="103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 ht="13.5" customHeight="1">
      <c r="A8" s="104"/>
      <c r="D8" s="131"/>
      <c r="F8" s="132"/>
      <c r="G8" s="133"/>
      <c r="H8" s="105"/>
      <c r="J8" s="93"/>
    </row>
    <row r="9" spans="1:20" s="115" customFormat="1">
      <c r="A9" s="134">
        <v>2018</v>
      </c>
      <c r="B9" s="107" t="s">
        <v>91</v>
      </c>
      <c r="C9" s="107" t="s">
        <v>226</v>
      </c>
      <c r="D9" s="107" t="s">
        <v>227</v>
      </c>
      <c r="E9" s="135">
        <v>43240</v>
      </c>
      <c r="F9" s="136" t="s">
        <v>228</v>
      </c>
      <c r="G9" s="111">
        <v>7</v>
      </c>
      <c r="H9" s="112" t="s">
        <v>229</v>
      </c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34">
        <v>2018</v>
      </c>
      <c r="B10" s="107" t="s">
        <v>91</v>
      </c>
      <c r="C10" s="107" t="s">
        <v>226</v>
      </c>
      <c r="D10" s="107" t="s">
        <v>227</v>
      </c>
      <c r="E10" s="135">
        <v>43240</v>
      </c>
      <c r="F10" s="136" t="s">
        <v>230</v>
      </c>
      <c r="G10" s="111">
        <v>10</v>
      </c>
      <c r="H10" s="112" t="s">
        <v>231</v>
      </c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34">
        <v>2018</v>
      </c>
      <c r="B11" s="107" t="s">
        <v>91</v>
      </c>
      <c r="C11" s="107" t="s">
        <v>226</v>
      </c>
      <c r="D11" s="107" t="s">
        <v>112</v>
      </c>
      <c r="E11" s="135">
        <v>43422</v>
      </c>
      <c r="F11" s="136" t="s">
        <v>228</v>
      </c>
      <c r="G11" s="111">
        <v>5</v>
      </c>
      <c r="H11" s="112" t="s">
        <v>232</v>
      </c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34">
        <v>2018</v>
      </c>
      <c r="B12" s="107" t="s">
        <v>91</v>
      </c>
      <c r="C12" s="107" t="s">
        <v>226</v>
      </c>
      <c r="D12" s="107" t="s">
        <v>112</v>
      </c>
      <c r="E12" s="135">
        <v>43422</v>
      </c>
      <c r="F12" s="136" t="s">
        <v>228</v>
      </c>
      <c r="G12" s="111">
        <v>5</v>
      </c>
      <c r="H12" s="112" t="s">
        <v>233</v>
      </c>
      <c r="I12" s="113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34">
        <v>2018</v>
      </c>
      <c r="B13" s="107" t="s">
        <v>91</v>
      </c>
      <c r="C13" s="107" t="s">
        <v>226</v>
      </c>
      <c r="D13" s="107" t="s">
        <v>112</v>
      </c>
      <c r="E13" s="135">
        <v>43422</v>
      </c>
      <c r="F13" s="136" t="s">
        <v>235</v>
      </c>
      <c r="G13" s="111">
        <v>5</v>
      </c>
      <c r="H13" s="112" t="s">
        <v>236</v>
      </c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34">
        <v>2018</v>
      </c>
      <c r="B14" s="107" t="s">
        <v>91</v>
      </c>
      <c r="C14" s="107" t="s">
        <v>226</v>
      </c>
      <c r="D14" s="107" t="s">
        <v>112</v>
      </c>
      <c r="E14" s="135">
        <v>43422</v>
      </c>
      <c r="F14" s="136" t="s">
        <v>235</v>
      </c>
      <c r="G14" s="111">
        <v>0</v>
      </c>
      <c r="H14" s="112" t="s">
        <v>237</v>
      </c>
      <c r="I14" s="113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34">
        <v>2018</v>
      </c>
      <c r="B15" s="107"/>
      <c r="C15" s="107"/>
      <c r="D15" s="107"/>
      <c r="E15" s="135"/>
      <c r="F15" s="136"/>
      <c r="G15" s="111">
        <f>SUM(G9:G14)</f>
        <v>32</v>
      </c>
      <c r="H15" s="112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226</v>
      </c>
      <c r="D16" s="138" t="s">
        <v>227</v>
      </c>
      <c r="E16" s="139">
        <v>43604</v>
      </c>
      <c r="F16" s="140" t="s">
        <v>238</v>
      </c>
      <c r="G16" s="141">
        <v>7</v>
      </c>
      <c r="H16" s="142" t="s">
        <v>239</v>
      </c>
    </row>
    <row r="17" spans="1:256">
      <c r="A17" s="137">
        <v>2019</v>
      </c>
      <c r="B17" s="138" t="s">
        <v>91</v>
      </c>
      <c r="C17" s="73" t="s">
        <v>226</v>
      </c>
      <c r="D17" s="138" t="s">
        <v>227</v>
      </c>
      <c r="E17" s="139">
        <v>43604</v>
      </c>
      <c r="F17" s="140" t="s">
        <v>240</v>
      </c>
      <c r="G17" s="141">
        <v>3</v>
      </c>
      <c r="H17" s="142" t="s">
        <v>241</v>
      </c>
    </row>
    <row r="18" spans="1:256">
      <c r="A18" s="137">
        <v>2019</v>
      </c>
      <c r="B18" s="138" t="s">
        <v>91</v>
      </c>
      <c r="C18" s="73" t="s">
        <v>226</v>
      </c>
      <c r="D18" s="138" t="s">
        <v>112</v>
      </c>
      <c r="E18" s="139">
        <v>43786</v>
      </c>
      <c r="F18" s="140" t="s">
        <v>242</v>
      </c>
      <c r="G18" s="141">
        <v>5</v>
      </c>
      <c r="H18" s="142" t="s">
        <v>243</v>
      </c>
    </row>
    <row r="19" spans="1:256">
      <c r="A19" s="137">
        <v>2019</v>
      </c>
      <c r="B19" s="138" t="s">
        <v>91</v>
      </c>
      <c r="C19" s="73" t="s">
        <v>226</v>
      </c>
      <c r="D19" s="138" t="s">
        <v>112</v>
      </c>
      <c r="E19" s="139">
        <v>43786</v>
      </c>
      <c r="F19" s="140" t="s">
        <v>242</v>
      </c>
      <c r="G19" s="141">
        <v>5</v>
      </c>
      <c r="H19" s="142" t="s">
        <v>244</v>
      </c>
    </row>
    <row r="20" spans="1:256">
      <c r="A20" s="137">
        <v>2019</v>
      </c>
      <c r="B20" s="143"/>
      <c r="C20" s="143"/>
      <c r="D20" s="138"/>
      <c r="E20" s="139"/>
      <c r="F20" s="140"/>
      <c r="G20" s="141">
        <f>SUM(G16:G19)</f>
        <v>20</v>
      </c>
      <c r="H20" s="142"/>
    </row>
    <row r="21" spans="1:256" s="123" customFormat="1" ht="13.5" customHeight="1">
      <c r="A21" s="144" t="s">
        <v>46</v>
      </c>
      <c r="B21" s="125"/>
      <c r="C21" s="145" t="s">
        <v>245</v>
      </c>
      <c r="D21" s="125"/>
      <c r="E21" s="127"/>
      <c r="F21" s="146"/>
      <c r="G21" s="129">
        <f>G15+G20</f>
        <v>52</v>
      </c>
      <c r="H21" s="130"/>
      <c r="I21" s="103"/>
      <c r="J21" s="99"/>
      <c r="K21" s="103"/>
      <c r="L21" s="103"/>
      <c r="M21" s="103"/>
      <c r="N21" s="103"/>
      <c r="O21" s="103"/>
      <c r="P21" s="103"/>
      <c r="Q21" s="103"/>
      <c r="R21" s="103"/>
      <c r="S21" s="103"/>
      <c r="T21" s="103"/>
    </row>
    <row r="22" spans="1:256" ht="13.5" customHeight="1">
      <c r="A22" s="147"/>
      <c r="C22" s="148"/>
      <c r="F22" s="88"/>
      <c r="G22" s="133"/>
      <c r="H22" s="105"/>
      <c r="J22" s="93"/>
    </row>
    <row r="23" spans="1:256">
      <c r="A23" s="147">
        <v>2019</v>
      </c>
      <c r="B23" s="73" t="s">
        <v>53</v>
      </c>
      <c r="C23" s="73" t="s">
        <v>77</v>
      </c>
      <c r="D23" s="73" t="s">
        <v>246</v>
      </c>
      <c r="E23" s="149">
        <v>43779</v>
      </c>
      <c r="F23" s="150" t="s">
        <v>247</v>
      </c>
      <c r="G23" s="133">
        <v>5</v>
      </c>
      <c r="H23" s="105" t="s">
        <v>248</v>
      </c>
      <c r="J23" s="2"/>
    </row>
    <row r="24" spans="1:256">
      <c r="A24" s="147">
        <v>2019</v>
      </c>
      <c r="B24" s="73" t="s">
        <v>53</v>
      </c>
      <c r="C24" s="73" t="s">
        <v>77</v>
      </c>
      <c r="D24" s="73" t="s">
        <v>64</v>
      </c>
      <c r="E24" s="149">
        <v>43785</v>
      </c>
      <c r="F24" s="150" t="s">
        <v>249</v>
      </c>
      <c r="G24" s="133">
        <v>0</v>
      </c>
      <c r="H24" s="105" t="s">
        <v>248</v>
      </c>
      <c r="I24" s="2" t="s">
        <v>234</v>
      </c>
      <c r="J24" s="2"/>
    </row>
    <row r="25" spans="1:256" s="123" customFormat="1" ht="13.5" customHeight="1">
      <c r="A25" s="147">
        <v>2019</v>
      </c>
      <c r="B25" s="116"/>
      <c r="C25" s="151"/>
      <c r="D25" s="116"/>
      <c r="E25" s="118"/>
      <c r="F25" s="152"/>
      <c r="G25" s="133">
        <f>SUM(G23:G24)</f>
        <v>5</v>
      </c>
      <c r="H25" s="120"/>
      <c r="I25" s="103"/>
      <c r="J25" s="122"/>
      <c r="K25" s="103"/>
      <c r="L25" s="103"/>
      <c r="M25" s="103"/>
      <c r="N25" s="103"/>
      <c r="O25" s="103"/>
      <c r="P25" s="103"/>
      <c r="Q25" s="103"/>
      <c r="R25" s="103"/>
      <c r="S25" s="103"/>
      <c r="T25" s="103"/>
    </row>
    <row r="26" spans="1:256" s="123" customFormat="1" ht="13.5" customHeight="1">
      <c r="A26" s="144" t="s">
        <v>46</v>
      </c>
      <c r="B26" s="125"/>
      <c r="C26" s="145" t="s">
        <v>250</v>
      </c>
      <c r="D26" s="125"/>
      <c r="E26" s="127"/>
      <c r="F26" s="146"/>
      <c r="G26" s="129">
        <f>G25</f>
        <v>5</v>
      </c>
      <c r="H26" s="130"/>
      <c r="I26" s="103"/>
      <c r="J26" s="99"/>
      <c r="K26" s="103"/>
      <c r="L26" s="103"/>
      <c r="M26" s="103"/>
      <c r="N26" s="103"/>
      <c r="O26" s="103"/>
      <c r="P26" s="103"/>
      <c r="Q26" s="103"/>
      <c r="R26" s="103"/>
      <c r="S26" s="103"/>
      <c r="T26" s="103"/>
    </row>
    <row r="27" spans="1:256" s="123" customFormat="1" ht="13.5" customHeight="1">
      <c r="A27" s="153"/>
      <c r="B27" s="154"/>
      <c r="C27" s="155"/>
      <c r="D27" s="154"/>
      <c r="E27" s="156"/>
      <c r="F27" s="157"/>
      <c r="G27" s="153"/>
      <c r="H27" s="158"/>
      <c r="I27" s="103"/>
      <c r="J27" s="99"/>
      <c r="K27" s="103"/>
      <c r="L27" s="103"/>
      <c r="M27" s="103"/>
      <c r="N27" s="103"/>
      <c r="O27" s="103"/>
      <c r="P27" s="103"/>
      <c r="Q27" s="103"/>
      <c r="R27" s="103"/>
      <c r="S27" s="103"/>
      <c r="T27" s="103"/>
    </row>
    <row r="28" spans="1:256" ht="13.5" customHeight="1">
      <c r="A28" s="159">
        <v>2020</v>
      </c>
      <c r="B28" s="159" t="s">
        <v>251</v>
      </c>
      <c r="C28" s="159" t="s">
        <v>117</v>
      </c>
      <c r="D28" s="159" t="s">
        <v>252</v>
      </c>
      <c r="E28" s="160">
        <v>43891</v>
      </c>
      <c r="F28" s="161" t="s">
        <v>253</v>
      </c>
      <c r="G28" s="162">
        <v>7</v>
      </c>
      <c r="H28" s="163" t="s">
        <v>254</v>
      </c>
      <c r="J28" s="93"/>
      <c r="IV28" s="2"/>
    </row>
    <row r="29" spans="1:256" ht="13.5" customHeight="1">
      <c r="A29" s="159"/>
      <c r="B29" s="159"/>
      <c r="C29" s="159"/>
      <c r="D29" s="159"/>
      <c r="E29" s="160"/>
      <c r="F29" s="161"/>
      <c r="G29" s="162">
        <f>SUM(G28:G28)</f>
        <v>7</v>
      </c>
      <c r="H29" s="163"/>
      <c r="J29" s="93"/>
      <c r="IV29" s="2"/>
    </row>
    <row r="30" spans="1:256" ht="13.5" customHeight="1">
      <c r="A30" s="144" t="s">
        <v>46</v>
      </c>
      <c r="B30" s="164"/>
      <c r="C30" s="164"/>
      <c r="D30" s="164"/>
      <c r="E30" s="165"/>
      <c r="F30" s="166"/>
      <c r="G30" s="167">
        <f>G29</f>
        <v>7</v>
      </c>
      <c r="H30" s="168"/>
      <c r="J30" s="93"/>
      <c r="IV30" s="2"/>
    </row>
    <row r="31" spans="1:256" ht="13.5" customHeight="1">
      <c r="A31" s="159"/>
      <c r="B31" s="159"/>
      <c r="C31" s="159"/>
      <c r="D31" s="159"/>
      <c r="E31" s="160"/>
      <c r="F31" s="161"/>
      <c r="G31" s="162"/>
      <c r="H31" s="163"/>
      <c r="J31" s="93"/>
      <c r="IV31" s="2"/>
    </row>
    <row r="32" spans="1:256" ht="13.5" customHeight="1">
      <c r="A32" s="159"/>
      <c r="B32" s="159"/>
      <c r="C32" s="159"/>
      <c r="D32" s="159"/>
      <c r="E32" s="160"/>
      <c r="F32" s="161"/>
      <c r="G32" s="162"/>
      <c r="H32" s="163"/>
      <c r="J32" s="93"/>
      <c r="IV32" s="2"/>
    </row>
    <row r="33" spans="1:256" s="115" customFormat="1" ht="13.5" customHeight="1">
      <c r="A33" s="134">
        <v>2018</v>
      </c>
      <c r="B33" s="107" t="s">
        <v>91</v>
      </c>
      <c r="C33" s="169" t="s">
        <v>114</v>
      </c>
      <c r="D33" s="107" t="s">
        <v>255</v>
      </c>
      <c r="E33" s="109">
        <v>43183</v>
      </c>
      <c r="F33" s="170" t="s">
        <v>256</v>
      </c>
      <c r="G33" s="111">
        <v>5</v>
      </c>
      <c r="H33" s="112" t="s">
        <v>244</v>
      </c>
      <c r="I33" s="113"/>
      <c r="J33" s="114"/>
      <c r="K33" s="113"/>
      <c r="L33" s="113"/>
      <c r="M33" s="113"/>
      <c r="N33" s="113"/>
      <c r="O33" s="113"/>
      <c r="P33" s="113"/>
      <c r="Q33" s="113"/>
      <c r="R33" s="113"/>
      <c r="S33" s="113"/>
      <c r="T33" s="113"/>
    </row>
    <row r="34" spans="1:256" s="115" customFormat="1" ht="13.5" customHeight="1">
      <c r="A34" s="134">
        <v>2018</v>
      </c>
      <c r="B34" s="107" t="s">
        <v>91</v>
      </c>
      <c r="C34" s="169" t="s">
        <v>114</v>
      </c>
      <c r="D34" s="107" t="s">
        <v>222</v>
      </c>
      <c r="E34" s="109">
        <v>43163</v>
      </c>
      <c r="F34" s="170" t="s">
        <v>257</v>
      </c>
      <c r="G34" s="111">
        <v>7</v>
      </c>
      <c r="H34" s="112" t="s">
        <v>258</v>
      </c>
      <c r="I34" s="113"/>
      <c r="J34" s="114"/>
      <c r="K34" s="113"/>
      <c r="L34" s="113"/>
      <c r="M34" s="113"/>
      <c r="N34" s="113"/>
      <c r="O34" s="113"/>
      <c r="P34" s="113"/>
      <c r="Q34" s="113"/>
      <c r="R34" s="113"/>
      <c r="S34" s="113"/>
      <c r="T34" s="113"/>
    </row>
    <row r="35" spans="1:256" s="115" customFormat="1" ht="13.5" customHeight="1">
      <c r="A35" s="134">
        <v>2018</v>
      </c>
      <c r="B35" s="107" t="s">
        <v>91</v>
      </c>
      <c r="C35" s="169" t="s">
        <v>114</v>
      </c>
      <c r="D35" s="107" t="s">
        <v>222</v>
      </c>
      <c r="E35" s="109">
        <v>43163</v>
      </c>
      <c r="F35" s="170" t="s">
        <v>259</v>
      </c>
      <c r="G35" s="111">
        <v>7</v>
      </c>
      <c r="H35" s="112" t="s">
        <v>260</v>
      </c>
      <c r="I35" s="113"/>
      <c r="J35" s="114"/>
      <c r="K35" s="11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1:256" s="115" customFormat="1" ht="13.5" customHeight="1">
      <c r="A36" s="134">
        <v>2018</v>
      </c>
      <c r="B36" s="107" t="s">
        <v>91</v>
      </c>
      <c r="C36" s="169" t="s">
        <v>114</v>
      </c>
      <c r="D36" s="107" t="s">
        <v>222</v>
      </c>
      <c r="E36" s="109">
        <v>43163</v>
      </c>
      <c r="F36" s="170" t="s">
        <v>261</v>
      </c>
      <c r="G36" s="111">
        <v>3</v>
      </c>
      <c r="H36" s="112" t="s">
        <v>262</v>
      </c>
      <c r="I36" s="113"/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</row>
    <row r="37" spans="1:256" s="115" customFormat="1">
      <c r="A37" s="134">
        <v>2018</v>
      </c>
      <c r="B37" s="107" t="s">
        <v>91</v>
      </c>
      <c r="C37" s="107" t="s">
        <v>114</v>
      </c>
      <c r="D37" s="107" t="s">
        <v>227</v>
      </c>
      <c r="E37" s="135">
        <v>43240</v>
      </c>
      <c r="F37" s="136" t="s">
        <v>263</v>
      </c>
      <c r="G37" s="111">
        <v>7</v>
      </c>
      <c r="H37" s="112" t="s">
        <v>264</v>
      </c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</row>
    <row r="38" spans="1:256" ht="13.5" customHeight="1">
      <c r="A38" s="134">
        <v>2018</v>
      </c>
      <c r="B38" s="107" t="s">
        <v>91</v>
      </c>
      <c r="C38" s="171" t="s">
        <v>114</v>
      </c>
      <c r="D38" s="107" t="s">
        <v>265</v>
      </c>
      <c r="E38" s="109">
        <v>43352</v>
      </c>
      <c r="F38" s="170" t="s">
        <v>266</v>
      </c>
      <c r="G38" s="172">
        <v>10</v>
      </c>
      <c r="H38" s="112" t="s">
        <v>267</v>
      </c>
      <c r="J38" s="2"/>
    </row>
    <row r="39" spans="1:256" ht="13.5" customHeight="1">
      <c r="A39" s="134">
        <v>2018</v>
      </c>
      <c r="B39" s="107" t="s">
        <v>91</v>
      </c>
      <c r="C39" s="171" t="s">
        <v>114</v>
      </c>
      <c r="D39" s="107" t="s">
        <v>265</v>
      </c>
      <c r="E39" s="109">
        <v>43352</v>
      </c>
      <c r="F39" s="170" t="s">
        <v>268</v>
      </c>
      <c r="G39" s="172">
        <v>7</v>
      </c>
      <c r="H39" s="112" t="s">
        <v>269</v>
      </c>
      <c r="J39" s="2"/>
    </row>
    <row r="40" spans="1:256" ht="13.5" customHeight="1">
      <c r="A40" s="134">
        <v>2018</v>
      </c>
      <c r="B40" s="107" t="s">
        <v>91</v>
      </c>
      <c r="C40" s="171" t="s">
        <v>114</v>
      </c>
      <c r="D40" s="107" t="s">
        <v>270</v>
      </c>
      <c r="E40" s="109">
        <v>43401</v>
      </c>
      <c r="F40" s="170" t="s">
        <v>271</v>
      </c>
      <c r="G40" s="172">
        <v>5</v>
      </c>
      <c r="H40" s="112" t="s">
        <v>272</v>
      </c>
      <c r="J40" s="2"/>
    </row>
    <row r="41" spans="1:256" ht="13.5" customHeight="1">
      <c r="A41" s="134">
        <v>2018</v>
      </c>
      <c r="B41" s="107" t="s">
        <v>91</v>
      </c>
      <c r="C41" s="171" t="s">
        <v>114</v>
      </c>
      <c r="D41" s="107" t="s">
        <v>270</v>
      </c>
      <c r="E41" s="109">
        <v>43401</v>
      </c>
      <c r="F41" s="170" t="s">
        <v>271</v>
      </c>
      <c r="G41" s="172">
        <v>5</v>
      </c>
      <c r="H41" s="112" t="s">
        <v>273</v>
      </c>
      <c r="J41" s="2"/>
    </row>
    <row r="42" spans="1:256" s="115" customFormat="1" ht="13.5" customHeight="1">
      <c r="A42" s="134">
        <v>2018</v>
      </c>
      <c r="B42" s="107"/>
      <c r="C42" s="169"/>
      <c r="D42" s="107"/>
      <c r="E42" s="109"/>
      <c r="F42" s="170"/>
      <c r="G42" s="111">
        <f>SUM(G33:G41)</f>
        <v>56</v>
      </c>
      <c r="H42" s="112"/>
      <c r="I42" s="113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</row>
    <row r="43" spans="1:256" ht="13.5" customHeight="1">
      <c r="A43" s="147">
        <v>2019</v>
      </c>
      <c r="B43" s="73" t="s">
        <v>91</v>
      </c>
      <c r="C43" s="72" t="s">
        <v>114</v>
      </c>
      <c r="D43" s="73" t="s">
        <v>255</v>
      </c>
      <c r="E43" s="85">
        <v>43547</v>
      </c>
      <c r="F43" s="88" t="s">
        <v>274</v>
      </c>
      <c r="G43" s="87">
        <v>0</v>
      </c>
      <c r="H43" s="105" t="s">
        <v>275</v>
      </c>
      <c r="I43" s="2" t="s">
        <v>234</v>
      </c>
      <c r="J43" s="2"/>
    </row>
    <row r="44" spans="1:256">
      <c r="A44" s="137">
        <v>2019</v>
      </c>
      <c r="B44" s="73" t="s">
        <v>91</v>
      </c>
      <c r="C44" s="72" t="s">
        <v>114</v>
      </c>
      <c r="D44" s="138" t="s">
        <v>227</v>
      </c>
      <c r="E44" s="139">
        <v>43604</v>
      </c>
      <c r="F44" s="140" t="s">
        <v>271</v>
      </c>
      <c r="G44" s="141">
        <v>10</v>
      </c>
      <c r="H44" s="142" t="s">
        <v>276</v>
      </c>
    </row>
    <row r="45" spans="1:256">
      <c r="A45" s="173">
        <v>2019</v>
      </c>
      <c r="B45" s="73" t="s">
        <v>91</v>
      </c>
      <c r="C45" s="174" t="s">
        <v>114</v>
      </c>
      <c r="D45" s="174" t="s">
        <v>277</v>
      </c>
      <c r="E45" s="175">
        <v>43716</v>
      </c>
      <c r="F45" s="150" t="s">
        <v>278</v>
      </c>
      <c r="G45" s="173">
        <v>7</v>
      </c>
      <c r="H45" s="105" t="s">
        <v>279</v>
      </c>
    </row>
    <row r="46" spans="1:256">
      <c r="A46" s="173">
        <v>2019</v>
      </c>
      <c r="B46" s="73" t="s">
        <v>91</v>
      </c>
      <c r="C46" s="174" t="s">
        <v>114</v>
      </c>
      <c r="D46" s="174" t="s">
        <v>277</v>
      </c>
      <c r="E46" s="175">
        <v>43716</v>
      </c>
      <c r="F46" s="150" t="s">
        <v>280</v>
      </c>
      <c r="G46" s="173">
        <v>7</v>
      </c>
      <c r="H46" s="105" t="s">
        <v>269</v>
      </c>
    </row>
    <row r="47" spans="1:256">
      <c r="A47" s="173">
        <v>2019</v>
      </c>
      <c r="B47" s="73" t="s">
        <v>91</v>
      </c>
      <c r="C47" s="174" t="s">
        <v>114</v>
      </c>
      <c r="D47" s="174" t="s">
        <v>277</v>
      </c>
      <c r="E47" s="175">
        <v>43716</v>
      </c>
      <c r="F47" s="150" t="s">
        <v>281</v>
      </c>
      <c r="G47" s="173">
        <v>3</v>
      </c>
      <c r="H47" s="105" t="s">
        <v>282</v>
      </c>
      <c r="IV47" s="2"/>
    </row>
    <row r="48" spans="1:256">
      <c r="A48" s="173">
        <v>2019</v>
      </c>
      <c r="B48" s="73" t="s">
        <v>91</v>
      </c>
      <c r="C48" s="174" t="s">
        <v>114</v>
      </c>
      <c r="D48" s="174" t="s">
        <v>277</v>
      </c>
      <c r="E48" s="175">
        <v>43716</v>
      </c>
      <c r="F48" s="150" t="s">
        <v>283</v>
      </c>
      <c r="G48" s="173">
        <v>10</v>
      </c>
      <c r="H48" s="105" t="s">
        <v>284</v>
      </c>
      <c r="IV48" s="2"/>
    </row>
    <row r="49" spans="1:256">
      <c r="A49" s="173">
        <v>2019</v>
      </c>
      <c r="B49" s="73" t="s">
        <v>91</v>
      </c>
      <c r="C49" s="174" t="s">
        <v>114</v>
      </c>
      <c r="D49" s="174" t="s">
        <v>277</v>
      </c>
      <c r="E49" s="175">
        <v>43716</v>
      </c>
      <c r="F49" s="150" t="s">
        <v>285</v>
      </c>
      <c r="G49" s="173">
        <v>10</v>
      </c>
      <c r="H49" s="105" t="s">
        <v>286</v>
      </c>
      <c r="IV49" s="2"/>
    </row>
    <row r="50" spans="1:256">
      <c r="A50" s="173">
        <v>2019</v>
      </c>
      <c r="B50" s="73" t="s">
        <v>91</v>
      </c>
      <c r="C50" s="174" t="s">
        <v>114</v>
      </c>
      <c r="D50" s="73" t="s">
        <v>270</v>
      </c>
      <c r="E50" s="175">
        <v>43735</v>
      </c>
      <c r="F50" s="150" t="s">
        <v>287</v>
      </c>
      <c r="G50" s="173">
        <v>5</v>
      </c>
      <c r="H50" s="105" t="s">
        <v>288</v>
      </c>
      <c r="IV50" s="2"/>
    </row>
    <row r="51" spans="1:256">
      <c r="A51" s="173">
        <v>2019</v>
      </c>
      <c r="B51" s="73" t="s">
        <v>91</v>
      </c>
      <c r="C51" s="174" t="s">
        <v>114</v>
      </c>
      <c r="D51" s="73" t="s">
        <v>270</v>
      </c>
      <c r="E51" s="175">
        <v>43735</v>
      </c>
      <c r="F51" s="150" t="s">
        <v>287</v>
      </c>
      <c r="G51" s="173">
        <v>5</v>
      </c>
      <c r="H51" s="105" t="s">
        <v>273</v>
      </c>
      <c r="IV51" s="2"/>
    </row>
    <row r="52" spans="1:256" ht="13.5" customHeight="1">
      <c r="A52" s="147">
        <v>2019</v>
      </c>
      <c r="C52" s="148"/>
      <c r="F52" s="88"/>
      <c r="G52" s="133">
        <f>SUM(G43:G51)</f>
        <v>57</v>
      </c>
      <c r="H52" s="105"/>
      <c r="J52" s="93"/>
      <c r="IV52" s="2"/>
    </row>
    <row r="53" spans="1:256" ht="13.5" customHeight="1">
      <c r="A53" s="1413">
        <v>2020</v>
      </c>
      <c r="B53" s="1362" t="s">
        <v>91</v>
      </c>
      <c r="C53" s="1415" t="s">
        <v>114</v>
      </c>
      <c r="D53" s="1415" t="s">
        <v>252</v>
      </c>
      <c r="E53" s="1416">
        <v>43891</v>
      </c>
      <c r="F53" s="1417" t="s">
        <v>271</v>
      </c>
      <c r="G53" s="1418">
        <v>7</v>
      </c>
      <c r="H53" s="1419" t="s">
        <v>289</v>
      </c>
      <c r="J53" s="93"/>
      <c r="IV53" s="2"/>
    </row>
    <row r="54" spans="1:256" ht="13.5" customHeight="1">
      <c r="A54" s="1413">
        <v>2020</v>
      </c>
      <c r="B54" s="1362" t="s">
        <v>91</v>
      </c>
      <c r="C54" s="1415" t="s">
        <v>114</v>
      </c>
      <c r="D54" s="1415" t="s">
        <v>252</v>
      </c>
      <c r="E54" s="1416">
        <v>43891</v>
      </c>
      <c r="F54" s="1417" t="s">
        <v>274</v>
      </c>
      <c r="G54" s="1418">
        <v>7</v>
      </c>
      <c r="H54" s="1419" t="s">
        <v>290</v>
      </c>
      <c r="J54" s="93"/>
      <c r="IV54" s="2"/>
    </row>
    <row r="55" spans="1:256" ht="13.5" customHeight="1">
      <c r="A55" s="1413"/>
      <c r="B55" s="1362"/>
      <c r="C55" s="1403"/>
      <c r="D55" s="1362"/>
      <c r="E55" s="1404"/>
      <c r="F55" s="1405"/>
      <c r="G55" s="1363">
        <f>SUM(G53)</f>
        <v>7</v>
      </c>
      <c r="H55" s="1374"/>
      <c r="J55" s="93"/>
      <c r="IV55" s="2"/>
    </row>
    <row r="56" spans="1:256" ht="13.5" customHeight="1">
      <c r="A56" s="144" t="s">
        <v>46</v>
      </c>
      <c r="B56" s="125"/>
      <c r="C56" s="145" t="s">
        <v>291</v>
      </c>
      <c r="D56" s="125"/>
      <c r="E56" s="127"/>
      <c r="F56" s="146"/>
      <c r="G56" s="129">
        <f>G42+G52+G55</f>
        <v>120</v>
      </c>
      <c r="H56" s="130"/>
      <c r="J56" s="93"/>
      <c r="IV56" s="2"/>
    </row>
    <row r="57" spans="1:256" ht="13.5" customHeight="1">
      <c r="A57" s="178"/>
      <c r="B57" s="154"/>
      <c r="C57" s="155"/>
      <c r="D57" s="154"/>
      <c r="E57" s="156"/>
      <c r="F57" s="157"/>
      <c r="G57" s="153"/>
      <c r="H57" s="179"/>
      <c r="J57" s="93"/>
      <c r="IV57" s="2"/>
    </row>
    <row r="58" spans="1:256" ht="13.5" customHeight="1">
      <c r="A58" s="147">
        <v>2019</v>
      </c>
      <c r="B58" s="73" t="s">
        <v>129</v>
      </c>
      <c r="C58" s="148" t="s">
        <v>292</v>
      </c>
      <c r="D58" s="174" t="s">
        <v>277</v>
      </c>
      <c r="E58" s="175">
        <v>43716</v>
      </c>
      <c r="F58" s="150" t="s">
        <v>293</v>
      </c>
      <c r="G58" s="133">
        <v>10</v>
      </c>
      <c r="H58" s="105" t="s">
        <v>29</v>
      </c>
      <c r="J58" s="93"/>
      <c r="IV58" s="2"/>
    </row>
    <row r="59" spans="1:256" ht="13.5" customHeight="1">
      <c r="A59" s="147">
        <v>2019</v>
      </c>
      <c r="B59" s="73" t="s">
        <v>129</v>
      </c>
      <c r="C59" s="148" t="s">
        <v>292</v>
      </c>
      <c r="D59" s="73" t="s">
        <v>246</v>
      </c>
      <c r="E59" s="175">
        <v>43779</v>
      </c>
      <c r="F59" s="150" t="s">
        <v>294</v>
      </c>
      <c r="G59" s="133">
        <v>0</v>
      </c>
      <c r="H59" s="105" t="s">
        <v>295</v>
      </c>
      <c r="I59" s="2" t="s">
        <v>234</v>
      </c>
      <c r="J59" s="93"/>
      <c r="IV59" s="2"/>
    </row>
    <row r="60" spans="1:256" ht="13.5" customHeight="1">
      <c r="A60" s="147">
        <v>2019</v>
      </c>
      <c r="C60" s="148"/>
      <c r="F60" s="88"/>
      <c r="G60" s="133">
        <f>SUM(G58:G59)</f>
        <v>10</v>
      </c>
      <c r="H60" s="105"/>
      <c r="J60" s="93"/>
      <c r="IV60" s="2"/>
    </row>
    <row r="61" spans="1:256" s="188" customFormat="1" ht="13.5" customHeight="1">
      <c r="A61" s="177">
        <v>2020</v>
      </c>
      <c r="B61" s="180" t="s">
        <v>129</v>
      </c>
      <c r="C61" s="181" t="s">
        <v>292</v>
      </c>
      <c r="D61" s="180" t="s">
        <v>55</v>
      </c>
      <c r="E61" s="182">
        <v>43876</v>
      </c>
      <c r="F61" s="183" t="s">
        <v>296</v>
      </c>
      <c r="G61" s="184">
        <v>0</v>
      </c>
      <c r="H61" s="185" t="s">
        <v>295</v>
      </c>
      <c r="I61" s="186" t="s">
        <v>234</v>
      </c>
      <c r="J61" s="187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IV61" s="186"/>
    </row>
    <row r="62" spans="1:256" s="188" customFormat="1" ht="13.5" customHeight="1">
      <c r="A62" s="177">
        <v>2020</v>
      </c>
      <c r="B62" s="180"/>
      <c r="C62" s="181"/>
      <c r="D62" s="180"/>
      <c r="E62" s="182"/>
      <c r="F62" s="183"/>
      <c r="G62" s="184">
        <f>G61</f>
        <v>0</v>
      </c>
      <c r="H62" s="185"/>
      <c r="I62" s="186"/>
      <c r="J62" s="187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IV62" s="186"/>
    </row>
    <row r="63" spans="1:256" ht="13.5" customHeight="1">
      <c r="A63" s="144" t="s">
        <v>46</v>
      </c>
      <c r="B63" s="125"/>
      <c r="C63" s="145" t="s">
        <v>297</v>
      </c>
      <c r="D63" s="125"/>
      <c r="E63" s="127"/>
      <c r="F63" s="146"/>
      <c r="G63" s="129">
        <f>G60</f>
        <v>10</v>
      </c>
      <c r="H63" s="130"/>
      <c r="J63" s="93"/>
      <c r="IV63" s="2"/>
    </row>
    <row r="64" spans="1:256" ht="13.5" customHeight="1">
      <c r="A64" s="147"/>
      <c r="C64" s="148"/>
      <c r="F64" s="88"/>
      <c r="G64" s="133"/>
      <c r="H64" s="105"/>
      <c r="J64" s="93"/>
      <c r="IV64" s="2"/>
    </row>
    <row r="65" spans="1:20" s="115" customFormat="1" ht="13.5" customHeight="1">
      <c r="A65" s="134">
        <v>2018</v>
      </c>
      <c r="B65" s="107" t="s">
        <v>129</v>
      </c>
      <c r="C65" s="169" t="s">
        <v>148</v>
      </c>
      <c r="D65" s="107" t="s">
        <v>222</v>
      </c>
      <c r="E65" s="109">
        <v>43163</v>
      </c>
      <c r="F65" s="170" t="s">
        <v>298</v>
      </c>
      <c r="G65" s="111">
        <v>7</v>
      </c>
      <c r="H65" s="112" t="s">
        <v>299</v>
      </c>
      <c r="I65" s="113"/>
      <c r="J65" s="114"/>
      <c r="K65" s="113"/>
      <c r="L65" s="113"/>
      <c r="M65" s="113"/>
      <c r="N65" s="113"/>
      <c r="O65" s="113"/>
      <c r="P65" s="113"/>
      <c r="Q65" s="113"/>
      <c r="R65" s="113"/>
      <c r="S65" s="113"/>
      <c r="T65" s="113"/>
    </row>
    <row r="66" spans="1:20" ht="13.5" customHeight="1">
      <c r="A66" s="134">
        <v>2018</v>
      </c>
      <c r="B66" s="116"/>
      <c r="C66" s="151"/>
      <c r="D66" s="116"/>
      <c r="E66" s="118"/>
      <c r="F66" s="152"/>
      <c r="G66" s="111">
        <f>G65</f>
        <v>7</v>
      </c>
      <c r="H66" s="120"/>
      <c r="J66" s="189"/>
    </row>
    <row r="67" spans="1:20" ht="13.5" customHeight="1">
      <c r="A67" s="144" t="s">
        <v>46</v>
      </c>
      <c r="B67" s="125"/>
      <c r="C67" s="145" t="s">
        <v>300</v>
      </c>
      <c r="D67" s="125"/>
      <c r="E67" s="127"/>
      <c r="F67" s="146"/>
      <c r="G67" s="129">
        <f>G66</f>
        <v>7</v>
      </c>
      <c r="H67" s="130"/>
      <c r="J67" s="93"/>
    </row>
    <row r="68" spans="1:20" ht="13.5" customHeight="1">
      <c r="A68" s="147"/>
      <c r="C68" s="148"/>
      <c r="F68" s="88"/>
      <c r="G68" s="133"/>
      <c r="H68" s="105"/>
      <c r="J68" s="93"/>
    </row>
    <row r="69" spans="1:20" s="115" customFormat="1" ht="13.5" customHeight="1">
      <c r="A69" s="134">
        <v>2018</v>
      </c>
      <c r="B69" s="107" t="s">
        <v>129</v>
      </c>
      <c r="C69" s="169" t="s">
        <v>140</v>
      </c>
      <c r="D69" s="107" t="s">
        <v>66</v>
      </c>
      <c r="E69" s="109">
        <v>43177</v>
      </c>
      <c r="F69" s="170" t="s">
        <v>301</v>
      </c>
      <c r="G69" s="111">
        <v>5</v>
      </c>
      <c r="H69" s="112" t="s">
        <v>302</v>
      </c>
      <c r="I69" s="113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</row>
    <row r="70" spans="1:20" s="115" customFormat="1" ht="13.5" customHeight="1">
      <c r="A70" s="134">
        <v>2018</v>
      </c>
      <c r="B70" s="107" t="s">
        <v>129</v>
      </c>
      <c r="C70" s="169" t="s">
        <v>140</v>
      </c>
      <c r="D70" s="107" t="s">
        <v>66</v>
      </c>
      <c r="E70" s="109">
        <v>43177</v>
      </c>
      <c r="F70" s="170" t="s">
        <v>303</v>
      </c>
      <c r="G70" s="111">
        <v>5</v>
      </c>
      <c r="H70" s="112" t="s">
        <v>304</v>
      </c>
      <c r="I70" s="113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</row>
    <row r="71" spans="1:20" s="115" customFormat="1" ht="13.5" customHeight="1">
      <c r="A71" s="134">
        <v>2018</v>
      </c>
      <c r="B71" s="107" t="s">
        <v>129</v>
      </c>
      <c r="C71" s="169" t="s">
        <v>140</v>
      </c>
      <c r="D71" s="107" t="s">
        <v>70</v>
      </c>
      <c r="E71" s="109">
        <v>43170</v>
      </c>
      <c r="F71" s="170" t="s">
        <v>301</v>
      </c>
      <c r="G71" s="111">
        <v>5</v>
      </c>
      <c r="H71" s="112" t="s">
        <v>305</v>
      </c>
      <c r="I71" s="113"/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</row>
    <row r="72" spans="1:20" s="197" customFormat="1" ht="13.5" customHeight="1">
      <c r="A72" s="134">
        <v>2018</v>
      </c>
      <c r="B72" s="190"/>
      <c r="C72" s="191"/>
      <c r="D72" s="190"/>
      <c r="E72" s="192"/>
      <c r="F72" s="193"/>
      <c r="G72" s="111">
        <f>SUM(G69:G71)</f>
        <v>15</v>
      </c>
      <c r="H72" s="194"/>
      <c r="I72" s="195"/>
      <c r="J72" s="196"/>
      <c r="K72" s="195"/>
      <c r="L72" s="195"/>
      <c r="M72" s="195"/>
      <c r="N72" s="195"/>
      <c r="O72" s="195"/>
      <c r="P72" s="195"/>
      <c r="Q72" s="195"/>
      <c r="R72" s="195"/>
      <c r="S72" s="195"/>
      <c r="T72" s="195"/>
    </row>
    <row r="73" spans="1:20" ht="13.5" customHeight="1">
      <c r="A73" s="147">
        <v>2019</v>
      </c>
      <c r="B73" s="73" t="s">
        <v>129</v>
      </c>
      <c r="C73" s="148" t="s">
        <v>140</v>
      </c>
      <c r="D73" s="73" t="s">
        <v>66</v>
      </c>
      <c r="E73" s="85">
        <v>43541</v>
      </c>
      <c r="F73" s="88" t="s">
        <v>303</v>
      </c>
      <c r="G73" s="133">
        <v>5</v>
      </c>
      <c r="H73" s="105" t="s">
        <v>304</v>
      </c>
      <c r="J73" s="93"/>
    </row>
    <row r="74" spans="1:20" ht="13.5" customHeight="1">
      <c r="A74" s="147">
        <v>2019</v>
      </c>
      <c r="C74" s="148"/>
      <c r="F74" s="88"/>
      <c r="G74" s="133">
        <f>SUM(G73)</f>
        <v>5</v>
      </c>
      <c r="H74" s="105"/>
      <c r="J74" s="93"/>
    </row>
    <row r="75" spans="1:20" ht="13.5" customHeight="1">
      <c r="A75" s="144" t="s">
        <v>46</v>
      </c>
      <c r="B75" s="125"/>
      <c r="C75" s="145" t="s">
        <v>306</v>
      </c>
      <c r="D75" s="125"/>
      <c r="E75" s="127"/>
      <c r="F75" s="146"/>
      <c r="G75" s="129">
        <f>G72+G74</f>
        <v>20</v>
      </c>
      <c r="H75" s="130"/>
      <c r="J75" s="93"/>
    </row>
    <row r="76" spans="1:20" ht="13.5" customHeight="1">
      <c r="A76" s="147"/>
      <c r="C76" s="148"/>
      <c r="F76" s="88"/>
      <c r="G76" s="133"/>
      <c r="H76" s="105"/>
      <c r="J76" s="93"/>
    </row>
    <row r="77" spans="1:20" ht="13.5" customHeight="1">
      <c r="A77" s="198">
        <v>2017</v>
      </c>
      <c r="B77" s="116" t="s">
        <v>53</v>
      </c>
      <c r="C77" s="151" t="s">
        <v>307</v>
      </c>
      <c r="D77" s="116" t="s">
        <v>68</v>
      </c>
      <c r="E77" s="118">
        <v>42812</v>
      </c>
      <c r="F77" s="152" t="s">
        <v>308</v>
      </c>
      <c r="G77" s="199">
        <v>5</v>
      </c>
      <c r="H77" s="120" t="s">
        <v>309</v>
      </c>
      <c r="J77" s="189"/>
    </row>
    <row r="78" spans="1:20" ht="13.5" customHeight="1">
      <c r="A78" s="198">
        <v>2017</v>
      </c>
      <c r="B78" s="116"/>
      <c r="C78" s="151"/>
      <c r="D78" s="116"/>
      <c r="E78" s="118"/>
      <c r="F78" s="152"/>
      <c r="G78" s="199">
        <f>SUM(G77)</f>
        <v>5</v>
      </c>
      <c r="H78" s="120"/>
      <c r="J78" s="189"/>
    </row>
    <row r="79" spans="1:20" s="123" customFormat="1" ht="13.5" customHeight="1">
      <c r="A79" s="144" t="s">
        <v>46</v>
      </c>
      <c r="B79" s="125"/>
      <c r="C79" s="145" t="s">
        <v>307</v>
      </c>
      <c r="D79" s="125"/>
      <c r="E79" s="127"/>
      <c r="F79" s="146"/>
      <c r="G79" s="129">
        <v>5</v>
      </c>
      <c r="H79" s="130"/>
      <c r="I79" s="103"/>
      <c r="J79" s="99"/>
      <c r="K79" s="103"/>
      <c r="L79" s="103"/>
      <c r="M79" s="103"/>
      <c r="N79" s="103"/>
      <c r="O79" s="103"/>
      <c r="P79" s="103"/>
      <c r="Q79" s="103"/>
      <c r="R79" s="103"/>
      <c r="S79" s="103"/>
      <c r="T79" s="103"/>
    </row>
    <row r="80" spans="1:20" s="123" customFormat="1" ht="13.5" customHeight="1">
      <c r="A80" s="200"/>
      <c r="B80" s="201"/>
      <c r="C80" s="202"/>
      <c r="D80" s="201"/>
      <c r="E80" s="203"/>
      <c r="F80" s="204"/>
      <c r="G80" s="205"/>
      <c r="H80" s="206"/>
      <c r="I80" s="207"/>
      <c r="J80" s="99"/>
      <c r="K80" s="103"/>
      <c r="L80" s="103"/>
      <c r="M80" s="103"/>
      <c r="N80" s="103"/>
      <c r="O80" s="103"/>
      <c r="P80" s="103"/>
      <c r="Q80" s="103"/>
      <c r="R80" s="103"/>
      <c r="S80" s="103"/>
      <c r="T80" s="103"/>
    </row>
    <row r="81" spans="1:256" s="115" customFormat="1" ht="13.5" customHeight="1">
      <c r="A81" s="208">
        <v>2018</v>
      </c>
      <c r="B81" s="209" t="s">
        <v>129</v>
      </c>
      <c r="C81" s="210" t="s">
        <v>128</v>
      </c>
      <c r="D81" s="209" t="s">
        <v>222</v>
      </c>
      <c r="E81" s="211">
        <v>43163</v>
      </c>
      <c r="F81" s="212" t="s">
        <v>310</v>
      </c>
      <c r="G81" s="213">
        <v>3</v>
      </c>
      <c r="H81" s="214" t="s">
        <v>311</v>
      </c>
      <c r="I81" s="215"/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</row>
    <row r="82" spans="1:256" s="115" customFormat="1">
      <c r="A82" s="208">
        <v>2018</v>
      </c>
      <c r="B82" s="209" t="s">
        <v>129</v>
      </c>
      <c r="C82" s="209" t="s">
        <v>128</v>
      </c>
      <c r="D82" s="209" t="s">
        <v>227</v>
      </c>
      <c r="E82" s="216">
        <v>43240</v>
      </c>
      <c r="F82" s="217" t="s">
        <v>312</v>
      </c>
      <c r="G82" s="213">
        <v>3</v>
      </c>
      <c r="H82" s="214" t="s">
        <v>313</v>
      </c>
      <c r="I82" s="215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</row>
    <row r="83" spans="1:256" s="115" customFormat="1">
      <c r="A83" s="208">
        <v>2018</v>
      </c>
      <c r="B83" s="209" t="s">
        <v>129</v>
      </c>
      <c r="C83" s="209" t="s">
        <v>128</v>
      </c>
      <c r="D83" s="209" t="s">
        <v>270</v>
      </c>
      <c r="E83" s="216" t="s">
        <v>314</v>
      </c>
      <c r="F83" s="217" t="s">
        <v>315</v>
      </c>
      <c r="G83" s="213">
        <v>0</v>
      </c>
      <c r="H83" s="214" t="s">
        <v>316</v>
      </c>
      <c r="I83" s="215" t="s">
        <v>234</v>
      </c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</row>
    <row r="84" spans="1:256" ht="13.5" customHeight="1">
      <c r="A84" s="208">
        <v>2018</v>
      </c>
      <c r="B84" s="218"/>
      <c r="C84" s="219"/>
      <c r="D84" s="218"/>
      <c r="E84" s="220"/>
      <c r="F84" s="221"/>
      <c r="G84" s="213">
        <f>SUM(G81:G83)</f>
        <v>6</v>
      </c>
      <c r="H84" s="222"/>
      <c r="I84" s="223"/>
      <c r="J84" s="189"/>
    </row>
    <row r="85" spans="1:256">
      <c r="A85" s="224">
        <v>2019</v>
      </c>
      <c r="B85" s="225" t="s">
        <v>129</v>
      </c>
      <c r="C85" s="225" t="s">
        <v>128</v>
      </c>
      <c r="D85" s="225" t="s">
        <v>227</v>
      </c>
      <c r="E85" s="226">
        <v>43604</v>
      </c>
      <c r="F85" s="227" t="s">
        <v>317</v>
      </c>
      <c r="G85" s="228">
        <v>3</v>
      </c>
      <c r="H85" s="229" t="s">
        <v>318</v>
      </c>
      <c r="I85" s="223"/>
      <c r="J85" s="2"/>
      <c r="IV85" s="2"/>
    </row>
    <row r="86" spans="1:256">
      <c r="A86" s="224">
        <v>2019</v>
      </c>
      <c r="B86" s="225" t="s">
        <v>129</v>
      </c>
      <c r="C86" s="225" t="s">
        <v>128</v>
      </c>
      <c r="D86" s="225" t="s">
        <v>319</v>
      </c>
      <c r="E86" s="226">
        <v>43750</v>
      </c>
      <c r="F86" s="227" t="s">
        <v>320</v>
      </c>
      <c r="G86" s="228">
        <v>5</v>
      </c>
      <c r="H86" s="229" t="s">
        <v>295</v>
      </c>
      <c r="I86" s="223"/>
      <c r="J86" s="2"/>
      <c r="IV86" s="2"/>
    </row>
    <row r="87" spans="1:256">
      <c r="A87" s="224">
        <v>2019</v>
      </c>
      <c r="B87" s="225" t="s">
        <v>129</v>
      </c>
      <c r="C87" s="225" t="s">
        <v>128</v>
      </c>
      <c r="D87" s="225" t="s">
        <v>319</v>
      </c>
      <c r="E87" s="226">
        <v>43765</v>
      </c>
      <c r="F87" s="227" t="s">
        <v>321</v>
      </c>
      <c r="G87" s="228">
        <v>0</v>
      </c>
      <c r="H87" s="229" t="s">
        <v>322</v>
      </c>
      <c r="I87" s="223" t="s">
        <v>234</v>
      </c>
      <c r="J87" s="2"/>
      <c r="IV87" s="2"/>
    </row>
    <row r="88" spans="1:256">
      <c r="A88" s="224">
        <v>2019</v>
      </c>
      <c r="B88" s="230"/>
      <c r="C88" s="230"/>
      <c r="D88" s="225"/>
      <c r="E88" s="226"/>
      <c r="F88" s="227"/>
      <c r="G88" s="228">
        <f>SUM(G85:G87)</f>
        <v>8</v>
      </c>
      <c r="H88" s="229"/>
      <c r="I88" s="223"/>
      <c r="J88" s="2"/>
      <c r="IV88" s="2"/>
    </row>
    <row r="89" spans="1:256">
      <c r="A89" s="224"/>
      <c r="B89" s="230"/>
      <c r="C89" s="230"/>
      <c r="D89" s="225"/>
      <c r="E89" s="226"/>
      <c r="F89" s="227"/>
      <c r="G89" s="228"/>
      <c r="H89" s="229"/>
      <c r="I89" s="223"/>
      <c r="J89" s="2"/>
      <c r="IV89" s="2"/>
    </row>
    <row r="90" spans="1:256">
      <c r="A90" s="231">
        <v>2020</v>
      </c>
      <c r="B90" s="232" t="s">
        <v>129</v>
      </c>
      <c r="C90" s="232" t="s">
        <v>128</v>
      </c>
      <c r="D90" s="232" t="s">
        <v>252</v>
      </c>
      <c r="E90" s="233">
        <v>43891</v>
      </c>
      <c r="F90" s="234" t="s">
        <v>323</v>
      </c>
      <c r="G90" s="235">
        <v>10</v>
      </c>
      <c r="H90" s="236" t="s">
        <v>324</v>
      </c>
      <c r="I90" s="223"/>
      <c r="J90" s="2"/>
      <c r="IV90" s="2"/>
    </row>
    <row r="91" spans="1:256">
      <c r="A91" s="231">
        <v>2020</v>
      </c>
      <c r="B91" s="232" t="s">
        <v>129</v>
      </c>
      <c r="C91" s="232" t="s">
        <v>128</v>
      </c>
      <c r="D91" s="232" t="s">
        <v>252</v>
      </c>
      <c r="E91" s="233">
        <v>43891</v>
      </c>
      <c r="F91" s="234" t="s">
        <v>325</v>
      </c>
      <c r="G91" s="235">
        <v>7</v>
      </c>
      <c r="H91" s="236" t="s">
        <v>326</v>
      </c>
      <c r="I91" s="223" t="s">
        <v>327</v>
      </c>
      <c r="J91" s="2"/>
      <c r="IV91" s="2"/>
    </row>
    <row r="92" spans="1:256">
      <c r="A92" s="231">
        <v>2020</v>
      </c>
      <c r="B92" s="232" t="s">
        <v>129</v>
      </c>
      <c r="C92" s="232" t="s">
        <v>128</v>
      </c>
      <c r="D92" s="232" t="s">
        <v>252</v>
      </c>
      <c r="E92" s="233">
        <v>43891</v>
      </c>
      <c r="F92" s="234" t="s">
        <v>328</v>
      </c>
      <c r="G92" s="235">
        <v>3</v>
      </c>
      <c r="H92" s="236" t="s">
        <v>329</v>
      </c>
      <c r="I92" s="223"/>
      <c r="J92" s="2"/>
      <c r="IV92" s="2"/>
    </row>
    <row r="93" spans="1:256">
      <c r="A93" s="231"/>
      <c r="B93" s="230"/>
      <c r="C93" s="232"/>
      <c r="D93" s="232"/>
      <c r="E93" s="233"/>
      <c r="F93" s="234"/>
      <c r="G93" s="235">
        <f>SUM(G90:G92)</f>
        <v>20</v>
      </c>
      <c r="H93" s="236"/>
      <c r="I93" s="223"/>
      <c r="J93" s="2"/>
      <c r="IV93" s="2"/>
    </row>
    <row r="94" spans="1:256" ht="13.5" customHeight="1">
      <c r="A94" s="237" t="s">
        <v>46</v>
      </c>
      <c r="B94" s="238"/>
      <c r="C94" s="239" t="s">
        <v>330</v>
      </c>
      <c r="D94" s="238"/>
      <c r="E94" s="240"/>
      <c r="F94" s="241"/>
      <c r="G94" s="242">
        <f>G84+G88+G93</f>
        <v>34</v>
      </c>
      <c r="H94" s="243"/>
      <c r="I94" s="223"/>
      <c r="J94" s="93"/>
      <c r="IV94" s="2"/>
    </row>
    <row r="95" spans="1:256" ht="13.5" customHeight="1">
      <c r="A95" s="147"/>
      <c r="C95" s="148"/>
      <c r="F95" s="88"/>
      <c r="G95" s="133"/>
      <c r="H95" s="105"/>
      <c r="J95" s="93"/>
      <c r="IV95" s="2"/>
    </row>
    <row r="96" spans="1:256" s="188" customFormat="1">
      <c r="A96" s="244">
        <v>2020</v>
      </c>
      <c r="B96" s="180" t="s">
        <v>164</v>
      </c>
      <c r="C96" s="181" t="s">
        <v>177</v>
      </c>
      <c r="D96" s="245" t="s">
        <v>55</v>
      </c>
      <c r="E96" s="246">
        <v>43876</v>
      </c>
      <c r="F96" s="247" t="s">
        <v>331</v>
      </c>
      <c r="G96" s="248">
        <v>5</v>
      </c>
      <c r="H96" s="249" t="s">
        <v>332</v>
      </c>
      <c r="I96" s="186"/>
      <c r="J96" s="250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IV96" s="186"/>
    </row>
    <row r="97" spans="1:256" s="188" customFormat="1" ht="13.5" customHeight="1">
      <c r="A97" s="177">
        <v>2020</v>
      </c>
      <c r="B97" s="180"/>
      <c r="C97" s="181"/>
      <c r="D97" s="180"/>
      <c r="E97" s="251"/>
      <c r="F97" s="252"/>
      <c r="G97" s="184">
        <f>SUM(G96:G96)</f>
        <v>5</v>
      </c>
      <c r="H97" s="185"/>
      <c r="I97" s="186"/>
      <c r="J97" s="187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IV97" s="186"/>
    </row>
    <row r="98" spans="1:256" ht="13.5" customHeight="1">
      <c r="A98" s="144" t="s">
        <v>46</v>
      </c>
      <c r="B98" s="125"/>
      <c r="C98" s="145" t="s">
        <v>333</v>
      </c>
      <c r="D98" s="125"/>
      <c r="E98" s="127"/>
      <c r="F98" s="146"/>
      <c r="G98" s="129">
        <f>G97</f>
        <v>5</v>
      </c>
      <c r="H98" s="130"/>
      <c r="J98" s="93"/>
      <c r="IV98" s="2"/>
    </row>
    <row r="99" spans="1:256" ht="13.5" customHeight="1">
      <c r="A99" s="147"/>
      <c r="C99" s="148"/>
      <c r="F99" s="88"/>
      <c r="G99" s="133"/>
      <c r="H99" s="253"/>
      <c r="J99" s="93"/>
      <c r="IV99" s="2"/>
    </row>
    <row r="100" spans="1:256" ht="13.5" customHeight="1">
      <c r="A100" s="177">
        <v>2020</v>
      </c>
      <c r="B100" s="180" t="s">
        <v>91</v>
      </c>
      <c r="C100" s="254" t="s">
        <v>113</v>
      </c>
      <c r="D100" s="254" t="s">
        <v>252</v>
      </c>
      <c r="E100" s="255">
        <v>43891</v>
      </c>
      <c r="F100" s="256" t="s">
        <v>334</v>
      </c>
      <c r="G100" s="257">
        <v>10</v>
      </c>
      <c r="H100" s="258" t="s">
        <v>335</v>
      </c>
      <c r="J100" s="2"/>
      <c r="IV100" s="2"/>
    </row>
    <row r="101" spans="1:256" ht="13.5" customHeight="1">
      <c r="A101" s="177">
        <v>2020</v>
      </c>
      <c r="B101" s="180"/>
      <c r="C101" s="259"/>
      <c r="F101" s="88"/>
      <c r="G101" s="87">
        <f>SUM(G100:G100)</f>
        <v>10</v>
      </c>
      <c r="H101" s="105"/>
      <c r="J101" s="2"/>
      <c r="IV101" s="2"/>
    </row>
    <row r="102" spans="1:256" ht="13.5" customHeight="1">
      <c r="A102" s="124" t="s">
        <v>46</v>
      </c>
      <c r="B102" s="125"/>
      <c r="C102" s="125" t="s">
        <v>336</v>
      </c>
      <c r="D102" s="126"/>
      <c r="E102" s="127"/>
      <c r="F102" s="128"/>
      <c r="G102" s="129">
        <f>G101</f>
        <v>10</v>
      </c>
      <c r="H102" s="130"/>
      <c r="J102" s="93"/>
      <c r="IV102" s="2"/>
    </row>
    <row r="103" spans="1:256" ht="13.5" customHeight="1">
      <c r="A103" s="104"/>
      <c r="D103" s="131"/>
      <c r="F103" s="132"/>
      <c r="G103" s="133"/>
      <c r="H103" s="105"/>
      <c r="J103" s="93"/>
      <c r="IV103" s="2"/>
    </row>
    <row r="104" spans="1:256" s="115" customFormat="1" ht="13.5" customHeight="1">
      <c r="A104" s="134">
        <v>2018</v>
      </c>
      <c r="B104" s="107" t="s">
        <v>91</v>
      </c>
      <c r="C104" s="169" t="s">
        <v>194</v>
      </c>
      <c r="D104" s="107" t="s">
        <v>94</v>
      </c>
      <c r="E104" s="109">
        <v>43408</v>
      </c>
      <c r="F104" s="170" t="s">
        <v>337</v>
      </c>
      <c r="G104" s="111">
        <v>5</v>
      </c>
      <c r="H104" s="112" t="s">
        <v>236</v>
      </c>
      <c r="I104" s="113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</row>
    <row r="105" spans="1:256" s="115" customFormat="1" ht="13.5" customHeight="1">
      <c r="A105" s="134">
        <v>2018</v>
      </c>
      <c r="B105" s="107" t="s">
        <v>91</v>
      </c>
      <c r="C105" s="169" t="s">
        <v>194</v>
      </c>
      <c r="D105" s="107" t="s">
        <v>94</v>
      </c>
      <c r="E105" s="109">
        <v>43408</v>
      </c>
      <c r="F105" s="170" t="s">
        <v>337</v>
      </c>
      <c r="G105" s="111">
        <v>5</v>
      </c>
      <c r="H105" s="112" t="s">
        <v>273</v>
      </c>
      <c r="I105" s="113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</row>
    <row r="106" spans="1:256" s="115" customFormat="1" ht="13.5" customHeight="1">
      <c r="A106" s="134">
        <v>2018</v>
      </c>
      <c r="B106" s="107"/>
      <c r="C106" s="169"/>
      <c r="D106" s="107"/>
      <c r="E106" s="109"/>
      <c r="F106" s="170"/>
      <c r="G106" s="111">
        <f>SUM(G104:G105)</f>
        <v>10</v>
      </c>
      <c r="H106" s="112"/>
      <c r="I106" s="113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</row>
    <row r="107" spans="1:256">
      <c r="A107" s="173">
        <v>2019</v>
      </c>
      <c r="B107" s="73" t="s">
        <v>91</v>
      </c>
      <c r="C107" s="174" t="s">
        <v>194</v>
      </c>
      <c r="D107" s="174" t="s">
        <v>277</v>
      </c>
      <c r="E107" s="175">
        <v>43716</v>
      </c>
      <c r="F107" s="150" t="s">
        <v>338</v>
      </c>
      <c r="G107" s="173">
        <v>3</v>
      </c>
      <c r="H107" s="105" t="s">
        <v>339</v>
      </c>
    </row>
    <row r="108" spans="1:256">
      <c r="A108" s="173">
        <v>2019</v>
      </c>
      <c r="C108" s="174"/>
      <c r="D108" s="174"/>
      <c r="E108" s="175"/>
      <c r="F108" s="176"/>
      <c r="G108" s="173">
        <f>G107</f>
        <v>3</v>
      </c>
      <c r="H108" s="105"/>
    </row>
    <row r="109" spans="1:256" s="188" customFormat="1">
      <c r="A109" s="184">
        <v>2020</v>
      </c>
      <c r="B109" s="180" t="s">
        <v>164</v>
      </c>
      <c r="C109" s="180"/>
      <c r="D109" s="180"/>
      <c r="E109" s="182"/>
      <c r="F109" s="183"/>
      <c r="G109" s="184"/>
      <c r="H109" s="185"/>
      <c r="I109" s="186"/>
      <c r="J109" s="250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</row>
    <row r="110" spans="1:256" s="188" customFormat="1">
      <c r="A110" s="184">
        <v>2020</v>
      </c>
      <c r="B110" s="180"/>
      <c r="C110" s="180"/>
      <c r="D110" s="180"/>
      <c r="E110" s="182"/>
      <c r="F110" s="183"/>
      <c r="G110" s="184"/>
      <c r="H110" s="185"/>
      <c r="I110" s="186"/>
      <c r="J110" s="250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</row>
    <row r="111" spans="1:256" ht="13.5" customHeight="1">
      <c r="A111" s="144" t="s">
        <v>46</v>
      </c>
      <c r="B111" s="125"/>
      <c r="C111" s="145" t="s">
        <v>340</v>
      </c>
      <c r="D111" s="125"/>
      <c r="E111" s="127"/>
      <c r="F111" s="146"/>
      <c r="G111" s="129">
        <f>G106+G108</f>
        <v>13</v>
      </c>
      <c r="H111" s="130"/>
      <c r="J111" s="93"/>
    </row>
    <row r="112" spans="1:256" ht="13.5" customHeight="1">
      <c r="A112" s="147"/>
      <c r="C112" s="148"/>
      <c r="F112" s="88"/>
      <c r="G112" s="133"/>
      <c r="H112" s="105"/>
      <c r="J112" s="93"/>
    </row>
    <row r="113" spans="1:20" s="115" customFormat="1" ht="13.5" customHeight="1">
      <c r="A113" s="134">
        <v>2018</v>
      </c>
      <c r="B113" s="107" t="s">
        <v>129</v>
      </c>
      <c r="C113" s="107" t="s">
        <v>139</v>
      </c>
      <c r="D113" s="107" t="s">
        <v>81</v>
      </c>
      <c r="E113" s="109">
        <v>43133</v>
      </c>
      <c r="F113" s="136" t="s">
        <v>341</v>
      </c>
      <c r="G113" s="111">
        <v>10</v>
      </c>
      <c r="H113" s="112" t="s">
        <v>342</v>
      </c>
      <c r="I113" s="113"/>
      <c r="J113" s="114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</row>
    <row r="114" spans="1:20" s="115" customFormat="1" ht="13.5" customHeight="1">
      <c r="A114" s="134">
        <v>2018</v>
      </c>
      <c r="B114" s="107" t="s">
        <v>129</v>
      </c>
      <c r="C114" s="107" t="s">
        <v>139</v>
      </c>
      <c r="D114" s="107" t="s">
        <v>222</v>
      </c>
      <c r="E114" s="109">
        <v>43163</v>
      </c>
      <c r="F114" s="136" t="s">
        <v>343</v>
      </c>
      <c r="G114" s="111">
        <v>3</v>
      </c>
      <c r="H114" s="112" t="s">
        <v>344</v>
      </c>
      <c r="I114" s="113"/>
      <c r="J114" s="114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</row>
    <row r="115" spans="1:20" s="115" customFormat="1" ht="13.5" customHeight="1">
      <c r="A115" s="134">
        <v>2018</v>
      </c>
      <c r="B115" s="107" t="s">
        <v>129</v>
      </c>
      <c r="C115" s="107" t="s">
        <v>139</v>
      </c>
      <c r="D115" s="107" t="s">
        <v>222</v>
      </c>
      <c r="E115" s="109">
        <v>43163</v>
      </c>
      <c r="F115" s="136" t="s">
        <v>341</v>
      </c>
      <c r="G115" s="111">
        <v>3</v>
      </c>
      <c r="H115" s="112" t="s">
        <v>345</v>
      </c>
      <c r="I115" s="113"/>
      <c r="J115" s="114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</row>
    <row r="116" spans="1:20" s="115" customFormat="1" ht="13.5" customHeight="1">
      <c r="A116" s="134">
        <v>2018</v>
      </c>
      <c r="B116" s="107" t="s">
        <v>129</v>
      </c>
      <c r="C116" s="107" t="s">
        <v>139</v>
      </c>
      <c r="D116" s="107" t="s">
        <v>346</v>
      </c>
      <c r="E116" s="109">
        <v>43219</v>
      </c>
      <c r="F116" s="136" t="s">
        <v>347</v>
      </c>
      <c r="G116" s="111">
        <v>0</v>
      </c>
      <c r="H116" s="112" t="s">
        <v>304</v>
      </c>
      <c r="I116" s="113" t="s">
        <v>234</v>
      </c>
      <c r="J116" s="114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</row>
    <row r="117" spans="1:20" s="115" customFormat="1" ht="13.5" customHeight="1">
      <c r="A117" s="134">
        <v>2018</v>
      </c>
      <c r="B117" s="107" t="s">
        <v>129</v>
      </c>
      <c r="C117" s="107" t="s">
        <v>139</v>
      </c>
      <c r="D117" s="107" t="s">
        <v>112</v>
      </c>
      <c r="E117" s="109">
        <v>43422</v>
      </c>
      <c r="F117" s="136" t="s">
        <v>348</v>
      </c>
      <c r="G117" s="111">
        <v>0</v>
      </c>
      <c r="H117" s="112" t="s">
        <v>304</v>
      </c>
      <c r="I117" s="113" t="s">
        <v>234</v>
      </c>
      <c r="J117" s="114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</row>
    <row r="118" spans="1:20" ht="13.5" customHeight="1">
      <c r="A118" s="134">
        <v>2018</v>
      </c>
      <c r="B118" s="116"/>
      <c r="C118" s="116"/>
      <c r="D118" s="116"/>
      <c r="E118" s="118"/>
      <c r="F118" s="260"/>
      <c r="G118" s="111">
        <f>SUM(G113:G117)</f>
        <v>16</v>
      </c>
      <c r="H118" s="120"/>
      <c r="I118" s="261"/>
      <c r="J118" s="262"/>
    </row>
    <row r="119" spans="1:20" ht="13.5" customHeight="1">
      <c r="A119" s="147">
        <v>2019</v>
      </c>
      <c r="B119" s="73" t="s">
        <v>129</v>
      </c>
      <c r="C119" s="73" t="s">
        <v>139</v>
      </c>
      <c r="D119" s="73" t="s">
        <v>112</v>
      </c>
      <c r="E119" s="85">
        <v>43786</v>
      </c>
      <c r="F119" s="150" t="s">
        <v>349</v>
      </c>
      <c r="G119" s="133">
        <v>5</v>
      </c>
      <c r="H119" s="105" t="s">
        <v>295</v>
      </c>
      <c r="I119" s="261"/>
      <c r="J119" s="262"/>
    </row>
    <row r="120" spans="1:20" ht="13.5" customHeight="1">
      <c r="A120" s="147">
        <v>2019</v>
      </c>
      <c r="F120" s="150"/>
      <c r="G120" s="133">
        <f>SUM(G119)</f>
        <v>5</v>
      </c>
      <c r="H120" s="105"/>
      <c r="I120" s="261"/>
      <c r="J120" s="262"/>
    </row>
    <row r="121" spans="1:20" ht="13.5" customHeight="1">
      <c r="A121" s="144" t="s">
        <v>46</v>
      </c>
      <c r="B121" s="125"/>
      <c r="C121" s="125" t="s">
        <v>350</v>
      </c>
      <c r="D121" s="125"/>
      <c r="E121" s="127"/>
      <c r="F121" s="263"/>
      <c r="G121" s="264">
        <f>G118+G120</f>
        <v>21</v>
      </c>
      <c r="H121" s="130"/>
      <c r="J121" s="93"/>
    </row>
    <row r="122" spans="1:20" ht="13.5" customHeight="1">
      <c r="A122" s="147"/>
      <c r="F122" s="150"/>
      <c r="H122" s="105"/>
      <c r="J122" s="93"/>
    </row>
    <row r="123" spans="1:20" s="115" customFormat="1" ht="13.5" customHeight="1">
      <c r="A123" s="134">
        <v>2018</v>
      </c>
      <c r="B123" s="107" t="s">
        <v>164</v>
      </c>
      <c r="C123" s="107" t="s">
        <v>199</v>
      </c>
      <c r="D123" s="107" t="s">
        <v>346</v>
      </c>
      <c r="E123" s="109">
        <v>43219</v>
      </c>
      <c r="F123" s="136" t="s">
        <v>351</v>
      </c>
      <c r="G123" s="111">
        <v>5</v>
      </c>
      <c r="H123" s="112" t="s">
        <v>352</v>
      </c>
      <c r="I123" s="113"/>
      <c r="J123" s="114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</row>
    <row r="124" spans="1:20" s="115" customFormat="1" ht="13.5" customHeight="1">
      <c r="A124" s="134">
        <v>2018</v>
      </c>
      <c r="B124" s="107" t="s">
        <v>164</v>
      </c>
      <c r="C124" s="107" t="s">
        <v>199</v>
      </c>
      <c r="D124" s="107" t="s">
        <v>346</v>
      </c>
      <c r="E124" s="109">
        <v>43219</v>
      </c>
      <c r="F124" s="136" t="s">
        <v>353</v>
      </c>
      <c r="G124" s="111">
        <v>0</v>
      </c>
      <c r="H124" s="112" t="s">
        <v>354</v>
      </c>
      <c r="I124" s="113" t="s">
        <v>234</v>
      </c>
      <c r="J124" s="114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</row>
    <row r="125" spans="1:20" ht="13.5" customHeight="1">
      <c r="A125" s="134">
        <v>2018</v>
      </c>
      <c r="B125" s="116"/>
      <c r="C125" s="116"/>
      <c r="D125" s="116"/>
      <c r="E125" s="118"/>
      <c r="F125" s="260"/>
      <c r="G125" s="111">
        <f>SUM(G123:G124)</f>
        <v>5</v>
      </c>
      <c r="H125" s="120"/>
      <c r="I125" s="261"/>
      <c r="J125" s="262"/>
    </row>
    <row r="126" spans="1:20">
      <c r="A126" s="137">
        <v>2019</v>
      </c>
      <c r="B126" s="138" t="s">
        <v>164</v>
      </c>
      <c r="C126" s="138" t="s">
        <v>355</v>
      </c>
      <c r="D126" s="138" t="s">
        <v>227</v>
      </c>
      <c r="E126" s="139">
        <v>43604</v>
      </c>
      <c r="F126" s="140" t="s">
        <v>356</v>
      </c>
      <c r="G126" s="141">
        <v>3</v>
      </c>
      <c r="H126" s="142" t="s">
        <v>357</v>
      </c>
      <c r="J126" s="2"/>
    </row>
    <row r="127" spans="1:20">
      <c r="A127" s="137">
        <v>2019</v>
      </c>
      <c r="B127" s="143"/>
      <c r="C127" s="143"/>
      <c r="D127" s="138"/>
      <c r="E127" s="139"/>
      <c r="F127" s="140"/>
      <c r="G127" s="141">
        <f>SUM(G126)</f>
        <v>3</v>
      </c>
      <c r="H127" s="142"/>
      <c r="J127" s="2"/>
    </row>
    <row r="128" spans="1:20" ht="13.5" customHeight="1">
      <c r="A128" s="124" t="s">
        <v>46</v>
      </c>
      <c r="B128" s="125"/>
      <c r="C128" s="125" t="s">
        <v>358</v>
      </c>
      <c r="D128" s="126"/>
      <c r="E128" s="127"/>
      <c r="F128" s="128"/>
      <c r="G128" s="129">
        <f>G125+G127</f>
        <v>8</v>
      </c>
      <c r="H128" s="130"/>
      <c r="J128" s="93"/>
    </row>
    <row r="129" spans="1:20" ht="13.5" customHeight="1">
      <c r="A129" s="147"/>
      <c r="C129" s="148"/>
      <c r="F129" s="88"/>
      <c r="G129" s="133"/>
      <c r="H129" s="105"/>
      <c r="J129" s="93"/>
    </row>
    <row r="130" spans="1:20" s="115" customFormat="1" ht="13.5" customHeight="1">
      <c r="A130" s="134">
        <v>2018</v>
      </c>
      <c r="B130" s="107" t="s">
        <v>91</v>
      </c>
      <c r="C130" s="107" t="s">
        <v>110</v>
      </c>
      <c r="D130" s="107" t="s">
        <v>64</v>
      </c>
      <c r="E130" s="109">
        <v>43169</v>
      </c>
      <c r="F130" s="170" t="s">
        <v>359</v>
      </c>
      <c r="G130" s="111">
        <v>5</v>
      </c>
      <c r="H130" s="112" t="s">
        <v>244</v>
      </c>
      <c r="I130" s="113"/>
      <c r="J130" s="114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</row>
    <row r="131" spans="1:20" s="115" customFormat="1" ht="13.5" customHeight="1">
      <c r="A131" s="134">
        <v>2018</v>
      </c>
      <c r="B131" s="107" t="s">
        <v>91</v>
      </c>
      <c r="C131" s="107" t="s">
        <v>110</v>
      </c>
      <c r="D131" s="107" t="s">
        <v>222</v>
      </c>
      <c r="E131" s="109">
        <v>43163</v>
      </c>
      <c r="F131" s="170" t="s">
        <v>360</v>
      </c>
      <c r="G131" s="111">
        <v>3</v>
      </c>
      <c r="H131" s="112" t="s">
        <v>361</v>
      </c>
      <c r="I131" s="113"/>
      <c r="J131" s="114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</row>
    <row r="132" spans="1:20" s="115" customFormat="1" ht="13.5" customHeight="1">
      <c r="A132" s="134">
        <v>2018</v>
      </c>
      <c r="B132" s="107" t="s">
        <v>91</v>
      </c>
      <c r="C132" s="107" t="s">
        <v>110</v>
      </c>
      <c r="D132" s="107" t="s">
        <v>222</v>
      </c>
      <c r="E132" s="109">
        <v>43164</v>
      </c>
      <c r="F132" s="170" t="s">
        <v>362</v>
      </c>
      <c r="G132" s="111">
        <v>10</v>
      </c>
      <c r="H132" s="112" t="s">
        <v>363</v>
      </c>
      <c r="I132" s="113"/>
      <c r="J132" s="114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</row>
    <row r="133" spans="1:20" s="115" customFormat="1" ht="13.5" customHeight="1">
      <c r="A133" s="134">
        <v>2018</v>
      </c>
      <c r="B133" s="107" t="s">
        <v>91</v>
      </c>
      <c r="C133" s="107" t="s">
        <v>110</v>
      </c>
      <c r="D133" s="107" t="s">
        <v>222</v>
      </c>
      <c r="E133" s="109">
        <v>43165</v>
      </c>
      <c r="F133" s="170" t="s">
        <v>364</v>
      </c>
      <c r="G133" s="111">
        <v>7</v>
      </c>
      <c r="H133" s="112" t="s">
        <v>365</v>
      </c>
      <c r="I133" s="113"/>
      <c r="J133" s="114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</row>
    <row r="134" spans="1:20" s="115" customFormat="1">
      <c r="A134" s="134">
        <v>2018</v>
      </c>
      <c r="B134" s="107" t="s">
        <v>91</v>
      </c>
      <c r="C134" s="107" t="s">
        <v>110</v>
      </c>
      <c r="D134" s="107" t="s">
        <v>227</v>
      </c>
      <c r="E134" s="135">
        <v>43240</v>
      </c>
      <c r="F134" s="136" t="s">
        <v>366</v>
      </c>
      <c r="G134" s="111">
        <v>3</v>
      </c>
      <c r="H134" s="112" t="s">
        <v>367</v>
      </c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</row>
    <row r="135" spans="1:20" s="115" customFormat="1">
      <c r="A135" s="134">
        <v>2018</v>
      </c>
      <c r="B135" s="107" t="s">
        <v>91</v>
      </c>
      <c r="C135" s="107" t="s">
        <v>110</v>
      </c>
      <c r="D135" s="107" t="s">
        <v>227</v>
      </c>
      <c r="E135" s="135">
        <v>43240</v>
      </c>
      <c r="F135" s="136" t="s">
        <v>368</v>
      </c>
      <c r="G135" s="111">
        <v>7</v>
      </c>
      <c r="H135" s="112" t="s">
        <v>369</v>
      </c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</row>
    <row r="136" spans="1:20" s="115" customFormat="1">
      <c r="A136" s="134">
        <v>2018</v>
      </c>
      <c r="B136" s="107" t="s">
        <v>91</v>
      </c>
      <c r="C136" s="107" t="s">
        <v>110</v>
      </c>
      <c r="D136" s="107" t="s">
        <v>370</v>
      </c>
      <c r="E136" s="109">
        <v>43247</v>
      </c>
      <c r="F136" s="170" t="s">
        <v>371</v>
      </c>
      <c r="G136" s="111">
        <v>10</v>
      </c>
      <c r="H136" s="112" t="s">
        <v>372</v>
      </c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</row>
    <row r="137" spans="1:20" ht="13.5" customHeight="1">
      <c r="A137" s="134">
        <v>2018</v>
      </c>
      <c r="B137" s="107" t="s">
        <v>91</v>
      </c>
      <c r="C137" s="171" t="s">
        <v>110</v>
      </c>
      <c r="D137" s="107" t="s">
        <v>265</v>
      </c>
      <c r="E137" s="109">
        <v>43352</v>
      </c>
      <c r="F137" s="170" t="s">
        <v>373</v>
      </c>
      <c r="G137" s="172">
        <v>10</v>
      </c>
      <c r="H137" s="112" t="s">
        <v>374</v>
      </c>
      <c r="J137" s="2"/>
    </row>
    <row r="138" spans="1:20" s="115" customFormat="1" ht="13.5" customHeight="1">
      <c r="A138" s="134">
        <v>2018</v>
      </c>
      <c r="B138" s="107"/>
      <c r="C138" s="107"/>
      <c r="D138" s="107"/>
      <c r="E138" s="109"/>
      <c r="F138" s="170"/>
      <c r="G138" s="111">
        <f>SUM(G130:G137)</f>
        <v>55</v>
      </c>
      <c r="H138" s="112"/>
      <c r="I138" s="113"/>
      <c r="J138" s="114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</row>
    <row r="139" spans="1:20">
      <c r="A139" s="137">
        <v>2019</v>
      </c>
      <c r="B139" s="138" t="s">
        <v>91</v>
      </c>
      <c r="C139" s="138" t="s">
        <v>110</v>
      </c>
      <c r="D139" s="138" t="s">
        <v>227</v>
      </c>
      <c r="E139" s="139">
        <v>43604</v>
      </c>
      <c r="F139" s="140" t="s">
        <v>375</v>
      </c>
      <c r="G139" s="141">
        <v>10</v>
      </c>
      <c r="H139" s="142" t="s">
        <v>376</v>
      </c>
    </row>
    <row r="140" spans="1:20">
      <c r="A140" s="137">
        <v>2019</v>
      </c>
      <c r="B140" s="138" t="s">
        <v>91</v>
      </c>
      <c r="C140" s="138" t="s">
        <v>110</v>
      </c>
      <c r="D140" s="138" t="s">
        <v>227</v>
      </c>
      <c r="E140" s="139">
        <v>43604</v>
      </c>
      <c r="F140" s="140" t="s">
        <v>377</v>
      </c>
      <c r="G140" s="141">
        <v>10</v>
      </c>
      <c r="H140" s="142" t="s">
        <v>378</v>
      </c>
    </row>
    <row r="141" spans="1:20">
      <c r="A141" s="173">
        <v>2019</v>
      </c>
      <c r="B141" s="138" t="s">
        <v>91</v>
      </c>
      <c r="C141" s="138" t="s">
        <v>110</v>
      </c>
      <c r="D141" s="174" t="s">
        <v>277</v>
      </c>
      <c r="E141" s="175">
        <v>43716</v>
      </c>
      <c r="F141" s="150" t="s">
        <v>379</v>
      </c>
      <c r="G141" s="173">
        <v>3</v>
      </c>
      <c r="H141" s="105" t="s">
        <v>380</v>
      </c>
    </row>
    <row r="142" spans="1:20">
      <c r="A142" s="137">
        <v>2019</v>
      </c>
      <c r="B142" s="143"/>
      <c r="C142" s="143"/>
      <c r="D142" s="138"/>
      <c r="E142" s="139"/>
      <c r="F142" s="140"/>
      <c r="G142" s="141">
        <f>SUM(G139:G141)</f>
        <v>23</v>
      </c>
      <c r="H142" s="142"/>
    </row>
    <row r="143" spans="1:20">
      <c r="A143" s="1429">
        <v>2020</v>
      </c>
      <c r="B143" s="1428" t="s">
        <v>91</v>
      </c>
      <c r="C143" s="1375" t="s">
        <v>110</v>
      </c>
      <c r="D143" s="1375" t="s">
        <v>252</v>
      </c>
      <c r="E143" s="1376">
        <v>43891</v>
      </c>
      <c r="F143" s="1377" t="s">
        <v>381</v>
      </c>
      <c r="G143" s="1378">
        <v>3</v>
      </c>
      <c r="H143" s="1430" t="s">
        <v>382</v>
      </c>
    </row>
    <row r="144" spans="1:20">
      <c r="A144" s="1429">
        <v>2020</v>
      </c>
      <c r="B144" s="1428" t="s">
        <v>91</v>
      </c>
      <c r="C144" s="1375" t="s">
        <v>110</v>
      </c>
      <c r="D144" s="1375" t="s">
        <v>252</v>
      </c>
      <c r="E144" s="1376">
        <v>43891</v>
      </c>
      <c r="F144" s="1377" t="s">
        <v>383</v>
      </c>
      <c r="G144" s="1378">
        <v>10</v>
      </c>
      <c r="H144" s="1430" t="s">
        <v>384</v>
      </c>
    </row>
    <row r="145" spans="1:256">
      <c r="A145" s="137"/>
      <c r="B145" s="143"/>
      <c r="C145" s="143"/>
      <c r="D145" s="138"/>
      <c r="E145" s="139"/>
      <c r="F145" s="140"/>
      <c r="G145" s="141">
        <f>SUM(G143:G144)</f>
        <v>13</v>
      </c>
      <c r="H145" s="142"/>
    </row>
    <row r="146" spans="1:256" ht="13.5" customHeight="1">
      <c r="A146" s="144" t="s">
        <v>46</v>
      </c>
      <c r="B146" s="125"/>
      <c r="C146" s="145" t="s">
        <v>385</v>
      </c>
      <c r="D146" s="125"/>
      <c r="E146" s="127"/>
      <c r="F146" s="146"/>
      <c r="G146" s="129">
        <f>G138+G142+G145</f>
        <v>91</v>
      </c>
      <c r="H146" s="130"/>
      <c r="J146" s="93"/>
    </row>
    <row r="147" spans="1:256" ht="13.5" customHeight="1">
      <c r="A147" s="147"/>
      <c r="C147" s="148"/>
      <c r="F147" s="88"/>
      <c r="G147" s="133"/>
      <c r="H147" s="105"/>
      <c r="J147" s="93"/>
    </row>
    <row r="148" spans="1:256" ht="13.5" customHeight="1">
      <c r="A148" s="104"/>
      <c r="D148" s="131"/>
      <c r="F148" s="132"/>
      <c r="G148" s="133"/>
      <c r="H148" s="105"/>
      <c r="J148" s="93"/>
    </row>
    <row r="149" spans="1:256" s="115" customFormat="1" ht="13.5" customHeight="1">
      <c r="A149" s="106">
        <v>2018</v>
      </c>
      <c r="B149" s="107" t="s">
        <v>386</v>
      </c>
      <c r="C149" s="107" t="s">
        <v>207</v>
      </c>
      <c r="D149" s="171" t="s">
        <v>222</v>
      </c>
      <c r="E149" s="109">
        <v>43163</v>
      </c>
      <c r="F149" s="170"/>
      <c r="G149" s="172">
        <v>3</v>
      </c>
      <c r="H149" s="112" t="s">
        <v>387</v>
      </c>
      <c r="I149" s="113"/>
      <c r="J149" s="114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</row>
    <row r="150" spans="1:256" ht="13.5" customHeight="1">
      <c r="A150" s="106">
        <v>2018</v>
      </c>
      <c r="B150" s="266"/>
      <c r="C150" s="266"/>
      <c r="D150" s="267"/>
      <c r="E150" s="268"/>
      <c r="F150" s="269"/>
      <c r="G150" s="172">
        <f>SUM(G149)</f>
        <v>3</v>
      </c>
      <c r="H150" s="270"/>
      <c r="I150" s="271"/>
      <c r="J150" s="93"/>
      <c r="K150" s="261"/>
    </row>
    <row r="151" spans="1:256" ht="13.5" customHeight="1">
      <c r="A151" s="124" t="s">
        <v>46</v>
      </c>
      <c r="B151" s="125"/>
      <c r="C151" s="125" t="s">
        <v>388</v>
      </c>
      <c r="D151" s="272"/>
      <c r="E151" s="127"/>
      <c r="F151" s="146"/>
      <c r="G151" s="264">
        <f>G150</f>
        <v>3</v>
      </c>
      <c r="H151" s="130"/>
      <c r="J151" s="93"/>
    </row>
    <row r="152" spans="1:256" ht="13.5" customHeight="1">
      <c r="A152" s="178"/>
      <c r="B152" s="154"/>
      <c r="C152" s="155"/>
      <c r="D152" s="154"/>
      <c r="E152" s="156"/>
      <c r="F152" s="157"/>
      <c r="G152" s="153"/>
      <c r="H152" s="179"/>
      <c r="J152" s="93"/>
      <c r="IV152" s="2"/>
    </row>
    <row r="153" spans="1:256" ht="13.5" customHeight="1">
      <c r="A153" s="147">
        <v>2019</v>
      </c>
      <c r="B153" s="73" t="s">
        <v>164</v>
      </c>
      <c r="C153" s="148" t="s">
        <v>389</v>
      </c>
      <c r="D153" s="73" t="s">
        <v>66</v>
      </c>
      <c r="E153" s="85">
        <v>43537</v>
      </c>
      <c r="F153" s="88" t="s">
        <v>390</v>
      </c>
      <c r="G153" s="133">
        <v>0</v>
      </c>
      <c r="H153" s="105" t="s">
        <v>391</v>
      </c>
      <c r="I153" s="2" t="s">
        <v>234</v>
      </c>
      <c r="J153" s="93"/>
    </row>
    <row r="154" spans="1:256" ht="13.5" customHeight="1">
      <c r="A154" s="147">
        <v>2019</v>
      </c>
      <c r="C154" s="148"/>
      <c r="F154" s="88"/>
      <c r="G154" s="133"/>
      <c r="H154" s="105"/>
      <c r="J154" s="93"/>
    </row>
    <row r="155" spans="1:256" ht="13.5" customHeight="1">
      <c r="A155" s="1413">
        <v>2020</v>
      </c>
      <c r="B155" s="1362" t="s">
        <v>164</v>
      </c>
      <c r="C155" s="1403" t="s">
        <v>389</v>
      </c>
      <c r="D155" s="1362" t="s">
        <v>392</v>
      </c>
      <c r="E155" s="1404">
        <v>43905</v>
      </c>
      <c r="F155" s="1405" t="s">
        <v>393</v>
      </c>
      <c r="G155" s="1363">
        <v>0</v>
      </c>
      <c r="H155" s="1374" t="s">
        <v>394</v>
      </c>
      <c r="I155" s="2" t="s">
        <v>395</v>
      </c>
      <c r="J155" s="93"/>
    </row>
    <row r="156" spans="1:256" ht="13.5" customHeight="1">
      <c r="A156" s="1413">
        <v>2020</v>
      </c>
      <c r="B156" s="1362" t="s">
        <v>164</v>
      </c>
      <c r="C156" s="1403" t="s">
        <v>389</v>
      </c>
      <c r="D156" s="1362" t="s">
        <v>392</v>
      </c>
      <c r="E156" s="1404">
        <v>43905</v>
      </c>
      <c r="F156" s="1405" t="s">
        <v>393</v>
      </c>
      <c r="G156" s="1363">
        <v>0</v>
      </c>
      <c r="H156" s="1374" t="s">
        <v>352</v>
      </c>
      <c r="I156" s="2" t="s">
        <v>395</v>
      </c>
      <c r="J156" s="93"/>
    </row>
    <row r="157" spans="1:256" ht="13.5" customHeight="1">
      <c r="A157" s="1413">
        <v>2020</v>
      </c>
      <c r="B157" s="1362" t="s">
        <v>164</v>
      </c>
      <c r="C157" s="1403" t="s">
        <v>389</v>
      </c>
      <c r="D157" s="1362" t="s">
        <v>392</v>
      </c>
      <c r="E157" s="1404">
        <v>43905</v>
      </c>
      <c r="F157" s="1405" t="s">
        <v>390</v>
      </c>
      <c r="G157" s="1363">
        <v>0</v>
      </c>
      <c r="H157" s="1374" t="s">
        <v>391</v>
      </c>
      <c r="I157" s="2" t="s">
        <v>395</v>
      </c>
      <c r="J157" s="93"/>
      <c r="IV157" s="2"/>
    </row>
    <row r="158" spans="1:256" ht="13.5" customHeight="1">
      <c r="A158" s="144" t="s">
        <v>46</v>
      </c>
      <c r="B158" s="125"/>
      <c r="C158" s="145" t="s">
        <v>396</v>
      </c>
      <c r="D158" s="125"/>
      <c r="E158" s="127"/>
      <c r="F158" s="146"/>
      <c r="G158" s="129">
        <f>G157</f>
        <v>0</v>
      </c>
      <c r="H158" s="130"/>
      <c r="J158" s="93"/>
      <c r="IV158" s="2"/>
    </row>
    <row r="159" spans="1:256" ht="13.5" customHeight="1">
      <c r="A159" s="147"/>
      <c r="C159" s="148"/>
      <c r="F159" s="88"/>
      <c r="G159" s="133"/>
      <c r="H159" s="105"/>
      <c r="J159" s="93"/>
      <c r="IV159" s="2"/>
    </row>
    <row r="160" spans="1:256">
      <c r="A160" s="137">
        <v>2019</v>
      </c>
      <c r="B160" s="138" t="s">
        <v>164</v>
      </c>
      <c r="C160" s="143" t="s">
        <v>186</v>
      </c>
      <c r="D160" s="138" t="s">
        <v>227</v>
      </c>
      <c r="E160" s="139">
        <v>43604</v>
      </c>
      <c r="F160" s="140" t="s">
        <v>397</v>
      </c>
      <c r="G160" s="141">
        <v>7</v>
      </c>
      <c r="H160" s="142" t="s">
        <v>398</v>
      </c>
    </row>
    <row r="161" spans="1:256">
      <c r="A161" s="173">
        <v>2019</v>
      </c>
      <c r="B161" s="138" t="s">
        <v>164</v>
      </c>
      <c r="C161" s="174" t="s">
        <v>186</v>
      </c>
      <c r="D161" s="174" t="s">
        <v>277</v>
      </c>
      <c r="E161" s="175">
        <v>43716</v>
      </c>
      <c r="F161" s="150" t="s">
        <v>399</v>
      </c>
      <c r="G161" s="173">
        <v>7</v>
      </c>
      <c r="H161" s="105" t="s">
        <v>400</v>
      </c>
    </row>
    <row r="162" spans="1:256">
      <c r="A162" s="173">
        <v>2019</v>
      </c>
      <c r="B162" s="138" t="s">
        <v>164</v>
      </c>
      <c r="C162" s="174" t="s">
        <v>186</v>
      </c>
      <c r="D162" s="174" t="s">
        <v>277</v>
      </c>
      <c r="E162" s="175">
        <v>43716</v>
      </c>
      <c r="F162" s="150" t="s">
        <v>401</v>
      </c>
      <c r="G162" s="173">
        <v>10</v>
      </c>
      <c r="H162" s="105" t="s">
        <v>402</v>
      </c>
    </row>
    <row r="163" spans="1:256">
      <c r="A163" s="137">
        <v>2019</v>
      </c>
      <c r="B163" s="143"/>
      <c r="C163" s="143"/>
      <c r="D163" s="138"/>
      <c r="E163" s="139"/>
      <c r="F163" s="140"/>
      <c r="G163" s="141">
        <f>SUM(G160:G162)</f>
        <v>24</v>
      </c>
      <c r="H163" s="142"/>
    </row>
    <row r="164" spans="1:256" ht="13.5" customHeight="1">
      <c r="A164" s="144" t="s">
        <v>46</v>
      </c>
      <c r="B164" s="125"/>
      <c r="C164" s="272" t="s">
        <v>403</v>
      </c>
      <c r="D164" s="125"/>
      <c r="E164" s="127"/>
      <c r="F164" s="146"/>
      <c r="G164" s="129">
        <f>G163</f>
        <v>24</v>
      </c>
      <c r="H164" s="130"/>
      <c r="J164" s="93"/>
      <c r="IV164" s="2"/>
    </row>
    <row r="165" spans="1:256" ht="13.5" customHeight="1">
      <c r="A165" s="178"/>
      <c r="B165" s="154"/>
      <c r="C165" s="155"/>
      <c r="D165" s="154"/>
      <c r="E165" s="156"/>
      <c r="F165" s="157"/>
      <c r="G165" s="153"/>
      <c r="H165" s="179"/>
      <c r="J165" s="93"/>
      <c r="IV165" s="2"/>
    </row>
    <row r="166" spans="1:256" ht="13.5" customHeight="1">
      <c r="A166" s="147">
        <v>2019</v>
      </c>
      <c r="B166" s="73" t="s">
        <v>53</v>
      </c>
      <c r="C166" s="148" t="s">
        <v>59</v>
      </c>
      <c r="D166" s="73" t="s">
        <v>86</v>
      </c>
      <c r="E166" s="85">
        <v>43562</v>
      </c>
      <c r="F166" s="88" t="s">
        <v>404</v>
      </c>
      <c r="G166" s="133">
        <v>5</v>
      </c>
      <c r="H166" s="105" t="s">
        <v>405</v>
      </c>
      <c r="J166" s="93"/>
    </row>
    <row r="167" spans="1:256" ht="13.5" customHeight="1">
      <c r="A167" s="147">
        <v>2019</v>
      </c>
      <c r="C167" s="148"/>
      <c r="F167" s="88"/>
      <c r="G167" s="133">
        <f>SUM(G166)</f>
        <v>5</v>
      </c>
      <c r="H167" s="105"/>
      <c r="J167" s="93"/>
      <c r="IV167" s="2"/>
    </row>
    <row r="168" spans="1:256" ht="13.5" customHeight="1">
      <c r="A168" s="1413">
        <v>2020</v>
      </c>
      <c r="B168" s="1362" t="s">
        <v>53</v>
      </c>
      <c r="C168" s="1403" t="s">
        <v>59</v>
      </c>
      <c r="D168" s="1362" t="s">
        <v>406</v>
      </c>
      <c r="E168" s="1404">
        <v>43867</v>
      </c>
      <c r="F168" s="1405" t="s">
        <v>407</v>
      </c>
      <c r="G168" s="1363">
        <v>5</v>
      </c>
      <c r="H168" s="1374" t="s">
        <v>405</v>
      </c>
      <c r="J168" s="93"/>
      <c r="IV168" s="2"/>
    </row>
    <row r="169" spans="1:256" ht="13.5" customHeight="1">
      <c r="A169" s="1413">
        <v>2020</v>
      </c>
      <c r="B169" s="1362" t="s">
        <v>53</v>
      </c>
      <c r="C169" s="1403" t="s">
        <v>59</v>
      </c>
      <c r="D169" s="1362" t="s">
        <v>392</v>
      </c>
      <c r="E169" s="1404">
        <v>43905</v>
      </c>
      <c r="F169" s="1405" t="s">
        <v>408</v>
      </c>
      <c r="G169" s="1412">
        <v>5</v>
      </c>
      <c r="H169" s="1374" t="s">
        <v>405</v>
      </c>
      <c r="J169" s="93"/>
      <c r="IV169" s="2"/>
    </row>
    <row r="170" spans="1:256" ht="13.5" customHeight="1">
      <c r="A170" s="147"/>
      <c r="C170" s="148"/>
      <c r="F170" s="88"/>
      <c r="G170" s="1363">
        <f>SUM(G168:G169)</f>
        <v>10</v>
      </c>
      <c r="H170" s="105"/>
      <c r="J170" s="93"/>
      <c r="IV170" s="2"/>
    </row>
    <row r="171" spans="1:256" ht="13.5" customHeight="1">
      <c r="A171" s="144" t="s">
        <v>46</v>
      </c>
      <c r="B171" s="125"/>
      <c r="C171" s="145" t="s">
        <v>409</v>
      </c>
      <c r="D171" s="125"/>
      <c r="E171" s="127"/>
      <c r="F171" s="146"/>
      <c r="G171" s="129">
        <f>G167+G170</f>
        <v>15</v>
      </c>
      <c r="H171" s="130"/>
      <c r="J171" s="93"/>
      <c r="IV171" s="2"/>
    </row>
    <row r="172" spans="1:256" ht="13.5" customHeight="1">
      <c r="A172" s="178"/>
      <c r="B172" s="154"/>
      <c r="C172" s="155"/>
      <c r="D172" s="154"/>
      <c r="E172" s="156"/>
      <c r="F172" s="157"/>
      <c r="G172" s="153"/>
      <c r="H172" s="179"/>
      <c r="J172" s="93"/>
      <c r="IV172" s="2"/>
    </row>
    <row r="173" spans="1:256" ht="13.5" customHeight="1">
      <c r="A173" s="177">
        <v>2020</v>
      </c>
      <c r="B173" s="180" t="s">
        <v>129</v>
      </c>
      <c r="C173" s="254" t="s">
        <v>131</v>
      </c>
      <c r="D173" s="254" t="s">
        <v>252</v>
      </c>
      <c r="E173" s="255">
        <v>43891</v>
      </c>
      <c r="F173" s="256" t="s">
        <v>410</v>
      </c>
      <c r="G173" s="257">
        <v>10</v>
      </c>
      <c r="H173" s="273" t="s">
        <v>411</v>
      </c>
      <c r="J173" s="93"/>
      <c r="IV173" s="2"/>
    </row>
    <row r="174" spans="1:256" ht="13.5" customHeight="1">
      <c r="A174" s="177"/>
      <c r="B174" s="180"/>
      <c r="C174" s="254"/>
      <c r="D174" s="254"/>
      <c r="E174" s="255"/>
      <c r="F174" s="256"/>
      <c r="G174" s="257"/>
      <c r="H174" s="265"/>
      <c r="J174" s="93"/>
      <c r="IV174" s="2"/>
    </row>
    <row r="175" spans="1:256" ht="13.5" customHeight="1">
      <c r="A175" s="147"/>
      <c r="C175" s="148"/>
      <c r="F175" s="88"/>
      <c r="G175" s="133">
        <f>SUM(G173)</f>
        <v>10</v>
      </c>
      <c r="H175" s="105"/>
      <c r="J175" s="93"/>
      <c r="IV175" s="2"/>
    </row>
    <row r="176" spans="1:256" ht="13.5" customHeight="1">
      <c r="A176" s="144" t="s">
        <v>46</v>
      </c>
      <c r="B176" s="125"/>
      <c r="C176" s="274" t="s">
        <v>131</v>
      </c>
      <c r="D176" s="125"/>
      <c r="E176" s="127"/>
      <c r="F176" s="146"/>
      <c r="G176" s="129">
        <f>G175</f>
        <v>10</v>
      </c>
      <c r="H176" s="130"/>
      <c r="J176" s="93"/>
      <c r="IV176" s="2"/>
    </row>
    <row r="177" spans="1:256" ht="13.5" customHeight="1">
      <c r="A177" s="178"/>
      <c r="B177" s="154"/>
      <c r="C177" s="275"/>
      <c r="D177" s="154"/>
      <c r="E177" s="156"/>
      <c r="F177" s="157"/>
      <c r="G177" s="153"/>
      <c r="H177" s="179"/>
      <c r="J177" s="93"/>
      <c r="IV177" s="2"/>
    </row>
    <row r="178" spans="1:256" ht="13.5" customHeight="1">
      <c r="A178" s="147">
        <v>2019</v>
      </c>
      <c r="B178" s="73" t="s">
        <v>164</v>
      </c>
      <c r="C178" s="148" t="s">
        <v>412</v>
      </c>
      <c r="D178" s="73" t="s">
        <v>112</v>
      </c>
      <c r="E178" s="85">
        <v>43786</v>
      </c>
      <c r="F178" s="88" t="s">
        <v>413</v>
      </c>
      <c r="G178" s="133">
        <v>5</v>
      </c>
      <c r="H178" s="105" t="s">
        <v>414</v>
      </c>
      <c r="J178" s="93"/>
    </row>
    <row r="179" spans="1:256" ht="13.5" customHeight="1">
      <c r="A179" s="147">
        <v>2019</v>
      </c>
      <c r="C179" s="148"/>
      <c r="F179" s="88"/>
      <c r="G179" s="133">
        <f>SUM(G178)</f>
        <v>5</v>
      </c>
      <c r="H179" s="105"/>
      <c r="J179" s="93"/>
      <c r="IV179" s="2"/>
    </row>
    <row r="180" spans="1:256" ht="13.5" customHeight="1">
      <c r="A180" s="177">
        <v>2020</v>
      </c>
      <c r="B180" s="1362" t="s">
        <v>164</v>
      </c>
      <c r="C180" s="254" t="s">
        <v>169</v>
      </c>
      <c r="D180" s="254" t="s">
        <v>252</v>
      </c>
      <c r="E180" s="255">
        <v>43891</v>
      </c>
      <c r="F180" s="256" t="s">
        <v>415</v>
      </c>
      <c r="G180" s="257">
        <v>7</v>
      </c>
      <c r="H180" s="265" t="s">
        <v>416</v>
      </c>
      <c r="J180" s="93"/>
      <c r="IV180" s="2"/>
    </row>
    <row r="181" spans="1:256" ht="13.5" customHeight="1">
      <c r="A181" s="177">
        <v>2020</v>
      </c>
      <c r="B181" s="1362" t="s">
        <v>164</v>
      </c>
      <c r="C181" s="254" t="s">
        <v>169</v>
      </c>
      <c r="D181" s="254" t="s">
        <v>252</v>
      </c>
      <c r="E181" s="255">
        <v>43891</v>
      </c>
      <c r="F181" s="256" t="s">
        <v>417</v>
      </c>
      <c r="G181" s="257">
        <v>3</v>
      </c>
      <c r="H181" s="265" t="s">
        <v>418</v>
      </c>
      <c r="J181" s="93"/>
      <c r="IV181" s="2"/>
    </row>
    <row r="182" spans="1:256" ht="13.5" customHeight="1">
      <c r="A182" s="177">
        <v>2020</v>
      </c>
      <c r="C182" s="148"/>
      <c r="F182" s="88"/>
      <c r="G182" s="133">
        <f>SUM(G180:G181)</f>
        <v>10</v>
      </c>
      <c r="H182" s="105"/>
      <c r="J182" s="93"/>
      <c r="IV182" s="2"/>
    </row>
    <row r="183" spans="1:256" ht="13.5" customHeight="1">
      <c r="A183" s="144" t="s">
        <v>46</v>
      </c>
      <c r="B183" s="125"/>
      <c r="C183" s="145" t="s">
        <v>419</v>
      </c>
      <c r="D183" s="125"/>
      <c r="E183" s="127"/>
      <c r="F183" s="146"/>
      <c r="G183" s="129">
        <f>G179+G182</f>
        <v>15</v>
      </c>
      <c r="H183" s="130"/>
      <c r="J183" s="93"/>
      <c r="IV183" s="2"/>
    </row>
    <row r="184" spans="1:256" ht="13.5" customHeight="1">
      <c r="A184" s="104"/>
      <c r="D184" s="131"/>
      <c r="F184" s="132"/>
      <c r="G184" s="133"/>
      <c r="H184" s="105"/>
      <c r="J184" s="93"/>
    </row>
    <row r="185" spans="1:256" s="115" customFormat="1">
      <c r="A185" s="134">
        <v>2018</v>
      </c>
      <c r="B185" s="107" t="s">
        <v>164</v>
      </c>
      <c r="C185" s="107" t="s">
        <v>172</v>
      </c>
      <c r="D185" s="107" t="s">
        <v>227</v>
      </c>
      <c r="E185" s="135">
        <v>43240</v>
      </c>
      <c r="F185" s="136" t="s">
        <v>420</v>
      </c>
      <c r="G185" s="111">
        <v>10</v>
      </c>
      <c r="H185" s="112" t="s">
        <v>421</v>
      </c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</row>
    <row r="186" spans="1:256" s="115" customFormat="1">
      <c r="A186" s="134">
        <v>2018</v>
      </c>
      <c r="B186" s="107"/>
      <c r="C186" s="107"/>
      <c r="D186" s="107"/>
      <c r="E186" s="135"/>
      <c r="F186" s="136"/>
      <c r="G186" s="111">
        <f>G185</f>
        <v>10</v>
      </c>
      <c r="H186" s="112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</row>
    <row r="187" spans="1:256">
      <c r="A187" s="173">
        <v>2019</v>
      </c>
      <c r="B187" s="73" t="s">
        <v>164</v>
      </c>
      <c r="C187" s="174" t="s">
        <v>172</v>
      </c>
      <c r="D187" s="174" t="s">
        <v>277</v>
      </c>
      <c r="E187" s="175">
        <v>43716</v>
      </c>
      <c r="F187" s="150" t="s">
        <v>422</v>
      </c>
      <c r="G187" s="173">
        <v>7</v>
      </c>
      <c r="H187" s="105" t="s">
        <v>423</v>
      </c>
      <c r="IV187" s="2"/>
    </row>
    <row r="188" spans="1:256">
      <c r="A188" s="173">
        <v>2019</v>
      </c>
      <c r="B188" s="73" t="s">
        <v>164</v>
      </c>
      <c r="C188" s="174" t="s">
        <v>172</v>
      </c>
      <c r="D188" s="174" t="s">
        <v>277</v>
      </c>
      <c r="E188" s="175">
        <v>43716</v>
      </c>
      <c r="F188" s="150" t="s">
        <v>424</v>
      </c>
      <c r="G188" s="173">
        <v>10</v>
      </c>
      <c r="H188" s="105" t="s">
        <v>425</v>
      </c>
      <c r="IV188" s="2"/>
    </row>
    <row r="189" spans="1:256">
      <c r="A189" s="173">
        <v>2019</v>
      </c>
      <c r="B189" s="73" t="s">
        <v>164</v>
      </c>
      <c r="C189" s="174" t="s">
        <v>172</v>
      </c>
      <c r="D189" s="174" t="s">
        <v>277</v>
      </c>
      <c r="E189" s="175">
        <v>43716</v>
      </c>
      <c r="F189" s="150" t="s">
        <v>426</v>
      </c>
      <c r="G189" s="173">
        <v>7</v>
      </c>
      <c r="H189" s="105" t="s">
        <v>427</v>
      </c>
      <c r="IV189" s="2"/>
    </row>
    <row r="190" spans="1:256">
      <c r="A190" s="173">
        <v>2019</v>
      </c>
      <c r="B190" s="73" t="s">
        <v>164</v>
      </c>
      <c r="C190" s="174" t="s">
        <v>172</v>
      </c>
      <c r="D190" s="174" t="s">
        <v>277</v>
      </c>
      <c r="E190" s="175">
        <v>43716</v>
      </c>
      <c r="F190" s="150" t="s">
        <v>428</v>
      </c>
      <c r="G190" s="173">
        <v>10</v>
      </c>
      <c r="H190" s="105" t="s">
        <v>429</v>
      </c>
      <c r="IV190" s="2"/>
    </row>
    <row r="191" spans="1:256">
      <c r="A191" s="173">
        <v>2019</v>
      </c>
      <c r="B191" s="174"/>
      <c r="C191" s="174"/>
      <c r="D191" s="174"/>
      <c r="E191" s="175"/>
      <c r="F191" s="176"/>
      <c r="G191" s="173">
        <f>SUM(G187:G190)</f>
        <v>34</v>
      </c>
      <c r="H191" s="105"/>
      <c r="IV191" s="2"/>
    </row>
    <row r="192" spans="1:256">
      <c r="A192" s="184">
        <v>2020</v>
      </c>
      <c r="B192" s="1362" t="s">
        <v>164</v>
      </c>
      <c r="C192" s="254" t="s">
        <v>172</v>
      </c>
      <c r="D192" s="254" t="s">
        <v>252</v>
      </c>
      <c r="E192" s="255">
        <v>43891</v>
      </c>
      <c r="F192" s="256" t="s">
        <v>420</v>
      </c>
      <c r="G192" s="257">
        <v>7</v>
      </c>
      <c r="H192" s="265" t="s">
        <v>430</v>
      </c>
      <c r="IV192" s="2"/>
    </row>
    <row r="193" spans="1:256">
      <c r="A193" s="184">
        <v>2020</v>
      </c>
      <c r="B193" s="174"/>
      <c r="C193" s="174"/>
      <c r="D193" s="174"/>
      <c r="E193" s="175"/>
      <c r="F193" s="176"/>
      <c r="G193" s="173"/>
      <c r="H193" s="105"/>
      <c r="IV193" s="2"/>
    </row>
    <row r="194" spans="1:256">
      <c r="A194" s="184">
        <v>2020</v>
      </c>
      <c r="B194" s="174"/>
      <c r="C194" s="174"/>
      <c r="D194" s="174"/>
      <c r="E194" s="175"/>
      <c r="F194" s="176"/>
      <c r="G194" s="1363">
        <f>SUM(G192:G193)</f>
        <v>7</v>
      </c>
      <c r="H194" s="105"/>
      <c r="IV194" s="2"/>
    </row>
    <row r="195" spans="1:256" ht="13.5" customHeight="1">
      <c r="A195" s="144" t="s">
        <v>46</v>
      </c>
      <c r="B195" s="125"/>
      <c r="C195" s="145" t="s">
        <v>431</v>
      </c>
      <c r="D195" s="125"/>
      <c r="E195" s="127"/>
      <c r="F195" s="146"/>
      <c r="G195" s="129">
        <f>G186+G191+G194</f>
        <v>51</v>
      </c>
      <c r="H195" s="130"/>
      <c r="J195" s="93"/>
      <c r="IV195" s="2"/>
    </row>
    <row r="196" spans="1:256" ht="13.5" customHeight="1">
      <c r="A196" s="147"/>
      <c r="C196" s="148"/>
      <c r="F196" s="88"/>
      <c r="G196" s="133"/>
      <c r="H196" s="105"/>
      <c r="J196" s="93"/>
      <c r="IV196" s="2"/>
    </row>
    <row r="197" spans="1:256" ht="13.5" customHeight="1">
      <c r="A197" s="276">
        <v>2016</v>
      </c>
      <c r="B197" s="266" t="s">
        <v>53</v>
      </c>
      <c r="C197" s="266" t="s">
        <v>432</v>
      </c>
      <c r="D197" s="267" t="s">
        <v>433</v>
      </c>
      <c r="E197" s="268">
        <v>42449</v>
      </c>
      <c r="F197" s="269" t="s">
        <v>434</v>
      </c>
      <c r="G197" s="277">
        <v>5</v>
      </c>
      <c r="H197" s="270" t="s">
        <v>435</v>
      </c>
      <c r="J197" s="93"/>
      <c r="K197" s="261"/>
      <c r="IV197" s="2"/>
    </row>
    <row r="198" spans="1:256" ht="13.5" customHeight="1">
      <c r="A198" s="276">
        <v>2016</v>
      </c>
      <c r="B198" s="266"/>
      <c r="C198" s="266"/>
      <c r="D198" s="267"/>
      <c r="E198" s="268"/>
      <c r="F198" s="269"/>
      <c r="G198" s="277">
        <f>G197</f>
        <v>5</v>
      </c>
      <c r="H198" s="270"/>
      <c r="J198" s="93"/>
      <c r="K198" s="261"/>
      <c r="IV198" s="2"/>
    </row>
    <row r="199" spans="1:256" ht="13.5" customHeight="1">
      <c r="A199" s="124" t="s">
        <v>46</v>
      </c>
      <c r="B199" s="125"/>
      <c r="C199" s="125" t="s">
        <v>436</v>
      </c>
      <c r="D199" s="272"/>
      <c r="E199" s="127"/>
      <c r="F199" s="146"/>
      <c r="G199" s="264">
        <f>G198</f>
        <v>5</v>
      </c>
      <c r="H199" s="130"/>
      <c r="J199" s="93"/>
      <c r="IV199" s="2"/>
    </row>
    <row r="200" spans="1:256" ht="13.5" customHeight="1">
      <c r="A200" s="278"/>
      <c r="B200" s="154"/>
      <c r="C200" s="154"/>
      <c r="D200" s="279"/>
      <c r="E200" s="156"/>
      <c r="F200" s="157"/>
      <c r="G200" s="280"/>
      <c r="H200" s="179"/>
      <c r="J200" s="93"/>
      <c r="IV200" s="2"/>
    </row>
    <row r="201" spans="1:256" ht="13.5" customHeight="1">
      <c r="A201" s="1438">
        <v>2020</v>
      </c>
      <c r="B201" s="1439" t="s">
        <v>91</v>
      </c>
      <c r="C201" s="1439" t="s">
        <v>437</v>
      </c>
      <c r="D201" s="1440" t="s">
        <v>392</v>
      </c>
      <c r="E201" s="1441">
        <v>43905</v>
      </c>
      <c r="F201" s="1442" t="s">
        <v>438</v>
      </c>
      <c r="G201" s="1443">
        <v>5</v>
      </c>
      <c r="H201" s="1444" t="s">
        <v>244</v>
      </c>
      <c r="J201" s="93"/>
      <c r="IV201" s="2"/>
    </row>
    <row r="202" spans="1:256" ht="13.5" customHeight="1">
      <c r="A202" s="278"/>
      <c r="B202" s="154"/>
      <c r="C202" s="154"/>
      <c r="D202" s="279"/>
      <c r="E202" s="156"/>
      <c r="F202" s="157"/>
      <c r="G202" s="280"/>
      <c r="H202" s="179"/>
      <c r="J202" s="93"/>
      <c r="IV202" s="2"/>
    </row>
    <row r="203" spans="1:256" ht="13.5" customHeight="1">
      <c r="A203" s="1431" t="s">
        <v>46</v>
      </c>
      <c r="B203" s="1432"/>
      <c r="C203" s="1432" t="s">
        <v>437</v>
      </c>
      <c r="D203" s="1433"/>
      <c r="E203" s="1434"/>
      <c r="F203" s="1435"/>
      <c r="G203" s="1436">
        <f>SUM(G201:G202)</f>
        <v>5</v>
      </c>
      <c r="H203" s="1437"/>
      <c r="J203" s="93"/>
      <c r="IV203" s="2"/>
    </row>
    <row r="204" spans="1:256" ht="13.5" customHeight="1">
      <c r="A204" s="278"/>
      <c r="B204" s="154"/>
      <c r="C204" s="154"/>
      <c r="D204" s="279"/>
      <c r="E204" s="156"/>
      <c r="F204" s="157"/>
      <c r="G204" s="280"/>
      <c r="H204" s="179"/>
      <c r="J204" s="93"/>
      <c r="IV204" s="2"/>
    </row>
    <row r="205" spans="1:256" ht="13.5" customHeight="1">
      <c r="A205" s="104"/>
      <c r="D205" s="72"/>
      <c r="F205" s="88"/>
      <c r="H205" s="105"/>
      <c r="J205" s="93"/>
    </row>
    <row r="206" spans="1:256" s="115" customFormat="1" ht="13.5" customHeight="1">
      <c r="A206" s="134">
        <v>2018</v>
      </c>
      <c r="B206" s="107" t="s">
        <v>91</v>
      </c>
      <c r="C206" s="169" t="s">
        <v>208</v>
      </c>
      <c r="D206" s="107" t="s">
        <v>222</v>
      </c>
      <c r="E206" s="109">
        <v>43163</v>
      </c>
      <c r="F206" s="170" t="s">
        <v>439</v>
      </c>
      <c r="G206" s="111">
        <v>3</v>
      </c>
      <c r="H206" s="112" t="s">
        <v>440</v>
      </c>
      <c r="I206" s="113"/>
      <c r="J206" s="114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</row>
    <row r="207" spans="1:256" ht="13.5" customHeight="1">
      <c r="A207" s="134">
        <v>2018</v>
      </c>
      <c r="B207" s="116"/>
      <c r="C207" s="151"/>
      <c r="D207" s="116"/>
      <c r="E207" s="118"/>
      <c r="F207" s="152"/>
      <c r="G207" s="111">
        <f>G206</f>
        <v>3</v>
      </c>
      <c r="H207" s="120"/>
      <c r="J207" s="189"/>
      <c r="K207" s="261"/>
    </row>
    <row r="208" spans="1:256" ht="13.5" customHeight="1">
      <c r="A208" s="144" t="s">
        <v>46</v>
      </c>
      <c r="B208" s="125"/>
      <c r="C208" s="145" t="s">
        <v>441</v>
      </c>
      <c r="D208" s="125"/>
      <c r="E208" s="127"/>
      <c r="F208" s="146"/>
      <c r="G208" s="129">
        <f>G207</f>
        <v>3</v>
      </c>
      <c r="H208" s="130"/>
      <c r="J208" s="93"/>
    </row>
    <row r="209" spans="1:20" ht="13.5" customHeight="1">
      <c r="A209" s="178"/>
      <c r="B209" s="154"/>
      <c r="C209" s="155"/>
      <c r="D209" s="154"/>
      <c r="E209" s="156"/>
      <c r="F209" s="157"/>
      <c r="G209" s="153"/>
      <c r="H209" s="179"/>
      <c r="J209" s="93"/>
    </row>
    <row r="210" spans="1:20" ht="13.5" customHeight="1">
      <c r="A210" s="147">
        <v>2019</v>
      </c>
      <c r="B210" s="73" t="s">
        <v>164</v>
      </c>
      <c r="C210" s="148" t="s">
        <v>442</v>
      </c>
      <c r="D210" s="73" t="s">
        <v>70</v>
      </c>
      <c r="E210" s="85">
        <v>43548</v>
      </c>
      <c r="F210" s="88" t="s">
        <v>443</v>
      </c>
      <c r="G210" s="133">
        <v>0</v>
      </c>
      <c r="H210" s="105" t="s">
        <v>391</v>
      </c>
      <c r="I210" s="2" t="s">
        <v>234</v>
      </c>
      <c r="J210" s="93"/>
    </row>
    <row r="211" spans="1:20" ht="13.5" customHeight="1">
      <c r="A211" s="147">
        <v>2019</v>
      </c>
      <c r="C211" s="148"/>
      <c r="F211" s="88"/>
      <c r="G211" s="133">
        <f>SUM(G210)</f>
        <v>0</v>
      </c>
      <c r="H211" s="105"/>
      <c r="J211" s="93"/>
    </row>
    <row r="212" spans="1:20" ht="13.5" customHeight="1">
      <c r="A212" s="178" t="s">
        <v>46</v>
      </c>
      <c r="B212" s="154"/>
      <c r="C212" s="155" t="s">
        <v>444</v>
      </c>
      <c r="D212" s="154"/>
      <c r="E212" s="156"/>
      <c r="F212" s="157"/>
      <c r="G212" s="153">
        <f>G211</f>
        <v>0</v>
      </c>
      <c r="H212" s="179"/>
      <c r="J212" s="93"/>
    </row>
    <row r="213" spans="1:20" ht="13.5" customHeight="1">
      <c r="A213" s="283"/>
      <c r="B213" s="284"/>
      <c r="C213" s="285"/>
      <c r="D213" s="284"/>
      <c r="E213" s="286"/>
      <c r="F213" s="287"/>
      <c r="G213" s="288"/>
      <c r="H213" s="289"/>
      <c r="J213" s="93"/>
    </row>
    <row r="214" spans="1:20" ht="13.5" customHeight="1">
      <c r="A214" s="290">
        <v>2015</v>
      </c>
      <c r="B214" s="291" t="s">
        <v>53</v>
      </c>
      <c r="C214" s="291" t="s">
        <v>445</v>
      </c>
      <c r="D214" s="291" t="s">
        <v>66</v>
      </c>
      <c r="E214" s="292">
        <v>42078</v>
      </c>
      <c r="F214" s="293" t="s">
        <v>446</v>
      </c>
      <c r="G214" s="294">
        <v>5</v>
      </c>
      <c r="H214" s="295" t="s">
        <v>435</v>
      </c>
      <c r="J214" s="296"/>
      <c r="K214" s="261"/>
    </row>
    <row r="215" spans="1:20" ht="13.5" customHeight="1">
      <c r="A215" s="290">
        <v>2015</v>
      </c>
      <c r="B215" s="291"/>
      <c r="C215" s="291"/>
      <c r="D215" s="291"/>
      <c r="E215" s="292"/>
      <c r="F215" s="293"/>
      <c r="G215" s="294">
        <f>G214</f>
        <v>5</v>
      </c>
      <c r="H215" s="295"/>
      <c r="J215" s="296"/>
      <c r="K215" s="261"/>
    </row>
    <row r="216" spans="1:20" ht="13.5" customHeight="1">
      <c r="A216" s="297" t="s">
        <v>46</v>
      </c>
      <c r="B216" s="298"/>
      <c r="C216" s="298" t="s">
        <v>447</v>
      </c>
      <c r="D216" s="298"/>
      <c r="E216" s="299"/>
      <c r="F216" s="300"/>
      <c r="G216" s="301">
        <f>SUM(G214)</f>
        <v>5</v>
      </c>
      <c r="H216" s="130"/>
      <c r="J216" s="2"/>
    </row>
    <row r="217" spans="1:20" ht="13.5" customHeight="1">
      <c r="A217" s="302"/>
      <c r="B217" s="303"/>
      <c r="C217" s="303"/>
      <c r="D217" s="303"/>
      <c r="E217" s="304"/>
      <c r="F217" s="305"/>
      <c r="G217" s="306"/>
      <c r="H217" s="105"/>
      <c r="J217" s="2"/>
    </row>
    <row r="218" spans="1:20" s="115" customFormat="1" ht="13.5" customHeight="1">
      <c r="A218" s="134">
        <v>2018</v>
      </c>
      <c r="B218" s="107" t="s">
        <v>164</v>
      </c>
      <c r="C218" s="169" t="s">
        <v>209</v>
      </c>
      <c r="D218" s="107" t="s">
        <v>222</v>
      </c>
      <c r="E218" s="109">
        <v>43163</v>
      </c>
      <c r="F218" s="170" t="s">
        <v>448</v>
      </c>
      <c r="G218" s="111">
        <v>3</v>
      </c>
      <c r="H218" s="112" t="s">
        <v>449</v>
      </c>
      <c r="I218" s="113"/>
      <c r="J218" s="114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</row>
    <row r="219" spans="1:20" ht="13.5" customHeight="1">
      <c r="A219" s="134">
        <v>2018</v>
      </c>
      <c r="B219" s="116"/>
      <c r="C219" s="151"/>
      <c r="D219" s="116"/>
      <c r="E219" s="118"/>
      <c r="F219" s="152"/>
      <c r="G219" s="111">
        <f>G218</f>
        <v>3</v>
      </c>
      <c r="H219" s="120"/>
      <c r="J219" s="189"/>
      <c r="K219" s="261"/>
    </row>
    <row r="220" spans="1:20" ht="13.5" customHeight="1">
      <c r="A220" s="144" t="s">
        <v>46</v>
      </c>
      <c r="B220" s="125"/>
      <c r="C220" s="145" t="s">
        <v>450</v>
      </c>
      <c r="D220" s="125"/>
      <c r="E220" s="127"/>
      <c r="F220" s="146"/>
      <c r="G220" s="129">
        <f>G219</f>
        <v>3</v>
      </c>
      <c r="H220" s="130"/>
      <c r="J220" s="93"/>
    </row>
    <row r="221" spans="1:20" ht="13.5" customHeight="1">
      <c r="A221" s="147"/>
      <c r="C221" s="148"/>
      <c r="F221" s="88"/>
      <c r="G221" s="133"/>
      <c r="H221" s="105"/>
      <c r="J221" s="93"/>
    </row>
    <row r="222" spans="1:20" ht="13.5" customHeight="1">
      <c r="A222" s="147"/>
      <c r="C222" s="72"/>
      <c r="F222" s="88"/>
      <c r="G222" s="133"/>
      <c r="H222" s="105"/>
      <c r="J222" s="93"/>
    </row>
    <row r="223" spans="1:20" ht="13.5" customHeight="1">
      <c r="A223" s="307">
        <v>2016</v>
      </c>
      <c r="B223" s="308" t="s">
        <v>53</v>
      </c>
      <c r="C223" s="308" t="s">
        <v>63</v>
      </c>
      <c r="D223" s="308" t="s">
        <v>222</v>
      </c>
      <c r="E223" s="309">
        <v>42435</v>
      </c>
      <c r="F223" s="310" t="s">
        <v>451</v>
      </c>
      <c r="G223" s="311">
        <v>3</v>
      </c>
      <c r="H223" s="312" t="s">
        <v>452</v>
      </c>
      <c r="I223" s="223"/>
      <c r="J223" s="93"/>
      <c r="K223" s="261"/>
    </row>
    <row r="224" spans="1:20" ht="13.5" customHeight="1">
      <c r="A224" s="307">
        <v>2016</v>
      </c>
      <c r="B224" s="308"/>
      <c r="C224" s="308"/>
      <c r="D224" s="308"/>
      <c r="E224" s="309"/>
      <c r="F224" s="310"/>
      <c r="G224" s="311">
        <f>G223</f>
        <v>3</v>
      </c>
      <c r="H224" s="312"/>
      <c r="I224" s="223"/>
      <c r="J224" s="93"/>
      <c r="K224" s="261"/>
    </row>
    <row r="225" spans="1:20">
      <c r="A225" s="224">
        <v>2019</v>
      </c>
      <c r="B225" s="313" t="s">
        <v>53</v>
      </c>
      <c r="C225" s="313" t="s">
        <v>63</v>
      </c>
      <c r="D225" s="225" t="s">
        <v>227</v>
      </c>
      <c r="E225" s="226">
        <v>43604</v>
      </c>
      <c r="F225" s="227" t="s">
        <v>453</v>
      </c>
      <c r="G225" s="228">
        <v>10</v>
      </c>
      <c r="H225" s="229" t="s">
        <v>454</v>
      </c>
      <c r="I225" s="223"/>
    </row>
    <row r="226" spans="1:20">
      <c r="A226" s="224">
        <v>2019</v>
      </c>
      <c r="B226" s="313" t="s">
        <v>53</v>
      </c>
      <c r="C226" s="313" t="s">
        <v>63</v>
      </c>
      <c r="D226" s="225" t="s">
        <v>227</v>
      </c>
      <c r="E226" s="226">
        <v>43604</v>
      </c>
      <c r="F226" s="227" t="s">
        <v>455</v>
      </c>
      <c r="G226" s="228">
        <v>7</v>
      </c>
      <c r="H226" s="229" t="s">
        <v>456</v>
      </c>
      <c r="I226" s="223"/>
    </row>
    <row r="227" spans="1:20" ht="13.5" customHeight="1">
      <c r="A227" s="314">
        <v>2019</v>
      </c>
      <c r="B227" s="313" t="s">
        <v>53</v>
      </c>
      <c r="C227" s="313" t="s">
        <v>63</v>
      </c>
      <c r="D227" s="313" t="s">
        <v>78</v>
      </c>
      <c r="E227" s="315">
        <v>43611</v>
      </c>
      <c r="F227" s="316" t="s">
        <v>455</v>
      </c>
      <c r="G227" s="317">
        <v>5</v>
      </c>
      <c r="H227" s="318" t="s">
        <v>457</v>
      </c>
      <c r="I227" s="223"/>
      <c r="J227" s="93"/>
    </row>
    <row r="228" spans="1:20" ht="13.5" customHeight="1">
      <c r="A228" s="314">
        <v>2019</v>
      </c>
      <c r="B228" s="313"/>
      <c r="C228" s="313"/>
      <c r="D228" s="313"/>
      <c r="E228" s="315"/>
      <c r="F228" s="316"/>
      <c r="G228" s="317">
        <f>SUM(G225:G227)</f>
        <v>22</v>
      </c>
      <c r="H228" s="318"/>
      <c r="I228" s="223"/>
      <c r="J228" s="93"/>
    </row>
    <row r="229" spans="1:20" ht="13.5" customHeight="1">
      <c r="A229" s="319">
        <v>2020</v>
      </c>
      <c r="B229" s="320" t="s">
        <v>53</v>
      </c>
      <c r="C229" s="321" t="s">
        <v>63</v>
      </c>
      <c r="D229" s="321" t="s">
        <v>252</v>
      </c>
      <c r="E229" s="322">
        <v>43891</v>
      </c>
      <c r="F229" s="323" t="s">
        <v>455</v>
      </c>
      <c r="G229" s="324">
        <v>7</v>
      </c>
      <c r="H229" s="1364" t="s">
        <v>458</v>
      </c>
      <c r="I229" s="223" t="s">
        <v>459</v>
      </c>
      <c r="J229" s="93"/>
    </row>
    <row r="230" spans="1:20" ht="13.5" customHeight="1">
      <c r="A230" s="319">
        <v>2020</v>
      </c>
      <c r="B230" s="313"/>
      <c r="C230" s="313"/>
      <c r="D230" s="313"/>
      <c r="E230" s="315"/>
      <c r="F230" s="316"/>
      <c r="G230" s="317">
        <f>SUM(G229)</f>
        <v>7</v>
      </c>
      <c r="H230" s="318"/>
      <c r="I230" s="223"/>
      <c r="J230" s="93"/>
    </row>
    <row r="231" spans="1:20" ht="13.5" customHeight="1">
      <c r="A231" s="319">
        <v>2020</v>
      </c>
      <c r="B231" s="313"/>
      <c r="C231" s="313"/>
      <c r="D231" s="313"/>
      <c r="E231" s="315"/>
      <c r="F231" s="316"/>
      <c r="G231" s="317"/>
      <c r="H231" s="318"/>
      <c r="I231" s="223"/>
      <c r="J231" s="93"/>
    </row>
    <row r="232" spans="1:20" ht="13.5" customHeight="1">
      <c r="A232" s="237" t="s">
        <v>46</v>
      </c>
      <c r="B232" s="238"/>
      <c r="C232" s="238" t="s">
        <v>460</v>
      </c>
      <c r="D232" s="238"/>
      <c r="E232" s="240"/>
      <c r="F232" s="241"/>
      <c r="G232" s="325">
        <f>G224+G228+G230</f>
        <v>32</v>
      </c>
      <c r="H232" s="243"/>
      <c r="I232" s="223"/>
      <c r="J232" s="93"/>
    </row>
    <row r="233" spans="1:20" ht="13.5" customHeight="1">
      <c r="A233" s="147"/>
      <c r="C233" s="72"/>
      <c r="F233" s="88"/>
      <c r="G233" s="133"/>
      <c r="H233" s="105"/>
      <c r="J233" s="93"/>
    </row>
    <row r="234" spans="1:20" s="115" customFormat="1" ht="13.5" customHeight="1">
      <c r="A234" s="134">
        <v>2018</v>
      </c>
      <c r="B234" s="107" t="s">
        <v>164</v>
      </c>
      <c r="C234" s="107" t="s">
        <v>203</v>
      </c>
      <c r="D234" s="107" t="s">
        <v>461</v>
      </c>
      <c r="E234" s="109">
        <v>43366</v>
      </c>
      <c r="F234" s="170" t="s">
        <v>462</v>
      </c>
      <c r="G234" s="172">
        <v>5</v>
      </c>
      <c r="H234" s="112" t="s">
        <v>414</v>
      </c>
      <c r="I234" s="113"/>
      <c r="J234" s="114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</row>
    <row r="235" spans="1:20" s="115" customFormat="1" ht="13.5" customHeight="1">
      <c r="A235" s="134">
        <v>2016</v>
      </c>
      <c r="B235" s="107"/>
      <c r="C235" s="107"/>
      <c r="D235" s="107"/>
      <c r="E235" s="109"/>
      <c r="F235" s="170"/>
      <c r="G235" s="172">
        <v>5</v>
      </c>
      <c r="H235" s="112"/>
      <c r="I235" s="113"/>
      <c r="J235" s="114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</row>
    <row r="236" spans="1:20" ht="13.5" customHeight="1">
      <c r="A236" s="144" t="s">
        <v>46</v>
      </c>
      <c r="B236" s="125"/>
      <c r="C236" s="125" t="s">
        <v>463</v>
      </c>
      <c r="D236" s="125"/>
      <c r="E236" s="127"/>
      <c r="F236" s="146"/>
      <c r="G236" s="264">
        <f>G235</f>
        <v>5</v>
      </c>
      <c r="H236" s="130"/>
      <c r="J236" s="93"/>
    </row>
    <row r="237" spans="1:20" ht="13.5" customHeight="1">
      <c r="A237" s="147"/>
      <c r="F237" s="88"/>
      <c r="H237" s="105"/>
      <c r="J237" s="93"/>
    </row>
    <row r="238" spans="1:20" s="115" customFormat="1" ht="13.5" customHeight="1">
      <c r="A238" s="106">
        <v>2018</v>
      </c>
      <c r="B238" s="107" t="s">
        <v>91</v>
      </c>
      <c r="C238" s="107" t="s">
        <v>187</v>
      </c>
      <c r="D238" s="108" t="s">
        <v>222</v>
      </c>
      <c r="E238" s="109">
        <v>43163</v>
      </c>
      <c r="F238" s="110" t="s">
        <v>464</v>
      </c>
      <c r="G238" s="111">
        <v>7</v>
      </c>
      <c r="H238" s="112" t="s">
        <v>465</v>
      </c>
      <c r="I238" s="113"/>
      <c r="J238" s="114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</row>
    <row r="239" spans="1:20" ht="13.5" customHeight="1">
      <c r="A239" s="106">
        <v>2018</v>
      </c>
      <c r="B239" s="107" t="s">
        <v>91</v>
      </c>
      <c r="C239" s="107" t="s">
        <v>187</v>
      </c>
      <c r="D239" s="108" t="s">
        <v>222</v>
      </c>
      <c r="E239" s="109">
        <v>43163</v>
      </c>
      <c r="F239" s="110" t="s">
        <v>466</v>
      </c>
      <c r="G239" s="111">
        <v>10</v>
      </c>
      <c r="H239" s="112" t="s">
        <v>467</v>
      </c>
      <c r="I239" s="261"/>
      <c r="J239" s="189"/>
      <c r="K239" s="261"/>
    </row>
    <row r="240" spans="1:20" ht="13.5" customHeight="1">
      <c r="A240" s="106">
        <v>2018</v>
      </c>
      <c r="B240" s="116"/>
      <c r="C240" s="116"/>
      <c r="D240" s="117"/>
      <c r="E240" s="118"/>
      <c r="F240" s="119"/>
      <c r="G240" s="111">
        <f>SUM(G238:G239)</f>
        <v>17</v>
      </c>
      <c r="H240" s="120"/>
      <c r="I240" s="261"/>
      <c r="J240" s="189"/>
      <c r="K240" s="261"/>
    </row>
    <row r="241" spans="1:20">
      <c r="A241" s="173">
        <v>2019</v>
      </c>
      <c r="B241" s="73" t="s">
        <v>164</v>
      </c>
      <c r="C241" s="174" t="s">
        <v>187</v>
      </c>
      <c r="D241" s="174" t="s">
        <v>277</v>
      </c>
      <c r="E241" s="175">
        <v>43716</v>
      </c>
      <c r="F241" s="150" t="s">
        <v>468</v>
      </c>
      <c r="G241" s="173">
        <v>7</v>
      </c>
      <c r="H241" s="105" t="s">
        <v>469</v>
      </c>
    </row>
    <row r="242" spans="1:20">
      <c r="A242" s="173">
        <v>2019</v>
      </c>
      <c r="B242" s="174"/>
      <c r="C242" s="174"/>
      <c r="D242" s="174"/>
      <c r="E242" s="175"/>
      <c r="F242" s="176"/>
      <c r="G242" s="173">
        <f>SUM(G241)</f>
        <v>7</v>
      </c>
      <c r="H242" s="105"/>
    </row>
    <row r="243" spans="1:20" ht="13.5" customHeight="1">
      <c r="A243" s="124" t="s">
        <v>46</v>
      </c>
      <c r="B243" s="125"/>
      <c r="C243" s="125" t="s">
        <v>470</v>
      </c>
      <c r="D243" s="126"/>
      <c r="E243" s="127"/>
      <c r="F243" s="128"/>
      <c r="G243" s="129">
        <f>G240+G242</f>
        <v>24</v>
      </c>
      <c r="H243" s="130"/>
      <c r="J243" s="93"/>
    </row>
    <row r="244" spans="1:20" ht="13.5" customHeight="1">
      <c r="A244" s="104"/>
      <c r="D244" s="131"/>
      <c r="F244" s="132"/>
      <c r="G244" s="133"/>
      <c r="H244" s="105"/>
      <c r="J244" s="93"/>
    </row>
    <row r="245" spans="1:20" s="115" customFormat="1" ht="13.5" customHeight="1">
      <c r="A245" s="106">
        <v>2018</v>
      </c>
      <c r="B245" s="107" t="s">
        <v>164</v>
      </c>
      <c r="C245" s="107" t="s">
        <v>192</v>
      </c>
      <c r="D245" s="108" t="s">
        <v>86</v>
      </c>
      <c r="E245" s="109">
        <v>43211</v>
      </c>
      <c r="F245" s="110" t="s">
        <v>471</v>
      </c>
      <c r="G245" s="111">
        <v>5</v>
      </c>
      <c r="H245" s="112" t="s">
        <v>354</v>
      </c>
      <c r="I245" s="113"/>
      <c r="J245" s="114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</row>
    <row r="246" spans="1:20" s="115" customFormat="1" ht="13.5" customHeight="1">
      <c r="A246" s="106">
        <v>2018</v>
      </c>
      <c r="B246" s="107"/>
      <c r="C246" s="107"/>
      <c r="D246" s="108"/>
      <c r="E246" s="109"/>
      <c r="F246" s="110"/>
      <c r="G246" s="111">
        <f>SUM(G245)</f>
        <v>5</v>
      </c>
      <c r="H246" s="112"/>
      <c r="I246" s="113"/>
      <c r="J246" s="114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</row>
    <row r="247" spans="1:20" ht="13.5" customHeight="1">
      <c r="A247" s="104">
        <v>2019</v>
      </c>
      <c r="B247" s="73" t="s">
        <v>164</v>
      </c>
      <c r="C247" s="73" t="s">
        <v>192</v>
      </c>
      <c r="D247" s="131" t="s">
        <v>68</v>
      </c>
      <c r="E247" s="85">
        <v>43540</v>
      </c>
      <c r="F247" s="132" t="s">
        <v>472</v>
      </c>
      <c r="G247" s="133">
        <v>5</v>
      </c>
      <c r="H247" s="105" t="s">
        <v>342</v>
      </c>
      <c r="J247" s="93"/>
    </row>
    <row r="248" spans="1:20" ht="13.5" customHeight="1">
      <c r="A248" s="104">
        <v>2019</v>
      </c>
      <c r="B248" s="73" t="s">
        <v>164</v>
      </c>
      <c r="C248" s="73" t="s">
        <v>192</v>
      </c>
      <c r="D248" s="131" t="s">
        <v>68</v>
      </c>
      <c r="E248" s="85">
        <v>43540</v>
      </c>
      <c r="F248" s="132" t="s">
        <v>472</v>
      </c>
      <c r="G248" s="133">
        <v>5</v>
      </c>
      <c r="H248" s="105" t="s">
        <v>391</v>
      </c>
      <c r="J248" s="93"/>
    </row>
    <row r="249" spans="1:20" ht="13.5" customHeight="1">
      <c r="A249" s="104">
        <v>2019</v>
      </c>
      <c r="D249" s="131"/>
      <c r="F249" s="132"/>
      <c r="G249" s="133">
        <f>SUM(G247:G248)</f>
        <v>10</v>
      </c>
      <c r="H249" s="105"/>
      <c r="J249" s="93"/>
    </row>
    <row r="250" spans="1:20" ht="13.5" customHeight="1">
      <c r="A250" s="1371">
        <v>2020</v>
      </c>
      <c r="B250" s="1362" t="s">
        <v>164</v>
      </c>
      <c r="C250" s="1362" t="s">
        <v>192</v>
      </c>
      <c r="D250" s="1407" t="s">
        <v>473</v>
      </c>
      <c r="E250" s="1404">
        <v>43904</v>
      </c>
      <c r="F250" s="1408" t="s">
        <v>474</v>
      </c>
      <c r="G250" s="1363">
        <v>5</v>
      </c>
      <c r="H250" s="1374" t="s">
        <v>352</v>
      </c>
      <c r="J250" s="93"/>
    </row>
    <row r="251" spans="1:20" ht="13.5" customHeight="1">
      <c r="A251" s="1371">
        <v>2020</v>
      </c>
      <c r="B251" s="1362" t="s">
        <v>164</v>
      </c>
      <c r="C251" s="1362" t="s">
        <v>192</v>
      </c>
      <c r="D251" s="1407" t="s">
        <v>473</v>
      </c>
      <c r="E251" s="1404">
        <v>43904</v>
      </c>
      <c r="F251" s="1408" t="s">
        <v>472</v>
      </c>
      <c r="G251" s="1363">
        <v>0</v>
      </c>
      <c r="H251" s="1374" t="s">
        <v>391</v>
      </c>
      <c r="I251" s="2" t="s">
        <v>234</v>
      </c>
      <c r="J251" s="93"/>
    </row>
    <row r="252" spans="1:20" ht="13.5" customHeight="1">
      <c r="A252" s="1371">
        <v>2020</v>
      </c>
      <c r="B252" s="1362" t="s">
        <v>164</v>
      </c>
      <c r="C252" s="1362" t="s">
        <v>192</v>
      </c>
      <c r="D252" s="1407" t="s">
        <v>473</v>
      </c>
      <c r="E252" s="1404">
        <v>43904</v>
      </c>
      <c r="F252" s="1408" t="s">
        <v>472</v>
      </c>
      <c r="G252" s="1363">
        <v>0</v>
      </c>
      <c r="H252" s="1374" t="s">
        <v>475</v>
      </c>
      <c r="I252" s="2" t="s">
        <v>234</v>
      </c>
      <c r="J252" s="93"/>
    </row>
    <row r="253" spans="1:20" ht="13.5" customHeight="1">
      <c r="A253" s="1371"/>
      <c r="B253" s="1362"/>
      <c r="C253" s="1362"/>
      <c r="D253" s="1407"/>
      <c r="E253" s="1404"/>
      <c r="F253" s="1408"/>
      <c r="G253" s="1363">
        <f>SUM(G250:G252)</f>
        <v>5</v>
      </c>
      <c r="H253" s="1374"/>
      <c r="J253" s="93"/>
    </row>
    <row r="254" spans="1:20" ht="13.5" customHeight="1">
      <c r="A254" s="124" t="s">
        <v>46</v>
      </c>
      <c r="B254" s="125"/>
      <c r="C254" s="125" t="s">
        <v>476</v>
      </c>
      <c r="D254" s="126"/>
      <c r="E254" s="127"/>
      <c r="F254" s="128"/>
      <c r="G254" s="129">
        <f>G246+G249+G253</f>
        <v>20</v>
      </c>
      <c r="H254" s="130"/>
      <c r="J254" s="93"/>
    </row>
    <row r="255" spans="1:20" ht="13.5" customHeight="1">
      <c r="A255" s="278"/>
      <c r="B255" s="154"/>
      <c r="C255" s="154"/>
      <c r="D255" s="326"/>
      <c r="E255" s="156"/>
      <c r="F255" s="327"/>
      <c r="G255" s="153"/>
      <c r="H255" s="179"/>
      <c r="J255" s="93"/>
    </row>
    <row r="256" spans="1:20">
      <c r="A256" s="134">
        <v>2018</v>
      </c>
      <c r="B256" s="107" t="s">
        <v>164</v>
      </c>
      <c r="C256" s="171" t="s">
        <v>210</v>
      </c>
      <c r="D256" s="107" t="s">
        <v>265</v>
      </c>
      <c r="E256" s="109">
        <v>43352</v>
      </c>
      <c r="F256" s="170" t="s">
        <v>477</v>
      </c>
      <c r="G256" s="172">
        <v>3</v>
      </c>
      <c r="H256" s="112" t="s">
        <v>478</v>
      </c>
      <c r="J256" s="2"/>
    </row>
    <row r="257" spans="1:20" s="115" customFormat="1" ht="13.5" customHeight="1">
      <c r="A257" s="106">
        <v>2018</v>
      </c>
      <c r="B257" s="107"/>
      <c r="C257" s="107"/>
      <c r="D257" s="108"/>
      <c r="E257" s="109"/>
      <c r="F257" s="110"/>
      <c r="G257" s="111">
        <v>3</v>
      </c>
      <c r="H257" s="112"/>
      <c r="I257" s="113"/>
      <c r="J257" s="114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</row>
    <row r="258" spans="1:20" ht="13.5" customHeight="1">
      <c r="A258" s="124" t="s">
        <v>46</v>
      </c>
      <c r="B258" s="125"/>
      <c r="C258" s="125" t="s">
        <v>479</v>
      </c>
      <c r="D258" s="126"/>
      <c r="E258" s="127"/>
      <c r="F258" s="128"/>
      <c r="G258" s="129">
        <f>G257</f>
        <v>3</v>
      </c>
      <c r="H258" s="130"/>
      <c r="J258" s="93"/>
    </row>
    <row r="259" spans="1:20" ht="13.5" customHeight="1">
      <c r="A259" s="278"/>
      <c r="B259" s="154"/>
      <c r="C259" s="154"/>
      <c r="D259" s="326"/>
      <c r="E259" s="156"/>
      <c r="F259" s="327"/>
      <c r="G259" s="153"/>
      <c r="H259" s="179"/>
      <c r="J259" s="93"/>
    </row>
    <row r="260" spans="1:20">
      <c r="A260" s="147">
        <v>2019</v>
      </c>
      <c r="B260" s="73" t="s">
        <v>53</v>
      </c>
      <c r="C260" s="72" t="s">
        <v>89</v>
      </c>
      <c r="D260" s="73" t="s">
        <v>86</v>
      </c>
      <c r="E260" s="85">
        <v>43562</v>
      </c>
      <c r="F260" s="88" t="s">
        <v>480</v>
      </c>
      <c r="G260" s="87">
        <v>0</v>
      </c>
      <c r="H260" s="105" t="s">
        <v>481</v>
      </c>
      <c r="I260" s="2" t="s">
        <v>234</v>
      </c>
      <c r="J260" s="2"/>
    </row>
    <row r="261" spans="1:20" ht="13.5" customHeight="1">
      <c r="A261" s="104">
        <v>2019</v>
      </c>
      <c r="D261" s="131"/>
      <c r="F261" s="132"/>
      <c r="G261" s="133">
        <f>SUM(G260)</f>
        <v>0</v>
      </c>
      <c r="H261" s="105"/>
      <c r="J261" s="93"/>
    </row>
    <row r="262" spans="1:20" ht="13.5" customHeight="1">
      <c r="A262" s="124" t="s">
        <v>46</v>
      </c>
      <c r="B262" s="125"/>
      <c r="C262" s="125" t="s">
        <v>482</v>
      </c>
      <c r="D262" s="126"/>
      <c r="E262" s="127"/>
      <c r="F262" s="128"/>
      <c r="G262" s="129">
        <f>G261</f>
        <v>0</v>
      </c>
      <c r="H262" s="130"/>
      <c r="J262" s="93"/>
    </row>
    <row r="263" spans="1:20" ht="13.5" customHeight="1">
      <c r="A263" s="278"/>
      <c r="B263" s="154"/>
      <c r="C263" s="154"/>
      <c r="D263" s="326"/>
      <c r="E263" s="156"/>
      <c r="F263" s="327"/>
      <c r="G263" s="153"/>
      <c r="H263" s="179"/>
      <c r="J263" s="93"/>
    </row>
    <row r="264" spans="1:20" s="115" customFormat="1" ht="13.5" customHeight="1">
      <c r="A264" s="134">
        <v>2018</v>
      </c>
      <c r="B264" s="107" t="s">
        <v>91</v>
      </c>
      <c r="C264" s="169" t="s">
        <v>120</v>
      </c>
      <c r="D264" s="107" t="s">
        <v>55</v>
      </c>
      <c r="E264" s="109">
        <v>43149</v>
      </c>
      <c r="F264" s="170" t="s">
        <v>483</v>
      </c>
      <c r="G264" s="111">
        <v>5</v>
      </c>
      <c r="H264" s="112" t="s">
        <v>273</v>
      </c>
      <c r="I264" s="113"/>
      <c r="J264" s="114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</row>
    <row r="265" spans="1:20" s="115" customFormat="1" ht="13.5" customHeight="1">
      <c r="A265" s="134">
        <v>2018</v>
      </c>
      <c r="B265" s="107" t="s">
        <v>91</v>
      </c>
      <c r="C265" s="169" t="s">
        <v>120</v>
      </c>
      <c r="D265" s="107" t="s">
        <v>222</v>
      </c>
      <c r="E265" s="109">
        <v>43163</v>
      </c>
      <c r="F265" s="170" t="s">
        <v>484</v>
      </c>
      <c r="G265" s="111">
        <v>7</v>
      </c>
      <c r="H265" s="112" t="s">
        <v>485</v>
      </c>
      <c r="I265" s="113"/>
      <c r="J265" s="114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</row>
    <row r="266" spans="1:20" s="115" customFormat="1" ht="13.5" customHeight="1">
      <c r="A266" s="134">
        <v>2018</v>
      </c>
      <c r="B266" s="107" t="s">
        <v>91</v>
      </c>
      <c r="C266" s="169" t="s">
        <v>120</v>
      </c>
      <c r="D266" s="107" t="s">
        <v>222</v>
      </c>
      <c r="E266" s="109">
        <v>43163</v>
      </c>
      <c r="F266" s="170" t="s">
        <v>486</v>
      </c>
      <c r="G266" s="111">
        <v>10</v>
      </c>
      <c r="H266" s="112" t="s">
        <v>487</v>
      </c>
      <c r="I266" s="113"/>
      <c r="J266" s="114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</row>
    <row r="267" spans="1:20" s="115" customFormat="1">
      <c r="A267" s="134">
        <v>2018</v>
      </c>
      <c r="B267" s="107" t="s">
        <v>91</v>
      </c>
      <c r="C267" s="107" t="s">
        <v>120</v>
      </c>
      <c r="D267" s="107" t="s">
        <v>227</v>
      </c>
      <c r="E267" s="135">
        <v>43240</v>
      </c>
      <c r="F267" s="136" t="s">
        <v>488</v>
      </c>
      <c r="G267" s="111">
        <v>7</v>
      </c>
      <c r="H267" s="112" t="s">
        <v>489</v>
      </c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</row>
    <row r="268" spans="1:20" s="115" customFormat="1">
      <c r="A268" s="134">
        <v>2018</v>
      </c>
      <c r="B268" s="107" t="s">
        <v>91</v>
      </c>
      <c r="C268" s="107" t="s">
        <v>120</v>
      </c>
      <c r="D268" s="107" t="s">
        <v>227</v>
      </c>
      <c r="E268" s="135">
        <v>43240</v>
      </c>
      <c r="F268" s="136" t="s">
        <v>490</v>
      </c>
      <c r="G268" s="111">
        <v>10</v>
      </c>
      <c r="H268" s="112" t="s">
        <v>491</v>
      </c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</row>
    <row r="269" spans="1:20" s="115" customFormat="1">
      <c r="A269" s="134">
        <v>2018</v>
      </c>
      <c r="B269" s="107" t="s">
        <v>91</v>
      </c>
      <c r="C269" s="107" t="s">
        <v>120</v>
      </c>
      <c r="D269" s="107" t="s">
        <v>227</v>
      </c>
      <c r="E269" s="135">
        <v>43240</v>
      </c>
      <c r="F269" s="136" t="s">
        <v>492</v>
      </c>
      <c r="G269" s="111">
        <v>3</v>
      </c>
      <c r="H269" s="112" t="s">
        <v>493</v>
      </c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</row>
    <row r="270" spans="1:20" s="115" customFormat="1">
      <c r="A270" s="134">
        <v>2018</v>
      </c>
      <c r="B270" s="107" t="s">
        <v>91</v>
      </c>
      <c r="C270" s="107" t="s">
        <v>120</v>
      </c>
      <c r="D270" s="107" t="s">
        <v>227</v>
      </c>
      <c r="E270" s="135">
        <v>43240</v>
      </c>
      <c r="F270" s="136" t="s">
        <v>494</v>
      </c>
      <c r="G270" s="111">
        <v>3</v>
      </c>
      <c r="H270" s="112" t="s">
        <v>495</v>
      </c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</row>
    <row r="271" spans="1:20" s="115" customFormat="1">
      <c r="A271" s="134">
        <v>2018</v>
      </c>
      <c r="B271" s="107" t="s">
        <v>91</v>
      </c>
      <c r="C271" s="107" t="s">
        <v>120</v>
      </c>
      <c r="D271" s="107" t="s">
        <v>370</v>
      </c>
      <c r="E271" s="109">
        <v>43247</v>
      </c>
      <c r="F271" s="170" t="s">
        <v>496</v>
      </c>
      <c r="G271" s="111">
        <v>10</v>
      </c>
      <c r="H271" s="112" t="s">
        <v>497</v>
      </c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</row>
    <row r="272" spans="1:20" s="115" customFormat="1">
      <c r="A272" s="134">
        <v>2018</v>
      </c>
      <c r="B272" s="107" t="s">
        <v>91</v>
      </c>
      <c r="C272" s="107" t="s">
        <v>120</v>
      </c>
      <c r="D272" s="107" t="s">
        <v>370</v>
      </c>
      <c r="E272" s="109">
        <v>43247</v>
      </c>
      <c r="F272" s="170" t="s">
        <v>498</v>
      </c>
      <c r="G272" s="111">
        <v>5</v>
      </c>
      <c r="H272" s="112" t="s">
        <v>499</v>
      </c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</row>
    <row r="273" spans="1:20" s="115" customFormat="1">
      <c r="A273" s="134">
        <v>2018</v>
      </c>
      <c r="B273" s="107" t="s">
        <v>91</v>
      </c>
      <c r="C273" s="107" t="s">
        <v>120</v>
      </c>
      <c r="D273" s="107" t="s">
        <v>500</v>
      </c>
      <c r="E273" s="109">
        <v>43415</v>
      </c>
      <c r="F273" s="170" t="s">
        <v>492</v>
      </c>
      <c r="G273" s="111">
        <v>5</v>
      </c>
      <c r="H273" s="112" t="s">
        <v>501</v>
      </c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</row>
    <row r="274" spans="1:20" s="115" customFormat="1">
      <c r="A274" s="134">
        <v>2018</v>
      </c>
      <c r="B274" s="107" t="s">
        <v>91</v>
      </c>
      <c r="C274" s="107" t="s">
        <v>120</v>
      </c>
      <c r="D274" s="107" t="s">
        <v>500</v>
      </c>
      <c r="E274" s="109">
        <v>43415</v>
      </c>
      <c r="F274" s="170" t="s">
        <v>492</v>
      </c>
      <c r="G274" s="111">
        <v>5</v>
      </c>
      <c r="H274" s="112" t="s">
        <v>244</v>
      </c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</row>
    <row r="275" spans="1:20" s="115" customFormat="1" ht="13.5" customHeight="1">
      <c r="A275" s="134">
        <v>2018</v>
      </c>
      <c r="B275" s="107"/>
      <c r="C275" s="169"/>
      <c r="D275" s="107"/>
      <c r="E275" s="109"/>
      <c r="F275" s="170"/>
      <c r="G275" s="111">
        <f>SUM(G264:G274)</f>
        <v>70</v>
      </c>
      <c r="H275" s="112"/>
      <c r="I275" s="113"/>
      <c r="J275" s="114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</row>
    <row r="276" spans="1:20">
      <c r="A276" s="147">
        <v>2019</v>
      </c>
      <c r="B276" s="73" t="s">
        <v>91</v>
      </c>
      <c r="C276" s="73" t="s">
        <v>120</v>
      </c>
      <c r="D276" s="73" t="s">
        <v>58</v>
      </c>
      <c r="E276" s="85">
        <v>43506</v>
      </c>
      <c r="F276" s="88" t="s">
        <v>502</v>
      </c>
      <c r="G276" s="133">
        <v>5</v>
      </c>
      <c r="H276" s="105" t="s">
        <v>342</v>
      </c>
      <c r="J276" s="2"/>
    </row>
    <row r="277" spans="1:20">
      <c r="A277" s="147">
        <v>2019</v>
      </c>
      <c r="B277" s="73" t="s">
        <v>91</v>
      </c>
      <c r="C277" s="73" t="s">
        <v>120</v>
      </c>
      <c r="D277" s="73" t="s">
        <v>58</v>
      </c>
      <c r="E277" s="85">
        <v>43506</v>
      </c>
      <c r="F277" s="88" t="s">
        <v>502</v>
      </c>
      <c r="G277" s="133">
        <v>5</v>
      </c>
      <c r="H277" s="105" t="s">
        <v>503</v>
      </c>
      <c r="J277" s="2"/>
    </row>
    <row r="278" spans="1:20">
      <c r="A278" s="137">
        <v>2019</v>
      </c>
      <c r="B278" s="73" t="s">
        <v>91</v>
      </c>
      <c r="C278" s="73" t="s">
        <v>120</v>
      </c>
      <c r="D278" s="138" t="s">
        <v>227</v>
      </c>
      <c r="E278" s="139">
        <v>43604</v>
      </c>
      <c r="F278" s="140" t="s">
        <v>504</v>
      </c>
      <c r="G278" s="141">
        <v>7</v>
      </c>
      <c r="H278" s="142" t="s">
        <v>505</v>
      </c>
    </row>
    <row r="279" spans="1:20">
      <c r="A279" s="137">
        <v>2019</v>
      </c>
      <c r="B279" s="73" t="s">
        <v>91</v>
      </c>
      <c r="C279" s="73" t="s">
        <v>120</v>
      </c>
      <c r="D279" s="138" t="s">
        <v>227</v>
      </c>
      <c r="E279" s="139">
        <v>43604</v>
      </c>
      <c r="F279" s="140" t="s">
        <v>506</v>
      </c>
      <c r="G279" s="141">
        <v>10</v>
      </c>
      <c r="H279" s="142" t="s">
        <v>507</v>
      </c>
    </row>
    <row r="280" spans="1:20">
      <c r="A280" s="137">
        <v>2019</v>
      </c>
      <c r="B280" s="73" t="s">
        <v>91</v>
      </c>
      <c r="C280" s="73" t="s">
        <v>120</v>
      </c>
      <c r="D280" s="138" t="s">
        <v>227</v>
      </c>
      <c r="E280" s="139">
        <v>43604</v>
      </c>
      <c r="F280" s="140" t="s">
        <v>508</v>
      </c>
      <c r="G280" s="141">
        <v>7</v>
      </c>
      <c r="H280" s="142" t="s">
        <v>509</v>
      </c>
    </row>
    <row r="281" spans="1:20">
      <c r="A281" s="137">
        <v>2019</v>
      </c>
      <c r="B281" s="73" t="s">
        <v>91</v>
      </c>
      <c r="C281" s="73" t="s">
        <v>120</v>
      </c>
      <c r="D281" s="138" t="s">
        <v>227</v>
      </c>
      <c r="E281" s="139">
        <v>43604</v>
      </c>
      <c r="F281" s="140" t="s">
        <v>510</v>
      </c>
      <c r="G281" s="141">
        <v>3</v>
      </c>
      <c r="H281" s="142" t="s">
        <v>511</v>
      </c>
    </row>
    <row r="282" spans="1:20">
      <c r="A282" s="147">
        <v>2019</v>
      </c>
      <c r="B282" s="73" t="s">
        <v>91</v>
      </c>
      <c r="C282" s="73" t="s">
        <v>120</v>
      </c>
      <c r="D282" s="73" t="s">
        <v>78</v>
      </c>
      <c r="E282" s="85">
        <v>43611</v>
      </c>
      <c r="F282" s="88" t="s">
        <v>508</v>
      </c>
      <c r="G282" s="133">
        <v>5</v>
      </c>
      <c r="H282" s="105" t="s">
        <v>512</v>
      </c>
      <c r="J282" s="2"/>
    </row>
    <row r="283" spans="1:20">
      <c r="A283" s="147">
        <v>2019</v>
      </c>
      <c r="B283" s="73" t="s">
        <v>91</v>
      </c>
      <c r="C283" s="73" t="s">
        <v>120</v>
      </c>
      <c r="D283" s="73" t="s">
        <v>500</v>
      </c>
      <c r="E283" s="85">
        <v>43779</v>
      </c>
      <c r="F283" s="88" t="s">
        <v>492</v>
      </c>
      <c r="G283" s="133">
        <v>5</v>
      </c>
      <c r="H283" s="105" t="s">
        <v>342</v>
      </c>
      <c r="J283" s="2"/>
    </row>
    <row r="284" spans="1:20">
      <c r="A284" s="147">
        <v>2019</v>
      </c>
      <c r="B284" s="73" t="s">
        <v>91</v>
      </c>
      <c r="C284" s="73" t="s">
        <v>120</v>
      </c>
      <c r="D284" s="73" t="s">
        <v>500</v>
      </c>
      <c r="E284" s="85">
        <v>43779</v>
      </c>
      <c r="F284" s="88" t="s">
        <v>492</v>
      </c>
      <c r="G284" s="133">
        <v>5</v>
      </c>
      <c r="H284" s="105" t="s">
        <v>503</v>
      </c>
      <c r="J284" s="2"/>
    </row>
    <row r="285" spans="1:20" s="115" customFormat="1" ht="13.5" customHeight="1">
      <c r="A285" s="147">
        <v>2019</v>
      </c>
      <c r="B285" s="107"/>
      <c r="C285" s="169"/>
      <c r="D285" s="107"/>
      <c r="E285" s="109"/>
      <c r="F285" s="170"/>
      <c r="G285" s="133">
        <f>SUM(G276:G284)</f>
        <v>52</v>
      </c>
      <c r="H285" s="112"/>
      <c r="I285" s="113"/>
      <c r="J285" s="114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</row>
    <row r="286" spans="1:20" s="115" customFormat="1" ht="13.5" customHeight="1">
      <c r="A286" s="177">
        <v>2020</v>
      </c>
      <c r="B286" s="1362" t="s">
        <v>91</v>
      </c>
      <c r="C286" s="254" t="s">
        <v>120</v>
      </c>
      <c r="D286" s="254" t="s">
        <v>252</v>
      </c>
      <c r="E286" s="255">
        <v>43891</v>
      </c>
      <c r="F286" s="256" t="s">
        <v>513</v>
      </c>
      <c r="G286" s="257">
        <v>3</v>
      </c>
      <c r="H286" s="254" t="s">
        <v>514</v>
      </c>
      <c r="I286" s="113"/>
      <c r="J286" s="114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</row>
    <row r="287" spans="1:20" s="115" customFormat="1" ht="13.5" customHeight="1">
      <c r="A287" s="177">
        <v>2020</v>
      </c>
      <c r="B287" s="107"/>
      <c r="C287" s="169"/>
      <c r="D287" s="107"/>
      <c r="E287" s="109"/>
      <c r="F287" s="170"/>
      <c r="G287" s="133">
        <f>SUM(G286)</f>
        <v>3</v>
      </c>
      <c r="H287" s="112"/>
      <c r="I287" s="113"/>
      <c r="J287" s="114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</row>
    <row r="288" spans="1:20" s="115" customFormat="1" ht="13.5" customHeight="1">
      <c r="A288" s="177">
        <v>2020</v>
      </c>
      <c r="B288" s="107"/>
      <c r="C288" s="169"/>
      <c r="D288" s="107"/>
      <c r="E288" s="109"/>
      <c r="F288" s="170"/>
      <c r="G288" s="133"/>
      <c r="H288" s="112"/>
      <c r="I288" s="113"/>
      <c r="J288" s="114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</row>
    <row r="289" spans="1:22" ht="13.5" customHeight="1">
      <c r="A289" s="144" t="s">
        <v>46</v>
      </c>
      <c r="B289" s="125"/>
      <c r="C289" s="145" t="s">
        <v>515</v>
      </c>
      <c r="D289" s="125"/>
      <c r="E289" s="127"/>
      <c r="F289" s="146"/>
      <c r="G289" s="129">
        <f>G275+G285+G287</f>
        <v>125</v>
      </c>
      <c r="H289" s="130"/>
      <c r="J289" s="93"/>
    </row>
    <row r="290" spans="1:22" ht="13.5" customHeight="1">
      <c r="A290" s="328"/>
      <c r="B290" s="284"/>
      <c r="C290" s="284"/>
      <c r="D290" s="329"/>
      <c r="E290" s="286"/>
      <c r="F290" s="330"/>
      <c r="G290" s="288"/>
      <c r="H290" s="289"/>
      <c r="J290" s="93"/>
    </row>
    <row r="291" spans="1:22" ht="13.5" customHeight="1">
      <c r="A291" s="177">
        <v>2020</v>
      </c>
      <c r="B291" s="1362" t="s">
        <v>164</v>
      </c>
      <c r="C291" s="254" t="s">
        <v>179</v>
      </c>
      <c r="D291" s="275" t="s">
        <v>252</v>
      </c>
      <c r="E291" s="331">
        <v>43891</v>
      </c>
      <c r="F291" s="332" t="s">
        <v>516</v>
      </c>
      <c r="G291" s="333">
        <v>3</v>
      </c>
      <c r="H291" s="265" t="s">
        <v>517</v>
      </c>
      <c r="J291" s="93"/>
    </row>
    <row r="292" spans="1:22" ht="13.5" customHeight="1">
      <c r="A292" s="177"/>
      <c r="D292" s="131"/>
      <c r="F292" s="132"/>
      <c r="G292" s="133">
        <f>SUM(G291)</f>
        <v>3</v>
      </c>
      <c r="H292" s="105"/>
      <c r="J292" s="93"/>
    </row>
    <row r="293" spans="1:22" ht="13.5" customHeight="1">
      <c r="A293" s="144" t="s">
        <v>46</v>
      </c>
      <c r="B293" s="125"/>
      <c r="C293" s="145" t="s">
        <v>518</v>
      </c>
      <c r="D293" s="334"/>
      <c r="E293" s="335"/>
      <c r="F293" s="336"/>
      <c r="G293" s="129">
        <f>SUM(G292)</f>
        <v>3</v>
      </c>
      <c r="H293" s="337"/>
      <c r="J293" s="93"/>
    </row>
    <row r="294" spans="1:22" ht="13.5" customHeight="1">
      <c r="A294" s="104"/>
      <c r="D294" s="131"/>
      <c r="F294" s="132"/>
      <c r="G294" s="133"/>
      <c r="H294" s="105"/>
      <c r="J294" s="93"/>
    </row>
    <row r="295" spans="1:22" ht="13.5" customHeight="1">
      <c r="A295" s="147">
        <v>2019</v>
      </c>
      <c r="B295" s="73" t="s">
        <v>164</v>
      </c>
      <c r="C295" s="72" t="s">
        <v>519</v>
      </c>
      <c r="D295" s="73" t="s">
        <v>55</v>
      </c>
      <c r="E295" s="85">
        <v>43512</v>
      </c>
      <c r="F295" s="88" t="s">
        <v>520</v>
      </c>
      <c r="G295" s="87">
        <v>0</v>
      </c>
      <c r="H295" s="105" t="s">
        <v>414</v>
      </c>
      <c r="I295" s="2" t="s">
        <v>234</v>
      </c>
      <c r="J295" s="2"/>
      <c r="U295" s="2"/>
      <c r="V295" s="2"/>
    </row>
    <row r="296" spans="1:22">
      <c r="A296" s="137">
        <v>2019</v>
      </c>
      <c r="B296" s="73" t="s">
        <v>164</v>
      </c>
      <c r="C296" s="143" t="s">
        <v>519</v>
      </c>
      <c r="D296" s="138" t="s">
        <v>227</v>
      </c>
      <c r="E296" s="139">
        <v>43604</v>
      </c>
      <c r="F296" s="140" t="s">
        <v>521</v>
      </c>
      <c r="G296" s="141">
        <v>3</v>
      </c>
      <c r="H296" s="142" t="s">
        <v>522</v>
      </c>
    </row>
    <row r="297" spans="1:22">
      <c r="A297" s="137">
        <v>2019</v>
      </c>
      <c r="B297" s="73" t="s">
        <v>164</v>
      </c>
      <c r="C297" s="143" t="s">
        <v>519</v>
      </c>
      <c r="D297" s="138" t="s">
        <v>227</v>
      </c>
      <c r="E297" s="139">
        <v>43604</v>
      </c>
      <c r="F297" s="140" t="s">
        <v>523</v>
      </c>
      <c r="G297" s="141">
        <v>3</v>
      </c>
      <c r="H297" s="142" t="s">
        <v>457</v>
      </c>
    </row>
    <row r="298" spans="1:22" ht="13.5" customHeight="1">
      <c r="A298" s="147">
        <v>2019</v>
      </c>
      <c r="F298" s="88"/>
      <c r="G298" s="87">
        <f>SUM(G295:G297)</f>
        <v>6</v>
      </c>
      <c r="H298" s="105"/>
      <c r="I298" s="338"/>
      <c r="J298" s="2"/>
      <c r="L298" s="93"/>
      <c r="U298" s="2"/>
      <c r="V298" s="2"/>
    </row>
    <row r="299" spans="1:22" ht="13.5" customHeight="1">
      <c r="A299" s="177">
        <v>2020</v>
      </c>
      <c r="B299" s="180" t="s">
        <v>164</v>
      </c>
      <c r="C299" s="254" t="s">
        <v>519</v>
      </c>
      <c r="D299" s="254" t="s">
        <v>252</v>
      </c>
      <c r="E299" s="255">
        <v>43891</v>
      </c>
      <c r="F299" s="256" t="s">
        <v>524</v>
      </c>
      <c r="G299" s="257">
        <v>10</v>
      </c>
      <c r="H299" s="265" t="s">
        <v>525</v>
      </c>
      <c r="I299" s="338"/>
      <c r="J299" s="2"/>
      <c r="L299" s="93"/>
      <c r="U299" s="2"/>
      <c r="V299" s="2"/>
    </row>
    <row r="300" spans="1:22" ht="13.5" customHeight="1">
      <c r="A300" s="177">
        <v>2020</v>
      </c>
      <c r="B300" s="180" t="s">
        <v>164</v>
      </c>
      <c r="C300" s="254" t="s">
        <v>519</v>
      </c>
      <c r="D300" s="254" t="s">
        <v>252</v>
      </c>
      <c r="E300" s="255">
        <v>43891</v>
      </c>
      <c r="F300" s="256" t="s">
        <v>526</v>
      </c>
      <c r="G300" s="257">
        <v>7</v>
      </c>
      <c r="H300" s="265" t="s">
        <v>527</v>
      </c>
      <c r="I300" s="338"/>
      <c r="J300" s="2"/>
      <c r="L300" s="93"/>
      <c r="U300" s="2"/>
      <c r="V300" s="2"/>
    </row>
    <row r="301" spans="1:22" ht="13.5" customHeight="1">
      <c r="A301" s="177">
        <v>2020</v>
      </c>
      <c r="F301" s="88"/>
      <c r="G301" s="87">
        <f>SUM(G299:G300)</f>
        <v>17</v>
      </c>
      <c r="H301" s="105"/>
      <c r="I301" s="338"/>
      <c r="J301" s="2"/>
      <c r="L301" s="93"/>
      <c r="U301" s="2"/>
      <c r="V301" s="2"/>
    </row>
    <row r="302" spans="1:22" ht="13.5" customHeight="1">
      <c r="A302" s="177">
        <v>2020</v>
      </c>
      <c r="F302" s="88"/>
      <c r="H302" s="105"/>
      <c r="I302" s="338"/>
      <c r="J302" s="2"/>
      <c r="L302" s="93"/>
      <c r="U302" s="2"/>
      <c r="V302" s="2"/>
    </row>
    <row r="303" spans="1:22" ht="13.5" customHeight="1">
      <c r="A303" s="144" t="s">
        <v>46</v>
      </c>
      <c r="B303" s="125"/>
      <c r="C303" s="125" t="s">
        <v>528</v>
      </c>
      <c r="D303" s="125"/>
      <c r="E303" s="127"/>
      <c r="F303" s="146"/>
      <c r="G303" s="264">
        <f>G298+G301</f>
        <v>23</v>
      </c>
      <c r="H303" s="130"/>
      <c r="J303" s="93"/>
    </row>
    <row r="304" spans="1:22" ht="13.5" customHeight="1">
      <c r="A304" s="339"/>
      <c r="B304" s="266"/>
      <c r="C304" s="266"/>
      <c r="D304" s="266"/>
      <c r="E304" s="268"/>
      <c r="F304" s="269"/>
      <c r="G304" s="277"/>
      <c r="H304" s="270"/>
      <c r="I304" s="271"/>
      <c r="J304" s="296"/>
      <c r="K304" s="271"/>
      <c r="L304" s="261"/>
      <c r="M304" s="261"/>
      <c r="N304" s="261"/>
      <c r="O304" s="261"/>
      <c r="P304" s="261"/>
      <c r="Q304" s="261"/>
      <c r="R304" s="261"/>
      <c r="S304" s="261"/>
      <c r="T304" s="261"/>
      <c r="U304" s="340"/>
      <c r="V304" s="340"/>
    </row>
    <row r="305" spans="1:22" s="115" customFormat="1" ht="16.5" customHeight="1">
      <c r="A305" s="134">
        <v>2018</v>
      </c>
      <c r="B305" s="107" t="s">
        <v>129</v>
      </c>
      <c r="C305" s="107" t="s">
        <v>529</v>
      </c>
      <c r="D305" s="107" t="s">
        <v>255</v>
      </c>
      <c r="E305" s="109">
        <v>43183</v>
      </c>
      <c r="F305" s="170" t="s">
        <v>530</v>
      </c>
      <c r="G305" s="172">
        <v>5</v>
      </c>
      <c r="H305" s="112" t="s">
        <v>531</v>
      </c>
      <c r="I305" s="113"/>
      <c r="J305" s="114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</row>
    <row r="306" spans="1:22" s="115" customFormat="1" ht="13.5" customHeight="1">
      <c r="A306" s="134">
        <v>2018</v>
      </c>
      <c r="B306" s="107"/>
      <c r="C306" s="107"/>
      <c r="D306" s="107"/>
      <c r="E306" s="109"/>
      <c r="F306" s="170"/>
      <c r="G306" s="172">
        <f>SUM(G305:G305)</f>
        <v>5</v>
      </c>
      <c r="H306" s="112"/>
      <c r="I306" s="113"/>
      <c r="J306" s="114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</row>
    <row r="307" spans="1:22" ht="13.5" customHeight="1">
      <c r="A307" s="144" t="s">
        <v>46</v>
      </c>
      <c r="B307" s="125"/>
      <c r="C307" s="125" t="s">
        <v>532</v>
      </c>
      <c r="D307" s="125"/>
      <c r="E307" s="127"/>
      <c r="F307" s="146"/>
      <c r="G307" s="264">
        <f>G306</f>
        <v>5</v>
      </c>
      <c r="H307" s="130"/>
      <c r="J307" s="93"/>
    </row>
    <row r="308" spans="1:22" ht="13.5" customHeight="1">
      <c r="A308" s="147"/>
      <c r="F308" s="88"/>
      <c r="H308" s="105"/>
      <c r="J308" s="93"/>
    </row>
    <row r="309" spans="1:22" ht="13.5" customHeight="1">
      <c r="A309" s="1413">
        <v>2020</v>
      </c>
      <c r="B309" s="1362" t="s">
        <v>129</v>
      </c>
      <c r="C309" s="1375" t="s">
        <v>132</v>
      </c>
      <c r="D309" s="1375" t="s">
        <v>252</v>
      </c>
      <c r="E309" s="1376">
        <v>43891</v>
      </c>
      <c r="F309" s="1377" t="s">
        <v>533</v>
      </c>
      <c r="G309" s="1378">
        <v>10</v>
      </c>
      <c r="H309" s="1406" t="s">
        <v>534</v>
      </c>
      <c r="I309" s="261"/>
      <c r="J309" s="189"/>
      <c r="K309" s="261"/>
      <c r="L309" s="261"/>
      <c r="M309" s="261"/>
      <c r="N309" s="261"/>
      <c r="O309" s="261"/>
      <c r="P309" s="261"/>
      <c r="Q309" s="261"/>
      <c r="R309" s="261"/>
      <c r="S309" s="261"/>
      <c r="T309" s="261"/>
      <c r="U309" s="340"/>
      <c r="V309" s="340"/>
    </row>
    <row r="310" spans="1:22" ht="13.5" customHeight="1">
      <c r="A310" s="1413">
        <v>2020</v>
      </c>
      <c r="B310" s="1362"/>
      <c r="C310" s="1411"/>
      <c r="D310" s="1362"/>
      <c r="E310" s="1404"/>
      <c r="F310" s="1405"/>
      <c r="G310" s="1363">
        <f>SUM(G309)</f>
        <v>10</v>
      </c>
      <c r="H310" s="1374"/>
      <c r="I310" s="261"/>
      <c r="J310" s="189"/>
      <c r="K310" s="261"/>
      <c r="L310" s="261"/>
      <c r="M310" s="261"/>
      <c r="N310" s="261"/>
      <c r="O310" s="261"/>
      <c r="P310" s="261"/>
      <c r="Q310" s="261"/>
      <c r="R310" s="261"/>
      <c r="S310" s="261"/>
      <c r="T310" s="261"/>
      <c r="U310" s="340"/>
      <c r="V310" s="340"/>
    </row>
    <row r="311" spans="1:22" ht="13.5" customHeight="1">
      <c r="A311" s="144" t="s">
        <v>46</v>
      </c>
      <c r="B311" s="125"/>
      <c r="C311" s="272" t="s">
        <v>535</v>
      </c>
      <c r="D311" s="125"/>
      <c r="E311" s="127"/>
      <c r="F311" s="146"/>
      <c r="G311" s="129">
        <f>G310</f>
        <v>10</v>
      </c>
      <c r="H311" s="130"/>
      <c r="J311" s="93"/>
    </row>
    <row r="312" spans="1:22" ht="13.5" customHeight="1">
      <c r="A312" s="147"/>
      <c r="C312" s="72"/>
      <c r="F312" s="88"/>
      <c r="G312" s="133"/>
      <c r="H312" s="105"/>
      <c r="J312" s="93"/>
    </row>
    <row r="313" spans="1:22" ht="13.5" customHeight="1">
      <c r="A313" s="1413">
        <v>2020</v>
      </c>
      <c r="B313" s="1362" t="s">
        <v>129</v>
      </c>
      <c r="C313" s="1375" t="s">
        <v>536</v>
      </c>
      <c r="D313" s="1375" t="s">
        <v>392</v>
      </c>
      <c r="E313" s="1376">
        <v>43905</v>
      </c>
      <c r="F313" s="1377" t="s">
        <v>537</v>
      </c>
      <c r="G313" s="1378">
        <v>0</v>
      </c>
      <c r="H313" s="1406" t="s">
        <v>538</v>
      </c>
      <c r="I313" s="2" t="s">
        <v>395</v>
      </c>
      <c r="J313" s="189"/>
      <c r="K313" s="261"/>
      <c r="L313" s="261"/>
      <c r="M313" s="261"/>
      <c r="N313" s="261"/>
      <c r="O313" s="261"/>
      <c r="P313" s="261"/>
      <c r="Q313" s="261"/>
      <c r="R313" s="261"/>
      <c r="S313" s="261"/>
      <c r="T313" s="261"/>
      <c r="U313" s="340"/>
      <c r="V313" s="340"/>
    </row>
    <row r="314" spans="1:22" ht="13.5" customHeight="1">
      <c r="A314" s="1413">
        <v>2020</v>
      </c>
      <c r="B314" s="1362" t="s">
        <v>129</v>
      </c>
      <c r="C314" s="1375" t="s">
        <v>536</v>
      </c>
      <c r="D314" s="1375" t="s">
        <v>392</v>
      </c>
      <c r="E314" s="1376">
        <v>43905</v>
      </c>
      <c r="F314" s="1377" t="s">
        <v>539</v>
      </c>
      <c r="G314" s="1378">
        <v>0</v>
      </c>
      <c r="H314" s="1406" t="s">
        <v>540</v>
      </c>
      <c r="I314" s="113" t="s">
        <v>234</v>
      </c>
      <c r="J314" s="189"/>
      <c r="K314" s="261"/>
      <c r="L314" s="261"/>
      <c r="M314" s="261"/>
      <c r="N314" s="261"/>
      <c r="O314" s="261"/>
      <c r="P314" s="261"/>
      <c r="Q314" s="261"/>
      <c r="R314" s="261"/>
      <c r="S314" s="261"/>
      <c r="T314" s="261"/>
      <c r="U314" s="340"/>
      <c r="V314" s="340"/>
    </row>
    <row r="315" spans="1:22" ht="13.5" customHeight="1">
      <c r="A315" s="177">
        <v>2020</v>
      </c>
      <c r="B315" s="107"/>
      <c r="C315" s="171"/>
      <c r="D315" s="107"/>
      <c r="E315" s="109"/>
      <c r="F315" s="170"/>
      <c r="G315" s="184">
        <f>SUM(G313)</f>
        <v>0</v>
      </c>
      <c r="H315" s="112"/>
      <c r="I315" s="261"/>
      <c r="J315" s="189"/>
      <c r="K315" s="261"/>
      <c r="L315" s="261"/>
      <c r="M315" s="261"/>
      <c r="N315" s="261"/>
      <c r="O315" s="261"/>
      <c r="P315" s="261"/>
      <c r="Q315" s="261"/>
      <c r="R315" s="261"/>
      <c r="S315" s="261"/>
      <c r="T315" s="261"/>
      <c r="U315" s="340"/>
      <c r="V315" s="340"/>
    </row>
    <row r="316" spans="1:22" ht="13.5" customHeight="1">
      <c r="A316" s="144" t="s">
        <v>46</v>
      </c>
      <c r="B316" s="125"/>
      <c r="C316" s="272" t="s">
        <v>541</v>
      </c>
      <c r="D316" s="125"/>
      <c r="E316" s="127"/>
      <c r="F316" s="146"/>
      <c r="G316" s="129">
        <f>G315</f>
        <v>0</v>
      </c>
      <c r="H316" s="130"/>
      <c r="J316" s="93"/>
    </row>
    <row r="317" spans="1:22" ht="13.5" customHeight="1">
      <c r="A317" s="178"/>
      <c r="B317" s="154"/>
      <c r="C317" s="279"/>
      <c r="D317" s="154"/>
      <c r="E317" s="156"/>
      <c r="F317" s="157"/>
      <c r="G317" s="153"/>
      <c r="H317" s="179"/>
      <c r="J317" s="93"/>
    </row>
    <row r="318" spans="1:22" s="115" customFormat="1" ht="13.5" customHeight="1">
      <c r="A318" s="134">
        <v>2018</v>
      </c>
      <c r="B318" s="107" t="s">
        <v>91</v>
      </c>
      <c r="C318" s="169" t="s">
        <v>542</v>
      </c>
      <c r="D318" s="107" t="s">
        <v>222</v>
      </c>
      <c r="E318" s="109">
        <v>43163</v>
      </c>
      <c r="F318" s="170" t="s">
        <v>543</v>
      </c>
      <c r="G318" s="111">
        <v>7</v>
      </c>
      <c r="H318" s="112" t="s">
        <v>544</v>
      </c>
      <c r="I318" s="113"/>
      <c r="J318" s="114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</row>
    <row r="319" spans="1:22" s="115" customFormat="1" ht="13.5" customHeight="1">
      <c r="A319" s="134">
        <v>2018</v>
      </c>
      <c r="B319" s="107" t="s">
        <v>91</v>
      </c>
      <c r="C319" s="169" t="s">
        <v>542</v>
      </c>
      <c r="D319" s="107" t="s">
        <v>222</v>
      </c>
      <c r="E319" s="109">
        <v>43163</v>
      </c>
      <c r="F319" s="170" t="s">
        <v>545</v>
      </c>
      <c r="G319" s="111">
        <v>10</v>
      </c>
      <c r="H319" s="112" t="s">
        <v>546</v>
      </c>
      <c r="I319" s="113"/>
      <c r="J319" s="114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</row>
    <row r="320" spans="1:22" s="115" customFormat="1">
      <c r="A320" s="134">
        <v>2018</v>
      </c>
      <c r="B320" s="107" t="s">
        <v>91</v>
      </c>
      <c r="C320" s="169" t="s">
        <v>542</v>
      </c>
      <c r="D320" s="107" t="s">
        <v>227</v>
      </c>
      <c r="E320" s="135">
        <v>43240</v>
      </c>
      <c r="F320" s="136" t="s">
        <v>547</v>
      </c>
      <c r="G320" s="111">
        <v>10</v>
      </c>
      <c r="H320" s="112" t="s">
        <v>548</v>
      </c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</row>
    <row r="321" spans="1:253" s="115" customFormat="1">
      <c r="A321" s="134">
        <v>2018</v>
      </c>
      <c r="B321" s="107" t="s">
        <v>91</v>
      </c>
      <c r="C321" s="169" t="s">
        <v>542</v>
      </c>
      <c r="D321" s="107" t="s">
        <v>227</v>
      </c>
      <c r="E321" s="135">
        <v>43240</v>
      </c>
      <c r="F321" s="136" t="s">
        <v>549</v>
      </c>
      <c r="G321" s="111">
        <v>3</v>
      </c>
      <c r="H321" s="112" t="s">
        <v>550</v>
      </c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</row>
    <row r="322" spans="1:253" s="115" customFormat="1">
      <c r="A322" s="134">
        <v>2018</v>
      </c>
      <c r="B322" s="107" t="s">
        <v>91</v>
      </c>
      <c r="C322" s="169" t="s">
        <v>542</v>
      </c>
      <c r="D322" s="107" t="s">
        <v>370</v>
      </c>
      <c r="E322" s="109">
        <v>43247</v>
      </c>
      <c r="F322" s="170" t="s">
        <v>551</v>
      </c>
      <c r="G322" s="111">
        <v>15</v>
      </c>
      <c r="H322" s="112" t="s">
        <v>552</v>
      </c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</row>
    <row r="323" spans="1:253" ht="13.5" customHeight="1">
      <c r="A323" s="134">
        <v>2018</v>
      </c>
      <c r="B323" s="107" t="s">
        <v>91</v>
      </c>
      <c r="C323" s="169" t="s">
        <v>542</v>
      </c>
      <c r="D323" s="107" t="s">
        <v>265</v>
      </c>
      <c r="E323" s="109">
        <v>43352</v>
      </c>
      <c r="F323" s="170" t="s">
        <v>553</v>
      </c>
      <c r="G323" s="172">
        <v>3</v>
      </c>
      <c r="H323" s="112" t="s">
        <v>554</v>
      </c>
      <c r="J323" s="2"/>
      <c r="IS323" s="90">
        <f>SUM(A323:IR323)</f>
        <v>45373</v>
      </c>
    </row>
    <row r="324" spans="1:253" ht="13.5" customHeight="1">
      <c r="A324" s="134">
        <v>2018</v>
      </c>
      <c r="B324" s="107" t="s">
        <v>91</v>
      </c>
      <c r="C324" s="169" t="s">
        <v>542</v>
      </c>
      <c r="D324" s="107" t="s">
        <v>270</v>
      </c>
      <c r="E324" s="109">
        <v>43401</v>
      </c>
      <c r="F324" s="170" t="s">
        <v>555</v>
      </c>
      <c r="G324" s="172">
        <v>5</v>
      </c>
      <c r="H324" s="112" t="s">
        <v>244</v>
      </c>
      <c r="J324" s="2"/>
    </row>
    <row r="325" spans="1:253" ht="13.5" customHeight="1">
      <c r="A325" s="134">
        <v>2018</v>
      </c>
      <c r="B325" s="107" t="s">
        <v>91</v>
      </c>
      <c r="C325" s="169" t="s">
        <v>542</v>
      </c>
      <c r="D325" s="107" t="s">
        <v>94</v>
      </c>
      <c r="E325" s="109">
        <v>43408</v>
      </c>
      <c r="F325" s="170" t="s">
        <v>555</v>
      </c>
      <c r="G325" s="172">
        <v>5</v>
      </c>
      <c r="H325" s="112" t="s">
        <v>556</v>
      </c>
      <c r="J325" s="2"/>
    </row>
    <row r="326" spans="1:253" ht="13.5" customHeight="1">
      <c r="A326" s="134">
        <v>2018</v>
      </c>
      <c r="B326" s="107" t="s">
        <v>91</v>
      </c>
      <c r="C326" s="169" t="s">
        <v>542</v>
      </c>
      <c r="D326" s="107" t="s">
        <v>94</v>
      </c>
      <c r="E326" s="109">
        <v>43408</v>
      </c>
      <c r="F326" s="170" t="s">
        <v>557</v>
      </c>
      <c r="G326" s="172">
        <v>5</v>
      </c>
      <c r="H326" s="112" t="s">
        <v>244</v>
      </c>
      <c r="J326" s="2"/>
    </row>
    <row r="327" spans="1:253" ht="13.5" customHeight="1">
      <c r="A327" s="134">
        <v>2018</v>
      </c>
      <c r="B327" s="107" t="s">
        <v>91</v>
      </c>
      <c r="C327" s="169" t="s">
        <v>542</v>
      </c>
      <c r="D327" s="107" t="s">
        <v>94</v>
      </c>
      <c r="E327" s="109">
        <v>43408</v>
      </c>
      <c r="F327" s="170" t="s">
        <v>558</v>
      </c>
      <c r="G327" s="172">
        <v>0</v>
      </c>
      <c r="H327" s="112" t="s">
        <v>342</v>
      </c>
      <c r="I327" s="113" t="s">
        <v>234</v>
      </c>
      <c r="J327" s="2"/>
    </row>
    <row r="328" spans="1:253" ht="13.5" customHeight="1">
      <c r="A328" s="134">
        <v>2018</v>
      </c>
      <c r="B328" s="107" t="s">
        <v>91</v>
      </c>
      <c r="C328" s="169" t="s">
        <v>542</v>
      </c>
      <c r="D328" s="107" t="s">
        <v>94</v>
      </c>
      <c r="E328" s="109">
        <v>43408</v>
      </c>
      <c r="F328" s="170" t="s">
        <v>558</v>
      </c>
      <c r="G328" s="172">
        <v>0</v>
      </c>
      <c r="H328" s="112" t="s">
        <v>559</v>
      </c>
      <c r="I328" s="113" t="s">
        <v>234</v>
      </c>
      <c r="J328" s="2"/>
    </row>
    <row r="329" spans="1:253" s="115" customFormat="1" ht="13.5" customHeight="1">
      <c r="A329" s="134">
        <v>2018</v>
      </c>
      <c r="B329" s="107"/>
      <c r="C329" s="169"/>
      <c r="D329" s="107"/>
      <c r="E329" s="109"/>
      <c r="F329" s="170"/>
      <c r="G329" s="111">
        <f>SUM(G318:G328)</f>
        <v>63</v>
      </c>
      <c r="H329" s="112"/>
      <c r="I329" s="113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53" ht="13.5" customHeight="1">
      <c r="A330" s="147">
        <v>2019</v>
      </c>
      <c r="B330" s="73" t="s">
        <v>91</v>
      </c>
      <c r="C330" s="148" t="s">
        <v>542</v>
      </c>
      <c r="D330" s="73" t="s">
        <v>560</v>
      </c>
      <c r="E330" s="85">
        <v>43512</v>
      </c>
      <c r="F330" s="88" t="s">
        <v>555</v>
      </c>
      <c r="G330" s="87">
        <v>5</v>
      </c>
      <c r="H330" s="105" t="s">
        <v>556</v>
      </c>
      <c r="J330" s="2"/>
      <c r="IS330" s="90">
        <f>SUM(A330:IR330)</f>
        <v>45536</v>
      </c>
    </row>
    <row r="331" spans="1:253" ht="13.5" customHeight="1">
      <c r="A331" s="147">
        <v>2019</v>
      </c>
      <c r="B331" s="73" t="s">
        <v>91</v>
      </c>
      <c r="C331" s="148" t="s">
        <v>542</v>
      </c>
      <c r="D331" s="73" t="s">
        <v>560</v>
      </c>
      <c r="E331" s="85">
        <v>43512</v>
      </c>
      <c r="F331" s="88" t="s">
        <v>555</v>
      </c>
      <c r="G331" s="87">
        <v>5</v>
      </c>
      <c r="H331" s="105" t="s">
        <v>244</v>
      </c>
      <c r="J331" s="2"/>
      <c r="IS331" s="90">
        <f>SUM(A331:IR331)</f>
        <v>45536</v>
      </c>
    </row>
    <row r="332" spans="1:253">
      <c r="A332" s="137">
        <v>2019</v>
      </c>
      <c r="B332" s="73" t="s">
        <v>91</v>
      </c>
      <c r="C332" s="148" t="s">
        <v>542</v>
      </c>
      <c r="D332" s="138" t="s">
        <v>227</v>
      </c>
      <c r="E332" s="139">
        <v>43604</v>
      </c>
      <c r="F332" s="140" t="s">
        <v>561</v>
      </c>
      <c r="G332" s="141">
        <v>10</v>
      </c>
      <c r="H332" s="142" t="s">
        <v>562</v>
      </c>
    </row>
    <row r="333" spans="1:253">
      <c r="A333" s="137">
        <v>2019</v>
      </c>
      <c r="B333" s="73" t="s">
        <v>91</v>
      </c>
      <c r="C333" s="148" t="s">
        <v>542</v>
      </c>
      <c r="D333" s="138" t="s">
        <v>227</v>
      </c>
      <c r="E333" s="139">
        <v>43604</v>
      </c>
      <c r="F333" s="140" t="s">
        <v>563</v>
      </c>
      <c r="G333" s="141">
        <v>7</v>
      </c>
      <c r="H333" s="142" t="s">
        <v>564</v>
      </c>
    </row>
    <row r="334" spans="1:253">
      <c r="A334" s="137">
        <v>2019</v>
      </c>
      <c r="B334" s="73" t="s">
        <v>91</v>
      </c>
      <c r="C334" s="148" t="s">
        <v>542</v>
      </c>
      <c r="D334" s="138" t="s">
        <v>227</v>
      </c>
      <c r="E334" s="139">
        <v>43604</v>
      </c>
      <c r="F334" s="140" t="s">
        <v>555</v>
      </c>
      <c r="G334" s="141">
        <v>10</v>
      </c>
      <c r="H334" s="142" t="s">
        <v>565</v>
      </c>
    </row>
    <row r="335" spans="1:253" ht="13.5" customHeight="1">
      <c r="A335" s="147">
        <v>2019</v>
      </c>
      <c r="B335" s="73" t="s">
        <v>91</v>
      </c>
      <c r="C335" s="148" t="s">
        <v>542</v>
      </c>
      <c r="D335" s="73" t="s">
        <v>78</v>
      </c>
      <c r="E335" s="85">
        <v>43611</v>
      </c>
      <c r="F335" s="88" t="s">
        <v>561</v>
      </c>
      <c r="G335" s="87">
        <v>10</v>
      </c>
      <c r="H335" s="105" t="s">
        <v>566</v>
      </c>
      <c r="J335" s="2"/>
      <c r="IS335" s="90">
        <f>SUM(A335:IR335)</f>
        <v>45640</v>
      </c>
    </row>
    <row r="336" spans="1:253" ht="13.5" customHeight="1">
      <c r="A336" s="147">
        <v>2019</v>
      </c>
      <c r="B336" s="73" t="s">
        <v>91</v>
      </c>
      <c r="C336" s="148" t="s">
        <v>542</v>
      </c>
      <c r="D336" s="73" t="s">
        <v>78</v>
      </c>
      <c r="E336" s="85">
        <v>43611</v>
      </c>
      <c r="F336" s="88" t="s">
        <v>563</v>
      </c>
      <c r="G336" s="87">
        <v>5</v>
      </c>
      <c r="H336" s="105" t="s">
        <v>511</v>
      </c>
      <c r="J336" s="2"/>
      <c r="IS336" s="90">
        <f>SUM(A336:IR336)</f>
        <v>45635</v>
      </c>
    </row>
    <row r="337" spans="1:20">
      <c r="A337" s="173">
        <v>2019</v>
      </c>
      <c r="B337" s="73" t="s">
        <v>91</v>
      </c>
      <c r="C337" s="148" t="s">
        <v>542</v>
      </c>
      <c r="D337" s="174" t="s">
        <v>277</v>
      </c>
      <c r="E337" s="175">
        <v>43716</v>
      </c>
      <c r="F337" s="150" t="s">
        <v>567</v>
      </c>
      <c r="G337" s="173">
        <v>3</v>
      </c>
      <c r="H337" s="105" t="s">
        <v>554</v>
      </c>
    </row>
    <row r="338" spans="1:20">
      <c r="A338" s="173">
        <v>2019</v>
      </c>
      <c r="B338" s="73" t="s">
        <v>91</v>
      </c>
      <c r="C338" s="148" t="s">
        <v>542</v>
      </c>
      <c r="D338" s="174" t="s">
        <v>246</v>
      </c>
      <c r="E338" s="175">
        <v>43779</v>
      </c>
      <c r="F338" s="150" t="s">
        <v>555</v>
      </c>
      <c r="G338" s="173">
        <v>5</v>
      </c>
      <c r="H338" s="105" t="s">
        <v>244</v>
      </c>
    </row>
    <row r="339" spans="1:20" s="115" customFormat="1" ht="13.5" customHeight="1">
      <c r="A339" s="147">
        <v>2019</v>
      </c>
      <c r="B339" s="107"/>
      <c r="C339" s="169"/>
      <c r="D339" s="107"/>
      <c r="E339" s="109"/>
      <c r="F339" s="170"/>
      <c r="G339" s="133">
        <f>SUM(G330:G338)</f>
        <v>60</v>
      </c>
      <c r="H339" s="112"/>
      <c r="I339" s="113"/>
      <c r="J339" s="114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</row>
    <row r="340" spans="1:20" s="115" customFormat="1" ht="13.5" customHeight="1">
      <c r="A340" s="343">
        <v>2020</v>
      </c>
      <c r="B340" s="344" t="s">
        <v>91</v>
      </c>
      <c r="C340" s="345" t="s">
        <v>568</v>
      </c>
      <c r="D340" s="345" t="s">
        <v>252</v>
      </c>
      <c r="E340" s="346">
        <v>43891</v>
      </c>
      <c r="F340" s="347" t="s">
        <v>569</v>
      </c>
      <c r="G340" s="348">
        <v>10</v>
      </c>
      <c r="H340" s="1366" t="s">
        <v>570</v>
      </c>
      <c r="I340" s="113"/>
      <c r="J340" s="114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</row>
    <row r="341" spans="1:20" s="115" customFormat="1" ht="13.5" customHeight="1">
      <c r="A341" s="343">
        <v>2020</v>
      </c>
      <c r="B341" s="344" t="s">
        <v>91</v>
      </c>
      <c r="C341" s="345" t="s">
        <v>568</v>
      </c>
      <c r="D341" s="345" t="s">
        <v>252</v>
      </c>
      <c r="E341" s="346">
        <v>43891</v>
      </c>
      <c r="F341" s="347" t="s">
        <v>571</v>
      </c>
      <c r="G341" s="348">
        <v>7</v>
      </c>
      <c r="H341" s="1366" t="s">
        <v>572</v>
      </c>
      <c r="I341" s="113"/>
      <c r="J341" s="114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</row>
    <row r="342" spans="1:20" s="115" customFormat="1" ht="13.5" customHeight="1">
      <c r="A342" s="147"/>
      <c r="B342" s="107"/>
      <c r="C342" s="169"/>
      <c r="D342" s="107"/>
      <c r="E342" s="109"/>
      <c r="F342" s="170"/>
      <c r="G342" s="1363">
        <f>SUM(G340:G341)</f>
        <v>17</v>
      </c>
      <c r="H342" s="112"/>
      <c r="I342" s="113"/>
      <c r="J342" s="114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</row>
    <row r="343" spans="1:20" s="115" customFormat="1" ht="13.5" customHeight="1">
      <c r="A343" s="147"/>
      <c r="B343" s="107"/>
      <c r="C343" s="169"/>
      <c r="D343" s="107"/>
      <c r="E343" s="109"/>
      <c r="F343" s="170"/>
      <c r="G343" s="133"/>
      <c r="H343" s="112"/>
      <c r="I343" s="113"/>
      <c r="J343" s="114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</row>
    <row r="344" spans="1:20" ht="13.5" customHeight="1">
      <c r="A344" s="144" t="s">
        <v>46</v>
      </c>
      <c r="B344" s="125"/>
      <c r="C344" s="145" t="s">
        <v>573</v>
      </c>
      <c r="D344" s="125"/>
      <c r="E344" s="127"/>
      <c r="F344" s="146"/>
      <c r="G344" s="129">
        <f>G329+G339+G342</f>
        <v>140</v>
      </c>
      <c r="H344" s="130"/>
      <c r="J344" s="93"/>
    </row>
    <row r="345" spans="1:20" ht="13.5" customHeight="1">
      <c r="A345" s="147"/>
      <c r="C345" s="148"/>
      <c r="F345" s="88"/>
      <c r="G345" s="133"/>
      <c r="H345" s="105"/>
      <c r="J345" s="93"/>
    </row>
    <row r="346" spans="1:20" s="115" customFormat="1" ht="13.5" customHeight="1">
      <c r="A346" s="106">
        <v>2018</v>
      </c>
      <c r="B346" s="107" t="s">
        <v>53</v>
      </c>
      <c r="C346" s="107" t="s">
        <v>71</v>
      </c>
      <c r="D346" s="171" t="s">
        <v>55</v>
      </c>
      <c r="E346" s="109">
        <v>43149</v>
      </c>
      <c r="F346" s="170" t="s">
        <v>574</v>
      </c>
      <c r="G346" s="172">
        <v>10</v>
      </c>
      <c r="H346" s="112" t="s">
        <v>236</v>
      </c>
      <c r="I346" s="113"/>
      <c r="J346" s="114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</row>
    <row r="347" spans="1:20" s="115" customFormat="1" ht="13.5" customHeight="1">
      <c r="A347" s="106">
        <v>2018</v>
      </c>
      <c r="B347" s="107"/>
      <c r="C347" s="107"/>
      <c r="D347" s="171"/>
      <c r="E347" s="109"/>
      <c r="F347" s="170"/>
      <c r="G347" s="172">
        <f>SUM(G346)</f>
        <v>10</v>
      </c>
      <c r="H347" s="112"/>
      <c r="I347" s="113"/>
      <c r="J347" s="114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</row>
    <row r="348" spans="1:20" ht="13.5" customHeight="1">
      <c r="A348" s="124" t="s">
        <v>46</v>
      </c>
      <c r="B348" s="125"/>
      <c r="C348" s="125" t="s">
        <v>575</v>
      </c>
      <c r="D348" s="272"/>
      <c r="E348" s="127"/>
      <c r="F348" s="146"/>
      <c r="G348" s="264">
        <f>SUM(G346)</f>
        <v>10</v>
      </c>
      <c r="H348" s="130"/>
      <c r="J348" s="93"/>
    </row>
    <row r="349" spans="1:20" ht="13.5" customHeight="1">
      <c r="A349" s="104"/>
      <c r="D349" s="72"/>
      <c r="F349" s="88"/>
      <c r="H349" s="105"/>
      <c r="J349" s="93"/>
    </row>
    <row r="350" spans="1:20" s="115" customFormat="1" ht="13.5" customHeight="1">
      <c r="A350" s="134">
        <v>2018</v>
      </c>
      <c r="B350" s="107" t="s">
        <v>91</v>
      </c>
      <c r="C350" s="169" t="s">
        <v>178</v>
      </c>
      <c r="D350" s="107" t="s">
        <v>222</v>
      </c>
      <c r="E350" s="109">
        <v>43163</v>
      </c>
      <c r="F350" s="170" t="s">
        <v>576</v>
      </c>
      <c r="G350" s="111">
        <v>10</v>
      </c>
      <c r="H350" s="112" t="s">
        <v>577</v>
      </c>
      <c r="I350" s="113"/>
      <c r="J350" s="114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</row>
    <row r="351" spans="1:20" s="115" customFormat="1">
      <c r="A351" s="134">
        <v>2018</v>
      </c>
      <c r="B351" s="107" t="s">
        <v>91</v>
      </c>
      <c r="C351" s="107" t="s">
        <v>178</v>
      </c>
      <c r="D351" s="107" t="s">
        <v>227</v>
      </c>
      <c r="E351" s="135">
        <v>43240</v>
      </c>
      <c r="F351" s="136" t="s">
        <v>578</v>
      </c>
      <c r="G351" s="111">
        <v>3</v>
      </c>
      <c r="H351" s="112" t="s">
        <v>579</v>
      </c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</row>
    <row r="352" spans="1:20" ht="13.5" customHeight="1">
      <c r="A352" s="134">
        <v>2018</v>
      </c>
      <c r="B352" s="107" t="s">
        <v>91</v>
      </c>
      <c r="C352" s="171" t="s">
        <v>178</v>
      </c>
      <c r="D352" s="107" t="s">
        <v>265</v>
      </c>
      <c r="E352" s="109">
        <v>43352</v>
      </c>
      <c r="F352" s="170" t="s">
        <v>580</v>
      </c>
      <c r="G352" s="172">
        <v>10</v>
      </c>
      <c r="H352" s="112" t="s">
        <v>581</v>
      </c>
      <c r="J352" s="2"/>
    </row>
    <row r="353" spans="1:22" ht="13.5" customHeight="1">
      <c r="A353" s="134">
        <v>2018</v>
      </c>
      <c r="B353" s="116"/>
      <c r="C353" s="151"/>
      <c r="D353" s="116"/>
      <c r="E353" s="118"/>
      <c r="F353" s="152"/>
      <c r="G353" s="111">
        <f>SUM(G350:G352)</f>
        <v>23</v>
      </c>
      <c r="H353" s="120"/>
      <c r="J353" s="349"/>
      <c r="L353" s="261"/>
      <c r="M353" s="261"/>
      <c r="N353" s="261"/>
      <c r="O353" s="261"/>
      <c r="P353" s="261"/>
      <c r="Q353" s="261"/>
      <c r="R353" s="261"/>
      <c r="S353" s="261"/>
      <c r="T353" s="261"/>
      <c r="U353" s="340"/>
      <c r="V353" s="340"/>
    </row>
    <row r="354" spans="1:22" ht="13.5" customHeight="1">
      <c r="A354" s="177">
        <v>2020</v>
      </c>
      <c r="B354" s="180" t="s">
        <v>164</v>
      </c>
      <c r="C354" s="254" t="s">
        <v>178</v>
      </c>
      <c r="D354" s="254" t="s">
        <v>252</v>
      </c>
      <c r="E354" s="255">
        <v>43891</v>
      </c>
      <c r="F354" s="256" t="s">
        <v>582</v>
      </c>
      <c r="G354" s="257">
        <v>3</v>
      </c>
      <c r="H354" s="1365" t="s">
        <v>583</v>
      </c>
      <c r="J354" s="93"/>
    </row>
    <row r="355" spans="1:22" ht="13.5" customHeight="1">
      <c r="A355" s="177">
        <v>2020</v>
      </c>
      <c r="B355" s="180"/>
      <c r="C355" s="148"/>
      <c r="F355" s="88"/>
      <c r="G355" s="184">
        <f>SUM(G354)</f>
        <v>3</v>
      </c>
      <c r="H355" s="105"/>
      <c r="J355" s="93"/>
    </row>
    <row r="356" spans="1:22" ht="13.5" customHeight="1">
      <c r="A356" s="144" t="s">
        <v>46</v>
      </c>
      <c r="B356" s="125"/>
      <c r="C356" s="145" t="s">
        <v>584</v>
      </c>
      <c r="D356" s="125"/>
      <c r="E356" s="127"/>
      <c r="F356" s="146"/>
      <c r="G356" s="129">
        <f>G353+G355</f>
        <v>26</v>
      </c>
      <c r="H356" s="130"/>
      <c r="J356" s="93"/>
    </row>
    <row r="357" spans="1:22" ht="13.5" customHeight="1">
      <c r="A357" s="147"/>
      <c r="C357" s="148"/>
      <c r="F357" s="88"/>
      <c r="G357" s="133"/>
      <c r="H357" s="105"/>
      <c r="J357" s="93"/>
    </row>
    <row r="358" spans="1:22" ht="13.5" customHeight="1">
      <c r="A358" s="104">
        <v>2019</v>
      </c>
      <c r="B358" s="73" t="s">
        <v>164</v>
      </c>
      <c r="C358" s="73" t="s">
        <v>166</v>
      </c>
      <c r="D358" s="72" t="s">
        <v>55</v>
      </c>
      <c r="E358" s="85">
        <v>43512</v>
      </c>
      <c r="F358" s="132" t="s">
        <v>585</v>
      </c>
      <c r="G358" s="133">
        <v>5</v>
      </c>
      <c r="H358" s="105" t="s">
        <v>354</v>
      </c>
      <c r="J358" s="93"/>
    </row>
    <row r="359" spans="1:22" ht="13.5" customHeight="1">
      <c r="A359" s="104">
        <v>2019</v>
      </c>
      <c r="B359" s="73" t="s">
        <v>164</v>
      </c>
      <c r="C359" s="73" t="s">
        <v>166</v>
      </c>
      <c r="D359" s="72" t="s">
        <v>86</v>
      </c>
      <c r="E359" s="85">
        <v>43562</v>
      </c>
      <c r="F359" s="132" t="s">
        <v>585</v>
      </c>
      <c r="G359" s="133">
        <v>0</v>
      </c>
      <c r="H359" s="105" t="s">
        <v>354</v>
      </c>
      <c r="I359" s="2" t="s">
        <v>234</v>
      </c>
      <c r="J359" s="93"/>
    </row>
    <row r="360" spans="1:22">
      <c r="A360" s="137">
        <v>2019</v>
      </c>
      <c r="B360" s="73" t="s">
        <v>164</v>
      </c>
      <c r="C360" s="143" t="s">
        <v>586</v>
      </c>
      <c r="D360" s="138" t="s">
        <v>227</v>
      </c>
      <c r="E360" s="139">
        <v>43604</v>
      </c>
      <c r="F360" s="140" t="s">
        <v>587</v>
      </c>
      <c r="G360" s="141">
        <v>7</v>
      </c>
      <c r="H360" s="142" t="s">
        <v>588</v>
      </c>
    </row>
    <row r="361" spans="1:22" ht="13.5" customHeight="1">
      <c r="A361" s="104">
        <v>2019</v>
      </c>
      <c r="B361" s="73" t="s">
        <v>164</v>
      </c>
      <c r="C361" s="73" t="s">
        <v>166</v>
      </c>
      <c r="D361" s="72" t="s">
        <v>78</v>
      </c>
      <c r="E361" s="85">
        <v>43611</v>
      </c>
      <c r="F361" s="132" t="s">
        <v>589</v>
      </c>
      <c r="G361" s="133">
        <v>15</v>
      </c>
      <c r="H361" s="105" t="s">
        <v>590</v>
      </c>
      <c r="J361" s="93"/>
    </row>
    <row r="362" spans="1:22" ht="13.5" customHeight="1">
      <c r="A362" s="104">
        <v>2019</v>
      </c>
      <c r="D362" s="72"/>
      <c r="F362" s="132"/>
      <c r="G362" s="133">
        <f>SUM(G358:G361)</f>
        <v>27</v>
      </c>
      <c r="H362" s="105"/>
      <c r="J362" s="93"/>
    </row>
    <row r="363" spans="1:22" s="188" customFormat="1" ht="13.5" customHeight="1">
      <c r="A363" s="281">
        <v>2020</v>
      </c>
      <c r="B363" s="180" t="s">
        <v>164</v>
      </c>
      <c r="C363" s="180" t="s">
        <v>166</v>
      </c>
      <c r="D363" s="259" t="s">
        <v>55</v>
      </c>
      <c r="E363" s="251">
        <v>43876</v>
      </c>
      <c r="F363" s="350" t="s">
        <v>585</v>
      </c>
      <c r="G363" s="184">
        <v>5</v>
      </c>
      <c r="H363" s="185" t="s">
        <v>591</v>
      </c>
      <c r="I363" s="186"/>
      <c r="J363" s="187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</row>
    <row r="364" spans="1:22" s="188" customFormat="1" ht="13.5" customHeight="1">
      <c r="A364" s="281">
        <v>2020</v>
      </c>
      <c r="B364" s="180" t="s">
        <v>164</v>
      </c>
      <c r="C364" s="180" t="s">
        <v>166</v>
      </c>
      <c r="D364" s="259" t="s">
        <v>55</v>
      </c>
      <c r="E364" s="251">
        <v>43876</v>
      </c>
      <c r="F364" s="350" t="s">
        <v>296</v>
      </c>
      <c r="G364" s="184">
        <v>0</v>
      </c>
      <c r="H364" s="185" t="s">
        <v>414</v>
      </c>
      <c r="I364" s="186" t="s">
        <v>234</v>
      </c>
      <c r="J364" s="187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</row>
    <row r="365" spans="1:22" s="188" customFormat="1" ht="13.5" customHeight="1">
      <c r="A365" s="281">
        <v>2020</v>
      </c>
      <c r="B365" s="180" t="s">
        <v>164</v>
      </c>
      <c r="C365" s="275" t="s">
        <v>166</v>
      </c>
      <c r="D365" s="275" t="s">
        <v>252</v>
      </c>
      <c r="E365" s="331">
        <v>43891</v>
      </c>
      <c r="F365" s="332" t="s">
        <v>592</v>
      </c>
      <c r="G365" s="333">
        <v>7</v>
      </c>
      <c r="H365" s="1365" t="s">
        <v>593</v>
      </c>
      <c r="I365" s="186"/>
      <c r="J365" s="187"/>
      <c r="K365" s="186"/>
      <c r="L365" s="186"/>
      <c r="M365" s="186"/>
      <c r="N365" s="186"/>
      <c r="O365" s="186"/>
      <c r="P365" s="186"/>
      <c r="Q365" s="186"/>
      <c r="R365" s="186"/>
      <c r="S365" s="186"/>
      <c r="T365" s="186"/>
    </row>
    <row r="366" spans="1:22" s="188" customFormat="1" ht="13.5" customHeight="1">
      <c r="A366" s="281">
        <v>2020</v>
      </c>
      <c r="B366" s="180" t="s">
        <v>164</v>
      </c>
      <c r="C366" s="275" t="s">
        <v>166</v>
      </c>
      <c r="D366" s="275" t="s">
        <v>252</v>
      </c>
      <c r="E366" s="331">
        <v>43891</v>
      </c>
      <c r="F366" s="332" t="s">
        <v>594</v>
      </c>
      <c r="G366" s="333">
        <v>3</v>
      </c>
      <c r="H366" s="1365" t="s">
        <v>329</v>
      </c>
      <c r="I366" s="186"/>
      <c r="J366" s="187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</row>
    <row r="367" spans="1:22" s="188" customFormat="1" ht="13.5" customHeight="1">
      <c r="A367" s="281"/>
      <c r="B367" s="180"/>
      <c r="C367" s="275"/>
      <c r="D367" s="275"/>
      <c r="E367" s="331"/>
      <c r="F367" s="332"/>
      <c r="G367" s="333"/>
      <c r="H367" s="1365"/>
      <c r="I367" s="186"/>
      <c r="J367" s="187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</row>
    <row r="368" spans="1:22" s="188" customFormat="1" ht="13.5" customHeight="1">
      <c r="A368" s="281"/>
      <c r="B368" s="180"/>
      <c r="C368" s="180"/>
      <c r="D368" s="259"/>
      <c r="E368" s="251"/>
      <c r="F368" s="350"/>
      <c r="G368" s="184">
        <f>SUM(G363:G367)</f>
        <v>15</v>
      </c>
      <c r="H368" s="1367"/>
      <c r="I368" s="186"/>
      <c r="J368" s="187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</row>
    <row r="369" spans="1:256" s="188" customFormat="1" ht="13.5" customHeight="1">
      <c r="A369" s="281"/>
      <c r="B369" s="180"/>
      <c r="C369" s="180"/>
      <c r="D369" s="259"/>
      <c r="E369" s="251"/>
      <c r="F369" s="350"/>
      <c r="G369" s="184"/>
      <c r="H369" s="185"/>
      <c r="I369" s="186"/>
      <c r="J369" s="187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</row>
    <row r="370" spans="1:256" ht="13.5" customHeight="1">
      <c r="A370" s="124" t="s">
        <v>46</v>
      </c>
      <c r="B370" s="125"/>
      <c r="C370" s="125" t="s">
        <v>595</v>
      </c>
      <c r="D370" s="272"/>
      <c r="E370" s="127"/>
      <c r="F370" s="128"/>
      <c r="G370" s="129">
        <f>G362+G368</f>
        <v>42</v>
      </c>
      <c r="H370" s="130"/>
      <c r="J370" s="93"/>
    </row>
    <row r="371" spans="1:256" ht="13.5" customHeight="1">
      <c r="A371" s="104"/>
      <c r="D371" s="72"/>
      <c r="F371" s="132"/>
      <c r="G371" s="133"/>
      <c r="H371" s="105"/>
      <c r="J371" s="93"/>
    </row>
    <row r="372" spans="1:256" s="115" customFormat="1" ht="13.5" customHeight="1">
      <c r="A372" s="134">
        <v>2018</v>
      </c>
      <c r="B372" s="107" t="s">
        <v>164</v>
      </c>
      <c r="C372" s="169" t="s">
        <v>193</v>
      </c>
      <c r="D372" s="107" t="s">
        <v>66</v>
      </c>
      <c r="E372" s="109">
        <v>43177</v>
      </c>
      <c r="F372" s="170" t="s">
        <v>596</v>
      </c>
      <c r="G372" s="111">
        <v>5</v>
      </c>
      <c r="H372" s="112" t="s">
        <v>352</v>
      </c>
      <c r="I372" s="113"/>
      <c r="J372" s="114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</row>
    <row r="373" spans="1:256" s="115" customFormat="1" ht="13.5" customHeight="1">
      <c r="A373" s="134">
        <v>2018</v>
      </c>
      <c r="B373" s="107" t="s">
        <v>164</v>
      </c>
      <c r="C373" s="169" t="s">
        <v>193</v>
      </c>
      <c r="D373" s="107" t="s">
        <v>66</v>
      </c>
      <c r="E373" s="109">
        <v>43177</v>
      </c>
      <c r="F373" s="170" t="s">
        <v>596</v>
      </c>
      <c r="G373" s="111">
        <v>5</v>
      </c>
      <c r="H373" s="112" t="s">
        <v>354</v>
      </c>
      <c r="I373" s="113"/>
      <c r="J373" s="114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</row>
    <row r="374" spans="1:256" s="115" customFormat="1" ht="13.5" customHeight="1">
      <c r="A374" s="134">
        <v>2018</v>
      </c>
      <c r="B374" s="107"/>
      <c r="C374" s="169"/>
      <c r="D374" s="107"/>
      <c r="E374" s="109"/>
      <c r="F374" s="170"/>
      <c r="G374" s="111">
        <f>SUM(G372:G373)</f>
        <v>10</v>
      </c>
      <c r="H374" s="112"/>
      <c r="I374" s="113"/>
      <c r="J374" s="114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</row>
    <row r="375" spans="1:256" ht="13.5" customHeight="1">
      <c r="A375" s="147">
        <v>2019</v>
      </c>
      <c r="B375" s="73" t="s">
        <v>164</v>
      </c>
      <c r="C375" s="148" t="s">
        <v>193</v>
      </c>
      <c r="D375" s="73" t="s">
        <v>70</v>
      </c>
      <c r="E375" s="85">
        <v>43183</v>
      </c>
      <c r="F375" s="88" t="s">
        <v>597</v>
      </c>
      <c r="G375" s="133">
        <v>5</v>
      </c>
      <c r="H375" s="105" t="s">
        <v>354</v>
      </c>
      <c r="J375" s="93"/>
    </row>
    <row r="376" spans="1:256" ht="13.5" customHeight="1">
      <c r="A376" s="147">
        <v>2019</v>
      </c>
      <c r="C376" s="148"/>
      <c r="F376" s="88"/>
      <c r="G376" s="133">
        <f>SUM(G375)</f>
        <v>5</v>
      </c>
      <c r="H376" s="105"/>
      <c r="J376" s="93"/>
    </row>
    <row r="377" spans="1:256" ht="13.5" customHeight="1">
      <c r="A377" s="144" t="s">
        <v>46</v>
      </c>
      <c r="B377" s="125"/>
      <c r="C377" s="145" t="s">
        <v>598</v>
      </c>
      <c r="D377" s="125"/>
      <c r="E377" s="127"/>
      <c r="F377" s="146"/>
      <c r="G377" s="129">
        <f>G374+G376</f>
        <v>15</v>
      </c>
      <c r="H377" s="130"/>
      <c r="J377" s="93"/>
    </row>
    <row r="378" spans="1:256" ht="13.5" customHeight="1">
      <c r="A378" s="178"/>
      <c r="B378" s="154"/>
      <c r="C378" s="155"/>
      <c r="D378" s="154"/>
      <c r="E378" s="156"/>
      <c r="F378" s="157"/>
      <c r="G378" s="153"/>
      <c r="H378" s="179"/>
      <c r="J378" s="93"/>
    </row>
    <row r="379" spans="1:256" ht="13.5" customHeight="1">
      <c r="A379" s="134">
        <v>2018</v>
      </c>
      <c r="B379" s="107" t="s">
        <v>53</v>
      </c>
      <c r="C379" s="171" t="s">
        <v>599</v>
      </c>
      <c r="D379" s="107" t="s">
        <v>265</v>
      </c>
      <c r="E379" s="109">
        <v>43352</v>
      </c>
      <c r="F379" s="170" t="s">
        <v>600</v>
      </c>
      <c r="G379" s="172">
        <v>3</v>
      </c>
      <c r="H379" s="112" t="s">
        <v>601</v>
      </c>
      <c r="J379" s="2"/>
      <c r="IV379" s="2"/>
    </row>
    <row r="380" spans="1:256" ht="13.5" customHeight="1">
      <c r="A380" s="134">
        <v>2018</v>
      </c>
      <c r="B380" s="107"/>
      <c r="C380" s="171"/>
      <c r="D380" s="107"/>
      <c r="E380" s="109"/>
      <c r="F380" s="170"/>
      <c r="G380" s="172">
        <f>G379</f>
        <v>3</v>
      </c>
      <c r="H380" s="112"/>
      <c r="J380" s="2"/>
      <c r="IV380" s="2"/>
    </row>
    <row r="381" spans="1:256">
      <c r="A381" s="173">
        <v>2019</v>
      </c>
      <c r="B381" s="73" t="s">
        <v>53</v>
      </c>
      <c r="C381" s="174" t="s">
        <v>599</v>
      </c>
      <c r="D381" s="174" t="s">
        <v>277</v>
      </c>
      <c r="E381" s="175">
        <v>43716</v>
      </c>
      <c r="F381" s="150" t="s">
        <v>602</v>
      </c>
      <c r="G381" s="173">
        <v>3</v>
      </c>
      <c r="H381" s="105" t="s">
        <v>601</v>
      </c>
      <c r="IV381" s="2"/>
    </row>
    <row r="382" spans="1:256">
      <c r="A382" s="173">
        <v>2019</v>
      </c>
      <c r="B382" s="174"/>
      <c r="C382" s="174"/>
      <c r="D382" s="174"/>
      <c r="E382" s="175"/>
      <c r="F382" s="176"/>
      <c r="G382" s="173">
        <f>SUM(G381)</f>
        <v>3</v>
      </c>
      <c r="H382" s="105"/>
      <c r="IV382" s="2"/>
    </row>
    <row r="383" spans="1:256" ht="13.5" customHeight="1">
      <c r="A383" s="144" t="s">
        <v>46</v>
      </c>
      <c r="B383" s="125"/>
      <c r="C383" s="145" t="s">
        <v>603</v>
      </c>
      <c r="D383" s="125"/>
      <c r="E383" s="127"/>
      <c r="F383" s="146"/>
      <c r="G383" s="129">
        <f>G380+G382</f>
        <v>6</v>
      </c>
      <c r="H383" s="130"/>
      <c r="J383" s="2"/>
      <c r="IV383" s="2"/>
    </row>
    <row r="384" spans="1:256" ht="13.5" customHeight="1">
      <c r="A384" s="178"/>
      <c r="B384" s="154"/>
      <c r="C384" s="155"/>
      <c r="D384" s="154"/>
      <c r="E384" s="156"/>
      <c r="F384" s="157"/>
      <c r="G384" s="153"/>
      <c r="H384" s="179"/>
      <c r="J384" s="93"/>
      <c r="IV384" s="2"/>
    </row>
    <row r="385" spans="1:20" ht="13.5" customHeight="1">
      <c r="A385" s="178"/>
      <c r="B385" s="154"/>
      <c r="C385" s="154"/>
      <c r="D385" s="154"/>
      <c r="E385" s="156"/>
      <c r="F385" s="157"/>
      <c r="G385" s="280"/>
      <c r="H385" s="179"/>
      <c r="J385" s="93"/>
    </row>
    <row r="386" spans="1:20" ht="13.5" customHeight="1">
      <c r="A386" s="177">
        <v>2020</v>
      </c>
      <c r="B386" s="351" t="s">
        <v>164</v>
      </c>
      <c r="C386" s="254" t="s">
        <v>175</v>
      </c>
      <c r="D386" s="254" t="s">
        <v>252</v>
      </c>
      <c r="E386" s="255">
        <v>43891</v>
      </c>
      <c r="F386" s="256" t="s">
        <v>604</v>
      </c>
      <c r="G386" s="257">
        <v>3</v>
      </c>
      <c r="H386" s="1365" t="s">
        <v>605</v>
      </c>
      <c r="J386" s="93"/>
    </row>
    <row r="387" spans="1:20" ht="13.5" customHeight="1">
      <c r="A387" s="177">
        <v>2020</v>
      </c>
      <c r="B387" s="351" t="s">
        <v>164</v>
      </c>
      <c r="C387" s="254" t="s">
        <v>175</v>
      </c>
      <c r="D387" s="254" t="s">
        <v>252</v>
      </c>
      <c r="E387" s="255">
        <v>43891</v>
      </c>
      <c r="F387" s="256" t="s">
        <v>606</v>
      </c>
      <c r="G387" s="257">
        <v>3</v>
      </c>
      <c r="H387" s="1365" t="s">
        <v>607</v>
      </c>
      <c r="J387" s="93"/>
    </row>
    <row r="388" spans="1:20" ht="13.5" customHeight="1">
      <c r="A388" s="177"/>
      <c r="B388" s="154"/>
      <c r="C388" s="254"/>
      <c r="D388" s="254"/>
      <c r="E388" s="255"/>
      <c r="F388" s="256"/>
      <c r="G388" s="257">
        <f>SUM(G386:G387)</f>
        <v>6</v>
      </c>
      <c r="H388" s="1365"/>
      <c r="J388" s="93"/>
    </row>
    <row r="389" spans="1:20" ht="13.5" customHeight="1">
      <c r="A389" s="144" t="s">
        <v>46</v>
      </c>
      <c r="B389" s="125"/>
      <c r="C389" s="125" t="s">
        <v>608</v>
      </c>
      <c r="D389" s="125"/>
      <c r="E389" s="127"/>
      <c r="F389" s="146"/>
      <c r="G389" s="264">
        <f>G388</f>
        <v>6</v>
      </c>
      <c r="H389" s="130"/>
      <c r="J389" s="93"/>
    </row>
    <row r="390" spans="1:20" ht="13.5" customHeight="1">
      <c r="A390" s="178"/>
      <c r="B390" s="154"/>
      <c r="C390" s="154"/>
      <c r="D390" s="154"/>
      <c r="E390" s="156"/>
      <c r="F390" s="157"/>
      <c r="G390" s="280"/>
      <c r="H390" s="179"/>
      <c r="J390" s="93"/>
    </row>
    <row r="391" spans="1:20" ht="13.5" customHeight="1">
      <c r="A391" s="178"/>
      <c r="B391" s="154"/>
      <c r="C391" s="154"/>
      <c r="D391" s="154"/>
      <c r="E391" s="156"/>
      <c r="F391" s="157"/>
      <c r="G391" s="280"/>
      <c r="H391" s="179"/>
      <c r="J391" s="93"/>
    </row>
    <row r="392" spans="1:20" s="115" customFormat="1">
      <c r="A392" s="134">
        <v>2018</v>
      </c>
      <c r="B392" s="107" t="s">
        <v>91</v>
      </c>
      <c r="C392" s="107" t="s">
        <v>126</v>
      </c>
      <c r="D392" s="107" t="s">
        <v>227</v>
      </c>
      <c r="E392" s="135">
        <v>43240</v>
      </c>
      <c r="F392" s="136" t="s">
        <v>609</v>
      </c>
      <c r="G392" s="111">
        <v>10</v>
      </c>
      <c r="H392" s="112" t="s">
        <v>610</v>
      </c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</row>
    <row r="393" spans="1:20" s="115" customFormat="1">
      <c r="A393" s="134">
        <v>2018</v>
      </c>
      <c r="B393" s="107" t="s">
        <v>91</v>
      </c>
      <c r="C393" s="107" t="s">
        <v>126</v>
      </c>
      <c r="D393" s="107" t="s">
        <v>227</v>
      </c>
      <c r="E393" s="135">
        <v>43240</v>
      </c>
      <c r="F393" s="136" t="s">
        <v>611</v>
      </c>
      <c r="G393" s="111">
        <v>7</v>
      </c>
      <c r="H393" s="112" t="s">
        <v>612</v>
      </c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</row>
    <row r="394" spans="1:20" s="115" customFormat="1">
      <c r="A394" s="134">
        <v>2018</v>
      </c>
      <c r="B394" s="107" t="s">
        <v>91</v>
      </c>
      <c r="C394" s="107" t="s">
        <v>126</v>
      </c>
      <c r="D394" s="107" t="s">
        <v>500</v>
      </c>
      <c r="E394" s="135">
        <v>43415</v>
      </c>
      <c r="F394" s="136" t="s">
        <v>613</v>
      </c>
      <c r="G394" s="111">
        <v>5</v>
      </c>
      <c r="H394" s="112" t="s">
        <v>236</v>
      </c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</row>
    <row r="395" spans="1:20" s="115" customFormat="1">
      <c r="A395" s="134">
        <v>2018</v>
      </c>
      <c r="B395" s="107" t="s">
        <v>91</v>
      </c>
      <c r="C395" s="107" t="s">
        <v>126</v>
      </c>
      <c r="D395" s="107" t="s">
        <v>500</v>
      </c>
      <c r="E395" s="135">
        <v>43415</v>
      </c>
      <c r="F395" s="136" t="s">
        <v>613</v>
      </c>
      <c r="G395" s="111">
        <v>5</v>
      </c>
      <c r="H395" s="112" t="s">
        <v>273</v>
      </c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</row>
    <row r="396" spans="1:20" s="115" customFormat="1">
      <c r="A396" s="134">
        <v>2018</v>
      </c>
      <c r="B396" s="107"/>
      <c r="C396" s="107"/>
      <c r="D396" s="107"/>
      <c r="E396" s="135"/>
      <c r="F396" s="136"/>
      <c r="G396" s="111">
        <f>SUM(G392:G395)</f>
        <v>27</v>
      </c>
      <c r="H396" s="112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</row>
    <row r="397" spans="1:20" ht="13.5" customHeight="1">
      <c r="A397" s="144" t="s">
        <v>46</v>
      </c>
      <c r="B397" s="125"/>
      <c r="C397" s="145" t="s">
        <v>614</v>
      </c>
      <c r="D397" s="125"/>
      <c r="E397" s="127"/>
      <c r="F397" s="146"/>
      <c r="G397" s="129">
        <f>G396</f>
        <v>27</v>
      </c>
      <c r="H397" s="130"/>
      <c r="J397" s="93"/>
    </row>
    <row r="398" spans="1:20" ht="13.5" customHeight="1">
      <c r="A398" s="147"/>
      <c r="C398" s="148"/>
      <c r="F398" s="88"/>
      <c r="G398" s="133"/>
      <c r="H398" s="105"/>
      <c r="J398" s="93"/>
    </row>
    <row r="399" spans="1:20" s="115" customFormat="1">
      <c r="A399" s="134">
        <v>2018</v>
      </c>
      <c r="B399" s="107" t="s">
        <v>91</v>
      </c>
      <c r="C399" s="107" t="s">
        <v>211</v>
      </c>
      <c r="D399" s="107" t="s">
        <v>227</v>
      </c>
      <c r="E399" s="135">
        <v>43240</v>
      </c>
      <c r="F399" s="136" t="s">
        <v>615</v>
      </c>
      <c r="G399" s="111">
        <v>3</v>
      </c>
      <c r="H399" s="112" t="s">
        <v>616</v>
      </c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</row>
    <row r="400" spans="1:20" s="115" customFormat="1">
      <c r="A400" s="134">
        <v>2018</v>
      </c>
      <c r="B400" s="107"/>
      <c r="C400" s="107"/>
      <c r="D400" s="107"/>
      <c r="E400" s="135"/>
      <c r="F400" s="136"/>
      <c r="G400" s="111">
        <f>G399</f>
        <v>3</v>
      </c>
      <c r="H400" s="112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</row>
    <row r="401" spans="1:22" ht="13.5" customHeight="1">
      <c r="A401" s="124" t="s">
        <v>46</v>
      </c>
      <c r="B401" s="125"/>
      <c r="C401" s="125" t="s">
        <v>617</v>
      </c>
      <c r="D401" s="272"/>
      <c r="E401" s="127"/>
      <c r="F401" s="146"/>
      <c r="G401" s="264">
        <f>G400</f>
        <v>3</v>
      </c>
      <c r="H401" s="130"/>
      <c r="J401" s="93"/>
    </row>
    <row r="402" spans="1:22" ht="13.5" customHeight="1">
      <c r="A402" s="104"/>
      <c r="D402" s="72"/>
      <c r="F402" s="88"/>
      <c r="H402" s="105"/>
      <c r="J402" s="93"/>
    </row>
    <row r="403" spans="1:22" ht="13.5" customHeight="1">
      <c r="A403" s="276">
        <v>2016</v>
      </c>
      <c r="B403" s="266" t="s">
        <v>53</v>
      </c>
      <c r="C403" s="266" t="s">
        <v>144</v>
      </c>
      <c r="D403" s="267" t="s">
        <v>81</v>
      </c>
      <c r="E403" s="268">
        <v>42406</v>
      </c>
      <c r="F403" s="269" t="s">
        <v>618</v>
      </c>
      <c r="G403" s="277">
        <v>5</v>
      </c>
      <c r="H403" s="270" t="s">
        <v>248</v>
      </c>
      <c r="I403" s="271"/>
      <c r="J403" s="262"/>
      <c r="K403" s="271"/>
      <c r="L403" s="195"/>
      <c r="M403" s="195"/>
      <c r="N403" s="195"/>
      <c r="O403" s="195"/>
      <c r="P403" s="352"/>
      <c r="Q403" s="352"/>
      <c r="R403" s="352"/>
      <c r="S403" s="352"/>
      <c r="T403" s="352"/>
      <c r="U403" s="353"/>
      <c r="V403" s="353"/>
    </row>
    <row r="404" spans="1:22" ht="13.5" customHeight="1">
      <c r="A404" s="276">
        <v>2016</v>
      </c>
      <c r="B404" s="266"/>
      <c r="C404" s="266"/>
      <c r="D404" s="267"/>
      <c r="E404" s="268"/>
      <c r="F404" s="269"/>
      <c r="G404" s="277">
        <f>SUM(G403)</f>
        <v>5</v>
      </c>
      <c r="H404" s="270"/>
      <c r="I404" s="271"/>
      <c r="J404" s="262"/>
      <c r="K404" s="271"/>
      <c r="L404" s="195"/>
      <c r="M404" s="195"/>
      <c r="N404" s="195"/>
      <c r="O404" s="195"/>
      <c r="P404" s="352"/>
      <c r="Q404" s="352"/>
      <c r="R404" s="352"/>
      <c r="S404" s="352"/>
      <c r="T404" s="352"/>
      <c r="U404" s="353"/>
      <c r="V404" s="353"/>
    </row>
    <row r="405" spans="1:22" ht="16.149999999999999" customHeight="1">
      <c r="A405" s="134">
        <v>2018</v>
      </c>
      <c r="B405" s="107" t="s">
        <v>53</v>
      </c>
      <c r="C405" s="107" t="s">
        <v>144</v>
      </c>
      <c r="D405" s="107" t="s">
        <v>265</v>
      </c>
      <c r="E405" s="109">
        <v>43352</v>
      </c>
      <c r="F405" s="170" t="s">
        <v>619</v>
      </c>
      <c r="G405" s="172">
        <v>3</v>
      </c>
      <c r="H405" s="112" t="s">
        <v>620</v>
      </c>
      <c r="J405" s="2"/>
    </row>
    <row r="406" spans="1:22">
      <c r="A406" s="134">
        <v>2018</v>
      </c>
      <c r="B406" s="107" t="s">
        <v>53</v>
      </c>
      <c r="C406" s="107" t="s">
        <v>144</v>
      </c>
      <c r="D406" s="107" t="s">
        <v>265</v>
      </c>
      <c r="E406" s="109">
        <v>43352</v>
      </c>
      <c r="F406" s="170" t="s">
        <v>621</v>
      </c>
      <c r="G406" s="172">
        <v>7</v>
      </c>
      <c r="H406" s="112" t="s">
        <v>622</v>
      </c>
      <c r="J406" s="2"/>
    </row>
    <row r="407" spans="1:22">
      <c r="A407" s="134">
        <v>2018</v>
      </c>
      <c r="B407" s="107"/>
      <c r="C407" s="171"/>
      <c r="D407" s="107"/>
      <c r="E407" s="109"/>
      <c r="F407" s="170"/>
      <c r="G407" s="172">
        <f>SUM(G405:G406)</f>
        <v>10</v>
      </c>
      <c r="H407" s="112"/>
      <c r="J407" s="2"/>
    </row>
    <row r="408" spans="1:22">
      <c r="A408" s="173">
        <v>2019</v>
      </c>
      <c r="B408" s="73" t="s">
        <v>53</v>
      </c>
      <c r="C408" s="73" t="s">
        <v>144</v>
      </c>
      <c r="D408" s="73" t="s">
        <v>461</v>
      </c>
      <c r="E408" s="175">
        <v>43730</v>
      </c>
      <c r="F408" s="150" t="s">
        <v>623</v>
      </c>
      <c r="G408" s="173">
        <v>2</v>
      </c>
      <c r="H408" s="105" t="s">
        <v>248</v>
      </c>
    </row>
    <row r="409" spans="1:22">
      <c r="A409" s="173">
        <v>2019</v>
      </c>
      <c r="B409" s="107"/>
      <c r="C409" s="171"/>
      <c r="D409" s="107"/>
      <c r="E409" s="109"/>
      <c r="F409" s="170"/>
      <c r="G409" s="87">
        <f>SUM(G408)</f>
        <v>2</v>
      </c>
      <c r="H409" s="112"/>
      <c r="J409" s="2"/>
    </row>
    <row r="410" spans="1:22" ht="13.5" customHeight="1">
      <c r="A410" s="124" t="s">
        <v>46</v>
      </c>
      <c r="B410" s="125"/>
      <c r="C410" s="125" t="s">
        <v>624</v>
      </c>
      <c r="D410" s="272"/>
      <c r="E410" s="127"/>
      <c r="F410" s="146"/>
      <c r="G410" s="264">
        <f>G404+G407+G409</f>
        <v>17</v>
      </c>
      <c r="H410" s="130"/>
      <c r="J410" s="93"/>
    </row>
    <row r="411" spans="1:22" ht="13.5" customHeight="1">
      <c r="A411" s="104"/>
      <c r="D411" s="72"/>
      <c r="F411" s="88"/>
      <c r="H411" s="105"/>
      <c r="J411" s="93"/>
    </row>
    <row r="412" spans="1:22" s="115" customFormat="1" ht="13.5" customHeight="1">
      <c r="A412" s="134">
        <v>2018</v>
      </c>
      <c r="B412" s="107" t="s">
        <v>91</v>
      </c>
      <c r="C412" s="169" t="s">
        <v>165</v>
      </c>
      <c r="D412" s="107" t="s">
        <v>55</v>
      </c>
      <c r="E412" s="109">
        <v>43149</v>
      </c>
      <c r="F412" s="170" t="s">
        <v>625</v>
      </c>
      <c r="G412" s="111">
        <v>10</v>
      </c>
      <c r="H412" s="112" t="s">
        <v>626</v>
      </c>
      <c r="I412" s="113"/>
      <c r="J412" s="114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</row>
    <row r="413" spans="1:22" s="115" customFormat="1">
      <c r="A413" s="134">
        <v>2018</v>
      </c>
      <c r="B413" s="107" t="s">
        <v>91</v>
      </c>
      <c r="C413" s="107" t="s">
        <v>165</v>
      </c>
      <c r="D413" s="107" t="s">
        <v>227</v>
      </c>
      <c r="E413" s="135">
        <v>43240</v>
      </c>
      <c r="F413" s="136" t="s">
        <v>627</v>
      </c>
      <c r="G413" s="111">
        <v>3</v>
      </c>
      <c r="H413" s="112" t="s">
        <v>628</v>
      </c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</row>
    <row r="414" spans="1:22" s="115" customFormat="1">
      <c r="A414" s="134">
        <v>2018</v>
      </c>
      <c r="B414" s="107" t="s">
        <v>91</v>
      </c>
      <c r="C414" s="107" t="s">
        <v>165</v>
      </c>
      <c r="D414" s="107" t="s">
        <v>227</v>
      </c>
      <c r="E414" s="135">
        <v>43240</v>
      </c>
      <c r="F414" s="136" t="s">
        <v>629</v>
      </c>
      <c r="G414" s="111">
        <v>10</v>
      </c>
      <c r="H414" s="112" t="s">
        <v>630</v>
      </c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</row>
    <row r="415" spans="1:22" s="115" customFormat="1">
      <c r="A415" s="134">
        <v>2018</v>
      </c>
      <c r="B415" s="107" t="s">
        <v>91</v>
      </c>
      <c r="C415" s="107" t="s">
        <v>165</v>
      </c>
      <c r="D415" s="107" t="s">
        <v>370</v>
      </c>
      <c r="E415" s="109">
        <v>43247</v>
      </c>
      <c r="F415" s="170" t="s">
        <v>631</v>
      </c>
      <c r="G415" s="111">
        <v>5</v>
      </c>
      <c r="H415" s="112" t="s">
        <v>632</v>
      </c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</row>
    <row r="416" spans="1:22" s="115" customFormat="1" ht="13.5" customHeight="1">
      <c r="A416" s="134">
        <v>2018</v>
      </c>
      <c r="B416" s="107"/>
      <c r="C416" s="169"/>
      <c r="D416" s="107"/>
      <c r="E416" s="109"/>
      <c r="F416" s="170"/>
      <c r="G416" s="111">
        <f>SUM(G412:G415)</f>
        <v>28</v>
      </c>
      <c r="H416" s="112"/>
      <c r="I416" s="113"/>
      <c r="J416" s="114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</row>
    <row r="417" spans="1:20">
      <c r="A417" s="173">
        <v>2019</v>
      </c>
      <c r="B417" s="73" t="s">
        <v>91</v>
      </c>
      <c r="C417" s="174" t="s">
        <v>165</v>
      </c>
      <c r="D417" s="174" t="s">
        <v>277</v>
      </c>
      <c r="E417" s="175">
        <v>43716</v>
      </c>
      <c r="F417" s="150" t="s">
        <v>633</v>
      </c>
      <c r="G417" s="173">
        <v>7</v>
      </c>
      <c r="H417" s="105" t="s">
        <v>634</v>
      </c>
    </row>
    <row r="418" spans="1:20">
      <c r="A418" s="173">
        <v>2019</v>
      </c>
      <c r="B418" s="174"/>
      <c r="C418" s="174"/>
      <c r="D418" s="174"/>
      <c r="E418" s="175"/>
      <c r="F418" s="176"/>
      <c r="G418" s="173">
        <f>SUM(G417)</f>
        <v>7</v>
      </c>
      <c r="H418" s="105"/>
    </row>
    <row r="419" spans="1:20">
      <c r="A419" s="1363">
        <v>2020</v>
      </c>
      <c r="B419" s="1362" t="s">
        <v>164</v>
      </c>
      <c r="C419" s="1362" t="s">
        <v>165</v>
      </c>
      <c r="D419" s="1362" t="s">
        <v>635</v>
      </c>
      <c r="E419" s="1372">
        <v>43870</v>
      </c>
      <c r="F419" s="1373" t="s">
        <v>636</v>
      </c>
      <c r="G419" s="1363">
        <v>5</v>
      </c>
      <c r="H419" s="1405" t="s">
        <v>352</v>
      </c>
      <c r="I419" s="1409"/>
    </row>
    <row r="420" spans="1:20">
      <c r="A420" s="1363">
        <v>2020</v>
      </c>
      <c r="B420" s="1362" t="s">
        <v>164</v>
      </c>
      <c r="C420" s="1362" t="s">
        <v>165</v>
      </c>
      <c r="D420" s="1362" t="s">
        <v>635</v>
      </c>
      <c r="E420" s="1372">
        <v>43867</v>
      </c>
      <c r="F420" s="1373"/>
      <c r="G420" s="1363">
        <v>0</v>
      </c>
      <c r="H420" s="1405" t="s">
        <v>342</v>
      </c>
      <c r="I420" s="1409" t="s">
        <v>637</v>
      </c>
    </row>
    <row r="421" spans="1:20">
      <c r="A421" s="1363">
        <v>2020</v>
      </c>
      <c r="B421" s="1362" t="s">
        <v>164</v>
      </c>
      <c r="C421" s="1362" t="s">
        <v>165</v>
      </c>
      <c r="D421" s="1362" t="s">
        <v>635</v>
      </c>
      <c r="E421" s="1372">
        <v>43867</v>
      </c>
      <c r="F421" s="1373"/>
      <c r="G421" s="1363">
        <v>0</v>
      </c>
      <c r="H421" s="1405" t="s">
        <v>391</v>
      </c>
      <c r="I421" s="1409" t="s">
        <v>637</v>
      </c>
    </row>
    <row r="422" spans="1:20" s="188" customFormat="1">
      <c r="A422" s="1363">
        <v>2020</v>
      </c>
      <c r="B422" s="1362" t="s">
        <v>164</v>
      </c>
      <c r="C422" s="1375" t="s">
        <v>165</v>
      </c>
      <c r="D422" s="1375" t="s">
        <v>252</v>
      </c>
      <c r="E422" s="1376">
        <v>43891</v>
      </c>
      <c r="F422" s="1377" t="s">
        <v>638</v>
      </c>
      <c r="G422" s="1378">
        <v>10</v>
      </c>
      <c r="H422" s="1375" t="s">
        <v>639</v>
      </c>
      <c r="I422" s="1410"/>
      <c r="J422" s="250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</row>
    <row r="423" spans="1:20" s="188" customFormat="1">
      <c r="A423" s="1363">
        <v>2020</v>
      </c>
      <c r="B423" s="1362"/>
      <c r="C423" s="1362"/>
      <c r="D423" s="1362"/>
      <c r="E423" s="1372"/>
      <c r="F423" s="1373"/>
      <c r="G423" s="1363">
        <f>SUM(G419:G422)</f>
        <v>15</v>
      </c>
      <c r="H423" s="1374"/>
      <c r="I423" s="186"/>
      <c r="J423" s="250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</row>
    <row r="424" spans="1:20" ht="13.5" customHeight="1">
      <c r="A424" s="144" t="s">
        <v>46</v>
      </c>
      <c r="B424" s="125"/>
      <c r="C424" s="145" t="s">
        <v>640</v>
      </c>
      <c r="D424" s="125"/>
      <c r="E424" s="127"/>
      <c r="F424" s="146"/>
      <c r="G424" s="129">
        <f>G416+G418+G423</f>
        <v>50</v>
      </c>
      <c r="H424" s="130"/>
      <c r="J424" s="93"/>
    </row>
    <row r="425" spans="1:20" ht="13.5" customHeight="1">
      <c r="A425" s="147"/>
      <c r="C425" s="148"/>
      <c r="F425" s="88"/>
      <c r="G425" s="133"/>
      <c r="H425" s="105"/>
      <c r="J425" s="93"/>
    </row>
    <row r="426" spans="1:20" ht="13.5" customHeight="1">
      <c r="A426" s="1363">
        <v>2020</v>
      </c>
      <c r="B426" s="1362" t="s">
        <v>91</v>
      </c>
      <c r="C426" s="1403" t="s">
        <v>95</v>
      </c>
      <c r="D426" s="1362" t="s">
        <v>635</v>
      </c>
      <c r="E426" s="1404">
        <v>43870</v>
      </c>
      <c r="F426" s="1405" t="s">
        <v>641</v>
      </c>
      <c r="G426" s="1363">
        <v>5</v>
      </c>
      <c r="H426" s="1374" t="s">
        <v>642</v>
      </c>
      <c r="J426" s="93"/>
    </row>
    <row r="427" spans="1:20" ht="13.5" customHeight="1">
      <c r="A427" s="1363">
        <v>2020</v>
      </c>
      <c r="B427" s="1362" t="s">
        <v>91</v>
      </c>
      <c r="C427" s="1403" t="s">
        <v>95</v>
      </c>
      <c r="D427" s="1362" t="s">
        <v>635</v>
      </c>
      <c r="E427" s="1404">
        <v>43870</v>
      </c>
      <c r="F427" s="1405" t="s">
        <v>641</v>
      </c>
      <c r="G427" s="1363">
        <v>5</v>
      </c>
      <c r="H427" s="1374" t="s">
        <v>244</v>
      </c>
      <c r="J427" s="93"/>
    </row>
    <row r="428" spans="1:20" ht="13.5" customHeight="1">
      <c r="A428" s="1363">
        <v>2020</v>
      </c>
      <c r="B428" s="1362" t="s">
        <v>91</v>
      </c>
      <c r="C428" s="1403" t="s">
        <v>95</v>
      </c>
      <c r="D428" s="1362" t="s">
        <v>635</v>
      </c>
      <c r="E428" s="1404">
        <v>43870</v>
      </c>
      <c r="F428" s="1405"/>
      <c r="G428" s="1363">
        <v>0</v>
      </c>
      <c r="H428" s="1374" t="s">
        <v>643</v>
      </c>
      <c r="I428" s="1409" t="s">
        <v>637</v>
      </c>
      <c r="J428" s="93"/>
    </row>
    <row r="429" spans="1:20" s="188" customFormat="1">
      <c r="A429" s="1363">
        <v>2020</v>
      </c>
      <c r="B429" s="1362" t="s">
        <v>91</v>
      </c>
      <c r="C429" s="1362" t="s">
        <v>95</v>
      </c>
      <c r="D429" s="1362" t="s">
        <v>55</v>
      </c>
      <c r="E429" s="1372">
        <v>43876</v>
      </c>
      <c r="F429" s="1373" t="s">
        <v>644</v>
      </c>
      <c r="G429" s="1363">
        <v>5</v>
      </c>
      <c r="H429" s="1374" t="s">
        <v>645</v>
      </c>
      <c r="I429" s="186"/>
      <c r="J429" s="250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</row>
    <row r="430" spans="1:20" s="188" customFormat="1">
      <c r="A430" s="1363">
        <v>2020</v>
      </c>
      <c r="B430" s="1362" t="s">
        <v>91</v>
      </c>
      <c r="C430" s="1362" t="s">
        <v>95</v>
      </c>
      <c r="D430" s="1362" t="s">
        <v>55</v>
      </c>
      <c r="E430" s="1372">
        <v>43876</v>
      </c>
      <c r="F430" s="1373" t="s">
        <v>644</v>
      </c>
      <c r="G430" s="1363">
        <v>0</v>
      </c>
      <c r="H430" s="1374" t="s">
        <v>643</v>
      </c>
      <c r="I430" s="186" t="s">
        <v>234</v>
      </c>
      <c r="J430" s="250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</row>
    <row r="431" spans="1:20" s="188" customFormat="1" ht="13.5" customHeight="1">
      <c r="A431" s="1363">
        <v>2020</v>
      </c>
      <c r="B431" s="1362" t="s">
        <v>91</v>
      </c>
      <c r="C431" s="1375" t="s">
        <v>95</v>
      </c>
      <c r="D431" s="1375" t="s">
        <v>252</v>
      </c>
      <c r="E431" s="1376">
        <v>43891</v>
      </c>
      <c r="F431" s="1377" t="s">
        <v>646</v>
      </c>
      <c r="G431" s="1378">
        <v>7</v>
      </c>
      <c r="H431" s="1406" t="s">
        <v>647</v>
      </c>
      <c r="I431" s="186"/>
      <c r="J431" s="187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</row>
    <row r="432" spans="1:20" s="188" customFormat="1" ht="13.5" customHeight="1">
      <c r="A432" s="1363">
        <v>2020</v>
      </c>
      <c r="B432" s="1362" t="s">
        <v>91</v>
      </c>
      <c r="C432" s="1375" t="s">
        <v>95</v>
      </c>
      <c r="D432" s="1375" t="s">
        <v>252</v>
      </c>
      <c r="E432" s="1376">
        <v>43891</v>
      </c>
      <c r="F432" s="1377" t="s">
        <v>644</v>
      </c>
      <c r="G432" s="1378">
        <v>10</v>
      </c>
      <c r="H432" s="1406" t="s">
        <v>648</v>
      </c>
      <c r="I432" s="186"/>
      <c r="J432" s="187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</row>
    <row r="433" spans="1:20" s="188" customFormat="1" ht="13.5" customHeight="1">
      <c r="A433" s="1363">
        <v>2020</v>
      </c>
      <c r="B433" s="1362" t="s">
        <v>91</v>
      </c>
      <c r="C433" s="1375" t="s">
        <v>95</v>
      </c>
      <c r="D433" s="1375" t="s">
        <v>252</v>
      </c>
      <c r="E433" s="1376">
        <v>43891</v>
      </c>
      <c r="F433" s="1377" t="s">
        <v>649</v>
      </c>
      <c r="G433" s="1378">
        <v>3</v>
      </c>
      <c r="H433" s="1406" t="s">
        <v>650</v>
      </c>
      <c r="I433" s="186"/>
      <c r="J433" s="187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</row>
    <row r="434" spans="1:20" s="188" customFormat="1" ht="13.5" customHeight="1">
      <c r="A434" s="1371">
        <v>2020</v>
      </c>
      <c r="B434" s="1362" t="s">
        <v>91</v>
      </c>
      <c r="C434" s="1362" t="s">
        <v>95</v>
      </c>
      <c r="D434" s="1407" t="s">
        <v>64</v>
      </c>
      <c r="E434" s="1404">
        <v>43897</v>
      </c>
      <c r="F434" s="1408" t="s">
        <v>644</v>
      </c>
      <c r="G434" s="184">
        <v>0</v>
      </c>
      <c r="H434" s="1374" t="s">
        <v>342</v>
      </c>
      <c r="I434" s="186" t="s">
        <v>234</v>
      </c>
      <c r="J434" s="187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</row>
    <row r="435" spans="1:20" s="188" customFormat="1" ht="13.5" customHeight="1">
      <c r="A435" s="1371">
        <v>2020</v>
      </c>
      <c r="B435" s="1362" t="s">
        <v>91</v>
      </c>
      <c r="C435" s="1362" t="s">
        <v>95</v>
      </c>
      <c r="D435" s="1407" t="s">
        <v>64</v>
      </c>
      <c r="E435" s="1404">
        <v>43897</v>
      </c>
      <c r="F435" s="1408" t="s">
        <v>644</v>
      </c>
      <c r="G435" s="1363">
        <v>0</v>
      </c>
      <c r="H435" s="1374" t="s">
        <v>651</v>
      </c>
      <c r="I435" s="186" t="s">
        <v>234</v>
      </c>
      <c r="J435" s="187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</row>
    <row r="436" spans="1:20" s="188" customFormat="1" ht="13.5" customHeight="1">
      <c r="A436" s="1371"/>
      <c r="B436" s="1362"/>
      <c r="C436" s="1362"/>
      <c r="D436" s="1407"/>
      <c r="E436" s="1404"/>
      <c r="F436" s="1408"/>
      <c r="G436" s="1363">
        <f>SUM(G426:G435)</f>
        <v>35</v>
      </c>
      <c r="H436" s="1374"/>
      <c r="I436" s="186"/>
      <c r="J436" s="187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</row>
    <row r="437" spans="1:20" s="188" customFormat="1" ht="13.5" customHeight="1">
      <c r="A437" s="281"/>
      <c r="B437" s="180"/>
      <c r="C437" s="180"/>
      <c r="D437" s="354"/>
      <c r="E437" s="251"/>
      <c r="F437" s="350"/>
      <c r="G437" s="184"/>
      <c r="H437" s="185"/>
      <c r="I437" s="186"/>
      <c r="J437" s="187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</row>
    <row r="438" spans="1:20" ht="13.5" customHeight="1">
      <c r="A438" s="124" t="s">
        <v>46</v>
      </c>
      <c r="B438" s="125"/>
      <c r="C438" s="125" t="s">
        <v>652</v>
      </c>
      <c r="D438" s="126"/>
      <c r="E438" s="127"/>
      <c r="F438" s="128"/>
      <c r="G438" s="129">
        <f>G436</f>
        <v>35</v>
      </c>
      <c r="H438" s="130"/>
      <c r="J438" s="93"/>
    </row>
    <row r="439" spans="1:20" ht="13.5" customHeight="1">
      <c r="A439" s="104"/>
      <c r="D439" s="131"/>
      <c r="F439" s="132"/>
      <c r="G439" s="133"/>
      <c r="H439" s="105"/>
      <c r="J439" s="93"/>
    </row>
    <row r="440" spans="1:20" s="188" customFormat="1">
      <c r="A440" s="244">
        <v>2020</v>
      </c>
      <c r="B440" s="245" t="s">
        <v>129</v>
      </c>
      <c r="C440" s="254" t="s">
        <v>133</v>
      </c>
      <c r="D440" s="254" t="s">
        <v>252</v>
      </c>
      <c r="E440" s="255">
        <v>43891</v>
      </c>
      <c r="F440" s="256" t="s">
        <v>653</v>
      </c>
      <c r="G440" s="257">
        <v>10</v>
      </c>
      <c r="H440" s="1365" t="s">
        <v>654</v>
      </c>
      <c r="I440" s="186"/>
      <c r="J440" s="250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</row>
    <row r="441" spans="1:20" s="188" customFormat="1">
      <c r="A441" s="244">
        <v>2020</v>
      </c>
      <c r="B441" s="245"/>
      <c r="C441" s="245"/>
      <c r="D441" s="245"/>
      <c r="E441" s="246"/>
      <c r="F441" s="247"/>
      <c r="G441" s="248">
        <f>SUM(G440)</f>
        <v>10</v>
      </c>
      <c r="H441" s="249"/>
      <c r="I441" s="186"/>
      <c r="J441" s="250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</row>
    <row r="442" spans="1:20" ht="13.5" customHeight="1">
      <c r="A442" s="124" t="s">
        <v>46</v>
      </c>
      <c r="B442" s="125"/>
      <c r="C442" s="125" t="s">
        <v>655</v>
      </c>
      <c r="D442" s="126"/>
      <c r="E442" s="127"/>
      <c r="F442" s="128"/>
      <c r="G442" s="129">
        <f>G441</f>
        <v>10</v>
      </c>
      <c r="H442" s="130"/>
      <c r="J442" s="93"/>
    </row>
    <row r="443" spans="1:20" ht="13.5" customHeight="1">
      <c r="A443" s="278"/>
      <c r="B443" s="154"/>
      <c r="C443" s="154"/>
      <c r="D443" s="326"/>
      <c r="E443" s="156"/>
      <c r="F443" s="327"/>
      <c r="G443" s="153"/>
      <c r="H443" s="179"/>
      <c r="J443" s="93"/>
    </row>
    <row r="444" spans="1:20" s="115" customFormat="1" ht="13.5" customHeight="1">
      <c r="A444" s="106">
        <v>2018</v>
      </c>
      <c r="B444" s="107" t="s">
        <v>129</v>
      </c>
      <c r="C444" s="107" t="s">
        <v>141</v>
      </c>
      <c r="D444" s="171" t="s">
        <v>461</v>
      </c>
      <c r="E444" s="109">
        <v>43366</v>
      </c>
      <c r="F444" s="110" t="s">
        <v>656</v>
      </c>
      <c r="G444" s="111">
        <v>5</v>
      </c>
      <c r="H444" s="112" t="s">
        <v>295</v>
      </c>
      <c r="I444" s="113"/>
      <c r="J444" s="114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</row>
    <row r="445" spans="1:20" s="115" customFormat="1" ht="13.5" customHeight="1">
      <c r="A445" s="106">
        <v>2018</v>
      </c>
      <c r="B445" s="107"/>
      <c r="C445" s="107"/>
      <c r="D445" s="171"/>
      <c r="E445" s="109"/>
      <c r="F445" s="110"/>
      <c r="G445" s="111">
        <f>SUM(G444)</f>
        <v>5</v>
      </c>
      <c r="H445" s="112"/>
      <c r="I445" s="113"/>
      <c r="J445" s="114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</row>
    <row r="446" spans="1:20" ht="13.5" customHeight="1">
      <c r="A446" s="104">
        <v>2019</v>
      </c>
      <c r="B446" s="73" t="s">
        <v>129</v>
      </c>
      <c r="C446" s="73" t="s">
        <v>141</v>
      </c>
      <c r="D446" s="72" t="s">
        <v>657</v>
      </c>
      <c r="E446" s="85">
        <v>43506</v>
      </c>
      <c r="F446" s="132" t="s">
        <v>658</v>
      </c>
      <c r="G446" s="133">
        <v>5</v>
      </c>
      <c r="H446" s="105" t="s">
        <v>659</v>
      </c>
      <c r="J446" s="93"/>
    </row>
    <row r="447" spans="1:20">
      <c r="A447" s="173">
        <v>2019</v>
      </c>
      <c r="B447" s="73" t="s">
        <v>129</v>
      </c>
      <c r="C447" s="174" t="s">
        <v>141</v>
      </c>
      <c r="D447" s="174" t="s">
        <v>277</v>
      </c>
      <c r="E447" s="175">
        <v>43716</v>
      </c>
      <c r="F447" s="150" t="s">
        <v>660</v>
      </c>
      <c r="G447" s="173">
        <v>3</v>
      </c>
      <c r="H447" s="105" t="s">
        <v>478</v>
      </c>
    </row>
    <row r="448" spans="1:20">
      <c r="A448" s="173">
        <v>2020</v>
      </c>
      <c r="B448" s="73" t="s">
        <v>129</v>
      </c>
      <c r="C448" s="174" t="s">
        <v>141</v>
      </c>
      <c r="D448" s="73" t="s">
        <v>461</v>
      </c>
      <c r="E448" s="175">
        <v>43730</v>
      </c>
      <c r="F448" s="150" t="s">
        <v>661</v>
      </c>
      <c r="G448" s="173">
        <v>5</v>
      </c>
      <c r="H448" s="105" t="s">
        <v>662</v>
      </c>
    </row>
    <row r="449" spans="1:20" ht="13.5" customHeight="1">
      <c r="A449" s="104">
        <v>2019</v>
      </c>
      <c r="D449" s="72"/>
      <c r="F449" s="132"/>
      <c r="G449" s="133">
        <f>SUM(G446:G448)</f>
        <v>13</v>
      </c>
      <c r="H449" s="105"/>
      <c r="J449" s="93"/>
    </row>
    <row r="450" spans="1:20" ht="13.5" customHeight="1">
      <c r="A450" s="1371">
        <v>2020</v>
      </c>
      <c r="B450" s="1362" t="s">
        <v>129</v>
      </c>
      <c r="C450" s="1362" t="s">
        <v>141</v>
      </c>
      <c r="D450" s="1411" t="s">
        <v>406</v>
      </c>
      <c r="E450" s="1404">
        <v>43867</v>
      </c>
      <c r="F450" s="1408"/>
      <c r="G450" s="1363">
        <v>0</v>
      </c>
      <c r="H450" s="1374" t="s">
        <v>663</v>
      </c>
      <c r="I450" s="1409" t="s">
        <v>637</v>
      </c>
      <c r="J450" s="93"/>
    </row>
    <row r="451" spans="1:20" ht="13.5" customHeight="1">
      <c r="A451" s="1371"/>
      <c r="B451" s="1362"/>
      <c r="C451" s="1362"/>
      <c r="D451" s="1411"/>
      <c r="E451" s="1404"/>
      <c r="F451" s="1408"/>
      <c r="G451" s="1363">
        <f>SUM(G450)</f>
        <v>0</v>
      </c>
      <c r="H451" s="1374"/>
      <c r="J451" s="93"/>
    </row>
    <row r="452" spans="1:20" ht="13.5" customHeight="1">
      <c r="A452" s="104"/>
      <c r="D452" s="72"/>
      <c r="F452" s="132"/>
      <c r="G452" s="133"/>
      <c r="H452" s="105"/>
      <c r="J452" s="93"/>
    </row>
    <row r="453" spans="1:20" ht="13.5" customHeight="1">
      <c r="A453" s="124" t="s">
        <v>46</v>
      </c>
      <c r="B453" s="125"/>
      <c r="C453" s="125" t="s">
        <v>664</v>
      </c>
      <c r="D453" s="126"/>
      <c r="E453" s="127"/>
      <c r="F453" s="128"/>
      <c r="G453" s="129">
        <f>G445+G449+G451</f>
        <v>18</v>
      </c>
      <c r="H453" s="130"/>
      <c r="J453" s="93"/>
    </row>
    <row r="454" spans="1:20" ht="13.5" customHeight="1">
      <c r="A454" s="104"/>
      <c r="D454" s="131"/>
      <c r="F454" s="132"/>
      <c r="G454" s="133"/>
      <c r="H454" s="105"/>
      <c r="J454" s="93"/>
    </row>
    <row r="455" spans="1:20" s="115" customFormat="1" ht="13.5" customHeight="1">
      <c r="A455" s="134">
        <v>2018</v>
      </c>
      <c r="B455" s="107" t="s">
        <v>91</v>
      </c>
      <c r="C455" s="107" t="s">
        <v>103</v>
      </c>
      <c r="D455" s="107" t="s">
        <v>55</v>
      </c>
      <c r="E455" s="109">
        <v>43149</v>
      </c>
      <c r="F455" s="170"/>
      <c r="G455" s="111">
        <v>0</v>
      </c>
      <c r="H455" s="112" t="s">
        <v>342</v>
      </c>
      <c r="I455" s="113" t="s">
        <v>665</v>
      </c>
      <c r="J455" s="114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</row>
    <row r="456" spans="1:20" ht="13.5" customHeight="1">
      <c r="A456" s="134">
        <v>2018</v>
      </c>
      <c r="B456" s="107" t="s">
        <v>91</v>
      </c>
      <c r="C456" s="171" t="s">
        <v>103</v>
      </c>
      <c r="D456" s="107" t="s">
        <v>265</v>
      </c>
      <c r="E456" s="109">
        <v>43352</v>
      </c>
      <c r="F456" s="170" t="s">
        <v>666</v>
      </c>
      <c r="G456" s="172">
        <v>10</v>
      </c>
      <c r="H456" s="112" t="s">
        <v>667</v>
      </c>
      <c r="J456" s="2"/>
    </row>
    <row r="457" spans="1:20" ht="13.5" customHeight="1">
      <c r="A457" s="134">
        <v>2018</v>
      </c>
      <c r="B457" s="107" t="s">
        <v>91</v>
      </c>
      <c r="C457" s="171" t="s">
        <v>103</v>
      </c>
      <c r="D457" s="107" t="s">
        <v>500</v>
      </c>
      <c r="E457" s="109">
        <v>43415</v>
      </c>
      <c r="F457" s="170" t="s">
        <v>668</v>
      </c>
      <c r="G457" s="172">
        <v>0</v>
      </c>
      <c r="H457" s="112" t="s">
        <v>645</v>
      </c>
      <c r="I457" s="113" t="s">
        <v>669</v>
      </c>
      <c r="J457" s="2"/>
    </row>
    <row r="458" spans="1:20" ht="13.5" customHeight="1">
      <c r="A458" s="134">
        <v>2018</v>
      </c>
      <c r="B458" s="107" t="s">
        <v>91</v>
      </c>
      <c r="C458" s="171" t="s">
        <v>103</v>
      </c>
      <c r="D458" s="107" t="s">
        <v>500</v>
      </c>
      <c r="E458" s="109">
        <v>43415</v>
      </c>
      <c r="F458" s="170" t="s">
        <v>668</v>
      </c>
      <c r="G458" s="172">
        <v>0</v>
      </c>
      <c r="H458" s="112" t="s">
        <v>670</v>
      </c>
      <c r="I458" s="113" t="s">
        <v>669</v>
      </c>
      <c r="J458" s="2"/>
    </row>
    <row r="459" spans="1:20" s="115" customFormat="1" ht="13.5" customHeight="1">
      <c r="A459" s="134">
        <v>2018</v>
      </c>
      <c r="B459" s="107"/>
      <c r="C459" s="107"/>
      <c r="D459" s="107"/>
      <c r="E459" s="109"/>
      <c r="F459" s="170"/>
      <c r="G459" s="111">
        <f>SUM(G455:G456)</f>
        <v>10</v>
      </c>
      <c r="H459" s="112"/>
      <c r="I459" s="113"/>
      <c r="J459" s="114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</row>
    <row r="460" spans="1:20" ht="13.5" customHeight="1">
      <c r="A460" s="147">
        <v>2019</v>
      </c>
      <c r="B460" s="73" t="s">
        <v>91</v>
      </c>
      <c r="C460" s="72" t="s">
        <v>103</v>
      </c>
      <c r="D460" s="73" t="s">
        <v>55</v>
      </c>
      <c r="E460" s="85">
        <v>43512</v>
      </c>
      <c r="F460" s="88" t="s">
        <v>671</v>
      </c>
      <c r="G460" s="87">
        <v>5</v>
      </c>
      <c r="H460" s="105" t="s">
        <v>236</v>
      </c>
      <c r="J460" s="2"/>
    </row>
    <row r="461" spans="1:20" ht="13.5" customHeight="1">
      <c r="A461" s="147">
        <v>2019</v>
      </c>
      <c r="B461" s="73" t="s">
        <v>91</v>
      </c>
      <c r="C461" s="72" t="s">
        <v>103</v>
      </c>
      <c r="D461" s="73" t="s">
        <v>55</v>
      </c>
      <c r="E461" s="85">
        <v>43512</v>
      </c>
      <c r="F461" s="88" t="s">
        <v>671</v>
      </c>
      <c r="G461" s="87">
        <v>5</v>
      </c>
      <c r="H461" s="105" t="s">
        <v>273</v>
      </c>
      <c r="J461" s="2"/>
    </row>
    <row r="462" spans="1:20">
      <c r="A462" s="137">
        <v>2019</v>
      </c>
      <c r="B462" s="73" t="s">
        <v>91</v>
      </c>
      <c r="C462" s="143" t="s">
        <v>103</v>
      </c>
      <c r="D462" s="138" t="s">
        <v>227</v>
      </c>
      <c r="E462" s="139">
        <v>43604</v>
      </c>
      <c r="F462" s="140" t="s">
        <v>672</v>
      </c>
      <c r="G462" s="141">
        <v>3</v>
      </c>
      <c r="H462" s="142" t="s">
        <v>673</v>
      </c>
    </row>
    <row r="463" spans="1:20">
      <c r="A463" s="137">
        <v>2019</v>
      </c>
      <c r="B463" s="73" t="s">
        <v>91</v>
      </c>
      <c r="C463" s="143" t="s">
        <v>103</v>
      </c>
      <c r="D463" s="138" t="s">
        <v>227</v>
      </c>
      <c r="E463" s="139">
        <v>43604</v>
      </c>
      <c r="F463" s="140" t="s">
        <v>674</v>
      </c>
      <c r="G463" s="141">
        <v>7</v>
      </c>
      <c r="H463" s="142" t="s">
        <v>497</v>
      </c>
    </row>
    <row r="464" spans="1:20">
      <c r="A464" s="173">
        <v>2019</v>
      </c>
      <c r="B464" s="73" t="s">
        <v>91</v>
      </c>
      <c r="C464" s="174" t="s">
        <v>103</v>
      </c>
      <c r="D464" s="73" t="s">
        <v>277</v>
      </c>
      <c r="E464" s="175">
        <v>43716</v>
      </c>
      <c r="F464" s="150" t="s">
        <v>675</v>
      </c>
      <c r="G464" s="173">
        <v>10</v>
      </c>
      <c r="H464" s="105" t="s">
        <v>667</v>
      </c>
    </row>
    <row r="465" spans="1:20">
      <c r="A465" s="173">
        <v>2019</v>
      </c>
      <c r="B465" s="73" t="s">
        <v>91</v>
      </c>
      <c r="C465" s="174" t="s">
        <v>103</v>
      </c>
      <c r="D465" s="174" t="s">
        <v>277</v>
      </c>
      <c r="E465" s="175">
        <v>43716</v>
      </c>
      <c r="F465" s="150" t="s">
        <v>676</v>
      </c>
      <c r="G465" s="173">
        <v>3</v>
      </c>
      <c r="H465" s="105" t="s">
        <v>677</v>
      </c>
    </row>
    <row r="466" spans="1:20" ht="13.5" customHeight="1">
      <c r="A466" s="147">
        <v>2019</v>
      </c>
      <c r="F466" s="88"/>
      <c r="G466" s="133">
        <f>SUM(G460:G465)</f>
        <v>33</v>
      </c>
      <c r="H466" s="105"/>
      <c r="J466" s="93"/>
    </row>
    <row r="467" spans="1:20" s="188" customFormat="1">
      <c r="A467" s="184">
        <v>2020</v>
      </c>
      <c r="B467" s="180" t="s">
        <v>91</v>
      </c>
      <c r="C467" s="180" t="s">
        <v>103</v>
      </c>
      <c r="D467" s="180" t="s">
        <v>55</v>
      </c>
      <c r="E467" s="182">
        <v>43876</v>
      </c>
      <c r="F467" s="183" t="s">
        <v>678</v>
      </c>
      <c r="G467" s="184">
        <v>0</v>
      </c>
      <c r="H467" s="185" t="s">
        <v>679</v>
      </c>
      <c r="I467" s="186" t="s">
        <v>234</v>
      </c>
      <c r="J467" s="250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</row>
    <row r="468" spans="1:20" s="188" customFormat="1">
      <c r="A468" s="184">
        <v>2020</v>
      </c>
      <c r="B468" s="180" t="s">
        <v>91</v>
      </c>
      <c r="C468" s="180" t="s">
        <v>103</v>
      </c>
      <c r="D468" s="180" t="s">
        <v>55</v>
      </c>
      <c r="E468" s="182">
        <v>43876</v>
      </c>
      <c r="F468" s="183" t="s">
        <v>678</v>
      </c>
      <c r="G468" s="184">
        <v>0</v>
      </c>
      <c r="H468" s="185" t="s">
        <v>273</v>
      </c>
      <c r="I468" s="186" t="s">
        <v>234</v>
      </c>
      <c r="J468" s="250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</row>
    <row r="469" spans="1:20" s="188" customFormat="1" ht="13.5" customHeight="1">
      <c r="A469" s="184">
        <v>2020</v>
      </c>
      <c r="B469" s="180" t="s">
        <v>91</v>
      </c>
      <c r="C469" s="254" t="s">
        <v>103</v>
      </c>
      <c r="D469" s="254" t="s">
        <v>252</v>
      </c>
      <c r="E469" s="255">
        <v>43891</v>
      </c>
      <c r="F469" s="256" t="s">
        <v>672</v>
      </c>
      <c r="G469" s="257">
        <v>7</v>
      </c>
      <c r="H469" s="265" t="s">
        <v>680</v>
      </c>
      <c r="I469" s="186"/>
      <c r="J469" s="187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</row>
    <row r="470" spans="1:20" s="188" customFormat="1" ht="13.5" customHeight="1">
      <c r="A470" s="184">
        <v>2020</v>
      </c>
      <c r="B470" s="180" t="s">
        <v>91</v>
      </c>
      <c r="C470" s="254" t="s">
        <v>103</v>
      </c>
      <c r="D470" s="254" t="s">
        <v>252</v>
      </c>
      <c r="E470" s="255">
        <v>43891</v>
      </c>
      <c r="F470" s="256" t="s">
        <v>681</v>
      </c>
      <c r="G470" s="257">
        <v>3</v>
      </c>
      <c r="H470" s="265" t="s">
        <v>682</v>
      </c>
      <c r="I470" s="186"/>
      <c r="J470" s="187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</row>
    <row r="471" spans="1:20" s="188" customFormat="1" ht="13.5" customHeight="1">
      <c r="A471" s="184">
        <v>2020</v>
      </c>
      <c r="B471" s="180" t="s">
        <v>91</v>
      </c>
      <c r="C471" s="254" t="s">
        <v>103</v>
      </c>
      <c r="D471" s="254" t="s">
        <v>252</v>
      </c>
      <c r="E471" s="255">
        <v>43891</v>
      </c>
      <c r="F471" s="256" t="s">
        <v>683</v>
      </c>
      <c r="G471" s="257">
        <v>3</v>
      </c>
      <c r="H471" s="265" t="s">
        <v>684</v>
      </c>
      <c r="I471" s="186"/>
      <c r="J471" s="187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</row>
    <row r="472" spans="1:20" s="188" customFormat="1" ht="13.5" customHeight="1">
      <c r="A472" s="184">
        <v>2020</v>
      </c>
      <c r="B472" s="180" t="s">
        <v>91</v>
      </c>
      <c r="C472" s="254" t="s">
        <v>685</v>
      </c>
      <c r="D472" s="254" t="s">
        <v>252</v>
      </c>
      <c r="E472" s="255">
        <v>43891</v>
      </c>
      <c r="F472" s="256" t="s">
        <v>686</v>
      </c>
      <c r="G472" s="257">
        <v>10</v>
      </c>
      <c r="H472" s="265" t="s">
        <v>687</v>
      </c>
      <c r="I472" s="186"/>
      <c r="J472" s="187"/>
      <c r="K472" s="186"/>
      <c r="L472" s="186"/>
      <c r="M472" s="186"/>
      <c r="N472" s="186"/>
      <c r="O472" s="186"/>
      <c r="P472" s="186"/>
      <c r="Q472" s="186"/>
      <c r="R472" s="186"/>
      <c r="S472" s="186"/>
      <c r="T472" s="186"/>
    </row>
    <row r="473" spans="1:20" s="188" customFormat="1" ht="13.5" customHeight="1">
      <c r="A473" s="177"/>
      <c r="B473" s="180"/>
      <c r="C473" s="180"/>
      <c r="D473" s="180"/>
      <c r="E473" s="251"/>
      <c r="F473" s="252"/>
      <c r="G473" s="184">
        <f>SUM(G467:G472)</f>
        <v>23</v>
      </c>
      <c r="H473" s="185"/>
      <c r="I473" s="186"/>
      <c r="J473" s="187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</row>
    <row r="474" spans="1:20" ht="13.5" customHeight="1">
      <c r="A474" s="144" t="s">
        <v>46</v>
      </c>
      <c r="B474" s="125"/>
      <c r="C474" s="145" t="s">
        <v>688</v>
      </c>
      <c r="D474" s="125"/>
      <c r="E474" s="127"/>
      <c r="F474" s="146"/>
      <c r="G474" s="129">
        <f>G459+G466+G473</f>
        <v>66</v>
      </c>
      <c r="H474" s="130"/>
      <c r="J474" s="93"/>
    </row>
    <row r="475" spans="1:20" ht="13.5" customHeight="1">
      <c r="A475" s="178"/>
      <c r="B475" s="154"/>
      <c r="C475" s="155"/>
      <c r="D475" s="154"/>
      <c r="E475" s="156"/>
      <c r="F475" s="157"/>
      <c r="G475" s="153"/>
      <c r="H475" s="179"/>
      <c r="J475" s="93"/>
    </row>
    <row r="476" spans="1:20" ht="13.5" customHeight="1">
      <c r="A476" s="134">
        <v>2018</v>
      </c>
      <c r="B476" s="107" t="s">
        <v>53</v>
      </c>
      <c r="C476" s="107" t="s">
        <v>145</v>
      </c>
      <c r="D476" s="107" t="s">
        <v>265</v>
      </c>
      <c r="E476" s="109">
        <v>43352</v>
      </c>
      <c r="F476" s="170" t="s">
        <v>689</v>
      </c>
      <c r="G476" s="111">
        <v>3</v>
      </c>
      <c r="H476" s="112" t="s">
        <v>690</v>
      </c>
      <c r="J476" s="2"/>
    </row>
    <row r="477" spans="1:20" s="115" customFormat="1">
      <c r="A477" s="134">
        <v>2018</v>
      </c>
      <c r="B477" s="107"/>
      <c r="C477" s="107"/>
      <c r="D477" s="107"/>
      <c r="E477" s="135"/>
      <c r="F477" s="136"/>
      <c r="G477" s="111">
        <f>SUM(G476:G476)</f>
        <v>3</v>
      </c>
      <c r="H477" s="112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</row>
    <row r="478" spans="1:20">
      <c r="A478" s="173">
        <v>2019</v>
      </c>
      <c r="B478" s="73" t="s">
        <v>53</v>
      </c>
      <c r="C478" s="174" t="s">
        <v>145</v>
      </c>
      <c r="D478" s="174" t="s">
        <v>277</v>
      </c>
      <c r="E478" s="175">
        <v>43716</v>
      </c>
      <c r="F478" s="150" t="s">
        <v>691</v>
      </c>
      <c r="G478" s="173">
        <v>7</v>
      </c>
      <c r="H478" s="105" t="s">
        <v>692</v>
      </c>
    </row>
    <row r="479" spans="1:20">
      <c r="A479" s="173">
        <v>2019</v>
      </c>
      <c r="B479" s="174"/>
      <c r="C479" s="174"/>
      <c r="D479" s="174"/>
      <c r="E479" s="175"/>
      <c r="F479" s="176"/>
      <c r="G479" s="173">
        <f>SUM(G478)</f>
        <v>7</v>
      </c>
      <c r="H479" s="105"/>
    </row>
    <row r="480" spans="1:20" ht="13.5" customHeight="1">
      <c r="A480" s="144" t="s">
        <v>46</v>
      </c>
      <c r="B480" s="125"/>
      <c r="C480" s="272" t="s">
        <v>693</v>
      </c>
      <c r="D480" s="125"/>
      <c r="E480" s="127"/>
      <c r="F480" s="146"/>
      <c r="G480" s="264">
        <f>G477+G479</f>
        <v>10</v>
      </c>
      <c r="H480" s="130"/>
      <c r="J480" s="93"/>
    </row>
    <row r="481" spans="1:20" ht="13.5" customHeight="1">
      <c r="A481" s="178"/>
      <c r="B481" s="154"/>
      <c r="C481" s="155"/>
      <c r="D481" s="154"/>
      <c r="E481" s="156"/>
      <c r="F481" s="157"/>
      <c r="G481" s="153"/>
      <c r="H481" s="179"/>
      <c r="J481" s="93"/>
    </row>
    <row r="482" spans="1:20">
      <c r="A482" s="137">
        <v>2019</v>
      </c>
      <c r="B482" s="73" t="s">
        <v>53</v>
      </c>
      <c r="C482" s="73" t="s">
        <v>694</v>
      </c>
      <c r="D482" s="138" t="s">
        <v>227</v>
      </c>
      <c r="E482" s="139">
        <v>43604</v>
      </c>
      <c r="F482" s="140" t="s">
        <v>695</v>
      </c>
      <c r="G482" s="141">
        <v>10</v>
      </c>
      <c r="H482" s="142" t="s">
        <v>696</v>
      </c>
      <c r="J482" s="2"/>
    </row>
    <row r="483" spans="1:20" ht="13.5" customHeight="1">
      <c r="A483" s="147">
        <v>2019</v>
      </c>
      <c r="B483" s="73" t="s">
        <v>53</v>
      </c>
      <c r="C483" s="73" t="s">
        <v>694</v>
      </c>
      <c r="D483" s="73" t="s">
        <v>78</v>
      </c>
      <c r="E483" s="85">
        <v>43611</v>
      </c>
      <c r="F483" s="88" t="s">
        <v>697</v>
      </c>
      <c r="G483" s="133">
        <v>15</v>
      </c>
      <c r="H483" s="105" t="s">
        <v>698</v>
      </c>
      <c r="J483" s="2"/>
    </row>
    <row r="484" spans="1:20">
      <c r="A484" s="147">
        <v>2019</v>
      </c>
      <c r="E484" s="149"/>
      <c r="F484" s="150"/>
      <c r="G484" s="133">
        <f>SUM(G482:G483)</f>
        <v>25</v>
      </c>
      <c r="H484" s="105"/>
      <c r="J484" s="2"/>
    </row>
    <row r="485" spans="1:20" ht="13.5" customHeight="1">
      <c r="A485" s="144" t="s">
        <v>46</v>
      </c>
      <c r="B485" s="125"/>
      <c r="C485" s="272" t="s">
        <v>694</v>
      </c>
      <c r="D485" s="125"/>
      <c r="E485" s="127"/>
      <c r="F485" s="146"/>
      <c r="G485" s="264">
        <f>G484</f>
        <v>25</v>
      </c>
      <c r="H485" s="130"/>
      <c r="J485" s="93"/>
    </row>
    <row r="486" spans="1:20" ht="13.5" customHeight="1">
      <c r="A486" s="147"/>
      <c r="C486" s="148"/>
      <c r="F486" s="88"/>
      <c r="G486" s="133"/>
      <c r="H486" s="105"/>
      <c r="J486" s="93"/>
    </row>
    <row r="487" spans="1:20" s="115" customFormat="1" ht="13.5" customHeight="1">
      <c r="A487" s="355">
        <v>2018</v>
      </c>
      <c r="B487" s="356" t="s">
        <v>699</v>
      </c>
      <c r="C487" s="356" t="s">
        <v>204</v>
      </c>
      <c r="D487" s="356" t="s">
        <v>433</v>
      </c>
      <c r="E487" s="357">
        <v>43170</v>
      </c>
      <c r="F487" s="358" t="s">
        <v>700</v>
      </c>
      <c r="G487" s="359">
        <v>5</v>
      </c>
      <c r="H487" s="360" t="s">
        <v>354</v>
      </c>
      <c r="I487" s="113"/>
      <c r="J487" s="114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</row>
    <row r="488" spans="1:20" s="115" customFormat="1" ht="13.5" customHeight="1">
      <c r="A488" s="355">
        <v>2018</v>
      </c>
      <c r="B488" s="356"/>
      <c r="C488" s="356"/>
      <c r="D488" s="356"/>
      <c r="E488" s="357"/>
      <c r="F488" s="358"/>
      <c r="G488" s="359">
        <f>G487</f>
        <v>5</v>
      </c>
      <c r="H488" s="360"/>
      <c r="I488" s="113"/>
      <c r="J488" s="114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</row>
    <row r="489" spans="1:20" ht="13.5" customHeight="1">
      <c r="A489" s="297" t="s">
        <v>46</v>
      </c>
      <c r="B489" s="298"/>
      <c r="C489" s="298" t="s">
        <v>701</v>
      </c>
      <c r="D489" s="298"/>
      <c r="E489" s="299"/>
      <c r="F489" s="300"/>
      <c r="G489" s="301">
        <f>G488</f>
        <v>5</v>
      </c>
      <c r="H489" s="361"/>
      <c r="J489" s="93"/>
    </row>
    <row r="490" spans="1:20" ht="13.5" customHeight="1">
      <c r="A490" s="178"/>
      <c r="B490" s="154"/>
      <c r="C490" s="279"/>
      <c r="D490" s="154"/>
      <c r="E490" s="156"/>
      <c r="F490" s="157"/>
      <c r="G490" s="153"/>
      <c r="H490" s="179"/>
      <c r="J490" s="93"/>
    </row>
    <row r="491" spans="1:20" s="115" customFormat="1" ht="13.5" customHeight="1">
      <c r="A491" s="134">
        <v>2018</v>
      </c>
      <c r="B491" s="107" t="s">
        <v>53</v>
      </c>
      <c r="C491" s="171" t="s">
        <v>135</v>
      </c>
      <c r="D491" s="107" t="s">
        <v>702</v>
      </c>
      <c r="E491" s="109">
        <v>43257</v>
      </c>
      <c r="F491" s="170" t="s">
        <v>703</v>
      </c>
      <c r="G491" s="111">
        <v>0</v>
      </c>
      <c r="H491" s="112" t="s">
        <v>435</v>
      </c>
      <c r="I491" s="113" t="s">
        <v>234</v>
      </c>
      <c r="J491" s="114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</row>
    <row r="492" spans="1:20" s="115" customFormat="1" ht="13.5" customHeight="1">
      <c r="A492" s="134">
        <v>2018</v>
      </c>
      <c r="B492" s="107"/>
      <c r="C492" s="171"/>
      <c r="D492" s="107"/>
      <c r="E492" s="109"/>
      <c r="F492" s="170"/>
      <c r="G492" s="111">
        <f>G491</f>
        <v>0</v>
      </c>
      <c r="H492" s="112"/>
      <c r="I492" s="113"/>
      <c r="J492" s="114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</row>
    <row r="493" spans="1:20" s="188" customFormat="1" ht="13.5" customHeight="1">
      <c r="A493" s="177">
        <v>2020</v>
      </c>
      <c r="B493" s="180" t="s">
        <v>5672</v>
      </c>
      <c r="C493" s="259" t="s">
        <v>135</v>
      </c>
      <c r="D493" s="180" t="s">
        <v>55</v>
      </c>
      <c r="E493" s="251">
        <v>43876</v>
      </c>
      <c r="F493" s="252" t="s">
        <v>704</v>
      </c>
      <c r="G493" s="184">
        <v>5</v>
      </c>
      <c r="H493" s="185" t="s">
        <v>705</v>
      </c>
      <c r="I493" s="186"/>
      <c r="J493" s="187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</row>
    <row r="494" spans="1:20" s="115" customFormat="1" ht="13.5" customHeight="1">
      <c r="A494" s="177">
        <v>2020</v>
      </c>
      <c r="B494" s="107"/>
      <c r="C494" s="171"/>
      <c r="D494" s="107"/>
      <c r="E494" s="109"/>
      <c r="F494" s="170"/>
      <c r="G494" s="184">
        <f>SUM(G491:G493)</f>
        <v>5</v>
      </c>
      <c r="H494" s="112"/>
      <c r="I494" s="113"/>
      <c r="J494" s="114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</row>
    <row r="495" spans="1:20" ht="13.5" customHeight="1">
      <c r="A495" s="144" t="s">
        <v>46</v>
      </c>
      <c r="B495" s="125"/>
      <c r="C495" s="272" t="s">
        <v>706</v>
      </c>
      <c r="D495" s="125"/>
      <c r="E495" s="127"/>
      <c r="F495" s="146"/>
      <c r="G495" s="129">
        <v>5</v>
      </c>
      <c r="H495" s="130"/>
      <c r="J495" s="93"/>
    </row>
    <row r="496" spans="1:20" ht="13.5" customHeight="1">
      <c r="A496" s="302"/>
      <c r="B496" s="303"/>
      <c r="C496" s="303"/>
      <c r="D496" s="303"/>
      <c r="E496" s="304"/>
      <c r="F496" s="305"/>
      <c r="G496" s="306"/>
      <c r="H496" s="362"/>
      <c r="J496" s="93"/>
    </row>
    <row r="497" spans="1:20" s="115" customFormat="1">
      <c r="A497" s="134">
        <v>2018</v>
      </c>
      <c r="B497" s="107" t="s">
        <v>129</v>
      </c>
      <c r="C497" s="107" t="s">
        <v>138</v>
      </c>
      <c r="D497" s="107" t="s">
        <v>227</v>
      </c>
      <c r="E497" s="135">
        <v>43240</v>
      </c>
      <c r="F497" s="136" t="s">
        <v>707</v>
      </c>
      <c r="G497" s="111">
        <v>7</v>
      </c>
      <c r="H497" s="112" t="s">
        <v>708</v>
      </c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0" s="115" customFormat="1">
      <c r="A498" s="134">
        <v>2018</v>
      </c>
      <c r="B498" s="107" t="s">
        <v>129</v>
      </c>
      <c r="C498" s="107" t="s">
        <v>138</v>
      </c>
      <c r="D498" s="107" t="s">
        <v>370</v>
      </c>
      <c r="E498" s="109">
        <v>43247</v>
      </c>
      <c r="F498" s="170" t="s">
        <v>707</v>
      </c>
      <c r="G498" s="111">
        <v>10</v>
      </c>
      <c r="H498" s="112" t="s">
        <v>709</v>
      </c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</row>
    <row r="499" spans="1:20" s="115" customFormat="1">
      <c r="A499" s="134">
        <v>2018</v>
      </c>
      <c r="B499" s="107" t="s">
        <v>129</v>
      </c>
      <c r="C499" s="107" t="s">
        <v>138</v>
      </c>
      <c r="D499" s="107" t="s">
        <v>112</v>
      </c>
      <c r="E499" s="109">
        <v>43422</v>
      </c>
      <c r="F499" s="170" t="s">
        <v>707</v>
      </c>
      <c r="G499" s="111">
        <v>5</v>
      </c>
      <c r="H499" s="112" t="s">
        <v>710</v>
      </c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</row>
    <row r="500" spans="1:20" s="115" customFormat="1">
      <c r="A500" s="134">
        <v>2018</v>
      </c>
      <c r="B500" s="107"/>
      <c r="C500" s="107"/>
      <c r="D500" s="107"/>
      <c r="E500" s="135"/>
      <c r="F500" s="136"/>
      <c r="G500" s="111">
        <f>SUM(G497:G499)</f>
        <v>22</v>
      </c>
      <c r="H500" s="112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</row>
    <row r="501" spans="1:20" ht="13.5" customHeight="1">
      <c r="A501" s="144" t="s">
        <v>46</v>
      </c>
      <c r="B501" s="125"/>
      <c r="C501" s="272" t="s">
        <v>711</v>
      </c>
      <c r="D501" s="125"/>
      <c r="E501" s="127"/>
      <c r="F501" s="146"/>
      <c r="G501" s="264">
        <f>G500</f>
        <v>22</v>
      </c>
      <c r="H501" s="130"/>
      <c r="J501" s="93"/>
    </row>
    <row r="502" spans="1:20" ht="13.5" customHeight="1">
      <c r="A502" s="147"/>
      <c r="C502" s="72"/>
      <c r="F502" s="88"/>
      <c r="H502" s="105"/>
      <c r="J502" s="93"/>
    </row>
    <row r="503" spans="1:20" s="188" customFormat="1">
      <c r="A503" s="184">
        <v>2020</v>
      </c>
      <c r="B503" s="180" t="s">
        <v>164</v>
      </c>
      <c r="C503" s="254" t="s">
        <v>174</v>
      </c>
      <c r="D503" s="254" t="s">
        <v>252</v>
      </c>
      <c r="E503" s="255">
        <v>43891</v>
      </c>
      <c r="F503" s="256" t="s">
        <v>712</v>
      </c>
      <c r="G503" s="257">
        <v>7</v>
      </c>
      <c r="H503" s="254" t="s">
        <v>713</v>
      </c>
      <c r="I503" s="186"/>
      <c r="J503" s="250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</row>
    <row r="504" spans="1:20" s="188" customFormat="1" ht="13.5" customHeight="1">
      <c r="A504" s="177">
        <v>2020</v>
      </c>
      <c r="B504" s="180"/>
      <c r="C504" s="259"/>
      <c r="D504" s="180"/>
      <c r="E504" s="251"/>
      <c r="F504" s="252"/>
      <c r="G504" s="282">
        <f>SUM(G503:G503)</f>
        <v>7</v>
      </c>
      <c r="H504" s="185"/>
      <c r="I504" s="186"/>
      <c r="J504" s="186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</row>
    <row r="505" spans="1:20" ht="13.5" customHeight="1">
      <c r="A505" s="144" t="s">
        <v>46</v>
      </c>
      <c r="B505" s="125"/>
      <c r="C505" s="145" t="s">
        <v>714</v>
      </c>
      <c r="D505" s="125"/>
      <c r="E505" s="127"/>
      <c r="F505" s="146"/>
      <c r="G505" s="129">
        <f>G504</f>
        <v>7</v>
      </c>
      <c r="H505" s="130"/>
      <c r="J505" s="93"/>
    </row>
    <row r="506" spans="1:20" ht="13.5" customHeight="1">
      <c r="A506" s="178"/>
      <c r="B506" s="154"/>
      <c r="C506" s="155"/>
      <c r="D506" s="154"/>
      <c r="E506" s="156"/>
      <c r="F506" s="157"/>
      <c r="G506" s="153"/>
      <c r="H506" s="179"/>
      <c r="J506" s="93"/>
    </row>
    <row r="507" spans="1:20" ht="13.5" customHeight="1">
      <c r="A507" s="178"/>
      <c r="B507" s="154"/>
      <c r="C507" s="155"/>
      <c r="D507" s="154"/>
      <c r="E507" s="156"/>
      <c r="F507" s="157"/>
      <c r="G507" s="153"/>
      <c r="H507" s="179"/>
      <c r="J507" s="93"/>
    </row>
    <row r="508" spans="1:20">
      <c r="A508" s="173">
        <v>2019</v>
      </c>
      <c r="B508" s="73" t="s">
        <v>129</v>
      </c>
      <c r="C508" s="174" t="s">
        <v>162</v>
      </c>
      <c r="D508" s="174" t="s">
        <v>277</v>
      </c>
      <c r="E508" s="175">
        <v>43716</v>
      </c>
      <c r="F508" s="150" t="s">
        <v>715</v>
      </c>
      <c r="G508" s="173">
        <v>3</v>
      </c>
      <c r="H508" s="105" t="s">
        <v>716</v>
      </c>
    </row>
    <row r="509" spans="1:20" ht="13.5" customHeight="1">
      <c r="A509" s="104">
        <v>2019</v>
      </c>
      <c r="D509" s="131"/>
      <c r="F509" s="132"/>
      <c r="G509" s="133">
        <f>SUM(G508)</f>
        <v>3</v>
      </c>
      <c r="H509" s="105"/>
      <c r="J509" s="93"/>
    </row>
    <row r="510" spans="1:20" ht="13.5" customHeight="1">
      <c r="A510" s="124" t="s">
        <v>46</v>
      </c>
      <c r="B510" s="125"/>
      <c r="C510" s="125" t="s">
        <v>717</v>
      </c>
      <c r="D510" s="126"/>
      <c r="E510" s="127"/>
      <c r="F510" s="128"/>
      <c r="G510" s="129">
        <f>G509</f>
        <v>3</v>
      </c>
      <c r="H510" s="130"/>
      <c r="J510" s="93"/>
    </row>
    <row r="511" spans="1:20" ht="13.5" customHeight="1">
      <c r="A511" s="147"/>
      <c r="C511" s="72"/>
      <c r="F511" s="88"/>
      <c r="G511" s="133"/>
      <c r="H511" s="105"/>
      <c r="J511" s="93"/>
    </row>
    <row r="512" spans="1:20" s="115" customFormat="1" ht="13.5" customHeight="1">
      <c r="A512" s="134">
        <v>2018</v>
      </c>
      <c r="B512" s="107" t="s">
        <v>91</v>
      </c>
      <c r="C512" s="169" t="s">
        <v>123</v>
      </c>
      <c r="D512" s="107" t="s">
        <v>222</v>
      </c>
      <c r="E512" s="109">
        <v>43163</v>
      </c>
      <c r="F512" s="170" t="s">
        <v>718</v>
      </c>
      <c r="G512" s="111">
        <v>3</v>
      </c>
      <c r="H512" s="112" t="s">
        <v>719</v>
      </c>
      <c r="I512" s="113"/>
      <c r="J512" s="114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</row>
    <row r="513" spans="1:22" ht="13.5" customHeight="1">
      <c r="A513" s="134">
        <v>2018</v>
      </c>
      <c r="B513" s="107" t="s">
        <v>91</v>
      </c>
      <c r="C513" s="169" t="s">
        <v>123</v>
      </c>
      <c r="D513" s="107" t="s">
        <v>222</v>
      </c>
      <c r="E513" s="109">
        <v>43163</v>
      </c>
      <c r="F513" s="170" t="s">
        <v>720</v>
      </c>
      <c r="G513" s="111">
        <v>7</v>
      </c>
      <c r="H513" s="112" t="s">
        <v>721</v>
      </c>
      <c r="J513" s="189"/>
      <c r="L513" s="186"/>
      <c r="M513" s="186"/>
      <c r="N513" s="352"/>
      <c r="O513" s="352"/>
      <c r="P513" s="195"/>
      <c r="Q513" s="195"/>
      <c r="R513" s="195"/>
      <c r="S513" s="195"/>
      <c r="T513" s="195"/>
      <c r="U513" s="197"/>
      <c r="V513" s="197"/>
    </row>
    <row r="514" spans="1:22" ht="13.5" customHeight="1">
      <c r="A514" s="134">
        <v>2018</v>
      </c>
      <c r="B514" s="107" t="s">
        <v>91</v>
      </c>
      <c r="C514" s="169" t="s">
        <v>123</v>
      </c>
      <c r="D514" s="107" t="s">
        <v>222</v>
      </c>
      <c r="E514" s="109">
        <v>43163</v>
      </c>
      <c r="F514" s="170" t="s">
        <v>722</v>
      </c>
      <c r="G514" s="111">
        <v>10</v>
      </c>
      <c r="H514" s="112" t="s">
        <v>723</v>
      </c>
      <c r="J514" s="189"/>
      <c r="L514" s="186"/>
      <c r="M514" s="186"/>
      <c r="N514" s="352"/>
      <c r="O514" s="352"/>
      <c r="P514" s="195"/>
      <c r="Q514" s="195"/>
      <c r="R514" s="195"/>
      <c r="S514" s="195"/>
      <c r="T514" s="195"/>
      <c r="U514" s="197"/>
      <c r="V514" s="197"/>
    </row>
    <row r="515" spans="1:22" s="115" customFormat="1">
      <c r="A515" s="134">
        <v>2018</v>
      </c>
      <c r="B515" s="107" t="s">
        <v>91</v>
      </c>
      <c r="C515" s="107" t="s">
        <v>123</v>
      </c>
      <c r="D515" s="107" t="s">
        <v>227</v>
      </c>
      <c r="E515" s="135">
        <v>43240</v>
      </c>
      <c r="F515" s="136" t="s">
        <v>724</v>
      </c>
      <c r="G515" s="111">
        <v>7</v>
      </c>
      <c r="H515" s="112" t="s">
        <v>725</v>
      </c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</row>
    <row r="516" spans="1:22" s="115" customFormat="1">
      <c r="A516" s="134">
        <v>2018</v>
      </c>
      <c r="B516" s="107" t="s">
        <v>91</v>
      </c>
      <c r="C516" s="107" t="s">
        <v>123</v>
      </c>
      <c r="D516" s="107" t="s">
        <v>227</v>
      </c>
      <c r="E516" s="135">
        <v>43240</v>
      </c>
      <c r="F516" s="136" t="s">
        <v>726</v>
      </c>
      <c r="G516" s="111">
        <v>3</v>
      </c>
      <c r="H516" s="112" t="s">
        <v>727</v>
      </c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</row>
    <row r="517" spans="1:22" s="115" customFormat="1">
      <c r="A517" s="134">
        <v>2018</v>
      </c>
      <c r="B517" s="107" t="s">
        <v>91</v>
      </c>
      <c r="C517" s="107" t="s">
        <v>123</v>
      </c>
      <c r="D517" s="107" t="s">
        <v>227</v>
      </c>
      <c r="E517" s="135">
        <v>43240</v>
      </c>
      <c r="F517" s="136" t="s">
        <v>728</v>
      </c>
      <c r="G517" s="111">
        <v>10</v>
      </c>
      <c r="H517" s="112" t="s">
        <v>729</v>
      </c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</row>
    <row r="518" spans="1:22" s="115" customFormat="1">
      <c r="A518" s="134">
        <v>2018</v>
      </c>
      <c r="B518" s="107" t="s">
        <v>91</v>
      </c>
      <c r="C518" s="107" t="s">
        <v>123</v>
      </c>
      <c r="D518" s="107" t="s">
        <v>227</v>
      </c>
      <c r="E518" s="135">
        <v>43240</v>
      </c>
      <c r="F518" s="136" t="s">
        <v>730</v>
      </c>
      <c r="G518" s="111">
        <v>7</v>
      </c>
      <c r="H518" s="112" t="s">
        <v>731</v>
      </c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</row>
    <row r="519" spans="1:22" s="115" customFormat="1">
      <c r="A519" s="134">
        <v>2018</v>
      </c>
      <c r="B519" s="107" t="s">
        <v>91</v>
      </c>
      <c r="C519" s="107" t="s">
        <v>123</v>
      </c>
      <c r="D519" s="107" t="s">
        <v>227</v>
      </c>
      <c r="E519" s="135">
        <v>43240</v>
      </c>
      <c r="F519" s="136" t="s">
        <v>732</v>
      </c>
      <c r="G519" s="111">
        <v>3</v>
      </c>
      <c r="H519" s="112" t="s">
        <v>733</v>
      </c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</row>
    <row r="520" spans="1:22" s="115" customFormat="1">
      <c r="A520" s="134">
        <v>2018</v>
      </c>
      <c r="B520" s="107" t="s">
        <v>91</v>
      </c>
      <c r="C520" s="107" t="s">
        <v>123</v>
      </c>
      <c r="D520" s="107" t="s">
        <v>227</v>
      </c>
      <c r="E520" s="135">
        <v>43240</v>
      </c>
      <c r="F520" s="136" t="s">
        <v>734</v>
      </c>
      <c r="G520" s="111">
        <v>10</v>
      </c>
      <c r="H520" s="112" t="s">
        <v>735</v>
      </c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</row>
    <row r="521" spans="1:22" s="115" customFormat="1">
      <c r="A521" s="134">
        <v>2018</v>
      </c>
      <c r="B521" s="107" t="s">
        <v>91</v>
      </c>
      <c r="C521" s="107" t="s">
        <v>123</v>
      </c>
      <c r="D521" s="107" t="s">
        <v>227</v>
      </c>
      <c r="E521" s="135">
        <v>43240</v>
      </c>
      <c r="F521" s="136" t="s">
        <v>736</v>
      </c>
      <c r="G521" s="111">
        <v>3</v>
      </c>
      <c r="H521" s="112" t="s">
        <v>737</v>
      </c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</row>
    <row r="522" spans="1:22" s="115" customFormat="1">
      <c r="A522" s="134">
        <v>2018</v>
      </c>
      <c r="B522" s="107" t="s">
        <v>91</v>
      </c>
      <c r="C522" s="107" t="s">
        <v>123</v>
      </c>
      <c r="D522" s="107" t="s">
        <v>227</v>
      </c>
      <c r="E522" s="135">
        <v>43240</v>
      </c>
      <c r="F522" s="136" t="s">
        <v>738</v>
      </c>
      <c r="G522" s="111">
        <v>10</v>
      </c>
      <c r="H522" s="112" t="s">
        <v>739</v>
      </c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</row>
    <row r="523" spans="1:22" s="115" customFormat="1">
      <c r="A523" s="134">
        <v>2018</v>
      </c>
      <c r="B523" s="107" t="s">
        <v>91</v>
      </c>
      <c r="C523" s="107" t="s">
        <v>123</v>
      </c>
      <c r="D523" s="107" t="s">
        <v>227</v>
      </c>
      <c r="E523" s="135">
        <v>43240</v>
      </c>
      <c r="F523" s="136" t="s">
        <v>740</v>
      </c>
      <c r="G523" s="111">
        <v>10</v>
      </c>
      <c r="H523" s="112" t="s">
        <v>741</v>
      </c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</row>
    <row r="524" spans="1:22" s="115" customFormat="1">
      <c r="A524" s="134">
        <v>2018</v>
      </c>
      <c r="B524" s="107" t="s">
        <v>91</v>
      </c>
      <c r="C524" s="107" t="s">
        <v>123</v>
      </c>
      <c r="D524" s="107" t="s">
        <v>227</v>
      </c>
      <c r="E524" s="135">
        <v>43240</v>
      </c>
      <c r="F524" s="136" t="s">
        <v>742</v>
      </c>
      <c r="G524" s="111">
        <v>7</v>
      </c>
      <c r="H524" s="112" t="s">
        <v>743</v>
      </c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</row>
    <row r="525" spans="1:22" s="115" customFormat="1">
      <c r="A525" s="134">
        <v>2018</v>
      </c>
      <c r="B525" s="107" t="s">
        <v>91</v>
      </c>
      <c r="C525" s="107" t="s">
        <v>123</v>
      </c>
      <c r="D525" s="107" t="s">
        <v>370</v>
      </c>
      <c r="E525" s="109">
        <v>43247</v>
      </c>
      <c r="F525" s="170" t="s">
        <v>744</v>
      </c>
      <c r="G525" s="111">
        <v>5</v>
      </c>
      <c r="H525" s="112" t="s">
        <v>745</v>
      </c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</row>
    <row r="526" spans="1:22" s="115" customFormat="1">
      <c r="A526" s="134">
        <v>2018</v>
      </c>
      <c r="B526" s="107" t="s">
        <v>91</v>
      </c>
      <c r="C526" s="107" t="s">
        <v>123</v>
      </c>
      <c r="D526" s="107" t="s">
        <v>370</v>
      </c>
      <c r="E526" s="109">
        <v>43247</v>
      </c>
      <c r="F526" s="170" t="s">
        <v>746</v>
      </c>
      <c r="G526" s="111">
        <v>10</v>
      </c>
      <c r="H526" s="112" t="s">
        <v>747</v>
      </c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</row>
    <row r="527" spans="1:22" s="115" customFormat="1">
      <c r="A527" s="134">
        <v>2018</v>
      </c>
      <c r="B527" s="107" t="s">
        <v>91</v>
      </c>
      <c r="C527" s="107" t="s">
        <v>123</v>
      </c>
      <c r="D527" s="107" t="s">
        <v>370</v>
      </c>
      <c r="E527" s="109">
        <v>43247</v>
      </c>
      <c r="F527" s="170" t="s">
        <v>748</v>
      </c>
      <c r="G527" s="111">
        <v>5</v>
      </c>
      <c r="H527" s="112" t="s">
        <v>749</v>
      </c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</row>
    <row r="528" spans="1:22" ht="13.5" customHeight="1">
      <c r="A528" s="134">
        <v>2018</v>
      </c>
      <c r="B528" s="107" t="s">
        <v>91</v>
      </c>
      <c r="C528" s="107" t="s">
        <v>123</v>
      </c>
      <c r="D528" s="107" t="s">
        <v>265</v>
      </c>
      <c r="E528" s="109">
        <v>43352</v>
      </c>
      <c r="F528" s="170" t="s">
        <v>750</v>
      </c>
      <c r="G528" s="111">
        <v>7</v>
      </c>
      <c r="H528" s="112" t="s">
        <v>751</v>
      </c>
      <c r="J528" s="2"/>
    </row>
    <row r="529" spans="1:22" ht="13.5" customHeight="1">
      <c r="A529" s="134">
        <v>2018</v>
      </c>
      <c r="B529" s="107" t="s">
        <v>91</v>
      </c>
      <c r="C529" s="171" t="s">
        <v>123</v>
      </c>
      <c r="D529" s="107" t="s">
        <v>265</v>
      </c>
      <c r="E529" s="109">
        <v>43352</v>
      </c>
      <c r="F529" s="170" t="s">
        <v>752</v>
      </c>
      <c r="G529" s="172">
        <v>10</v>
      </c>
      <c r="H529" s="112" t="s">
        <v>753</v>
      </c>
      <c r="J529" s="2"/>
    </row>
    <row r="530" spans="1:22" ht="13.5" customHeight="1">
      <c r="A530" s="134">
        <v>2018</v>
      </c>
      <c r="B530" s="107" t="s">
        <v>91</v>
      </c>
      <c r="C530" s="171" t="s">
        <v>123</v>
      </c>
      <c r="D530" s="107" t="s">
        <v>265</v>
      </c>
      <c r="E530" s="109">
        <v>43352</v>
      </c>
      <c r="F530" s="170" t="s">
        <v>754</v>
      </c>
      <c r="G530" s="172">
        <v>3</v>
      </c>
      <c r="H530" s="112" t="s">
        <v>380</v>
      </c>
      <c r="J530" s="2"/>
    </row>
    <row r="531" spans="1:22" ht="13.5" customHeight="1">
      <c r="A531" s="134">
        <v>2018</v>
      </c>
      <c r="B531" s="107"/>
      <c r="C531" s="169"/>
      <c r="D531" s="107"/>
      <c r="E531" s="109"/>
      <c r="F531" s="152"/>
      <c r="G531" s="111">
        <f>SUM(G512:G530)</f>
        <v>130</v>
      </c>
      <c r="H531" s="120"/>
      <c r="J531" s="189"/>
      <c r="L531" s="186"/>
      <c r="M531" s="186"/>
      <c r="N531" s="352"/>
      <c r="O531" s="352"/>
      <c r="P531" s="195"/>
      <c r="Q531" s="195"/>
      <c r="R531" s="195"/>
      <c r="S531" s="195"/>
      <c r="T531" s="195"/>
      <c r="U531" s="197"/>
      <c r="V531" s="197"/>
    </row>
    <row r="532" spans="1:22">
      <c r="A532" s="137">
        <v>2019</v>
      </c>
      <c r="B532" s="73" t="s">
        <v>91</v>
      </c>
      <c r="C532" s="73" t="s">
        <v>123</v>
      </c>
      <c r="D532" s="138" t="s">
        <v>227</v>
      </c>
      <c r="E532" s="139">
        <v>43604</v>
      </c>
      <c r="F532" s="140" t="s">
        <v>755</v>
      </c>
      <c r="G532" s="141">
        <v>3</v>
      </c>
      <c r="H532" s="142" t="s">
        <v>756</v>
      </c>
      <c r="J532" s="2"/>
    </row>
    <row r="533" spans="1:22">
      <c r="A533" s="137">
        <v>2019</v>
      </c>
      <c r="B533" s="73" t="s">
        <v>91</v>
      </c>
      <c r="C533" s="73" t="s">
        <v>123</v>
      </c>
      <c r="D533" s="138" t="s">
        <v>227</v>
      </c>
      <c r="E533" s="139">
        <v>43604</v>
      </c>
      <c r="F533" s="140" t="s">
        <v>754</v>
      </c>
      <c r="G533" s="141">
        <v>3</v>
      </c>
      <c r="H533" s="142" t="s">
        <v>745</v>
      </c>
      <c r="J533" s="2"/>
    </row>
    <row r="534" spans="1:22">
      <c r="A534" s="137">
        <v>2019</v>
      </c>
      <c r="B534" s="73" t="s">
        <v>91</v>
      </c>
      <c r="C534" s="73" t="s">
        <v>123</v>
      </c>
      <c r="D534" s="138" t="s">
        <v>227</v>
      </c>
      <c r="E534" s="139">
        <v>43604</v>
      </c>
      <c r="F534" s="140" t="s">
        <v>757</v>
      </c>
      <c r="G534" s="141">
        <v>3</v>
      </c>
      <c r="H534" s="142" t="s">
        <v>758</v>
      </c>
      <c r="J534" s="2"/>
    </row>
    <row r="535" spans="1:22">
      <c r="A535" s="137">
        <v>2019</v>
      </c>
      <c r="B535" s="73" t="s">
        <v>91</v>
      </c>
      <c r="C535" s="73" t="s">
        <v>123</v>
      </c>
      <c r="D535" s="138" t="s">
        <v>227</v>
      </c>
      <c r="E535" s="139">
        <v>43604</v>
      </c>
      <c r="F535" s="140" t="s">
        <v>752</v>
      </c>
      <c r="G535" s="141">
        <v>10</v>
      </c>
      <c r="H535" s="142" t="s">
        <v>759</v>
      </c>
    </row>
    <row r="536" spans="1:22" ht="13.5" customHeight="1">
      <c r="A536" s="104">
        <v>2019</v>
      </c>
      <c r="B536" s="73" t="s">
        <v>91</v>
      </c>
      <c r="C536" s="73" t="s">
        <v>123</v>
      </c>
      <c r="D536" s="72" t="s">
        <v>78</v>
      </c>
      <c r="E536" s="85">
        <v>43611</v>
      </c>
      <c r="F536" s="88" t="s">
        <v>760</v>
      </c>
      <c r="G536" s="87">
        <v>15</v>
      </c>
      <c r="H536" s="105" t="s">
        <v>761</v>
      </c>
      <c r="J536" s="2"/>
    </row>
    <row r="537" spans="1:22" ht="13.5" customHeight="1">
      <c r="A537" s="104">
        <v>2019</v>
      </c>
      <c r="B537" s="73" t="s">
        <v>91</v>
      </c>
      <c r="C537" s="73" t="s">
        <v>123</v>
      </c>
      <c r="D537" s="72" t="s">
        <v>78</v>
      </c>
      <c r="E537" s="85">
        <v>43611</v>
      </c>
      <c r="F537" s="88" t="s">
        <v>762</v>
      </c>
      <c r="G537" s="87">
        <v>3</v>
      </c>
      <c r="H537" s="105" t="s">
        <v>756</v>
      </c>
      <c r="J537" s="2"/>
    </row>
    <row r="538" spans="1:22" ht="13.5" customHeight="1">
      <c r="A538" s="147">
        <v>2019</v>
      </c>
      <c r="C538" s="148"/>
      <c r="F538" s="88"/>
      <c r="G538" s="133">
        <f>SUM(G532:G537)</f>
        <v>37</v>
      </c>
      <c r="H538" s="105"/>
      <c r="J538" s="93"/>
    </row>
    <row r="539" spans="1:22" ht="13.5" customHeight="1">
      <c r="A539" s="144" t="s">
        <v>46</v>
      </c>
      <c r="B539" s="125"/>
      <c r="C539" s="145" t="s">
        <v>763</v>
      </c>
      <c r="D539" s="125"/>
      <c r="E539" s="127"/>
      <c r="F539" s="146"/>
      <c r="G539" s="129">
        <f>G531+G538</f>
        <v>167</v>
      </c>
      <c r="H539" s="130"/>
      <c r="J539" s="93"/>
    </row>
    <row r="540" spans="1:22" ht="13.5" customHeight="1">
      <c r="A540" s="104"/>
      <c r="D540" s="72"/>
      <c r="F540" s="132"/>
      <c r="G540" s="133"/>
      <c r="H540" s="105"/>
      <c r="J540" s="93"/>
    </row>
    <row r="541" spans="1:22">
      <c r="A541" s="137">
        <v>2019</v>
      </c>
      <c r="B541" s="138" t="s">
        <v>129</v>
      </c>
      <c r="C541" s="138" t="s">
        <v>130</v>
      </c>
      <c r="D541" s="138" t="s">
        <v>246</v>
      </c>
      <c r="E541" s="139">
        <v>43779</v>
      </c>
      <c r="F541" s="140" t="s">
        <v>764</v>
      </c>
      <c r="G541" s="141">
        <v>0</v>
      </c>
      <c r="H541" s="142" t="s">
        <v>765</v>
      </c>
      <c r="I541" s="2" t="s">
        <v>234</v>
      </c>
    </row>
    <row r="542" spans="1:22">
      <c r="A542" s="137">
        <v>2019</v>
      </c>
      <c r="B542" s="138" t="s">
        <v>129</v>
      </c>
      <c r="C542" s="138" t="s">
        <v>130</v>
      </c>
      <c r="D542" s="138" t="s">
        <v>64</v>
      </c>
      <c r="E542" s="139">
        <v>43784</v>
      </c>
      <c r="F542" s="140" t="s">
        <v>766</v>
      </c>
      <c r="G542" s="141">
        <v>5</v>
      </c>
      <c r="H542" s="142" t="s">
        <v>236</v>
      </c>
    </row>
    <row r="543" spans="1:22">
      <c r="A543" s="137">
        <v>2019</v>
      </c>
      <c r="B543" s="138" t="s">
        <v>129</v>
      </c>
      <c r="C543" s="138" t="s">
        <v>130</v>
      </c>
      <c r="D543" s="138" t="s">
        <v>64</v>
      </c>
      <c r="E543" s="139">
        <v>43784</v>
      </c>
      <c r="F543" s="140" t="s">
        <v>766</v>
      </c>
      <c r="G543" s="141">
        <v>5</v>
      </c>
      <c r="H543" s="142" t="s">
        <v>767</v>
      </c>
    </row>
    <row r="544" spans="1:22" ht="13.5" customHeight="1">
      <c r="A544" s="147">
        <v>2019</v>
      </c>
      <c r="C544" s="148"/>
      <c r="F544" s="88"/>
      <c r="G544" s="133">
        <f>SUM(G541:G543)</f>
        <v>10</v>
      </c>
      <c r="H544" s="105"/>
      <c r="J544" s="93"/>
    </row>
    <row r="545" spans="1:20" ht="13.5" customHeight="1">
      <c r="A545" s="1413">
        <v>2020</v>
      </c>
      <c r="B545" s="1362" t="s">
        <v>129</v>
      </c>
      <c r="C545" s="1403" t="s">
        <v>130</v>
      </c>
      <c r="D545" s="1362" t="s">
        <v>64</v>
      </c>
      <c r="E545" s="1404">
        <v>43897</v>
      </c>
      <c r="F545" s="1405" t="s">
        <v>768</v>
      </c>
      <c r="G545" s="1363">
        <v>5</v>
      </c>
      <c r="H545" s="1374" t="s">
        <v>769</v>
      </c>
      <c r="J545" s="93"/>
    </row>
    <row r="546" spans="1:20" ht="13.5" customHeight="1">
      <c r="A546" s="1413">
        <v>2020</v>
      </c>
      <c r="B546" s="1362" t="s">
        <v>129</v>
      </c>
      <c r="C546" s="1403" t="s">
        <v>130</v>
      </c>
      <c r="D546" s="1362" t="s">
        <v>64</v>
      </c>
      <c r="E546" s="1404">
        <v>43897</v>
      </c>
      <c r="F546" s="1405" t="s">
        <v>768</v>
      </c>
      <c r="G546" s="1363">
        <v>5</v>
      </c>
      <c r="H546" s="1374" t="s">
        <v>770</v>
      </c>
      <c r="J546" s="93"/>
    </row>
    <row r="547" spans="1:20" ht="13.5" customHeight="1">
      <c r="A547" s="1413">
        <v>2020</v>
      </c>
      <c r="B547" s="1362" t="s">
        <v>129</v>
      </c>
      <c r="C547" s="1403" t="s">
        <v>130</v>
      </c>
      <c r="D547" s="1362" t="s">
        <v>64</v>
      </c>
      <c r="E547" s="1404">
        <v>43897</v>
      </c>
      <c r="F547" s="1405" t="s">
        <v>764</v>
      </c>
      <c r="G547" s="1363">
        <v>0</v>
      </c>
      <c r="H547" s="1374" t="s">
        <v>771</v>
      </c>
      <c r="I547" s="2" t="s">
        <v>234</v>
      </c>
      <c r="J547" s="93"/>
    </row>
    <row r="548" spans="1:20" ht="13.5" customHeight="1">
      <c r="A548" s="1413">
        <v>2020</v>
      </c>
      <c r="B548" s="1362" t="s">
        <v>129</v>
      </c>
      <c r="C548" s="1403" t="s">
        <v>130</v>
      </c>
      <c r="D548" s="1362" t="s">
        <v>772</v>
      </c>
      <c r="E548" s="1404">
        <v>43904</v>
      </c>
      <c r="F548" s="1405" t="s">
        <v>768</v>
      </c>
      <c r="G548" s="1363">
        <v>5</v>
      </c>
      <c r="H548" s="1374" t="s">
        <v>305</v>
      </c>
      <c r="J548" s="93"/>
    </row>
    <row r="549" spans="1:20" ht="13.5" customHeight="1">
      <c r="A549" s="1413">
        <v>2020</v>
      </c>
      <c r="B549" s="1362" t="s">
        <v>129</v>
      </c>
      <c r="C549" s="1403" t="s">
        <v>130</v>
      </c>
      <c r="D549" s="1362" t="s">
        <v>772</v>
      </c>
      <c r="E549" s="1404">
        <v>43904</v>
      </c>
      <c r="F549" s="1405" t="s">
        <v>773</v>
      </c>
      <c r="G549" s="1363">
        <v>0</v>
      </c>
      <c r="H549" s="1374" t="s">
        <v>771</v>
      </c>
      <c r="I549" s="2" t="s">
        <v>234</v>
      </c>
      <c r="J549" s="93"/>
    </row>
    <row r="550" spans="1:20" ht="13.5" customHeight="1">
      <c r="A550" s="1413"/>
      <c r="B550" s="1362"/>
      <c r="C550" s="1403"/>
      <c r="D550" s="1362"/>
      <c r="E550" s="1404"/>
      <c r="F550" s="1405"/>
      <c r="G550" s="1363">
        <f>SUM(G545:G549)</f>
        <v>15</v>
      </c>
      <c r="H550" s="1374"/>
      <c r="J550" s="93"/>
    </row>
    <row r="551" spans="1:20" ht="13.5" customHeight="1">
      <c r="A551" s="1413"/>
      <c r="B551" s="1362"/>
      <c r="C551" s="1403"/>
      <c r="D551" s="1362"/>
      <c r="E551" s="1404"/>
      <c r="F551" s="1405"/>
      <c r="G551" s="1363"/>
      <c r="H551" s="1374"/>
      <c r="J551" s="93"/>
    </row>
    <row r="552" spans="1:20" ht="13.5" customHeight="1">
      <c r="A552" s="144" t="s">
        <v>46</v>
      </c>
      <c r="B552" s="125"/>
      <c r="C552" s="145" t="s">
        <v>774</v>
      </c>
      <c r="D552" s="125"/>
      <c r="E552" s="127"/>
      <c r="F552" s="146"/>
      <c r="G552" s="129">
        <f>G544+G550</f>
        <v>25</v>
      </c>
      <c r="H552" s="130"/>
      <c r="J552" s="93"/>
    </row>
    <row r="553" spans="1:20" ht="13.5" customHeight="1">
      <c r="A553" s="278"/>
      <c r="B553" s="154"/>
      <c r="C553" s="154"/>
      <c r="D553" s="279"/>
      <c r="E553" s="156"/>
      <c r="F553" s="327"/>
      <c r="G553" s="153"/>
      <c r="H553" s="179"/>
      <c r="J553" s="93"/>
    </row>
    <row r="554" spans="1:20" s="115" customFormat="1" ht="13.5" customHeight="1">
      <c r="A554" s="106">
        <v>2018</v>
      </c>
      <c r="B554" s="107" t="s">
        <v>129</v>
      </c>
      <c r="C554" s="107" t="s">
        <v>146</v>
      </c>
      <c r="D554" s="171" t="s">
        <v>270</v>
      </c>
      <c r="E554" s="109">
        <v>43401</v>
      </c>
      <c r="F554" s="110" t="s">
        <v>775</v>
      </c>
      <c r="G554" s="111">
        <v>5</v>
      </c>
      <c r="H554" s="112" t="s">
        <v>305</v>
      </c>
      <c r="I554" s="113"/>
      <c r="J554" s="114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</row>
    <row r="555" spans="1:20" s="115" customFormat="1" ht="13.5" customHeight="1">
      <c r="A555" s="106">
        <v>2018</v>
      </c>
      <c r="B555" s="107" t="s">
        <v>129</v>
      </c>
      <c r="C555" s="107" t="s">
        <v>146</v>
      </c>
      <c r="D555" s="171" t="s">
        <v>270</v>
      </c>
      <c r="E555" s="109">
        <v>43408</v>
      </c>
      <c r="F555" s="110" t="s">
        <v>775</v>
      </c>
      <c r="G555" s="111">
        <v>5</v>
      </c>
      <c r="H555" s="112" t="s">
        <v>305</v>
      </c>
      <c r="I555" s="113"/>
      <c r="J555" s="114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</row>
    <row r="556" spans="1:20" s="115" customFormat="1" ht="13.5" customHeight="1">
      <c r="A556" s="106">
        <v>2018</v>
      </c>
      <c r="B556" s="107"/>
      <c r="C556" s="107"/>
      <c r="D556" s="171"/>
      <c r="E556" s="109"/>
      <c r="F556" s="110"/>
      <c r="G556" s="111">
        <f>SUM(G554:G555)</f>
        <v>10</v>
      </c>
      <c r="H556" s="112"/>
      <c r="I556" s="113"/>
      <c r="J556" s="114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</row>
    <row r="557" spans="1:20" ht="13.5" customHeight="1">
      <c r="A557" s="124" t="s">
        <v>46</v>
      </c>
      <c r="B557" s="125"/>
      <c r="C557" s="125" t="s">
        <v>776</v>
      </c>
      <c r="D557" s="272"/>
      <c r="E557" s="127"/>
      <c r="F557" s="128"/>
      <c r="G557" s="129">
        <f>SUM(G554)</f>
        <v>5</v>
      </c>
      <c r="H557" s="130"/>
      <c r="J557" s="93"/>
    </row>
    <row r="558" spans="1:20" ht="13.5" customHeight="1">
      <c r="A558" s="104"/>
      <c r="D558" s="72"/>
      <c r="F558" s="132"/>
      <c r="G558" s="133"/>
      <c r="H558" s="105"/>
      <c r="J558" s="93"/>
    </row>
    <row r="559" spans="1:20">
      <c r="A559" s="137">
        <v>2019</v>
      </c>
      <c r="B559" s="138" t="s">
        <v>91</v>
      </c>
      <c r="C559" s="143" t="s">
        <v>109</v>
      </c>
      <c r="D559" s="138" t="s">
        <v>227</v>
      </c>
      <c r="E559" s="139">
        <v>43604</v>
      </c>
      <c r="F559" s="140" t="s">
        <v>777</v>
      </c>
      <c r="G559" s="141">
        <v>3</v>
      </c>
      <c r="H559" s="142" t="s">
        <v>778</v>
      </c>
    </row>
    <row r="560" spans="1:20" ht="13.5" customHeight="1">
      <c r="A560" s="147">
        <v>2019</v>
      </c>
      <c r="C560" s="148"/>
      <c r="F560" s="88"/>
      <c r="G560" s="133">
        <f>SUM(G559)</f>
        <v>3</v>
      </c>
      <c r="H560" s="105"/>
      <c r="J560" s="93"/>
    </row>
    <row r="561" spans="1:22" ht="13.5" customHeight="1">
      <c r="A561" s="177">
        <v>2020</v>
      </c>
      <c r="B561" s="245" t="s">
        <v>91</v>
      </c>
      <c r="C561" s="254" t="s">
        <v>109</v>
      </c>
      <c r="D561" s="254" t="s">
        <v>252</v>
      </c>
      <c r="E561" s="255">
        <v>43891</v>
      </c>
      <c r="F561" s="256" t="s">
        <v>779</v>
      </c>
      <c r="G561" s="257">
        <v>7</v>
      </c>
      <c r="H561" s="265" t="s">
        <v>780</v>
      </c>
      <c r="J561" s="93"/>
    </row>
    <row r="562" spans="1:22" ht="13.5" customHeight="1">
      <c r="A562" s="177">
        <v>2020</v>
      </c>
      <c r="B562" s="245" t="s">
        <v>91</v>
      </c>
      <c r="C562" s="254" t="s">
        <v>109</v>
      </c>
      <c r="D562" s="254" t="s">
        <v>252</v>
      </c>
      <c r="E562" s="255">
        <v>43891</v>
      </c>
      <c r="F562" s="256" t="s">
        <v>781</v>
      </c>
      <c r="G562" s="257">
        <v>7</v>
      </c>
      <c r="H562" s="265" t="s">
        <v>782</v>
      </c>
      <c r="J562" s="93"/>
    </row>
    <row r="563" spans="1:22" ht="13.5" customHeight="1">
      <c r="A563" s="147"/>
      <c r="C563" s="148"/>
      <c r="F563" s="88"/>
      <c r="G563" s="184">
        <f>SUM(G561:G562)</f>
        <v>14</v>
      </c>
      <c r="H563" s="105"/>
      <c r="J563" s="93"/>
    </row>
    <row r="564" spans="1:22" ht="13.5" customHeight="1">
      <c r="A564" s="144" t="s">
        <v>46</v>
      </c>
      <c r="B564" s="125"/>
      <c r="C564" s="145" t="s">
        <v>783</v>
      </c>
      <c r="D564" s="125"/>
      <c r="E564" s="127"/>
      <c r="F564" s="146"/>
      <c r="G564" s="129">
        <f>G560+G563</f>
        <v>17</v>
      </c>
      <c r="H564" s="130"/>
      <c r="J564" s="93"/>
    </row>
    <row r="565" spans="1:22" ht="13.5" customHeight="1">
      <c r="A565" s="147"/>
      <c r="C565" s="148"/>
      <c r="F565" s="88"/>
      <c r="G565" s="133"/>
      <c r="H565" s="105"/>
      <c r="J565" s="93"/>
    </row>
    <row r="566" spans="1:22" s="115" customFormat="1" ht="13.5" customHeight="1">
      <c r="A566" s="134">
        <v>2018</v>
      </c>
      <c r="B566" s="107" t="s">
        <v>91</v>
      </c>
      <c r="C566" s="169" t="s">
        <v>202</v>
      </c>
      <c r="D566" s="107" t="s">
        <v>222</v>
      </c>
      <c r="E566" s="109">
        <v>43163</v>
      </c>
      <c r="F566" s="170" t="s">
        <v>784</v>
      </c>
      <c r="G566" s="111">
        <v>3</v>
      </c>
      <c r="H566" s="112" t="s">
        <v>785</v>
      </c>
      <c r="I566" s="113"/>
      <c r="J566" s="114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</row>
    <row r="567" spans="1:22" ht="13.5" customHeight="1">
      <c r="A567" s="134">
        <v>2018</v>
      </c>
      <c r="B567" s="116"/>
      <c r="C567" s="151"/>
      <c r="D567" s="116"/>
      <c r="E567" s="118"/>
      <c r="F567" s="152"/>
      <c r="G567" s="111">
        <f>G566</f>
        <v>3</v>
      </c>
      <c r="H567" s="120"/>
      <c r="J567" s="189"/>
      <c r="K567" s="113"/>
      <c r="L567" s="296"/>
      <c r="M567" s="296"/>
      <c r="N567" s="113"/>
      <c r="O567" s="113"/>
      <c r="P567" s="195"/>
      <c r="Q567" s="195"/>
      <c r="R567" s="195"/>
      <c r="S567" s="195"/>
      <c r="T567" s="195"/>
      <c r="U567" s="197"/>
      <c r="V567" s="197"/>
    </row>
    <row r="568" spans="1:22">
      <c r="A568" s="173">
        <v>2019</v>
      </c>
      <c r="B568" s="73" t="s">
        <v>91</v>
      </c>
      <c r="C568" s="174" t="s">
        <v>202</v>
      </c>
      <c r="D568" s="174" t="s">
        <v>277</v>
      </c>
      <c r="E568" s="175">
        <v>43716</v>
      </c>
      <c r="F568" s="150" t="s">
        <v>786</v>
      </c>
      <c r="G568" s="173">
        <v>3</v>
      </c>
      <c r="H568" s="105" t="s">
        <v>787</v>
      </c>
    </row>
    <row r="569" spans="1:22">
      <c r="A569" s="173">
        <v>2019</v>
      </c>
      <c r="B569" s="174"/>
      <c r="C569" s="174"/>
      <c r="D569" s="174"/>
      <c r="E569" s="175"/>
      <c r="F569" s="176"/>
      <c r="G569" s="173">
        <f>SUM(G568)</f>
        <v>3</v>
      </c>
      <c r="H569" s="105"/>
    </row>
    <row r="570" spans="1:22" ht="13.5" customHeight="1">
      <c r="A570" s="144" t="s">
        <v>46</v>
      </c>
      <c r="B570" s="125"/>
      <c r="C570" s="145" t="s">
        <v>788</v>
      </c>
      <c r="D570" s="125"/>
      <c r="E570" s="127"/>
      <c r="F570" s="146"/>
      <c r="G570" s="129">
        <f>G567+G569</f>
        <v>6</v>
      </c>
      <c r="H570" s="130"/>
      <c r="J570" s="93"/>
    </row>
    <row r="571" spans="1:22" ht="13.5" customHeight="1">
      <c r="A571" s="147"/>
      <c r="C571" s="148"/>
      <c r="F571" s="88"/>
      <c r="G571" s="133"/>
      <c r="H571" s="105"/>
      <c r="J571" s="93"/>
    </row>
    <row r="572" spans="1:22" s="115" customFormat="1" ht="13.5" customHeight="1">
      <c r="A572" s="106">
        <v>2018</v>
      </c>
      <c r="B572" s="107" t="s">
        <v>129</v>
      </c>
      <c r="C572" s="107" t="s">
        <v>153</v>
      </c>
      <c r="D572" s="171" t="s">
        <v>86</v>
      </c>
      <c r="E572" s="109">
        <v>43211</v>
      </c>
      <c r="F572" s="170" t="s">
        <v>789</v>
      </c>
      <c r="G572" s="172">
        <v>5</v>
      </c>
      <c r="H572" s="112" t="s">
        <v>305</v>
      </c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</row>
    <row r="573" spans="1:22" s="115" customFormat="1" ht="13.5" customHeight="1">
      <c r="A573" s="106">
        <v>2018</v>
      </c>
      <c r="B573" s="107"/>
      <c r="C573" s="107"/>
      <c r="D573" s="171"/>
      <c r="E573" s="109"/>
      <c r="F573" s="170"/>
      <c r="G573" s="172">
        <v>5</v>
      </c>
      <c r="H573" s="112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</row>
    <row r="574" spans="1:22" ht="13.5" customHeight="1">
      <c r="A574" s="124" t="s">
        <v>46</v>
      </c>
      <c r="B574" s="125"/>
      <c r="C574" s="125" t="s">
        <v>790</v>
      </c>
      <c r="D574" s="272"/>
      <c r="E574" s="127"/>
      <c r="F574" s="146"/>
      <c r="G574" s="264">
        <f>G573</f>
        <v>5</v>
      </c>
      <c r="H574" s="130"/>
      <c r="J574" s="2"/>
    </row>
    <row r="575" spans="1:22" ht="13.5" customHeight="1">
      <c r="A575" s="104"/>
      <c r="D575" s="72"/>
      <c r="F575" s="88"/>
      <c r="H575" s="105"/>
      <c r="J575" s="2"/>
    </row>
    <row r="576" spans="1:22" s="115" customFormat="1" ht="13.5" customHeight="1">
      <c r="A576" s="134">
        <v>2018</v>
      </c>
      <c r="B576" s="107" t="s">
        <v>91</v>
      </c>
      <c r="C576" s="169" t="s">
        <v>118</v>
      </c>
      <c r="D576" s="107" t="s">
        <v>66</v>
      </c>
      <c r="E576" s="109">
        <v>43177</v>
      </c>
      <c r="F576" s="170" t="s">
        <v>791</v>
      </c>
      <c r="G576" s="111">
        <v>10</v>
      </c>
      <c r="H576" s="112" t="s">
        <v>626</v>
      </c>
      <c r="I576" s="113"/>
      <c r="J576" s="114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</row>
    <row r="577" spans="1:20" s="115" customFormat="1" ht="13.5" customHeight="1">
      <c r="A577" s="134">
        <v>2018</v>
      </c>
      <c r="B577" s="107" t="s">
        <v>91</v>
      </c>
      <c r="C577" s="169" t="s">
        <v>118</v>
      </c>
      <c r="D577" s="107" t="s">
        <v>66</v>
      </c>
      <c r="E577" s="109">
        <v>43177</v>
      </c>
      <c r="F577" s="170" t="s">
        <v>792</v>
      </c>
      <c r="G577" s="111">
        <v>10</v>
      </c>
      <c r="H577" s="112" t="s">
        <v>342</v>
      </c>
      <c r="I577" s="113"/>
      <c r="J577" s="114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</row>
    <row r="578" spans="1:20" s="115" customFormat="1" ht="13.5" customHeight="1">
      <c r="A578" s="134">
        <v>2018</v>
      </c>
      <c r="B578" s="107" t="s">
        <v>91</v>
      </c>
      <c r="C578" s="169" t="s">
        <v>118</v>
      </c>
      <c r="D578" s="107" t="s">
        <v>433</v>
      </c>
      <c r="E578" s="109">
        <v>43170</v>
      </c>
      <c r="F578" s="170" t="s">
        <v>791</v>
      </c>
      <c r="G578" s="111">
        <v>5</v>
      </c>
      <c r="H578" s="112" t="s">
        <v>793</v>
      </c>
      <c r="I578" s="113"/>
      <c r="J578" s="114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</row>
    <row r="579" spans="1:20" s="115" customFormat="1" ht="13.5" customHeight="1">
      <c r="A579" s="134">
        <v>2018</v>
      </c>
      <c r="B579" s="107" t="s">
        <v>91</v>
      </c>
      <c r="C579" s="169" t="s">
        <v>118</v>
      </c>
      <c r="D579" s="107" t="s">
        <v>433</v>
      </c>
      <c r="E579" s="109">
        <v>43171</v>
      </c>
      <c r="F579" s="170" t="s">
        <v>792</v>
      </c>
      <c r="G579" s="111">
        <v>10</v>
      </c>
      <c r="H579" s="112" t="s">
        <v>342</v>
      </c>
      <c r="I579" s="113"/>
      <c r="J579" s="114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</row>
    <row r="580" spans="1:20" s="115" customFormat="1">
      <c r="A580" s="134">
        <v>2018</v>
      </c>
      <c r="B580" s="107" t="s">
        <v>91</v>
      </c>
      <c r="C580" s="107" t="s">
        <v>118</v>
      </c>
      <c r="D580" s="107" t="s">
        <v>227</v>
      </c>
      <c r="E580" s="135">
        <v>43240</v>
      </c>
      <c r="F580" s="136" t="s">
        <v>794</v>
      </c>
      <c r="G580" s="111">
        <v>7</v>
      </c>
      <c r="H580" s="112" t="s">
        <v>795</v>
      </c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</row>
    <row r="581" spans="1:20" s="115" customFormat="1">
      <c r="A581" s="134">
        <v>2018</v>
      </c>
      <c r="B581" s="107" t="s">
        <v>91</v>
      </c>
      <c r="C581" s="107" t="s">
        <v>118</v>
      </c>
      <c r="D581" s="107" t="s">
        <v>227</v>
      </c>
      <c r="E581" s="135">
        <v>43240</v>
      </c>
      <c r="F581" s="136" t="s">
        <v>791</v>
      </c>
      <c r="G581" s="111">
        <v>7</v>
      </c>
      <c r="H581" s="112" t="s">
        <v>796</v>
      </c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</row>
    <row r="582" spans="1:20" s="115" customFormat="1">
      <c r="A582" s="134">
        <v>2018</v>
      </c>
      <c r="B582" s="107" t="s">
        <v>91</v>
      </c>
      <c r="C582" s="107" t="s">
        <v>118</v>
      </c>
      <c r="D582" s="107" t="s">
        <v>370</v>
      </c>
      <c r="E582" s="109">
        <v>43247</v>
      </c>
      <c r="F582" s="170" t="s">
        <v>791</v>
      </c>
      <c r="G582" s="111">
        <v>15</v>
      </c>
      <c r="H582" s="112" t="s">
        <v>577</v>
      </c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</row>
    <row r="583" spans="1:20" s="115" customFormat="1" ht="13.5" customHeight="1">
      <c r="A583" s="134">
        <v>2018</v>
      </c>
      <c r="B583" s="107"/>
      <c r="C583" s="169"/>
      <c r="D583" s="107"/>
      <c r="E583" s="109"/>
      <c r="F583" s="170"/>
      <c r="G583" s="111">
        <f>SUM(G576:G582)</f>
        <v>64</v>
      </c>
      <c r="H583" s="112"/>
      <c r="I583" s="113"/>
      <c r="J583" s="114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</row>
    <row r="584" spans="1:20">
      <c r="A584" s="147">
        <v>1019</v>
      </c>
      <c r="B584" s="73" t="s">
        <v>91</v>
      </c>
      <c r="C584" s="73" t="s">
        <v>118</v>
      </c>
      <c r="D584" s="73" t="s">
        <v>66</v>
      </c>
      <c r="E584" s="85">
        <v>43541</v>
      </c>
      <c r="F584" s="88" t="s">
        <v>797</v>
      </c>
      <c r="G584" s="133">
        <v>5</v>
      </c>
      <c r="H584" s="105" t="s">
        <v>798</v>
      </c>
      <c r="J584" s="2"/>
    </row>
    <row r="585" spans="1:20">
      <c r="A585" s="137">
        <v>2019</v>
      </c>
      <c r="B585" s="73" t="s">
        <v>91</v>
      </c>
      <c r="C585" s="143" t="s">
        <v>118</v>
      </c>
      <c r="D585" s="138" t="s">
        <v>227</v>
      </c>
      <c r="E585" s="139">
        <v>43604</v>
      </c>
      <c r="F585" s="140" t="s">
        <v>797</v>
      </c>
      <c r="G585" s="141">
        <v>10</v>
      </c>
      <c r="H585" s="142" t="s">
        <v>577</v>
      </c>
    </row>
    <row r="586" spans="1:20" ht="13.5" customHeight="1">
      <c r="A586" s="147">
        <v>2019</v>
      </c>
      <c r="C586" s="148"/>
      <c r="F586" s="88"/>
      <c r="G586" s="133">
        <f>SUM(G584:G585)</f>
        <v>15</v>
      </c>
      <c r="H586" s="105"/>
      <c r="J586" s="93"/>
    </row>
    <row r="587" spans="1:20" ht="13.5" customHeight="1">
      <c r="A587" s="147">
        <v>2020</v>
      </c>
      <c r="B587" s="73" t="s">
        <v>91</v>
      </c>
      <c r="C587" s="143" t="s">
        <v>118</v>
      </c>
      <c r="D587" s="73" t="s">
        <v>392</v>
      </c>
      <c r="E587" s="85">
        <v>43905</v>
      </c>
      <c r="F587" s="140" t="s">
        <v>797</v>
      </c>
      <c r="G587" s="133">
        <v>0</v>
      </c>
      <c r="H587" s="105" t="s">
        <v>342</v>
      </c>
      <c r="I587" s="2" t="s">
        <v>799</v>
      </c>
      <c r="J587" s="93"/>
    </row>
    <row r="588" spans="1:20" ht="13.5" customHeight="1">
      <c r="A588" s="147">
        <v>2020</v>
      </c>
      <c r="B588" s="73" t="s">
        <v>91</v>
      </c>
      <c r="C588" s="148" t="s">
        <v>118</v>
      </c>
      <c r="D588" s="73" t="s">
        <v>392</v>
      </c>
      <c r="E588" s="85">
        <v>43905</v>
      </c>
      <c r="F588" s="140" t="s">
        <v>797</v>
      </c>
      <c r="G588" s="133">
        <v>5</v>
      </c>
      <c r="H588" s="105" t="s">
        <v>800</v>
      </c>
      <c r="J588" s="93"/>
    </row>
    <row r="589" spans="1:20" ht="13.5" customHeight="1">
      <c r="A589" s="147"/>
      <c r="C589" s="148"/>
      <c r="F589" s="88"/>
      <c r="G589" s="133">
        <f>SUM(G587:G588)</f>
        <v>5</v>
      </c>
      <c r="H589" s="105"/>
      <c r="J589" s="93"/>
    </row>
    <row r="590" spans="1:20" ht="13.5" customHeight="1">
      <c r="A590" s="144" t="s">
        <v>46</v>
      </c>
      <c r="B590" s="125"/>
      <c r="C590" s="145" t="s">
        <v>801</v>
      </c>
      <c r="D590" s="125"/>
      <c r="E590" s="127"/>
      <c r="F590" s="146"/>
      <c r="G590" s="129">
        <f>G583+G586+G589</f>
        <v>84</v>
      </c>
      <c r="H590" s="130"/>
      <c r="J590" s="93"/>
    </row>
    <row r="591" spans="1:20" ht="13.5" customHeight="1">
      <c r="A591" s="147"/>
      <c r="C591" s="148"/>
      <c r="F591" s="88"/>
      <c r="G591" s="133"/>
      <c r="H591" s="105"/>
      <c r="J591" s="93"/>
    </row>
    <row r="592" spans="1:20" ht="13.5" customHeight="1">
      <c r="A592" s="1363">
        <v>2020</v>
      </c>
      <c r="B592" s="1362" t="s">
        <v>129</v>
      </c>
      <c r="C592" s="1403" t="s">
        <v>802</v>
      </c>
      <c r="D592" s="1362" t="s">
        <v>406</v>
      </c>
      <c r="E592" s="1404">
        <v>43867</v>
      </c>
      <c r="F592" s="1405" t="s">
        <v>803</v>
      </c>
      <c r="G592" s="1363">
        <v>5</v>
      </c>
      <c r="H592" s="1374" t="s">
        <v>804</v>
      </c>
      <c r="J592" s="93"/>
    </row>
    <row r="593" spans="1:22" s="188" customFormat="1" ht="13.5" customHeight="1">
      <c r="A593" s="1363">
        <v>2020</v>
      </c>
      <c r="B593" s="1362" t="s">
        <v>129</v>
      </c>
      <c r="C593" s="1362" t="s">
        <v>802</v>
      </c>
      <c r="D593" s="1411" t="s">
        <v>55</v>
      </c>
      <c r="E593" s="1404">
        <v>43876</v>
      </c>
      <c r="F593" s="1405" t="s">
        <v>803</v>
      </c>
      <c r="G593" s="1412">
        <v>5</v>
      </c>
      <c r="H593" s="1374" t="s">
        <v>804</v>
      </c>
      <c r="I593" s="186"/>
      <c r="J593" s="186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</row>
    <row r="594" spans="1:22" ht="13.5" customHeight="1">
      <c r="A594" s="1371">
        <v>2020</v>
      </c>
      <c r="B594" s="1362"/>
      <c r="C594" s="1362"/>
      <c r="D594" s="1411"/>
      <c r="E594" s="1404"/>
      <c r="F594" s="1405"/>
      <c r="G594" s="1412">
        <f>SUM(G593)</f>
        <v>5</v>
      </c>
      <c r="H594" s="1374"/>
      <c r="J594" s="2"/>
    </row>
    <row r="595" spans="1:22" ht="13.5" customHeight="1">
      <c r="A595" s="124" t="s">
        <v>46</v>
      </c>
      <c r="B595" s="125"/>
      <c r="C595" s="125" t="s">
        <v>805</v>
      </c>
      <c r="D595" s="272"/>
      <c r="E595" s="127"/>
      <c r="F595" s="146"/>
      <c r="G595" s="264">
        <f>G594</f>
        <v>5</v>
      </c>
      <c r="H595" s="130"/>
      <c r="J595" s="2"/>
    </row>
    <row r="596" spans="1:22" ht="13.5" customHeight="1">
      <c r="A596" s="104"/>
      <c r="D596" s="72"/>
      <c r="F596" s="88"/>
      <c r="H596" s="105"/>
      <c r="J596" s="2"/>
    </row>
    <row r="597" spans="1:22">
      <c r="A597" s="1413">
        <v>2020</v>
      </c>
      <c r="B597" s="1362" t="s">
        <v>53</v>
      </c>
      <c r="C597" s="1362" t="s">
        <v>806</v>
      </c>
      <c r="D597" s="1362" t="s">
        <v>392</v>
      </c>
      <c r="E597" s="1404">
        <v>43905</v>
      </c>
      <c r="F597" s="1405" t="s">
        <v>807</v>
      </c>
      <c r="G597" s="1363">
        <v>0</v>
      </c>
      <c r="H597" s="1374" t="s">
        <v>248</v>
      </c>
      <c r="I597" s="2" t="s">
        <v>234</v>
      </c>
      <c r="J597" s="2"/>
    </row>
    <row r="598" spans="1:22" s="371" customFormat="1" ht="13.5" customHeight="1">
      <c r="A598" s="1371">
        <v>2020</v>
      </c>
      <c r="B598" s="1362"/>
      <c r="C598" s="1362"/>
      <c r="D598" s="1411"/>
      <c r="E598" s="1404"/>
      <c r="F598" s="1405"/>
      <c r="G598" s="1412">
        <f>SUM(G597:G597)</f>
        <v>0</v>
      </c>
      <c r="H598" s="1374"/>
      <c r="I598" s="369"/>
      <c r="J598" s="370"/>
      <c r="K598" s="369"/>
      <c r="L598" s="369"/>
      <c r="M598" s="369"/>
      <c r="N598" s="369"/>
      <c r="O598" s="369"/>
      <c r="P598" s="369"/>
      <c r="Q598" s="369"/>
      <c r="R598" s="369"/>
      <c r="S598" s="369"/>
      <c r="T598" s="369"/>
    </row>
    <row r="599" spans="1:22" ht="13.5" customHeight="1">
      <c r="A599" s="124" t="s">
        <v>46</v>
      </c>
      <c r="B599" s="125"/>
      <c r="C599" s="1445" t="s">
        <v>808</v>
      </c>
      <c r="D599" s="272"/>
      <c r="E599" s="127"/>
      <c r="F599" s="146"/>
      <c r="G599" s="264">
        <f>G598</f>
        <v>0</v>
      </c>
      <c r="H599" s="130"/>
      <c r="J599" s="93"/>
    </row>
    <row r="600" spans="1:22" ht="13.5" customHeight="1">
      <c r="A600" s="278"/>
      <c r="B600" s="154"/>
      <c r="C600" s="154"/>
      <c r="D600" s="279"/>
      <c r="E600" s="156"/>
      <c r="F600" s="157"/>
      <c r="G600" s="280"/>
      <c r="H600" s="179"/>
      <c r="J600" s="93"/>
    </row>
    <row r="601" spans="1:22" s="115" customFormat="1" ht="13.5" customHeight="1">
      <c r="A601" s="134">
        <v>2018</v>
      </c>
      <c r="B601" s="107" t="s">
        <v>164</v>
      </c>
      <c r="C601" s="169" t="s">
        <v>168</v>
      </c>
      <c r="D601" s="107" t="s">
        <v>222</v>
      </c>
      <c r="E601" s="109">
        <v>43163</v>
      </c>
      <c r="F601" s="170" t="s">
        <v>809</v>
      </c>
      <c r="G601" s="111">
        <v>7</v>
      </c>
      <c r="H601" s="112" t="s">
        <v>810</v>
      </c>
      <c r="I601" s="113"/>
      <c r="J601" s="114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</row>
    <row r="602" spans="1:22" s="115" customFormat="1">
      <c r="A602" s="134">
        <v>2018</v>
      </c>
      <c r="B602" s="107" t="s">
        <v>164</v>
      </c>
      <c r="C602" s="107" t="s">
        <v>168</v>
      </c>
      <c r="D602" s="107" t="s">
        <v>227</v>
      </c>
      <c r="E602" s="135">
        <v>43240</v>
      </c>
      <c r="F602" s="136" t="s">
        <v>811</v>
      </c>
      <c r="G602" s="111">
        <v>7</v>
      </c>
      <c r="H602" s="112" t="s">
        <v>812</v>
      </c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</row>
    <row r="603" spans="1:22" ht="13.5" customHeight="1">
      <c r="A603" s="134">
        <v>2018</v>
      </c>
      <c r="B603" s="116"/>
      <c r="C603" s="151"/>
      <c r="D603" s="116"/>
      <c r="E603" s="118"/>
      <c r="F603" s="152"/>
      <c r="G603" s="111">
        <f>SUM(G601:G602)</f>
        <v>14</v>
      </c>
      <c r="H603" s="120"/>
      <c r="J603" s="189"/>
      <c r="K603" s="271"/>
      <c r="L603" s="271"/>
      <c r="M603" s="271"/>
      <c r="N603" s="186"/>
      <c r="O603" s="186"/>
      <c r="P603" s="352"/>
      <c r="Q603" s="352"/>
      <c r="R603" s="352"/>
      <c r="S603" s="352"/>
      <c r="T603" s="352"/>
      <c r="U603" s="353"/>
      <c r="V603" s="353"/>
    </row>
    <row r="604" spans="1:22">
      <c r="A604" s="147">
        <v>2019</v>
      </c>
      <c r="B604" s="73" t="s">
        <v>164</v>
      </c>
      <c r="C604" s="73" t="s">
        <v>168</v>
      </c>
      <c r="D604" s="73" t="s">
        <v>94</v>
      </c>
      <c r="E604" s="149">
        <v>43772</v>
      </c>
      <c r="F604" s="150" t="s">
        <v>813</v>
      </c>
      <c r="G604" s="133">
        <v>5</v>
      </c>
      <c r="H604" s="105" t="s">
        <v>414</v>
      </c>
      <c r="J604" s="2"/>
    </row>
    <row r="605" spans="1:22" ht="13.5" customHeight="1">
      <c r="A605" s="147">
        <v>2019</v>
      </c>
      <c r="C605" s="148"/>
      <c r="F605" s="88"/>
      <c r="G605" s="133">
        <f>SUM(G604)</f>
        <v>5</v>
      </c>
      <c r="H605" s="105"/>
      <c r="J605" s="93"/>
    </row>
    <row r="606" spans="1:22" ht="13.5" customHeight="1">
      <c r="A606" s="184">
        <v>2020</v>
      </c>
      <c r="B606" s="180" t="s">
        <v>164</v>
      </c>
      <c r="C606" s="254" t="s">
        <v>168</v>
      </c>
      <c r="D606" s="254" t="s">
        <v>252</v>
      </c>
      <c r="E606" s="255">
        <v>43891</v>
      </c>
      <c r="F606" s="256" t="s">
        <v>811</v>
      </c>
      <c r="G606" s="257">
        <v>7</v>
      </c>
      <c r="H606" s="254" t="s">
        <v>814</v>
      </c>
      <c r="J606" s="93"/>
    </row>
    <row r="607" spans="1:22" ht="13.5" customHeight="1">
      <c r="A607" s="184">
        <v>2020</v>
      </c>
      <c r="B607" s="180" t="s">
        <v>164</v>
      </c>
      <c r="C607" s="254" t="s">
        <v>168</v>
      </c>
      <c r="D607" s="254" t="s">
        <v>252</v>
      </c>
      <c r="E607" s="255">
        <v>43891</v>
      </c>
      <c r="F607" s="256" t="s">
        <v>815</v>
      </c>
      <c r="G607" s="257">
        <v>3</v>
      </c>
      <c r="H607" s="254" t="s">
        <v>816</v>
      </c>
      <c r="J607" s="93"/>
    </row>
    <row r="608" spans="1:22" ht="13.5" customHeight="1">
      <c r="A608" s="184">
        <v>2020</v>
      </c>
      <c r="C608" s="148"/>
      <c r="F608" s="88"/>
      <c r="G608" s="184">
        <f>SUM(G606:G607)</f>
        <v>10</v>
      </c>
      <c r="H608" s="105"/>
      <c r="J608" s="93"/>
    </row>
    <row r="609" spans="1:22" ht="13.5" customHeight="1">
      <c r="A609" s="147"/>
      <c r="C609" s="148"/>
      <c r="F609" s="88"/>
      <c r="G609" s="133"/>
      <c r="H609" s="105"/>
      <c r="J609" s="93"/>
    </row>
    <row r="610" spans="1:22" ht="13.5" customHeight="1">
      <c r="A610" s="144" t="s">
        <v>46</v>
      </c>
      <c r="B610" s="125"/>
      <c r="C610" s="145" t="s">
        <v>817</v>
      </c>
      <c r="D610" s="125"/>
      <c r="E610" s="127"/>
      <c r="F610" s="146"/>
      <c r="G610" s="129">
        <f>G603+G605+G608</f>
        <v>29</v>
      </c>
      <c r="H610" s="130"/>
      <c r="J610" s="93"/>
    </row>
    <row r="611" spans="1:22" ht="13.5" customHeight="1">
      <c r="A611" s="147"/>
      <c r="C611" s="148"/>
      <c r="F611" s="88"/>
      <c r="G611" s="133"/>
      <c r="H611" s="105"/>
      <c r="J611" s="93"/>
    </row>
    <row r="612" spans="1:22" ht="13.5" customHeight="1">
      <c r="A612" s="363">
        <v>2017</v>
      </c>
      <c r="B612" s="116" t="s">
        <v>53</v>
      </c>
      <c r="C612" s="116" t="s">
        <v>154</v>
      </c>
      <c r="D612" s="342" t="s">
        <v>55</v>
      </c>
      <c r="E612" s="118">
        <v>42784</v>
      </c>
      <c r="F612" s="119" t="s">
        <v>818</v>
      </c>
      <c r="G612" s="199">
        <v>5</v>
      </c>
      <c r="H612" s="120" t="s">
        <v>435</v>
      </c>
      <c r="I612" s="296"/>
      <c r="J612" s="262"/>
      <c r="K612" s="113"/>
      <c r="L612" s="352"/>
      <c r="M612" s="352"/>
      <c r="N612" s="352"/>
      <c r="O612" s="352"/>
      <c r="P612" s="186"/>
      <c r="Q612" s="186"/>
      <c r="R612" s="186"/>
      <c r="S612" s="186"/>
      <c r="T612" s="186"/>
      <c r="U612" s="188"/>
      <c r="V612" s="188"/>
    </row>
    <row r="613" spans="1:22" ht="13.5" customHeight="1">
      <c r="A613" s="363">
        <v>2017</v>
      </c>
      <c r="B613" s="116" t="s">
        <v>53</v>
      </c>
      <c r="C613" s="116" t="s">
        <v>154</v>
      </c>
      <c r="D613" s="342" t="s">
        <v>819</v>
      </c>
      <c r="E613" s="118">
        <v>43037</v>
      </c>
      <c r="F613" s="119" t="s">
        <v>820</v>
      </c>
      <c r="G613" s="199">
        <v>5</v>
      </c>
      <c r="H613" s="120" t="s">
        <v>248</v>
      </c>
      <c r="I613" s="296"/>
      <c r="J613" s="262"/>
      <c r="K613" s="113"/>
      <c r="L613" s="352"/>
      <c r="M613" s="352"/>
      <c r="N613" s="352"/>
      <c r="O613" s="352"/>
      <c r="P613" s="186"/>
      <c r="Q613" s="186"/>
      <c r="R613" s="186"/>
      <c r="S613" s="186"/>
      <c r="T613" s="186"/>
      <c r="U613" s="188"/>
      <c r="V613" s="188"/>
    </row>
    <row r="614" spans="1:22" ht="13.5" customHeight="1">
      <c r="A614" s="363">
        <v>2017</v>
      </c>
      <c r="B614" s="116"/>
      <c r="C614" s="116"/>
      <c r="D614" s="342"/>
      <c r="E614" s="118"/>
      <c r="F614" s="119"/>
      <c r="G614" s="199">
        <v>10</v>
      </c>
      <c r="H614" s="120"/>
      <c r="I614" s="296"/>
      <c r="J614" s="262"/>
      <c r="K614" s="113"/>
      <c r="L614" s="352"/>
      <c r="M614" s="352"/>
      <c r="N614" s="352"/>
      <c r="O614" s="352"/>
      <c r="P614" s="186"/>
      <c r="Q614" s="186"/>
      <c r="R614" s="186"/>
      <c r="S614" s="186"/>
      <c r="T614" s="186"/>
      <c r="U614" s="188"/>
      <c r="V614" s="188"/>
    </row>
    <row r="615" spans="1:22" ht="13.5" customHeight="1">
      <c r="A615" s="104">
        <v>2019</v>
      </c>
      <c r="B615" s="73" t="s">
        <v>53</v>
      </c>
      <c r="C615" s="73" t="s">
        <v>154</v>
      </c>
      <c r="D615" s="72" t="s">
        <v>72</v>
      </c>
      <c r="E615" s="85">
        <v>43547</v>
      </c>
      <c r="F615" s="132" t="s">
        <v>821</v>
      </c>
      <c r="G615" s="133">
        <v>5</v>
      </c>
      <c r="H615" s="105" t="s">
        <v>342</v>
      </c>
      <c r="J615" s="93"/>
    </row>
    <row r="616" spans="1:22" ht="13.5" customHeight="1">
      <c r="A616" s="104">
        <v>2019</v>
      </c>
      <c r="B616" s="73" t="s">
        <v>53</v>
      </c>
      <c r="C616" s="73" t="s">
        <v>154</v>
      </c>
      <c r="D616" s="72" t="s">
        <v>72</v>
      </c>
      <c r="E616" s="85">
        <v>43547</v>
      </c>
      <c r="F616" s="132" t="s">
        <v>821</v>
      </c>
      <c r="G616" s="133">
        <v>0</v>
      </c>
      <c r="H616" s="105" t="s">
        <v>822</v>
      </c>
      <c r="I616" s="2" t="s">
        <v>234</v>
      </c>
      <c r="J616" s="93"/>
    </row>
    <row r="617" spans="1:22" ht="13.5" customHeight="1">
      <c r="A617" s="104">
        <v>2019</v>
      </c>
      <c r="D617" s="72"/>
      <c r="F617" s="132"/>
      <c r="G617" s="133">
        <f>SUM(G615:G616)</f>
        <v>5</v>
      </c>
      <c r="H617" s="105"/>
      <c r="J617" s="93"/>
    </row>
    <row r="618" spans="1:22" ht="13.5" customHeight="1">
      <c r="A618" s="124" t="s">
        <v>46</v>
      </c>
      <c r="B618" s="125"/>
      <c r="C618" s="125" t="s">
        <v>823</v>
      </c>
      <c r="D618" s="272"/>
      <c r="E618" s="127"/>
      <c r="F618" s="128"/>
      <c r="G618" s="129">
        <f>G614+G617</f>
        <v>15</v>
      </c>
      <c r="H618" s="130"/>
      <c r="J618" s="93"/>
    </row>
    <row r="619" spans="1:22" ht="13.5" customHeight="1">
      <c r="A619" s="278"/>
      <c r="B619" s="154"/>
      <c r="C619" s="154"/>
      <c r="D619" s="279"/>
      <c r="E619" s="156"/>
      <c r="F619" s="157"/>
      <c r="G619" s="280"/>
      <c r="H619" s="179"/>
      <c r="J619" s="93"/>
    </row>
    <row r="620" spans="1:22">
      <c r="A620" s="134">
        <v>2018</v>
      </c>
      <c r="B620" s="107" t="s">
        <v>53</v>
      </c>
      <c r="C620" s="107" t="s">
        <v>65</v>
      </c>
      <c r="D620" s="107" t="s">
        <v>265</v>
      </c>
      <c r="E620" s="109">
        <v>43352</v>
      </c>
      <c r="F620" s="170" t="s">
        <v>824</v>
      </c>
      <c r="G620" s="111">
        <v>10</v>
      </c>
      <c r="H620" s="112" t="s">
        <v>248</v>
      </c>
      <c r="J620" s="2"/>
    </row>
    <row r="621" spans="1:22">
      <c r="A621" s="134">
        <v>2018</v>
      </c>
      <c r="B621" s="107" t="s">
        <v>53</v>
      </c>
      <c r="C621" s="107" t="s">
        <v>65</v>
      </c>
      <c r="D621" s="107" t="s">
        <v>265</v>
      </c>
      <c r="E621" s="109">
        <v>43352</v>
      </c>
      <c r="F621" s="170" t="s">
        <v>824</v>
      </c>
      <c r="G621" s="111">
        <v>10</v>
      </c>
      <c r="H621" s="112" t="s">
        <v>825</v>
      </c>
      <c r="J621" s="2"/>
    </row>
    <row r="622" spans="1:22" s="371" customFormat="1" ht="13.5" customHeight="1">
      <c r="A622" s="106">
        <v>2018</v>
      </c>
      <c r="B622" s="364"/>
      <c r="C622" s="364"/>
      <c r="D622" s="365"/>
      <c r="E622" s="366"/>
      <c r="F622" s="367"/>
      <c r="G622" s="172">
        <f>SUM(G620:G621)</f>
        <v>20</v>
      </c>
      <c r="H622" s="368"/>
      <c r="I622" s="369"/>
      <c r="J622" s="370"/>
      <c r="K622" s="369"/>
      <c r="L622" s="369"/>
      <c r="M622" s="369"/>
      <c r="N622" s="369"/>
      <c r="O622" s="369"/>
      <c r="P622" s="369"/>
      <c r="Q622" s="369"/>
      <c r="R622" s="369"/>
      <c r="S622" s="369"/>
      <c r="T622" s="369"/>
    </row>
    <row r="623" spans="1:22" s="371" customFormat="1" ht="13.5" customHeight="1">
      <c r="A623" s="1371">
        <v>2020</v>
      </c>
      <c r="B623" s="1362" t="s">
        <v>53</v>
      </c>
      <c r="C623" s="1362" t="s">
        <v>65</v>
      </c>
      <c r="D623" s="1411" t="s">
        <v>64</v>
      </c>
      <c r="E623" s="1404">
        <v>43897</v>
      </c>
      <c r="F623" s="1405" t="s">
        <v>826</v>
      </c>
      <c r="G623" s="1412">
        <v>5</v>
      </c>
      <c r="H623" s="1374" t="s">
        <v>435</v>
      </c>
      <c r="I623" s="369"/>
      <c r="J623" s="370"/>
      <c r="K623" s="369"/>
      <c r="L623" s="369"/>
      <c r="M623" s="369"/>
      <c r="N623" s="369"/>
      <c r="O623" s="369"/>
      <c r="P623" s="369"/>
      <c r="Q623" s="369"/>
      <c r="R623" s="369"/>
      <c r="S623" s="369"/>
      <c r="T623" s="369"/>
    </row>
    <row r="624" spans="1:22" s="371" customFormat="1" ht="13.5" customHeight="1">
      <c r="A624" s="1371">
        <v>2020</v>
      </c>
      <c r="B624" s="1362"/>
      <c r="C624" s="1362"/>
      <c r="D624" s="1411"/>
      <c r="E624" s="1404"/>
      <c r="F624" s="1405"/>
      <c r="G624" s="1412">
        <f>SUM(G623)</f>
        <v>5</v>
      </c>
      <c r="H624" s="1374"/>
      <c r="I624" s="369"/>
      <c r="J624" s="370"/>
      <c r="K624" s="369"/>
      <c r="L624" s="369"/>
      <c r="M624" s="369"/>
      <c r="N624" s="369"/>
      <c r="O624" s="369"/>
      <c r="P624" s="369"/>
      <c r="Q624" s="369"/>
      <c r="R624" s="369"/>
      <c r="S624" s="369"/>
      <c r="T624" s="369"/>
    </row>
    <row r="625" spans="1:20" s="371" customFormat="1" ht="13.5" customHeight="1">
      <c r="A625" s="106"/>
      <c r="B625" s="364"/>
      <c r="C625" s="364"/>
      <c r="D625" s="365"/>
      <c r="E625" s="366"/>
      <c r="F625" s="367"/>
      <c r="G625" s="172"/>
      <c r="H625" s="368"/>
      <c r="I625" s="369"/>
      <c r="J625" s="370"/>
      <c r="K625" s="369"/>
      <c r="L625" s="369"/>
      <c r="M625" s="369"/>
      <c r="N625" s="369"/>
      <c r="O625" s="369"/>
      <c r="P625" s="369"/>
      <c r="Q625" s="369"/>
      <c r="R625" s="369"/>
      <c r="S625" s="369"/>
      <c r="T625" s="369"/>
    </row>
    <row r="626" spans="1:20" ht="13.5" customHeight="1">
      <c r="A626" s="124" t="s">
        <v>46</v>
      </c>
      <c r="B626" s="125"/>
      <c r="C626" s="125" t="s">
        <v>827</v>
      </c>
      <c r="D626" s="272"/>
      <c r="E626" s="127"/>
      <c r="F626" s="146"/>
      <c r="G626" s="264">
        <f>G622+G624</f>
        <v>25</v>
      </c>
      <c r="H626" s="130"/>
      <c r="J626" s="93"/>
    </row>
    <row r="627" spans="1:20" ht="13.5" customHeight="1">
      <c r="A627" s="278"/>
      <c r="B627" s="154"/>
      <c r="C627" s="154"/>
      <c r="D627" s="279"/>
      <c r="E627" s="156"/>
      <c r="F627" s="157"/>
      <c r="G627" s="280"/>
      <c r="H627" s="179"/>
      <c r="J627" s="93"/>
    </row>
    <row r="628" spans="1:20">
      <c r="A628" s="134">
        <v>2018</v>
      </c>
      <c r="B628" s="107" t="s">
        <v>53</v>
      </c>
      <c r="C628" s="107" t="s">
        <v>155</v>
      </c>
      <c r="D628" s="107" t="s">
        <v>319</v>
      </c>
      <c r="E628" s="109">
        <v>43386</v>
      </c>
      <c r="F628" s="170" t="s">
        <v>828</v>
      </c>
      <c r="G628" s="111">
        <v>5</v>
      </c>
      <c r="H628" s="112" t="s">
        <v>248</v>
      </c>
      <c r="J628" s="2"/>
    </row>
    <row r="629" spans="1:20" s="371" customFormat="1" ht="13.5" customHeight="1">
      <c r="A629" s="106">
        <v>2018</v>
      </c>
      <c r="B629" s="364"/>
      <c r="C629" s="364"/>
      <c r="D629" s="365"/>
      <c r="E629" s="366"/>
      <c r="F629" s="367"/>
      <c r="G629" s="172">
        <f>SUM(G628:G628)</f>
        <v>5</v>
      </c>
      <c r="H629" s="368"/>
      <c r="I629" s="369"/>
      <c r="J629" s="370"/>
      <c r="K629" s="369"/>
      <c r="L629" s="369"/>
      <c r="M629" s="369"/>
      <c r="N629" s="369"/>
      <c r="O629" s="369"/>
      <c r="P629" s="369"/>
      <c r="Q629" s="369"/>
      <c r="R629" s="369"/>
      <c r="S629" s="369"/>
      <c r="T629" s="369"/>
    </row>
    <row r="630" spans="1:20" ht="13.5" customHeight="1">
      <c r="A630" s="124" t="s">
        <v>46</v>
      </c>
      <c r="B630" s="125"/>
      <c r="C630" s="125" t="s">
        <v>155</v>
      </c>
      <c r="D630" s="272"/>
      <c r="E630" s="127"/>
      <c r="F630" s="146"/>
      <c r="G630" s="264">
        <f>G629</f>
        <v>5</v>
      </c>
      <c r="H630" s="130"/>
      <c r="J630" s="93"/>
    </row>
    <row r="631" spans="1:20" ht="13.5" customHeight="1">
      <c r="A631" s="104"/>
      <c r="D631" s="72"/>
      <c r="F631" s="88"/>
      <c r="H631" s="105"/>
      <c r="J631" s="93"/>
    </row>
    <row r="632" spans="1:20" s="115" customFormat="1" ht="13.5" customHeight="1">
      <c r="A632" s="106">
        <v>2018</v>
      </c>
      <c r="B632" s="107" t="s">
        <v>164</v>
      </c>
      <c r="C632" s="107" t="s">
        <v>173</v>
      </c>
      <c r="D632" s="171" t="s">
        <v>500</v>
      </c>
      <c r="E632" s="109">
        <v>43415</v>
      </c>
      <c r="F632" s="110" t="s">
        <v>829</v>
      </c>
      <c r="G632" s="111">
        <v>0</v>
      </c>
      <c r="H632" s="112" t="s">
        <v>354</v>
      </c>
      <c r="I632" s="113" t="s">
        <v>234</v>
      </c>
      <c r="J632" s="114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</row>
    <row r="633" spans="1:20" s="115" customFormat="1" ht="13.5" customHeight="1">
      <c r="A633" s="106">
        <v>2018</v>
      </c>
      <c r="B633" s="107" t="s">
        <v>164</v>
      </c>
      <c r="C633" s="107" t="s">
        <v>173</v>
      </c>
      <c r="D633" s="171" t="s">
        <v>94</v>
      </c>
      <c r="E633" s="109">
        <v>43408</v>
      </c>
      <c r="F633" s="110" t="s">
        <v>830</v>
      </c>
      <c r="G633" s="111">
        <v>5</v>
      </c>
      <c r="H633" s="112" t="s">
        <v>831</v>
      </c>
      <c r="I633" s="113"/>
      <c r="J633" s="114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</row>
    <row r="634" spans="1:20" s="115" customFormat="1" ht="13.5" customHeight="1">
      <c r="A634" s="106">
        <v>2018</v>
      </c>
      <c r="B634" s="107"/>
      <c r="C634" s="107"/>
      <c r="D634" s="171"/>
      <c r="E634" s="109"/>
      <c r="F634" s="110"/>
      <c r="G634" s="111">
        <f>SUM(G632:G633)</f>
        <v>5</v>
      </c>
      <c r="H634" s="112"/>
      <c r="I634" s="113"/>
      <c r="J634" s="114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</row>
    <row r="635" spans="1:20" ht="13.5" customHeight="1">
      <c r="A635" s="104">
        <v>2019</v>
      </c>
      <c r="B635" s="73" t="s">
        <v>164</v>
      </c>
      <c r="C635" s="73" t="s">
        <v>173</v>
      </c>
      <c r="D635" s="72" t="s">
        <v>500</v>
      </c>
      <c r="E635" s="85">
        <v>43779</v>
      </c>
      <c r="F635" s="132" t="s">
        <v>832</v>
      </c>
      <c r="G635" s="133">
        <v>5</v>
      </c>
      <c r="H635" s="105" t="s">
        <v>833</v>
      </c>
      <c r="J635" s="93"/>
    </row>
    <row r="636" spans="1:20" ht="13.5" customHeight="1">
      <c r="A636" s="104">
        <v>2019</v>
      </c>
      <c r="D636" s="72"/>
      <c r="F636" s="132"/>
      <c r="G636" s="133">
        <f>SUM(G635)</f>
        <v>5</v>
      </c>
      <c r="H636" s="105"/>
      <c r="J636" s="93"/>
    </row>
    <row r="637" spans="1:20" ht="13.5" customHeight="1">
      <c r="A637" s="281">
        <v>2020</v>
      </c>
      <c r="B637" s="180" t="s">
        <v>164</v>
      </c>
      <c r="C637" s="254" t="s">
        <v>834</v>
      </c>
      <c r="D637" s="254" t="s">
        <v>252</v>
      </c>
      <c r="E637" s="255">
        <v>43891</v>
      </c>
      <c r="F637" s="256" t="s">
        <v>830</v>
      </c>
      <c r="G637" s="257">
        <v>7</v>
      </c>
      <c r="H637" s="1365" t="s">
        <v>835</v>
      </c>
      <c r="J637" s="93"/>
    </row>
    <row r="638" spans="1:20" ht="13.5" customHeight="1">
      <c r="A638" s="104"/>
      <c r="D638" s="72"/>
      <c r="F638" s="132"/>
      <c r="G638" s="184">
        <f>SUM(G637)</f>
        <v>7</v>
      </c>
      <c r="H638" s="105"/>
      <c r="J638" s="93"/>
    </row>
    <row r="639" spans="1:20" ht="13.5" customHeight="1">
      <c r="A639" s="104"/>
      <c r="D639" s="72"/>
      <c r="F639" s="132"/>
      <c r="G639" s="133"/>
      <c r="H639" s="105"/>
      <c r="J639" s="93"/>
    </row>
    <row r="640" spans="1:20" ht="13.5" customHeight="1">
      <c r="A640" s="124" t="s">
        <v>46</v>
      </c>
      <c r="B640" s="125"/>
      <c r="C640" s="125" t="s">
        <v>836</v>
      </c>
      <c r="D640" s="272"/>
      <c r="E640" s="127"/>
      <c r="F640" s="128"/>
      <c r="G640" s="129">
        <f>G634+G636+G638</f>
        <v>17</v>
      </c>
      <c r="H640" s="130"/>
      <c r="J640" s="93"/>
    </row>
    <row r="641" spans="1:22" ht="13.5" customHeight="1">
      <c r="A641" s="278"/>
      <c r="B641" s="154"/>
      <c r="C641" s="154"/>
      <c r="D641" s="279"/>
      <c r="E641" s="156"/>
      <c r="F641" s="327"/>
      <c r="G641" s="153"/>
      <c r="H641" s="179"/>
      <c r="J641" s="93"/>
    </row>
    <row r="642" spans="1:22" s="115" customFormat="1">
      <c r="A642" s="134">
        <v>2018</v>
      </c>
      <c r="B642" s="107" t="s">
        <v>164</v>
      </c>
      <c r="C642" s="107" t="s">
        <v>167</v>
      </c>
      <c r="D642" s="107" t="s">
        <v>227</v>
      </c>
      <c r="E642" s="135">
        <v>43240</v>
      </c>
      <c r="F642" s="136" t="s">
        <v>837</v>
      </c>
      <c r="G642" s="111">
        <v>7</v>
      </c>
      <c r="H642" s="112" t="s">
        <v>838</v>
      </c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</row>
    <row r="643" spans="1:22">
      <c r="A643" s="134">
        <v>2018</v>
      </c>
      <c r="B643" s="107" t="s">
        <v>164</v>
      </c>
      <c r="C643" s="171" t="s">
        <v>167</v>
      </c>
      <c r="D643" s="107" t="s">
        <v>265</v>
      </c>
      <c r="E643" s="109">
        <v>43352</v>
      </c>
      <c r="F643" s="170" t="s">
        <v>839</v>
      </c>
      <c r="G643" s="172">
        <v>10</v>
      </c>
      <c r="H643" s="112" t="s">
        <v>840</v>
      </c>
      <c r="J643" s="2"/>
    </row>
    <row r="644" spans="1:22" s="115" customFormat="1">
      <c r="A644" s="134">
        <v>2018</v>
      </c>
      <c r="B644" s="107"/>
      <c r="C644" s="107"/>
      <c r="D644" s="107"/>
      <c r="E644" s="135"/>
      <c r="F644" s="136"/>
      <c r="G644" s="111">
        <f>SUM(G642:G643)</f>
        <v>17</v>
      </c>
      <c r="H644" s="112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</row>
    <row r="645" spans="1:22">
      <c r="A645" s="137">
        <v>2019</v>
      </c>
      <c r="B645" s="138" t="s">
        <v>164</v>
      </c>
      <c r="C645" s="138" t="s">
        <v>167</v>
      </c>
      <c r="D645" s="138" t="s">
        <v>227</v>
      </c>
      <c r="E645" s="139">
        <v>43604</v>
      </c>
      <c r="F645" s="140" t="s">
        <v>841</v>
      </c>
      <c r="G645" s="141">
        <v>3</v>
      </c>
      <c r="H645" s="142" t="s">
        <v>842</v>
      </c>
      <c r="J645" s="2"/>
    </row>
    <row r="646" spans="1:22">
      <c r="A646" s="173">
        <v>2019</v>
      </c>
      <c r="B646" s="138" t="s">
        <v>164</v>
      </c>
      <c r="C646" s="174" t="s">
        <v>167</v>
      </c>
      <c r="D646" s="174" t="s">
        <v>277</v>
      </c>
      <c r="E646" s="175">
        <v>43716</v>
      </c>
      <c r="F646" s="150" t="s">
        <v>843</v>
      </c>
      <c r="G646" s="173">
        <v>10</v>
      </c>
      <c r="H646" s="105" t="s">
        <v>840</v>
      </c>
    </row>
    <row r="647" spans="1:22">
      <c r="A647" s="137">
        <v>2019</v>
      </c>
      <c r="B647" s="143"/>
      <c r="C647" s="143"/>
      <c r="D647" s="138"/>
      <c r="E647" s="139"/>
      <c r="F647" s="140"/>
      <c r="G647" s="141">
        <f>SUM(G645:G646)</f>
        <v>13</v>
      </c>
      <c r="H647" s="142"/>
      <c r="J647" s="2"/>
    </row>
    <row r="648" spans="1:22">
      <c r="A648" s="244">
        <v>2020</v>
      </c>
      <c r="B648" s="245" t="s">
        <v>164</v>
      </c>
      <c r="C648" s="254" t="s">
        <v>167</v>
      </c>
      <c r="D648" s="254" t="s">
        <v>252</v>
      </c>
      <c r="E648" s="255">
        <v>43891</v>
      </c>
      <c r="F648" s="256" t="s">
        <v>844</v>
      </c>
      <c r="G648" s="257">
        <v>10</v>
      </c>
      <c r="H648" s="1365" t="s">
        <v>845</v>
      </c>
      <c r="J648" s="2"/>
    </row>
    <row r="649" spans="1:22">
      <c r="A649" s="244">
        <v>2020</v>
      </c>
      <c r="B649" s="245" t="s">
        <v>164</v>
      </c>
      <c r="C649" s="254" t="s">
        <v>167</v>
      </c>
      <c r="D649" s="254" t="s">
        <v>252</v>
      </c>
      <c r="E649" s="255">
        <v>43891</v>
      </c>
      <c r="F649" s="256" t="s">
        <v>841</v>
      </c>
      <c r="G649" s="257">
        <v>3</v>
      </c>
      <c r="H649" s="1365" t="s">
        <v>846</v>
      </c>
      <c r="J649" s="2"/>
    </row>
    <row r="650" spans="1:22">
      <c r="A650" s="244">
        <v>2020</v>
      </c>
      <c r="B650" s="245"/>
      <c r="C650" s="143"/>
      <c r="D650" s="138"/>
      <c r="E650" s="139"/>
      <c r="F650" s="140"/>
      <c r="G650" s="141">
        <f>SUM(G648:G649)</f>
        <v>13</v>
      </c>
      <c r="H650" s="142"/>
      <c r="J650" s="2"/>
    </row>
    <row r="651" spans="1:22" ht="13.5" customHeight="1">
      <c r="A651" s="144" t="s">
        <v>46</v>
      </c>
      <c r="B651" s="125"/>
      <c r="C651" s="145" t="s">
        <v>847</v>
      </c>
      <c r="D651" s="125"/>
      <c r="E651" s="127"/>
      <c r="F651" s="146"/>
      <c r="G651" s="129">
        <f>G644+G647+G650</f>
        <v>43</v>
      </c>
      <c r="H651" s="130"/>
      <c r="J651" s="93"/>
    </row>
    <row r="652" spans="1:22" ht="13.5" customHeight="1">
      <c r="A652" s="147"/>
      <c r="C652" s="148"/>
      <c r="F652" s="88"/>
      <c r="G652" s="133"/>
      <c r="H652" s="105"/>
      <c r="J652" s="93"/>
    </row>
    <row r="653" spans="1:22" s="115" customFormat="1" ht="13.5" customHeight="1">
      <c r="A653" s="106">
        <v>2018</v>
      </c>
      <c r="B653" s="107" t="s">
        <v>91</v>
      </c>
      <c r="C653" s="107" t="s">
        <v>188</v>
      </c>
      <c r="D653" s="108" t="s">
        <v>222</v>
      </c>
      <c r="E653" s="109">
        <v>43163</v>
      </c>
      <c r="F653" s="110" t="s">
        <v>848</v>
      </c>
      <c r="G653" s="111">
        <v>7</v>
      </c>
      <c r="H653" s="112" t="s">
        <v>849</v>
      </c>
      <c r="I653" s="113"/>
      <c r="J653" s="114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</row>
    <row r="654" spans="1:22">
      <c r="A654" s="134">
        <v>2018</v>
      </c>
      <c r="B654" s="107" t="s">
        <v>91</v>
      </c>
      <c r="C654" s="171" t="s">
        <v>850</v>
      </c>
      <c r="D654" s="107" t="s">
        <v>265</v>
      </c>
      <c r="E654" s="109">
        <v>43352</v>
      </c>
      <c r="F654" s="170" t="s">
        <v>851</v>
      </c>
      <c r="G654" s="172">
        <v>3</v>
      </c>
      <c r="H654" s="112" t="s">
        <v>852</v>
      </c>
      <c r="J654" s="2"/>
    </row>
    <row r="655" spans="1:22">
      <c r="A655" s="134">
        <v>2018</v>
      </c>
      <c r="B655" s="107" t="s">
        <v>91</v>
      </c>
      <c r="C655" s="171" t="s">
        <v>850</v>
      </c>
      <c r="D655" s="107" t="s">
        <v>265</v>
      </c>
      <c r="E655" s="109">
        <v>43352</v>
      </c>
      <c r="F655" s="170" t="s">
        <v>853</v>
      </c>
      <c r="G655" s="172">
        <v>3</v>
      </c>
      <c r="H655" s="112" t="s">
        <v>677</v>
      </c>
      <c r="J655" s="2"/>
    </row>
    <row r="656" spans="1:22" ht="13.5" customHeight="1">
      <c r="A656" s="106">
        <v>2018</v>
      </c>
      <c r="B656" s="116"/>
      <c r="C656" s="116"/>
      <c r="D656" s="117"/>
      <c r="E656" s="118"/>
      <c r="F656" s="119"/>
      <c r="G656" s="111">
        <f>SUM(G653:G655)</f>
        <v>13</v>
      </c>
      <c r="H656" s="120"/>
      <c r="I656" s="261"/>
      <c r="J656" s="189"/>
      <c r="L656" s="195"/>
      <c r="M656" s="195"/>
      <c r="N656" s="261"/>
      <c r="O656" s="261"/>
      <c r="P656" s="261"/>
      <c r="Q656" s="261"/>
      <c r="R656" s="261"/>
      <c r="S656" s="261"/>
      <c r="T656" s="261"/>
      <c r="U656" s="340"/>
      <c r="V656" s="340"/>
    </row>
    <row r="657" spans="1:22">
      <c r="A657" s="137">
        <v>2019</v>
      </c>
      <c r="B657" s="138" t="s">
        <v>164</v>
      </c>
      <c r="C657" s="143" t="s">
        <v>188</v>
      </c>
      <c r="D657" s="138" t="s">
        <v>227</v>
      </c>
      <c r="E657" s="139">
        <v>43604</v>
      </c>
      <c r="F657" s="140" t="s">
        <v>854</v>
      </c>
      <c r="G657" s="141">
        <v>10</v>
      </c>
      <c r="H657" s="142" t="s">
        <v>855</v>
      </c>
    </row>
    <row r="658" spans="1:22">
      <c r="A658" s="137">
        <v>2019</v>
      </c>
      <c r="B658" s="143"/>
      <c r="C658" s="143"/>
      <c r="D658" s="138"/>
      <c r="E658" s="139"/>
      <c r="F658" s="140"/>
      <c r="G658" s="141">
        <f>SUM(G657)</f>
        <v>10</v>
      </c>
      <c r="H658" s="142"/>
    </row>
    <row r="659" spans="1:22" ht="13.5" customHeight="1">
      <c r="A659" s="124" t="s">
        <v>46</v>
      </c>
      <c r="B659" s="125"/>
      <c r="C659" s="125" t="s">
        <v>856</v>
      </c>
      <c r="D659" s="126"/>
      <c r="E659" s="127"/>
      <c r="F659" s="128"/>
      <c r="G659" s="129">
        <f>G656+G658</f>
        <v>23</v>
      </c>
      <c r="H659" s="130"/>
      <c r="J659" s="93"/>
    </row>
    <row r="660" spans="1:22" ht="13.5" customHeight="1">
      <c r="A660" s="104"/>
      <c r="D660" s="131"/>
      <c r="F660" s="132"/>
      <c r="G660" s="133"/>
      <c r="H660" s="105"/>
      <c r="J660" s="93"/>
    </row>
    <row r="661" spans="1:22" ht="13.5" customHeight="1">
      <c r="A661" s="134">
        <v>2018</v>
      </c>
      <c r="B661" s="107" t="s">
        <v>164</v>
      </c>
      <c r="C661" s="107" t="s">
        <v>857</v>
      </c>
      <c r="D661" s="107" t="s">
        <v>500</v>
      </c>
      <c r="E661" s="109">
        <v>43415</v>
      </c>
      <c r="F661" s="170" t="s">
        <v>858</v>
      </c>
      <c r="G661" s="172">
        <v>5</v>
      </c>
      <c r="H661" s="112" t="s">
        <v>414</v>
      </c>
      <c r="J661" s="296"/>
      <c r="K661" s="271"/>
      <c r="N661" s="271"/>
      <c r="O661" s="271"/>
      <c r="P661" s="271"/>
      <c r="Q661" s="271"/>
      <c r="R661" s="271"/>
      <c r="S661" s="271"/>
      <c r="T661" s="271"/>
      <c r="U661" s="372"/>
      <c r="V661" s="372"/>
    </row>
    <row r="662" spans="1:22" ht="13.5" customHeight="1">
      <c r="A662" s="134">
        <v>2018</v>
      </c>
      <c r="B662" s="107"/>
      <c r="C662" s="107"/>
      <c r="D662" s="107"/>
      <c r="E662" s="109"/>
      <c r="F662" s="170"/>
      <c r="G662" s="172">
        <f>SUM(G661)</f>
        <v>5</v>
      </c>
      <c r="H662" s="270"/>
      <c r="J662" s="296"/>
      <c r="K662" s="271"/>
      <c r="N662" s="271"/>
      <c r="O662" s="271"/>
      <c r="P662" s="271"/>
      <c r="Q662" s="271"/>
      <c r="R662" s="271"/>
      <c r="S662" s="271"/>
      <c r="T662" s="271"/>
      <c r="U662" s="372"/>
      <c r="V662" s="372"/>
    </row>
    <row r="663" spans="1:22" ht="13.5" customHeight="1">
      <c r="A663" s="144" t="s">
        <v>46</v>
      </c>
      <c r="B663" s="125"/>
      <c r="C663" s="125" t="s">
        <v>859</v>
      </c>
      <c r="D663" s="125"/>
      <c r="E663" s="127"/>
      <c r="F663" s="146"/>
      <c r="G663" s="264">
        <f>G662</f>
        <v>5</v>
      </c>
      <c r="H663" s="130"/>
      <c r="J663" s="2"/>
    </row>
    <row r="664" spans="1:22" ht="13.5" customHeight="1">
      <c r="A664" s="147"/>
      <c r="F664" s="88"/>
      <c r="H664" s="105"/>
      <c r="J664" s="2"/>
    </row>
    <row r="665" spans="1:22" s="115" customFormat="1" ht="13.5" customHeight="1">
      <c r="A665" s="106">
        <v>2018</v>
      </c>
      <c r="B665" s="107" t="s">
        <v>164</v>
      </c>
      <c r="C665" s="107" t="s">
        <v>198</v>
      </c>
      <c r="D665" s="108" t="s">
        <v>222</v>
      </c>
      <c r="E665" s="109">
        <v>43163</v>
      </c>
      <c r="F665" s="110" t="s">
        <v>860</v>
      </c>
      <c r="G665" s="111">
        <v>3</v>
      </c>
      <c r="H665" s="112" t="s">
        <v>861</v>
      </c>
      <c r="I665" s="113"/>
      <c r="J665" s="114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</row>
    <row r="666" spans="1:22" s="115" customFormat="1">
      <c r="A666" s="134">
        <v>2018</v>
      </c>
      <c r="B666" s="107" t="s">
        <v>164</v>
      </c>
      <c r="C666" s="107" t="s">
        <v>198</v>
      </c>
      <c r="D666" s="107" t="s">
        <v>227</v>
      </c>
      <c r="E666" s="135">
        <v>43240</v>
      </c>
      <c r="F666" s="136" t="s">
        <v>862</v>
      </c>
      <c r="G666" s="111">
        <v>3</v>
      </c>
      <c r="H666" s="112" t="s">
        <v>863</v>
      </c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</row>
    <row r="667" spans="1:22" s="115" customFormat="1">
      <c r="A667" s="134">
        <v>2018</v>
      </c>
      <c r="B667" s="107" t="s">
        <v>164</v>
      </c>
      <c r="C667" s="107" t="s">
        <v>198</v>
      </c>
      <c r="D667" s="107" t="s">
        <v>227</v>
      </c>
      <c r="E667" s="135">
        <v>43240</v>
      </c>
      <c r="F667" s="136" t="s">
        <v>864</v>
      </c>
      <c r="G667" s="111">
        <v>3</v>
      </c>
      <c r="H667" s="112" t="s">
        <v>865</v>
      </c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</row>
    <row r="668" spans="1:22" s="115" customFormat="1" ht="13.5" customHeight="1">
      <c r="A668" s="106">
        <v>2018</v>
      </c>
      <c r="B668" s="107"/>
      <c r="C668" s="107"/>
      <c r="D668" s="108"/>
      <c r="E668" s="109"/>
      <c r="F668" s="110"/>
      <c r="G668" s="111">
        <f>SUM(G665:G667)</f>
        <v>9</v>
      </c>
      <c r="H668" s="112"/>
      <c r="I668" s="113"/>
      <c r="J668" s="114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</row>
    <row r="669" spans="1:22" ht="13.5" customHeight="1">
      <c r="A669" s="124" t="s">
        <v>46</v>
      </c>
      <c r="B669" s="125"/>
      <c r="C669" s="125" t="s">
        <v>866</v>
      </c>
      <c r="D669" s="126"/>
      <c r="E669" s="127"/>
      <c r="F669" s="128"/>
      <c r="G669" s="129">
        <f>G668</f>
        <v>9</v>
      </c>
      <c r="H669" s="130"/>
      <c r="J669" s="93"/>
    </row>
    <row r="670" spans="1:22" ht="13.5" customHeight="1">
      <c r="A670" s="104"/>
      <c r="D670" s="131"/>
      <c r="F670" s="132"/>
      <c r="G670" s="133"/>
      <c r="H670" s="105"/>
      <c r="J670" s="93"/>
    </row>
    <row r="671" spans="1:22">
      <c r="A671" s="137">
        <v>2019</v>
      </c>
      <c r="B671" s="73" t="s">
        <v>91</v>
      </c>
      <c r="C671" s="143" t="s">
        <v>96</v>
      </c>
      <c r="D671" s="138" t="s">
        <v>227</v>
      </c>
      <c r="E671" s="139">
        <v>43604</v>
      </c>
      <c r="F671" s="140" t="s">
        <v>867</v>
      </c>
      <c r="G671" s="141">
        <v>10</v>
      </c>
      <c r="H671" s="142" t="s">
        <v>868</v>
      </c>
    </row>
    <row r="672" spans="1:22">
      <c r="A672" s="137">
        <v>2019</v>
      </c>
      <c r="B672" s="73" t="s">
        <v>91</v>
      </c>
      <c r="C672" s="143" t="s">
        <v>96</v>
      </c>
      <c r="D672" s="138" t="s">
        <v>227</v>
      </c>
      <c r="E672" s="139">
        <v>43604</v>
      </c>
      <c r="F672" s="140" t="s">
        <v>869</v>
      </c>
      <c r="G672" s="141">
        <v>7</v>
      </c>
      <c r="H672" s="142" t="s">
        <v>870</v>
      </c>
    </row>
    <row r="673" spans="1:20">
      <c r="A673" s="137">
        <v>2019</v>
      </c>
      <c r="B673" s="73" t="s">
        <v>91</v>
      </c>
      <c r="C673" s="143" t="s">
        <v>96</v>
      </c>
      <c r="D673" s="138" t="s">
        <v>227</v>
      </c>
      <c r="E673" s="139">
        <v>43604</v>
      </c>
      <c r="F673" s="140" t="s">
        <v>871</v>
      </c>
      <c r="G673" s="141">
        <v>3</v>
      </c>
      <c r="H673" s="142" t="s">
        <v>872</v>
      </c>
    </row>
    <row r="674" spans="1:20">
      <c r="A674" s="137">
        <v>2019</v>
      </c>
      <c r="B674" s="73" t="s">
        <v>91</v>
      </c>
      <c r="C674" s="143" t="s">
        <v>96</v>
      </c>
      <c r="D674" s="138" t="s">
        <v>227</v>
      </c>
      <c r="E674" s="139">
        <v>43604</v>
      </c>
      <c r="F674" s="140" t="s">
        <v>873</v>
      </c>
      <c r="G674" s="141">
        <v>7</v>
      </c>
      <c r="H674" s="142" t="s">
        <v>874</v>
      </c>
    </row>
    <row r="675" spans="1:20">
      <c r="A675" s="137">
        <v>2019</v>
      </c>
      <c r="B675" s="73" t="s">
        <v>91</v>
      </c>
      <c r="C675" s="143" t="s">
        <v>96</v>
      </c>
      <c r="D675" s="138" t="s">
        <v>227</v>
      </c>
      <c r="E675" s="139">
        <v>43604</v>
      </c>
      <c r="F675" s="140" t="s">
        <v>875</v>
      </c>
      <c r="G675" s="141">
        <v>3</v>
      </c>
      <c r="H675" s="142" t="s">
        <v>632</v>
      </c>
    </row>
    <row r="676" spans="1:20" ht="13.5" customHeight="1">
      <c r="A676" s="104">
        <v>2019</v>
      </c>
      <c r="B676" s="73" t="s">
        <v>91</v>
      </c>
      <c r="C676" s="73" t="s">
        <v>876</v>
      </c>
      <c r="D676" s="131" t="s">
        <v>78</v>
      </c>
      <c r="E676" s="85">
        <v>43611</v>
      </c>
      <c r="F676" s="132" t="s">
        <v>877</v>
      </c>
      <c r="G676" s="133">
        <v>15</v>
      </c>
      <c r="H676" s="105" t="s">
        <v>868</v>
      </c>
      <c r="J676" s="93"/>
    </row>
    <row r="677" spans="1:20" ht="13.5" customHeight="1">
      <c r="A677" s="104">
        <v>2019</v>
      </c>
      <c r="B677" s="73" t="s">
        <v>91</v>
      </c>
      <c r="C677" s="73" t="s">
        <v>876</v>
      </c>
      <c r="D677" s="131" t="s">
        <v>78</v>
      </c>
      <c r="E677" s="85">
        <v>43611</v>
      </c>
      <c r="F677" s="132" t="s">
        <v>871</v>
      </c>
      <c r="G677" s="133">
        <v>10</v>
      </c>
      <c r="H677" s="105" t="s">
        <v>870</v>
      </c>
      <c r="J677" s="93"/>
    </row>
    <row r="678" spans="1:20">
      <c r="A678" s="173">
        <v>2019</v>
      </c>
      <c r="B678" s="73" t="s">
        <v>91</v>
      </c>
      <c r="C678" s="174" t="s">
        <v>96</v>
      </c>
      <c r="D678" s="174" t="s">
        <v>277</v>
      </c>
      <c r="E678" s="175">
        <v>43716</v>
      </c>
      <c r="F678" s="150" t="s">
        <v>878</v>
      </c>
      <c r="G678" s="173">
        <v>3</v>
      </c>
      <c r="H678" s="105" t="s">
        <v>879</v>
      </c>
    </row>
    <row r="679" spans="1:20">
      <c r="A679" s="173">
        <v>2019</v>
      </c>
      <c r="B679" s="174"/>
      <c r="C679" s="174"/>
      <c r="D679" s="174"/>
      <c r="E679" s="175"/>
      <c r="F679" s="176"/>
      <c r="G679" s="173">
        <f>SUM(G671:G678)</f>
        <v>58</v>
      </c>
      <c r="H679" s="105"/>
    </row>
    <row r="680" spans="1:20">
      <c r="A680" s="184">
        <v>2020</v>
      </c>
      <c r="B680" s="180" t="s">
        <v>91</v>
      </c>
      <c r="C680" s="254" t="s">
        <v>96</v>
      </c>
      <c r="D680" s="254" t="s">
        <v>252</v>
      </c>
      <c r="E680" s="255">
        <v>43891</v>
      </c>
      <c r="F680" s="256" t="s">
        <v>871</v>
      </c>
      <c r="G680" s="257">
        <v>3</v>
      </c>
      <c r="H680" s="254" t="s">
        <v>880</v>
      </c>
    </row>
    <row r="681" spans="1:20">
      <c r="A681" s="184">
        <v>2020</v>
      </c>
      <c r="B681" s="180" t="s">
        <v>91</v>
      </c>
      <c r="C681" s="254" t="s">
        <v>96</v>
      </c>
      <c r="D681" s="254" t="s">
        <v>252</v>
      </c>
      <c r="E681" s="255">
        <v>43891</v>
      </c>
      <c r="F681" s="256" t="s">
        <v>873</v>
      </c>
      <c r="G681" s="257">
        <v>10</v>
      </c>
      <c r="H681" s="254" t="s">
        <v>881</v>
      </c>
    </row>
    <row r="682" spans="1:20">
      <c r="A682" s="184">
        <v>2020</v>
      </c>
      <c r="B682" s="180" t="s">
        <v>91</v>
      </c>
      <c r="C682" s="254" t="s">
        <v>96</v>
      </c>
      <c r="D682" s="254" t="s">
        <v>252</v>
      </c>
      <c r="E682" s="255">
        <v>43891</v>
      </c>
      <c r="F682" s="256" t="s">
        <v>882</v>
      </c>
      <c r="G682" s="257">
        <v>10</v>
      </c>
      <c r="H682" s="254" t="s">
        <v>883</v>
      </c>
    </row>
    <row r="683" spans="1:20">
      <c r="A683" s="184">
        <v>2020</v>
      </c>
      <c r="B683" s="180" t="s">
        <v>91</v>
      </c>
      <c r="C683" s="254" t="s">
        <v>96</v>
      </c>
      <c r="D683" s="254" t="s">
        <v>252</v>
      </c>
      <c r="E683" s="255">
        <v>43891</v>
      </c>
      <c r="F683" s="256" t="s">
        <v>884</v>
      </c>
      <c r="G683" s="257">
        <v>10</v>
      </c>
      <c r="H683" s="254" t="s">
        <v>885</v>
      </c>
    </row>
    <row r="684" spans="1:20">
      <c r="A684" s="173"/>
      <c r="B684" s="174"/>
      <c r="C684" s="174"/>
      <c r="D684" s="174"/>
      <c r="E684" s="175"/>
      <c r="F684" s="176"/>
      <c r="G684" s="173">
        <f>SUM(G680:G683)</f>
        <v>33</v>
      </c>
      <c r="H684" s="105"/>
    </row>
    <row r="685" spans="1:20" ht="13.5" customHeight="1">
      <c r="A685" s="144" t="s">
        <v>46</v>
      </c>
      <c r="B685" s="125"/>
      <c r="C685" s="145" t="s">
        <v>886</v>
      </c>
      <c r="D685" s="125"/>
      <c r="E685" s="127"/>
      <c r="F685" s="146"/>
      <c r="G685" s="129">
        <f>G679+G684</f>
        <v>91</v>
      </c>
      <c r="H685" s="130"/>
      <c r="J685" s="93"/>
    </row>
    <row r="686" spans="1:20" ht="13.5" customHeight="1">
      <c r="A686" s="147"/>
      <c r="C686" s="148"/>
      <c r="F686" s="88"/>
      <c r="G686" s="133"/>
      <c r="H686" s="105"/>
      <c r="J686" s="93"/>
    </row>
    <row r="687" spans="1:20" s="115" customFormat="1" ht="13.5" customHeight="1">
      <c r="A687" s="106">
        <v>2018</v>
      </c>
      <c r="B687" s="107" t="s">
        <v>164</v>
      </c>
      <c r="C687" s="107" t="s">
        <v>181</v>
      </c>
      <c r="D687" s="171" t="s">
        <v>55</v>
      </c>
      <c r="E687" s="109">
        <v>43149</v>
      </c>
      <c r="F687" s="170" t="s">
        <v>887</v>
      </c>
      <c r="G687" s="172">
        <v>5</v>
      </c>
      <c r="H687" s="112" t="s">
        <v>354</v>
      </c>
      <c r="I687" s="113"/>
      <c r="J687" s="114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</row>
    <row r="688" spans="1:20" s="115" customFormat="1" ht="13.5" customHeight="1">
      <c r="A688" s="106">
        <v>2018</v>
      </c>
      <c r="B688" s="107" t="s">
        <v>164</v>
      </c>
      <c r="C688" s="107" t="s">
        <v>181</v>
      </c>
      <c r="D688" s="171" t="s">
        <v>64</v>
      </c>
      <c r="E688" s="109">
        <v>43169</v>
      </c>
      <c r="F688" s="170" t="s">
        <v>888</v>
      </c>
      <c r="G688" s="172">
        <v>5</v>
      </c>
      <c r="H688" s="112" t="s">
        <v>354</v>
      </c>
      <c r="I688" s="113"/>
      <c r="J688" s="114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</row>
    <row r="689" spans="1:22" s="115" customFormat="1" ht="13.5" customHeight="1">
      <c r="A689" s="106">
        <v>2018</v>
      </c>
      <c r="B689" s="107" t="s">
        <v>164</v>
      </c>
      <c r="C689" s="107" t="s">
        <v>181</v>
      </c>
      <c r="D689" s="171" t="s">
        <v>68</v>
      </c>
      <c r="E689" s="109">
        <v>43176</v>
      </c>
      <c r="F689" s="170" t="s">
        <v>888</v>
      </c>
      <c r="G689" s="172">
        <v>10</v>
      </c>
      <c r="H689" s="112" t="s">
        <v>342</v>
      </c>
      <c r="I689" s="113"/>
      <c r="J689" s="114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</row>
    <row r="690" spans="1:22" s="115" customFormat="1" ht="13.5" customHeight="1">
      <c r="A690" s="106">
        <v>2018</v>
      </c>
      <c r="B690" s="107"/>
      <c r="C690" s="107"/>
      <c r="D690" s="171"/>
      <c r="E690" s="109"/>
      <c r="F690" s="170"/>
      <c r="G690" s="172">
        <f>SUM(G687:G689)</f>
        <v>20</v>
      </c>
      <c r="H690" s="112"/>
      <c r="I690" s="113"/>
      <c r="J690" s="114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</row>
    <row r="691" spans="1:22" ht="13.5" customHeight="1">
      <c r="A691" s="104">
        <v>2019</v>
      </c>
      <c r="B691" s="73" t="s">
        <v>164</v>
      </c>
      <c r="C691" s="73" t="s">
        <v>181</v>
      </c>
      <c r="D691" s="72" t="s">
        <v>86</v>
      </c>
      <c r="E691" s="85">
        <v>43562</v>
      </c>
      <c r="F691" s="88" t="s">
        <v>889</v>
      </c>
      <c r="G691" s="87">
        <v>0</v>
      </c>
      <c r="H691" s="105" t="s">
        <v>831</v>
      </c>
      <c r="I691" s="2" t="s">
        <v>234</v>
      </c>
      <c r="J691" s="93"/>
    </row>
    <row r="692" spans="1:22" ht="13.5" customHeight="1">
      <c r="A692" s="104">
        <v>2019</v>
      </c>
      <c r="D692" s="72"/>
      <c r="F692" s="88"/>
      <c r="G692" s="87">
        <f>SUM(G691)</f>
        <v>0</v>
      </c>
      <c r="H692" s="105"/>
      <c r="J692" s="93"/>
    </row>
    <row r="693" spans="1:22" ht="13.5" customHeight="1">
      <c r="A693" s="1371">
        <v>2020</v>
      </c>
      <c r="B693" s="1362" t="s">
        <v>164</v>
      </c>
      <c r="C693" s="1362" t="s">
        <v>181</v>
      </c>
      <c r="D693" s="1411" t="s">
        <v>64</v>
      </c>
      <c r="E693" s="1404">
        <v>43897</v>
      </c>
      <c r="F693" s="1405" t="s">
        <v>890</v>
      </c>
      <c r="G693" s="1412">
        <v>0</v>
      </c>
      <c r="H693" s="1374" t="s">
        <v>891</v>
      </c>
      <c r="I693" s="2" t="s">
        <v>234</v>
      </c>
      <c r="J693" s="93"/>
    </row>
    <row r="694" spans="1:22" ht="13.5" customHeight="1">
      <c r="A694" s="1371"/>
      <c r="B694" s="1362"/>
      <c r="C694" s="1362"/>
      <c r="D694" s="1411"/>
      <c r="E694" s="1404"/>
      <c r="F694" s="1405"/>
      <c r="G694" s="1412">
        <f>SUM(G693)</f>
        <v>0</v>
      </c>
      <c r="H694" s="1374"/>
      <c r="J694" s="93"/>
    </row>
    <row r="695" spans="1:22" ht="13.5" customHeight="1">
      <c r="A695" s="104"/>
      <c r="D695" s="72"/>
      <c r="F695" s="88"/>
      <c r="H695" s="105"/>
      <c r="J695" s="93"/>
    </row>
    <row r="696" spans="1:22" ht="13.5" customHeight="1">
      <c r="A696" s="124" t="s">
        <v>46</v>
      </c>
      <c r="B696" s="125"/>
      <c r="C696" s="125" t="s">
        <v>892</v>
      </c>
      <c r="D696" s="272"/>
      <c r="E696" s="127"/>
      <c r="F696" s="146"/>
      <c r="G696" s="264">
        <f>G690+G692</f>
        <v>20</v>
      </c>
      <c r="H696" s="130"/>
      <c r="J696" s="93"/>
    </row>
    <row r="697" spans="1:22" ht="13.5" customHeight="1">
      <c r="A697" s="104"/>
      <c r="D697" s="72"/>
      <c r="F697" s="88"/>
      <c r="H697" s="105"/>
      <c r="J697" s="93"/>
    </row>
    <row r="698" spans="1:22">
      <c r="A698" s="134">
        <v>2018</v>
      </c>
      <c r="B698" s="107" t="s">
        <v>164</v>
      </c>
      <c r="C698" s="171" t="s">
        <v>195</v>
      </c>
      <c r="D698" s="107" t="s">
        <v>265</v>
      </c>
      <c r="E698" s="109">
        <v>43352</v>
      </c>
      <c r="F698" s="170" t="s">
        <v>893</v>
      </c>
      <c r="G698" s="172">
        <v>10</v>
      </c>
      <c r="H698" s="112" t="s">
        <v>894</v>
      </c>
      <c r="J698" s="2"/>
    </row>
    <row r="699" spans="1:22" ht="13.5" customHeight="1">
      <c r="A699" s="134">
        <v>2018</v>
      </c>
      <c r="B699" s="116"/>
      <c r="C699" s="151"/>
      <c r="D699" s="116"/>
      <c r="E699" s="118"/>
      <c r="F699" s="152"/>
      <c r="G699" s="111">
        <v>10</v>
      </c>
      <c r="H699" s="120"/>
      <c r="J699" s="349"/>
      <c r="L699" s="271"/>
      <c r="M699" s="271"/>
      <c r="N699" s="352"/>
      <c r="O699" s="352"/>
      <c r="P699" s="113"/>
      <c r="Q699" s="113"/>
      <c r="R699" s="113"/>
      <c r="S699" s="113"/>
      <c r="T699" s="113"/>
      <c r="U699" s="115"/>
      <c r="V699" s="115"/>
    </row>
    <row r="700" spans="1:22" ht="13.5" customHeight="1">
      <c r="A700" s="144" t="s">
        <v>46</v>
      </c>
      <c r="B700" s="125"/>
      <c r="C700" s="145" t="s">
        <v>895</v>
      </c>
      <c r="D700" s="125"/>
      <c r="E700" s="127"/>
      <c r="F700" s="146"/>
      <c r="G700" s="129">
        <f>G699</f>
        <v>10</v>
      </c>
      <c r="H700" s="130"/>
      <c r="J700" s="93"/>
    </row>
    <row r="701" spans="1:22" ht="13.5" customHeight="1">
      <c r="A701" s="147"/>
      <c r="C701" s="148"/>
      <c r="F701" s="88"/>
      <c r="G701" s="133"/>
      <c r="H701" s="105"/>
      <c r="J701" s="93"/>
    </row>
    <row r="702" spans="1:22" ht="13.5" customHeight="1">
      <c r="A702" s="198">
        <v>2017</v>
      </c>
      <c r="B702" s="116" t="s">
        <v>53</v>
      </c>
      <c r="C702" s="151" t="s">
        <v>57</v>
      </c>
      <c r="D702" s="116" t="s">
        <v>461</v>
      </c>
      <c r="E702" s="118">
        <v>43002</v>
      </c>
      <c r="F702" s="152" t="s">
        <v>668</v>
      </c>
      <c r="G702" s="199">
        <v>0</v>
      </c>
      <c r="H702" s="120" t="s">
        <v>248</v>
      </c>
      <c r="J702" s="349"/>
      <c r="L702" s="271"/>
      <c r="M702" s="271"/>
      <c r="N702" s="352"/>
      <c r="O702" s="352"/>
      <c r="P702" s="113"/>
      <c r="Q702" s="113"/>
      <c r="R702" s="113"/>
      <c r="S702" s="113"/>
      <c r="T702" s="113"/>
      <c r="U702" s="115"/>
      <c r="V702" s="115"/>
    </row>
    <row r="703" spans="1:22" ht="13.5" customHeight="1">
      <c r="A703" s="198">
        <v>2017</v>
      </c>
      <c r="B703" s="116"/>
      <c r="C703" s="151"/>
      <c r="D703" s="116"/>
      <c r="E703" s="118"/>
      <c r="F703" s="152"/>
      <c r="G703" s="199">
        <v>0</v>
      </c>
      <c r="H703" s="120"/>
      <c r="J703" s="349"/>
      <c r="L703" s="271"/>
      <c r="M703" s="271"/>
      <c r="N703" s="352"/>
      <c r="O703" s="352"/>
      <c r="P703" s="113"/>
      <c r="Q703" s="113"/>
      <c r="R703" s="113"/>
      <c r="S703" s="113"/>
      <c r="T703" s="113"/>
      <c r="U703" s="115"/>
      <c r="V703" s="115"/>
    </row>
    <row r="704" spans="1:22" s="115" customFormat="1" ht="13.5" customHeight="1">
      <c r="A704" s="134">
        <v>2018</v>
      </c>
      <c r="B704" s="107" t="s">
        <v>53</v>
      </c>
      <c r="C704" s="169" t="s">
        <v>57</v>
      </c>
      <c r="D704" s="107" t="s">
        <v>270</v>
      </c>
      <c r="E704" s="109">
        <v>43401</v>
      </c>
      <c r="F704" s="170" t="s">
        <v>668</v>
      </c>
      <c r="G704" s="111">
        <v>0</v>
      </c>
      <c r="H704" s="112" t="s">
        <v>481</v>
      </c>
      <c r="I704" s="113" t="s">
        <v>234</v>
      </c>
      <c r="J704" s="114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</row>
    <row r="705" spans="1:22" ht="13.5" customHeight="1">
      <c r="A705" s="134">
        <v>2018</v>
      </c>
      <c r="B705" s="116"/>
      <c r="C705" s="151"/>
      <c r="D705" s="116"/>
      <c r="E705" s="118"/>
      <c r="F705" s="152"/>
      <c r="G705" s="111">
        <v>0</v>
      </c>
      <c r="H705" s="120"/>
      <c r="J705" s="349"/>
      <c r="L705" s="271"/>
      <c r="M705" s="271"/>
      <c r="N705" s="352"/>
      <c r="O705" s="352"/>
      <c r="P705" s="113"/>
      <c r="Q705" s="113"/>
      <c r="R705" s="113"/>
      <c r="S705" s="113"/>
      <c r="T705" s="113"/>
      <c r="U705" s="115"/>
      <c r="V705" s="115"/>
    </row>
    <row r="706" spans="1:22" ht="13.5" customHeight="1">
      <c r="A706" s="147">
        <v>2019</v>
      </c>
      <c r="B706" s="73" t="s">
        <v>53</v>
      </c>
      <c r="C706" s="148" t="s">
        <v>57</v>
      </c>
      <c r="D706" s="73" t="s">
        <v>270</v>
      </c>
      <c r="E706" s="85">
        <v>43765</v>
      </c>
      <c r="F706" s="88" t="s">
        <v>668</v>
      </c>
      <c r="G706" s="133">
        <v>0</v>
      </c>
      <c r="H706" s="105" t="s">
        <v>481</v>
      </c>
      <c r="J706" s="93"/>
    </row>
    <row r="707" spans="1:22" ht="13.5" customHeight="1">
      <c r="A707" s="147">
        <v>2019</v>
      </c>
      <c r="B707" s="73" t="s">
        <v>53</v>
      </c>
      <c r="C707" s="148" t="s">
        <v>57</v>
      </c>
      <c r="D707" s="73" t="s">
        <v>270</v>
      </c>
      <c r="E707" s="85">
        <v>43765</v>
      </c>
      <c r="F707" s="88" t="s">
        <v>896</v>
      </c>
      <c r="G707" s="133">
        <v>5</v>
      </c>
      <c r="H707" s="105" t="s">
        <v>248</v>
      </c>
      <c r="J707" s="93"/>
    </row>
    <row r="708" spans="1:22" ht="13.5" customHeight="1">
      <c r="A708" s="147">
        <v>2019</v>
      </c>
      <c r="C708" s="148"/>
      <c r="F708" s="88"/>
      <c r="G708" s="133">
        <f>SUM(G706:G707)</f>
        <v>5</v>
      </c>
      <c r="H708" s="105"/>
      <c r="J708" s="93"/>
    </row>
    <row r="709" spans="1:22" ht="13.5" customHeight="1">
      <c r="A709" s="1413">
        <v>2020</v>
      </c>
      <c r="B709" s="1362" t="s">
        <v>53</v>
      </c>
      <c r="C709" s="1403" t="s">
        <v>57</v>
      </c>
      <c r="D709" s="1362" t="s">
        <v>406</v>
      </c>
      <c r="E709" s="1404">
        <v>43867</v>
      </c>
      <c r="F709" s="1405"/>
      <c r="G709" s="1363">
        <v>0</v>
      </c>
      <c r="H709" s="1405" t="s">
        <v>481</v>
      </c>
      <c r="I709" s="1409" t="s">
        <v>897</v>
      </c>
      <c r="J709" s="93"/>
    </row>
    <row r="710" spans="1:22" ht="13.5" customHeight="1">
      <c r="A710" s="1413">
        <v>2020</v>
      </c>
      <c r="B710" s="1362" t="s">
        <v>53</v>
      </c>
      <c r="C710" s="1375" t="s">
        <v>898</v>
      </c>
      <c r="D710" s="1375" t="s">
        <v>252</v>
      </c>
      <c r="E710" s="1376">
        <v>43891</v>
      </c>
      <c r="F710" s="1375" t="s">
        <v>899</v>
      </c>
      <c r="G710" s="1378">
        <v>10</v>
      </c>
      <c r="H710" s="1414" t="s">
        <v>900</v>
      </c>
      <c r="I710" s="1409"/>
      <c r="J710" s="93"/>
    </row>
    <row r="711" spans="1:22" ht="13.5" customHeight="1">
      <c r="A711" s="147"/>
      <c r="C711" s="148"/>
      <c r="F711" s="88"/>
      <c r="G711" s="1363">
        <f>SUM(G709:G710)</f>
        <v>10</v>
      </c>
      <c r="I711" s="1409"/>
      <c r="J711" s="93"/>
    </row>
    <row r="712" spans="1:22" ht="13.5" customHeight="1">
      <c r="A712" s="147"/>
      <c r="C712" s="148"/>
      <c r="F712" s="88"/>
      <c r="G712" s="133"/>
      <c r="H712" s="105"/>
      <c r="J712" s="93"/>
    </row>
    <row r="713" spans="1:22" ht="13.5" customHeight="1">
      <c r="A713" s="144" t="s">
        <v>46</v>
      </c>
      <c r="B713" s="125"/>
      <c r="C713" s="145" t="s">
        <v>901</v>
      </c>
      <c r="D713" s="125"/>
      <c r="E713" s="127"/>
      <c r="F713" s="146"/>
      <c r="G713" s="129">
        <f>G708+G711</f>
        <v>15</v>
      </c>
      <c r="H713" s="130"/>
      <c r="J713" s="93"/>
    </row>
    <row r="714" spans="1:22" ht="13.5" customHeight="1">
      <c r="A714" s="147"/>
      <c r="C714" s="148"/>
      <c r="F714" s="88"/>
      <c r="G714" s="133"/>
      <c r="H714" s="105"/>
      <c r="J714" s="93"/>
    </row>
    <row r="715" spans="1:22" s="115" customFormat="1" ht="13.5" customHeight="1">
      <c r="A715" s="134">
        <v>2018</v>
      </c>
      <c r="B715" s="107" t="s">
        <v>91</v>
      </c>
      <c r="C715" s="169" t="s">
        <v>115</v>
      </c>
      <c r="D715" s="107" t="s">
        <v>222</v>
      </c>
      <c r="E715" s="109">
        <v>43163</v>
      </c>
      <c r="F715" s="170" t="s">
        <v>902</v>
      </c>
      <c r="G715" s="111">
        <v>3</v>
      </c>
      <c r="H715" s="112" t="s">
        <v>903</v>
      </c>
      <c r="I715" s="113"/>
      <c r="J715" s="114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</row>
    <row r="716" spans="1:22" s="115" customFormat="1">
      <c r="A716" s="134">
        <v>2018</v>
      </c>
      <c r="B716" s="107" t="s">
        <v>91</v>
      </c>
      <c r="C716" s="107" t="s">
        <v>115</v>
      </c>
      <c r="D716" s="107" t="s">
        <v>227</v>
      </c>
      <c r="E716" s="135">
        <v>43240</v>
      </c>
      <c r="F716" s="136" t="s">
        <v>904</v>
      </c>
      <c r="G716" s="111">
        <v>3</v>
      </c>
      <c r="H716" s="112" t="s">
        <v>905</v>
      </c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</row>
    <row r="717" spans="1:22" s="115" customFormat="1">
      <c r="A717" s="134">
        <v>2018</v>
      </c>
      <c r="B717" s="107" t="s">
        <v>91</v>
      </c>
      <c r="C717" s="107" t="s">
        <v>115</v>
      </c>
      <c r="D717" s="107" t="s">
        <v>227</v>
      </c>
      <c r="E717" s="135">
        <v>43240</v>
      </c>
      <c r="F717" s="136" t="s">
        <v>906</v>
      </c>
      <c r="G717" s="111">
        <v>7</v>
      </c>
      <c r="H717" s="112" t="s">
        <v>907</v>
      </c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</row>
    <row r="718" spans="1:22" s="115" customFormat="1">
      <c r="A718" s="134">
        <v>2018</v>
      </c>
      <c r="B718" s="107" t="s">
        <v>91</v>
      </c>
      <c r="C718" s="107" t="s">
        <v>115</v>
      </c>
      <c r="D718" s="107" t="s">
        <v>370</v>
      </c>
      <c r="E718" s="109">
        <v>43247</v>
      </c>
      <c r="F718" s="170" t="s">
        <v>908</v>
      </c>
      <c r="G718" s="111">
        <v>5</v>
      </c>
      <c r="H718" s="112" t="s">
        <v>512</v>
      </c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2">
      <c r="A719" s="134">
        <v>2018</v>
      </c>
      <c r="B719" s="107" t="s">
        <v>91</v>
      </c>
      <c r="C719" s="107" t="s">
        <v>115</v>
      </c>
      <c r="D719" s="107" t="s">
        <v>265</v>
      </c>
      <c r="E719" s="109">
        <v>43352</v>
      </c>
      <c r="F719" s="170" t="s">
        <v>909</v>
      </c>
      <c r="G719" s="111">
        <v>10</v>
      </c>
      <c r="H719" s="112" t="s">
        <v>910</v>
      </c>
      <c r="J719" s="2"/>
    </row>
    <row r="720" spans="1:22">
      <c r="A720" s="134">
        <v>2018</v>
      </c>
      <c r="B720" s="107" t="s">
        <v>91</v>
      </c>
      <c r="C720" s="171" t="s">
        <v>115</v>
      </c>
      <c r="D720" s="107" t="s">
        <v>265</v>
      </c>
      <c r="E720" s="109">
        <v>43352</v>
      </c>
      <c r="F720" s="170" t="s">
        <v>911</v>
      </c>
      <c r="G720" s="172">
        <v>7</v>
      </c>
      <c r="H720" s="112" t="s">
        <v>912</v>
      </c>
      <c r="J720" s="2"/>
    </row>
    <row r="721" spans="1:22" ht="13.5" customHeight="1">
      <c r="A721" s="134">
        <v>2018</v>
      </c>
      <c r="B721" s="116"/>
      <c r="C721" s="151"/>
      <c r="D721" s="116"/>
      <c r="E721" s="118"/>
      <c r="F721" s="152"/>
      <c r="G721" s="111">
        <f>SUM(G715:G720)</f>
        <v>35</v>
      </c>
      <c r="H721" s="120"/>
      <c r="J721" s="349"/>
      <c r="L721" s="271"/>
      <c r="M721" s="271"/>
      <c r="N721" s="113"/>
      <c r="O721" s="113"/>
      <c r="P721" s="195"/>
      <c r="Q721" s="195"/>
      <c r="R721" s="195"/>
      <c r="S721" s="195"/>
      <c r="T721" s="195"/>
      <c r="U721" s="197"/>
      <c r="V721" s="197"/>
    </row>
    <row r="722" spans="1:22">
      <c r="A722" s="147">
        <v>2019</v>
      </c>
      <c r="B722" s="73" t="s">
        <v>91</v>
      </c>
      <c r="C722" s="72" t="s">
        <v>115</v>
      </c>
      <c r="D722" s="73" t="s">
        <v>70</v>
      </c>
      <c r="E722" s="85">
        <v>43548</v>
      </c>
      <c r="F722" s="88" t="s">
        <v>913</v>
      </c>
      <c r="G722" s="87">
        <v>5</v>
      </c>
      <c r="H722" s="105" t="s">
        <v>800</v>
      </c>
      <c r="J722" s="2"/>
    </row>
    <row r="723" spans="1:22">
      <c r="A723" s="147">
        <v>2019</v>
      </c>
      <c r="B723" s="73" t="s">
        <v>91</v>
      </c>
      <c r="C723" s="72" t="s">
        <v>115</v>
      </c>
      <c r="D723" s="73" t="s">
        <v>66</v>
      </c>
      <c r="E723" s="85">
        <v>43541</v>
      </c>
      <c r="F723" s="88" t="s">
        <v>913</v>
      </c>
      <c r="G723" s="87">
        <v>5</v>
      </c>
      <c r="H723" s="105" t="s">
        <v>342</v>
      </c>
      <c r="J723" s="2"/>
    </row>
    <row r="724" spans="1:22">
      <c r="A724" s="147">
        <v>2019</v>
      </c>
      <c r="B724" s="73" t="s">
        <v>91</v>
      </c>
      <c r="C724" s="72" t="s">
        <v>115</v>
      </c>
      <c r="D724" s="73" t="s">
        <v>66</v>
      </c>
      <c r="E724" s="85">
        <v>43541</v>
      </c>
      <c r="F724" s="88" t="s">
        <v>913</v>
      </c>
      <c r="G724" s="87">
        <v>5</v>
      </c>
      <c r="H724" s="105" t="s">
        <v>800</v>
      </c>
      <c r="J724" s="2"/>
    </row>
    <row r="725" spans="1:22">
      <c r="A725" s="137">
        <v>2019</v>
      </c>
      <c r="B725" s="73" t="s">
        <v>91</v>
      </c>
      <c r="C725" s="143" t="s">
        <v>115</v>
      </c>
      <c r="D725" s="138" t="s">
        <v>227</v>
      </c>
      <c r="E725" s="139">
        <v>43604</v>
      </c>
      <c r="F725" s="140" t="s">
        <v>914</v>
      </c>
      <c r="G725" s="141">
        <v>10</v>
      </c>
      <c r="H725" s="142" t="s">
        <v>915</v>
      </c>
    </row>
    <row r="726" spans="1:22">
      <c r="A726" s="147">
        <v>2019</v>
      </c>
      <c r="B726" s="73" t="s">
        <v>91</v>
      </c>
      <c r="C726" s="72" t="s">
        <v>115</v>
      </c>
      <c r="D726" s="73" t="s">
        <v>78</v>
      </c>
      <c r="E726" s="85">
        <v>43611</v>
      </c>
      <c r="F726" s="88" t="s">
        <v>914</v>
      </c>
      <c r="G726" s="87">
        <v>10</v>
      </c>
      <c r="H726" s="105" t="s">
        <v>916</v>
      </c>
      <c r="J726" s="2"/>
    </row>
    <row r="727" spans="1:22">
      <c r="A727" s="173">
        <v>2019</v>
      </c>
      <c r="B727" s="73" t="s">
        <v>91</v>
      </c>
      <c r="C727" s="174" t="s">
        <v>115</v>
      </c>
      <c r="D727" s="174" t="s">
        <v>277</v>
      </c>
      <c r="E727" s="175">
        <v>43716</v>
      </c>
      <c r="F727" s="150" t="s">
        <v>917</v>
      </c>
      <c r="G727" s="173">
        <v>10</v>
      </c>
      <c r="H727" s="105" t="s">
        <v>374</v>
      </c>
    </row>
    <row r="728" spans="1:22" ht="13.5" customHeight="1">
      <c r="A728" s="147">
        <v>2019</v>
      </c>
      <c r="C728" s="148"/>
      <c r="F728" s="88"/>
      <c r="G728" s="133">
        <f>SUM(G722:G727)</f>
        <v>45</v>
      </c>
      <c r="H728" s="105"/>
      <c r="J728" s="93"/>
    </row>
    <row r="729" spans="1:22" ht="13.5" customHeight="1">
      <c r="A729" s="177">
        <v>2020</v>
      </c>
      <c r="B729" s="180" t="s">
        <v>91</v>
      </c>
      <c r="C729" s="254" t="s">
        <v>115</v>
      </c>
      <c r="D729" s="254" t="s">
        <v>252</v>
      </c>
      <c r="E729" s="255">
        <v>43891</v>
      </c>
      <c r="F729" s="256" t="s">
        <v>918</v>
      </c>
      <c r="G729" s="257">
        <v>7</v>
      </c>
      <c r="H729" s="265" t="s">
        <v>919</v>
      </c>
      <c r="J729" s="93"/>
    </row>
    <row r="730" spans="1:22" ht="13.5" customHeight="1">
      <c r="A730" s="147"/>
      <c r="C730" s="148"/>
      <c r="F730" s="88"/>
      <c r="G730" s="184">
        <f>SUM(G729)</f>
        <v>7</v>
      </c>
      <c r="H730" s="105"/>
      <c r="J730" s="93"/>
    </row>
    <row r="731" spans="1:22" ht="13.5" customHeight="1">
      <c r="A731" s="147"/>
      <c r="C731" s="148"/>
      <c r="F731" s="88"/>
      <c r="G731" s="133"/>
      <c r="H731" s="105"/>
      <c r="J731" s="93"/>
    </row>
    <row r="732" spans="1:22" ht="13.5" customHeight="1">
      <c r="A732" s="144" t="s">
        <v>46</v>
      </c>
      <c r="B732" s="125"/>
      <c r="C732" s="145" t="s">
        <v>920</v>
      </c>
      <c r="D732" s="125"/>
      <c r="E732" s="127"/>
      <c r="F732" s="146"/>
      <c r="G732" s="129">
        <f>G721+G728+G730</f>
        <v>87</v>
      </c>
      <c r="H732" s="130"/>
      <c r="J732" s="93"/>
    </row>
    <row r="733" spans="1:22" ht="13.5" customHeight="1">
      <c r="A733" s="147"/>
      <c r="C733" s="148"/>
      <c r="F733" s="88"/>
      <c r="G733" s="133"/>
      <c r="H733" s="105"/>
      <c r="J733" s="93"/>
    </row>
    <row r="734" spans="1:22" ht="13.5" customHeight="1">
      <c r="A734" s="147">
        <v>2019</v>
      </c>
      <c r="B734" s="73" t="s">
        <v>129</v>
      </c>
      <c r="C734" s="148" t="s">
        <v>921</v>
      </c>
      <c r="D734" s="73" t="s">
        <v>70</v>
      </c>
      <c r="E734" s="85">
        <v>43548</v>
      </c>
      <c r="F734" s="88" t="s">
        <v>922</v>
      </c>
      <c r="G734" s="133">
        <v>5</v>
      </c>
      <c r="H734" s="105" t="s">
        <v>342</v>
      </c>
      <c r="J734" s="93"/>
    </row>
    <row r="735" spans="1:22" ht="13.5" customHeight="1">
      <c r="A735" s="147">
        <v>2019</v>
      </c>
      <c r="B735" s="73" t="s">
        <v>129</v>
      </c>
      <c r="C735" s="148" t="s">
        <v>921</v>
      </c>
      <c r="D735" s="73" t="s">
        <v>70</v>
      </c>
      <c r="E735" s="85">
        <v>43548</v>
      </c>
      <c r="F735" s="88" t="s">
        <v>922</v>
      </c>
      <c r="G735" s="133">
        <v>5</v>
      </c>
      <c r="H735" s="105" t="s">
        <v>765</v>
      </c>
      <c r="J735" s="93"/>
    </row>
    <row r="736" spans="1:22" ht="13.5" customHeight="1">
      <c r="A736" s="104">
        <v>2019</v>
      </c>
      <c r="D736" s="72"/>
      <c r="F736" s="132"/>
      <c r="G736" s="133">
        <f>SUM(G734:G735)</f>
        <v>10</v>
      </c>
      <c r="H736" s="105"/>
      <c r="J736" s="2"/>
    </row>
    <row r="737" spans="1:20" ht="13.5" customHeight="1">
      <c r="A737" s="124" t="s">
        <v>46</v>
      </c>
      <c r="B737" s="125"/>
      <c r="C737" s="125" t="s">
        <v>923</v>
      </c>
      <c r="D737" s="272"/>
      <c r="E737" s="127"/>
      <c r="F737" s="128"/>
      <c r="G737" s="129">
        <f>G736</f>
        <v>10</v>
      </c>
      <c r="H737" s="130"/>
      <c r="J737" s="2"/>
    </row>
    <row r="738" spans="1:20" ht="13.5" customHeight="1">
      <c r="A738" s="104"/>
      <c r="D738" s="72"/>
      <c r="F738" s="132"/>
      <c r="G738" s="133"/>
      <c r="H738" s="105"/>
      <c r="J738" s="2"/>
    </row>
    <row r="739" spans="1:20" s="115" customFormat="1" ht="13.5" customHeight="1">
      <c r="A739" s="134">
        <v>2018</v>
      </c>
      <c r="B739" s="107" t="s">
        <v>91</v>
      </c>
      <c r="C739" s="169" t="s">
        <v>121</v>
      </c>
      <c r="D739" s="107" t="s">
        <v>924</v>
      </c>
      <c r="E739" s="109">
        <v>43142</v>
      </c>
      <c r="F739" s="170" t="s">
        <v>925</v>
      </c>
      <c r="G739" s="111">
        <v>10</v>
      </c>
      <c r="H739" s="112" t="s">
        <v>626</v>
      </c>
      <c r="I739" s="113"/>
      <c r="J739" s="114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</row>
    <row r="740" spans="1:20" s="115" customFormat="1" ht="13.5" customHeight="1">
      <c r="A740" s="134">
        <v>2018</v>
      </c>
      <c r="B740" s="107" t="s">
        <v>91</v>
      </c>
      <c r="C740" s="169" t="s">
        <v>121</v>
      </c>
      <c r="D740" s="107" t="s">
        <v>926</v>
      </c>
      <c r="E740" s="109">
        <v>43134</v>
      </c>
      <c r="F740" s="170" t="s">
        <v>927</v>
      </c>
      <c r="G740" s="111">
        <v>10</v>
      </c>
      <c r="H740" s="112" t="s">
        <v>626</v>
      </c>
      <c r="I740" s="113"/>
      <c r="J740" s="114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</row>
    <row r="741" spans="1:20" s="115" customFormat="1" ht="13.5" customHeight="1">
      <c r="A741" s="134">
        <v>2018</v>
      </c>
      <c r="B741" s="107" t="s">
        <v>91</v>
      </c>
      <c r="C741" s="169" t="s">
        <v>121</v>
      </c>
      <c r="D741" s="107" t="s">
        <v>222</v>
      </c>
      <c r="E741" s="109">
        <v>43163</v>
      </c>
      <c r="F741" s="170" t="s">
        <v>928</v>
      </c>
      <c r="G741" s="111">
        <v>7</v>
      </c>
      <c r="H741" s="112" t="s">
        <v>929</v>
      </c>
      <c r="I741" s="113"/>
      <c r="J741" s="114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</row>
    <row r="742" spans="1:20" s="115" customFormat="1" ht="13.5" customHeight="1">
      <c r="A742" s="134">
        <v>2018</v>
      </c>
      <c r="B742" s="107" t="s">
        <v>91</v>
      </c>
      <c r="C742" s="169" t="s">
        <v>121</v>
      </c>
      <c r="D742" s="107" t="s">
        <v>222</v>
      </c>
      <c r="E742" s="109">
        <v>43163</v>
      </c>
      <c r="F742" s="170" t="s">
        <v>930</v>
      </c>
      <c r="G742" s="111">
        <v>10</v>
      </c>
      <c r="H742" s="112" t="s">
        <v>931</v>
      </c>
      <c r="I742" s="113"/>
      <c r="J742" s="114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</row>
    <row r="743" spans="1:20" s="115" customFormat="1" ht="13.5" customHeight="1">
      <c r="A743" s="134">
        <v>2018</v>
      </c>
      <c r="B743" s="107" t="s">
        <v>91</v>
      </c>
      <c r="C743" s="169" t="s">
        <v>121</v>
      </c>
      <c r="D743" s="107" t="s">
        <v>346</v>
      </c>
      <c r="E743" s="109">
        <v>43219</v>
      </c>
      <c r="F743" s="170" t="s">
        <v>932</v>
      </c>
      <c r="G743" s="111">
        <v>5</v>
      </c>
      <c r="H743" s="112" t="s">
        <v>933</v>
      </c>
      <c r="I743" s="113"/>
      <c r="J743" s="114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</row>
    <row r="744" spans="1:20" s="115" customFormat="1" ht="13.5" customHeight="1">
      <c r="A744" s="134">
        <v>2018</v>
      </c>
      <c r="B744" s="107" t="s">
        <v>91</v>
      </c>
      <c r="C744" s="169" t="s">
        <v>121</v>
      </c>
      <c r="D744" s="107" t="s">
        <v>346</v>
      </c>
      <c r="E744" s="109">
        <v>43219</v>
      </c>
      <c r="F744" s="170" t="s">
        <v>932</v>
      </c>
      <c r="G744" s="111">
        <v>0</v>
      </c>
      <c r="H744" s="112" t="s">
        <v>244</v>
      </c>
      <c r="I744" s="113" t="s">
        <v>234</v>
      </c>
      <c r="J744" s="114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</row>
    <row r="745" spans="1:20" s="115" customFormat="1">
      <c r="A745" s="134">
        <v>2018</v>
      </c>
      <c r="B745" s="107" t="s">
        <v>91</v>
      </c>
      <c r="C745" s="107" t="s">
        <v>121</v>
      </c>
      <c r="D745" s="107" t="s">
        <v>227</v>
      </c>
      <c r="E745" s="135">
        <v>43240</v>
      </c>
      <c r="F745" s="136" t="s">
        <v>927</v>
      </c>
      <c r="G745" s="111">
        <v>10</v>
      </c>
      <c r="H745" s="112" t="s">
        <v>934</v>
      </c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</row>
    <row r="746" spans="1:20" s="115" customFormat="1">
      <c r="A746" s="134">
        <v>2018</v>
      </c>
      <c r="B746" s="107" t="s">
        <v>91</v>
      </c>
      <c r="C746" s="107" t="s">
        <v>121</v>
      </c>
      <c r="D746" s="107" t="s">
        <v>227</v>
      </c>
      <c r="E746" s="135">
        <v>43240</v>
      </c>
      <c r="F746" s="136" t="s">
        <v>925</v>
      </c>
      <c r="G746" s="111">
        <v>7</v>
      </c>
      <c r="H746" s="112" t="s">
        <v>935</v>
      </c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</row>
    <row r="747" spans="1:20" s="115" customFormat="1">
      <c r="A747" s="134">
        <v>2018</v>
      </c>
      <c r="B747" s="107" t="s">
        <v>91</v>
      </c>
      <c r="C747" s="107" t="s">
        <v>121</v>
      </c>
      <c r="D747" s="107" t="s">
        <v>227</v>
      </c>
      <c r="E747" s="135">
        <v>43240</v>
      </c>
      <c r="F747" s="136" t="s">
        <v>936</v>
      </c>
      <c r="G747" s="111">
        <v>10</v>
      </c>
      <c r="H747" s="112" t="s">
        <v>937</v>
      </c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</row>
    <row r="748" spans="1:20" s="115" customFormat="1">
      <c r="A748" s="134">
        <v>2018</v>
      </c>
      <c r="B748" s="107" t="s">
        <v>91</v>
      </c>
      <c r="C748" s="107" t="s">
        <v>121</v>
      </c>
      <c r="D748" s="107" t="s">
        <v>227</v>
      </c>
      <c r="E748" s="135">
        <v>43240</v>
      </c>
      <c r="F748" s="136" t="s">
        <v>938</v>
      </c>
      <c r="G748" s="111">
        <v>7</v>
      </c>
      <c r="H748" s="112" t="s">
        <v>939</v>
      </c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</row>
    <row r="749" spans="1:20" s="115" customFormat="1">
      <c r="A749" s="134">
        <v>2018</v>
      </c>
      <c r="B749" s="107" t="s">
        <v>91</v>
      </c>
      <c r="C749" s="107" t="s">
        <v>121</v>
      </c>
      <c r="D749" s="107" t="s">
        <v>227</v>
      </c>
      <c r="E749" s="135">
        <v>43240</v>
      </c>
      <c r="F749" s="136" t="s">
        <v>940</v>
      </c>
      <c r="G749" s="111">
        <v>3</v>
      </c>
      <c r="H749" s="112" t="s">
        <v>941</v>
      </c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</row>
    <row r="750" spans="1:20" s="115" customFormat="1">
      <c r="A750" s="134">
        <v>2018</v>
      </c>
      <c r="B750" s="107" t="s">
        <v>91</v>
      </c>
      <c r="C750" s="107" t="s">
        <v>121</v>
      </c>
      <c r="D750" s="107" t="s">
        <v>370</v>
      </c>
      <c r="E750" s="109">
        <v>43247</v>
      </c>
      <c r="F750" s="170" t="s">
        <v>942</v>
      </c>
      <c r="G750" s="111">
        <v>10</v>
      </c>
      <c r="H750" s="112" t="s">
        <v>916</v>
      </c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</row>
    <row r="751" spans="1:20" s="115" customFormat="1" ht="13.5" customHeight="1">
      <c r="A751" s="134">
        <v>2018</v>
      </c>
      <c r="B751" s="107"/>
      <c r="C751" s="169"/>
      <c r="D751" s="107"/>
      <c r="E751" s="109"/>
      <c r="F751" s="170"/>
      <c r="G751" s="111">
        <f>SUM(G739:G750)</f>
        <v>89</v>
      </c>
      <c r="H751" s="112"/>
      <c r="I751" s="113"/>
      <c r="J751" s="114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</row>
    <row r="752" spans="1:20">
      <c r="A752" s="137">
        <v>2019</v>
      </c>
      <c r="B752" s="138" t="s">
        <v>91</v>
      </c>
      <c r="C752" s="138" t="s">
        <v>121</v>
      </c>
      <c r="D752" s="138" t="s">
        <v>227</v>
      </c>
      <c r="E752" s="139">
        <v>43604</v>
      </c>
      <c r="F752" s="140" t="s">
        <v>943</v>
      </c>
      <c r="G752" s="141">
        <v>3</v>
      </c>
      <c r="H752" s="142" t="s">
        <v>944</v>
      </c>
      <c r="J752" s="2"/>
    </row>
    <row r="753" spans="1:20">
      <c r="A753" s="173">
        <v>2019</v>
      </c>
      <c r="B753" s="138" t="s">
        <v>91</v>
      </c>
      <c r="C753" s="174" t="s">
        <v>121</v>
      </c>
      <c r="D753" s="174" t="s">
        <v>277</v>
      </c>
      <c r="E753" s="175">
        <v>43716</v>
      </c>
      <c r="F753" s="150" t="s">
        <v>945</v>
      </c>
      <c r="G753" s="173">
        <v>10</v>
      </c>
      <c r="H753" s="105" t="s">
        <v>267</v>
      </c>
    </row>
    <row r="754" spans="1:20">
      <c r="A754" s="173">
        <v>2019</v>
      </c>
      <c r="B754" s="138" t="s">
        <v>91</v>
      </c>
      <c r="C754" s="174" t="s">
        <v>121</v>
      </c>
      <c r="D754" s="174" t="s">
        <v>277</v>
      </c>
      <c r="E754" s="175">
        <v>43716</v>
      </c>
      <c r="F754" s="150" t="s">
        <v>946</v>
      </c>
      <c r="G754" s="173">
        <v>10</v>
      </c>
      <c r="H754" s="105" t="s">
        <v>894</v>
      </c>
    </row>
    <row r="755" spans="1:20">
      <c r="A755" s="173">
        <v>2019</v>
      </c>
      <c r="B755" s="138" t="s">
        <v>91</v>
      </c>
      <c r="C755" s="174" t="s">
        <v>121</v>
      </c>
      <c r="D755" s="174" t="s">
        <v>277</v>
      </c>
      <c r="E755" s="175">
        <v>43716</v>
      </c>
      <c r="F755" s="150" t="s">
        <v>947</v>
      </c>
      <c r="G755" s="173">
        <v>7</v>
      </c>
      <c r="H755" s="105" t="s">
        <v>948</v>
      </c>
    </row>
    <row r="756" spans="1:20">
      <c r="A756" s="137">
        <v>2019</v>
      </c>
      <c r="B756" s="143"/>
      <c r="C756" s="143"/>
      <c r="D756" s="138"/>
      <c r="E756" s="139"/>
      <c r="F756" s="140"/>
      <c r="G756" s="141">
        <f>SUM(G752:G755)</f>
        <v>30</v>
      </c>
      <c r="H756" s="142"/>
      <c r="J756" s="2"/>
    </row>
    <row r="757" spans="1:20">
      <c r="A757" s="244">
        <v>2020</v>
      </c>
      <c r="B757" s="245" t="s">
        <v>91</v>
      </c>
      <c r="C757" s="254" t="s">
        <v>121</v>
      </c>
      <c r="D757" s="254" t="s">
        <v>252</v>
      </c>
      <c r="E757" s="255">
        <v>43891</v>
      </c>
      <c r="F757" s="256" t="s">
        <v>949</v>
      </c>
      <c r="G757" s="257">
        <v>3</v>
      </c>
      <c r="H757" s="254" t="s">
        <v>950</v>
      </c>
      <c r="J757" s="2"/>
    </row>
    <row r="758" spans="1:20">
      <c r="A758" s="137"/>
      <c r="B758" s="143"/>
      <c r="C758" s="143"/>
      <c r="D758" s="138"/>
      <c r="E758" s="139"/>
      <c r="F758" s="140"/>
      <c r="G758" s="248">
        <f>SUM(G757)</f>
        <v>3</v>
      </c>
      <c r="H758" s="142"/>
      <c r="J758" s="2"/>
    </row>
    <row r="759" spans="1:20">
      <c r="A759" s="137"/>
      <c r="B759" s="143"/>
      <c r="C759" s="143"/>
      <c r="D759" s="138"/>
      <c r="E759" s="139"/>
      <c r="F759" s="140"/>
      <c r="G759" s="141"/>
      <c r="H759" s="142"/>
      <c r="J759" s="2"/>
    </row>
    <row r="760" spans="1:20" ht="13.5" customHeight="1">
      <c r="A760" s="144" t="s">
        <v>46</v>
      </c>
      <c r="B760" s="125"/>
      <c r="C760" s="145" t="s">
        <v>951</v>
      </c>
      <c r="D760" s="125"/>
      <c r="E760" s="127"/>
      <c r="F760" s="146"/>
      <c r="G760" s="129">
        <f>G751+G756+G758</f>
        <v>122</v>
      </c>
      <c r="H760" s="130"/>
      <c r="J760" s="93"/>
    </row>
    <row r="761" spans="1:20" ht="13.5" customHeight="1">
      <c r="A761" s="178"/>
      <c r="B761" s="154"/>
      <c r="C761" s="155"/>
      <c r="D761" s="154"/>
      <c r="E761" s="156"/>
      <c r="F761" s="157"/>
      <c r="G761" s="153"/>
      <c r="H761" s="179"/>
      <c r="J761" s="93"/>
    </row>
    <row r="762" spans="1:20">
      <c r="A762" s="134">
        <v>2018</v>
      </c>
      <c r="B762" s="107" t="s">
        <v>53</v>
      </c>
      <c r="C762" s="171" t="s">
        <v>149</v>
      </c>
      <c r="D762" s="107" t="s">
        <v>265</v>
      </c>
      <c r="E762" s="109">
        <v>43352</v>
      </c>
      <c r="F762" s="170" t="s">
        <v>952</v>
      </c>
      <c r="G762" s="172">
        <v>7</v>
      </c>
      <c r="H762" s="112" t="s">
        <v>427</v>
      </c>
      <c r="J762" s="2"/>
    </row>
    <row r="763" spans="1:20" s="115" customFormat="1" ht="13.5" customHeight="1">
      <c r="A763" s="134">
        <v>2018</v>
      </c>
      <c r="B763" s="107"/>
      <c r="C763" s="169"/>
      <c r="D763" s="107"/>
      <c r="E763" s="109"/>
      <c r="F763" s="170"/>
      <c r="G763" s="111">
        <f>SUM(G762)</f>
        <v>7</v>
      </c>
      <c r="H763" s="112"/>
      <c r="I763" s="113"/>
      <c r="J763" s="114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</row>
    <row r="764" spans="1:20" ht="13.5" customHeight="1">
      <c r="A764" s="144" t="s">
        <v>46</v>
      </c>
      <c r="B764" s="125"/>
      <c r="C764" s="145" t="s">
        <v>953</v>
      </c>
      <c r="D764" s="125"/>
      <c r="E764" s="127"/>
      <c r="F764" s="146"/>
      <c r="G764" s="129">
        <f>G763</f>
        <v>7</v>
      </c>
      <c r="H764" s="130"/>
      <c r="J764" s="93"/>
    </row>
    <row r="765" spans="1:20" ht="13.5" customHeight="1">
      <c r="A765" s="147"/>
      <c r="C765" s="148"/>
      <c r="F765" s="88"/>
      <c r="G765" s="133"/>
      <c r="H765" s="105"/>
      <c r="J765" s="93"/>
    </row>
    <row r="766" spans="1:20" s="115" customFormat="1" ht="13.5" customHeight="1">
      <c r="A766" s="134">
        <v>2018</v>
      </c>
      <c r="B766" s="107" t="s">
        <v>53</v>
      </c>
      <c r="C766" s="169" t="s">
        <v>156</v>
      </c>
      <c r="D766" s="107" t="s">
        <v>70</v>
      </c>
      <c r="E766" s="109">
        <v>43170</v>
      </c>
      <c r="F766" s="170" t="s">
        <v>954</v>
      </c>
      <c r="G766" s="111">
        <v>5</v>
      </c>
      <c r="H766" s="112" t="s">
        <v>481</v>
      </c>
      <c r="I766" s="113"/>
      <c r="J766" s="114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</row>
    <row r="767" spans="1:20" s="115" customFormat="1" ht="13.5" customHeight="1">
      <c r="A767" s="134">
        <v>2018</v>
      </c>
      <c r="B767" s="107"/>
      <c r="C767" s="169"/>
      <c r="D767" s="107"/>
      <c r="E767" s="109"/>
      <c r="F767" s="170"/>
      <c r="G767" s="111">
        <f>SUM(G766)</f>
        <v>5</v>
      </c>
      <c r="H767" s="112"/>
      <c r="I767" s="113"/>
      <c r="J767" s="114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</row>
    <row r="768" spans="1:20" ht="13.5" customHeight="1">
      <c r="A768" s="144" t="s">
        <v>46</v>
      </c>
      <c r="B768" s="125"/>
      <c r="C768" s="145" t="s">
        <v>955</v>
      </c>
      <c r="D768" s="125"/>
      <c r="E768" s="127"/>
      <c r="F768" s="146"/>
      <c r="G768" s="129">
        <f>G767</f>
        <v>5</v>
      </c>
      <c r="H768" s="130"/>
      <c r="J768" s="93"/>
    </row>
    <row r="769" spans="1:22" ht="13.5" customHeight="1">
      <c r="A769" s="147"/>
      <c r="C769" s="72"/>
      <c r="F769" s="88"/>
      <c r="G769" s="133"/>
      <c r="H769" s="105"/>
      <c r="J769" s="93"/>
    </row>
    <row r="770" spans="1:22" ht="13.5" customHeight="1">
      <c r="A770" s="198">
        <v>2017</v>
      </c>
      <c r="B770" s="116" t="s">
        <v>53</v>
      </c>
      <c r="C770" s="342" t="s">
        <v>69</v>
      </c>
      <c r="D770" s="116" t="s">
        <v>55</v>
      </c>
      <c r="E770" s="118">
        <v>42784</v>
      </c>
      <c r="F770" s="152" t="s">
        <v>956</v>
      </c>
      <c r="G770" s="199">
        <v>5</v>
      </c>
      <c r="H770" s="120" t="s">
        <v>248</v>
      </c>
      <c r="I770" s="261"/>
      <c r="J770" s="262"/>
      <c r="K770" s="113"/>
      <c r="L770" s="195"/>
      <c r="M770" s="373"/>
      <c r="N770" s="374"/>
      <c r="O770" s="374"/>
      <c r="P770" s="271"/>
      <c r="Q770" s="271"/>
      <c r="R770" s="271"/>
      <c r="S770" s="271"/>
      <c r="T770" s="271"/>
      <c r="U770" s="372"/>
      <c r="V770" s="372"/>
    </row>
    <row r="771" spans="1:22" ht="13.5" customHeight="1">
      <c r="A771" s="198">
        <v>2017</v>
      </c>
      <c r="B771" s="116"/>
      <c r="C771" s="342"/>
      <c r="D771" s="116"/>
      <c r="E771" s="118"/>
      <c r="F771" s="152"/>
      <c r="G771" s="199">
        <v>5</v>
      </c>
      <c r="H771" s="120"/>
      <c r="I771" s="261"/>
      <c r="J771" s="262"/>
      <c r="K771" s="113"/>
      <c r="L771" s="195"/>
      <c r="M771" s="373"/>
      <c r="N771" s="374"/>
      <c r="O771" s="374"/>
      <c r="P771" s="271"/>
      <c r="Q771" s="271"/>
      <c r="R771" s="271"/>
      <c r="S771" s="271"/>
      <c r="T771" s="271"/>
      <c r="U771" s="372"/>
      <c r="V771" s="372"/>
    </row>
    <row r="772" spans="1:22" s="115" customFormat="1" ht="13.5" customHeight="1">
      <c r="A772" s="134">
        <v>2018</v>
      </c>
      <c r="B772" s="107" t="s">
        <v>53</v>
      </c>
      <c r="C772" s="171" t="s">
        <v>69</v>
      </c>
      <c r="D772" s="107" t="s">
        <v>924</v>
      </c>
      <c r="E772" s="109">
        <v>43142</v>
      </c>
      <c r="F772" s="170" t="s">
        <v>957</v>
      </c>
      <c r="G772" s="111">
        <v>5</v>
      </c>
      <c r="H772" s="112" t="s">
        <v>309</v>
      </c>
      <c r="I772" s="113"/>
      <c r="J772" s="114"/>
      <c r="K772" s="113"/>
      <c r="L772" s="113"/>
      <c r="M772" s="375"/>
      <c r="N772" s="113"/>
      <c r="O772" s="113"/>
      <c r="P772" s="113"/>
      <c r="Q772" s="113"/>
      <c r="R772" s="113"/>
      <c r="S772" s="113"/>
      <c r="T772" s="113"/>
    </row>
    <row r="773" spans="1:22" s="115" customFormat="1" ht="13.5" customHeight="1">
      <c r="A773" s="134">
        <v>2018</v>
      </c>
      <c r="B773" s="107" t="s">
        <v>53</v>
      </c>
      <c r="C773" s="171" t="s">
        <v>69</v>
      </c>
      <c r="D773" s="107" t="s">
        <v>81</v>
      </c>
      <c r="E773" s="109">
        <v>43133</v>
      </c>
      <c r="F773" s="170" t="s">
        <v>957</v>
      </c>
      <c r="G773" s="111">
        <v>5</v>
      </c>
      <c r="H773" s="112" t="s">
        <v>309</v>
      </c>
      <c r="I773" s="113"/>
      <c r="J773" s="114"/>
      <c r="K773" s="113"/>
      <c r="L773" s="113"/>
      <c r="M773" s="375"/>
      <c r="N773" s="113"/>
      <c r="O773" s="113"/>
      <c r="P773" s="113"/>
      <c r="Q773" s="113"/>
      <c r="R773" s="113"/>
      <c r="S773" s="113"/>
      <c r="T773" s="113"/>
    </row>
    <row r="774" spans="1:22" s="115" customFormat="1" ht="13.5" customHeight="1">
      <c r="A774" s="134">
        <v>2018</v>
      </c>
      <c r="B774" s="107"/>
      <c r="C774" s="171"/>
      <c r="D774" s="107"/>
      <c r="E774" s="109"/>
      <c r="F774" s="170"/>
      <c r="G774" s="111">
        <f>SUM(G772:G773)</f>
        <v>10</v>
      </c>
      <c r="H774" s="112"/>
      <c r="I774" s="113"/>
      <c r="J774" s="114"/>
      <c r="K774" s="113"/>
      <c r="L774" s="113"/>
      <c r="M774" s="375"/>
      <c r="N774" s="113"/>
      <c r="O774" s="113"/>
      <c r="P774" s="113"/>
      <c r="Q774" s="113"/>
      <c r="R774" s="113"/>
      <c r="S774" s="113"/>
      <c r="T774" s="113"/>
    </row>
    <row r="775" spans="1:22" ht="13.5" customHeight="1">
      <c r="A775" s="144" t="s">
        <v>46</v>
      </c>
      <c r="B775" s="125"/>
      <c r="C775" s="272" t="s">
        <v>958</v>
      </c>
      <c r="D775" s="125"/>
      <c r="E775" s="127"/>
      <c r="F775" s="146"/>
      <c r="G775" s="129">
        <f>G771+G774</f>
        <v>15</v>
      </c>
      <c r="H775" s="130"/>
      <c r="J775" s="93"/>
      <c r="M775" s="338"/>
    </row>
    <row r="776" spans="1:22" ht="13.5" customHeight="1">
      <c r="A776" s="147"/>
      <c r="C776" s="72"/>
      <c r="F776" s="88"/>
      <c r="G776" s="133"/>
      <c r="H776" s="105"/>
      <c r="J776" s="93"/>
    </row>
    <row r="777" spans="1:22" s="115" customFormat="1" ht="13.5" customHeight="1">
      <c r="A777" s="106">
        <v>2018</v>
      </c>
      <c r="B777" s="107" t="s">
        <v>164</v>
      </c>
      <c r="C777" s="107" t="s">
        <v>191</v>
      </c>
      <c r="D777" s="108" t="s">
        <v>222</v>
      </c>
      <c r="E777" s="109">
        <v>43163</v>
      </c>
      <c r="F777" s="110" t="s">
        <v>959</v>
      </c>
      <c r="G777" s="111">
        <v>3</v>
      </c>
      <c r="H777" s="112" t="s">
        <v>960</v>
      </c>
      <c r="I777" s="113"/>
      <c r="J777" s="114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</row>
    <row r="778" spans="1:22" s="115" customFormat="1">
      <c r="A778" s="134">
        <v>2018</v>
      </c>
      <c r="B778" s="107" t="s">
        <v>164</v>
      </c>
      <c r="C778" s="107" t="s">
        <v>191</v>
      </c>
      <c r="D778" s="107" t="s">
        <v>370</v>
      </c>
      <c r="E778" s="109">
        <v>43247</v>
      </c>
      <c r="F778" s="170" t="s">
        <v>961</v>
      </c>
      <c r="G778" s="111">
        <v>15</v>
      </c>
      <c r="H778" s="112" t="s">
        <v>759</v>
      </c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</row>
    <row r="779" spans="1:22" ht="13.5" customHeight="1">
      <c r="A779" s="106">
        <v>2018</v>
      </c>
      <c r="B779" s="116"/>
      <c r="C779" s="116"/>
      <c r="D779" s="117"/>
      <c r="E779" s="118"/>
      <c r="F779" s="119"/>
      <c r="G779" s="111">
        <f>SUM(G777:G778)</f>
        <v>18</v>
      </c>
      <c r="H779" s="120"/>
      <c r="I779" s="261"/>
      <c r="J779" s="189"/>
      <c r="K779" s="186"/>
      <c r="L779" s="261"/>
      <c r="M779" s="261"/>
      <c r="N779" s="271"/>
      <c r="O779" s="271"/>
      <c r="P779" s="271"/>
      <c r="Q779" s="271"/>
      <c r="R779" s="271"/>
      <c r="S779" s="271"/>
      <c r="T779" s="271"/>
      <c r="U779" s="372"/>
      <c r="V779" s="372"/>
    </row>
    <row r="780" spans="1:22" ht="13.5" customHeight="1">
      <c r="A780" s="124" t="s">
        <v>46</v>
      </c>
      <c r="B780" s="125"/>
      <c r="C780" s="125" t="s">
        <v>962</v>
      </c>
      <c r="D780" s="126"/>
      <c r="E780" s="127"/>
      <c r="F780" s="128"/>
      <c r="G780" s="129">
        <f>G779</f>
        <v>18</v>
      </c>
      <c r="H780" s="130"/>
      <c r="J780" s="93"/>
    </row>
    <row r="781" spans="1:22" ht="13.5" customHeight="1">
      <c r="A781" s="147"/>
      <c r="C781" s="72"/>
      <c r="F781" s="88"/>
      <c r="G781" s="133"/>
      <c r="H781" s="105"/>
      <c r="J781" s="93"/>
    </row>
    <row r="782" spans="1:22" s="115" customFormat="1" ht="13.5" customHeight="1">
      <c r="A782" s="134">
        <v>2018</v>
      </c>
      <c r="B782" s="107" t="s">
        <v>53</v>
      </c>
      <c r="C782" s="171" t="s">
        <v>73</v>
      </c>
      <c r="D782" s="107" t="s">
        <v>270</v>
      </c>
      <c r="E782" s="109">
        <v>43401</v>
      </c>
      <c r="F782" s="170" t="s">
        <v>963</v>
      </c>
      <c r="G782" s="111">
        <v>5</v>
      </c>
      <c r="H782" s="112" t="s">
        <v>435</v>
      </c>
      <c r="I782" s="113"/>
      <c r="J782" s="114"/>
      <c r="K782" s="113"/>
      <c r="L782" s="113"/>
      <c r="M782" s="375"/>
      <c r="N782" s="113"/>
      <c r="O782" s="113"/>
      <c r="P782" s="113"/>
      <c r="Q782" s="113"/>
      <c r="R782" s="113"/>
      <c r="S782" s="113"/>
      <c r="T782" s="113"/>
    </row>
    <row r="783" spans="1:22" s="115" customFormat="1" ht="13.5" customHeight="1">
      <c r="A783" s="134">
        <v>2018</v>
      </c>
      <c r="B783" s="107"/>
      <c r="C783" s="171"/>
      <c r="D783" s="107"/>
      <c r="E783" s="109"/>
      <c r="F783" s="170"/>
      <c r="G783" s="111">
        <f>SUM(G782:G782)</f>
        <v>5</v>
      </c>
      <c r="H783" s="112"/>
      <c r="I783" s="113"/>
      <c r="J783" s="114"/>
      <c r="K783" s="113"/>
      <c r="L783" s="113"/>
      <c r="M783" s="375"/>
      <c r="N783" s="113"/>
      <c r="O783" s="113"/>
      <c r="P783" s="113"/>
      <c r="Q783" s="113"/>
      <c r="R783" s="113"/>
      <c r="S783" s="113"/>
      <c r="T783" s="113"/>
    </row>
    <row r="784" spans="1:22">
      <c r="A784" s="137">
        <v>2019</v>
      </c>
      <c r="B784" s="138" t="s">
        <v>53</v>
      </c>
      <c r="C784" s="143" t="s">
        <v>73</v>
      </c>
      <c r="D784" s="138" t="s">
        <v>227</v>
      </c>
      <c r="E784" s="139">
        <v>43604</v>
      </c>
      <c r="F784" s="140" t="s">
        <v>964</v>
      </c>
      <c r="G784" s="141">
        <v>3</v>
      </c>
      <c r="H784" s="142" t="s">
        <v>965</v>
      </c>
    </row>
    <row r="785" spans="1:20">
      <c r="A785" s="137">
        <v>2019</v>
      </c>
      <c r="B785" s="143"/>
      <c r="C785" s="143"/>
      <c r="D785" s="138"/>
      <c r="E785" s="139"/>
      <c r="F785" s="140"/>
      <c r="G785" s="141">
        <f>SUM(G784)</f>
        <v>3</v>
      </c>
      <c r="H785" s="142"/>
    </row>
    <row r="786" spans="1:20" ht="13.5" customHeight="1">
      <c r="A786" s="144" t="s">
        <v>46</v>
      </c>
      <c r="B786" s="125"/>
      <c r="C786" s="272" t="s">
        <v>958</v>
      </c>
      <c r="D786" s="125"/>
      <c r="E786" s="127"/>
      <c r="F786" s="146"/>
      <c r="G786" s="129">
        <f>G783+G785</f>
        <v>8</v>
      </c>
      <c r="H786" s="130"/>
      <c r="J786" s="93"/>
      <c r="M786" s="338"/>
    </row>
    <row r="787" spans="1:20" ht="13.5" customHeight="1">
      <c r="A787" s="104"/>
      <c r="D787" s="131"/>
      <c r="F787" s="132"/>
      <c r="G787" s="133"/>
      <c r="H787" s="105"/>
      <c r="J787" s="93"/>
    </row>
    <row r="788" spans="1:20" s="115" customFormat="1" ht="13.5" customHeight="1">
      <c r="A788" s="134">
        <v>2018</v>
      </c>
      <c r="B788" s="107" t="s">
        <v>91</v>
      </c>
      <c r="C788" s="107" t="s">
        <v>966</v>
      </c>
      <c r="D788" s="107" t="s">
        <v>227</v>
      </c>
      <c r="E788" s="135">
        <v>43240</v>
      </c>
      <c r="F788" s="136" t="s">
        <v>967</v>
      </c>
      <c r="G788" s="111">
        <v>7</v>
      </c>
      <c r="H788" s="112" t="s">
        <v>968</v>
      </c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</row>
    <row r="789" spans="1:20" s="115" customFormat="1" ht="13.5" customHeight="1">
      <c r="A789" s="134">
        <v>2018</v>
      </c>
      <c r="B789" s="107" t="s">
        <v>91</v>
      </c>
      <c r="C789" s="107" t="s">
        <v>966</v>
      </c>
      <c r="D789" s="107" t="s">
        <v>227</v>
      </c>
      <c r="E789" s="135">
        <v>43240</v>
      </c>
      <c r="F789" s="136" t="s">
        <v>969</v>
      </c>
      <c r="G789" s="111">
        <v>3</v>
      </c>
      <c r="H789" s="112" t="s">
        <v>970</v>
      </c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</row>
    <row r="790" spans="1:20" ht="13.5" customHeight="1">
      <c r="A790" s="134">
        <v>2018</v>
      </c>
      <c r="B790" s="107" t="s">
        <v>91</v>
      </c>
      <c r="C790" s="107" t="s">
        <v>966</v>
      </c>
      <c r="D790" s="107" t="s">
        <v>265</v>
      </c>
      <c r="E790" s="109">
        <v>43352</v>
      </c>
      <c r="F790" s="170" t="s">
        <v>971</v>
      </c>
      <c r="G790" s="172">
        <v>7</v>
      </c>
      <c r="H790" s="112" t="s">
        <v>972</v>
      </c>
      <c r="J790" s="2"/>
    </row>
    <row r="791" spans="1:20" ht="13.5" customHeight="1">
      <c r="A791" s="134">
        <v>2018</v>
      </c>
      <c r="B791" s="107" t="s">
        <v>91</v>
      </c>
      <c r="C791" s="107" t="s">
        <v>966</v>
      </c>
      <c r="D791" s="107" t="s">
        <v>265</v>
      </c>
      <c r="E791" s="109">
        <v>43352</v>
      </c>
      <c r="F791" s="170" t="s">
        <v>973</v>
      </c>
      <c r="G791" s="172">
        <v>7</v>
      </c>
      <c r="H791" s="112" t="s">
        <v>974</v>
      </c>
      <c r="J791" s="2"/>
    </row>
    <row r="792" spans="1:20">
      <c r="A792" s="134">
        <v>2018</v>
      </c>
      <c r="B792" s="107" t="s">
        <v>91</v>
      </c>
      <c r="C792" s="107" t="s">
        <v>966</v>
      </c>
      <c r="D792" s="107" t="s">
        <v>265</v>
      </c>
      <c r="E792" s="109">
        <v>43352</v>
      </c>
      <c r="F792" s="170" t="s">
        <v>975</v>
      </c>
      <c r="G792" s="172">
        <v>7</v>
      </c>
      <c r="H792" s="112" t="s">
        <v>976</v>
      </c>
      <c r="J792" s="2"/>
    </row>
    <row r="793" spans="1:20">
      <c r="A793" s="134">
        <v>2018</v>
      </c>
      <c r="B793" s="107" t="s">
        <v>91</v>
      </c>
      <c r="C793" s="107" t="s">
        <v>966</v>
      </c>
      <c r="D793" s="107" t="s">
        <v>265</v>
      </c>
      <c r="E793" s="109">
        <v>43352</v>
      </c>
      <c r="F793" s="170" t="s">
        <v>977</v>
      </c>
      <c r="G793" s="172">
        <v>7</v>
      </c>
      <c r="H793" s="112" t="s">
        <v>978</v>
      </c>
      <c r="J793" s="2"/>
    </row>
    <row r="794" spans="1:20">
      <c r="A794" s="134">
        <v>2018</v>
      </c>
      <c r="B794" s="107" t="s">
        <v>91</v>
      </c>
      <c r="C794" s="107" t="s">
        <v>966</v>
      </c>
      <c r="D794" s="107" t="s">
        <v>819</v>
      </c>
      <c r="E794" s="109">
        <v>43401</v>
      </c>
      <c r="F794" s="170" t="s">
        <v>979</v>
      </c>
      <c r="G794" s="172">
        <v>0</v>
      </c>
      <c r="H794" s="112" t="s">
        <v>503</v>
      </c>
      <c r="I794" s="113" t="s">
        <v>234</v>
      </c>
      <c r="J794" s="2"/>
    </row>
    <row r="795" spans="1:20" s="115" customFormat="1" ht="13.5" customHeight="1">
      <c r="A795" s="134">
        <v>2018</v>
      </c>
      <c r="B795" s="107"/>
      <c r="C795" s="107"/>
      <c r="D795" s="107"/>
      <c r="E795" s="135"/>
      <c r="F795" s="136"/>
      <c r="G795" s="111">
        <f>SUM(G788:G794)</f>
        <v>38</v>
      </c>
      <c r="H795" s="112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</row>
    <row r="796" spans="1:20">
      <c r="A796" s="147">
        <v>2019</v>
      </c>
      <c r="B796" s="73" t="s">
        <v>91</v>
      </c>
      <c r="C796" s="73" t="s">
        <v>966</v>
      </c>
      <c r="D796" s="73" t="s">
        <v>70</v>
      </c>
      <c r="E796" s="85">
        <v>43547</v>
      </c>
      <c r="F796" s="88" t="s">
        <v>980</v>
      </c>
      <c r="G796" s="87">
        <v>5</v>
      </c>
      <c r="H796" s="105" t="s">
        <v>981</v>
      </c>
      <c r="J796" s="2"/>
    </row>
    <row r="797" spans="1:20">
      <c r="A797" s="147">
        <v>2019</v>
      </c>
      <c r="B797" s="73" t="s">
        <v>91</v>
      </c>
      <c r="C797" s="73" t="s">
        <v>966</v>
      </c>
      <c r="D797" s="73" t="s">
        <v>70</v>
      </c>
      <c r="E797" s="85">
        <v>43547</v>
      </c>
      <c r="F797" s="88" t="s">
        <v>980</v>
      </c>
      <c r="G797" s="87">
        <v>5</v>
      </c>
      <c r="H797" s="105" t="s">
        <v>798</v>
      </c>
      <c r="J797" s="2"/>
    </row>
    <row r="798" spans="1:20">
      <c r="A798" s="137">
        <v>2019</v>
      </c>
      <c r="B798" s="73" t="s">
        <v>91</v>
      </c>
      <c r="C798" s="73" t="s">
        <v>966</v>
      </c>
      <c r="D798" s="138" t="s">
        <v>227</v>
      </c>
      <c r="E798" s="139">
        <v>43604</v>
      </c>
      <c r="F798" s="140" t="s">
        <v>982</v>
      </c>
      <c r="G798" s="141">
        <v>7</v>
      </c>
      <c r="H798" s="142" t="s">
        <v>983</v>
      </c>
    </row>
    <row r="799" spans="1:20">
      <c r="A799" s="137">
        <v>2019</v>
      </c>
      <c r="B799" s="73" t="s">
        <v>91</v>
      </c>
      <c r="C799" s="73" t="s">
        <v>966</v>
      </c>
      <c r="D799" s="138" t="s">
        <v>227</v>
      </c>
      <c r="E799" s="139">
        <v>43604</v>
      </c>
      <c r="F799" s="140" t="s">
        <v>984</v>
      </c>
      <c r="G799" s="141">
        <v>7</v>
      </c>
      <c r="H799" s="142" t="s">
        <v>916</v>
      </c>
    </row>
    <row r="800" spans="1:20">
      <c r="A800" s="137">
        <v>2019</v>
      </c>
      <c r="B800" s="73" t="s">
        <v>91</v>
      </c>
      <c r="C800" s="73" t="s">
        <v>966</v>
      </c>
      <c r="D800" s="138" t="s">
        <v>227</v>
      </c>
      <c r="E800" s="139">
        <v>43604</v>
      </c>
      <c r="F800" s="140" t="s">
        <v>985</v>
      </c>
      <c r="G800" s="141">
        <v>3</v>
      </c>
      <c r="H800" s="142" t="s">
        <v>986</v>
      </c>
    </row>
    <row r="801" spans="1:10">
      <c r="A801" s="137">
        <v>2019</v>
      </c>
      <c r="B801" s="73" t="s">
        <v>91</v>
      </c>
      <c r="C801" s="73" t="s">
        <v>966</v>
      </c>
      <c r="D801" s="138" t="s">
        <v>227</v>
      </c>
      <c r="E801" s="139">
        <v>43604</v>
      </c>
      <c r="F801" s="140" t="s">
        <v>987</v>
      </c>
      <c r="G801" s="141">
        <v>3</v>
      </c>
      <c r="H801" s="142" t="s">
        <v>749</v>
      </c>
    </row>
    <row r="802" spans="1:10">
      <c r="A802" s="147">
        <v>2019</v>
      </c>
      <c r="B802" s="73" t="s">
        <v>91</v>
      </c>
      <c r="C802" s="73" t="s">
        <v>966</v>
      </c>
      <c r="D802" s="73" t="s">
        <v>78</v>
      </c>
      <c r="E802" s="85">
        <v>43611</v>
      </c>
      <c r="F802" s="88" t="s">
        <v>988</v>
      </c>
      <c r="G802" s="87">
        <v>10</v>
      </c>
      <c r="H802" s="105" t="s">
        <v>989</v>
      </c>
      <c r="J802" s="2"/>
    </row>
    <row r="803" spans="1:10">
      <c r="A803" s="173">
        <v>2019</v>
      </c>
      <c r="B803" s="73" t="s">
        <v>91</v>
      </c>
      <c r="C803" s="73" t="s">
        <v>966</v>
      </c>
      <c r="D803" s="174" t="s">
        <v>277</v>
      </c>
      <c r="E803" s="175">
        <v>43716</v>
      </c>
      <c r="F803" s="1421" t="s">
        <v>990</v>
      </c>
      <c r="G803" s="173">
        <v>3</v>
      </c>
      <c r="H803" s="105" t="s">
        <v>991</v>
      </c>
    </row>
    <row r="804" spans="1:10">
      <c r="A804" s="173">
        <v>2019</v>
      </c>
      <c r="B804" s="73" t="s">
        <v>91</v>
      </c>
      <c r="C804" s="73" t="s">
        <v>966</v>
      </c>
      <c r="D804" s="174" t="s">
        <v>277</v>
      </c>
      <c r="E804" s="175">
        <v>43716</v>
      </c>
      <c r="F804" s="1421" t="s">
        <v>992</v>
      </c>
      <c r="G804" s="173">
        <v>7</v>
      </c>
      <c r="H804" s="105" t="s">
        <v>993</v>
      </c>
    </row>
    <row r="805" spans="1:10">
      <c r="A805" s="173">
        <v>2019</v>
      </c>
      <c r="B805" s="73" t="s">
        <v>91</v>
      </c>
      <c r="C805" s="73" t="s">
        <v>966</v>
      </c>
      <c r="D805" s="73" t="s">
        <v>94</v>
      </c>
      <c r="E805" s="175">
        <v>43772</v>
      </c>
      <c r="F805" s="150" t="s">
        <v>994</v>
      </c>
      <c r="G805" s="173">
        <v>5</v>
      </c>
      <c r="H805" s="105" t="s">
        <v>995</v>
      </c>
    </row>
    <row r="806" spans="1:10">
      <c r="A806" s="173">
        <v>2019</v>
      </c>
      <c r="B806" s="73" t="s">
        <v>91</v>
      </c>
      <c r="C806" s="73" t="s">
        <v>966</v>
      </c>
      <c r="D806" s="73" t="s">
        <v>94</v>
      </c>
      <c r="E806" s="175">
        <v>43772</v>
      </c>
      <c r="F806" s="150" t="s">
        <v>994</v>
      </c>
      <c r="G806" s="173">
        <v>5</v>
      </c>
      <c r="H806" s="105" t="s">
        <v>996</v>
      </c>
    </row>
    <row r="807" spans="1:10">
      <c r="A807" s="173">
        <v>2019</v>
      </c>
      <c r="B807" s="73" t="s">
        <v>91</v>
      </c>
      <c r="C807" s="73" t="s">
        <v>966</v>
      </c>
      <c r="D807" s="73" t="s">
        <v>246</v>
      </c>
      <c r="E807" s="175">
        <v>43779</v>
      </c>
      <c r="F807" s="150" t="s">
        <v>997</v>
      </c>
      <c r="G807" s="173">
        <v>5</v>
      </c>
      <c r="H807" s="105" t="s">
        <v>236</v>
      </c>
    </row>
    <row r="808" spans="1:10">
      <c r="A808" s="173">
        <v>2019</v>
      </c>
      <c r="B808" s="73" t="s">
        <v>91</v>
      </c>
      <c r="C808" s="73" t="s">
        <v>966</v>
      </c>
      <c r="D808" s="73" t="s">
        <v>246</v>
      </c>
      <c r="E808" s="175">
        <v>43779</v>
      </c>
      <c r="F808" s="150" t="s">
        <v>997</v>
      </c>
      <c r="G808" s="173">
        <v>5</v>
      </c>
      <c r="H808" s="105" t="s">
        <v>273</v>
      </c>
    </row>
    <row r="809" spans="1:10" ht="13.5" customHeight="1">
      <c r="A809" s="147">
        <v>2019</v>
      </c>
      <c r="E809" s="149"/>
      <c r="F809" s="150"/>
      <c r="G809" s="133">
        <f>SUM(G796:G808)</f>
        <v>70</v>
      </c>
      <c r="H809" s="105"/>
      <c r="J809" s="2"/>
    </row>
    <row r="810" spans="1:10" ht="13.5" customHeight="1">
      <c r="A810" s="177">
        <v>2020</v>
      </c>
      <c r="B810" s="180" t="s">
        <v>91</v>
      </c>
      <c r="C810" s="254" t="s">
        <v>998</v>
      </c>
      <c r="D810" s="254" t="s">
        <v>252</v>
      </c>
      <c r="E810" s="255">
        <v>43891</v>
      </c>
      <c r="F810" s="256" t="s">
        <v>999</v>
      </c>
      <c r="G810" s="257">
        <v>7</v>
      </c>
      <c r="H810" s="1365" t="s">
        <v>1000</v>
      </c>
      <c r="J810" s="2"/>
    </row>
    <row r="811" spans="1:10" ht="13.5" customHeight="1">
      <c r="A811" s="177">
        <v>2020</v>
      </c>
      <c r="B811" s="180" t="s">
        <v>91</v>
      </c>
      <c r="C811" s="254" t="s">
        <v>998</v>
      </c>
      <c r="D811" s="254" t="s">
        <v>252</v>
      </c>
      <c r="E811" s="255">
        <v>43891</v>
      </c>
      <c r="F811" s="256" t="s">
        <v>987</v>
      </c>
      <c r="G811" s="257">
        <v>7</v>
      </c>
      <c r="H811" s="1365" t="s">
        <v>1001</v>
      </c>
      <c r="J811" s="2"/>
    </row>
    <row r="812" spans="1:10" ht="13.5" customHeight="1">
      <c r="A812" s="177">
        <v>2020</v>
      </c>
      <c r="B812" s="180" t="s">
        <v>91</v>
      </c>
      <c r="C812" s="254" t="s">
        <v>998</v>
      </c>
      <c r="D812" s="254" t="s">
        <v>252</v>
      </c>
      <c r="E812" s="255">
        <v>43891</v>
      </c>
      <c r="F812" s="256" t="s">
        <v>1002</v>
      </c>
      <c r="G812" s="257">
        <v>10</v>
      </c>
      <c r="H812" s="1365" t="s">
        <v>324</v>
      </c>
      <c r="J812" s="2"/>
    </row>
    <row r="813" spans="1:10" ht="13.5" customHeight="1">
      <c r="A813" s="177">
        <v>2020</v>
      </c>
      <c r="B813" s="180" t="s">
        <v>91</v>
      </c>
      <c r="C813" s="254" t="s">
        <v>998</v>
      </c>
      <c r="D813" s="254" t="s">
        <v>252</v>
      </c>
      <c r="E813" s="255">
        <v>43891</v>
      </c>
      <c r="F813" s="256" t="s">
        <v>1003</v>
      </c>
      <c r="G813" s="257">
        <v>7</v>
      </c>
      <c r="H813" s="1365" t="s">
        <v>1004</v>
      </c>
      <c r="J813" s="2"/>
    </row>
    <row r="814" spans="1:10" ht="13.5" customHeight="1">
      <c r="A814" s="147"/>
      <c r="E814" s="149"/>
      <c r="F814" s="150"/>
      <c r="G814" s="184">
        <f>SUM(G810:G813)</f>
        <v>31</v>
      </c>
      <c r="H814" s="105"/>
      <c r="J814" s="2"/>
    </row>
    <row r="815" spans="1:10" ht="13.5" customHeight="1">
      <c r="A815" s="124" t="s">
        <v>46</v>
      </c>
      <c r="B815" s="125"/>
      <c r="C815" s="125" t="s">
        <v>1005</v>
      </c>
      <c r="D815" s="126"/>
      <c r="E815" s="127"/>
      <c r="F815" s="128"/>
      <c r="G815" s="129">
        <f>G795+G809+G814</f>
        <v>139</v>
      </c>
      <c r="H815" s="130"/>
      <c r="J815" s="93"/>
    </row>
    <row r="816" spans="1:10" ht="13.5" customHeight="1">
      <c r="A816" s="147"/>
      <c r="C816" s="72"/>
      <c r="F816" s="88"/>
      <c r="G816" s="133"/>
      <c r="H816" s="105"/>
      <c r="J816" s="93"/>
    </row>
    <row r="817" spans="1:22" s="115" customFormat="1" ht="13.5" customHeight="1">
      <c r="A817" s="134">
        <v>2018</v>
      </c>
      <c r="B817" s="107" t="s">
        <v>91</v>
      </c>
      <c r="C817" s="169" t="s">
        <v>125</v>
      </c>
      <c r="D817" s="107" t="s">
        <v>222</v>
      </c>
      <c r="E817" s="109">
        <v>43163</v>
      </c>
      <c r="F817" s="170" t="s">
        <v>1006</v>
      </c>
      <c r="G817" s="111">
        <v>10</v>
      </c>
      <c r="H817" s="112" t="s">
        <v>1007</v>
      </c>
      <c r="I817" s="113"/>
      <c r="J817" s="114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</row>
    <row r="818" spans="1:22" s="115" customFormat="1" ht="13.5" customHeight="1">
      <c r="A818" s="134">
        <v>2018</v>
      </c>
      <c r="B818" s="107" t="s">
        <v>91</v>
      </c>
      <c r="C818" s="169" t="s">
        <v>125</v>
      </c>
      <c r="D818" s="107" t="s">
        <v>319</v>
      </c>
      <c r="E818" s="109">
        <v>43386</v>
      </c>
      <c r="F818" s="170" t="s">
        <v>1008</v>
      </c>
      <c r="G818" s="111">
        <v>5</v>
      </c>
      <c r="H818" s="112" t="s">
        <v>236</v>
      </c>
      <c r="I818" s="113"/>
      <c r="J818" s="114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</row>
    <row r="819" spans="1:22" s="115" customFormat="1" ht="13.5" customHeight="1">
      <c r="A819" s="134">
        <v>2018</v>
      </c>
      <c r="B819" s="107" t="s">
        <v>91</v>
      </c>
      <c r="C819" s="169" t="s">
        <v>125</v>
      </c>
      <c r="D819" s="107" t="s">
        <v>319</v>
      </c>
      <c r="E819" s="109">
        <v>43386</v>
      </c>
      <c r="F819" s="170" t="s">
        <v>1008</v>
      </c>
      <c r="G819" s="111">
        <v>5</v>
      </c>
      <c r="H819" s="112" t="s">
        <v>273</v>
      </c>
      <c r="I819" s="113"/>
      <c r="J819" s="114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</row>
    <row r="820" spans="1:22" ht="13.5" customHeight="1">
      <c r="A820" s="134">
        <v>2018</v>
      </c>
      <c r="B820" s="116"/>
      <c r="C820" s="151"/>
      <c r="D820" s="116"/>
      <c r="E820" s="118"/>
      <c r="F820" s="152"/>
      <c r="G820" s="111">
        <f>SUM(G817:G819)</f>
        <v>20</v>
      </c>
      <c r="H820" s="120"/>
      <c r="J820" s="189"/>
      <c r="K820" s="261"/>
      <c r="L820" s="271"/>
      <c r="M820" s="271"/>
      <c r="N820" s="195"/>
      <c r="O820" s="195"/>
      <c r="P820" s="195"/>
      <c r="Q820" s="195"/>
      <c r="R820" s="195"/>
      <c r="S820" s="195"/>
      <c r="T820" s="195"/>
      <c r="U820" s="197"/>
      <c r="V820" s="197"/>
    </row>
    <row r="821" spans="1:22">
      <c r="A821" s="173">
        <v>2019</v>
      </c>
      <c r="B821" s="73" t="s">
        <v>91</v>
      </c>
      <c r="C821" s="174" t="s">
        <v>125</v>
      </c>
      <c r="D821" s="174" t="s">
        <v>277</v>
      </c>
      <c r="E821" s="175">
        <v>43716</v>
      </c>
      <c r="F821" s="1421" t="s">
        <v>1009</v>
      </c>
      <c r="G821" s="173">
        <v>3</v>
      </c>
      <c r="H821" s="105" t="s">
        <v>1010</v>
      </c>
    </row>
    <row r="822" spans="1:22">
      <c r="A822" s="173">
        <v>2019</v>
      </c>
      <c r="B822" s="73" t="s">
        <v>91</v>
      </c>
      <c r="C822" s="174" t="s">
        <v>125</v>
      </c>
      <c r="D822" s="73" t="s">
        <v>84</v>
      </c>
      <c r="E822" s="175">
        <v>43765</v>
      </c>
      <c r="F822" s="150" t="s">
        <v>1011</v>
      </c>
      <c r="G822" s="173">
        <v>0</v>
      </c>
      <c r="H822" s="105" t="s">
        <v>342</v>
      </c>
      <c r="I822" s="2" t="s">
        <v>234</v>
      </c>
    </row>
    <row r="823" spans="1:22">
      <c r="A823" s="173">
        <v>2019</v>
      </c>
      <c r="B823" s="73" t="s">
        <v>91</v>
      </c>
      <c r="C823" s="174" t="s">
        <v>125</v>
      </c>
      <c r="D823" s="73" t="s">
        <v>84</v>
      </c>
      <c r="E823" s="175">
        <v>43765</v>
      </c>
      <c r="F823" s="150" t="s">
        <v>1011</v>
      </c>
      <c r="G823" s="173">
        <v>0</v>
      </c>
      <c r="H823" s="105" t="s">
        <v>670</v>
      </c>
      <c r="I823" s="2" t="s">
        <v>234</v>
      </c>
    </row>
    <row r="824" spans="1:22">
      <c r="A824" s="173">
        <v>2019</v>
      </c>
      <c r="B824" s="174"/>
      <c r="C824" s="174"/>
      <c r="D824" s="174"/>
      <c r="E824" s="175"/>
      <c r="F824" s="176"/>
      <c r="G824" s="173">
        <f>SUM(G821:G823)</f>
        <v>3</v>
      </c>
      <c r="H824" s="105"/>
    </row>
    <row r="825" spans="1:22" ht="13.5" customHeight="1">
      <c r="A825" s="144" t="s">
        <v>46</v>
      </c>
      <c r="B825" s="125"/>
      <c r="C825" s="145" t="s">
        <v>1012</v>
      </c>
      <c r="D825" s="125"/>
      <c r="E825" s="127"/>
      <c r="F825" s="146"/>
      <c r="G825" s="129">
        <f>G820+G824</f>
        <v>23</v>
      </c>
      <c r="H825" s="130"/>
      <c r="J825" s="93"/>
    </row>
    <row r="826" spans="1:22" ht="13.5" customHeight="1">
      <c r="A826" s="147"/>
      <c r="C826" s="72"/>
      <c r="F826" s="88"/>
      <c r="G826" s="133"/>
      <c r="H826" s="105"/>
      <c r="J826" s="93"/>
    </row>
    <row r="827" spans="1:22" s="115" customFormat="1" ht="13.5" customHeight="1">
      <c r="A827" s="134">
        <v>2018</v>
      </c>
      <c r="B827" s="107" t="s">
        <v>53</v>
      </c>
      <c r="C827" s="169" t="s">
        <v>79</v>
      </c>
      <c r="D827" s="107" t="s">
        <v>461</v>
      </c>
      <c r="E827" s="109">
        <v>43366</v>
      </c>
      <c r="F827" s="170" t="s">
        <v>1013</v>
      </c>
      <c r="G827" s="111">
        <v>5</v>
      </c>
      <c r="H827" s="112" t="s">
        <v>248</v>
      </c>
      <c r="I827" s="113"/>
      <c r="J827" s="114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</row>
    <row r="828" spans="1:22" ht="13.5" customHeight="1">
      <c r="A828" s="134">
        <v>2018</v>
      </c>
      <c r="B828" s="116"/>
      <c r="C828" s="151"/>
      <c r="D828" s="116"/>
      <c r="E828" s="118"/>
      <c r="F828" s="152"/>
      <c r="G828" s="111">
        <f>SUM(G827:G827)</f>
        <v>5</v>
      </c>
      <c r="H828" s="120"/>
      <c r="J828" s="189"/>
      <c r="K828" s="261"/>
      <c r="L828" s="271"/>
      <c r="M828" s="271"/>
      <c r="N828" s="195"/>
      <c r="O828" s="195"/>
      <c r="P828" s="195"/>
      <c r="Q828" s="195"/>
      <c r="R828" s="195"/>
      <c r="S828" s="195"/>
      <c r="T828" s="195"/>
      <c r="U828" s="197"/>
      <c r="V828" s="197"/>
    </row>
    <row r="829" spans="1:22" ht="13.5" customHeight="1">
      <c r="A829" s="144" t="s">
        <v>46</v>
      </c>
      <c r="B829" s="125"/>
      <c r="C829" s="145" t="s">
        <v>1014</v>
      </c>
      <c r="D829" s="125"/>
      <c r="E829" s="127"/>
      <c r="F829" s="146"/>
      <c r="G829" s="129">
        <f>G828</f>
        <v>5</v>
      </c>
      <c r="H829" s="130"/>
      <c r="J829" s="93"/>
    </row>
    <row r="830" spans="1:22" ht="13.5" customHeight="1">
      <c r="A830" s="147"/>
      <c r="C830" s="148"/>
      <c r="F830" s="88"/>
      <c r="G830" s="133"/>
      <c r="H830" s="105"/>
      <c r="J830" s="93"/>
    </row>
    <row r="831" spans="1:22" s="115" customFormat="1" ht="13.5" customHeight="1">
      <c r="A831" s="134">
        <v>2018</v>
      </c>
      <c r="B831" s="107" t="s">
        <v>164</v>
      </c>
      <c r="C831" s="107" t="s">
        <v>180</v>
      </c>
      <c r="D831" s="107" t="s">
        <v>112</v>
      </c>
      <c r="E831" s="109">
        <v>43422</v>
      </c>
      <c r="F831" s="170" t="s">
        <v>1015</v>
      </c>
      <c r="G831" s="172">
        <v>0</v>
      </c>
      <c r="H831" s="112" t="s">
        <v>391</v>
      </c>
      <c r="I831" s="113" t="s">
        <v>234</v>
      </c>
      <c r="J831" s="114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</row>
    <row r="832" spans="1:22" s="115" customFormat="1" ht="13.5" customHeight="1">
      <c r="A832" s="134">
        <v>2018</v>
      </c>
      <c r="C832" s="107"/>
      <c r="D832" s="107"/>
      <c r="E832" s="109"/>
      <c r="F832" s="170"/>
      <c r="G832" s="172">
        <f>SUM(G831)</f>
        <v>0</v>
      </c>
      <c r="H832" s="112"/>
      <c r="I832" s="113"/>
      <c r="J832" s="114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</row>
    <row r="833" spans="1:22" s="115" customFormat="1" ht="13.5" customHeight="1">
      <c r="A833" s="177">
        <v>2020</v>
      </c>
      <c r="B833" s="180" t="s">
        <v>164</v>
      </c>
      <c r="C833" s="254" t="s">
        <v>180</v>
      </c>
      <c r="D833" s="254" t="s">
        <v>252</v>
      </c>
      <c r="E833" s="255">
        <v>43891</v>
      </c>
      <c r="F833" s="256" t="s">
        <v>1016</v>
      </c>
      <c r="G833" s="257">
        <v>3</v>
      </c>
      <c r="H833" s="1365" t="s">
        <v>1017</v>
      </c>
      <c r="I833" s="113"/>
      <c r="J833" s="114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</row>
    <row r="834" spans="1:22" s="115" customFormat="1" ht="13.5" customHeight="1">
      <c r="A834" s="134"/>
      <c r="B834" s="107"/>
      <c r="C834" s="107"/>
      <c r="D834" s="107"/>
      <c r="E834" s="109"/>
      <c r="F834" s="170"/>
      <c r="G834" s="282">
        <f>SUM(G833)</f>
        <v>3</v>
      </c>
      <c r="H834" s="112"/>
      <c r="I834" s="113"/>
      <c r="J834" s="114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</row>
    <row r="835" spans="1:22" ht="13.5" customHeight="1">
      <c r="A835" s="144" t="s">
        <v>46</v>
      </c>
      <c r="B835" s="125"/>
      <c r="C835" s="125" t="s">
        <v>1018</v>
      </c>
      <c r="D835" s="125"/>
      <c r="E835" s="127"/>
      <c r="F835" s="146"/>
      <c r="G835" s="264">
        <f>G832+G834</f>
        <v>3</v>
      </c>
      <c r="H835" s="130"/>
      <c r="J835" s="93"/>
    </row>
    <row r="836" spans="1:22" ht="13.5" customHeight="1">
      <c r="A836" s="178"/>
      <c r="B836" s="154"/>
      <c r="C836" s="154"/>
      <c r="D836" s="154"/>
      <c r="E836" s="156"/>
      <c r="F836" s="157"/>
      <c r="G836" s="280"/>
      <c r="H836" s="179"/>
      <c r="J836" s="93"/>
    </row>
    <row r="837" spans="1:22" s="115" customFormat="1">
      <c r="A837" s="134">
        <v>2018</v>
      </c>
      <c r="B837" s="107" t="s">
        <v>164</v>
      </c>
      <c r="C837" s="107" t="s">
        <v>206</v>
      </c>
      <c r="D837" s="107" t="s">
        <v>112</v>
      </c>
      <c r="E837" s="135">
        <v>43422</v>
      </c>
      <c r="F837" s="136" t="s">
        <v>1019</v>
      </c>
      <c r="G837" s="111">
        <v>0</v>
      </c>
      <c r="H837" s="112" t="s">
        <v>831</v>
      </c>
      <c r="I837" s="113" t="s">
        <v>234</v>
      </c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</row>
    <row r="838" spans="1:22" s="115" customFormat="1">
      <c r="A838" s="134">
        <v>2018</v>
      </c>
      <c r="B838" s="107" t="s">
        <v>164</v>
      </c>
      <c r="C838" s="107" t="s">
        <v>206</v>
      </c>
      <c r="D838" s="107" t="s">
        <v>112</v>
      </c>
      <c r="E838" s="135">
        <v>43422</v>
      </c>
      <c r="F838" s="136" t="s">
        <v>1020</v>
      </c>
      <c r="G838" s="111">
        <v>5</v>
      </c>
      <c r="H838" s="112" t="s">
        <v>414</v>
      </c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</row>
    <row r="839" spans="1:22" ht="13.5" customHeight="1">
      <c r="A839" s="134">
        <v>2018</v>
      </c>
      <c r="B839" s="116"/>
      <c r="C839" s="151"/>
      <c r="D839" s="116"/>
      <c r="E839" s="118"/>
      <c r="F839" s="152"/>
      <c r="G839" s="111">
        <f>SUM(G837:G838)</f>
        <v>5</v>
      </c>
      <c r="H839" s="120"/>
      <c r="J839" s="189"/>
      <c r="K839" s="261"/>
      <c r="L839" s="271"/>
      <c r="M839" s="271"/>
      <c r="N839" s="195"/>
      <c r="O839" s="195"/>
      <c r="P839" s="195"/>
      <c r="Q839" s="195"/>
      <c r="R839" s="195"/>
      <c r="S839" s="195"/>
      <c r="T839" s="195"/>
      <c r="U839" s="197"/>
      <c r="V839" s="197"/>
    </row>
    <row r="840" spans="1:22" ht="13.5" customHeight="1">
      <c r="A840" s="144" t="s">
        <v>46</v>
      </c>
      <c r="B840" s="125"/>
      <c r="C840" s="145" t="s">
        <v>1021</v>
      </c>
      <c r="D840" s="125"/>
      <c r="E840" s="127"/>
      <c r="F840" s="146"/>
      <c r="G840" s="129">
        <f>G839</f>
        <v>5</v>
      </c>
      <c r="H840" s="130"/>
      <c r="J840" s="93"/>
    </row>
    <row r="841" spans="1:22" ht="13.5" customHeight="1">
      <c r="A841" s="147"/>
      <c r="F841" s="88"/>
      <c r="H841" s="105"/>
      <c r="J841" s="93"/>
    </row>
    <row r="842" spans="1:22" ht="13.5" customHeight="1">
      <c r="A842" s="147">
        <v>2019</v>
      </c>
      <c r="B842" s="73" t="s">
        <v>91</v>
      </c>
      <c r="C842" s="73" t="s">
        <v>101</v>
      </c>
      <c r="D842" s="73" t="s">
        <v>94</v>
      </c>
      <c r="E842" s="85">
        <v>43772</v>
      </c>
      <c r="F842" s="88" t="s">
        <v>1022</v>
      </c>
      <c r="G842" s="87">
        <v>5</v>
      </c>
      <c r="H842" s="105" t="s">
        <v>236</v>
      </c>
      <c r="J842" s="93"/>
    </row>
    <row r="843" spans="1:22" ht="13.5" customHeight="1">
      <c r="A843" s="147">
        <v>2019</v>
      </c>
      <c r="B843" s="73" t="s">
        <v>91</v>
      </c>
      <c r="C843" s="73" t="s">
        <v>101</v>
      </c>
      <c r="D843" s="73" t="s">
        <v>94</v>
      </c>
      <c r="E843" s="85">
        <v>43772</v>
      </c>
      <c r="F843" s="88" t="s">
        <v>1022</v>
      </c>
      <c r="G843" s="87">
        <v>5</v>
      </c>
      <c r="H843" s="105" t="s">
        <v>273</v>
      </c>
      <c r="J843" s="93"/>
    </row>
    <row r="844" spans="1:22" ht="13.5" customHeight="1">
      <c r="A844" s="147">
        <v>2019</v>
      </c>
      <c r="F844" s="88"/>
      <c r="G844" s="87">
        <f>SUM(G842:G843)</f>
        <v>10</v>
      </c>
      <c r="H844" s="105"/>
      <c r="J844" s="93"/>
    </row>
    <row r="845" spans="1:22" ht="13.5" customHeight="1">
      <c r="A845" s="177">
        <v>2020</v>
      </c>
      <c r="B845" s="1362" t="s">
        <v>91</v>
      </c>
      <c r="C845" s="254" t="s">
        <v>101</v>
      </c>
      <c r="D845" s="254" t="s">
        <v>252</v>
      </c>
      <c r="E845" s="255">
        <v>43891</v>
      </c>
      <c r="F845" s="256" t="s">
        <v>1023</v>
      </c>
      <c r="G845" s="257">
        <v>10</v>
      </c>
      <c r="H845" s="1365" t="s">
        <v>1024</v>
      </c>
      <c r="J845" s="93"/>
    </row>
    <row r="846" spans="1:22" ht="13.5" customHeight="1">
      <c r="A846" s="177">
        <v>2020</v>
      </c>
      <c r="B846" s="1362" t="s">
        <v>91</v>
      </c>
      <c r="C846" s="254" t="s">
        <v>101</v>
      </c>
      <c r="D846" s="254" t="s">
        <v>252</v>
      </c>
      <c r="E846" s="255">
        <v>43891</v>
      </c>
      <c r="F846" s="256" t="s">
        <v>1025</v>
      </c>
      <c r="G846" s="257">
        <v>7</v>
      </c>
      <c r="H846" s="1365" t="s">
        <v>1026</v>
      </c>
      <c r="J846" s="93"/>
    </row>
    <row r="847" spans="1:22" ht="13.5" customHeight="1">
      <c r="A847" s="177">
        <v>2020</v>
      </c>
      <c r="B847" s="1362" t="s">
        <v>91</v>
      </c>
      <c r="C847" s="254" t="s">
        <v>101</v>
      </c>
      <c r="D847" s="254" t="s">
        <v>252</v>
      </c>
      <c r="E847" s="255">
        <v>43891</v>
      </c>
      <c r="F847" s="256" t="s">
        <v>1027</v>
      </c>
      <c r="G847" s="257">
        <v>10</v>
      </c>
      <c r="H847" s="1365" t="s">
        <v>1028</v>
      </c>
      <c r="J847" s="93"/>
    </row>
    <row r="848" spans="1:22" ht="13.5" customHeight="1">
      <c r="A848" s="177">
        <v>2020</v>
      </c>
      <c r="B848" s="1362" t="s">
        <v>91</v>
      </c>
      <c r="C848" s="254" t="s">
        <v>101</v>
      </c>
      <c r="D848" s="254" t="s">
        <v>252</v>
      </c>
      <c r="E848" s="255">
        <v>43891</v>
      </c>
      <c r="F848" s="256" t="s">
        <v>1029</v>
      </c>
      <c r="G848" s="257">
        <v>3</v>
      </c>
      <c r="H848" s="1365" t="s">
        <v>1030</v>
      </c>
      <c r="J848" s="93"/>
    </row>
    <row r="849" spans="1:22" ht="13.5" customHeight="1">
      <c r="A849" s="177"/>
      <c r="C849" s="254"/>
      <c r="D849" s="254"/>
      <c r="E849" s="255"/>
      <c r="F849" s="256"/>
      <c r="G849" s="257">
        <f>SUM(G845:G848)</f>
        <v>30</v>
      </c>
      <c r="H849" s="1365"/>
      <c r="J849" s="93"/>
    </row>
    <row r="850" spans="1:22" ht="13.5" customHeight="1">
      <c r="A850" s="144" t="s">
        <v>46</v>
      </c>
      <c r="B850" s="125"/>
      <c r="C850" s="145" t="s">
        <v>1032</v>
      </c>
      <c r="D850" s="125"/>
      <c r="E850" s="127"/>
      <c r="F850" s="146"/>
      <c r="G850" s="129">
        <f>G844+G849</f>
        <v>40</v>
      </c>
      <c r="H850" s="130"/>
      <c r="J850" s="93"/>
    </row>
    <row r="851" spans="1:22" ht="13.5" customHeight="1">
      <c r="A851" s="147"/>
      <c r="C851" s="148"/>
      <c r="F851" s="88"/>
      <c r="G851" s="133"/>
      <c r="H851" s="105"/>
      <c r="J851" s="93"/>
    </row>
    <row r="852" spans="1:22" s="115" customFormat="1">
      <c r="A852" s="134">
        <v>2018</v>
      </c>
      <c r="B852" s="107" t="s">
        <v>164</v>
      </c>
      <c r="C852" s="107" t="s">
        <v>201</v>
      </c>
      <c r="D852" s="107" t="s">
        <v>227</v>
      </c>
      <c r="E852" s="135">
        <v>43240</v>
      </c>
      <c r="F852" s="136" t="s">
        <v>1033</v>
      </c>
      <c r="G852" s="111">
        <v>7</v>
      </c>
      <c r="H852" s="112" t="s">
        <v>1034</v>
      </c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</row>
    <row r="853" spans="1:22" s="115" customFormat="1">
      <c r="A853" s="134">
        <v>2018</v>
      </c>
      <c r="B853" s="107"/>
      <c r="C853" s="107"/>
      <c r="D853" s="107"/>
      <c r="E853" s="135"/>
      <c r="F853" s="136"/>
      <c r="G853" s="111">
        <f>SUM(G852)</f>
        <v>7</v>
      </c>
      <c r="H853" s="112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</row>
    <row r="854" spans="1:22" ht="13.5" customHeight="1">
      <c r="A854" s="124" t="s">
        <v>46</v>
      </c>
      <c r="B854" s="125"/>
      <c r="C854" s="125" t="s">
        <v>1035</v>
      </c>
      <c r="D854" s="126"/>
      <c r="E854" s="127"/>
      <c r="F854" s="128"/>
      <c r="G854" s="129">
        <f>G853</f>
        <v>7</v>
      </c>
      <c r="H854" s="130"/>
      <c r="J854" s="93"/>
    </row>
    <row r="855" spans="1:22" ht="13.5" customHeight="1">
      <c r="A855" s="104"/>
      <c r="D855" s="131"/>
      <c r="F855" s="132"/>
      <c r="G855" s="133"/>
      <c r="H855" s="105"/>
      <c r="J855" s="93"/>
    </row>
    <row r="856" spans="1:22" s="115" customFormat="1" ht="13.5" customHeight="1">
      <c r="A856" s="134">
        <v>2018</v>
      </c>
      <c r="B856" s="107" t="s">
        <v>91</v>
      </c>
      <c r="C856" s="169" t="s">
        <v>185</v>
      </c>
      <c r="D856" s="107" t="s">
        <v>222</v>
      </c>
      <c r="E856" s="109">
        <v>43163</v>
      </c>
      <c r="F856" s="170" t="s">
        <v>1036</v>
      </c>
      <c r="G856" s="111">
        <v>3</v>
      </c>
      <c r="H856" s="112" t="s">
        <v>1037</v>
      </c>
      <c r="I856" s="113"/>
      <c r="J856" s="114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</row>
    <row r="857" spans="1:22" s="115" customFormat="1" ht="13.5" customHeight="1">
      <c r="A857" s="134">
        <v>2018</v>
      </c>
      <c r="B857" s="107" t="s">
        <v>91</v>
      </c>
      <c r="C857" s="169" t="s">
        <v>185</v>
      </c>
      <c r="D857" s="107" t="s">
        <v>222</v>
      </c>
      <c r="E857" s="109">
        <v>43163</v>
      </c>
      <c r="F857" s="170" t="s">
        <v>1038</v>
      </c>
      <c r="G857" s="111">
        <v>7</v>
      </c>
      <c r="H857" s="112" t="s">
        <v>1039</v>
      </c>
      <c r="I857" s="113"/>
      <c r="J857" s="114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</row>
    <row r="858" spans="1:22">
      <c r="A858" s="134">
        <v>2018</v>
      </c>
      <c r="B858" s="107" t="s">
        <v>91</v>
      </c>
      <c r="C858" s="171" t="s">
        <v>185</v>
      </c>
      <c r="D858" s="107" t="s">
        <v>265</v>
      </c>
      <c r="E858" s="109">
        <v>43352</v>
      </c>
      <c r="F858" s="170" t="s">
        <v>1040</v>
      </c>
      <c r="G858" s="172">
        <v>7</v>
      </c>
      <c r="H858" s="112" t="s">
        <v>1041</v>
      </c>
      <c r="J858" s="2"/>
    </row>
    <row r="859" spans="1:22">
      <c r="A859" s="134">
        <v>2018</v>
      </c>
      <c r="B859" s="107" t="s">
        <v>91</v>
      </c>
      <c r="C859" s="171" t="s">
        <v>185</v>
      </c>
      <c r="D859" s="107" t="s">
        <v>265</v>
      </c>
      <c r="E859" s="109">
        <v>43352</v>
      </c>
      <c r="F859" s="170" t="s">
        <v>1042</v>
      </c>
      <c r="G859" s="172">
        <v>3</v>
      </c>
      <c r="H859" s="112" t="s">
        <v>991</v>
      </c>
      <c r="J859" s="2"/>
    </row>
    <row r="860" spans="1:22" ht="13.5" customHeight="1">
      <c r="A860" s="134">
        <v>2018</v>
      </c>
      <c r="B860" s="116"/>
      <c r="C860" s="151"/>
      <c r="D860" s="116"/>
      <c r="E860" s="118"/>
      <c r="F860" s="152"/>
      <c r="G860" s="111">
        <f>SUM(G856:G859)</f>
        <v>20</v>
      </c>
      <c r="H860" s="120"/>
      <c r="J860" s="189"/>
      <c r="K860" s="195"/>
      <c r="L860" s="271"/>
      <c r="M860" s="271"/>
      <c r="N860" s="113"/>
      <c r="O860" s="113"/>
      <c r="P860" s="195"/>
      <c r="Q860" s="195"/>
      <c r="R860" s="195"/>
      <c r="S860" s="195"/>
      <c r="T860" s="195"/>
      <c r="U860" s="197"/>
      <c r="V860" s="197"/>
    </row>
    <row r="861" spans="1:22">
      <c r="A861" s="173">
        <v>2019</v>
      </c>
      <c r="B861" s="73" t="s">
        <v>91</v>
      </c>
      <c r="C861" s="174" t="s">
        <v>185</v>
      </c>
      <c r="D861" s="174" t="s">
        <v>461</v>
      </c>
      <c r="E861" s="175">
        <v>43730</v>
      </c>
      <c r="F861" s="1421" t="s">
        <v>1043</v>
      </c>
      <c r="G861" s="173">
        <v>5</v>
      </c>
      <c r="H861" s="105" t="s">
        <v>1044</v>
      </c>
    </row>
    <row r="862" spans="1:22" ht="13.5" customHeight="1">
      <c r="A862" s="173">
        <v>2019</v>
      </c>
      <c r="B862" s="116"/>
      <c r="C862" s="151"/>
      <c r="D862" s="116"/>
      <c r="E862" s="118"/>
      <c r="F862" s="152"/>
      <c r="G862" s="133">
        <f>SUM(G861)</f>
        <v>5</v>
      </c>
      <c r="H862" s="120"/>
      <c r="J862" s="189"/>
      <c r="K862" s="195"/>
      <c r="L862" s="271"/>
      <c r="M862" s="271"/>
      <c r="N862" s="113"/>
      <c r="O862" s="113"/>
      <c r="P862" s="195"/>
      <c r="Q862" s="195"/>
      <c r="R862" s="195"/>
      <c r="S862" s="195"/>
      <c r="T862" s="195"/>
      <c r="U862" s="197"/>
      <c r="V862" s="197"/>
    </row>
    <row r="863" spans="1:22" ht="13.5" customHeight="1">
      <c r="A863" s="184">
        <v>2020</v>
      </c>
      <c r="B863" s="180" t="s">
        <v>386</v>
      </c>
      <c r="C863" s="181" t="s">
        <v>185</v>
      </c>
      <c r="D863" s="116"/>
      <c r="E863" s="118"/>
      <c r="F863" s="152"/>
      <c r="G863" s="133"/>
      <c r="H863" s="120"/>
      <c r="J863" s="189"/>
      <c r="K863" s="195"/>
      <c r="L863" s="271"/>
      <c r="M863" s="271"/>
      <c r="N863" s="113"/>
      <c r="O863" s="113"/>
      <c r="P863" s="195"/>
      <c r="Q863" s="195"/>
      <c r="R863" s="195"/>
      <c r="S863" s="195"/>
      <c r="T863" s="195"/>
      <c r="U863" s="197"/>
      <c r="V863" s="197"/>
    </row>
    <row r="864" spans="1:22" ht="13.5" customHeight="1">
      <c r="A864" s="184">
        <v>2020</v>
      </c>
      <c r="B864" s="180"/>
      <c r="C864" s="181"/>
      <c r="D864" s="116"/>
      <c r="E864" s="118"/>
      <c r="F864" s="152"/>
      <c r="G864" s="133"/>
      <c r="H864" s="120"/>
      <c r="J864" s="189"/>
      <c r="K864" s="195"/>
      <c r="L864" s="271"/>
      <c r="M864" s="271"/>
      <c r="N864" s="113"/>
      <c r="O864" s="113"/>
      <c r="P864" s="195"/>
      <c r="Q864" s="195"/>
      <c r="R864" s="195"/>
      <c r="S864" s="195"/>
      <c r="T864" s="195"/>
      <c r="U864" s="197"/>
      <c r="V864" s="197"/>
    </row>
    <row r="865" spans="1:22" ht="13.5" customHeight="1">
      <c r="A865" s="144" t="s">
        <v>46</v>
      </c>
      <c r="B865" s="125"/>
      <c r="C865" s="145" t="s">
        <v>1045</v>
      </c>
      <c r="D865" s="125"/>
      <c r="E865" s="127"/>
      <c r="F865" s="146"/>
      <c r="G865" s="129">
        <f>G860+G862</f>
        <v>25</v>
      </c>
      <c r="H865" s="130"/>
      <c r="J865" s="93"/>
    </row>
    <row r="866" spans="1:22" ht="13.5" customHeight="1">
      <c r="A866" s="278"/>
      <c r="B866" s="154"/>
      <c r="C866" s="154"/>
      <c r="D866" s="326"/>
      <c r="E866" s="156"/>
      <c r="F866" s="327"/>
      <c r="G866" s="153"/>
      <c r="H866" s="179"/>
      <c r="J866" s="93"/>
    </row>
    <row r="867" spans="1:22">
      <c r="A867" s="173">
        <v>2019</v>
      </c>
      <c r="B867" s="73" t="s">
        <v>53</v>
      </c>
      <c r="C867" s="174" t="s">
        <v>52</v>
      </c>
      <c r="D867" s="174" t="s">
        <v>277</v>
      </c>
      <c r="E867" s="175">
        <v>43716</v>
      </c>
      <c r="F867" s="1421" t="s">
        <v>1046</v>
      </c>
      <c r="G867" s="173">
        <v>7</v>
      </c>
      <c r="H867" s="105" t="s">
        <v>1047</v>
      </c>
    </row>
    <row r="868" spans="1:22" ht="13.5" customHeight="1">
      <c r="A868" s="147">
        <v>2019</v>
      </c>
      <c r="D868" s="131"/>
      <c r="F868" s="132"/>
      <c r="G868" s="133">
        <f>SUM(G867)</f>
        <v>7</v>
      </c>
      <c r="H868" s="105"/>
      <c r="J868" s="93"/>
    </row>
    <row r="869" spans="1:22" s="188" customFormat="1">
      <c r="A869" s="184">
        <v>2020</v>
      </c>
      <c r="B869" s="180" t="s">
        <v>53</v>
      </c>
      <c r="C869" s="180" t="s">
        <v>52</v>
      </c>
      <c r="D869" s="180" t="s">
        <v>55</v>
      </c>
      <c r="E869" s="182">
        <v>43876</v>
      </c>
      <c r="F869" s="183" t="s">
        <v>1048</v>
      </c>
      <c r="G869" s="184">
        <v>5</v>
      </c>
      <c r="H869" s="185" t="s">
        <v>1049</v>
      </c>
      <c r="I869" s="186"/>
      <c r="J869" s="250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</row>
    <row r="870" spans="1:22" s="188" customFormat="1">
      <c r="A870" s="184">
        <v>2020</v>
      </c>
      <c r="B870" s="180" t="s">
        <v>53</v>
      </c>
      <c r="C870" s="180" t="s">
        <v>52</v>
      </c>
      <c r="D870" s="180" t="s">
        <v>55</v>
      </c>
      <c r="E870" s="182">
        <v>43876</v>
      </c>
      <c r="F870" s="183" t="s">
        <v>1050</v>
      </c>
      <c r="G870" s="184">
        <v>0</v>
      </c>
      <c r="H870" s="185" t="s">
        <v>248</v>
      </c>
      <c r="I870" s="186" t="s">
        <v>234</v>
      </c>
      <c r="J870" s="250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</row>
    <row r="871" spans="1:22" s="188" customFormat="1">
      <c r="A871" s="184">
        <v>2020</v>
      </c>
      <c r="B871" s="180" t="s">
        <v>53</v>
      </c>
      <c r="C871" s="180" t="s">
        <v>52</v>
      </c>
      <c r="D871" s="180" t="s">
        <v>68</v>
      </c>
      <c r="E871" s="182">
        <v>43904</v>
      </c>
      <c r="F871" s="183" t="s">
        <v>1048</v>
      </c>
      <c r="G871" s="184">
        <v>5</v>
      </c>
      <c r="H871" s="185" t="s">
        <v>1049</v>
      </c>
      <c r="I871" s="186"/>
      <c r="J871" s="250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</row>
    <row r="872" spans="1:22" s="188" customFormat="1">
      <c r="A872" s="184">
        <v>2020</v>
      </c>
      <c r="B872" s="180" t="s">
        <v>53</v>
      </c>
      <c r="C872" s="180" t="s">
        <v>52</v>
      </c>
      <c r="D872" s="180" t="s">
        <v>68</v>
      </c>
      <c r="E872" s="182">
        <v>43904</v>
      </c>
      <c r="F872" s="183" t="s">
        <v>1051</v>
      </c>
      <c r="G872" s="184">
        <v>0</v>
      </c>
      <c r="H872" s="185" t="s">
        <v>1052</v>
      </c>
      <c r="I872" s="186" t="s">
        <v>234</v>
      </c>
      <c r="J872" s="250"/>
      <c r="K872" s="186"/>
      <c r="L872" s="186"/>
      <c r="M872" s="186"/>
      <c r="N872" s="186"/>
      <c r="O872" s="186"/>
      <c r="P872" s="186"/>
      <c r="Q872" s="186"/>
      <c r="R872" s="186"/>
      <c r="S872" s="186"/>
      <c r="T872" s="186"/>
    </row>
    <row r="873" spans="1:22" s="188" customFormat="1" ht="13.5" customHeight="1">
      <c r="A873" s="177">
        <v>2020</v>
      </c>
      <c r="B873" s="180"/>
      <c r="C873" s="180"/>
      <c r="D873" s="354"/>
      <c r="E873" s="251"/>
      <c r="F873" s="350"/>
      <c r="G873" s="184">
        <f>SUM(G869:G872)</f>
        <v>10</v>
      </c>
      <c r="H873" s="185"/>
      <c r="I873" s="186"/>
      <c r="J873" s="187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</row>
    <row r="874" spans="1:22" ht="13.5" customHeight="1">
      <c r="A874" s="124" t="s">
        <v>46</v>
      </c>
      <c r="B874" s="125"/>
      <c r="C874" s="125" t="s">
        <v>1053</v>
      </c>
      <c r="D874" s="126"/>
      <c r="E874" s="127"/>
      <c r="F874" s="128"/>
      <c r="G874" s="129">
        <f>G873+G868</f>
        <v>17</v>
      </c>
      <c r="H874" s="130"/>
      <c r="J874" s="93"/>
    </row>
    <row r="875" spans="1:22" ht="13.5" customHeight="1">
      <c r="A875" s="147"/>
      <c r="C875" s="148"/>
      <c r="F875" s="88"/>
      <c r="G875" s="133"/>
      <c r="H875" s="105"/>
      <c r="J875" s="93"/>
    </row>
    <row r="876" spans="1:22" ht="13.5" customHeight="1">
      <c r="A876" s="363">
        <v>2017</v>
      </c>
      <c r="B876" s="116" t="s">
        <v>53</v>
      </c>
      <c r="C876" s="116" t="s">
        <v>67</v>
      </c>
      <c r="D876" s="117" t="s">
        <v>222</v>
      </c>
      <c r="E876" s="118">
        <v>42799</v>
      </c>
      <c r="F876" s="119" t="s">
        <v>1054</v>
      </c>
      <c r="G876" s="199">
        <v>7</v>
      </c>
      <c r="H876" s="120" t="s">
        <v>465</v>
      </c>
      <c r="I876" s="261"/>
      <c r="J876" s="189"/>
      <c r="K876" s="352"/>
      <c r="L876" s="261"/>
      <c r="M876" s="261"/>
      <c r="N876" s="113"/>
      <c r="O876" s="113"/>
      <c r="P876" s="195"/>
      <c r="Q876" s="195"/>
      <c r="R876" s="195"/>
      <c r="S876" s="195"/>
      <c r="T876" s="195"/>
      <c r="U876" s="197"/>
      <c r="V876" s="197"/>
    </row>
    <row r="877" spans="1:22" ht="13.5" customHeight="1">
      <c r="A877" s="363">
        <v>2017</v>
      </c>
      <c r="B877" s="116"/>
      <c r="C877" s="116"/>
      <c r="D877" s="117"/>
      <c r="E877" s="118"/>
      <c r="F877" s="119"/>
      <c r="G877" s="199">
        <v>7</v>
      </c>
      <c r="H877" s="120"/>
      <c r="I877" s="261"/>
      <c r="J877" s="189"/>
      <c r="K877" s="352"/>
      <c r="L877" s="261"/>
      <c r="M877" s="261"/>
      <c r="N877" s="113"/>
      <c r="O877" s="113"/>
      <c r="P877" s="195"/>
      <c r="Q877" s="195"/>
      <c r="R877" s="195"/>
      <c r="S877" s="195"/>
      <c r="T877" s="195"/>
      <c r="U877" s="197"/>
      <c r="V877" s="197"/>
    </row>
    <row r="878" spans="1:22" s="115" customFormat="1" ht="13.5" customHeight="1">
      <c r="A878" s="134">
        <v>2018</v>
      </c>
      <c r="B878" s="107" t="s">
        <v>53</v>
      </c>
      <c r="C878" s="169" t="s">
        <v>67</v>
      </c>
      <c r="D878" s="107" t="s">
        <v>222</v>
      </c>
      <c r="E878" s="109">
        <v>43163</v>
      </c>
      <c r="F878" s="170" t="s">
        <v>1055</v>
      </c>
      <c r="G878" s="111">
        <v>10</v>
      </c>
      <c r="H878" s="112" t="s">
        <v>1056</v>
      </c>
      <c r="I878" s="113"/>
      <c r="J878" s="114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</row>
    <row r="879" spans="1:22" ht="13.5" customHeight="1">
      <c r="A879" s="134">
        <v>2018</v>
      </c>
      <c r="B879" s="116"/>
      <c r="C879" s="116"/>
      <c r="D879" s="117"/>
      <c r="E879" s="118"/>
      <c r="F879" s="119"/>
      <c r="G879" s="111">
        <f>SUM(G878)</f>
        <v>10</v>
      </c>
      <c r="H879" s="120"/>
      <c r="I879" s="261"/>
      <c r="J879" s="189"/>
      <c r="K879" s="352"/>
      <c r="L879" s="261"/>
      <c r="M879" s="261"/>
      <c r="N879" s="113"/>
      <c r="O879" s="113"/>
      <c r="P879" s="195"/>
      <c r="Q879" s="195"/>
      <c r="R879" s="195"/>
      <c r="S879" s="195"/>
      <c r="T879" s="195"/>
      <c r="U879" s="197"/>
      <c r="V879" s="197"/>
    </row>
    <row r="880" spans="1:22" s="188" customFormat="1" ht="13.5" customHeight="1">
      <c r="A880" s="177">
        <v>2020</v>
      </c>
      <c r="B880" s="180" t="s">
        <v>53</v>
      </c>
      <c r="C880" s="181" t="s">
        <v>67</v>
      </c>
      <c r="D880" s="180" t="s">
        <v>55</v>
      </c>
      <c r="E880" s="251">
        <v>43876</v>
      </c>
      <c r="F880" s="252" t="s">
        <v>1057</v>
      </c>
      <c r="G880" s="184">
        <v>0</v>
      </c>
      <c r="H880" s="185" t="s">
        <v>1056</v>
      </c>
      <c r="I880" s="186" t="s">
        <v>234</v>
      </c>
      <c r="J880" s="187"/>
      <c r="K880" s="186"/>
      <c r="L880" s="186"/>
      <c r="M880" s="186"/>
      <c r="N880" s="186"/>
      <c r="O880" s="186"/>
      <c r="P880" s="186"/>
      <c r="Q880" s="186"/>
      <c r="R880" s="186"/>
      <c r="S880" s="186"/>
      <c r="T880" s="186"/>
    </row>
    <row r="881" spans="1:20" s="188" customFormat="1" ht="13.5" customHeight="1">
      <c r="A881" s="177">
        <v>2020</v>
      </c>
      <c r="B881" s="180"/>
      <c r="C881" s="180"/>
      <c r="D881" s="354"/>
      <c r="E881" s="251"/>
      <c r="F881" s="350"/>
      <c r="G881" s="184">
        <f>SUM(G880)</f>
        <v>0</v>
      </c>
      <c r="H881" s="185"/>
      <c r="I881" s="186"/>
      <c r="J881" s="187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</row>
    <row r="882" spans="1:20" ht="13.5" customHeight="1">
      <c r="A882" s="124" t="s">
        <v>46</v>
      </c>
      <c r="B882" s="125"/>
      <c r="C882" s="125" t="s">
        <v>1058</v>
      </c>
      <c r="D882" s="126"/>
      <c r="E882" s="127"/>
      <c r="F882" s="128"/>
      <c r="G882" s="129">
        <f>G877+G879+G881</f>
        <v>17</v>
      </c>
      <c r="H882" s="130"/>
      <c r="J882" s="93"/>
    </row>
    <row r="883" spans="1:20" ht="13.5" customHeight="1">
      <c r="A883" s="278"/>
      <c r="B883" s="154"/>
      <c r="C883" s="154"/>
      <c r="D883" s="326"/>
      <c r="E883" s="156"/>
      <c r="F883" s="327"/>
      <c r="G883" s="153"/>
      <c r="H883" s="179"/>
      <c r="J883" s="93"/>
    </row>
    <row r="884" spans="1:20" ht="13.5" customHeight="1">
      <c r="A884" s="147">
        <v>2019</v>
      </c>
      <c r="B884" s="73" t="s">
        <v>129</v>
      </c>
      <c r="C884" s="148" t="s">
        <v>157</v>
      </c>
      <c r="D884" s="73" t="s">
        <v>68</v>
      </c>
      <c r="E884" s="85">
        <v>43540</v>
      </c>
      <c r="F884" s="88" t="s">
        <v>1059</v>
      </c>
      <c r="G884" s="133">
        <v>5</v>
      </c>
      <c r="H884" s="105" t="s">
        <v>659</v>
      </c>
      <c r="J884" s="93"/>
    </row>
    <row r="885" spans="1:20" ht="13.5" customHeight="1">
      <c r="A885" s="147">
        <v>2019</v>
      </c>
      <c r="D885" s="131"/>
      <c r="F885" s="132"/>
      <c r="G885" s="133">
        <f>SUM(G884)</f>
        <v>5</v>
      </c>
      <c r="H885" s="105"/>
      <c r="J885" s="93"/>
    </row>
    <row r="886" spans="1:20" ht="13.5" customHeight="1">
      <c r="A886" s="124" t="s">
        <v>46</v>
      </c>
      <c r="B886" s="125"/>
      <c r="C886" s="125" t="s">
        <v>1060</v>
      </c>
      <c r="D886" s="126"/>
      <c r="E886" s="127"/>
      <c r="F886" s="128"/>
      <c r="G886" s="129">
        <f>SUM(G885)</f>
        <v>5</v>
      </c>
      <c r="H886" s="130"/>
      <c r="J886" s="93"/>
    </row>
    <row r="887" spans="1:20" ht="13.5" customHeight="1">
      <c r="A887" s="104"/>
      <c r="D887" s="131"/>
      <c r="F887" s="132"/>
      <c r="G887" s="133"/>
      <c r="H887" s="105"/>
      <c r="J887" s="93"/>
    </row>
    <row r="888" spans="1:20" s="115" customFormat="1" ht="13.5" customHeight="1">
      <c r="A888" s="134">
        <v>2018</v>
      </c>
      <c r="B888" s="107" t="s">
        <v>91</v>
      </c>
      <c r="C888" s="169" t="s">
        <v>90</v>
      </c>
      <c r="D888" s="107" t="s">
        <v>222</v>
      </c>
      <c r="E888" s="109">
        <v>43163</v>
      </c>
      <c r="F888" s="170" t="s">
        <v>1061</v>
      </c>
      <c r="G888" s="111">
        <v>10</v>
      </c>
      <c r="H888" s="112" t="s">
        <v>1062</v>
      </c>
      <c r="I888" s="113"/>
      <c r="J888" s="114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</row>
    <row r="889" spans="1:20" s="115" customFormat="1" ht="13.5" customHeight="1">
      <c r="A889" s="134">
        <v>2018</v>
      </c>
      <c r="B889" s="107" t="s">
        <v>91</v>
      </c>
      <c r="C889" s="169" t="s">
        <v>90</v>
      </c>
      <c r="D889" s="107" t="s">
        <v>222</v>
      </c>
      <c r="E889" s="109">
        <v>43163</v>
      </c>
      <c r="F889" s="170" t="s">
        <v>1063</v>
      </c>
      <c r="G889" s="111">
        <v>3</v>
      </c>
      <c r="H889" s="112" t="s">
        <v>1064</v>
      </c>
      <c r="I889" s="113"/>
      <c r="J889" s="114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</row>
    <row r="890" spans="1:20" s="115" customFormat="1">
      <c r="A890" s="134">
        <v>2018</v>
      </c>
      <c r="B890" s="107" t="s">
        <v>91</v>
      </c>
      <c r="C890" s="107" t="s">
        <v>90</v>
      </c>
      <c r="D890" s="107" t="s">
        <v>227</v>
      </c>
      <c r="E890" s="135">
        <v>43240</v>
      </c>
      <c r="F890" s="136" t="s">
        <v>1065</v>
      </c>
      <c r="G890" s="111">
        <v>10</v>
      </c>
      <c r="H890" s="112" t="s">
        <v>1066</v>
      </c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</row>
    <row r="891" spans="1:20" s="115" customFormat="1">
      <c r="A891" s="134">
        <v>2018</v>
      </c>
      <c r="B891" s="107" t="s">
        <v>91</v>
      </c>
      <c r="C891" s="107" t="s">
        <v>90</v>
      </c>
      <c r="D891" s="107" t="s">
        <v>227</v>
      </c>
      <c r="E891" s="135">
        <v>43240</v>
      </c>
      <c r="F891" s="136" t="s">
        <v>1067</v>
      </c>
      <c r="G891" s="111">
        <v>7</v>
      </c>
      <c r="H891" s="112" t="s">
        <v>1068</v>
      </c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</row>
    <row r="892" spans="1:20" s="115" customFormat="1">
      <c r="A892" s="134">
        <v>2018</v>
      </c>
      <c r="B892" s="107" t="s">
        <v>91</v>
      </c>
      <c r="C892" s="107" t="s">
        <v>90</v>
      </c>
      <c r="D892" s="107" t="s">
        <v>227</v>
      </c>
      <c r="E892" s="135">
        <v>43240</v>
      </c>
      <c r="F892" s="136" t="s">
        <v>1069</v>
      </c>
      <c r="G892" s="111">
        <v>10</v>
      </c>
      <c r="H892" s="112" t="s">
        <v>1070</v>
      </c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</row>
    <row r="893" spans="1:20" s="115" customFormat="1">
      <c r="A893" s="134">
        <v>2018</v>
      </c>
      <c r="B893" s="107" t="s">
        <v>91</v>
      </c>
      <c r="C893" s="107" t="s">
        <v>90</v>
      </c>
      <c r="D893" s="107" t="s">
        <v>227</v>
      </c>
      <c r="E893" s="135">
        <v>43240</v>
      </c>
      <c r="F893" s="136" t="s">
        <v>1071</v>
      </c>
      <c r="G893" s="111">
        <v>7</v>
      </c>
      <c r="H893" s="112" t="s">
        <v>1072</v>
      </c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</row>
    <row r="894" spans="1:20" s="115" customFormat="1">
      <c r="A894" s="134">
        <v>2018</v>
      </c>
      <c r="B894" s="107" t="s">
        <v>91</v>
      </c>
      <c r="C894" s="107" t="s">
        <v>90</v>
      </c>
      <c r="D894" s="107" t="s">
        <v>227</v>
      </c>
      <c r="E894" s="135">
        <v>43240</v>
      </c>
      <c r="F894" s="136" t="s">
        <v>1073</v>
      </c>
      <c r="G894" s="111">
        <v>3</v>
      </c>
      <c r="H894" s="112" t="s">
        <v>1074</v>
      </c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</row>
    <row r="895" spans="1:20" s="115" customFormat="1">
      <c r="A895" s="134">
        <v>2018</v>
      </c>
      <c r="B895" s="107" t="s">
        <v>91</v>
      </c>
      <c r="C895" s="107" t="s">
        <v>90</v>
      </c>
      <c r="D895" s="107" t="s">
        <v>370</v>
      </c>
      <c r="E895" s="109">
        <v>43247</v>
      </c>
      <c r="F895" s="170" t="s">
        <v>1075</v>
      </c>
      <c r="G895" s="111">
        <v>10</v>
      </c>
      <c r="H895" s="112" t="s">
        <v>509</v>
      </c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</row>
    <row r="896" spans="1:20" s="115" customFormat="1">
      <c r="A896" s="134">
        <v>2018</v>
      </c>
      <c r="B896" s="107" t="s">
        <v>91</v>
      </c>
      <c r="C896" s="107" t="s">
        <v>90</v>
      </c>
      <c r="D896" s="107" t="s">
        <v>370</v>
      </c>
      <c r="E896" s="109">
        <v>43247</v>
      </c>
      <c r="F896" s="170" t="s">
        <v>1076</v>
      </c>
      <c r="G896" s="111">
        <v>15</v>
      </c>
      <c r="H896" s="112" t="s">
        <v>590</v>
      </c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</row>
    <row r="897" spans="1:20" s="115" customFormat="1">
      <c r="A897" s="134">
        <v>2018</v>
      </c>
      <c r="B897" s="107" t="s">
        <v>91</v>
      </c>
      <c r="C897" s="107" t="s">
        <v>90</v>
      </c>
      <c r="D897" s="107" t="s">
        <v>370</v>
      </c>
      <c r="E897" s="109">
        <v>43247</v>
      </c>
      <c r="F897" s="170" t="s">
        <v>1077</v>
      </c>
      <c r="G897" s="111">
        <v>10</v>
      </c>
      <c r="H897" s="112" t="s">
        <v>588</v>
      </c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</row>
    <row r="898" spans="1:20">
      <c r="A898" s="134">
        <v>2018</v>
      </c>
      <c r="B898" s="107" t="s">
        <v>91</v>
      </c>
      <c r="C898" s="107" t="s">
        <v>90</v>
      </c>
      <c r="D898" s="107" t="s">
        <v>265</v>
      </c>
      <c r="E898" s="109">
        <v>43352</v>
      </c>
      <c r="F898" s="170" t="s">
        <v>1078</v>
      </c>
      <c r="G898" s="111">
        <v>3</v>
      </c>
      <c r="H898" s="112" t="s">
        <v>1010</v>
      </c>
      <c r="J898" s="2"/>
    </row>
    <row r="899" spans="1:20">
      <c r="A899" s="134">
        <v>2018</v>
      </c>
      <c r="B899" s="107" t="s">
        <v>91</v>
      </c>
      <c r="C899" s="171" t="s">
        <v>90</v>
      </c>
      <c r="D899" s="107" t="s">
        <v>265</v>
      </c>
      <c r="E899" s="109">
        <v>43352</v>
      </c>
      <c r="F899" s="170" t="s">
        <v>1079</v>
      </c>
      <c r="G899" s="172">
        <v>10</v>
      </c>
      <c r="H899" s="112" t="s">
        <v>1080</v>
      </c>
      <c r="J899" s="2"/>
    </row>
    <row r="900" spans="1:20">
      <c r="A900" s="134">
        <v>2018</v>
      </c>
      <c r="B900" s="107" t="s">
        <v>91</v>
      </c>
      <c r="C900" s="171" t="s">
        <v>90</v>
      </c>
      <c r="D900" s="107" t="s">
        <v>265</v>
      </c>
      <c r="E900" s="109">
        <v>43352</v>
      </c>
      <c r="F900" s="170" t="s">
        <v>1081</v>
      </c>
      <c r="G900" s="172">
        <v>3</v>
      </c>
      <c r="H900" s="112" t="s">
        <v>1082</v>
      </c>
      <c r="J900" s="2"/>
    </row>
    <row r="901" spans="1:20">
      <c r="A901" s="134">
        <v>2018</v>
      </c>
      <c r="B901" s="107" t="s">
        <v>91</v>
      </c>
      <c r="C901" s="171" t="s">
        <v>90</v>
      </c>
      <c r="D901" s="107" t="s">
        <v>265</v>
      </c>
      <c r="E901" s="109">
        <v>43352</v>
      </c>
      <c r="F901" s="170" t="s">
        <v>1083</v>
      </c>
      <c r="G901" s="172">
        <v>10</v>
      </c>
      <c r="H901" s="112" t="s">
        <v>284</v>
      </c>
      <c r="J901" s="2"/>
    </row>
    <row r="902" spans="1:20">
      <c r="A902" s="134">
        <v>2018</v>
      </c>
      <c r="B902" s="107" t="s">
        <v>91</v>
      </c>
      <c r="C902" s="171" t="s">
        <v>90</v>
      </c>
      <c r="D902" s="107" t="s">
        <v>265</v>
      </c>
      <c r="E902" s="109">
        <v>43352</v>
      </c>
      <c r="F902" s="136" t="s">
        <v>1084</v>
      </c>
      <c r="G902" s="172">
        <v>3</v>
      </c>
      <c r="H902" s="112" t="s">
        <v>1085</v>
      </c>
      <c r="J902" s="2"/>
    </row>
    <row r="903" spans="1:20" s="115" customFormat="1" ht="13.5" customHeight="1">
      <c r="A903" s="134">
        <v>2018</v>
      </c>
      <c r="B903" s="107"/>
      <c r="C903" s="169"/>
      <c r="D903" s="107"/>
      <c r="E903" s="109"/>
      <c r="F903" s="170"/>
      <c r="G903" s="111">
        <f>SUM(G888:G902)</f>
        <v>114</v>
      </c>
      <c r="H903" s="112"/>
      <c r="I903" s="113"/>
      <c r="J903" s="114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</row>
    <row r="904" spans="1:20">
      <c r="A904" s="137">
        <v>2019</v>
      </c>
      <c r="B904" s="73" t="s">
        <v>91</v>
      </c>
      <c r="C904" s="143" t="s">
        <v>90</v>
      </c>
      <c r="D904" s="138" t="s">
        <v>227</v>
      </c>
      <c r="E904" s="139">
        <v>43604</v>
      </c>
      <c r="F904" s="140" t="s">
        <v>1086</v>
      </c>
      <c r="G904" s="141">
        <v>3</v>
      </c>
      <c r="H904" s="142" t="s">
        <v>1087</v>
      </c>
    </row>
    <row r="905" spans="1:20">
      <c r="A905" s="137">
        <v>2019</v>
      </c>
      <c r="B905" s="73" t="s">
        <v>91</v>
      </c>
      <c r="C905" s="143" t="s">
        <v>90</v>
      </c>
      <c r="D905" s="138" t="s">
        <v>227</v>
      </c>
      <c r="E905" s="139">
        <v>43604</v>
      </c>
      <c r="F905" s="140" t="s">
        <v>1083</v>
      </c>
      <c r="G905" s="141">
        <v>7</v>
      </c>
      <c r="H905" s="142" t="s">
        <v>747</v>
      </c>
    </row>
    <row r="906" spans="1:20">
      <c r="A906" s="137">
        <v>2019</v>
      </c>
      <c r="B906" s="73" t="s">
        <v>91</v>
      </c>
      <c r="C906" s="143" t="s">
        <v>90</v>
      </c>
      <c r="D906" s="138" t="s">
        <v>227</v>
      </c>
      <c r="E906" s="139">
        <v>43604</v>
      </c>
      <c r="F906" s="140" t="s">
        <v>1088</v>
      </c>
      <c r="G906" s="141">
        <v>10</v>
      </c>
      <c r="H906" s="142" t="s">
        <v>590</v>
      </c>
    </row>
    <row r="907" spans="1:20">
      <c r="A907" s="137">
        <v>2019</v>
      </c>
      <c r="B907" s="73" t="s">
        <v>91</v>
      </c>
      <c r="C907" s="143" t="s">
        <v>90</v>
      </c>
      <c r="D907" s="138" t="s">
        <v>227</v>
      </c>
      <c r="E907" s="139">
        <v>43604</v>
      </c>
      <c r="F907" s="140" t="s">
        <v>1089</v>
      </c>
      <c r="G907" s="141">
        <v>3</v>
      </c>
      <c r="H907" s="142" t="s">
        <v>1090</v>
      </c>
    </row>
    <row r="908" spans="1:20">
      <c r="A908" s="137">
        <v>2019</v>
      </c>
      <c r="B908" s="73" t="s">
        <v>91</v>
      </c>
      <c r="C908" s="143" t="s">
        <v>90</v>
      </c>
      <c r="D908" s="138" t="s">
        <v>227</v>
      </c>
      <c r="E908" s="139">
        <v>43604</v>
      </c>
      <c r="F908" s="140" t="s">
        <v>1091</v>
      </c>
      <c r="G908" s="141">
        <v>10</v>
      </c>
      <c r="H908" s="142" t="s">
        <v>1092</v>
      </c>
    </row>
    <row r="909" spans="1:20">
      <c r="A909" s="137">
        <v>2019</v>
      </c>
      <c r="B909" s="73" t="s">
        <v>91</v>
      </c>
      <c r="C909" s="143" t="s">
        <v>90</v>
      </c>
      <c r="D909" s="138" t="s">
        <v>227</v>
      </c>
      <c r="E909" s="139">
        <v>43604</v>
      </c>
      <c r="F909" s="140" t="s">
        <v>1093</v>
      </c>
      <c r="G909" s="141">
        <v>3</v>
      </c>
      <c r="H909" s="142" t="s">
        <v>1094</v>
      </c>
    </row>
    <row r="910" spans="1:20">
      <c r="A910" s="147">
        <v>2019</v>
      </c>
      <c r="B910" s="73" t="s">
        <v>91</v>
      </c>
      <c r="C910" s="72" t="s">
        <v>90</v>
      </c>
      <c r="D910" s="73" t="s">
        <v>78</v>
      </c>
      <c r="E910" s="85">
        <v>43611</v>
      </c>
      <c r="F910" s="150" t="s">
        <v>1095</v>
      </c>
      <c r="G910" s="87">
        <v>10</v>
      </c>
      <c r="H910" s="105" t="s">
        <v>588</v>
      </c>
      <c r="J910" s="2"/>
    </row>
    <row r="911" spans="1:20">
      <c r="A911" s="173">
        <v>2019</v>
      </c>
      <c r="B911" s="73" t="s">
        <v>91</v>
      </c>
      <c r="C911" s="174" t="s">
        <v>90</v>
      </c>
      <c r="D911" s="174" t="s">
        <v>277</v>
      </c>
      <c r="E911" s="175">
        <v>43716</v>
      </c>
      <c r="F911" s="1421" t="s">
        <v>1096</v>
      </c>
      <c r="G911" s="173">
        <v>7</v>
      </c>
      <c r="H911" s="105" t="s">
        <v>751</v>
      </c>
    </row>
    <row r="912" spans="1:20">
      <c r="A912" s="173">
        <v>2019</v>
      </c>
      <c r="B912" s="73" t="s">
        <v>91</v>
      </c>
      <c r="C912" s="174" t="s">
        <v>90</v>
      </c>
      <c r="D912" s="174" t="s">
        <v>277</v>
      </c>
      <c r="E912" s="175">
        <v>43716</v>
      </c>
      <c r="F912" s="1421" t="s">
        <v>1097</v>
      </c>
      <c r="G912" s="173">
        <v>7</v>
      </c>
      <c r="H912" s="105" t="s">
        <v>1098</v>
      </c>
    </row>
    <row r="913" spans="1:10">
      <c r="A913" s="173">
        <v>2019</v>
      </c>
      <c r="B913" s="73" t="s">
        <v>91</v>
      </c>
      <c r="C913" s="174" t="s">
        <v>90</v>
      </c>
      <c r="D913" s="174" t="s">
        <v>277</v>
      </c>
      <c r="E913" s="175">
        <v>43716</v>
      </c>
      <c r="F913" s="1421" t="s">
        <v>1099</v>
      </c>
      <c r="G913" s="173">
        <v>7</v>
      </c>
      <c r="H913" s="105" t="s">
        <v>1100</v>
      </c>
    </row>
    <row r="914" spans="1:10">
      <c r="A914" s="173">
        <v>2019</v>
      </c>
      <c r="B914" s="73" t="s">
        <v>91</v>
      </c>
      <c r="C914" s="174" t="s">
        <v>90</v>
      </c>
      <c r="D914" s="174" t="s">
        <v>277</v>
      </c>
      <c r="E914" s="175">
        <v>43716</v>
      </c>
      <c r="F914" s="1421" t="s">
        <v>1101</v>
      </c>
      <c r="G914" s="173">
        <v>3</v>
      </c>
      <c r="H914" s="105" t="s">
        <v>1082</v>
      </c>
    </row>
    <row r="915" spans="1:10">
      <c r="A915" s="173">
        <v>2019</v>
      </c>
      <c r="B915" s="73" t="s">
        <v>91</v>
      </c>
      <c r="C915" s="174" t="s">
        <v>90</v>
      </c>
      <c r="D915" s="174" t="s">
        <v>277</v>
      </c>
      <c r="E915" s="175">
        <v>43716</v>
      </c>
      <c r="F915" s="1421" t="s">
        <v>1102</v>
      </c>
      <c r="G915" s="173">
        <v>10</v>
      </c>
      <c r="H915" s="105" t="s">
        <v>1103</v>
      </c>
    </row>
    <row r="916" spans="1:10">
      <c r="A916" s="173">
        <v>2019</v>
      </c>
      <c r="B916" s="73" t="s">
        <v>91</v>
      </c>
      <c r="C916" s="174" t="s">
        <v>90</v>
      </c>
      <c r="D916" s="174" t="s">
        <v>277</v>
      </c>
      <c r="E916" s="175">
        <v>43716</v>
      </c>
      <c r="F916" s="1421" t="s">
        <v>1104</v>
      </c>
      <c r="G916" s="173">
        <v>10</v>
      </c>
      <c r="H916" s="105" t="s">
        <v>1105</v>
      </c>
    </row>
    <row r="917" spans="1:10">
      <c r="A917" s="173">
        <v>2019</v>
      </c>
      <c r="B917" s="73" t="s">
        <v>91</v>
      </c>
      <c r="C917" s="174" t="s">
        <v>90</v>
      </c>
      <c r="D917" s="73" t="s">
        <v>319</v>
      </c>
      <c r="E917" s="175">
        <v>43750</v>
      </c>
      <c r="F917" s="150" t="s">
        <v>1106</v>
      </c>
      <c r="G917" s="173">
        <v>5</v>
      </c>
      <c r="H917" s="105" t="s">
        <v>236</v>
      </c>
    </row>
    <row r="918" spans="1:10">
      <c r="A918" s="173">
        <v>2019</v>
      </c>
      <c r="B918" s="73" t="s">
        <v>91</v>
      </c>
      <c r="C918" s="174" t="s">
        <v>90</v>
      </c>
      <c r="D918" s="73" t="s">
        <v>319</v>
      </c>
      <c r="E918" s="175">
        <v>43750</v>
      </c>
      <c r="F918" s="150" t="s">
        <v>1106</v>
      </c>
      <c r="G918" s="173">
        <v>5</v>
      </c>
      <c r="H918" s="105" t="s">
        <v>273</v>
      </c>
    </row>
    <row r="919" spans="1:10">
      <c r="A919" s="173">
        <v>2019</v>
      </c>
      <c r="B919" s="73" t="s">
        <v>91</v>
      </c>
      <c r="C919" s="174" t="s">
        <v>90</v>
      </c>
      <c r="D919" s="73" t="s">
        <v>1107</v>
      </c>
      <c r="E919" s="175">
        <v>43765</v>
      </c>
      <c r="F919" s="150" t="s">
        <v>1083</v>
      </c>
      <c r="G919" s="173">
        <v>5</v>
      </c>
      <c r="H919" s="105" t="s">
        <v>243</v>
      </c>
    </row>
    <row r="920" spans="1:10">
      <c r="A920" s="173">
        <v>2019</v>
      </c>
      <c r="B920" s="73" t="s">
        <v>91</v>
      </c>
      <c r="C920" s="174" t="s">
        <v>90</v>
      </c>
      <c r="D920" s="73" t="s">
        <v>1107</v>
      </c>
      <c r="E920" s="175">
        <v>43765</v>
      </c>
      <c r="F920" s="150" t="s">
        <v>1083</v>
      </c>
      <c r="G920" s="173">
        <v>5</v>
      </c>
      <c r="H920" s="105" t="s">
        <v>244</v>
      </c>
    </row>
    <row r="921" spans="1:10" ht="13.5" customHeight="1">
      <c r="A921" s="147">
        <v>2019</v>
      </c>
      <c r="C921" s="148"/>
      <c r="F921" s="88"/>
      <c r="G921" s="133">
        <f>SUM(G904:G920)</f>
        <v>110</v>
      </c>
      <c r="H921" s="105"/>
      <c r="J921" s="93"/>
    </row>
    <row r="922" spans="1:10" ht="13.5" customHeight="1">
      <c r="A922" s="177">
        <v>2020</v>
      </c>
      <c r="B922" s="180" t="s">
        <v>91</v>
      </c>
      <c r="C922" s="254" t="s">
        <v>90</v>
      </c>
      <c r="D922" s="254" t="s">
        <v>252</v>
      </c>
      <c r="E922" s="255">
        <v>43891</v>
      </c>
      <c r="F922" s="256" t="s">
        <v>1108</v>
      </c>
      <c r="G922" s="257">
        <v>3</v>
      </c>
      <c r="H922" s="254" t="s">
        <v>1109</v>
      </c>
      <c r="J922" s="93"/>
    </row>
    <row r="923" spans="1:10" ht="13.5" customHeight="1">
      <c r="A923" s="177">
        <v>2020</v>
      </c>
      <c r="B923" s="180" t="s">
        <v>91</v>
      </c>
      <c r="C923" s="254" t="s">
        <v>90</v>
      </c>
      <c r="D923" s="254" t="s">
        <v>252</v>
      </c>
      <c r="E923" s="255">
        <v>43891</v>
      </c>
      <c r="F923" s="256" t="s">
        <v>1110</v>
      </c>
      <c r="G923" s="257">
        <v>10</v>
      </c>
      <c r="H923" s="254" t="s">
        <v>1111</v>
      </c>
      <c r="J923" s="93"/>
    </row>
    <row r="924" spans="1:10" ht="13.5" customHeight="1">
      <c r="A924" s="177">
        <v>2020</v>
      </c>
      <c r="B924" s="180" t="s">
        <v>91</v>
      </c>
      <c r="C924" s="254" t="s">
        <v>90</v>
      </c>
      <c r="D924" s="254" t="s">
        <v>252</v>
      </c>
      <c r="E924" s="255">
        <v>43891</v>
      </c>
      <c r="F924" s="256" t="s">
        <v>1112</v>
      </c>
      <c r="G924" s="257">
        <v>7</v>
      </c>
      <c r="H924" s="254" t="s">
        <v>1113</v>
      </c>
      <c r="J924" s="93"/>
    </row>
    <row r="925" spans="1:10" ht="13.5" customHeight="1">
      <c r="A925" s="177">
        <v>2020</v>
      </c>
      <c r="B925" s="180" t="s">
        <v>91</v>
      </c>
      <c r="C925" s="254" t="s">
        <v>90</v>
      </c>
      <c r="D925" s="254" t="s">
        <v>252</v>
      </c>
      <c r="E925" s="255">
        <v>43891</v>
      </c>
      <c r="F925" s="256" t="s">
        <v>1114</v>
      </c>
      <c r="G925" s="257">
        <v>3</v>
      </c>
      <c r="H925" s="254" t="s">
        <v>1115</v>
      </c>
      <c r="J925" s="93"/>
    </row>
    <row r="926" spans="1:10" ht="13.5" customHeight="1">
      <c r="A926" s="177">
        <v>2020</v>
      </c>
      <c r="B926" s="180" t="s">
        <v>91</v>
      </c>
      <c r="C926" s="254" t="s">
        <v>90</v>
      </c>
      <c r="D926" s="254" t="s">
        <v>252</v>
      </c>
      <c r="E926" s="255">
        <v>43891</v>
      </c>
      <c r="F926" s="256" t="s">
        <v>1083</v>
      </c>
      <c r="G926" s="257">
        <v>10</v>
      </c>
      <c r="H926" s="254" t="s">
        <v>1116</v>
      </c>
      <c r="J926" s="93"/>
    </row>
    <row r="927" spans="1:10" ht="13.5" customHeight="1">
      <c r="A927" s="177">
        <v>2020</v>
      </c>
      <c r="B927" s="180" t="s">
        <v>91</v>
      </c>
      <c r="C927" s="254" t="s">
        <v>90</v>
      </c>
      <c r="D927" s="254" t="s">
        <v>252</v>
      </c>
      <c r="E927" s="255">
        <v>43891</v>
      </c>
      <c r="F927" s="256" t="s">
        <v>1117</v>
      </c>
      <c r="G927" s="257">
        <v>10</v>
      </c>
      <c r="H927" s="254" t="s">
        <v>1118</v>
      </c>
      <c r="J927" s="93"/>
    </row>
    <row r="928" spans="1:10" ht="13.5" customHeight="1">
      <c r="A928" s="177">
        <v>2020</v>
      </c>
      <c r="B928" s="180" t="s">
        <v>91</v>
      </c>
      <c r="C928" s="254" t="s">
        <v>90</v>
      </c>
      <c r="D928" s="254" t="s">
        <v>252</v>
      </c>
      <c r="E928" s="255">
        <v>43891</v>
      </c>
      <c r="F928" s="256" t="s">
        <v>1095</v>
      </c>
      <c r="G928" s="257">
        <v>10</v>
      </c>
      <c r="H928" s="254" t="s">
        <v>1119</v>
      </c>
      <c r="J928" s="93"/>
    </row>
    <row r="929" spans="1:20" ht="13.5" customHeight="1">
      <c r="A929" s="177">
        <v>2020</v>
      </c>
      <c r="B929" s="180" t="s">
        <v>91</v>
      </c>
      <c r="C929" s="254" t="s">
        <v>90</v>
      </c>
      <c r="D929" s="254" t="s">
        <v>252</v>
      </c>
      <c r="E929" s="255">
        <v>43891</v>
      </c>
      <c r="F929" s="256" t="s">
        <v>1071</v>
      </c>
      <c r="G929" s="257">
        <v>3</v>
      </c>
      <c r="H929" s="254" t="s">
        <v>1120</v>
      </c>
      <c r="J929" s="93"/>
    </row>
    <row r="930" spans="1:20" ht="13.5" customHeight="1">
      <c r="A930" s="177">
        <v>2020</v>
      </c>
      <c r="B930" s="180" t="s">
        <v>91</v>
      </c>
      <c r="C930" s="254" t="s">
        <v>90</v>
      </c>
      <c r="D930" s="254" t="s">
        <v>252</v>
      </c>
      <c r="E930" s="255">
        <v>43891</v>
      </c>
      <c r="F930" s="256" t="s">
        <v>1121</v>
      </c>
      <c r="G930" s="257">
        <v>3</v>
      </c>
      <c r="H930" s="254" t="s">
        <v>1122</v>
      </c>
      <c r="J930" s="93"/>
    </row>
    <row r="931" spans="1:20" ht="13.5" customHeight="1">
      <c r="A931" s="147"/>
      <c r="C931" s="148"/>
      <c r="F931" s="88"/>
      <c r="G931" s="184">
        <f>SUM(G922:G930)</f>
        <v>59</v>
      </c>
      <c r="H931" s="105"/>
      <c r="J931" s="93"/>
    </row>
    <row r="932" spans="1:20" ht="13.5" customHeight="1">
      <c r="A932" s="144" t="s">
        <v>46</v>
      </c>
      <c r="B932" s="125"/>
      <c r="C932" s="145" t="s">
        <v>1123</v>
      </c>
      <c r="D932" s="125"/>
      <c r="E932" s="127"/>
      <c r="F932" s="146"/>
      <c r="G932" s="129">
        <f>G903+G921+G931</f>
        <v>283</v>
      </c>
      <c r="H932" s="130"/>
      <c r="J932" s="93"/>
    </row>
    <row r="933" spans="1:20" ht="13.5" customHeight="1">
      <c r="A933" s="147"/>
      <c r="C933" s="148"/>
      <c r="F933" s="88"/>
      <c r="G933" s="133"/>
      <c r="H933" s="105"/>
      <c r="J933" s="93"/>
    </row>
    <row r="934" spans="1:20" s="115" customFormat="1" ht="13.5" customHeight="1">
      <c r="A934" s="134">
        <v>2018</v>
      </c>
      <c r="B934" s="107" t="s">
        <v>91</v>
      </c>
      <c r="C934" s="169" t="s">
        <v>106</v>
      </c>
      <c r="D934" s="107" t="s">
        <v>81</v>
      </c>
      <c r="E934" s="109">
        <v>43133</v>
      </c>
      <c r="F934" s="170" t="s">
        <v>1124</v>
      </c>
      <c r="G934" s="111">
        <v>5</v>
      </c>
      <c r="H934" s="112" t="s">
        <v>670</v>
      </c>
      <c r="I934" s="113"/>
      <c r="J934" s="114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</row>
    <row r="935" spans="1:20" s="115" customFormat="1" ht="13.5" customHeight="1">
      <c r="A935" s="134">
        <v>2018</v>
      </c>
      <c r="B935" s="107" t="s">
        <v>91</v>
      </c>
      <c r="C935" s="169" t="s">
        <v>106</v>
      </c>
      <c r="D935" s="107" t="s">
        <v>222</v>
      </c>
      <c r="E935" s="109">
        <v>43163</v>
      </c>
      <c r="F935" s="170" t="s">
        <v>1006</v>
      </c>
      <c r="G935" s="111">
        <v>10</v>
      </c>
      <c r="H935" s="112" t="s">
        <v>1007</v>
      </c>
      <c r="I935" s="113"/>
      <c r="J935" s="114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</row>
    <row r="936" spans="1:20" s="115" customFormat="1" ht="13.5" customHeight="1">
      <c r="A936" s="134">
        <v>2018</v>
      </c>
      <c r="B936" s="107" t="s">
        <v>91</v>
      </c>
      <c r="C936" s="169" t="s">
        <v>106</v>
      </c>
      <c r="D936" s="107" t="s">
        <v>222</v>
      </c>
      <c r="E936" s="109">
        <v>43163</v>
      </c>
      <c r="F936" s="170" t="s">
        <v>1125</v>
      </c>
      <c r="G936" s="111">
        <v>10</v>
      </c>
      <c r="H936" s="112" t="s">
        <v>1126</v>
      </c>
      <c r="I936" s="113"/>
      <c r="J936" s="114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</row>
    <row r="937" spans="1:20" s="115" customFormat="1" ht="13.5" customHeight="1">
      <c r="A937" s="134">
        <v>2018</v>
      </c>
      <c r="B937" s="107" t="s">
        <v>91</v>
      </c>
      <c r="C937" s="169" t="s">
        <v>106</v>
      </c>
      <c r="D937" s="107" t="s">
        <v>222</v>
      </c>
      <c r="E937" s="109">
        <v>43163</v>
      </c>
      <c r="F937" s="170" t="s">
        <v>1127</v>
      </c>
      <c r="G937" s="111">
        <v>7</v>
      </c>
      <c r="H937" s="112" t="s">
        <v>1128</v>
      </c>
      <c r="I937" s="113"/>
      <c r="J937" s="114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</row>
    <row r="938" spans="1:20" s="115" customFormat="1" ht="13.5" customHeight="1">
      <c r="A938" s="134">
        <v>2018</v>
      </c>
      <c r="B938" s="107" t="s">
        <v>91</v>
      </c>
      <c r="C938" s="169" t="s">
        <v>106</v>
      </c>
      <c r="D938" s="107" t="s">
        <v>222</v>
      </c>
      <c r="E938" s="109">
        <v>43163</v>
      </c>
      <c r="F938" s="170" t="s">
        <v>1129</v>
      </c>
      <c r="G938" s="111">
        <v>3</v>
      </c>
      <c r="H938" s="112" t="s">
        <v>1130</v>
      </c>
      <c r="I938" s="113"/>
      <c r="J938" s="114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</row>
    <row r="939" spans="1:20" s="115" customFormat="1" ht="13.5" customHeight="1">
      <c r="A939" s="134">
        <v>2018</v>
      </c>
      <c r="B939" s="107" t="s">
        <v>91</v>
      </c>
      <c r="C939" s="169" t="s">
        <v>106</v>
      </c>
      <c r="D939" s="107" t="s">
        <v>222</v>
      </c>
      <c r="E939" s="109">
        <v>43163</v>
      </c>
      <c r="F939" s="170" t="s">
        <v>1131</v>
      </c>
      <c r="G939" s="111">
        <v>7</v>
      </c>
      <c r="H939" s="112" t="s">
        <v>1132</v>
      </c>
      <c r="I939" s="113"/>
      <c r="J939" s="114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</row>
    <row r="940" spans="1:20" s="115" customFormat="1" ht="13.5" customHeight="1">
      <c r="A940" s="134">
        <v>2018</v>
      </c>
      <c r="B940" s="107" t="s">
        <v>91</v>
      </c>
      <c r="C940" s="169" t="s">
        <v>106</v>
      </c>
      <c r="D940" s="107" t="s">
        <v>222</v>
      </c>
      <c r="E940" s="109">
        <v>43163</v>
      </c>
      <c r="F940" s="170" t="s">
        <v>1133</v>
      </c>
      <c r="G940" s="111">
        <v>7</v>
      </c>
      <c r="H940" s="112" t="s">
        <v>588</v>
      </c>
      <c r="I940" s="113"/>
      <c r="J940" s="114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</row>
    <row r="941" spans="1:20" s="115" customFormat="1" ht="13.5" customHeight="1">
      <c r="A941" s="134">
        <v>2018</v>
      </c>
      <c r="B941" s="107" t="s">
        <v>91</v>
      </c>
      <c r="C941" s="169" t="s">
        <v>106</v>
      </c>
      <c r="D941" s="107" t="s">
        <v>222</v>
      </c>
      <c r="E941" s="109">
        <v>43163</v>
      </c>
      <c r="F941" s="170"/>
      <c r="G941" s="111">
        <v>10</v>
      </c>
      <c r="H941" s="112" t="s">
        <v>454</v>
      </c>
      <c r="I941" s="113"/>
      <c r="J941" s="114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</row>
    <row r="942" spans="1:20" s="115" customFormat="1" ht="13.5" customHeight="1">
      <c r="A942" s="134">
        <v>2018</v>
      </c>
      <c r="B942" s="107" t="s">
        <v>91</v>
      </c>
      <c r="C942" s="169" t="s">
        <v>106</v>
      </c>
      <c r="D942" s="107" t="s">
        <v>222</v>
      </c>
      <c r="E942" s="109">
        <v>43163</v>
      </c>
      <c r="F942" s="170"/>
      <c r="G942" s="111">
        <v>7</v>
      </c>
      <c r="H942" s="112" t="s">
        <v>456</v>
      </c>
      <c r="I942" s="113"/>
      <c r="J942" s="114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</row>
    <row r="943" spans="1:20" s="115" customFormat="1" ht="13.5" customHeight="1">
      <c r="A943" s="134">
        <v>2018</v>
      </c>
      <c r="B943" s="107" t="s">
        <v>91</v>
      </c>
      <c r="C943" s="169" t="s">
        <v>106</v>
      </c>
      <c r="D943" s="107" t="s">
        <v>346</v>
      </c>
      <c r="E943" s="109">
        <v>43219</v>
      </c>
      <c r="F943" s="170" t="s">
        <v>1134</v>
      </c>
      <c r="G943" s="111">
        <v>0</v>
      </c>
      <c r="H943" s="112" t="s">
        <v>670</v>
      </c>
      <c r="I943" s="113" t="s">
        <v>234</v>
      </c>
      <c r="J943" s="114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</row>
    <row r="944" spans="1:20" s="115" customFormat="1">
      <c r="A944" s="134">
        <v>2018</v>
      </c>
      <c r="B944" s="107" t="s">
        <v>91</v>
      </c>
      <c r="C944" s="107" t="s">
        <v>1135</v>
      </c>
      <c r="D944" s="107" t="s">
        <v>227</v>
      </c>
      <c r="E944" s="135">
        <v>43240</v>
      </c>
      <c r="F944" s="136" t="s">
        <v>1136</v>
      </c>
      <c r="G944" s="111">
        <v>7</v>
      </c>
      <c r="H944" s="112" t="s">
        <v>1137</v>
      </c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</row>
    <row r="945" spans="1:22" s="115" customFormat="1">
      <c r="A945" s="134">
        <v>2018</v>
      </c>
      <c r="B945" s="107" t="s">
        <v>91</v>
      </c>
      <c r="C945" s="107" t="s">
        <v>1135</v>
      </c>
      <c r="D945" s="107" t="s">
        <v>227</v>
      </c>
      <c r="E945" s="135">
        <v>43240</v>
      </c>
      <c r="F945" s="136" t="s">
        <v>1138</v>
      </c>
      <c r="G945" s="111">
        <v>3</v>
      </c>
      <c r="H945" s="112" t="s">
        <v>1139</v>
      </c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</row>
    <row r="946" spans="1:22" s="115" customFormat="1">
      <c r="A946" s="134">
        <v>2018</v>
      </c>
      <c r="B946" s="107" t="s">
        <v>91</v>
      </c>
      <c r="C946" s="107" t="s">
        <v>1135</v>
      </c>
      <c r="D946" s="107" t="s">
        <v>227</v>
      </c>
      <c r="E946" s="135">
        <v>43240</v>
      </c>
      <c r="F946" s="136" t="s">
        <v>1140</v>
      </c>
      <c r="G946" s="111">
        <v>7</v>
      </c>
      <c r="H946" s="112" t="s">
        <v>1141</v>
      </c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</row>
    <row r="947" spans="1:22" s="115" customFormat="1">
      <c r="A947" s="134">
        <v>2018</v>
      </c>
      <c r="B947" s="107" t="s">
        <v>91</v>
      </c>
      <c r="C947" s="107" t="s">
        <v>1135</v>
      </c>
      <c r="D947" s="107" t="s">
        <v>227</v>
      </c>
      <c r="E947" s="135">
        <v>43240</v>
      </c>
      <c r="F947" s="136" t="s">
        <v>1142</v>
      </c>
      <c r="G947" s="111">
        <v>3</v>
      </c>
      <c r="H947" s="112" t="s">
        <v>1143</v>
      </c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</row>
    <row r="948" spans="1:22" s="115" customFormat="1">
      <c r="A948" s="134">
        <v>2018</v>
      </c>
      <c r="B948" s="107" t="s">
        <v>91</v>
      </c>
      <c r="C948" s="107" t="s">
        <v>1135</v>
      </c>
      <c r="D948" s="107" t="s">
        <v>370</v>
      </c>
      <c r="E948" s="109">
        <v>43247</v>
      </c>
      <c r="F948" s="170" t="s">
        <v>1140</v>
      </c>
      <c r="G948" s="111">
        <v>5</v>
      </c>
      <c r="H948" s="112" t="s">
        <v>1130</v>
      </c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</row>
    <row r="949" spans="1:22" s="115" customFormat="1">
      <c r="A949" s="134">
        <v>2018</v>
      </c>
      <c r="B949" s="107" t="s">
        <v>91</v>
      </c>
      <c r="C949" s="107" t="s">
        <v>1135</v>
      </c>
      <c r="D949" s="107" t="s">
        <v>370</v>
      </c>
      <c r="E949" s="109">
        <v>43247</v>
      </c>
      <c r="F949" s="170" t="s">
        <v>1144</v>
      </c>
      <c r="G949" s="111">
        <v>15</v>
      </c>
      <c r="H949" s="112" t="s">
        <v>487</v>
      </c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</row>
    <row r="950" spans="1:22">
      <c r="A950" s="134">
        <v>2018</v>
      </c>
      <c r="B950" s="107" t="s">
        <v>91</v>
      </c>
      <c r="C950" s="171" t="s">
        <v>1135</v>
      </c>
      <c r="D950" s="107" t="s">
        <v>265</v>
      </c>
      <c r="E950" s="109">
        <v>43352</v>
      </c>
      <c r="F950" s="170" t="s">
        <v>1145</v>
      </c>
      <c r="G950" s="172">
        <v>7</v>
      </c>
      <c r="H950" s="112" t="s">
        <v>279</v>
      </c>
      <c r="J950" s="2"/>
    </row>
    <row r="951" spans="1:22">
      <c r="A951" s="134">
        <v>2018</v>
      </c>
      <c r="B951" s="107" t="s">
        <v>91</v>
      </c>
      <c r="C951" s="171" t="s">
        <v>1135</v>
      </c>
      <c r="D951" s="107" t="s">
        <v>265</v>
      </c>
      <c r="E951" s="109">
        <v>43352</v>
      </c>
      <c r="F951" s="170" t="s">
        <v>1146</v>
      </c>
      <c r="G951" s="172">
        <v>10</v>
      </c>
      <c r="H951" s="112" t="s">
        <v>425</v>
      </c>
      <c r="J951" s="2"/>
    </row>
    <row r="952" spans="1:22">
      <c r="A952" s="134">
        <v>2018</v>
      </c>
      <c r="B952" s="107" t="s">
        <v>91</v>
      </c>
      <c r="C952" s="171" t="s">
        <v>1135</v>
      </c>
      <c r="D952" s="107" t="s">
        <v>265</v>
      </c>
      <c r="E952" s="109">
        <v>43352</v>
      </c>
      <c r="F952" s="170" t="s">
        <v>1147</v>
      </c>
      <c r="G952" s="172">
        <v>3</v>
      </c>
      <c r="H952" s="112" t="s">
        <v>1148</v>
      </c>
      <c r="J952" s="2"/>
    </row>
    <row r="953" spans="1:22">
      <c r="A953" s="134">
        <v>2018</v>
      </c>
      <c r="B953" s="107" t="s">
        <v>91</v>
      </c>
      <c r="C953" s="171" t="s">
        <v>1135</v>
      </c>
      <c r="D953" s="107" t="s">
        <v>265</v>
      </c>
      <c r="E953" s="109">
        <v>43352</v>
      </c>
      <c r="F953" s="170" t="s">
        <v>1149</v>
      </c>
      <c r="G953" s="172">
        <v>10</v>
      </c>
      <c r="H953" s="112" t="s">
        <v>1103</v>
      </c>
      <c r="J953" s="2"/>
    </row>
    <row r="954" spans="1:22">
      <c r="A954" s="134">
        <v>2018</v>
      </c>
      <c r="B954" s="107" t="s">
        <v>91</v>
      </c>
      <c r="C954" s="171" t="s">
        <v>1135</v>
      </c>
      <c r="D954" s="107" t="s">
        <v>265</v>
      </c>
      <c r="E954" s="109">
        <v>43352</v>
      </c>
      <c r="F954" s="170" t="s">
        <v>1149</v>
      </c>
      <c r="G954" s="172">
        <v>7</v>
      </c>
      <c r="H954" s="112" t="s">
        <v>948</v>
      </c>
      <c r="J954" s="2"/>
    </row>
    <row r="955" spans="1:22">
      <c r="A955" s="134">
        <v>2018</v>
      </c>
      <c r="B955" s="107" t="s">
        <v>91</v>
      </c>
      <c r="C955" s="171" t="s">
        <v>1135</v>
      </c>
      <c r="D955" s="107" t="s">
        <v>265</v>
      </c>
      <c r="E955" s="109">
        <v>43352</v>
      </c>
      <c r="F955" s="170" t="s">
        <v>1150</v>
      </c>
      <c r="G955" s="172">
        <v>3</v>
      </c>
      <c r="H955" s="112" t="s">
        <v>1151</v>
      </c>
      <c r="J955" s="2"/>
    </row>
    <row r="956" spans="1:22">
      <c r="A956" s="134">
        <v>2018</v>
      </c>
      <c r="B956" s="107" t="s">
        <v>91</v>
      </c>
      <c r="C956" s="171" t="s">
        <v>1135</v>
      </c>
      <c r="D956" s="107" t="s">
        <v>265</v>
      </c>
      <c r="E956" s="109">
        <v>43352</v>
      </c>
      <c r="F956" s="170" t="s">
        <v>1152</v>
      </c>
      <c r="G956" s="172">
        <v>10</v>
      </c>
      <c r="H956" s="112" t="s">
        <v>1153</v>
      </c>
      <c r="J956" s="2"/>
    </row>
    <row r="957" spans="1:22">
      <c r="A957" s="134">
        <v>2018</v>
      </c>
      <c r="B957" s="107" t="s">
        <v>91</v>
      </c>
      <c r="C957" s="171" t="s">
        <v>1135</v>
      </c>
      <c r="D957" s="107" t="s">
        <v>112</v>
      </c>
      <c r="E957" s="109">
        <v>43422</v>
      </c>
      <c r="F957" s="170" t="s">
        <v>1006</v>
      </c>
      <c r="G957" s="172">
        <v>5</v>
      </c>
      <c r="H957" s="112" t="s">
        <v>342</v>
      </c>
      <c r="J957" s="2"/>
    </row>
    <row r="958" spans="1:22">
      <c r="A958" s="134">
        <v>2018</v>
      </c>
      <c r="B958" s="107" t="s">
        <v>91</v>
      </c>
      <c r="C958" s="171" t="s">
        <v>1135</v>
      </c>
      <c r="D958" s="107" t="s">
        <v>112</v>
      </c>
      <c r="E958" s="109">
        <v>43422</v>
      </c>
      <c r="F958" s="170" t="s">
        <v>1006</v>
      </c>
      <c r="G958" s="172">
        <v>0</v>
      </c>
      <c r="H958" s="112" t="s">
        <v>800</v>
      </c>
      <c r="I958" s="113" t="s">
        <v>234</v>
      </c>
      <c r="J958" s="2"/>
    </row>
    <row r="959" spans="1:22" ht="13.5" customHeight="1">
      <c r="A959" s="134">
        <v>2018</v>
      </c>
      <c r="B959" s="116"/>
      <c r="C959" s="151"/>
      <c r="D959" s="116"/>
      <c r="E959" s="118"/>
      <c r="F959" s="152"/>
      <c r="G959" s="111">
        <f>SUM(G934:G958)</f>
        <v>161</v>
      </c>
      <c r="H959" s="120"/>
      <c r="J959" s="189"/>
      <c r="L959" s="271"/>
      <c r="M959" s="271"/>
      <c r="N959" s="186"/>
      <c r="O959" s="186"/>
      <c r="P959" s="195"/>
      <c r="Q959" s="195"/>
      <c r="R959" s="195"/>
      <c r="S959" s="195"/>
      <c r="T959" s="195"/>
      <c r="U959" s="197"/>
      <c r="V959" s="197"/>
    </row>
    <row r="960" spans="1:22">
      <c r="A960" s="137">
        <v>2019</v>
      </c>
      <c r="B960" s="73" t="s">
        <v>91</v>
      </c>
      <c r="C960" s="143" t="s">
        <v>1135</v>
      </c>
      <c r="D960" s="138" t="s">
        <v>227</v>
      </c>
      <c r="E960" s="139">
        <v>43604</v>
      </c>
      <c r="F960" s="140" t="s">
        <v>1154</v>
      </c>
      <c r="G960" s="141">
        <v>3</v>
      </c>
      <c r="H960" s="142" t="s">
        <v>1155</v>
      </c>
    </row>
    <row r="961" spans="1:256">
      <c r="A961" s="137">
        <v>2019</v>
      </c>
      <c r="B961" s="73" t="s">
        <v>91</v>
      </c>
      <c r="C961" s="143" t="s">
        <v>1135</v>
      </c>
      <c r="D961" s="138" t="s">
        <v>227</v>
      </c>
      <c r="E961" s="139">
        <v>43604</v>
      </c>
      <c r="F961" s="140" t="s">
        <v>1156</v>
      </c>
      <c r="G961" s="141">
        <v>10</v>
      </c>
      <c r="H961" s="142" t="s">
        <v>1157</v>
      </c>
    </row>
    <row r="962" spans="1:256">
      <c r="A962" s="137">
        <v>2019</v>
      </c>
      <c r="B962" s="73" t="s">
        <v>91</v>
      </c>
      <c r="C962" s="143" t="s">
        <v>1135</v>
      </c>
      <c r="D962" s="138" t="s">
        <v>227</v>
      </c>
      <c r="E962" s="139">
        <v>43604</v>
      </c>
      <c r="F962" s="140" t="s">
        <v>1158</v>
      </c>
      <c r="G962" s="141">
        <v>7</v>
      </c>
      <c r="H962" s="142" t="s">
        <v>1159</v>
      </c>
    </row>
    <row r="963" spans="1:256">
      <c r="A963" s="137">
        <v>2019</v>
      </c>
      <c r="B963" s="73" t="s">
        <v>91</v>
      </c>
      <c r="C963" s="143" t="s">
        <v>1135</v>
      </c>
      <c r="D963" s="138" t="s">
        <v>227</v>
      </c>
      <c r="E963" s="139">
        <v>43604</v>
      </c>
      <c r="F963" s="140" t="s">
        <v>1160</v>
      </c>
      <c r="G963" s="141">
        <v>10</v>
      </c>
      <c r="H963" s="142" t="s">
        <v>487</v>
      </c>
    </row>
    <row r="964" spans="1:256">
      <c r="A964" s="147">
        <v>2019</v>
      </c>
      <c r="B964" s="73" t="s">
        <v>91</v>
      </c>
      <c r="C964" s="72" t="s">
        <v>1135</v>
      </c>
      <c r="D964" s="73" t="s">
        <v>78</v>
      </c>
      <c r="E964" s="85">
        <v>43611</v>
      </c>
      <c r="F964" s="88" t="s">
        <v>1161</v>
      </c>
      <c r="G964" s="87">
        <v>10</v>
      </c>
      <c r="H964" s="105" t="s">
        <v>747</v>
      </c>
      <c r="J964" s="2"/>
    </row>
    <row r="965" spans="1:256">
      <c r="A965" s="173">
        <v>2019</v>
      </c>
      <c r="B965" s="73" t="s">
        <v>91</v>
      </c>
      <c r="C965" s="174" t="s">
        <v>1135</v>
      </c>
      <c r="D965" s="174" t="s">
        <v>277</v>
      </c>
      <c r="E965" s="175">
        <v>43716</v>
      </c>
      <c r="F965" s="1421" t="s">
        <v>1162</v>
      </c>
      <c r="G965" s="173">
        <v>3</v>
      </c>
      <c r="H965" s="105" t="s">
        <v>1148</v>
      </c>
    </row>
    <row r="966" spans="1:256">
      <c r="A966" s="173">
        <v>2019</v>
      </c>
      <c r="B966" s="73" t="s">
        <v>91</v>
      </c>
      <c r="C966" s="174" t="s">
        <v>1135</v>
      </c>
      <c r="D966" s="174" t="s">
        <v>277</v>
      </c>
      <c r="E966" s="175">
        <v>43716</v>
      </c>
      <c r="F966" s="1421" t="s">
        <v>1163</v>
      </c>
      <c r="G966" s="173">
        <v>10</v>
      </c>
      <c r="H966" s="105" t="s">
        <v>1080</v>
      </c>
    </row>
    <row r="967" spans="1:256">
      <c r="A967" s="173">
        <v>2019</v>
      </c>
      <c r="B967" s="73" t="s">
        <v>91</v>
      </c>
      <c r="C967" s="174" t="s">
        <v>1135</v>
      </c>
      <c r="D967" s="174" t="s">
        <v>277</v>
      </c>
      <c r="E967" s="175">
        <v>43716</v>
      </c>
      <c r="F967" s="1421" t="s">
        <v>1164</v>
      </c>
      <c r="G967" s="173">
        <v>7</v>
      </c>
      <c r="H967" s="105" t="s">
        <v>912</v>
      </c>
      <c r="IV967" s="2"/>
    </row>
    <row r="968" spans="1:256">
      <c r="A968" s="173">
        <v>2019</v>
      </c>
      <c r="B968" s="73" t="s">
        <v>91</v>
      </c>
      <c r="C968" s="174" t="s">
        <v>1135</v>
      </c>
      <c r="D968" s="174" t="s">
        <v>277</v>
      </c>
      <c r="E968" s="175">
        <v>43716</v>
      </c>
      <c r="F968" s="1421" t="s">
        <v>1165</v>
      </c>
      <c r="G968" s="173">
        <v>3</v>
      </c>
      <c r="H968" s="105" t="s">
        <v>1166</v>
      </c>
      <c r="IV968" s="2"/>
    </row>
    <row r="969" spans="1:256">
      <c r="A969" s="173">
        <v>2019</v>
      </c>
      <c r="B969" s="73" t="s">
        <v>91</v>
      </c>
      <c r="C969" s="174" t="s">
        <v>1135</v>
      </c>
      <c r="D969" s="174" t="s">
        <v>277</v>
      </c>
      <c r="E969" s="175">
        <v>43716</v>
      </c>
      <c r="F969" s="1421" t="s">
        <v>1167</v>
      </c>
      <c r="G969" s="173">
        <v>3</v>
      </c>
      <c r="H969" s="105" t="s">
        <v>1168</v>
      </c>
      <c r="IV969" s="2"/>
    </row>
    <row r="970" spans="1:256">
      <c r="A970" s="173">
        <v>2019</v>
      </c>
      <c r="B970" s="73" t="s">
        <v>91</v>
      </c>
      <c r="C970" s="174" t="s">
        <v>1135</v>
      </c>
      <c r="D970" s="174" t="s">
        <v>277</v>
      </c>
      <c r="E970" s="175">
        <v>43716</v>
      </c>
      <c r="F970" s="1421" t="s">
        <v>1169</v>
      </c>
      <c r="G970" s="173">
        <v>7</v>
      </c>
      <c r="H970" s="105" t="s">
        <v>1170</v>
      </c>
      <c r="IV970" s="2"/>
    </row>
    <row r="971" spans="1:256">
      <c r="A971" s="173">
        <v>2019</v>
      </c>
      <c r="B971" s="73" t="s">
        <v>91</v>
      </c>
      <c r="C971" s="174" t="s">
        <v>1135</v>
      </c>
      <c r="D971" s="174" t="s">
        <v>277</v>
      </c>
      <c r="E971" s="175">
        <v>43716</v>
      </c>
      <c r="F971" s="1421" t="s">
        <v>1171</v>
      </c>
      <c r="G971" s="173">
        <v>10</v>
      </c>
      <c r="H971" s="105" t="s">
        <v>1153</v>
      </c>
      <c r="IV971" s="2"/>
    </row>
    <row r="972" spans="1:256">
      <c r="A972" s="173">
        <v>2019</v>
      </c>
      <c r="B972" s="73" t="s">
        <v>91</v>
      </c>
      <c r="C972" s="174" t="s">
        <v>1135</v>
      </c>
      <c r="D972" s="73" t="s">
        <v>112</v>
      </c>
      <c r="E972" s="175">
        <v>43786</v>
      </c>
      <c r="F972" s="150" t="s">
        <v>1172</v>
      </c>
      <c r="G972" s="173">
        <v>0</v>
      </c>
      <c r="H972" s="105" t="s">
        <v>342</v>
      </c>
      <c r="I972" s="2" t="s">
        <v>234</v>
      </c>
      <c r="IV972" s="2"/>
    </row>
    <row r="973" spans="1:256">
      <c r="A973" s="173">
        <v>2019</v>
      </c>
      <c r="B973" s="73" t="s">
        <v>91</v>
      </c>
      <c r="C973" s="174" t="s">
        <v>1135</v>
      </c>
      <c r="D973" s="73" t="s">
        <v>112</v>
      </c>
      <c r="E973" s="175">
        <v>43786</v>
      </c>
      <c r="F973" s="150" t="s">
        <v>1172</v>
      </c>
      <c r="G973" s="173">
        <v>0</v>
      </c>
      <c r="H973" s="105" t="s">
        <v>275</v>
      </c>
      <c r="I973" s="2" t="s">
        <v>234</v>
      </c>
      <c r="IV973" s="2"/>
    </row>
    <row r="974" spans="1:256">
      <c r="A974" s="173">
        <v>2019</v>
      </c>
      <c r="B974" s="73" t="s">
        <v>91</v>
      </c>
      <c r="C974" s="174" t="s">
        <v>1135</v>
      </c>
      <c r="D974" s="73" t="s">
        <v>112</v>
      </c>
      <c r="E974" s="175">
        <v>43786</v>
      </c>
      <c r="F974" s="150" t="s">
        <v>1173</v>
      </c>
      <c r="G974" s="173">
        <v>5</v>
      </c>
      <c r="H974" s="105" t="s">
        <v>236</v>
      </c>
      <c r="IV974" s="2"/>
    </row>
    <row r="975" spans="1:256">
      <c r="A975" s="173">
        <v>2019</v>
      </c>
      <c r="B975" s="73" t="s">
        <v>91</v>
      </c>
      <c r="C975" s="174" t="s">
        <v>1135</v>
      </c>
      <c r="D975" s="73" t="s">
        <v>112</v>
      </c>
      <c r="E975" s="175">
        <v>43786</v>
      </c>
      <c r="F975" s="150" t="s">
        <v>1173</v>
      </c>
      <c r="G975" s="173">
        <v>5</v>
      </c>
      <c r="H975" s="105" t="s">
        <v>273</v>
      </c>
      <c r="IV975" s="2"/>
    </row>
    <row r="976" spans="1:256" ht="13.5" customHeight="1">
      <c r="A976" s="147">
        <v>2019</v>
      </c>
      <c r="C976" s="148"/>
      <c r="F976" s="88"/>
      <c r="G976" s="133">
        <f>SUM(G960:G975)</f>
        <v>93</v>
      </c>
      <c r="H976" s="105"/>
      <c r="J976" s="93"/>
      <c r="IV976" s="2"/>
    </row>
    <row r="977" spans="1:256" ht="13.5" customHeight="1">
      <c r="A977" s="177">
        <v>2020</v>
      </c>
      <c r="B977" s="180" t="s">
        <v>91</v>
      </c>
      <c r="C977" s="254" t="s">
        <v>1135</v>
      </c>
      <c r="D977" s="254" t="s">
        <v>252</v>
      </c>
      <c r="E977" s="255">
        <v>43891</v>
      </c>
      <c r="F977" s="256" t="s">
        <v>1174</v>
      </c>
      <c r="G977" s="257">
        <v>3</v>
      </c>
      <c r="H977" s="254" t="s">
        <v>1175</v>
      </c>
      <c r="J977" s="93"/>
      <c r="IV977" s="2"/>
    </row>
    <row r="978" spans="1:256" ht="13.5" customHeight="1">
      <c r="A978" s="177">
        <v>2020</v>
      </c>
      <c r="B978" s="180" t="s">
        <v>91</v>
      </c>
      <c r="C978" s="254" t="s">
        <v>1135</v>
      </c>
      <c r="D978" s="254" t="s">
        <v>252</v>
      </c>
      <c r="E978" s="255">
        <v>43891</v>
      </c>
      <c r="F978" s="256" t="s">
        <v>1176</v>
      </c>
      <c r="G978" s="257">
        <v>3</v>
      </c>
      <c r="H978" s="254" t="s">
        <v>1177</v>
      </c>
      <c r="J978" s="93"/>
      <c r="IV978" s="2"/>
    </row>
    <row r="979" spans="1:256" ht="13.5" customHeight="1">
      <c r="A979" s="177">
        <v>2020</v>
      </c>
      <c r="B979" s="180" t="s">
        <v>91</v>
      </c>
      <c r="C979" s="254" t="s">
        <v>1135</v>
      </c>
      <c r="D979" s="254" t="s">
        <v>252</v>
      </c>
      <c r="E979" s="255">
        <v>43891</v>
      </c>
      <c r="F979" s="256" t="s">
        <v>1178</v>
      </c>
      <c r="G979" s="257">
        <v>3</v>
      </c>
      <c r="H979" s="254" t="s">
        <v>1179</v>
      </c>
      <c r="J979" s="93"/>
      <c r="IV979" s="2"/>
    </row>
    <row r="980" spans="1:256" ht="13.5" customHeight="1">
      <c r="A980" s="177">
        <v>2020</v>
      </c>
      <c r="B980" s="180" t="s">
        <v>91</v>
      </c>
      <c r="C980" s="254" t="s">
        <v>1135</v>
      </c>
      <c r="D980" s="254" t="s">
        <v>252</v>
      </c>
      <c r="E980" s="255">
        <v>43891</v>
      </c>
      <c r="F980" s="256" t="s">
        <v>1158</v>
      </c>
      <c r="G980" s="257">
        <v>10</v>
      </c>
      <c r="H980" s="254" t="s">
        <v>1180</v>
      </c>
      <c r="J980" s="93"/>
      <c r="IV980" s="2"/>
    </row>
    <row r="981" spans="1:256" ht="13.5" customHeight="1">
      <c r="A981" s="147"/>
      <c r="C981" s="148"/>
      <c r="F981" s="88"/>
      <c r="G981" s="184">
        <f>SUM(G977:G980)</f>
        <v>19</v>
      </c>
      <c r="H981" s="105"/>
      <c r="J981" s="93"/>
      <c r="IV981" s="2"/>
    </row>
    <row r="982" spans="1:256" ht="13.5" customHeight="1">
      <c r="A982" s="144" t="s">
        <v>46</v>
      </c>
      <c r="B982" s="125"/>
      <c r="C982" s="145" t="s">
        <v>1181</v>
      </c>
      <c r="D982" s="125"/>
      <c r="E982" s="127"/>
      <c r="F982" s="146"/>
      <c r="G982" s="129">
        <f>G959+G976+G981</f>
        <v>273</v>
      </c>
      <c r="H982" s="130"/>
      <c r="J982" s="93"/>
      <c r="IV982" s="2"/>
    </row>
    <row r="983" spans="1:256" ht="13.5" customHeight="1">
      <c r="A983" s="147"/>
      <c r="C983" s="148"/>
      <c r="F983" s="88"/>
      <c r="G983" s="133"/>
      <c r="H983" s="105"/>
      <c r="J983" s="93"/>
      <c r="IV983" s="2"/>
    </row>
    <row r="984" spans="1:256">
      <c r="A984" s="134">
        <v>2018</v>
      </c>
      <c r="B984" s="107" t="s">
        <v>164</v>
      </c>
      <c r="C984" s="171" t="s">
        <v>190</v>
      </c>
      <c r="D984" s="107" t="s">
        <v>265</v>
      </c>
      <c r="E984" s="109">
        <v>43352</v>
      </c>
      <c r="F984" s="170" t="s">
        <v>1182</v>
      </c>
      <c r="G984" s="172">
        <v>10</v>
      </c>
      <c r="H984" s="112" t="s">
        <v>1183</v>
      </c>
      <c r="J984" s="2"/>
      <c r="IV984" s="2"/>
    </row>
    <row r="985" spans="1:256">
      <c r="A985" s="134">
        <v>2018</v>
      </c>
      <c r="B985" s="107" t="s">
        <v>164</v>
      </c>
      <c r="C985" s="171" t="s">
        <v>190</v>
      </c>
      <c r="D985" s="107" t="s">
        <v>265</v>
      </c>
      <c r="E985" s="109">
        <v>43352</v>
      </c>
      <c r="F985" s="170" t="s">
        <v>1184</v>
      </c>
      <c r="G985" s="172">
        <v>7</v>
      </c>
      <c r="H985" s="112" t="s">
        <v>1185</v>
      </c>
      <c r="J985" s="2"/>
      <c r="IV985" s="2"/>
    </row>
    <row r="986" spans="1:256">
      <c r="A986" s="134">
        <v>2018</v>
      </c>
      <c r="B986" s="107" t="s">
        <v>164</v>
      </c>
      <c r="C986" s="171" t="s">
        <v>190</v>
      </c>
      <c r="D986" s="107" t="s">
        <v>265</v>
      </c>
      <c r="E986" s="109">
        <v>43352</v>
      </c>
      <c r="F986" s="170" t="s">
        <v>1186</v>
      </c>
      <c r="G986" s="172">
        <v>3</v>
      </c>
      <c r="H986" s="112" t="s">
        <v>1168</v>
      </c>
      <c r="J986" s="2"/>
      <c r="IV986" s="2"/>
    </row>
    <row r="987" spans="1:256" ht="13.5" customHeight="1">
      <c r="A987" s="134">
        <v>2018</v>
      </c>
      <c r="B987" s="266"/>
      <c r="C987" s="267"/>
      <c r="D987" s="266"/>
      <c r="E987" s="268"/>
      <c r="F987" s="269"/>
      <c r="G987" s="111">
        <f>SUM(G984:G986)</f>
        <v>20</v>
      </c>
      <c r="H987" s="270"/>
      <c r="I987" s="271"/>
      <c r="J987" s="93"/>
      <c r="K987" s="271"/>
      <c r="L987" s="195"/>
      <c r="M987" s="195"/>
      <c r="IV987" s="2"/>
    </row>
    <row r="988" spans="1:256" ht="13.5" customHeight="1">
      <c r="A988" s="144" t="s">
        <v>46</v>
      </c>
      <c r="B988" s="125"/>
      <c r="C988" s="272" t="s">
        <v>190</v>
      </c>
      <c r="D988" s="125"/>
      <c r="E988" s="127"/>
      <c r="F988" s="146"/>
      <c r="G988" s="129">
        <f>G987</f>
        <v>20</v>
      </c>
      <c r="H988" s="130"/>
      <c r="J988" s="93"/>
    </row>
    <row r="989" spans="1:256" ht="13.5" customHeight="1">
      <c r="A989" s="147"/>
      <c r="C989" s="72"/>
      <c r="F989" s="88"/>
      <c r="G989" s="133"/>
      <c r="H989" s="105"/>
      <c r="J989" s="93"/>
    </row>
    <row r="990" spans="1:256" s="115" customFormat="1" ht="13.5" customHeight="1">
      <c r="A990" s="376">
        <v>2018</v>
      </c>
      <c r="B990" s="377" t="s">
        <v>164</v>
      </c>
      <c r="C990" s="378" t="s">
        <v>171</v>
      </c>
      <c r="D990" s="377" t="s">
        <v>924</v>
      </c>
      <c r="E990" s="379">
        <v>43142</v>
      </c>
      <c r="F990" s="380" t="s">
        <v>1187</v>
      </c>
      <c r="G990" s="381">
        <v>5</v>
      </c>
      <c r="H990" s="382" t="s">
        <v>352</v>
      </c>
      <c r="I990" s="383"/>
      <c r="J990" s="379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</row>
    <row r="991" spans="1:256" s="115" customFormat="1" ht="13.5" customHeight="1">
      <c r="A991" s="376">
        <v>2018</v>
      </c>
      <c r="B991" s="377" t="s">
        <v>164</v>
      </c>
      <c r="C991" s="378" t="s">
        <v>171</v>
      </c>
      <c r="D991" s="377" t="s">
        <v>924</v>
      </c>
      <c r="E991" s="379">
        <v>43142</v>
      </c>
      <c r="F991" s="380" t="s">
        <v>1188</v>
      </c>
      <c r="G991" s="381">
        <v>5</v>
      </c>
      <c r="H991" s="382" t="s">
        <v>354</v>
      </c>
      <c r="I991" s="383"/>
      <c r="J991" s="379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</row>
    <row r="992" spans="1:256" s="115" customFormat="1" ht="13.5" customHeight="1">
      <c r="A992" s="376">
        <v>2018</v>
      </c>
      <c r="B992" s="377" t="s">
        <v>164</v>
      </c>
      <c r="C992" s="378" t="s">
        <v>171</v>
      </c>
      <c r="D992" s="377" t="s">
        <v>55</v>
      </c>
      <c r="E992" s="379">
        <v>43149</v>
      </c>
      <c r="F992" s="380" t="s">
        <v>1189</v>
      </c>
      <c r="G992" s="381">
        <v>5</v>
      </c>
      <c r="H992" s="382" t="s">
        <v>414</v>
      </c>
      <c r="I992" s="383"/>
      <c r="J992" s="379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</row>
    <row r="993" spans="1:252" s="115" customFormat="1" ht="13.5" customHeight="1">
      <c r="A993" s="376">
        <v>2018</v>
      </c>
      <c r="B993" s="377" t="s">
        <v>164</v>
      </c>
      <c r="C993" s="378" t="s">
        <v>171</v>
      </c>
      <c r="D993" s="377" t="s">
        <v>255</v>
      </c>
      <c r="E993" s="379">
        <v>43183</v>
      </c>
      <c r="F993" s="380" t="s">
        <v>1187</v>
      </c>
      <c r="G993" s="381">
        <v>10</v>
      </c>
      <c r="H993" s="382" t="s">
        <v>626</v>
      </c>
      <c r="I993" s="383"/>
      <c r="J993" s="379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</row>
    <row r="994" spans="1:252" s="115" customFormat="1" ht="13.5" customHeight="1">
      <c r="A994" s="376">
        <v>2018</v>
      </c>
      <c r="B994" s="377" t="s">
        <v>164</v>
      </c>
      <c r="C994" s="378" t="s">
        <v>171</v>
      </c>
      <c r="D994" s="377" t="s">
        <v>500</v>
      </c>
      <c r="E994" s="379">
        <v>43415</v>
      </c>
      <c r="F994" s="380" t="s">
        <v>1189</v>
      </c>
      <c r="G994" s="381">
        <v>5</v>
      </c>
      <c r="H994" s="382" t="s">
        <v>352</v>
      </c>
      <c r="I994" s="383"/>
      <c r="J994" s="379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</row>
    <row r="995" spans="1:252" s="115" customFormat="1" ht="13.5" customHeight="1">
      <c r="A995" s="376">
        <v>2018</v>
      </c>
      <c r="B995" s="377"/>
      <c r="C995" s="378"/>
      <c r="D995" s="377"/>
      <c r="E995" s="379"/>
      <c r="F995" s="380"/>
      <c r="G995" s="381">
        <f>SUM(G990:G994)</f>
        <v>30</v>
      </c>
      <c r="H995" s="382"/>
      <c r="I995" s="383"/>
      <c r="J995" s="379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</row>
    <row r="996" spans="1:252" ht="13.5" customHeight="1">
      <c r="A996" s="384">
        <v>2019</v>
      </c>
      <c r="B996" s="385" t="s">
        <v>164</v>
      </c>
      <c r="C996" s="386" t="s">
        <v>171</v>
      </c>
      <c r="D996" s="385" t="s">
        <v>64</v>
      </c>
      <c r="E996" s="387">
        <v>43533</v>
      </c>
      <c r="F996" s="388" t="s">
        <v>1187</v>
      </c>
      <c r="G996" s="389">
        <v>5</v>
      </c>
      <c r="H996" s="390" t="s">
        <v>391</v>
      </c>
      <c r="I996" s="391"/>
      <c r="J996" s="387"/>
    </row>
    <row r="997" spans="1:252" ht="13.5" customHeight="1">
      <c r="A997" s="384">
        <v>2019</v>
      </c>
      <c r="B997" s="385" t="s">
        <v>164</v>
      </c>
      <c r="C997" s="386" t="s">
        <v>171</v>
      </c>
      <c r="D997" s="385" t="s">
        <v>1190</v>
      </c>
      <c r="E997" s="387">
        <v>43547</v>
      </c>
      <c r="F997" s="388" t="s">
        <v>1191</v>
      </c>
      <c r="G997" s="389">
        <v>5</v>
      </c>
      <c r="H997" s="390" t="s">
        <v>1192</v>
      </c>
      <c r="I997" s="391"/>
      <c r="J997" s="387"/>
    </row>
    <row r="998" spans="1:252" ht="13.5" customHeight="1">
      <c r="A998" s="384">
        <v>2019</v>
      </c>
      <c r="B998" s="385" t="s">
        <v>164</v>
      </c>
      <c r="C998" s="386" t="s">
        <v>171</v>
      </c>
      <c r="D998" s="385" t="s">
        <v>1190</v>
      </c>
      <c r="E998" s="387">
        <v>43547</v>
      </c>
      <c r="F998" s="388" t="s">
        <v>1187</v>
      </c>
      <c r="G998" s="389">
        <v>0</v>
      </c>
      <c r="H998" s="390" t="s">
        <v>391</v>
      </c>
      <c r="I998" s="391" t="s">
        <v>234</v>
      </c>
      <c r="J998" s="387"/>
    </row>
    <row r="999" spans="1:252">
      <c r="A999" s="392">
        <v>2019</v>
      </c>
      <c r="B999" s="385" t="s">
        <v>164</v>
      </c>
      <c r="C999" s="393" t="s">
        <v>171</v>
      </c>
      <c r="D999" s="393" t="s">
        <v>277</v>
      </c>
      <c r="E999" s="394">
        <v>43716</v>
      </c>
      <c r="F999" s="1422" t="s">
        <v>1193</v>
      </c>
      <c r="G999" s="392">
        <v>10</v>
      </c>
      <c r="H999" s="390" t="s">
        <v>1183</v>
      </c>
      <c r="I999" s="391"/>
      <c r="J999" s="395"/>
    </row>
    <row r="1000" spans="1:252">
      <c r="A1000" s="392">
        <v>2019</v>
      </c>
      <c r="B1000" s="385" t="s">
        <v>164</v>
      </c>
      <c r="C1000" s="393" t="s">
        <v>171</v>
      </c>
      <c r="D1000" s="385" t="s">
        <v>94</v>
      </c>
      <c r="E1000" s="394">
        <v>43772</v>
      </c>
      <c r="F1000" s="396" t="s">
        <v>1194</v>
      </c>
      <c r="G1000" s="392">
        <v>5</v>
      </c>
      <c r="H1000" s="390" t="s">
        <v>354</v>
      </c>
      <c r="I1000" s="391"/>
      <c r="J1000" s="395"/>
    </row>
    <row r="1001" spans="1:252" ht="13.5" customHeight="1">
      <c r="A1001" s="384">
        <v>2019</v>
      </c>
      <c r="B1001" s="385"/>
      <c r="C1001" s="386"/>
      <c r="D1001" s="385"/>
      <c r="E1001" s="387"/>
      <c r="F1001" s="388"/>
      <c r="G1001" s="389">
        <f>SUM(G996:G1000)</f>
        <v>25</v>
      </c>
      <c r="H1001" s="390"/>
      <c r="I1001" s="391"/>
      <c r="J1001" s="387"/>
    </row>
    <row r="1002" spans="1:252" ht="13.5" customHeight="1">
      <c r="A1002" s="1368">
        <v>2020</v>
      </c>
      <c r="B1002" s="1369" t="s">
        <v>164</v>
      </c>
      <c r="C1002" s="397" t="s">
        <v>171</v>
      </c>
      <c r="D1002" s="397" t="s">
        <v>252</v>
      </c>
      <c r="E1002" s="398">
        <v>43891</v>
      </c>
      <c r="F1002" s="399" t="s">
        <v>1187</v>
      </c>
      <c r="G1002" s="400">
        <v>7</v>
      </c>
      <c r="H1002" s="401" t="s">
        <v>1195</v>
      </c>
      <c r="I1002" s="391" t="s">
        <v>1196</v>
      </c>
      <c r="J1002" s="387"/>
    </row>
    <row r="1003" spans="1:252" ht="13.5" customHeight="1">
      <c r="A1003" s="384"/>
      <c r="B1003" s="385"/>
      <c r="C1003" s="386"/>
      <c r="D1003" s="385"/>
      <c r="E1003" s="387"/>
      <c r="F1003" s="388"/>
      <c r="G1003" s="1370">
        <f>SUM(G1002:G1002)</f>
        <v>7</v>
      </c>
      <c r="H1003" s="390"/>
      <c r="I1003" s="391"/>
      <c r="J1003" s="387"/>
    </row>
    <row r="1004" spans="1:252" ht="13.5" customHeight="1">
      <c r="A1004" s="384"/>
      <c r="B1004" s="385"/>
      <c r="C1004" s="386"/>
      <c r="D1004" s="385"/>
      <c r="E1004" s="387"/>
      <c r="F1004" s="388"/>
      <c r="G1004" s="389"/>
      <c r="H1004" s="390"/>
      <c r="I1004" s="391"/>
      <c r="J1004" s="387"/>
    </row>
    <row r="1005" spans="1:252" ht="13.5" customHeight="1">
      <c r="A1005" s="402" t="s">
        <v>46</v>
      </c>
      <c r="B1005" s="403"/>
      <c r="C1005" s="404" t="s">
        <v>1197</v>
      </c>
      <c r="D1005" s="403"/>
      <c r="E1005" s="405"/>
      <c r="F1005" s="406"/>
      <c r="G1005" s="407">
        <f>G995+G1001+G1003</f>
        <v>62</v>
      </c>
      <c r="H1005" s="408"/>
      <c r="I1005" s="391"/>
      <c r="J1005" s="387"/>
      <c r="IR1005" s="90">
        <f>SUBTOTAL(9,A1005:IQ1005)</f>
        <v>62</v>
      </c>
    </row>
    <row r="1006" spans="1:252" ht="13.5" customHeight="1">
      <c r="A1006" s="147"/>
      <c r="C1006" s="148"/>
      <c r="F1006" s="88"/>
      <c r="G1006" s="133"/>
      <c r="H1006" s="105"/>
      <c r="J1006" s="93"/>
    </row>
    <row r="1007" spans="1:252" s="115" customFormat="1">
      <c r="A1007" s="134">
        <v>2018</v>
      </c>
      <c r="B1007" s="107" t="s">
        <v>91</v>
      </c>
      <c r="C1007" s="107" t="s">
        <v>122</v>
      </c>
      <c r="D1007" s="107" t="s">
        <v>227</v>
      </c>
      <c r="E1007" s="135">
        <v>43240</v>
      </c>
      <c r="F1007" s="136" t="s">
        <v>1198</v>
      </c>
      <c r="G1007" s="111">
        <v>10</v>
      </c>
      <c r="H1007" s="112" t="s">
        <v>1199</v>
      </c>
      <c r="I1007" s="113"/>
      <c r="J1007" s="113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</row>
    <row r="1008" spans="1:252" s="115" customFormat="1">
      <c r="A1008" s="134">
        <v>2018</v>
      </c>
      <c r="B1008" s="107" t="s">
        <v>91</v>
      </c>
      <c r="C1008" s="107" t="s">
        <v>122</v>
      </c>
      <c r="D1008" s="107" t="s">
        <v>227</v>
      </c>
      <c r="E1008" s="135">
        <v>43240</v>
      </c>
      <c r="F1008" s="136" t="s">
        <v>1200</v>
      </c>
      <c r="G1008" s="111">
        <v>7</v>
      </c>
      <c r="H1008" s="112" t="s">
        <v>1201</v>
      </c>
      <c r="I1008" s="113"/>
      <c r="J1008" s="113"/>
      <c r="K1008" s="113"/>
      <c r="L1008" s="113"/>
      <c r="M1008" s="113"/>
      <c r="N1008" s="113"/>
      <c r="O1008" s="113"/>
      <c r="P1008" s="113"/>
      <c r="Q1008" s="113"/>
      <c r="R1008" s="113"/>
      <c r="S1008" s="113"/>
      <c r="T1008" s="113"/>
    </row>
    <row r="1009" spans="1:256" s="115" customFormat="1">
      <c r="A1009" s="134">
        <v>2018</v>
      </c>
      <c r="B1009" s="107" t="s">
        <v>91</v>
      </c>
      <c r="C1009" s="107" t="s">
        <v>122</v>
      </c>
      <c r="D1009" s="107" t="s">
        <v>227</v>
      </c>
      <c r="E1009" s="135">
        <v>43240</v>
      </c>
      <c r="F1009" s="136" t="s">
        <v>1202</v>
      </c>
      <c r="G1009" s="111">
        <v>10</v>
      </c>
      <c r="H1009" s="112" t="s">
        <v>1203</v>
      </c>
      <c r="I1009" s="113"/>
      <c r="J1009" s="113"/>
      <c r="K1009" s="113"/>
      <c r="L1009" s="113"/>
      <c r="M1009" s="113"/>
      <c r="N1009" s="113"/>
      <c r="O1009" s="113"/>
      <c r="P1009" s="113"/>
      <c r="Q1009" s="113"/>
      <c r="R1009" s="113"/>
      <c r="S1009" s="113"/>
      <c r="T1009" s="113"/>
    </row>
    <row r="1010" spans="1:256" s="115" customFormat="1">
      <c r="A1010" s="134">
        <v>2018</v>
      </c>
      <c r="B1010" s="107" t="s">
        <v>91</v>
      </c>
      <c r="C1010" s="107" t="s">
        <v>122</v>
      </c>
      <c r="D1010" s="107" t="s">
        <v>227</v>
      </c>
      <c r="E1010" s="135">
        <v>43240</v>
      </c>
      <c r="F1010" s="136" t="s">
        <v>1204</v>
      </c>
      <c r="G1010" s="111">
        <v>7</v>
      </c>
      <c r="H1010" s="112" t="s">
        <v>1205</v>
      </c>
      <c r="I1010" s="113"/>
      <c r="J1010" s="113"/>
      <c r="K1010" s="113"/>
      <c r="L1010" s="113"/>
      <c r="M1010" s="113"/>
      <c r="N1010" s="113"/>
      <c r="O1010" s="113"/>
      <c r="P1010" s="113"/>
      <c r="Q1010" s="113"/>
      <c r="R1010" s="113"/>
      <c r="S1010" s="113"/>
      <c r="T1010" s="113"/>
    </row>
    <row r="1011" spans="1:256" s="115" customFormat="1">
      <c r="A1011" s="134">
        <v>2018</v>
      </c>
      <c r="B1011" s="107" t="s">
        <v>91</v>
      </c>
      <c r="C1011" s="107" t="s">
        <v>1206</v>
      </c>
      <c r="D1011" s="107" t="s">
        <v>370</v>
      </c>
      <c r="E1011" s="109">
        <v>43247</v>
      </c>
      <c r="F1011" s="170" t="s">
        <v>1207</v>
      </c>
      <c r="G1011" s="111">
        <v>10</v>
      </c>
      <c r="H1011" s="112" t="s">
        <v>239</v>
      </c>
      <c r="I1011" s="113"/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</row>
    <row r="1012" spans="1:256" s="115" customFormat="1">
      <c r="A1012" s="134">
        <v>2018</v>
      </c>
      <c r="B1012" s="107" t="s">
        <v>91</v>
      </c>
      <c r="C1012" s="107" t="s">
        <v>1206</v>
      </c>
      <c r="D1012" s="107" t="s">
        <v>370</v>
      </c>
      <c r="E1012" s="109">
        <v>43247</v>
      </c>
      <c r="F1012" s="170" t="s">
        <v>1208</v>
      </c>
      <c r="G1012" s="111">
        <v>15</v>
      </c>
      <c r="H1012" s="112" t="s">
        <v>1209</v>
      </c>
      <c r="I1012" s="113"/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</row>
    <row r="1013" spans="1:256" s="115" customFormat="1">
      <c r="A1013" s="134">
        <v>2018</v>
      </c>
      <c r="B1013" s="107" t="s">
        <v>91</v>
      </c>
      <c r="C1013" s="107" t="s">
        <v>1206</v>
      </c>
      <c r="D1013" s="107" t="s">
        <v>370</v>
      </c>
      <c r="E1013" s="109">
        <v>43247</v>
      </c>
      <c r="F1013" s="170" t="s">
        <v>1210</v>
      </c>
      <c r="G1013" s="111">
        <v>15</v>
      </c>
      <c r="H1013" s="112" t="s">
        <v>1211</v>
      </c>
      <c r="I1013" s="113"/>
      <c r="J1013" s="113"/>
      <c r="K1013" s="113"/>
      <c r="L1013" s="113"/>
      <c r="M1013" s="113"/>
      <c r="N1013" s="113"/>
      <c r="O1013" s="113"/>
      <c r="P1013" s="113"/>
      <c r="Q1013" s="113"/>
      <c r="R1013" s="113"/>
      <c r="S1013" s="113"/>
      <c r="T1013" s="113"/>
    </row>
    <row r="1014" spans="1:256" s="115" customFormat="1">
      <c r="A1014" s="134">
        <v>2018</v>
      </c>
      <c r="B1014" s="107" t="s">
        <v>91</v>
      </c>
      <c r="C1014" s="107" t="s">
        <v>1206</v>
      </c>
      <c r="D1014" s="107" t="s">
        <v>370</v>
      </c>
      <c r="E1014" s="109">
        <v>43247</v>
      </c>
      <c r="F1014" s="170" t="s">
        <v>1212</v>
      </c>
      <c r="G1014" s="111">
        <v>10</v>
      </c>
      <c r="H1014" s="112" t="s">
        <v>1213</v>
      </c>
      <c r="I1014" s="113"/>
      <c r="J1014" s="113"/>
      <c r="K1014" s="113"/>
      <c r="L1014" s="113"/>
      <c r="M1014" s="113"/>
      <c r="N1014" s="113"/>
      <c r="O1014" s="113"/>
      <c r="P1014" s="113"/>
      <c r="Q1014" s="113"/>
      <c r="R1014" s="113"/>
      <c r="S1014" s="113"/>
      <c r="T1014" s="113"/>
    </row>
    <row r="1015" spans="1:256">
      <c r="A1015" s="134">
        <v>2018</v>
      </c>
      <c r="B1015" s="107" t="s">
        <v>91</v>
      </c>
      <c r="C1015" s="107" t="s">
        <v>122</v>
      </c>
      <c r="D1015" s="107" t="s">
        <v>265</v>
      </c>
      <c r="E1015" s="109">
        <v>43352</v>
      </c>
      <c r="F1015" s="170" t="s">
        <v>1214</v>
      </c>
      <c r="G1015" s="111">
        <v>10</v>
      </c>
      <c r="H1015" s="112" t="s">
        <v>1215</v>
      </c>
      <c r="J1015" s="2"/>
    </row>
    <row r="1016" spans="1:256">
      <c r="A1016" s="134">
        <v>2018</v>
      </c>
      <c r="B1016" s="107" t="s">
        <v>91</v>
      </c>
      <c r="C1016" s="107" t="s">
        <v>122</v>
      </c>
      <c r="D1016" s="107" t="s">
        <v>265</v>
      </c>
      <c r="E1016" s="109">
        <v>43352</v>
      </c>
      <c r="F1016" s="170" t="s">
        <v>1216</v>
      </c>
      <c r="G1016" s="111">
        <v>3</v>
      </c>
      <c r="H1016" s="112" t="s">
        <v>787</v>
      </c>
      <c r="J1016" s="2"/>
    </row>
    <row r="1017" spans="1:256">
      <c r="A1017" s="134">
        <v>2018</v>
      </c>
      <c r="B1017" s="107" t="s">
        <v>91</v>
      </c>
      <c r="C1017" s="107" t="s">
        <v>122</v>
      </c>
      <c r="D1017" s="107" t="s">
        <v>265</v>
      </c>
      <c r="E1017" s="109">
        <v>43352</v>
      </c>
      <c r="F1017" s="170" t="s">
        <v>1217</v>
      </c>
      <c r="G1017" s="111">
        <v>7</v>
      </c>
      <c r="H1017" s="112" t="s">
        <v>400</v>
      </c>
      <c r="J1017" s="2"/>
      <c r="IV1017" s="2"/>
    </row>
    <row r="1018" spans="1:256">
      <c r="A1018" s="134">
        <v>2018</v>
      </c>
      <c r="B1018" s="107" t="s">
        <v>91</v>
      </c>
      <c r="C1018" s="107" t="s">
        <v>122</v>
      </c>
      <c r="D1018" s="107" t="s">
        <v>265</v>
      </c>
      <c r="E1018" s="109">
        <v>43352</v>
      </c>
      <c r="F1018" s="170" t="s">
        <v>1218</v>
      </c>
      <c r="G1018" s="111">
        <v>3</v>
      </c>
      <c r="H1018" s="112" t="s">
        <v>1219</v>
      </c>
      <c r="J1018" s="2"/>
      <c r="IV1018" s="2"/>
    </row>
    <row r="1019" spans="1:256">
      <c r="A1019" s="134">
        <v>2018</v>
      </c>
      <c r="B1019" s="107" t="s">
        <v>91</v>
      </c>
      <c r="C1019" s="171" t="s">
        <v>122</v>
      </c>
      <c r="D1019" s="107" t="s">
        <v>265</v>
      </c>
      <c r="E1019" s="109">
        <v>43352</v>
      </c>
      <c r="F1019" s="170" t="s">
        <v>1220</v>
      </c>
      <c r="G1019" s="172">
        <v>10</v>
      </c>
      <c r="H1019" s="112" t="s">
        <v>1221</v>
      </c>
      <c r="J1019" s="2"/>
      <c r="IV1019" s="2"/>
    </row>
    <row r="1020" spans="1:256">
      <c r="A1020" s="134">
        <v>2018</v>
      </c>
      <c r="B1020" s="107" t="s">
        <v>91</v>
      </c>
      <c r="C1020" s="171" t="s">
        <v>122</v>
      </c>
      <c r="D1020" s="107" t="s">
        <v>265</v>
      </c>
      <c r="E1020" s="109">
        <v>43352</v>
      </c>
      <c r="F1020" s="170" t="s">
        <v>1222</v>
      </c>
      <c r="G1020" s="172">
        <v>7</v>
      </c>
      <c r="H1020" s="112" t="s">
        <v>1098</v>
      </c>
      <c r="J1020" s="2"/>
      <c r="IV1020" s="2"/>
    </row>
    <row r="1021" spans="1:256">
      <c r="A1021" s="134">
        <v>2018</v>
      </c>
      <c r="B1021" s="107" t="s">
        <v>91</v>
      </c>
      <c r="C1021" s="171" t="s">
        <v>122</v>
      </c>
      <c r="D1021" s="107" t="s">
        <v>265</v>
      </c>
      <c r="E1021" s="109">
        <v>43352</v>
      </c>
      <c r="F1021" s="170" t="s">
        <v>1223</v>
      </c>
      <c r="G1021" s="172">
        <v>3</v>
      </c>
      <c r="H1021" s="112" t="s">
        <v>879</v>
      </c>
      <c r="J1021" s="2"/>
      <c r="IV1021" s="2"/>
    </row>
    <row r="1022" spans="1:256">
      <c r="A1022" s="134">
        <v>2018</v>
      </c>
      <c r="B1022" s="107" t="s">
        <v>91</v>
      </c>
      <c r="C1022" s="171" t="s">
        <v>122</v>
      </c>
      <c r="D1022" s="107" t="s">
        <v>265</v>
      </c>
      <c r="E1022" s="109">
        <v>43352</v>
      </c>
      <c r="F1022" s="170" t="s">
        <v>1224</v>
      </c>
      <c r="G1022" s="172">
        <v>10</v>
      </c>
      <c r="H1022" s="112" t="s">
        <v>1225</v>
      </c>
      <c r="J1022" s="2"/>
      <c r="IV1022" s="2"/>
    </row>
    <row r="1023" spans="1:256">
      <c r="A1023" s="134">
        <v>2018</v>
      </c>
      <c r="B1023" s="107" t="s">
        <v>91</v>
      </c>
      <c r="C1023" s="171" t="s">
        <v>122</v>
      </c>
      <c r="D1023" s="107" t="s">
        <v>265</v>
      </c>
      <c r="E1023" s="109">
        <v>43352</v>
      </c>
      <c r="F1023" s="170" t="s">
        <v>1226</v>
      </c>
      <c r="G1023" s="172">
        <v>7</v>
      </c>
      <c r="H1023" s="112" t="s">
        <v>634</v>
      </c>
      <c r="J1023" s="2"/>
      <c r="IV1023" s="2"/>
    </row>
    <row r="1024" spans="1:256">
      <c r="A1024" s="134">
        <v>2018</v>
      </c>
      <c r="B1024" s="107" t="s">
        <v>91</v>
      </c>
      <c r="C1024" s="171" t="s">
        <v>122</v>
      </c>
      <c r="D1024" s="107" t="s">
        <v>265</v>
      </c>
      <c r="E1024" s="109">
        <v>43352</v>
      </c>
      <c r="F1024" s="170" t="s">
        <v>1227</v>
      </c>
      <c r="G1024" s="172">
        <v>3</v>
      </c>
      <c r="H1024" s="112" t="s">
        <v>1166</v>
      </c>
      <c r="J1024" s="2"/>
      <c r="IV1024" s="2"/>
    </row>
    <row r="1025" spans="1:256">
      <c r="A1025" s="134">
        <v>2018</v>
      </c>
      <c r="B1025" s="107" t="s">
        <v>91</v>
      </c>
      <c r="C1025" s="171" t="s">
        <v>122</v>
      </c>
      <c r="D1025" s="107" t="s">
        <v>265</v>
      </c>
      <c r="E1025" s="109">
        <v>43352</v>
      </c>
      <c r="F1025" s="170" t="s">
        <v>1228</v>
      </c>
      <c r="G1025" s="172">
        <v>7</v>
      </c>
      <c r="H1025" s="112" t="s">
        <v>1170</v>
      </c>
      <c r="J1025" s="2"/>
      <c r="IV1025" s="2"/>
    </row>
    <row r="1026" spans="1:256">
      <c r="A1026" s="134">
        <v>2018</v>
      </c>
      <c r="B1026" s="107" t="s">
        <v>91</v>
      </c>
      <c r="C1026" s="171" t="s">
        <v>122</v>
      </c>
      <c r="D1026" s="107" t="s">
        <v>265</v>
      </c>
      <c r="E1026" s="109">
        <v>43352</v>
      </c>
      <c r="F1026" s="170" t="s">
        <v>1229</v>
      </c>
      <c r="G1026" s="172">
        <v>10</v>
      </c>
      <c r="H1026" s="112" t="s">
        <v>1230</v>
      </c>
      <c r="J1026" s="2"/>
      <c r="IV1026" s="2"/>
    </row>
    <row r="1027" spans="1:256">
      <c r="A1027" s="134">
        <v>2018</v>
      </c>
      <c r="B1027" s="107" t="s">
        <v>91</v>
      </c>
      <c r="C1027" s="171" t="s">
        <v>122</v>
      </c>
      <c r="D1027" s="107" t="s">
        <v>265</v>
      </c>
      <c r="E1027" s="109">
        <v>43352</v>
      </c>
      <c r="F1027" s="170" t="s">
        <v>1231</v>
      </c>
      <c r="G1027" s="172">
        <v>7</v>
      </c>
      <c r="H1027" s="112" t="s">
        <v>1232</v>
      </c>
      <c r="J1027" s="2"/>
      <c r="IV1027" s="2"/>
    </row>
    <row r="1028" spans="1:256">
      <c r="A1028" s="134">
        <v>2018</v>
      </c>
      <c r="B1028" s="107"/>
      <c r="C1028" s="171"/>
      <c r="D1028" s="107"/>
      <c r="E1028" s="109"/>
      <c r="F1028" s="170"/>
      <c r="G1028" s="172">
        <f>SUM(G1007:G1027)</f>
        <v>171</v>
      </c>
      <c r="H1028" s="112"/>
      <c r="J1028" s="2"/>
      <c r="IV1028" s="2"/>
    </row>
    <row r="1029" spans="1:256">
      <c r="A1029" s="137">
        <v>2019</v>
      </c>
      <c r="B1029" s="73" t="s">
        <v>91</v>
      </c>
      <c r="C1029" s="143" t="s">
        <v>122</v>
      </c>
      <c r="D1029" s="138" t="s">
        <v>227</v>
      </c>
      <c r="E1029" s="139">
        <v>43604</v>
      </c>
      <c r="F1029" s="140" t="s">
        <v>1233</v>
      </c>
      <c r="G1029" s="141">
        <v>10</v>
      </c>
      <c r="H1029" s="142" t="s">
        <v>761</v>
      </c>
      <c r="IV1029" s="2"/>
    </row>
    <row r="1030" spans="1:256">
      <c r="A1030" s="137">
        <v>2019</v>
      </c>
      <c r="B1030" s="73" t="s">
        <v>91</v>
      </c>
      <c r="C1030" s="143" t="s">
        <v>122</v>
      </c>
      <c r="D1030" s="138" t="s">
        <v>227</v>
      </c>
      <c r="E1030" s="139">
        <v>43604</v>
      </c>
      <c r="F1030" s="140" t="s">
        <v>1234</v>
      </c>
      <c r="G1030" s="141">
        <v>10</v>
      </c>
      <c r="H1030" s="142" t="s">
        <v>1235</v>
      </c>
      <c r="IV1030" s="2"/>
    </row>
    <row r="1031" spans="1:256">
      <c r="A1031" s="137">
        <v>2019</v>
      </c>
      <c r="B1031" s="73" t="s">
        <v>91</v>
      </c>
      <c r="C1031" s="143" t="s">
        <v>122</v>
      </c>
      <c r="D1031" s="138" t="s">
        <v>227</v>
      </c>
      <c r="E1031" s="139">
        <v>43604</v>
      </c>
      <c r="F1031" s="140" t="s">
        <v>1236</v>
      </c>
      <c r="G1031" s="141">
        <v>7</v>
      </c>
      <c r="H1031" s="142" t="s">
        <v>1237</v>
      </c>
      <c r="IV1031" s="2"/>
    </row>
    <row r="1032" spans="1:256">
      <c r="A1032" s="137">
        <v>2019</v>
      </c>
      <c r="B1032" s="73" t="s">
        <v>91</v>
      </c>
      <c r="C1032" s="143" t="s">
        <v>122</v>
      </c>
      <c r="D1032" s="138" t="s">
        <v>227</v>
      </c>
      <c r="E1032" s="139">
        <v>43604</v>
      </c>
      <c r="F1032" s="140" t="s">
        <v>1238</v>
      </c>
      <c r="G1032" s="141">
        <v>7</v>
      </c>
      <c r="H1032" s="142" t="s">
        <v>1239</v>
      </c>
      <c r="IV1032" s="2"/>
    </row>
    <row r="1033" spans="1:256">
      <c r="A1033" s="137">
        <v>2019</v>
      </c>
      <c r="B1033" s="73" t="s">
        <v>91</v>
      </c>
      <c r="C1033" s="143" t="s">
        <v>122</v>
      </c>
      <c r="D1033" s="138" t="s">
        <v>227</v>
      </c>
      <c r="E1033" s="139">
        <v>43604</v>
      </c>
      <c r="F1033" s="140" t="s">
        <v>1240</v>
      </c>
      <c r="G1033" s="141">
        <v>10</v>
      </c>
      <c r="H1033" s="142" t="s">
        <v>1241</v>
      </c>
      <c r="IV1033" s="2"/>
    </row>
    <row r="1034" spans="1:256">
      <c r="A1034" s="137">
        <v>2019</v>
      </c>
      <c r="B1034" s="73" t="s">
        <v>91</v>
      </c>
      <c r="C1034" s="143" t="s">
        <v>122</v>
      </c>
      <c r="D1034" s="138" t="s">
        <v>227</v>
      </c>
      <c r="E1034" s="139">
        <v>43604</v>
      </c>
      <c r="F1034" s="140" t="s">
        <v>1242</v>
      </c>
      <c r="G1034" s="141">
        <v>7</v>
      </c>
      <c r="H1034" s="142" t="s">
        <v>1243</v>
      </c>
      <c r="IV1034" s="2"/>
    </row>
    <row r="1035" spans="1:256">
      <c r="A1035" s="137">
        <v>2019</v>
      </c>
      <c r="B1035" s="73" t="s">
        <v>91</v>
      </c>
      <c r="C1035" s="143" t="s">
        <v>122</v>
      </c>
      <c r="D1035" s="138" t="s">
        <v>227</v>
      </c>
      <c r="E1035" s="139">
        <v>43604</v>
      </c>
      <c r="F1035" s="140" t="s">
        <v>1244</v>
      </c>
      <c r="G1035" s="141">
        <v>10</v>
      </c>
      <c r="H1035" s="142" t="s">
        <v>1245</v>
      </c>
      <c r="IV1035" s="2"/>
    </row>
    <row r="1036" spans="1:256">
      <c r="A1036" s="137">
        <v>2019</v>
      </c>
      <c r="B1036" s="73" t="s">
        <v>91</v>
      </c>
      <c r="C1036" s="143" t="s">
        <v>122</v>
      </c>
      <c r="D1036" s="138" t="s">
        <v>227</v>
      </c>
      <c r="E1036" s="139">
        <v>43604</v>
      </c>
      <c r="F1036" s="140" t="s">
        <v>1246</v>
      </c>
      <c r="G1036" s="141">
        <v>7</v>
      </c>
      <c r="H1036" s="142" t="s">
        <v>1247</v>
      </c>
      <c r="IV1036" s="2"/>
    </row>
    <row r="1037" spans="1:256">
      <c r="A1037" s="137">
        <v>2019</v>
      </c>
      <c r="B1037" s="73" t="s">
        <v>91</v>
      </c>
      <c r="C1037" s="143" t="s">
        <v>122</v>
      </c>
      <c r="D1037" s="138" t="s">
        <v>227</v>
      </c>
      <c r="E1037" s="139">
        <v>43604</v>
      </c>
      <c r="F1037" s="140" t="s">
        <v>1248</v>
      </c>
      <c r="G1037" s="141">
        <v>3</v>
      </c>
      <c r="H1037" s="142" t="s">
        <v>1249</v>
      </c>
      <c r="IV1037" s="2"/>
    </row>
    <row r="1038" spans="1:256">
      <c r="A1038" s="137">
        <v>2019</v>
      </c>
      <c r="B1038" s="73" t="s">
        <v>91</v>
      </c>
      <c r="C1038" s="143" t="s">
        <v>1250</v>
      </c>
      <c r="D1038" s="138" t="s">
        <v>227</v>
      </c>
      <c r="E1038" s="139">
        <v>43604</v>
      </c>
      <c r="F1038" s="140" t="s">
        <v>1251</v>
      </c>
      <c r="G1038" s="141">
        <v>7</v>
      </c>
      <c r="H1038" s="142" t="s">
        <v>1252</v>
      </c>
      <c r="IV1038" s="2"/>
    </row>
    <row r="1039" spans="1:256">
      <c r="A1039" s="137">
        <v>2019</v>
      </c>
      <c r="B1039" s="73" t="s">
        <v>91</v>
      </c>
      <c r="C1039" s="143" t="s">
        <v>1250</v>
      </c>
      <c r="D1039" s="138" t="s">
        <v>227</v>
      </c>
      <c r="E1039" s="139">
        <v>43604</v>
      </c>
      <c r="F1039" s="140" t="s">
        <v>1253</v>
      </c>
      <c r="G1039" s="141">
        <v>10</v>
      </c>
      <c r="H1039" s="142" t="s">
        <v>1209</v>
      </c>
      <c r="IV1039" s="2"/>
    </row>
    <row r="1040" spans="1:256">
      <c r="A1040" s="137">
        <v>2019</v>
      </c>
      <c r="B1040" s="73" t="s">
        <v>91</v>
      </c>
      <c r="C1040" s="143" t="s">
        <v>1250</v>
      </c>
      <c r="D1040" s="138" t="s">
        <v>227</v>
      </c>
      <c r="E1040" s="139">
        <v>43604</v>
      </c>
      <c r="F1040" s="140" t="s">
        <v>1254</v>
      </c>
      <c r="G1040" s="141">
        <v>7</v>
      </c>
      <c r="H1040" s="142" t="s">
        <v>1255</v>
      </c>
      <c r="IV1040" s="2"/>
    </row>
    <row r="1041" spans="1:256">
      <c r="A1041" s="147">
        <v>2019</v>
      </c>
      <c r="B1041" s="73" t="s">
        <v>91</v>
      </c>
      <c r="C1041" s="72" t="s">
        <v>122</v>
      </c>
      <c r="D1041" s="73" t="s">
        <v>78</v>
      </c>
      <c r="E1041" s="85">
        <v>43611</v>
      </c>
      <c r="F1041" s="88" t="s">
        <v>1256</v>
      </c>
      <c r="G1041" s="87">
        <v>15</v>
      </c>
      <c r="H1041" s="105" t="s">
        <v>1235</v>
      </c>
      <c r="J1041" s="2"/>
      <c r="IV1041" s="2"/>
    </row>
    <row r="1042" spans="1:256">
      <c r="A1042" s="147">
        <v>2019</v>
      </c>
      <c r="B1042" s="73" t="s">
        <v>91</v>
      </c>
      <c r="C1042" s="72" t="s">
        <v>122</v>
      </c>
      <c r="D1042" s="73" t="s">
        <v>78</v>
      </c>
      <c r="E1042" s="85">
        <v>43611</v>
      </c>
      <c r="F1042" s="88" t="s">
        <v>1257</v>
      </c>
      <c r="G1042" s="87">
        <v>10</v>
      </c>
      <c r="H1042" s="105" t="s">
        <v>1258</v>
      </c>
      <c r="J1042" s="2"/>
      <c r="IV1042" s="2"/>
    </row>
    <row r="1043" spans="1:256">
      <c r="A1043" s="147">
        <v>2019</v>
      </c>
      <c r="B1043" s="73" t="s">
        <v>91</v>
      </c>
      <c r="C1043" s="72" t="s">
        <v>122</v>
      </c>
      <c r="D1043" s="73" t="s">
        <v>78</v>
      </c>
      <c r="E1043" s="85">
        <v>43611</v>
      </c>
      <c r="F1043" s="88" t="s">
        <v>1259</v>
      </c>
      <c r="G1043" s="87">
        <v>15</v>
      </c>
      <c r="H1043" s="105" t="s">
        <v>1209</v>
      </c>
      <c r="J1043" s="2"/>
      <c r="IV1043" s="2"/>
    </row>
    <row r="1044" spans="1:256">
      <c r="A1044" s="147">
        <v>2019</v>
      </c>
      <c r="B1044" s="73" t="s">
        <v>91</v>
      </c>
      <c r="C1044" s="72" t="s">
        <v>122</v>
      </c>
      <c r="D1044" s="73" t="s">
        <v>78</v>
      </c>
      <c r="E1044" s="85">
        <v>43611</v>
      </c>
      <c r="F1044" s="88" t="s">
        <v>1260</v>
      </c>
      <c r="G1044" s="87">
        <v>5</v>
      </c>
      <c r="H1044" s="105" t="s">
        <v>1261</v>
      </c>
      <c r="J1044" s="2"/>
      <c r="IV1044" s="2"/>
    </row>
    <row r="1045" spans="1:256">
      <c r="A1045" s="173">
        <v>2019</v>
      </c>
      <c r="B1045" s="73" t="s">
        <v>91</v>
      </c>
      <c r="C1045" s="174" t="s">
        <v>122</v>
      </c>
      <c r="D1045" s="174" t="s">
        <v>277</v>
      </c>
      <c r="E1045" s="175">
        <v>43716</v>
      </c>
      <c r="F1045" s="1421" t="s">
        <v>1262</v>
      </c>
      <c r="G1045" s="173">
        <v>3</v>
      </c>
      <c r="H1045" s="105" t="s">
        <v>690</v>
      </c>
      <c r="IV1045" s="2"/>
    </row>
    <row r="1046" spans="1:256">
      <c r="A1046" s="173">
        <v>2019</v>
      </c>
      <c r="B1046" s="73" t="s">
        <v>91</v>
      </c>
      <c r="C1046" s="174" t="s">
        <v>122</v>
      </c>
      <c r="D1046" s="174" t="s">
        <v>277</v>
      </c>
      <c r="E1046" s="175">
        <v>43716</v>
      </c>
      <c r="F1046" s="1421" t="s">
        <v>1263</v>
      </c>
      <c r="G1046" s="173">
        <v>10</v>
      </c>
      <c r="H1046" s="105" t="s">
        <v>825</v>
      </c>
      <c r="IV1046" s="2"/>
    </row>
    <row r="1047" spans="1:256">
      <c r="A1047" s="173">
        <v>2019</v>
      </c>
      <c r="B1047" s="73" t="s">
        <v>91</v>
      </c>
      <c r="C1047" s="174" t="s">
        <v>122</v>
      </c>
      <c r="D1047" s="174" t="s">
        <v>277</v>
      </c>
      <c r="E1047" s="175">
        <v>43716</v>
      </c>
      <c r="F1047" s="1421" t="s">
        <v>1264</v>
      </c>
      <c r="G1047" s="173">
        <v>10</v>
      </c>
      <c r="H1047" s="105" t="s">
        <v>910</v>
      </c>
      <c r="IV1047" s="2"/>
    </row>
    <row r="1048" spans="1:256">
      <c r="A1048" s="173">
        <v>2019</v>
      </c>
      <c r="B1048" s="73" t="s">
        <v>91</v>
      </c>
      <c r="C1048" s="174" t="s">
        <v>122</v>
      </c>
      <c r="D1048" s="174" t="s">
        <v>277</v>
      </c>
      <c r="E1048" s="175">
        <v>43716</v>
      </c>
      <c r="F1048" s="1421" t="s">
        <v>1265</v>
      </c>
      <c r="G1048" s="173">
        <v>3</v>
      </c>
      <c r="H1048" s="105" t="s">
        <v>1219</v>
      </c>
      <c r="IV1048" s="2"/>
    </row>
    <row r="1049" spans="1:256">
      <c r="A1049" s="173">
        <v>2019</v>
      </c>
      <c r="B1049" s="73" t="s">
        <v>91</v>
      </c>
      <c r="C1049" s="174" t="s">
        <v>122</v>
      </c>
      <c r="D1049" s="174" t="s">
        <v>277</v>
      </c>
      <c r="E1049" s="175">
        <v>43716</v>
      </c>
      <c r="F1049" s="1421" t="s">
        <v>1266</v>
      </c>
      <c r="G1049" s="173">
        <v>10</v>
      </c>
      <c r="H1049" s="105" t="s">
        <v>1221</v>
      </c>
    </row>
    <row r="1050" spans="1:256">
      <c r="A1050" s="173">
        <v>2019</v>
      </c>
      <c r="B1050" s="73" t="s">
        <v>91</v>
      </c>
      <c r="C1050" s="174" t="s">
        <v>122</v>
      </c>
      <c r="D1050" s="174" t="s">
        <v>277</v>
      </c>
      <c r="E1050" s="175">
        <v>43716</v>
      </c>
      <c r="F1050" s="1421" t="s">
        <v>1267</v>
      </c>
      <c r="G1050" s="173">
        <v>7</v>
      </c>
      <c r="H1050" s="105" t="s">
        <v>972</v>
      </c>
    </row>
    <row r="1051" spans="1:256">
      <c r="A1051" s="173">
        <v>2019</v>
      </c>
      <c r="B1051" s="73" t="s">
        <v>91</v>
      </c>
      <c r="C1051" s="174" t="s">
        <v>122</v>
      </c>
      <c r="D1051" s="174" t="s">
        <v>277</v>
      </c>
      <c r="E1051" s="175">
        <v>43716</v>
      </c>
      <c r="F1051" s="1421" t="s">
        <v>1268</v>
      </c>
      <c r="G1051" s="173">
        <v>3</v>
      </c>
      <c r="H1051" s="105" t="s">
        <v>1269</v>
      </c>
    </row>
    <row r="1052" spans="1:256">
      <c r="A1052" s="173">
        <v>2019</v>
      </c>
      <c r="B1052" s="73" t="s">
        <v>91</v>
      </c>
      <c r="C1052" s="174" t="s">
        <v>122</v>
      </c>
      <c r="D1052" s="174" t="s">
        <v>277</v>
      </c>
      <c r="E1052" s="175">
        <v>43716</v>
      </c>
      <c r="F1052" s="1421" t="s">
        <v>1270</v>
      </c>
      <c r="G1052" s="173">
        <v>3</v>
      </c>
      <c r="H1052" s="105" t="s">
        <v>1271</v>
      </c>
    </row>
    <row r="1053" spans="1:256">
      <c r="A1053" s="173">
        <v>2019</v>
      </c>
      <c r="B1053" s="73" t="s">
        <v>91</v>
      </c>
      <c r="C1053" s="174" t="s">
        <v>122</v>
      </c>
      <c r="D1053" s="174" t="s">
        <v>277</v>
      </c>
      <c r="E1053" s="175">
        <v>43716</v>
      </c>
      <c r="F1053" s="1421" t="s">
        <v>1272</v>
      </c>
      <c r="G1053" s="173">
        <v>3</v>
      </c>
      <c r="H1053" s="105" t="s">
        <v>852</v>
      </c>
    </row>
    <row r="1054" spans="1:256">
      <c r="A1054" s="173">
        <v>2019</v>
      </c>
      <c r="B1054" s="73" t="s">
        <v>91</v>
      </c>
      <c r="C1054" s="174" t="s">
        <v>122</v>
      </c>
      <c r="D1054" s="174" t="s">
        <v>277</v>
      </c>
      <c r="E1054" s="175">
        <v>43716</v>
      </c>
      <c r="F1054" s="1421" t="s">
        <v>1273</v>
      </c>
      <c r="G1054" s="173">
        <v>7</v>
      </c>
      <c r="H1054" s="105" t="s">
        <v>1274</v>
      </c>
    </row>
    <row r="1055" spans="1:256">
      <c r="A1055" s="173">
        <v>2019</v>
      </c>
      <c r="B1055" s="73" t="s">
        <v>91</v>
      </c>
      <c r="C1055" s="174" t="s">
        <v>122</v>
      </c>
      <c r="D1055" s="174" t="s">
        <v>277</v>
      </c>
      <c r="E1055" s="175">
        <v>43716</v>
      </c>
      <c r="F1055" s="1421" t="s">
        <v>1275</v>
      </c>
      <c r="G1055" s="173">
        <v>7</v>
      </c>
      <c r="H1055" s="105" t="s">
        <v>1276</v>
      </c>
    </row>
    <row r="1056" spans="1:256">
      <c r="A1056" s="173">
        <v>2019</v>
      </c>
      <c r="B1056" s="73" t="s">
        <v>91</v>
      </c>
      <c r="C1056" s="174" t="s">
        <v>122</v>
      </c>
      <c r="D1056" s="174" t="s">
        <v>277</v>
      </c>
      <c r="E1056" s="175">
        <v>43716</v>
      </c>
      <c r="F1056" s="1421" t="s">
        <v>1277</v>
      </c>
      <c r="G1056" s="173">
        <v>10</v>
      </c>
      <c r="H1056" s="105" t="s">
        <v>1278</v>
      </c>
    </row>
    <row r="1057" spans="1:20">
      <c r="A1057" s="173">
        <v>2019</v>
      </c>
      <c r="B1057" s="73" t="s">
        <v>91</v>
      </c>
      <c r="C1057" s="174" t="s">
        <v>122</v>
      </c>
      <c r="D1057" s="174" t="s">
        <v>277</v>
      </c>
      <c r="E1057" s="175">
        <v>43716</v>
      </c>
      <c r="F1057" s="1421" t="s">
        <v>1279</v>
      </c>
      <c r="G1057" s="173">
        <v>7</v>
      </c>
      <c r="H1057" s="105" t="s">
        <v>1280</v>
      </c>
    </row>
    <row r="1058" spans="1:20">
      <c r="A1058" s="173">
        <v>2019</v>
      </c>
      <c r="B1058" s="73" t="s">
        <v>91</v>
      </c>
      <c r="C1058" s="174" t="s">
        <v>122</v>
      </c>
      <c r="D1058" s="174" t="s">
        <v>277</v>
      </c>
      <c r="E1058" s="175">
        <v>43716</v>
      </c>
      <c r="F1058" s="1421" t="s">
        <v>1281</v>
      </c>
      <c r="G1058" s="173">
        <v>10</v>
      </c>
      <c r="H1058" s="105" t="s">
        <v>1230</v>
      </c>
    </row>
    <row r="1059" spans="1:20">
      <c r="A1059" s="173">
        <v>2019</v>
      </c>
      <c r="B1059" s="73" t="s">
        <v>91</v>
      </c>
      <c r="C1059" s="174" t="s">
        <v>122</v>
      </c>
      <c r="D1059" s="174" t="s">
        <v>277</v>
      </c>
      <c r="E1059" s="175">
        <v>43716</v>
      </c>
      <c r="F1059" s="1421" t="s">
        <v>1282</v>
      </c>
      <c r="G1059" s="173">
        <v>7</v>
      </c>
      <c r="H1059" s="105" t="s">
        <v>1232</v>
      </c>
    </row>
    <row r="1060" spans="1:20">
      <c r="A1060" s="173">
        <v>2019</v>
      </c>
      <c r="B1060" s="73" t="s">
        <v>91</v>
      </c>
      <c r="C1060" s="174" t="s">
        <v>122</v>
      </c>
      <c r="D1060" s="174" t="s">
        <v>277</v>
      </c>
      <c r="E1060" s="175">
        <v>43716</v>
      </c>
      <c r="F1060" s="1421" t="s">
        <v>1283</v>
      </c>
      <c r="G1060" s="173">
        <v>3</v>
      </c>
      <c r="H1060" s="105" t="s">
        <v>1284</v>
      </c>
    </row>
    <row r="1061" spans="1:20">
      <c r="A1061" s="147">
        <v>2019</v>
      </c>
      <c r="E1061" s="149"/>
      <c r="F1061" s="150"/>
      <c r="G1061" s="133">
        <f>SUM(G1029:G1060)</f>
        <v>243</v>
      </c>
      <c r="H1061" s="105"/>
      <c r="J1061" s="2"/>
    </row>
    <row r="1062" spans="1:20" ht="13.5" customHeight="1">
      <c r="A1062" s="144" t="s">
        <v>46</v>
      </c>
      <c r="B1062" s="125"/>
      <c r="C1062" s="145" t="s">
        <v>1285</v>
      </c>
      <c r="D1062" s="125"/>
      <c r="E1062" s="127"/>
      <c r="F1062" s="146"/>
      <c r="G1062" s="129">
        <f>G1028+G1061</f>
        <v>414</v>
      </c>
      <c r="H1062" s="130"/>
      <c r="J1062" s="93"/>
    </row>
    <row r="1063" spans="1:20" ht="13.5" customHeight="1">
      <c r="A1063" s="178"/>
      <c r="B1063" s="154"/>
      <c r="C1063" s="155"/>
      <c r="D1063" s="154"/>
      <c r="E1063" s="156"/>
      <c r="F1063" s="157"/>
      <c r="G1063" s="153"/>
      <c r="H1063" s="179"/>
      <c r="J1063" s="93"/>
    </row>
    <row r="1064" spans="1:20">
      <c r="A1064" s="147">
        <v>2019</v>
      </c>
      <c r="B1064" s="73" t="s">
        <v>129</v>
      </c>
      <c r="C1064" s="72" t="s">
        <v>147</v>
      </c>
      <c r="D1064" s="73" t="s">
        <v>55</v>
      </c>
      <c r="E1064" s="85">
        <v>43506</v>
      </c>
      <c r="F1064" s="88" t="s">
        <v>1286</v>
      </c>
      <c r="G1064" s="87">
        <v>5</v>
      </c>
      <c r="H1064" s="105" t="s">
        <v>765</v>
      </c>
      <c r="J1064" s="2"/>
    </row>
    <row r="1065" spans="1:20">
      <c r="A1065" s="147">
        <v>2019</v>
      </c>
      <c r="B1065" s="73" t="s">
        <v>129</v>
      </c>
      <c r="C1065" s="72" t="s">
        <v>147</v>
      </c>
      <c r="D1065" s="73" t="s">
        <v>112</v>
      </c>
      <c r="E1065" s="85">
        <v>43786</v>
      </c>
      <c r="F1065" s="88" t="s">
        <v>1286</v>
      </c>
      <c r="G1065" s="87">
        <v>5</v>
      </c>
      <c r="H1065" s="105" t="s">
        <v>765</v>
      </c>
      <c r="J1065" s="2"/>
    </row>
    <row r="1066" spans="1:20" ht="13.5" customHeight="1">
      <c r="A1066" s="147">
        <v>2019</v>
      </c>
      <c r="B1066" s="266"/>
      <c r="C1066" s="267"/>
      <c r="D1066" s="266"/>
      <c r="E1066" s="268"/>
      <c r="F1066" s="269"/>
      <c r="G1066" s="133">
        <f>SUM(G1064:G1065)</f>
        <v>10</v>
      </c>
      <c r="H1066" s="270"/>
      <c r="I1066" s="271"/>
      <c r="J1066" s="93"/>
      <c r="K1066" s="271"/>
      <c r="L1066" s="195"/>
      <c r="M1066" s="195"/>
    </row>
    <row r="1067" spans="1:20" ht="13.5" customHeight="1">
      <c r="A1067" s="144" t="s">
        <v>46</v>
      </c>
      <c r="B1067" s="125"/>
      <c r="C1067" s="272" t="s">
        <v>147</v>
      </c>
      <c r="D1067" s="125"/>
      <c r="E1067" s="127"/>
      <c r="F1067" s="146"/>
      <c r="G1067" s="129">
        <f>G1066</f>
        <v>10</v>
      </c>
      <c r="H1067" s="130"/>
      <c r="J1067" s="93"/>
    </row>
    <row r="1068" spans="1:20" ht="13.5" customHeight="1">
      <c r="A1068" s="178"/>
      <c r="B1068" s="154"/>
      <c r="C1068" s="155"/>
      <c r="D1068" s="154"/>
      <c r="E1068" s="156"/>
      <c r="F1068" s="157"/>
      <c r="G1068" s="153"/>
      <c r="H1068" s="179"/>
      <c r="J1068" s="93"/>
    </row>
    <row r="1069" spans="1:20" s="115" customFormat="1" ht="13.5" customHeight="1">
      <c r="A1069" s="134">
        <v>2018</v>
      </c>
      <c r="B1069" s="107" t="s">
        <v>91</v>
      </c>
      <c r="C1069" s="107" t="s">
        <v>93</v>
      </c>
      <c r="D1069" s="107" t="s">
        <v>657</v>
      </c>
      <c r="E1069" s="109">
        <v>43142</v>
      </c>
      <c r="F1069" s="170" t="s">
        <v>1287</v>
      </c>
      <c r="G1069" s="111">
        <v>10</v>
      </c>
      <c r="H1069" s="112" t="s">
        <v>342</v>
      </c>
      <c r="I1069" s="113"/>
      <c r="J1069" s="114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</row>
    <row r="1070" spans="1:20" s="115" customFormat="1" ht="13.5" customHeight="1">
      <c r="A1070" s="134">
        <v>2018</v>
      </c>
      <c r="B1070" s="107" t="s">
        <v>91</v>
      </c>
      <c r="C1070" s="107" t="s">
        <v>93</v>
      </c>
      <c r="D1070" s="107" t="s">
        <v>64</v>
      </c>
      <c r="E1070" s="109">
        <v>43169</v>
      </c>
      <c r="F1070" s="170" t="s">
        <v>1288</v>
      </c>
      <c r="G1070" s="111">
        <v>10</v>
      </c>
      <c r="H1070" s="112" t="s">
        <v>342</v>
      </c>
      <c r="I1070" s="113"/>
      <c r="J1070" s="114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</row>
    <row r="1071" spans="1:20" s="115" customFormat="1" ht="13.5" customHeight="1">
      <c r="A1071" s="134">
        <v>2018</v>
      </c>
      <c r="B1071" s="107" t="s">
        <v>91</v>
      </c>
      <c r="C1071" s="107" t="s">
        <v>93</v>
      </c>
      <c r="D1071" s="107" t="s">
        <v>222</v>
      </c>
      <c r="E1071" s="109">
        <v>43163</v>
      </c>
      <c r="F1071" s="170" t="s">
        <v>1289</v>
      </c>
      <c r="G1071" s="111">
        <v>7</v>
      </c>
      <c r="H1071" s="112" t="s">
        <v>1290</v>
      </c>
      <c r="I1071" s="113"/>
      <c r="J1071" s="114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</row>
    <row r="1072" spans="1:20" s="115" customFormat="1" ht="13.5" customHeight="1">
      <c r="A1072" s="134">
        <v>2018</v>
      </c>
      <c r="B1072" s="107" t="s">
        <v>91</v>
      </c>
      <c r="C1072" s="107" t="s">
        <v>93</v>
      </c>
      <c r="D1072" s="107" t="s">
        <v>222</v>
      </c>
      <c r="E1072" s="109">
        <v>43163</v>
      </c>
      <c r="F1072" s="170" t="s">
        <v>1291</v>
      </c>
      <c r="G1072" s="111">
        <v>3</v>
      </c>
      <c r="H1072" s="112" t="s">
        <v>1292</v>
      </c>
      <c r="I1072" s="113"/>
      <c r="J1072" s="114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</row>
    <row r="1073" spans="1:20" s="115" customFormat="1" ht="13.5" customHeight="1">
      <c r="A1073" s="134">
        <v>2018</v>
      </c>
      <c r="B1073" s="107" t="s">
        <v>91</v>
      </c>
      <c r="C1073" s="107" t="s">
        <v>93</v>
      </c>
      <c r="D1073" s="107" t="s">
        <v>222</v>
      </c>
      <c r="E1073" s="109">
        <v>43163</v>
      </c>
      <c r="F1073" s="170" t="s">
        <v>1288</v>
      </c>
      <c r="G1073" s="111">
        <v>10</v>
      </c>
      <c r="H1073" s="112" t="s">
        <v>1293</v>
      </c>
      <c r="I1073" s="113"/>
      <c r="J1073" s="114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</row>
    <row r="1074" spans="1:20" s="115" customFormat="1" ht="13.5" customHeight="1">
      <c r="A1074" s="134">
        <v>2018</v>
      </c>
      <c r="B1074" s="107" t="s">
        <v>91</v>
      </c>
      <c r="C1074" s="107" t="s">
        <v>93</v>
      </c>
      <c r="D1074" s="107" t="s">
        <v>86</v>
      </c>
      <c r="E1074" s="109">
        <v>43180</v>
      </c>
      <c r="F1074" s="170" t="s">
        <v>1294</v>
      </c>
      <c r="G1074" s="111">
        <v>10</v>
      </c>
      <c r="H1074" s="112" t="s">
        <v>1295</v>
      </c>
      <c r="I1074" s="113"/>
      <c r="J1074" s="114"/>
      <c r="K1074" s="113"/>
      <c r="L1074" s="113"/>
      <c r="M1074" s="113"/>
      <c r="N1074" s="113"/>
      <c r="O1074" s="113"/>
      <c r="P1074" s="113"/>
      <c r="Q1074" s="113"/>
      <c r="R1074" s="113"/>
      <c r="S1074" s="113"/>
      <c r="T1074" s="113"/>
    </row>
    <row r="1075" spans="1:20" s="115" customFormat="1">
      <c r="A1075" s="134">
        <v>2018</v>
      </c>
      <c r="B1075" s="107" t="s">
        <v>91</v>
      </c>
      <c r="C1075" s="107" t="s">
        <v>93</v>
      </c>
      <c r="D1075" s="107" t="s">
        <v>227</v>
      </c>
      <c r="E1075" s="135">
        <v>43240</v>
      </c>
      <c r="F1075" s="136" t="s">
        <v>1296</v>
      </c>
      <c r="G1075" s="111">
        <v>10</v>
      </c>
      <c r="H1075" s="112" t="s">
        <v>1297</v>
      </c>
      <c r="I1075" s="113"/>
      <c r="J1075" s="113"/>
      <c r="K1075" s="113"/>
      <c r="L1075" s="113"/>
      <c r="M1075" s="113"/>
      <c r="N1075" s="113"/>
      <c r="O1075" s="113"/>
      <c r="P1075" s="113"/>
      <c r="Q1075" s="113"/>
      <c r="R1075" s="113"/>
      <c r="S1075" s="113"/>
      <c r="T1075" s="113"/>
    </row>
    <row r="1076" spans="1:20" s="115" customFormat="1">
      <c r="A1076" s="134">
        <v>2018</v>
      </c>
      <c r="B1076" s="107" t="s">
        <v>91</v>
      </c>
      <c r="C1076" s="107" t="s">
        <v>93</v>
      </c>
      <c r="D1076" s="107" t="s">
        <v>227</v>
      </c>
      <c r="E1076" s="135">
        <v>43240</v>
      </c>
      <c r="F1076" s="136" t="s">
        <v>1298</v>
      </c>
      <c r="G1076" s="111">
        <v>7</v>
      </c>
      <c r="H1076" s="112" t="s">
        <v>1299</v>
      </c>
      <c r="I1076" s="113"/>
      <c r="J1076" s="113"/>
      <c r="K1076" s="113"/>
      <c r="L1076" s="113"/>
      <c r="M1076" s="113"/>
      <c r="N1076" s="113"/>
      <c r="O1076" s="113"/>
      <c r="P1076" s="113"/>
      <c r="Q1076" s="113"/>
      <c r="R1076" s="113"/>
      <c r="S1076" s="113"/>
      <c r="T1076" s="113"/>
    </row>
    <row r="1077" spans="1:20" s="115" customFormat="1">
      <c r="A1077" s="134">
        <v>2018</v>
      </c>
      <c r="B1077" s="107" t="s">
        <v>91</v>
      </c>
      <c r="C1077" s="107" t="s">
        <v>93</v>
      </c>
      <c r="D1077" s="107" t="s">
        <v>227</v>
      </c>
      <c r="E1077" s="135">
        <v>43240</v>
      </c>
      <c r="F1077" s="136" t="s">
        <v>1300</v>
      </c>
      <c r="G1077" s="111">
        <v>10</v>
      </c>
      <c r="H1077" s="112" t="s">
        <v>1301</v>
      </c>
      <c r="I1077" s="113"/>
      <c r="J1077" s="113"/>
      <c r="K1077" s="113"/>
      <c r="L1077" s="113"/>
      <c r="M1077" s="113"/>
      <c r="N1077" s="113"/>
      <c r="O1077" s="113"/>
      <c r="P1077" s="113"/>
      <c r="Q1077" s="113"/>
      <c r="R1077" s="113"/>
      <c r="S1077" s="113"/>
      <c r="T1077" s="113"/>
    </row>
    <row r="1078" spans="1:20" s="115" customFormat="1">
      <c r="A1078" s="134">
        <v>2018</v>
      </c>
      <c r="B1078" s="107" t="s">
        <v>91</v>
      </c>
      <c r="C1078" s="107" t="s">
        <v>93</v>
      </c>
      <c r="D1078" s="107" t="s">
        <v>370</v>
      </c>
      <c r="E1078" s="109">
        <v>43247</v>
      </c>
      <c r="F1078" s="170" t="s">
        <v>1302</v>
      </c>
      <c r="G1078" s="111">
        <v>5</v>
      </c>
      <c r="H1078" s="112" t="s">
        <v>1303</v>
      </c>
      <c r="I1078" s="113"/>
      <c r="J1078" s="113"/>
      <c r="K1078" s="113"/>
      <c r="L1078" s="113"/>
      <c r="M1078" s="113"/>
      <c r="N1078" s="113"/>
      <c r="O1078" s="113"/>
      <c r="P1078" s="113"/>
      <c r="Q1078" s="113"/>
      <c r="R1078" s="113"/>
      <c r="S1078" s="113"/>
      <c r="T1078" s="113"/>
    </row>
    <row r="1079" spans="1:20" s="115" customFormat="1">
      <c r="A1079" s="134">
        <v>2018</v>
      </c>
      <c r="B1079" s="107" t="s">
        <v>91</v>
      </c>
      <c r="C1079" s="107" t="s">
        <v>93</v>
      </c>
      <c r="D1079" s="107" t="s">
        <v>702</v>
      </c>
      <c r="E1079" s="109">
        <v>43267</v>
      </c>
      <c r="F1079" s="170" t="s">
        <v>1304</v>
      </c>
      <c r="G1079" s="111">
        <v>0</v>
      </c>
      <c r="H1079" s="112" t="s">
        <v>793</v>
      </c>
      <c r="I1079" s="113" t="s">
        <v>234</v>
      </c>
      <c r="J1079" s="113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0" s="115" customFormat="1">
      <c r="A1080" s="134">
        <v>2018</v>
      </c>
      <c r="B1080" s="107" t="s">
        <v>91</v>
      </c>
      <c r="C1080" s="107" t="s">
        <v>93</v>
      </c>
      <c r="D1080" s="107" t="s">
        <v>702</v>
      </c>
      <c r="E1080" s="109">
        <v>43267</v>
      </c>
      <c r="F1080" s="170" t="s">
        <v>1305</v>
      </c>
      <c r="G1080" s="111">
        <v>0</v>
      </c>
      <c r="H1080" s="112" t="s">
        <v>1306</v>
      </c>
      <c r="I1080" s="113" t="s">
        <v>234</v>
      </c>
      <c r="J1080" s="113"/>
      <c r="K1080" s="113"/>
      <c r="L1080" s="113"/>
      <c r="M1080" s="113"/>
      <c r="N1080" s="113"/>
      <c r="O1080" s="113"/>
      <c r="P1080" s="113"/>
      <c r="Q1080" s="113"/>
      <c r="R1080" s="113"/>
      <c r="S1080" s="113"/>
      <c r="T1080" s="113"/>
    </row>
    <row r="1081" spans="1:20">
      <c r="A1081" s="134">
        <v>2018</v>
      </c>
      <c r="B1081" s="107" t="s">
        <v>91</v>
      </c>
      <c r="C1081" s="171" t="s">
        <v>93</v>
      </c>
      <c r="D1081" s="107" t="s">
        <v>265</v>
      </c>
      <c r="E1081" s="109">
        <v>43352</v>
      </c>
      <c r="F1081" s="170" t="s">
        <v>1307</v>
      </c>
      <c r="G1081" s="172">
        <v>10</v>
      </c>
      <c r="H1081" s="112" t="s">
        <v>1308</v>
      </c>
      <c r="J1081" s="2"/>
    </row>
    <row r="1082" spans="1:20">
      <c r="A1082" s="134">
        <v>2018</v>
      </c>
      <c r="B1082" s="107" t="s">
        <v>91</v>
      </c>
      <c r="C1082" s="171" t="s">
        <v>93</v>
      </c>
      <c r="D1082" s="107" t="s">
        <v>1309</v>
      </c>
      <c r="E1082" s="109">
        <v>43421</v>
      </c>
      <c r="F1082" s="170" t="s">
        <v>1310</v>
      </c>
      <c r="G1082" s="172">
        <v>5</v>
      </c>
      <c r="H1082" s="112" t="s">
        <v>273</v>
      </c>
      <c r="J1082" s="2"/>
    </row>
    <row r="1083" spans="1:20" s="115" customFormat="1" ht="13.5" customHeight="1">
      <c r="A1083" s="134">
        <v>2018</v>
      </c>
      <c r="B1083" s="107"/>
      <c r="C1083" s="107"/>
      <c r="D1083" s="107"/>
      <c r="E1083" s="109"/>
      <c r="F1083" s="170"/>
      <c r="G1083" s="111">
        <f>SUM(G1069:G1082)</f>
        <v>97</v>
      </c>
      <c r="H1083" s="112"/>
      <c r="I1083" s="113"/>
      <c r="J1083" s="114"/>
      <c r="K1083" s="113"/>
      <c r="L1083" s="113"/>
      <c r="M1083" s="113"/>
      <c r="N1083" s="113"/>
      <c r="O1083" s="113"/>
      <c r="P1083" s="113"/>
      <c r="Q1083" s="113"/>
      <c r="R1083" s="113"/>
      <c r="S1083" s="113"/>
      <c r="T1083" s="113"/>
    </row>
    <row r="1084" spans="1:20">
      <c r="A1084" s="147">
        <v>2019</v>
      </c>
      <c r="B1084" s="73" t="s">
        <v>91</v>
      </c>
      <c r="C1084" s="72" t="s">
        <v>93</v>
      </c>
      <c r="D1084" s="73" t="s">
        <v>657</v>
      </c>
      <c r="E1084" s="85">
        <v>43506</v>
      </c>
      <c r="F1084" s="88" t="s">
        <v>1311</v>
      </c>
      <c r="G1084" s="87">
        <v>5</v>
      </c>
      <c r="H1084" s="105" t="s">
        <v>798</v>
      </c>
      <c r="J1084" s="2"/>
    </row>
    <row r="1085" spans="1:20">
      <c r="A1085" s="147">
        <v>2019</v>
      </c>
      <c r="B1085" s="73" t="s">
        <v>91</v>
      </c>
      <c r="C1085" s="72" t="s">
        <v>93</v>
      </c>
      <c r="D1085" s="73" t="s">
        <v>64</v>
      </c>
      <c r="E1085" s="85">
        <v>43533</v>
      </c>
      <c r="F1085" s="88" t="s">
        <v>1312</v>
      </c>
      <c r="G1085" s="87">
        <v>5</v>
      </c>
      <c r="H1085" s="105" t="s">
        <v>798</v>
      </c>
      <c r="J1085" s="2"/>
    </row>
    <row r="1086" spans="1:20">
      <c r="A1086" s="147">
        <v>2019</v>
      </c>
      <c r="B1086" s="73" t="s">
        <v>91</v>
      </c>
      <c r="C1086" s="72" t="s">
        <v>93</v>
      </c>
      <c r="D1086" s="73" t="s">
        <v>64</v>
      </c>
      <c r="E1086" s="85">
        <v>43533</v>
      </c>
      <c r="F1086" s="88" t="s">
        <v>1288</v>
      </c>
      <c r="G1086" s="87">
        <v>5</v>
      </c>
      <c r="H1086" s="105" t="s">
        <v>342</v>
      </c>
      <c r="J1086" s="2"/>
    </row>
    <row r="1087" spans="1:20">
      <c r="A1087" s="147">
        <v>2019</v>
      </c>
      <c r="B1087" s="73" t="s">
        <v>91</v>
      </c>
      <c r="C1087" s="72" t="s">
        <v>93</v>
      </c>
      <c r="D1087" s="73" t="s">
        <v>64</v>
      </c>
      <c r="E1087" s="85">
        <v>43533</v>
      </c>
      <c r="F1087" s="88" t="s">
        <v>1288</v>
      </c>
      <c r="G1087" s="87">
        <v>5</v>
      </c>
      <c r="H1087" s="105" t="s">
        <v>800</v>
      </c>
      <c r="J1087" s="2"/>
    </row>
    <row r="1088" spans="1:20">
      <c r="A1088" s="147">
        <v>2019</v>
      </c>
      <c r="B1088" s="73" t="s">
        <v>91</v>
      </c>
      <c r="C1088" s="72" t="s">
        <v>93</v>
      </c>
      <c r="D1088" s="73" t="s">
        <v>72</v>
      </c>
      <c r="E1088" s="85">
        <v>43547</v>
      </c>
      <c r="F1088" s="88" t="s">
        <v>1313</v>
      </c>
      <c r="G1088" s="87">
        <v>5</v>
      </c>
      <c r="H1088" s="105" t="s">
        <v>342</v>
      </c>
      <c r="J1088" s="2"/>
    </row>
    <row r="1089" spans="1:10">
      <c r="A1089" s="147">
        <v>2019</v>
      </c>
      <c r="B1089" s="73" t="s">
        <v>91</v>
      </c>
      <c r="C1089" s="72" t="s">
        <v>93</v>
      </c>
      <c r="D1089" s="73" t="s">
        <v>72</v>
      </c>
      <c r="E1089" s="85">
        <v>43547</v>
      </c>
      <c r="F1089" s="88" t="s">
        <v>1313</v>
      </c>
      <c r="G1089" s="87">
        <v>5</v>
      </c>
      <c r="H1089" s="105" t="s">
        <v>798</v>
      </c>
      <c r="J1089" s="2"/>
    </row>
    <row r="1090" spans="1:10">
      <c r="A1090" s="147">
        <v>2019</v>
      </c>
      <c r="B1090" s="73" t="s">
        <v>91</v>
      </c>
      <c r="C1090" s="72" t="s">
        <v>93</v>
      </c>
      <c r="D1090" s="73" t="s">
        <v>86</v>
      </c>
      <c r="E1090" s="85">
        <v>43562</v>
      </c>
      <c r="F1090" s="88" t="s">
        <v>1314</v>
      </c>
      <c r="G1090" s="87">
        <v>5</v>
      </c>
      <c r="H1090" s="105" t="s">
        <v>1315</v>
      </c>
      <c r="J1090" s="2"/>
    </row>
    <row r="1091" spans="1:10">
      <c r="A1091" s="147">
        <v>2019</v>
      </c>
      <c r="B1091" s="73" t="s">
        <v>91</v>
      </c>
      <c r="C1091" s="72" t="s">
        <v>93</v>
      </c>
      <c r="D1091" s="73" t="s">
        <v>86</v>
      </c>
      <c r="E1091" s="85">
        <v>43562</v>
      </c>
      <c r="F1091" s="88" t="s">
        <v>1314</v>
      </c>
      <c r="G1091" s="87">
        <v>5</v>
      </c>
      <c r="H1091" s="105" t="s">
        <v>798</v>
      </c>
      <c r="J1091" s="2"/>
    </row>
    <row r="1092" spans="1:10">
      <c r="A1092" s="137">
        <v>2019</v>
      </c>
      <c r="B1092" s="73" t="s">
        <v>91</v>
      </c>
      <c r="C1092" s="143" t="s">
        <v>93</v>
      </c>
      <c r="D1092" s="138" t="s">
        <v>227</v>
      </c>
      <c r="E1092" s="139">
        <v>43604</v>
      </c>
      <c r="F1092" s="140" t="s">
        <v>1316</v>
      </c>
      <c r="G1092" s="141">
        <v>10</v>
      </c>
      <c r="H1092" s="142" t="s">
        <v>1317</v>
      </c>
    </row>
    <row r="1093" spans="1:10">
      <c r="A1093" s="137">
        <v>2019</v>
      </c>
      <c r="B1093" s="73" t="s">
        <v>91</v>
      </c>
      <c r="C1093" s="143" t="s">
        <v>93</v>
      </c>
      <c r="D1093" s="138" t="s">
        <v>227</v>
      </c>
      <c r="E1093" s="139">
        <v>43604</v>
      </c>
      <c r="F1093" s="140" t="s">
        <v>1318</v>
      </c>
      <c r="G1093" s="141">
        <v>3</v>
      </c>
      <c r="H1093" s="142" t="s">
        <v>1319</v>
      </c>
    </row>
    <row r="1094" spans="1:10">
      <c r="A1094" s="147">
        <v>2019</v>
      </c>
      <c r="B1094" s="73" t="s">
        <v>91</v>
      </c>
      <c r="C1094" s="72" t="s">
        <v>93</v>
      </c>
      <c r="D1094" s="73" t="s">
        <v>78</v>
      </c>
      <c r="E1094" s="85">
        <v>43611</v>
      </c>
      <c r="F1094" s="88" t="s">
        <v>1320</v>
      </c>
      <c r="G1094" s="87">
        <v>10</v>
      </c>
      <c r="H1094" s="105" t="s">
        <v>564</v>
      </c>
      <c r="J1094" s="2"/>
    </row>
    <row r="1095" spans="1:10">
      <c r="A1095" s="173">
        <v>2019</v>
      </c>
      <c r="B1095" s="73" t="s">
        <v>91</v>
      </c>
      <c r="C1095" s="174" t="s">
        <v>93</v>
      </c>
      <c r="D1095" s="174" t="s">
        <v>277</v>
      </c>
      <c r="E1095" s="175">
        <v>43716</v>
      </c>
      <c r="F1095" s="1421" t="s">
        <v>1321</v>
      </c>
      <c r="G1095" s="173">
        <v>10</v>
      </c>
      <c r="H1095" s="105" t="s">
        <v>1308</v>
      </c>
    </row>
    <row r="1096" spans="1:10">
      <c r="A1096" s="173">
        <v>2019</v>
      </c>
      <c r="B1096" s="73" t="s">
        <v>91</v>
      </c>
      <c r="C1096" s="174" t="s">
        <v>93</v>
      </c>
      <c r="D1096" s="174" t="s">
        <v>277</v>
      </c>
      <c r="E1096" s="175">
        <v>43716</v>
      </c>
      <c r="F1096" s="1421" t="s">
        <v>1322</v>
      </c>
      <c r="G1096" s="173">
        <v>7</v>
      </c>
      <c r="H1096" s="105" t="s">
        <v>1041</v>
      </c>
    </row>
    <row r="1097" spans="1:10">
      <c r="A1097" s="173">
        <v>2019</v>
      </c>
      <c r="B1097" s="73" t="s">
        <v>91</v>
      </c>
      <c r="C1097" s="174" t="s">
        <v>93</v>
      </c>
      <c r="D1097" s="174" t="s">
        <v>277</v>
      </c>
      <c r="E1097" s="175">
        <v>43716</v>
      </c>
      <c r="F1097" s="1421" t="s">
        <v>1323</v>
      </c>
      <c r="G1097" s="173">
        <v>10</v>
      </c>
      <c r="H1097" s="105" t="s">
        <v>1225</v>
      </c>
    </row>
    <row r="1098" spans="1:10">
      <c r="A1098" s="173">
        <v>2019</v>
      </c>
      <c r="B1098" s="73" t="s">
        <v>91</v>
      </c>
      <c r="C1098" s="174" t="s">
        <v>93</v>
      </c>
      <c r="D1098" s="174" t="s">
        <v>64</v>
      </c>
      <c r="E1098" s="175">
        <v>43784</v>
      </c>
      <c r="F1098" s="1421" t="s">
        <v>1324</v>
      </c>
      <c r="G1098" s="173">
        <v>5</v>
      </c>
      <c r="H1098" s="105" t="s">
        <v>1325</v>
      </c>
    </row>
    <row r="1099" spans="1:10">
      <c r="A1099" s="147">
        <v>2019</v>
      </c>
      <c r="C1099" s="72"/>
      <c r="F1099" s="88"/>
      <c r="G1099" s="87">
        <f>SUM(G1084:G1098)</f>
        <v>95</v>
      </c>
      <c r="H1099" s="105"/>
      <c r="J1099" s="2"/>
    </row>
    <row r="1100" spans="1:10">
      <c r="A1100" s="343">
        <v>2020</v>
      </c>
      <c r="B1100" s="344" t="s">
        <v>91</v>
      </c>
      <c r="C1100" s="345" t="s">
        <v>93</v>
      </c>
      <c r="D1100" s="345" t="s">
        <v>252</v>
      </c>
      <c r="E1100" s="346">
        <v>43891</v>
      </c>
      <c r="F1100" s="347" t="s">
        <v>1311</v>
      </c>
      <c r="G1100" s="348">
        <v>10</v>
      </c>
      <c r="H1100" s="1366" t="s">
        <v>1326</v>
      </c>
      <c r="J1100" s="2"/>
    </row>
    <row r="1101" spans="1:10">
      <c r="A1101" s="343">
        <v>2020</v>
      </c>
      <c r="B1101" s="344" t="s">
        <v>91</v>
      </c>
      <c r="C1101" s="345" t="s">
        <v>93</v>
      </c>
      <c r="D1101" s="345" t="s">
        <v>252</v>
      </c>
      <c r="E1101" s="346">
        <v>43891</v>
      </c>
      <c r="F1101" s="347" t="s">
        <v>1327</v>
      </c>
      <c r="G1101" s="348">
        <v>10</v>
      </c>
      <c r="H1101" s="1366" t="s">
        <v>1328</v>
      </c>
      <c r="J1101" s="2"/>
    </row>
    <row r="1102" spans="1:10">
      <c r="A1102" s="343">
        <v>2020</v>
      </c>
      <c r="B1102" s="344" t="s">
        <v>91</v>
      </c>
      <c r="C1102" s="345" t="s">
        <v>93</v>
      </c>
      <c r="D1102" s="345" t="s">
        <v>252</v>
      </c>
      <c r="E1102" s="346">
        <v>43891</v>
      </c>
      <c r="F1102" s="347" t="s">
        <v>1313</v>
      </c>
      <c r="G1102" s="348">
        <v>7</v>
      </c>
      <c r="H1102" s="1366" t="s">
        <v>1329</v>
      </c>
      <c r="J1102" s="2"/>
    </row>
    <row r="1103" spans="1:10">
      <c r="A1103" s="343">
        <v>2020</v>
      </c>
      <c r="B1103" s="344" t="s">
        <v>91</v>
      </c>
      <c r="C1103" s="345" t="s">
        <v>93</v>
      </c>
      <c r="D1103" s="345" t="s">
        <v>252</v>
      </c>
      <c r="E1103" s="346">
        <v>43891</v>
      </c>
      <c r="F1103" s="347" t="s">
        <v>1330</v>
      </c>
      <c r="G1103" s="348">
        <v>7</v>
      </c>
      <c r="H1103" s="1366" t="s">
        <v>1331</v>
      </c>
      <c r="J1103" s="2"/>
    </row>
    <row r="1104" spans="1:10">
      <c r="A1104" s="343">
        <v>2020</v>
      </c>
      <c r="B1104" s="344" t="s">
        <v>91</v>
      </c>
      <c r="C1104" s="345" t="s">
        <v>93</v>
      </c>
      <c r="D1104" s="345" t="s">
        <v>1332</v>
      </c>
      <c r="E1104" s="346">
        <v>43904</v>
      </c>
      <c r="F1104" s="347" t="s">
        <v>1333</v>
      </c>
      <c r="G1104" s="348">
        <v>0</v>
      </c>
      <c r="H1104" s="1366" t="s">
        <v>244</v>
      </c>
      <c r="J1104" s="2"/>
    </row>
    <row r="1105" spans="1:20">
      <c r="A1105" s="343">
        <v>2020</v>
      </c>
      <c r="B1105" s="344" t="s">
        <v>91</v>
      </c>
      <c r="C1105" s="345" t="s">
        <v>93</v>
      </c>
      <c r="D1105" s="345" t="s">
        <v>1332</v>
      </c>
      <c r="E1105" s="346">
        <v>43904</v>
      </c>
      <c r="F1105" s="347" t="s">
        <v>1334</v>
      </c>
      <c r="G1105" s="348">
        <v>10</v>
      </c>
      <c r="H1105" s="1366" t="s">
        <v>6500</v>
      </c>
      <c r="J1105" s="2"/>
    </row>
    <row r="1106" spans="1:20">
      <c r="A1106" s="343">
        <v>2020</v>
      </c>
      <c r="B1106" s="344" t="s">
        <v>91</v>
      </c>
      <c r="C1106" s="345" t="s">
        <v>93</v>
      </c>
      <c r="D1106" s="345" t="s">
        <v>1332</v>
      </c>
      <c r="E1106" s="346">
        <v>43904</v>
      </c>
      <c r="F1106" s="347" t="s">
        <v>1336</v>
      </c>
      <c r="G1106" s="348">
        <v>0</v>
      </c>
      <c r="H1106" s="1366" t="s">
        <v>670</v>
      </c>
      <c r="I1106" s="2" t="s">
        <v>234</v>
      </c>
      <c r="J1106" s="2"/>
    </row>
    <row r="1107" spans="1:20">
      <c r="A1107" s="147"/>
      <c r="C1107" s="72"/>
      <c r="F1107" s="88"/>
      <c r="G1107" s="1412">
        <f>SUM(G1100:G1106)</f>
        <v>44</v>
      </c>
      <c r="H1107" s="105"/>
      <c r="J1107" s="2"/>
    </row>
    <row r="1108" spans="1:20">
      <c r="A1108" s="147"/>
      <c r="C1108" s="72"/>
      <c r="F1108" s="88"/>
      <c r="H1108" s="105"/>
      <c r="J1108" s="2"/>
    </row>
    <row r="1109" spans="1:20">
      <c r="A1109" s="147"/>
      <c r="C1109" s="72"/>
      <c r="F1109" s="88"/>
      <c r="H1109" s="105"/>
      <c r="J1109" s="2"/>
    </row>
    <row r="1110" spans="1:20" ht="13.5" customHeight="1">
      <c r="A1110" s="144" t="s">
        <v>46</v>
      </c>
      <c r="B1110" s="125"/>
      <c r="C1110" s="145" t="s">
        <v>1337</v>
      </c>
      <c r="D1110" s="125"/>
      <c r="E1110" s="127"/>
      <c r="F1110" s="146"/>
      <c r="G1110" s="129">
        <f>G1083+G1099+G1107</f>
        <v>236</v>
      </c>
      <c r="H1110" s="130"/>
      <c r="J1110" s="93"/>
    </row>
    <row r="1111" spans="1:20" ht="13.5" customHeight="1">
      <c r="A1111" s="278"/>
      <c r="B1111" s="154"/>
      <c r="C1111" s="154"/>
      <c r="D1111" s="279"/>
      <c r="E1111" s="156"/>
      <c r="F1111" s="327"/>
      <c r="G1111" s="153"/>
      <c r="H1111" s="179"/>
      <c r="J1111" s="93"/>
    </row>
    <row r="1112" spans="1:20" s="115" customFormat="1" ht="13.5" customHeight="1">
      <c r="A1112" s="134">
        <v>2018</v>
      </c>
      <c r="B1112" s="107" t="s">
        <v>164</v>
      </c>
      <c r="C1112" s="169" t="s">
        <v>212</v>
      </c>
      <c r="D1112" s="107" t="s">
        <v>222</v>
      </c>
      <c r="E1112" s="109">
        <v>43163</v>
      </c>
      <c r="F1112" s="170" t="s">
        <v>1338</v>
      </c>
      <c r="G1112" s="111">
        <v>3</v>
      </c>
      <c r="H1112" s="112" t="s">
        <v>1339</v>
      </c>
      <c r="I1112" s="113"/>
      <c r="J1112" s="114"/>
      <c r="K1112" s="113"/>
      <c r="L1112" s="113"/>
      <c r="M1112" s="113"/>
      <c r="N1112" s="113"/>
      <c r="O1112" s="113"/>
      <c r="P1112" s="113"/>
      <c r="Q1112" s="113"/>
      <c r="R1112" s="113"/>
      <c r="S1112" s="113"/>
      <c r="T1112" s="113"/>
    </row>
    <row r="1113" spans="1:20" ht="13.5" customHeight="1">
      <c r="A1113" s="106">
        <v>2017</v>
      </c>
      <c r="B1113" s="116"/>
      <c r="C1113" s="116"/>
      <c r="D1113" s="342"/>
      <c r="E1113" s="118"/>
      <c r="F1113" s="119"/>
      <c r="G1113" s="111">
        <f>SUM(G1112)</f>
        <v>3</v>
      </c>
      <c r="H1113" s="120"/>
      <c r="I1113" s="261"/>
      <c r="J1113" s="93"/>
      <c r="K1113" s="195"/>
    </row>
    <row r="1114" spans="1:20" ht="13.5" customHeight="1">
      <c r="A1114" s="124" t="s">
        <v>46</v>
      </c>
      <c r="B1114" s="125"/>
      <c r="C1114" s="125" t="s">
        <v>1340</v>
      </c>
      <c r="D1114" s="272"/>
      <c r="E1114" s="127"/>
      <c r="F1114" s="128"/>
      <c r="G1114" s="129">
        <f>G1113</f>
        <v>3</v>
      </c>
      <c r="H1114" s="130"/>
      <c r="J1114" s="93"/>
    </row>
    <row r="1115" spans="1:20" ht="13.5" customHeight="1">
      <c r="A1115" s="104"/>
      <c r="D1115" s="72"/>
      <c r="F1115" s="132"/>
      <c r="G1115" s="133"/>
      <c r="H1115" s="105"/>
      <c r="J1115" s="93"/>
    </row>
    <row r="1116" spans="1:20">
      <c r="A1116" s="147">
        <v>2019</v>
      </c>
      <c r="B1116" s="73" t="s">
        <v>164</v>
      </c>
      <c r="C1116" s="148" t="s">
        <v>182</v>
      </c>
      <c r="D1116" s="73" t="s">
        <v>58</v>
      </c>
      <c r="E1116" s="85">
        <v>43506</v>
      </c>
      <c r="F1116" s="88" t="s">
        <v>1341</v>
      </c>
      <c r="G1116" s="87">
        <v>5</v>
      </c>
      <c r="H1116" s="105" t="s">
        <v>663</v>
      </c>
      <c r="J1116" s="2"/>
    </row>
    <row r="1117" spans="1:20">
      <c r="A1117" s="173">
        <v>2019</v>
      </c>
      <c r="B1117" s="73" t="s">
        <v>164</v>
      </c>
      <c r="C1117" s="148" t="s">
        <v>182</v>
      </c>
      <c r="D1117" s="174" t="s">
        <v>277</v>
      </c>
      <c r="E1117" s="175">
        <v>43716</v>
      </c>
      <c r="F1117" s="1421" t="s">
        <v>1342</v>
      </c>
      <c r="G1117" s="173">
        <v>10</v>
      </c>
      <c r="H1117" s="105" t="s">
        <v>1343</v>
      </c>
    </row>
    <row r="1118" spans="1:20">
      <c r="A1118" s="173">
        <v>2019</v>
      </c>
      <c r="B1118" s="73" t="s">
        <v>164</v>
      </c>
      <c r="C1118" s="148" t="s">
        <v>182</v>
      </c>
      <c r="D1118" s="73" t="s">
        <v>84</v>
      </c>
      <c r="E1118" s="175">
        <v>43765</v>
      </c>
      <c r="F1118" s="150" t="s">
        <v>1344</v>
      </c>
      <c r="G1118" s="173">
        <v>5</v>
      </c>
      <c r="H1118" s="105" t="s">
        <v>352</v>
      </c>
    </row>
    <row r="1119" spans="1:20">
      <c r="A1119" s="173">
        <v>2019</v>
      </c>
      <c r="B1119" s="73" t="s">
        <v>164</v>
      </c>
      <c r="C1119" s="148" t="s">
        <v>1345</v>
      </c>
      <c r="D1119" s="73" t="s">
        <v>94</v>
      </c>
      <c r="E1119" s="175">
        <v>43772</v>
      </c>
      <c r="F1119" s="150" t="s">
        <v>1346</v>
      </c>
      <c r="G1119" s="173">
        <v>5</v>
      </c>
      <c r="H1119" s="105" t="s">
        <v>352</v>
      </c>
    </row>
    <row r="1120" spans="1:20">
      <c r="A1120" s="173">
        <v>2019</v>
      </c>
      <c r="B1120" s="73" t="s">
        <v>164</v>
      </c>
      <c r="C1120" s="148" t="s">
        <v>1345</v>
      </c>
      <c r="D1120" s="73" t="s">
        <v>112</v>
      </c>
      <c r="E1120" s="175">
        <v>43786</v>
      </c>
      <c r="F1120" s="150" t="s">
        <v>1347</v>
      </c>
      <c r="G1120" s="173">
        <v>5</v>
      </c>
      <c r="H1120" s="105" t="s">
        <v>352</v>
      </c>
    </row>
    <row r="1121" spans="1:20">
      <c r="A1121" s="173">
        <v>2019</v>
      </c>
      <c r="B1121" s="73" t="s">
        <v>164</v>
      </c>
      <c r="C1121" s="148" t="s">
        <v>1345</v>
      </c>
      <c r="D1121" s="73" t="s">
        <v>112</v>
      </c>
      <c r="E1121" s="175">
        <v>43786</v>
      </c>
      <c r="F1121" s="150" t="s">
        <v>1348</v>
      </c>
      <c r="G1121" s="173">
        <v>0</v>
      </c>
      <c r="H1121" s="105" t="s">
        <v>391</v>
      </c>
      <c r="I1121" s="2" t="s">
        <v>234</v>
      </c>
    </row>
    <row r="1122" spans="1:20" s="115" customFormat="1" ht="13.5" customHeight="1">
      <c r="A1122" s="147">
        <v>2019</v>
      </c>
      <c r="B1122" s="107"/>
      <c r="C1122" s="169"/>
      <c r="D1122" s="107"/>
      <c r="E1122" s="109"/>
      <c r="F1122" s="170"/>
      <c r="G1122" s="133">
        <f>SUM(G1116:G1121)</f>
        <v>30</v>
      </c>
      <c r="H1122" s="112"/>
      <c r="I1122" s="113"/>
      <c r="J1122" s="114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</row>
    <row r="1123" spans="1:20" ht="13.5" customHeight="1">
      <c r="A1123" s="144" t="s">
        <v>46</v>
      </c>
      <c r="B1123" s="125"/>
      <c r="C1123" s="145" t="s">
        <v>1349</v>
      </c>
      <c r="D1123" s="125"/>
      <c r="E1123" s="127"/>
      <c r="F1123" s="146"/>
      <c r="G1123" s="129">
        <f>G1122</f>
        <v>30</v>
      </c>
      <c r="H1123" s="130"/>
      <c r="J1123" s="93"/>
    </row>
    <row r="1124" spans="1:20" ht="13.5" customHeight="1">
      <c r="A1124" s="104"/>
      <c r="D1124" s="72"/>
      <c r="F1124" s="132"/>
      <c r="G1124" s="133"/>
      <c r="H1124" s="105"/>
      <c r="J1124" s="93"/>
    </row>
    <row r="1125" spans="1:20">
      <c r="A1125" s="173">
        <v>2019</v>
      </c>
      <c r="B1125" s="73" t="s">
        <v>164</v>
      </c>
      <c r="C1125" s="174" t="s">
        <v>196</v>
      </c>
      <c r="D1125" s="174" t="s">
        <v>277</v>
      </c>
      <c r="E1125" s="175">
        <v>43716</v>
      </c>
      <c r="F1125" s="1421" t="s">
        <v>1350</v>
      </c>
      <c r="G1125" s="173">
        <v>10</v>
      </c>
      <c r="H1125" s="105" t="s">
        <v>1351</v>
      </c>
    </row>
    <row r="1126" spans="1:20" s="115" customFormat="1" ht="13.5" customHeight="1">
      <c r="A1126" s="147">
        <v>2019</v>
      </c>
      <c r="B1126" s="107"/>
      <c r="C1126" s="169"/>
      <c r="D1126" s="107"/>
      <c r="E1126" s="109"/>
      <c r="F1126" s="170"/>
      <c r="G1126" s="133">
        <f>SUM(G1125)</f>
        <v>10</v>
      </c>
      <c r="H1126" s="112"/>
      <c r="I1126" s="113"/>
      <c r="J1126" s="114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</row>
    <row r="1127" spans="1:20" ht="13.5" customHeight="1">
      <c r="A1127" s="144" t="s">
        <v>46</v>
      </c>
      <c r="B1127" s="125"/>
      <c r="C1127" s="145" t="s">
        <v>1352</v>
      </c>
      <c r="D1127" s="125"/>
      <c r="E1127" s="127"/>
      <c r="F1127" s="146"/>
      <c r="G1127" s="129">
        <f>G1126</f>
        <v>10</v>
      </c>
      <c r="H1127" s="130"/>
      <c r="J1127" s="93"/>
    </row>
    <row r="1128" spans="1:20" ht="13.5" customHeight="1">
      <c r="A1128" s="147"/>
      <c r="C1128" s="148"/>
      <c r="F1128" s="88"/>
      <c r="G1128" s="133"/>
      <c r="H1128" s="105"/>
      <c r="J1128" s="93"/>
    </row>
    <row r="1129" spans="1:20" ht="13.5" customHeight="1">
      <c r="A1129" s="184">
        <v>2020</v>
      </c>
      <c r="B1129" s="245" t="s">
        <v>164</v>
      </c>
      <c r="C1129" s="345" t="s">
        <v>170</v>
      </c>
      <c r="D1129" s="345" t="s">
        <v>252</v>
      </c>
      <c r="E1129" s="346">
        <v>43891</v>
      </c>
      <c r="F1129" s="347" t="s">
        <v>1353</v>
      </c>
      <c r="G1129" s="348">
        <v>10</v>
      </c>
      <c r="H1129" s="345" t="s">
        <v>1354</v>
      </c>
      <c r="J1129" s="93"/>
    </row>
    <row r="1130" spans="1:20" ht="13.5" customHeight="1">
      <c r="A1130" s="281">
        <v>2020</v>
      </c>
      <c r="B1130" s="180"/>
      <c r="C1130" s="180"/>
      <c r="D1130" s="72"/>
      <c r="F1130" s="132"/>
      <c r="G1130" s="409">
        <f>SUM(G1129:G1129)</f>
        <v>10</v>
      </c>
      <c r="H1130" s="105"/>
      <c r="J1130" s="93"/>
    </row>
    <row r="1131" spans="1:20" ht="13.5" customHeight="1">
      <c r="A1131" s="124" t="s">
        <v>46</v>
      </c>
      <c r="B1131" s="125"/>
      <c r="C1131" s="125" t="s">
        <v>1355</v>
      </c>
      <c r="D1131" s="272"/>
      <c r="E1131" s="127"/>
      <c r="F1131" s="128"/>
      <c r="G1131" s="129">
        <f>G1130</f>
        <v>10</v>
      </c>
      <c r="H1131" s="130"/>
      <c r="J1131" s="93"/>
    </row>
    <row r="1132" spans="1:20" ht="13.5" customHeight="1">
      <c r="A1132" s="147"/>
      <c r="C1132" s="148"/>
      <c r="F1132" s="88"/>
      <c r="G1132" s="133"/>
      <c r="H1132" s="105"/>
      <c r="J1132" s="93"/>
    </row>
    <row r="1133" spans="1:20" ht="13.5" customHeight="1">
      <c r="A1133" s="1371">
        <v>2020</v>
      </c>
      <c r="B1133" s="1362" t="s">
        <v>91</v>
      </c>
      <c r="C1133" s="345" t="s">
        <v>104</v>
      </c>
      <c r="D1133" s="345" t="s">
        <v>252</v>
      </c>
      <c r="E1133" s="346">
        <v>43891</v>
      </c>
      <c r="F1133" s="347" t="s">
        <v>1356</v>
      </c>
      <c r="G1133" s="348">
        <v>10</v>
      </c>
      <c r="H1133" s="1366" t="s">
        <v>1357</v>
      </c>
      <c r="J1133" s="93"/>
    </row>
    <row r="1134" spans="1:20" ht="13.5" customHeight="1">
      <c r="A1134" s="1371">
        <v>2020</v>
      </c>
      <c r="B1134" s="1362" t="s">
        <v>91</v>
      </c>
      <c r="C1134" s="345" t="s">
        <v>104</v>
      </c>
      <c r="D1134" s="345" t="s">
        <v>252</v>
      </c>
      <c r="E1134" s="346">
        <v>43891</v>
      </c>
      <c r="F1134" s="347" t="s">
        <v>1358</v>
      </c>
      <c r="G1134" s="348">
        <v>3</v>
      </c>
      <c r="H1134" s="1366" t="s">
        <v>1359</v>
      </c>
      <c r="J1134" s="93"/>
    </row>
    <row r="1135" spans="1:20" ht="13.5" customHeight="1">
      <c r="A1135" s="1371">
        <v>2020</v>
      </c>
      <c r="B1135" s="1362" t="s">
        <v>91</v>
      </c>
      <c r="C1135" s="345" t="s">
        <v>104</v>
      </c>
      <c r="D1135" s="345" t="s">
        <v>252</v>
      </c>
      <c r="E1135" s="346">
        <v>43891</v>
      </c>
      <c r="F1135" s="347" t="s">
        <v>1360</v>
      </c>
      <c r="G1135" s="348">
        <v>7</v>
      </c>
      <c r="H1135" s="1366" t="s">
        <v>1361</v>
      </c>
      <c r="J1135" s="93"/>
    </row>
    <row r="1136" spans="1:20" ht="13.5" customHeight="1">
      <c r="A1136" s="104"/>
      <c r="D1136" s="72"/>
      <c r="F1136" s="132"/>
      <c r="G1136" s="409">
        <f>SUM(G1133:G1135)</f>
        <v>20</v>
      </c>
      <c r="H1136" s="105"/>
      <c r="J1136" s="93"/>
    </row>
    <row r="1137" spans="1:22" ht="13.5" customHeight="1">
      <c r="A1137" s="104"/>
      <c r="D1137" s="72"/>
      <c r="F1137" s="132"/>
      <c r="G1137" s="133"/>
      <c r="H1137" s="105"/>
      <c r="J1137" s="93"/>
    </row>
    <row r="1138" spans="1:22" ht="13.5" customHeight="1">
      <c r="A1138" s="124" t="s">
        <v>46</v>
      </c>
      <c r="B1138" s="125"/>
      <c r="C1138" s="125" t="s">
        <v>1362</v>
      </c>
      <c r="D1138" s="272"/>
      <c r="E1138" s="127"/>
      <c r="F1138" s="128"/>
      <c r="G1138" s="129">
        <f>G1136</f>
        <v>20</v>
      </c>
      <c r="H1138" s="130"/>
      <c r="J1138" s="93"/>
    </row>
    <row r="1139" spans="1:22" ht="13.5" customHeight="1">
      <c r="A1139" s="147"/>
      <c r="C1139" s="148"/>
      <c r="F1139" s="88"/>
      <c r="G1139" s="133"/>
      <c r="H1139" s="105"/>
      <c r="J1139" s="93"/>
    </row>
    <row r="1140" spans="1:22" s="115" customFormat="1" ht="13.5" customHeight="1">
      <c r="A1140" s="106">
        <v>2018</v>
      </c>
      <c r="B1140" s="107" t="s">
        <v>53</v>
      </c>
      <c r="C1140" s="107" t="s">
        <v>142</v>
      </c>
      <c r="D1140" s="108" t="s">
        <v>55</v>
      </c>
      <c r="E1140" s="109">
        <v>43149</v>
      </c>
      <c r="F1140" s="110" t="s">
        <v>1363</v>
      </c>
      <c r="G1140" s="111">
        <v>5</v>
      </c>
      <c r="H1140" s="112" t="s">
        <v>435</v>
      </c>
      <c r="I1140" s="113"/>
      <c r="J1140" s="114"/>
      <c r="K1140" s="113"/>
      <c r="L1140" s="113"/>
      <c r="M1140" s="113"/>
      <c r="N1140" s="113"/>
      <c r="O1140" s="113"/>
      <c r="P1140" s="113"/>
      <c r="Q1140" s="113"/>
      <c r="R1140" s="113"/>
      <c r="S1140" s="113"/>
      <c r="T1140" s="113"/>
    </row>
    <row r="1141" spans="1:22" s="115" customFormat="1" ht="13.5" customHeight="1">
      <c r="A1141" s="106">
        <v>2018</v>
      </c>
      <c r="B1141" s="107" t="s">
        <v>53</v>
      </c>
      <c r="C1141" s="107" t="s">
        <v>142</v>
      </c>
      <c r="D1141" s="108" t="s">
        <v>68</v>
      </c>
      <c r="E1141" s="109">
        <v>43176</v>
      </c>
      <c r="F1141" s="110" t="s">
        <v>1363</v>
      </c>
      <c r="G1141" s="111">
        <v>5</v>
      </c>
      <c r="H1141" s="112" t="s">
        <v>435</v>
      </c>
      <c r="I1141" s="113"/>
      <c r="J1141" s="114"/>
      <c r="K1141" s="113"/>
      <c r="L1141" s="113"/>
      <c r="M1141" s="113"/>
      <c r="N1141" s="113"/>
      <c r="O1141" s="113"/>
      <c r="P1141" s="113"/>
      <c r="Q1141" s="113"/>
      <c r="R1141" s="113"/>
      <c r="S1141" s="113"/>
      <c r="T1141" s="113"/>
    </row>
    <row r="1142" spans="1:22" s="115" customFormat="1" ht="13.5" customHeight="1">
      <c r="A1142" s="106">
        <v>2018</v>
      </c>
      <c r="B1142" s="107" t="s">
        <v>53</v>
      </c>
      <c r="C1142" s="107" t="s">
        <v>142</v>
      </c>
      <c r="D1142" s="108" t="s">
        <v>86</v>
      </c>
      <c r="E1142" s="109">
        <v>43211</v>
      </c>
      <c r="F1142" s="110" t="s">
        <v>1363</v>
      </c>
      <c r="G1142" s="111">
        <v>5</v>
      </c>
      <c r="H1142" s="112" t="s">
        <v>435</v>
      </c>
      <c r="I1142" s="113"/>
      <c r="J1142" s="114"/>
      <c r="K1142" s="113"/>
      <c r="L1142" s="113"/>
      <c r="M1142" s="113"/>
      <c r="N1142" s="113"/>
      <c r="O1142" s="113"/>
      <c r="P1142" s="113"/>
      <c r="Q1142" s="113"/>
      <c r="R1142" s="113"/>
      <c r="S1142" s="113"/>
      <c r="T1142" s="113"/>
    </row>
    <row r="1143" spans="1:22" s="115" customFormat="1" ht="13.5" customHeight="1">
      <c r="A1143" s="106">
        <v>2018</v>
      </c>
      <c r="B1143" s="107" t="s">
        <v>53</v>
      </c>
      <c r="C1143" s="107" t="s">
        <v>142</v>
      </c>
      <c r="D1143" s="108" t="s">
        <v>86</v>
      </c>
      <c r="E1143" s="109">
        <v>43211</v>
      </c>
      <c r="F1143" s="110" t="s">
        <v>1364</v>
      </c>
      <c r="G1143" s="111">
        <v>0</v>
      </c>
      <c r="H1143" s="112" t="s">
        <v>309</v>
      </c>
      <c r="I1143" s="113" t="s">
        <v>234</v>
      </c>
      <c r="J1143" s="114"/>
      <c r="K1143" s="113"/>
      <c r="L1143" s="113"/>
      <c r="M1143" s="113"/>
      <c r="N1143" s="113"/>
      <c r="O1143" s="113"/>
      <c r="P1143" s="113"/>
      <c r="Q1143" s="113"/>
      <c r="R1143" s="113"/>
      <c r="S1143" s="113"/>
      <c r="T1143" s="113"/>
    </row>
    <row r="1144" spans="1:22" s="115" customFormat="1" ht="13.5" customHeight="1">
      <c r="A1144" s="106">
        <v>2018</v>
      </c>
      <c r="B1144" s="107"/>
      <c r="C1144" s="107"/>
      <c r="D1144" s="108"/>
      <c r="E1144" s="109"/>
      <c r="F1144" s="110"/>
      <c r="G1144" s="111">
        <f>SUM(G1140:G1143)</f>
        <v>15</v>
      </c>
      <c r="H1144" s="112"/>
      <c r="I1144" s="113"/>
      <c r="J1144" s="114"/>
      <c r="K1144" s="113"/>
      <c r="L1144" s="113"/>
      <c r="M1144" s="113"/>
      <c r="N1144" s="113"/>
      <c r="O1144" s="113"/>
      <c r="P1144" s="113"/>
      <c r="Q1144" s="113"/>
      <c r="R1144" s="113"/>
      <c r="S1144" s="113"/>
      <c r="T1144" s="113"/>
    </row>
    <row r="1145" spans="1:22" ht="13.5" customHeight="1">
      <c r="A1145" s="124" t="s">
        <v>46</v>
      </c>
      <c r="B1145" s="125"/>
      <c r="C1145" s="125" t="s">
        <v>1365</v>
      </c>
      <c r="D1145" s="126"/>
      <c r="E1145" s="127"/>
      <c r="F1145" s="128"/>
      <c r="G1145" s="129">
        <f>G1144</f>
        <v>15</v>
      </c>
      <c r="H1145" s="130"/>
      <c r="J1145" s="93"/>
    </row>
    <row r="1146" spans="1:22" ht="13.5" customHeight="1">
      <c r="A1146" s="178"/>
      <c r="B1146" s="154"/>
      <c r="C1146" s="154"/>
      <c r="D1146" s="154"/>
      <c r="E1146" s="156"/>
      <c r="F1146" s="157"/>
      <c r="G1146" s="280"/>
      <c r="H1146" s="179"/>
      <c r="J1146" s="2"/>
    </row>
    <row r="1147" spans="1:22" s="115" customFormat="1" ht="13.5" customHeight="1">
      <c r="A1147" s="134">
        <v>2018</v>
      </c>
      <c r="B1147" s="107" t="s">
        <v>164</v>
      </c>
      <c r="C1147" s="169" t="s">
        <v>176</v>
      </c>
      <c r="D1147" s="107" t="s">
        <v>222</v>
      </c>
      <c r="E1147" s="109">
        <v>43163</v>
      </c>
      <c r="F1147" s="170" t="s">
        <v>1366</v>
      </c>
      <c r="G1147" s="172">
        <v>3</v>
      </c>
      <c r="H1147" s="112" t="s">
        <v>1367</v>
      </c>
      <c r="I1147" s="113"/>
      <c r="J1147" s="114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</row>
    <row r="1148" spans="1:22" s="115" customFormat="1" ht="13.5" customHeight="1">
      <c r="A1148" s="134">
        <v>2018</v>
      </c>
      <c r="B1148" s="107" t="s">
        <v>164</v>
      </c>
      <c r="C1148" s="169" t="s">
        <v>176</v>
      </c>
      <c r="D1148" s="107" t="s">
        <v>70</v>
      </c>
      <c r="E1148" s="109">
        <v>43211</v>
      </c>
      <c r="F1148" s="170" t="s">
        <v>1368</v>
      </c>
      <c r="G1148" s="172">
        <v>5</v>
      </c>
      <c r="H1148" s="112" t="s">
        <v>352</v>
      </c>
      <c r="I1148" s="113"/>
      <c r="J1148" s="114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</row>
    <row r="1149" spans="1:22" ht="13.5" customHeight="1">
      <c r="A1149" s="134">
        <v>2018</v>
      </c>
      <c r="B1149" s="116"/>
      <c r="C1149" s="151"/>
      <c r="D1149" s="116"/>
      <c r="E1149" s="118"/>
      <c r="F1149" s="152"/>
      <c r="G1149" s="172">
        <f>SUM(G1147:G1148)</f>
        <v>8</v>
      </c>
      <c r="H1149" s="120"/>
      <c r="J1149" s="349"/>
      <c r="L1149" s="352"/>
      <c r="M1149" s="352"/>
      <c r="N1149" s="186"/>
      <c r="O1149" s="186"/>
      <c r="P1149" s="195"/>
      <c r="Q1149" s="195"/>
      <c r="R1149" s="195"/>
      <c r="S1149" s="195"/>
      <c r="T1149" s="195"/>
      <c r="U1149" s="197"/>
      <c r="V1149" s="197"/>
    </row>
    <row r="1150" spans="1:22">
      <c r="A1150" s="173">
        <v>2019</v>
      </c>
      <c r="B1150" s="73" t="s">
        <v>164</v>
      </c>
      <c r="C1150" s="174" t="s">
        <v>176</v>
      </c>
      <c r="D1150" s="174" t="s">
        <v>277</v>
      </c>
      <c r="E1150" s="175">
        <v>43716</v>
      </c>
      <c r="F1150" s="1421" t="s">
        <v>1369</v>
      </c>
      <c r="G1150" s="173">
        <v>7</v>
      </c>
      <c r="H1150" s="105" t="s">
        <v>622</v>
      </c>
    </row>
    <row r="1151" spans="1:22">
      <c r="A1151" s="173">
        <v>2019</v>
      </c>
      <c r="C1151" s="174"/>
      <c r="D1151" s="174"/>
      <c r="E1151" s="175"/>
      <c r="F1151" s="176"/>
      <c r="G1151" s="173">
        <f>SUM(G1150)</f>
        <v>7</v>
      </c>
      <c r="H1151" s="105"/>
    </row>
    <row r="1152" spans="1:22">
      <c r="A1152" s="173">
        <v>2020</v>
      </c>
      <c r="B1152" s="73" t="s">
        <v>164</v>
      </c>
      <c r="C1152" s="73" t="s">
        <v>176</v>
      </c>
      <c r="D1152" s="73" t="s">
        <v>64</v>
      </c>
      <c r="E1152" s="175">
        <v>43910</v>
      </c>
      <c r="F1152" s="150" t="s">
        <v>1370</v>
      </c>
      <c r="G1152" s="173">
        <v>5</v>
      </c>
      <c r="H1152" s="105" t="s">
        <v>352</v>
      </c>
    </row>
    <row r="1153" spans="1:20">
      <c r="A1153" s="173">
        <v>2020</v>
      </c>
      <c r="C1153" s="174"/>
      <c r="D1153" s="174"/>
      <c r="E1153" s="175"/>
      <c r="F1153" s="176"/>
      <c r="G1153" s="173">
        <f>SUM(G1152)</f>
        <v>5</v>
      </c>
      <c r="H1153" s="105"/>
    </row>
    <row r="1154" spans="1:20">
      <c r="A1154" s="90"/>
      <c r="B1154" s="174"/>
      <c r="C1154" s="174"/>
      <c r="D1154" s="174"/>
      <c r="E1154" s="175"/>
      <c r="F1154" s="176"/>
      <c r="G1154" s="90"/>
      <c r="H1154" s="105"/>
    </row>
    <row r="1155" spans="1:20" ht="13.5" customHeight="1">
      <c r="A1155" s="144" t="s">
        <v>46</v>
      </c>
      <c r="B1155" s="125"/>
      <c r="C1155" s="145" t="s">
        <v>1371</v>
      </c>
      <c r="D1155" s="125"/>
      <c r="E1155" s="127"/>
      <c r="F1155" s="146"/>
      <c r="G1155" s="129">
        <f>G1149+G1151+G1153</f>
        <v>20</v>
      </c>
      <c r="H1155" s="130"/>
      <c r="J1155" s="93"/>
    </row>
    <row r="1156" spans="1:20" ht="13.5" customHeight="1">
      <c r="A1156" s="104"/>
      <c r="D1156" s="131"/>
      <c r="F1156" s="132"/>
      <c r="G1156" s="133"/>
      <c r="H1156" s="105"/>
      <c r="J1156" s="93"/>
    </row>
    <row r="1157" spans="1:20" ht="13.5" customHeight="1">
      <c r="A1157" s="178"/>
      <c r="B1157" s="154"/>
      <c r="C1157" s="155"/>
      <c r="D1157" s="154"/>
      <c r="E1157" s="156"/>
      <c r="F1157" s="157"/>
      <c r="G1157" s="153"/>
      <c r="H1157" s="179"/>
      <c r="J1157" s="93"/>
    </row>
    <row r="1158" spans="1:20" ht="13.5" customHeight="1">
      <c r="A1158" s="147">
        <v>2018</v>
      </c>
      <c r="B1158" s="73" t="s">
        <v>53</v>
      </c>
      <c r="C1158" s="148" t="s">
        <v>1372</v>
      </c>
      <c r="D1158" s="73" t="s">
        <v>70</v>
      </c>
      <c r="E1158" s="85">
        <v>43548</v>
      </c>
      <c r="F1158" s="88" t="s">
        <v>1373</v>
      </c>
      <c r="G1158" s="133">
        <v>5</v>
      </c>
      <c r="H1158" s="105" t="s">
        <v>1374</v>
      </c>
      <c r="J1158" s="93"/>
    </row>
    <row r="1159" spans="1:20" ht="13.5" customHeight="1">
      <c r="A1159" s="147">
        <v>2018</v>
      </c>
      <c r="B1159" s="73" t="s">
        <v>53</v>
      </c>
      <c r="C1159" s="148" t="s">
        <v>1372</v>
      </c>
      <c r="D1159" s="73" t="s">
        <v>70</v>
      </c>
      <c r="E1159" s="85">
        <v>43548</v>
      </c>
      <c r="F1159" s="88" t="s">
        <v>1375</v>
      </c>
      <c r="G1159" s="133">
        <v>0</v>
      </c>
      <c r="H1159" s="105" t="s">
        <v>481</v>
      </c>
      <c r="I1159" s="2" t="s">
        <v>234</v>
      </c>
      <c r="J1159" s="93"/>
    </row>
    <row r="1160" spans="1:20" ht="13.5" customHeight="1">
      <c r="A1160" s="147">
        <v>2018</v>
      </c>
      <c r="B1160" s="73" t="s">
        <v>53</v>
      </c>
      <c r="C1160" s="148" t="s">
        <v>1372</v>
      </c>
      <c r="D1160" s="73" t="s">
        <v>66</v>
      </c>
      <c r="E1160" s="85">
        <v>43541</v>
      </c>
      <c r="F1160" s="88" t="s">
        <v>1375</v>
      </c>
      <c r="G1160" s="133">
        <v>0</v>
      </c>
      <c r="H1160" s="105" t="s">
        <v>481</v>
      </c>
      <c r="I1160" s="2" t="s">
        <v>234</v>
      </c>
      <c r="J1160" s="93"/>
    </row>
    <row r="1161" spans="1:20" ht="13.5" customHeight="1">
      <c r="A1161" s="147">
        <v>2018</v>
      </c>
      <c r="C1161" s="148"/>
      <c r="F1161" s="88"/>
      <c r="G1161" s="133">
        <f>SUM(G1158)</f>
        <v>5</v>
      </c>
      <c r="H1161" s="105"/>
      <c r="J1161" s="93"/>
    </row>
    <row r="1162" spans="1:20" ht="13.5" customHeight="1">
      <c r="A1162" s="144" t="s">
        <v>46</v>
      </c>
      <c r="B1162" s="125"/>
      <c r="C1162" s="145" t="s">
        <v>1376</v>
      </c>
      <c r="D1162" s="125"/>
      <c r="E1162" s="127"/>
      <c r="F1162" s="146"/>
      <c r="G1162" s="129">
        <f>G1161</f>
        <v>5</v>
      </c>
      <c r="H1162" s="130"/>
      <c r="J1162" s="93"/>
    </row>
    <row r="1163" spans="1:20" ht="13.5" customHeight="1">
      <c r="A1163" s="147"/>
      <c r="C1163" s="148"/>
      <c r="F1163" s="88"/>
      <c r="G1163" s="133"/>
      <c r="H1163" s="105"/>
      <c r="J1163" s="93"/>
    </row>
    <row r="1164" spans="1:20" s="115" customFormat="1" ht="13.5" customHeight="1">
      <c r="A1164" s="134">
        <v>2018</v>
      </c>
      <c r="B1164" s="107" t="s">
        <v>91</v>
      </c>
      <c r="C1164" s="169" t="s">
        <v>92</v>
      </c>
      <c r="D1164" s="107" t="s">
        <v>222</v>
      </c>
      <c r="E1164" s="109">
        <v>43163</v>
      </c>
      <c r="F1164" s="170" t="s">
        <v>1377</v>
      </c>
      <c r="G1164" s="111">
        <v>3</v>
      </c>
      <c r="H1164" s="112" t="s">
        <v>1378</v>
      </c>
      <c r="I1164" s="113"/>
      <c r="J1164" s="114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</row>
    <row r="1165" spans="1:20" s="115" customFormat="1" ht="13.5" customHeight="1">
      <c r="A1165" s="134">
        <v>2018</v>
      </c>
      <c r="B1165" s="107" t="s">
        <v>91</v>
      </c>
      <c r="C1165" s="169" t="s">
        <v>92</v>
      </c>
      <c r="D1165" s="107" t="s">
        <v>222</v>
      </c>
      <c r="E1165" s="109">
        <v>43163</v>
      </c>
      <c r="F1165" s="170" t="s">
        <v>1379</v>
      </c>
      <c r="G1165" s="111">
        <v>10</v>
      </c>
      <c r="H1165" s="112" t="s">
        <v>1380</v>
      </c>
      <c r="I1165" s="113"/>
      <c r="J1165" s="114"/>
      <c r="K1165" s="113"/>
      <c r="L1165" s="113"/>
      <c r="M1165" s="113"/>
      <c r="N1165" s="113"/>
      <c r="O1165" s="113"/>
      <c r="P1165" s="113"/>
      <c r="Q1165" s="113"/>
      <c r="R1165" s="113"/>
      <c r="S1165" s="113"/>
      <c r="T1165" s="113"/>
    </row>
    <row r="1166" spans="1:20" s="115" customFormat="1" ht="13.5" customHeight="1">
      <c r="A1166" s="134">
        <v>2018</v>
      </c>
      <c r="B1166" s="107" t="s">
        <v>91</v>
      </c>
      <c r="C1166" s="169" t="s">
        <v>92</v>
      </c>
      <c r="D1166" s="107" t="s">
        <v>222</v>
      </c>
      <c r="E1166" s="109">
        <v>43163</v>
      </c>
      <c r="F1166" s="170" t="s">
        <v>1381</v>
      </c>
      <c r="G1166" s="111">
        <v>10</v>
      </c>
      <c r="H1166" s="112" t="s">
        <v>1382</v>
      </c>
      <c r="I1166" s="113"/>
      <c r="J1166" s="114"/>
      <c r="K1166" s="113"/>
      <c r="L1166" s="113"/>
      <c r="M1166" s="113"/>
      <c r="N1166" s="113"/>
      <c r="O1166" s="113"/>
      <c r="P1166" s="113"/>
      <c r="Q1166" s="113"/>
      <c r="R1166" s="113"/>
      <c r="S1166" s="113"/>
      <c r="T1166" s="113"/>
    </row>
    <row r="1167" spans="1:20" s="115" customFormat="1" ht="13.5" customHeight="1">
      <c r="A1167" s="134">
        <v>2018</v>
      </c>
      <c r="B1167" s="107" t="s">
        <v>91</v>
      </c>
      <c r="C1167" s="169" t="s">
        <v>92</v>
      </c>
      <c r="D1167" s="107" t="s">
        <v>222</v>
      </c>
      <c r="E1167" s="109">
        <v>43163</v>
      </c>
      <c r="F1167" s="170" t="s">
        <v>1383</v>
      </c>
      <c r="G1167" s="111">
        <v>10</v>
      </c>
      <c r="H1167" s="112" t="s">
        <v>1384</v>
      </c>
      <c r="I1167" s="113"/>
      <c r="J1167" s="114"/>
      <c r="K1167" s="113"/>
      <c r="L1167" s="113"/>
      <c r="M1167" s="113"/>
      <c r="N1167" s="113"/>
      <c r="O1167" s="113"/>
      <c r="P1167" s="113"/>
      <c r="Q1167" s="113"/>
      <c r="R1167" s="113"/>
      <c r="S1167" s="113"/>
      <c r="T1167" s="113"/>
    </row>
    <row r="1168" spans="1:20" s="115" customFormat="1" ht="13.5" customHeight="1">
      <c r="A1168" s="134">
        <v>2018</v>
      </c>
      <c r="B1168" s="107" t="s">
        <v>91</v>
      </c>
      <c r="C1168" s="169" t="s">
        <v>92</v>
      </c>
      <c r="D1168" s="107" t="s">
        <v>222</v>
      </c>
      <c r="E1168" s="109">
        <v>43163</v>
      </c>
      <c r="F1168" s="170" t="s">
        <v>1385</v>
      </c>
      <c r="G1168" s="111">
        <v>10</v>
      </c>
      <c r="H1168" s="112" t="s">
        <v>1386</v>
      </c>
      <c r="I1168" s="113"/>
      <c r="J1168" s="114"/>
      <c r="K1168" s="113"/>
      <c r="L1168" s="113"/>
      <c r="M1168" s="113"/>
      <c r="N1168" s="113"/>
      <c r="O1168" s="113"/>
      <c r="P1168" s="113"/>
      <c r="Q1168" s="113"/>
      <c r="R1168" s="113"/>
      <c r="S1168" s="113"/>
      <c r="T1168" s="113"/>
    </row>
    <row r="1169" spans="1:20" s="115" customFormat="1" ht="13.5" customHeight="1">
      <c r="A1169" s="134">
        <v>2018</v>
      </c>
      <c r="B1169" s="107" t="s">
        <v>91</v>
      </c>
      <c r="C1169" s="169" t="s">
        <v>92</v>
      </c>
      <c r="D1169" s="107" t="s">
        <v>222</v>
      </c>
      <c r="E1169" s="109">
        <v>43163</v>
      </c>
      <c r="F1169" s="170" t="s">
        <v>1387</v>
      </c>
      <c r="G1169" s="111">
        <v>3</v>
      </c>
      <c r="H1169" s="112" t="s">
        <v>1388</v>
      </c>
      <c r="I1169" s="113"/>
      <c r="J1169" s="114"/>
      <c r="K1169" s="113"/>
      <c r="L1169" s="113"/>
      <c r="M1169" s="113"/>
      <c r="N1169" s="113"/>
      <c r="O1169" s="113"/>
      <c r="P1169" s="113"/>
      <c r="Q1169" s="113"/>
      <c r="R1169" s="113"/>
      <c r="S1169" s="113"/>
      <c r="T1169" s="113"/>
    </row>
    <row r="1170" spans="1:20" s="115" customFormat="1">
      <c r="A1170" s="134">
        <v>2018</v>
      </c>
      <c r="B1170" s="107" t="s">
        <v>91</v>
      </c>
      <c r="C1170" s="107" t="s">
        <v>92</v>
      </c>
      <c r="D1170" s="107" t="s">
        <v>227</v>
      </c>
      <c r="E1170" s="135">
        <v>43240</v>
      </c>
      <c r="F1170" s="136" t="s">
        <v>1389</v>
      </c>
      <c r="G1170" s="111">
        <v>10</v>
      </c>
      <c r="H1170" s="112" t="s">
        <v>1390</v>
      </c>
      <c r="I1170" s="113"/>
      <c r="J1170" s="113"/>
      <c r="K1170" s="113"/>
      <c r="L1170" s="113"/>
      <c r="M1170" s="113"/>
      <c r="N1170" s="113"/>
      <c r="O1170" s="113"/>
      <c r="P1170" s="113"/>
      <c r="Q1170" s="113"/>
      <c r="R1170" s="113"/>
      <c r="S1170" s="113"/>
      <c r="T1170" s="113"/>
    </row>
    <row r="1171" spans="1:20" s="115" customFormat="1">
      <c r="A1171" s="134">
        <v>2018</v>
      </c>
      <c r="B1171" s="107" t="s">
        <v>91</v>
      </c>
      <c r="C1171" s="107" t="s">
        <v>92</v>
      </c>
      <c r="D1171" s="107" t="s">
        <v>227</v>
      </c>
      <c r="E1171" s="135">
        <v>43240</v>
      </c>
      <c r="F1171" s="136" t="s">
        <v>1391</v>
      </c>
      <c r="G1171" s="111">
        <v>10</v>
      </c>
      <c r="H1171" s="112" t="s">
        <v>1392</v>
      </c>
      <c r="I1171" s="113"/>
      <c r="J1171" s="113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</row>
    <row r="1172" spans="1:20" s="115" customFormat="1">
      <c r="A1172" s="134">
        <v>2018</v>
      </c>
      <c r="B1172" s="107" t="s">
        <v>91</v>
      </c>
      <c r="C1172" s="107" t="s">
        <v>92</v>
      </c>
      <c r="D1172" s="107" t="s">
        <v>370</v>
      </c>
      <c r="E1172" s="109">
        <v>43247</v>
      </c>
      <c r="F1172" s="170" t="s">
        <v>1393</v>
      </c>
      <c r="G1172" s="111">
        <v>15</v>
      </c>
      <c r="H1172" s="112" t="s">
        <v>1157</v>
      </c>
      <c r="I1172" s="113"/>
      <c r="J1172" s="113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</row>
    <row r="1173" spans="1:20" s="115" customFormat="1">
      <c r="A1173" s="134">
        <v>2018</v>
      </c>
      <c r="B1173" s="107" t="s">
        <v>91</v>
      </c>
      <c r="C1173" s="107" t="s">
        <v>92</v>
      </c>
      <c r="D1173" s="107" t="s">
        <v>370</v>
      </c>
      <c r="E1173" s="109">
        <v>43247</v>
      </c>
      <c r="F1173" s="170" t="s">
        <v>1394</v>
      </c>
      <c r="G1173" s="111">
        <v>5</v>
      </c>
      <c r="H1173" s="112" t="s">
        <v>965</v>
      </c>
      <c r="I1173" s="113"/>
      <c r="J1173" s="113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</row>
    <row r="1174" spans="1:20" s="115" customFormat="1">
      <c r="A1174" s="134">
        <v>2018</v>
      </c>
      <c r="B1174" s="107" t="s">
        <v>91</v>
      </c>
      <c r="C1174" s="107" t="s">
        <v>92</v>
      </c>
      <c r="D1174" s="107" t="s">
        <v>370</v>
      </c>
      <c r="E1174" s="109">
        <v>43247</v>
      </c>
      <c r="F1174" s="170" t="s">
        <v>1395</v>
      </c>
      <c r="G1174" s="111">
        <v>5</v>
      </c>
      <c r="H1174" s="112" t="s">
        <v>778</v>
      </c>
      <c r="I1174" s="113"/>
      <c r="J1174" s="113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</row>
    <row r="1175" spans="1:20">
      <c r="A1175" s="134">
        <v>2018</v>
      </c>
      <c r="B1175" s="107" t="s">
        <v>91</v>
      </c>
      <c r="C1175" s="171" t="s">
        <v>92</v>
      </c>
      <c r="D1175" s="107" t="s">
        <v>265</v>
      </c>
      <c r="E1175" s="109">
        <v>43352</v>
      </c>
      <c r="F1175" s="170" t="s">
        <v>1396</v>
      </c>
      <c r="G1175" s="172">
        <v>3</v>
      </c>
      <c r="H1175" s="112" t="s">
        <v>1269</v>
      </c>
      <c r="J1175" s="2"/>
    </row>
    <row r="1176" spans="1:20">
      <c r="A1176" s="134">
        <v>2018</v>
      </c>
      <c r="B1176" s="107" t="s">
        <v>91</v>
      </c>
      <c r="C1176" s="171" t="s">
        <v>92</v>
      </c>
      <c r="D1176" s="107" t="s">
        <v>265</v>
      </c>
      <c r="E1176" s="109">
        <v>43352</v>
      </c>
      <c r="F1176" s="170" t="s">
        <v>1397</v>
      </c>
      <c r="G1176" s="172">
        <v>3</v>
      </c>
      <c r="H1176" s="112" t="s">
        <v>339</v>
      </c>
      <c r="J1176" s="2"/>
    </row>
    <row r="1177" spans="1:20">
      <c r="A1177" s="134">
        <v>2018</v>
      </c>
      <c r="B1177" s="107" t="s">
        <v>91</v>
      </c>
      <c r="C1177" s="171" t="s">
        <v>92</v>
      </c>
      <c r="D1177" s="107" t="s">
        <v>265</v>
      </c>
      <c r="E1177" s="109">
        <v>43352</v>
      </c>
      <c r="F1177" s="170" t="s">
        <v>1398</v>
      </c>
      <c r="G1177" s="172">
        <v>7</v>
      </c>
      <c r="H1177" s="112" t="s">
        <v>1274</v>
      </c>
      <c r="J1177" s="2"/>
    </row>
    <row r="1178" spans="1:20">
      <c r="A1178" s="134">
        <v>2018</v>
      </c>
      <c r="B1178" s="107" t="s">
        <v>91</v>
      </c>
      <c r="C1178" s="171" t="s">
        <v>92</v>
      </c>
      <c r="D1178" s="107" t="s">
        <v>265</v>
      </c>
      <c r="E1178" s="109">
        <v>43352</v>
      </c>
      <c r="F1178" s="170" t="s">
        <v>1399</v>
      </c>
      <c r="G1178" s="172">
        <v>7</v>
      </c>
      <c r="H1178" s="112" t="s">
        <v>1400</v>
      </c>
      <c r="J1178" s="2"/>
    </row>
    <row r="1179" spans="1:20">
      <c r="A1179" s="134">
        <v>2018</v>
      </c>
      <c r="B1179" s="107" t="s">
        <v>91</v>
      </c>
      <c r="C1179" s="171" t="s">
        <v>92</v>
      </c>
      <c r="D1179" s="107" t="s">
        <v>265</v>
      </c>
      <c r="E1179" s="109">
        <v>43352</v>
      </c>
      <c r="F1179" s="170" t="s">
        <v>1401</v>
      </c>
      <c r="G1179" s="172">
        <v>10</v>
      </c>
      <c r="H1179" s="112" t="s">
        <v>1278</v>
      </c>
      <c r="J1179" s="2"/>
    </row>
    <row r="1180" spans="1:20" ht="13.5" customHeight="1">
      <c r="A1180" s="134">
        <v>2018</v>
      </c>
      <c r="B1180" s="116"/>
      <c r="C1180" s="151"/>
      <c r="D1180" s="116"/>
      <c r="E1180" s="118"/>
      <c r="F1180" s="152"/>
      <c r="G1180" s="111">
        <f>SUM(G1164:G1179)</f>
        <v>121</v>
      </c>
      <c r="H1180" s="120"/>
      <c r="J1180" s="349"/>
      <c r="N1180" s="271"/>
      <c r="O1180" s="271"/>
    </row>
    <row r="1181" spans="1:20">
      <c r="A1181" s="147">
        <v>2019</v>
      </c>
      <c r="B1181" s="73" t="s">
        <v>91</v>
      </c>
      <c r="C1181" s="72" t="s">
        <v>92</v>
      </c>
      <c r="D1181" s="73" t="s">
        <v>1402</v>
      </c>
      <c r="E1181" s="85">
        <v>43512</v>
      </c>
      <c r="F1181" s="88" t="s">
        <v>1403</v>
      </c>
      <c r="G1181" s="87">
        <v>5</v>
      </c>
      <c r="H1181" s="105" t="s">
        <v>342</v>
      </c>
      <c r="J1181" s="2"/>
    </row>
    <row r="1182" spans="1:20">
      <c r="A1182" s="147">
        <v>2019</v>
      </c>
      <c r="B1182" s="73" t="s">
        <v>91</v>
      </c>
      <c r="C1182" s="72" t="s">
        <v>92</v>
      </c>
      <c r="D1182" s="73" t="s">
        <v>1402</v>
      </c>
      <c r="E1182" s="85">
        <v>43512</v>
      </c>
      <c r="F1182" s="88" t="s">
        <v>1403</v>
      </c>
      <c r="G1182" s="87">
        <v>5</v>
      </c>
      <c r="H1182" s="105" t="s">
        <v>1404</v>
      </c>
      <c r="J1182" s="2"/>
    </row>
    <row r="1183" spans="1:20">
      <c r="A1183" s="137">
        <v>2019</v>
      </c>
      <c r="B1183" s="73" t="s">
        <v>91</v>
      </c>
      <c r="C1183" s="143" t="s">
        <v>92</v>
      </c>
      <c r="D1183" s="138" t="s">
        <v>227</v>
      </c>
      <c r="E1183" s="139">
        <v>43604</v>
      </c>
      <c r="F1183" s="140" t="s">
        <v>1405</v>
      </c>
      <c r="G1183" s="141">
        <v>3</v>
      </c>
      <c r="H1183" s="142" t="s">
        <v>1406</v>
      </c>
    </row>
    <row r="1184" spans="1:20">
      <c r="A1184" s="137">
        <v>2019</v>
      </c>
      <c r="B1184" s="73" t="s">
        <v>91</v>
      </c>
      <c r="C1184" s="143" t="s">
        <v>92</v>
      </c>
      <c r="D1184" s="138" t="s">
        <v>227</v>
      </c>
      <c r="E1184" s="139">
        <v>43604</v>
      </c>
      <c r="F1184" s="140" t="s">
        <v>1407</v>
      </c>
      <c r="G1184" s="141">
        <v>10</v>
      </c>
      <c r="H1184" s="142" t="s">
        <v>1408</v>
      </c>
    </row>
    <row r="1185" spans="1:20">
      <c r="A1185" s="137">
        <v>2019</v>
      </c>
      <c r="B1185" s="73" t="s">
        <v>91</v>
      </c>
      <c r="C1185" s="143" t="s">
        <v>92</v>
      </c>
      <c r="D1185" s="138" t="s">
        <v>227</v>
      </c>
      <c r="E1185" s="139">
        <v>43604</v>
      </c>
      <c r="F1185" s="140" t="s">
        <v>1409</v>
      </c>
      <c r="G1185" s="141">
        <v>3</v>
      </c>
      <c r="H1185" s="142" t="s">
        <v>512</v>
      </c>
    </row>
    <row r="1186" spans="1:20">
      <c r="A1186" s="137">
        <v>2019</v>
      </c>
      <c r="B1186" s="73" t="s">
        <v>91</v>
      </c>
      <c r="C1186" s="143" t="s">
        <v>92</v>
      </c>
      <c r="D1186" s="138" t="s">
        <v>227</v>
      </c>
      <c r="E1186" s="139">
        <v>43604</v>
      </c>
      <c r="F1186" s="140" t="s">
        <v>1399</v>
      </c>
      <c r="G1186" s="141">
        <v>7</v>
      </c>
      <c r="H1186" s="142" t="s">
        <v>709</v>
      </c>
    </row>
    <row r="1187" spans="1:20">
      <c r="A1187" s="147">
        <v>2019</v>
      </c>
      <c r="B1187" s="73" t="s">
        <v>91</v>
      </c>
      <c r="C1187" s="72" t="s">
        <v>92</v>
      </c>
      <c r="D1187" s="73" t="s">
        <v>78</v>
      </c>
      <c r="E1187" s="85">
        <v>43611</v>
      </c>
      <c r="F1187" s="88" t="s">
        <v>1407</v>
      </c>
      <c r="G1187" s="87">
        <v>10</v>
      </c>
      <c r="H1187" s="105" t="s">
        <v>1410</v>
      </c>
      <c r="J1187" s="2"/>
    </row>
    <row r="1188" spans="1:20">
      <c r="A1188" s="147">
        <v>2019</v>
      </c>
      <c r="B1188" s="73" t="s">
        <v>91</v>
      </c>
      <c r="C1188" s="72" t="s">
        <v>92</v>
      </c>
      <c r="D1188" s="73" t="s">
        <v>78</v>
      </c>
      <c r="E1188" s="85">
        <v>43611</v>
      </c>
      <c r="F1188" s="88" t="s">
        <v>1399</v>
      </c>
      <c r="G1188" s="87">
        <v>15</v>
      </c>
      <c r="H1188" s="105" t="s">
        <v>378</v>
      </c>
      <c r="J1188" s="2"/>
    </row>
    <row r="1189" spans="1:20">
      <c r="A1189" s="173">
        <v>2019</v>
      </c>
      <c r="B1189" s="73" t="s">
        <v>91</v>
      </c>
      <c r="C1189" s="174" t="s">
        <v>92</v>
      </c>
      <c r="D1189" s="174" t="s">
        <v>277</v>
      </c>
      <c r="E1189" s="175">
        <v>43716</v>
      </c>
      <c r="F1189" s="1421" t="s">
        <v>1411</v>
      </c>
      <c r="G1189" s="173">
        <v>7</v>
      </c>
      <c r="H1189" s="105" t="s">
        <v>1400</v>
      </c>
    </row>
    <row r="1190" spans="1:20">
      <c r="A1190" s="173">
        <v>2019</v>
      </c>
      <c r="B1190" s="73" t="s">
        <v>91</v>
      </c>
      <c r="C1190" s="174" t="s">
        <v>92</v>
      </c>
      <c r="D1190" s="174" t="s">
        <v>277</v>
      </c>
      <c r="E1190" s="175">
        <v>43716</v>
      </c>
      <c r="F1190" s="1421" t="s">
        <v>1412</v>
      </c>
      <c r="G1190" s="173">
        <v>3</v>
      </c>
      <c r="H1190" s="105" t="s">
        <v>1413</v>
      </c>
    </row>
    <row r="1191" spans="1:20">
      <c r="A1191" s="173">
        <v>2019</v>
      </c>
      <c r="B1191" s="73" t="s">
        <v>91</v>
      </c>
      <c r="C1191" s="174" t="s">
        <v>92</v>
      </c>
      <c r="D1191" s="73" t="s">
        <v>94</v>
      </c>
      <c r="E1191" s="175">
        <v>43772</v>
      </c>
      <c r="F1191" s="150" t="s">
        <v>1414</v>
      </c>
      <c r="G1191" s="173">
        <v>5</v>
      </c>
      <c r="H1191" s="105" t="s">
        <v>243</v>
      </c>
    </row>
    <row r="1192" spans="1:20">
      <c r="A1192" s="173">
        <v>2019</v>
      </c>
      <c r="B1192" s="73" t="s">
        <v>91</v>
      </c>
      <c r="C1192" s="174" t="s">
        <v>92</v>
      </c>
      <c r="D1192" s="73" t="s">
        <v>94</v>
      </c>
      <c r="E1192" s="175">
        <v>43772</v>
      </c>
      <c r="F1192" s="150" t="s">
        <v>1414</v>
      </c>
      <c r="G1192" s="173">
        <v>5</v>
      </c>
      <c r="H1192" s="105" t="s">
        <v>244</v>
      </c>
    </row>
    <row r="1193" spans="1:20" ht="13.5" customHeight="1">
      <c r="A1193" s="147">
        <v>2019</v>
      </c>
      <c r="C1193" s="148"/>
      <c r="F1193" s="88"/>
      <c r="G1193" s="133">
        <f>SUM(G1181:G1192)</f>
        <v>78</v>
      </c>
      <c r="H1193" s="105"/>
      <c r="J1193" s="93"/>
    </row>
    <row r="1194" spans="1:20" s="188" customFormat="1">
      <c r="A1194" s="1363">
        <v>2020</v>
      </c>
      <c r="B1194" s="1362" t="s">
        <v>91</v>
      </c>
      <c r="C1194" s="1362" t="s">
        <v>92</v>
      </c>
      <c r="D1194" s="1362" t="s">
        <v>1415</v>
      </c>
      <c r="E1194" s="1372">
        <v>43876</v>
      </c>
      <c r="F1194" s="1373" t="s">
        <v>1416</v>
      </c>
      <c r="G1194" s="1363">
        <v>5</v>
      </c>
      <c r="H1194" s="1374" t="s">
        <v>243</v>
      </c>
      <c r="I1194" s="186"/>
      <c r="J1194" s="250"/>
      <c r="K1194" s="186"/>
      <c r="L1194" s="186"/>
      <c r="M1194" s="186"/>
      <c r="N1194" s="186"/>
      <c r="O1194" s="186"/>
      <c r="P1194" s="186"/>
      <c r="Q1194" s="186"/>
      <c r="R1194" s="186"/>
      <c r="S1194" s="186"/>
      <c r="T1194" s="186"/>
    </row>
    <row r="1195" spans="1:20" s="188" customFormat="1">
      <c r="A1195" s="1363">
        <v>2020</v>
      </c>
      <c r="B1195" s="1362" t="s">
        <v>91</v>
      </c>
      <c r="C1195" s="1362" t="s">
        <v>92</v>
      </c>
      <c r="D1195" s="1362" t="s">
        <v>1415</v>
      </c>
      <c r="E1195" s="1372">
        <v>43876</v>
      </c>
      <c r="F1195" s="1373" t="s">
        <v>1416</v>
      </c>
      <c r="G1195" s="1363">
        <v>5</v>
      </c>
      <c r="H1195" s="1374" t="s">
        <v>1417</v>
      </c>
      <c r="I1195" s="186"/>
      <c r="J1195" s="250"/>
      <c r="K1195" s="186"/>
      <c r="L1195" s="186"/>
      <c r="M1195" s="186"/>
      <c r="N1195" s="186"/>
      <c r="O1195" s="186"/>
      <c r="P1195" s="186"/>
      <c r="Q1195" s="186"/>
      <c r="R1195" s="186"/>
      <c r="S1195" s="186"/>
      <c r="T1195" s="186"/>
    </row>
    <row r="1196" spans="1:20" s="188" customFormat="1">
      <c r="A1196" s="1363">
        <v>2020</v>
      </c>
      <c r="B1196" s="1362" t="s">
        <v>91</v>
      </c>
      <c r="C1196" s="1375" t="s">
        <v>92</v>
      </c>
      <c r="D1196" s="1375" t="s">
        <v>252</v>
      </c>
      <c r="E1196" s="1376">
        <v>43891</v>
      </c>
      <c r="F1196" s="1377" t="s">
        <v>1418</v>
      </c>
      <c r="G1196" s="1378">
        <v>3</v>
      </c>
      <c r="H1196" s="1375" t="s">
        <v>1419</v>
      </c>
      <c r="I1196" s="186"/>
      <c r="J1196" s="250"/>
      <c r="K1196" s="186"/>
      <c r="L1196" s="186"/>
      <c r="M1196" s="186"/>
      <c r="N1196" s="186"/>
      <c r="O1196" s="186"/>
      <c r="P1196" s="186"/>
      <c r="Q1196" s="186"/>
      <c r="R1196" s="186"/>
      <c r="S1196" s="186"/>
      <c r="T1196" s="186"/>
    </row>
    <row r="1197" spans="1:20" s="188" customFormat="1">
      <c r="A1197" s="1363">
        <v>2020</v>
      </c>
      <c r="B1197" s="1362" t="s">
        <v>91</v>
      </c>
      <c r="C1197" s="1375" t="s">
        <v>92</v>
      </c>
      <c r="D1197" s="1375" t="s">
        <v>252</v>
      </c>
      <c r="E1197" s="1376">
        <v>43891</v>
      </c>
      <c r="F1197" s="1377" t="s">
        <v>1407</v>
      </c>
      <c r="G1197" s="1378">
        <v>3</v>
      </c>
      <c r="H1197" s="1375" t="s">
        <v>1420</v>
      </c>
      <c r="I1197" s="186"/>
      <c r="J1197" s="250"/>
      <c r="K1197" s="186"/>
      <c r="L1197" s="186"/>
      <c r="M1197" s="186"/>
      <c r="N1197" s="186"/>
      <c r="O1197" s="186"/>
      <c r="P1197" s="186"/>
      <c r="Q1197" s="186"/>
      <c r="R1197" s="186"/>
      <c r="S1197" s="186"/>
      <c r="T1197" s="186"/>
    </row>
    <row r="1198" spans="1:20" s="188" customFormat="1">
      <c r="A1198" s="1363">
        <v>2020</v>
      </c>
      <c r="B1198" s="1362" t="s">
        <v>91</v>
      </c>
      <c r="C1198" s="1375" t="s">
        <v>92</v>
      </c>
      <c r="D1198" s="1375" t="s">
        <v>252</v>
      </c>
      <c r="E1198" s="1376">
        <v>43891</v>
      </c>
      <c r="F1198" s="1377" t="s">
        <v>1409</v>
      </c>
      <c r="G1198" s="1378">
        <v>3</v>
      </c>
      <c r="H1198" s="1375" t="s">
        <v>1421</v>
      </c>
      <c r="I1198" s="186"/>
      <c r="J1198" s="250"/>
      <c r="K1198" s="186"/>
      <c r="L1198" s="186"/>
      <c r="M1198" s="186"/>
      <c r="N1198" s="186"/>
      <c r="O1198" s="186"/>
      <c r="P1198" s="186"/>
      <c r="Q1198" s="186"/>
      <c r="R1198" s="186"/>
      <c r="S1198" s="186"/>
      <c r="T1198" s="186"/>
    </row>
    <row r="1199" spans="1:20" s="188" customFormat="1">
      <c r="A1199" s="1363">
        <v>2020</v>
      </c>
      <c r="B1199" s="1362" t="s">
        <v>91</v>
      </c>
      <c r="C1199" s="1375" t="s">
        <v>92</v>
      </c>
      <c r="D1199" s="1375" t="s">
        <v>252</v>
      </c>
      <c r="E1199" s="1376">
        <v>43891</v>
      </c>
      <c r="F1199" s="1377" t="s">
        <v>1399</v>
      </c>
      <c r="G1199" s="1378">
        <v>10</v>
      </c>
      <c r="H1199" s="1375" t="s">
        <v>1422</v>
      </c>
      <c r="I1199" s="186"/>
      <c r="J1199" s="250"/>
      <c r="K1199" s="186"/>
      <c r="L1199" s="186"/>
      <c r="M1199" s="186"/>
      <c r="N1199" s="186"/>
      <c r="O1199" s="186"/>
      <c r="P1199" s="186"/>
      <c r="Q1199" s="186"/>
      <c r="R1199" s="186"/>
      <c r="S1199" s="186"/>
      <c r="T1199" s="186"/>
    </row>
    <row r="1200" spans="1:20" s="188" customFormat="1">
      <c r="A1200" s="1363">
        <v>2020</v>
      </c>
      <c r="B1200" s="1362" t="s">
        <v>91</v>
      </c>
      <c r="C1200" s="1375" t="s">
        <v>92</v>
      </c>
      <c r="D1200" s="1375" t="s">
        <v>252</v>
      </c>
      <c r="E1200" s="1376">
        <v>43891</v>
      </c>
      <c r="F1200" s="1377" t="s">
        <v>1396</v>
      </c>
      <c r="G1200" s="1378">
        <v>10</v>
      </c>
      <c r="H1200" s="1375" t="s">
        <v>1423</v>
      </c>
      <c r="I1200" s="186"/>
      <c r="J1200" s="250"/>
      <c r="K1200" s="186"/>
      <c r="L1200" s="186"/>
      <c r="M1200" s="186"/>
      <c r="N1200" s="186"/>
      <c r="O1200" s="186"/>
      <c r="P1200" s="186"/>
      <c r="Q1200" s="186"/>
      <c r="R1200" s="186"/>
      <c r="S1200" s="186"/>
      <c r="T1200" s="186"/>
    </row>
    <row r="1201" spans="1:22" s="188" customFormat="1">
      <c r="A1201" s="1363">
        <v>2020</v>
      </c>
      <c r="B1201" s="1362"/>
      <c r="C1201" s="1362"/>
      <c r="D1201" s="1362"/>
      <c r="E1201" s="1372"/>
      <c r="F1201" s="1373"/>
      <c r="G1201" s="1363">
        <f>SUM(G1194:G1200)</f>
        <v>39</v>
      </c>
      <c r="H1201" s="1374"/>
      <c r="I1201" s="186"/>
      <c r="J1201" s="250"/>
      <c r="K1201" s="186"/>
      <c r="L1201" s="186"/>
      <c r="M1201" s="186"/>
      <c r="N1201" s="186"/>
      <c r="O1201" s="186"/>
      <c r="P1201" s="186"/>
      <c r="Q1201" s="186"/>
      <c r="R1201" s="186"/>
      <c r="S1201" s="186"/>
      <c r="T1201" s="186"/>
    </row>
    <row r="1202" spans="1:22" ht="13.5" customHeight="1">
      <c r="A1202" s="144" t="s">
        <v>46</v>
      </c>
      <c r="B1202" s="125"/>
      <c r="C1202" s="145" t="s">
        <v>1424</v>
      </c>
      <c r="D1202" s="125"/>
      <c r="E1202" s="127"/>
      <c r="F1202" s="146"/>
      <c r="G1202" s="129">
        <f>G1180+G1193+G1201</f>
        <v>238</v>
      </c>
      <c r="H1202" s="130"/>
      <c r="J1202" s="93"/>
    </row>
    <row r="1203" spans="1:22" ht="13.5" customHeight="1">
      <c r="A1203" s="178"/>
      <c r="B1203" s="154"/>
      <c r="C1203" s="155"/>
      <c r="D1203" s="154"/>
      <c r="E1203" s="156"/>
      <c r="F1203" s="157"/>
      <c r="G1203" s="153"/>
      <c r="H1203" s="179"/>
      <c r="J1203" s="93"/>
    </row>
    <row r="1204" spans="1:22" ht="13.5" customHeight="1">
      <c r="A1204" s="106">
        <v>2018</v>
      </c>
      <c r="B1204" s="107" t="s">
        <v>91</v>
      </c>
      <c r="C1204" s="107" t="s">
        <v>127</v>
      </c>
      <c r="D1204" s="108" t="s">
        <v>222</v>
      </c>
      <c r="E1204" s="109">
        <v>43163</v>
      </c>
      <c r="F1204" s="110" t="s">
        <v>1425</v>
      </c>
      <c r="G1204" s="111">
        <v>10</v>
      </c>
      <c r="H1204" s="112" t="s">
        <v>1426</v>
      </c>
      <c r="I1204" s="261"/>
      <c r="J1204" s="189"/>
      <c r="K1204" s="271"/>
      <c r="L1204" s="374"/>
      <c r="M1204" s="374"/>
      <c r="N1204" s="271"/>
      <c r="O1204" s="271"/>
      <c r="P1204" s="374"/>
      <c r="Q1204" s="374"/>
      <c r="R1204" s="374"/>
      <c r="S1204" s="374"/>
      <c r="T1204" s="374"/>
      <c r="U1204" s="410"/>
      <c r="V1204" s="410"/>
    </row>
    <row r="1205" spans="1:22" ht="13.5" customHeight="1">
      <c r="A1205" s="106">
        <v>2018</v>
      </c>
      <c r="B1205" s="107" t="s">
        <v>91</v>
      </c>
      <c r="C1205" s="107" t="s">
        <v>127</v>
      </c>
      <c r="D1205" s="108" t="s">
        <v>222</v>
      </c>
      <c r="E1205" s="109">
        <v>43163</v>
      </c>
      <c r="F1205" s="110" t="s">
        <v>1427</v>
      </c>
      <c r="G1205" s="111">
        <v>3</v>
      </c>
      <c r="H1205" s="112" t="s">
        <v>1428</v>
      </c>
      <c r="I1205" s="261"/>
      <c r="J1205" s="189"/>
      <c r="K1205" s="271"/>
      <c r="L1205" s="374"/>
      <c r="M1205" s="374"/>
      <c r="N1205" s="271"/>
      <c r="O1205" s="271"/>
      <c r="P1205" s="374"/>
      <c r="Q1205" s="374"/>
      <c r="R1205" s="374"/>
      <c r="S1205" s="374"/>
      <c r="T1205" s="374"/>
      <c r="U1205" s="410"/>
      <c r="V1205" s="410"/>
    </row>
    <row r="1206" spans="1:22" ht="13.5" customHeight="1">
      <c r="A1206" s="106">
        <v>2018</v>
      </c>
      <c r="B1206" s="107" t="s">
        <v>91</v>
      </c>
      <c r="C1206" s="107" t="s">
        <v>127</v>
      </c>
      <c r="D1206" s="108" t="s">
        <v>222</v>
      </c>
      <c r="E1206" s="109">
        <v>43163</v>
      </c>
      <c r="F1206" s="110" t="s">
        <v>1429</v>
      </c>
      <c r="G1206" s="111">
        <v>7</v>
      </c>
      <c r="H1206" s="112" t="s">
        <v>1430</v>
      </c>
      <c r="I1206" s="261"/>
      <c r="J1206" s="189"/>
      <c r="K1206" s="271"/>
      <c r="L1206" s="374"/>
      <c r="M1206" s="374"/>
      <c r="N1206" s="271"/>
      <c r="O1206" s="271"/>
      <c r="P1206" s="374"/>
      <c r="Q1206" s="374"/>
      <c r="R1206" s="374"/>
      <c r="S1206" s="374"/>
      <c r="T1206" s="374"/>
      <c r="U1206" s="410"/>
      <c r="V1206" s="410"/>
    </row>
    <row r="1207" spans="1:22" s="115" customFormat="1" ht="13.5" customHeight="1">
      <c r="A1207" s="134">
        <v>2018</v>
      </c>
      <c r="B1207" s="107" t="s">
        <v>91</v>
      </c>
      <c r="C1207" s="107" t="s">
        <v>127</v>
      </c>
      <c r="D1207" s="107" t="s">
        <v>227</v>
      </c>
      <c r="E1207" s="135">
        <v>43240</v>
      </c>
      <c r="F1207" s="136" t="s">
        <v>1431</v>
      </c>
      <c r="G1207" s="111">
        <v>3</v>
      </c>
      <c r="H1207" s="112" t="s">
        <v>1432</v>
      </c>
      <c r="I1207" s="113"/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</row>
    <row r="1208" spans="1:22" s="115" customFormat="1" ht="13.5" customHeight="1">
      <c r="A1208" s="106">
        <v>2018</v>
      </c>
      <c r="B1208" s="107"/>
      <c r="C1208" s="107"/>
      <c r="D1208" s="107"/>
      <c r="E1208" s="135"/>
      <c r="F1208" s="136"/>
      <c r="G1208" s="111">
        <f>SUM(G1204:G1207)</f>
        <v>23</v>
      </c>
      <c r="H1208" s="112"/>
      <c r="I1208" s="113"/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</row>
    <row r="1209" spans="1:22" ht="13.5" customHeight="1">
      <c r="A1209" s="147">
        <v>2019</v>
      </c>
      <c r="B1209" s="73" t="s">
        <v>91</v>
      </c>
      <c r="C1209" s="73" t="s">
        <v>127</v>
      </c>
      <c r="D1209" s="73" t="s">
        <v>68</v>
      </c>
      <c r="E1209" s="149">
        <v>43540</v>
      </c>
      <c r="F1209" s="150" t="s">
        <v>1433</v>
      </c>
      <c r="G1209" s="133">
        <v>0</v>
      </c>
      <c r="H1209" s="105" t="s">
        <v>798</v>
      </c>
      <c r="I1209" s="2" t="s">
        <v>234</v>
      </c>
      <c r="J1209" s="2"/>
    </row>
    <row r="1210" spans="1:22" ht="13.5" customHeight="1">
      <c r="A1210" s="147">
        <v>2019</v>
      </c>
      <c r="B1210" s="73" t="s">
        <v>91</v>
      </c>
      <c r="C1210" s="73" t="s">
        <v>127</v>
      </c>
      <c r="D1210" s="73" t="s">
        <v>68</v>
      </c>
      <c r="E1210" s="149">
        <v>43540</v>
      </c>
      <c r="F1210" s="150" t="s">
        <v>1434</v>
      </c>
      <c r="G1210" s="133">
        <v>0</v>
      </c>
      <c r="H1210" s="105" t="s">
        <v>800</v>
      </c>
      <c r="I1210" s="2" t="s">
        <v>234</v>
      </c>
      <c r="J1210" s="2"/>
    </row>
    <row r="1211" spans="1:22" ht="13.5" customHeight="1">
      <c r="A1211" s="104">
        <v>2019</v>
      </c>
      <c r="E1211" s="149"/>
      <c r="F1211" s="150"/>
      <c r="G1211" s="133">
        <f>SUM(G1209:G1210)</f>
        <v>0</v>
      </c>
      <c r="H1211" s="105"/>
      <c r="J1211" s="2"/>
    </row>
    <row r="1212" spans="1:22" s="188" customFormat="1" ht="13.5" customHeight="1">
      <c r="A1212" s="281">
        <v>2020</v>
      </c>
      <c r="B1212" s="180" t="s">
        <v>164</v>
      </c>
      <c r="C1212" s="180" t="s">
        <v>127</v>
      </c>
      <c r="D1212" s="180"/>
      <c r="E1212" s="182"/>
      <c r="F1212" s="183"/>
      <c r="G1212" s="184"/>
      <c r="H1212" s="185"/>
      <c r="I1212" s="186"/>
      <c r="J1212" s="186"/>
      <c r="K1212" s="186"/>
      <c r="L1212" s="186"/>
      <c r="M1212" s="186"/>
      <c r="N1212" s="186"/>
      <c r="O1212" s="186"/>
      <c r="P1212" s="186"/>
      <c r="Q1212" s="186"/>
      <c r="R1212" s="186"/>
      <c r="S1212" s="186"/>
      <c r="T1212" s="186"/>
    </row>
    <row r="1213" spans="1:22" s="188" customFormat="1" ht="13.5" customHeight="1">
      <c r="A1213" s="281">
        <v>2020</v>
      </c>
      <c r="B1213" s="180"/>
      <c r="C1213" s="180"/>
      <c r="D1213" s="180"/>
      <c r="E1213" s="182"/>
      <c r="F1213" s="183"/>
      <c r="G1213" s="184"/>
      <c r="H1213" s="185"/>
      <c r="I1213" s="186"/>
      <c r="J1213" s="186"/>
      <c r="K1213" s="186"/>
      <c r="L1213" s="186"/>
      <c r="M1213" s="186"/>
      <c r="N1213" s="186"/>
      <c r="O1213" s="186"/>
      <c r="P1213" s="186"/>
      <c r="Q1213" s="186"/>
      <c r="R1213" s="186"/>
      <c r="S1213" s="186"/>
      <c r="T1213" s="186"/>
    </row>
    <row r="1214" spans="1:22" ht="13.5" customHeight="1">
      <c r="A1214" s="124" t="s">
        <v>46</v>
      </c>
      <c r="B1214" s="125"/>
      <c r="C1214" s="125" t="s">
        <v>1435</v>
      </c>
      <c r="D1214" s="126"/>
      <c r="E1214" s="127"/>
      <c r="F1214" s="128"/>
      <c r="G1214" s="129">
        <f>G1208+G1211</f>
        <v>23</v>
      </c>
      <c r="H1214" s="130"/>
      <c r="J1214" s="93"/>
    </row>
    <row r="1215" spans="1:22" ht="13.5" customHeight="1">
      <c r="A1215" s="104"/>
      <c r="D1215" s="131"/>
      <c r="F1215" s="132"/>
      <c r="G1215" s="133"/>
      <c r="H1215" s="105"/>
      <c r="J1215" s="93"/>
    </row>
    <row r="1216" spans="1:22" ht="13.5" customHeight="1">
      <c r="A1216" s="104"/>
      <c r="D1216" s="131"/>
      <c r="F1216" s="132"/>
      <c r="G1216" s="133"/>
      <c r="H1216" s="105"/>
      <c r="J1216" s="93"/>
    </row>
    <row r="1217" spans="1:22" ht="13.5" customHeight="1">
      <c r="A1217" s="104">
        <v>2019</v>
      </c>
      <c r="B1217" s="73" t="s">
        <v>129</v>
      </c>
      <c r="C1217" s="73" t="s">
        <v>158</v>
      </c>
      <c r="D1217" s="72" t="s">
        <v>246</v>
      </c>
      <c r="E1217" s="85">
        <v>43779</v>
      </c>
      <c r="F1217" s="88" t="s">
        <v>1436</v>
      </c>
      <c r="G1217" s="87">
        <v>5</v>
      </c>
      <c r="H1217" s="105" t="s">
        <v>305</v>
      </c>
      <c r="J1217" s="93"/>
    </row>
    <row r="1218" spans="1:22" ht="13.5" customHeight="1">
      <c r="A1218" s="104">
        <v>2019</v>
      </c>
      <c r="B1218" s="116"/>
      <c r="C1218" s="116"/>
      <c r="D1218" s="342"/>
      <c r="E1218" s="118"/>
      <c r="F1218" s="152"/>
      <c r="G1218" s="87">
        <f>SUM(G1217)</f>
        <v>5</v>
      </c>
      <c r="H1218" s="120"/>
      <c r="I1218" s="296"/>
      <c r="J1218" s="93"/>
      <c r="K1218" s="271"/>
      <c r="L1218" s="271"/>
      <c r="M1218" s="271"/>
      <c r="N1218" s="271"/>
      <c r="O1218" s="271"/>
      <c r="P1218" s="271"/>
      <c r="Q1218" s="271"/>
      <c r="R1218" s="271"/>
      <c r="S1218" s="271"/>
      <c r="T1218" s="271"/>
      <c r="U1218" s="372"/>
      <c r="V1218" s="372"/>
    </row>
    <row r="1219" spans="1:22" ht="13.5" customHeight="1">
      <c r="A1219" s="124" t="s">
        <v>46</v>
      </c>
      <c r="B1219" s="125"/>
      <c r="C1219" s="125" t="s">
        <v>1437</v>
      </c>
      <c r="D1219" s="272"/>
      <c r="E1219" s="127"/>
      <c r="F1219" s="146"/>
      <c r="G1219" s="264">
        <f>G1218</f>
        <v>5</v>
      </c>
      <c r="H1219" s="130"/>
      <c r="J1219" s="93"/>
    </row>
    <row r="1220" spans="1:22" ht="13.5" customHeight="1">
      <c r="A1220" s="104"/>
      <c r="D1220" s="72"/>
      <c r="F1220" s="88"/>
      <c r="H1220" s="105"/>
      <c r="J1220" s="93"/>
    </row>
    <row r="1221" spans="1:22" s="115" customFormat="1" ht="13.5" customHeight="1">
      <c r="A1221" s="106">
        <v>2018</v>
      </c>
      <c r="B1221" s="107" t="s">
        <v>164</v>
      </c>
      <c r="C1221" s="107" t="s">
        <v>189</v>
      </c>
      <c r="D1221" s="108" t="s">
        <v>55</v>
      </c>
      <c r="E1221" s="109">
        <v>43149</v>
      </c>
      <c r="F1221" s="110" t="s">
        <v>1438</v>
      </c>
      <c r="G1221" s="111">
        <v>5</v>
      </c>
      <c r="H1221" s="112" t="s">
        <v>352</v>
      </c>
      <c r="I1221" s="113"/>
      <c r="J1221" s="114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</row>
    <row r="1222" spans="1:22" s="115" customFormat="1" ht="13.5" customHeight="1">
      <c r="A1222" s="106">
        <v>2018</v>
      </c>
      <c r="B1222" s="107" t="s">
        <v>164</v>
      </c>
      <c r="C1222" s="107" t="s">
        <v>189</v>
      </c>
      <c r="D1222" s="108" t="s">
        <v>222</v>
      </c>
      <c r="E1222" s="109">
        <v>43163</v>
      </c>
      <c r="F1222" s="110" t="s">
        <v>1439</v>
      </c>
      <c r="G1222" s="111">
        <v>10</v>
      </c>
      <c r="H1222" s="112" t="s">
        <v>1440</v>
      </c>
      <c r="I1222" s="113"/>
      <c r="J1222" s="114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</row>
    <row r="1223" spans="1:22" s="115" customFormat="1" ht="13.5" customHeight="1">
      <c r="A1223" s="106">
        <v>2018</v>
      </c>
      <c r="B1223" s="107" t="s">
        <v>164</v>
      </c>
      <c r="C1223" s="107" t="s">
        <v>189</v>
      </c>
      <c r="D1223" s="108" t="s">
        <v>222</v>
      </c>
      <c r="E1223" s="109">
        <v>43163</v>
      </c>
      <c r="F1223" s="110" t="s">
        <v>1441</v>
      </c>
      <c r="G1223" s="111">
        <v>7</v>
      </c>
      <c r="H1223" s="112" t="s">
        <v>1442</v>
      </c>
      <c r="I1223" s="113"/>
      <c r="J1223" s="114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</row>
    <row r="1224" spans="1:22" s="115" customFormat="1" ht="13.5" customHeight="1">
      <c r="A1224" s="106">
        <v>2018</v>
      </c>
      <c r="B1224" s="107"/>
      <c r="C1224" s="107"/>
      <c r="D1224" s="108"/>
      <c r="E1224" s="109"/>
      <c r="F1224" s="110"/>
      <c r="G1224" s="111">
        <f>SUM(G1221:G1223)</f>
        <v>22</v>
      </c>
      <c r="H1224" s="112"/>
      <c r="I1224" s="113"/>
      <c r="J1224" s="114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</row>
    <row r="1225" spans="1:22" ht="13.5" customHeight="1">
      <c r="A1225" s="124" t="s">
        <v>46</v>
      </c>
      <c r="B1225" s="125"/>
      <c r="C1225" s="125" t="s">
        <v>1443</v>
      </c>
      <c r="D1225" s="126"/>
      <c r="E1225" s="127"/>
      <c r="F1225" s="128"/>
      <c r="G1225" s="129">
        <f>G1224</f>
        <v>22</v>
      </c>
      <c r="H1225" s="130"/>
      <c r="J1225" s="93"/>
    </row>
    <row r="1226" spans="1:22" ht="13.5" customHeight="1">
      <c r="A1226" s="104"/>
      <c r="D1226" s="72"/>
      <c r="F1226" s="88"/>
      <c r="H1226" s="105"/>
      <c r="J1226" s="93"/>
    </row>
    <row r="1227" spans="1:22">
      <c r="A1227" s="173">
        <v>2019</v>
      </c>
      <c r="B1227" s="73" t="s">
        <v>129</v>
      </c>
      <c r="C1227" s="174" t="s">
        <v>150</v>
      </c>
      <c r="D1227" s="174" t="s">
        <v>277</v>
      </c>
      <c r="E1227" s="175">
        <v>43716</v>
      </c>
      <c r="F1227" s="1421" t="s">
        <v>1444</v>
      </c>
      <c r="G1227" s="173">
        <v>7</v>
      </c>
      <c r="H1227" s="105" t="s">
        <v>1185</v>
      </c>
    </row>
    <row r="1228" spans="1:22" s="115" customFormat="1" ht="13.5" customHeight="1">
      <c r="A1228" s="173">
        <v>2019</v>
      </c>
      <c r="B1228" s="107"/>
      <c r="C1228" s="107"/>
      <c r="D1228" s="108"/>
      <c r="E1228" s="109"/>
      <c r="F1228" s="110"/>
      <c r="G1228" s="133">
        <f>SUM(G1227)</f>
        <v>7</v>
      </c>
      <c r="H1228" s="112"/>
      <c r="I1228" s="113"/>
      <c r="J1228" s="114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</row>
    <row r="1229" spans="1:22" ht="13.5" customHeight="1">
      <c r="A1229" s="124" t="s">
        <v>46</v>
      </c>
      <c r="B1229" s="125"/>
      <c r="C1229" s="125" t="s">
        <v>1445</v>
      </c>
      <c r="D1229" s="126"/>
      <c r="E1229" s="127"/>
      <c r="F1229" s="128"/>
      <c r="G1229" s="129">
        <f>G1228</f>
        <v>7</v>
      </c>
      <c r="H1229" s="130"/>
      <c r="J1229" s="93"/>
    </row>
    <row r="1230" spans="1:22" ht="13.5" customHeight="1">
      <c r="A1230" s="104"/>
      <c r="D1230" s="131"/>
      <c r="F1230" s="132"/>
      <c r="G1230" s="133"/>
      <c r="H1230" s="105"/>
      <c r="J1230" s="93"/>
    </row>
    <row r="1231" spans="1:22" ht="13.5" customHeight="1">
      <c r="A1231" s="104">
        <v>2019</v>
      </c>
      <c r="B1231" s="73" t="s">
        <v>129</v>
      </c>
      <c r="C1231" s="73" t="s">
        <v>159</v>
      </c>
      <c r="D1231" s="72" t="s">
        <v>64</v>
      </c>
      <c r="E1231" s="85">
        <v>43533</v>
      </c>
      <c r="F1231" s="88" t="s">
        <v>1446</v>
      </c>
      <c r="G1231" s="87">
        <v>0</v>
      </c>
      <c r="H1231" s="105" t="s">
        <v>659</v>
      </c>
      <c r="I1231" s="2" t="s">
        <v>234</v>
      </c>
      <c r="J1231" s="2"/>
    </row>
    <row r="1232" spans="1:22" ht="13.5" customHeight="1">
      <c r="A1232" s="104">
        <v>2019</v>
      </c>
      <c r="B1232" s="73" t="s">
        <v>129</v>
      </c>
      <c r="C1232" s="73" t="s">
        <v>159</v>
      </c>
      <c r="D1232" s="72" t="s">
        <v>64</v>
      </c>
      <c r="E1232" s="85">
        <v>43533</v>
      </c>
      <c r="F1232" s="88" t="s">
        <v>1447</v>
      </c>
      <c r="G1232" s="87">
        <v>0</v>
      </c>
      <c r="H1232" s="105" t="s">
        <v>765</v>
      </c>
      <c r="I1232" s="2" t="s">
        <v>234</v>
      </c>
      <c r="J1232" s="2"/>
    </row>
    <row r="1233" spans="1:20" ht="13.5" customHeight="1">
      <c r="A1233" s="104">
        <v>2019</v>
      </c>
      <c r="B1233" s="73" t="s">
        <v>129</v>
      </c>
      <c r="C1233" s="73" t="s">
        <v>159</v>
      </c>
      <c r="D1233" s="72" t="s">
        <v>68</v>
      </c>
      <c r="E1233" s="85">
        <v>43540</v>
      </c>
      <c r="F1233" s="88" t="s">
        <v>1448</v>
      </c>
      <c r="G1233" s="87">
        <v>5</v>
      </c>
      <c r="H1233" s="105" t="s">
        <v>765</v>
      </c>
      <c r="I1233" s="2" t="s">
        <v>234</v>
      </c>
      <c r="J1233" s="2"/>
    </row>
    <row r="1234" spans="1:20" ht="13.5" customHeight="1">
      <c r="A1234" s="104">
        <v>2019</v>
      </c>
      <c r="D1234" s="72"/>
      <c r="F1234" s="88"/>
      <c r="G1234" s="87">
        <f>SUM(G1231:G1233)</f>
        <v>5</v>
      </c>
      <c r="H1234" s="105"/>
      <c r="J1234" s="2"/>
    </row>
    <row r="1235" spans="1:20" ht="13.5" customHeight="1">
      <c r="A1235" s="124" t="s">
        <v>46</v>
      </c>
      <c r="B1235" s="125"/>
      <c r="C1235" s="125" t="s">
        <v>1449</v>
      </c>
      <c r="D1235" s="272"/>
      <c r="E1235" s="127"/>
      <c r="F1235" s="146"/>
      <c r="G1235" s="264">
        <f>G1234</f>
        <v>5</v>
      </c>
      <c r="H1235" s="130"/>
      <c r="J1235" s="2"/>
    </row>
    <row r="1236" spans="1:20" ht="13.5" customHeight="1">
      <c r="A1236" s="104"/>
      <c r="D1236" s="72"/>
      <c r="F1236" s="88"/>
      <c r="H1236" s="105"/>
      <c r="J1236" s="2"/>
    </row>
    <row r="1237" spans="1:20" ht="13.5" customHeight="1">
      <c r="A1237" s="147">
        <v>2019</v>
      </c>
      <c r="C1237" s="148"/>
      <c r="F1237" s="88"/>
      <c r="G1237" s="133">
        <v>0</v>
      </c>
      <c r="H1237" s="105"/>
      <c r="J1237" s="93"/>
    </row>
    <row r="1238" spans="1:20" ht="13.5" customHeight="1">
      <c r="A1238" s="144" t="s">
        <v>46</v>
      </c>
      <c r="B1238" s="125"/>
      <c r="C1238" s="145" t="s">
        <v>1450</v>
      </c>
      <c r="D1238" s="125"/>
      <c r="E1238" s="127"/>
      <c r="F1238" s="146"/>
      <c r="G1238" s="129">
        <v>0</v>
      </c>
      <c r="H1238" s="130"/>
      <c r="J1238" s="93"/>
    </row>
    <row r="1239" spans="1:20" ht="13.5" customHeight="1">
      <c r="A1239" s="278"/>
      <c r="B1239" s="154"/>
      <c r="C1239" s="154"/>
      <c r="D1239" s="279"/>
      <c r="E1239" s="156"/>
      <c r="F1239" s="157"/>
      <c r="G1239" s="280"/>
      <c r="H1239" s="179"/>
      <c r="J1239" s="93"/>
    </row>
    <row r="1240" spans="1:20" s="115" customFormat="1" ht="13.5" customHeight="1">
      <c r="A1240" s="106">
        <v>2018</v>
      </c>
      <c r="B1240" s="107" t="s">
        <v>129</v>
      </c>
      <c r="C1240" s="107" t="s">
        <v>1451</v>
      </c>
      <c r="D1240" s="171" t="s">
        <v>702</v>
      </c>
      <c r="E1240" s="109">
        <v>43267</v>
      </c>
      <c r="F1240" s="170" t="s">
        <v>1452</v>
      </c>
      <c r="G1240" s="172">
        <v>0</v>
      </c>
      <c r="H1240" s="112" t="s">
        <v>765</v>
      </c>
      <c r="I1240" s="113" t="s">
        <v>234</v>
      </c>
      <c r="J1240" s="113"/>
      <c r="K1240" s="113"/>
      <c r="L1240" s="113"/>
      <c r="M1240" s="113"/>
      <c r="N1240" s="113"/>
      <c r="O1240" s="113"/>
      <c r="P1240" s="113"/>
      <c r="Q1240" s="113"/>
      <c r="R1240" s="113"/>
      <c r="S1240" s="113"/>
      <c r="T1240" s="113"/>
    </row>
    <row r="1241" spans="1:20" s="115" customFormat="1" ht="13.5" customHeight="1">
      <c r="A1241" s="106">
        <v>2018</v>
      </c>
      <c r="B1241" s="107"/>
      <c r="C1241" s="107"/>
      <c r="D1241" s="171"/>
      <c r="E1241" s="109"/>
      <c r="F1241" s="170"/>
      <c r="G1241" s="172">
        <f>G1240</f>
        <v>0</v>
      </c>
      <c r="H1241" s="112"/>
      <c r="I1241" s="113"/>
      <c r="J1241" s="113"/>
      <c r="K1241" s="113"/>
      <c r="L1241" s="113"/>
      <c r="M1241" s="113"/>
      <c r="N1241" s="113"/>
      <c r="O1241" s="113"/>
      <c r="P1241" s="113"/>
      <c r="Q1241" s="113"/>
      <c r="R1241" s="113"/>
      <c r="S1241" s="113"/>
      <c r="T1241" s="113"/>
    </row>
    <row r="1242" spans="1:20" ht="13.5" customHeight="1">
      <c r="A1242" s="124" t="s">
        <v>46</v>
      </c>
      <c r="B1242" s="125"/>
      <c r="C1242" s="125" t="s">
        <v>1453</v>
      </c>
      <c r="D1242" s="272"/>
      <c r="E1242" s="127"/>
      <c r="F1242" s="146"/>
      <c r="G1242" s="264">
        <f>G1241</f>
        <v>0</v>
      </c>
      <c r="H1242" s="130"/>
      <c r="J1242" s="2"/>
    </row>
    <row r="1243" spans="1:20" ht="13.5" customHeight="1">
      <c r="A1243" s="278"/>
      <c r="B1243" s="154"/>
      <c r="C1243" s="154"/>
      <c r="D1243" s="279"/>
      <c r="E1243" s="156"/>
      <c r="F1243" s="157"/>
      <c r="G1243" s="280"/>
      <c r="H1243" s="179"/>
      <c r="J1243" s="93"/>
    </row>
    <row r="1244" spans="1:20" s="115" customFormat="1" ht="13.5" customHeight="1">
      <c r="A1244" s="104">
        <v>2019</v>
      </c>
      <c r="B1244" s="73" t="s">
        <v>53</v>
      </c>
      <c r="C1244" s="73" t="s">
        <v>160</v>
      </c>
      <c r="D1244" s="72" t="s">
        <v>94</v>
      </c>
      <c r="E1244" s="85">
        <v>43772</v>
      </c>
      <c r="F1244" s="88" t="s">
        <v>1454</v>
      </c>
      <c r="G1244" s="87">
        <v>5</v>
      </c>
      <c r="H1244" s="105" t="s">
        <v>435</v>
      </c>
      <c r="I1244" s="113"/>
      <c r="J1244" s="113"/>
      <c r="K1244" s="113"/>
      <c r="L1244" s="113"/>
      <c r="M1244" s="113"/>
      <c r="N1244" s="113"/>
      <c r="O1244" s="113"/>
      <c r="P1244" s="113"/>
      <c r="Q1244" s="113"/>
      <c r="R1244" s="113"/>
      <c r="S1244" s="113"/>
      <c r="T1244" s="113"/>
    </row>
    <row r="1245" spans="1:20" s="115" customFormat="1" ht="13.5" customHeight="1">
      <c r="A1245" s="104">
        <v>2018</v>
      </c>
      <c r="B1245" s="73"/>
      <c r="C1245" s="73"/>
      <c r="D1245" s="72"/>
      <c r="E1245" s="85"/>
      <c r="F1245" s="88"/>
      <c r="G1245" s="87">
        <f>G1244</f>
        <v>5</v>
      </c>
      <c r="H1245" s="105"/>
      <c r="I1245" s="113"/>
      <c r="J1245" s="113"/>
      <c r="K1245" s="113"/>
      <c r="L1245" s="113"/>
      <c r="M1245" s="113"/>
      <c r="N1245" s="113"/>
      <c r="O1245" s="113"/>
      <c r="P1245" s="113"/>
      <c r="Q1245" s="113"/>
      <c r="R1245" s="113"/>
      <c r="S1245" s="113"/>
      <c r="T1245" s="113"/>
    </row>
    <row r="1246" spans="1:20" ht="13.5" customHeight="1">
      <c r="A1246" s="124" t="s">
        <v>46</v>
      </c>
      <c r="B1246" s="125"/>
      <c r="C1246" s="125" t="s">
        <v>1455</v>
      </c>
      <c r="D1246" s="272"/>
      <c r="E1246" s="127"/>
      <c r="F1246" s="146"/>
      <c r="G1246" s="264">
        <f>G1245</f>
        <v>5</v>
      </c>
      <c r="H1246" s="130"/>
      <c r="J1246" s="2"/>
    </row>
    <row r="1247" spans="1:20" ht="13.5" customHeight="1">
      <c r="A1247" s="278"/>
      <c r="B1247" s="154"/>
      <c r="C1247" s="154"/>
      <c r="D1247" s="279"/>
      <c r="E1247" s="156"/>
      <c r="F1247" s="157"/>
      <c r="G1247" s="280"/>
      <c r="H1247" s="179"/>
      <c r="J1247" s="93"/>
    </row>
    <row r="1248" spans="1:20" s="115" customFormat="1" ht="13.5" customHeight="1">
      <c r="A1248" s="106">
        <v>2018</v>
      </c>
      <c r="B1248" s="107" t="s">
        <v>699</v>
      </c>
      <c r="C1248" s="107" t="s">
        <v>1456</v>
      </c>
      <c r="D1248" s="171" t="s">
        <v>1457</v>
      </c>
      <c r="E1248" s="109">
        <v>43170</v>
      </c>
      <c r="F1248" s="170" t="s">
        <v>1458</v>
      </c>
      <c r="G1248" s="172">
        <v>10</v>
      </c>
      <c r="H1248" s="112" t="s">
        <v>1295</v>
      </c>
      <c r="I1248" s="113"/>
      <c r="J1248" s="113"/>
      <c r="K1248" s="113"/>
      <c r="L1248" s="113"/>
      <c r="M1248" s="113"/>
      <c r="N1248" s="113"/>
      <c r="O1248" s="113"/>
      <c r="P1248" s="113"/>
      <c r="Q1248" s="113"/>
      <c r="R1248" s="113"/>
      <c r="S1248" s="113"/>
      <c r="T1248" s="113"/>
    </row>
    <row r="1249" spans="1:22" s="115" customFormat="1" ht="13.5" customHeight="1">
      <c r="A1249" s="106">
        <v>2018</v>
      </c>
      <c r="B1249" s="107"/>
      <c r="C1249" s="107"/>
      <c r="D1249" s="171"/>
      <c r="E1249" s="109"/>
      <c r="F1249" s="170"/>
      <c r="G1249" s="172">
        <f>G1248</f>
        <v>10</v>
      </c>
      <c r="H1249" s="112"/>
      <c r="I1249" s="113"/>
      <c r="J1249" s="113"/>
      <c r="K1249" s="113"/>
      <c r="L1249" s="113"/>
      <c r="M1249" s="113"/>
      <c r="N1249" s="113"/>
      <c r="O1249" s="113"/>
      <c r="P1249" s="113"/>
      <c r="Q1249" s="113"/>
      <c r="R1249" s="113"/>
      <c r="S1249" s="113"/>
      <c r="T1249" s="113"/>
    </row>
    <row r="1250" spans="1:22" ht="13.5" customHeight="1">
      <c r="A1250" s="124" t="s">
        <v>46</v>
      </c>
      <c r="B1250" s="125"/>
      <c r="C1250" s="125" t="s">
        <v>1459</v>
      </c>
      <c r="D1250" s="272"/>
      <c r="E1250" s="127"/>
      <c r="F1250" s="146"/>
      <c r="G1250" s="264">
        <f>G1249</f>
        <v>10</v>
      </c>
      <c r="H1250" s="130"/>
      <c r="J1250" s="2"/>
    </row>
    <row r="1251" spans="1:22" ht="13.5" customHeight="1">
      <c r="A1251" s="104"/>
      <c r="D1251" s="72"/>
      <c r="F1251" s="88"/>
      <c r="H1251" s="105"/>
      <c r="J1251" s="93"/>
    </row>
    <row r="1252" spans="1:22" ht="13.5" customHeight="1">
      <c r="A1252" s="104">
        <v>2019</v>
      </c>
      <c r="B1252" s="73" t="s">
        <v>129</v>
      </c>
      <c r="C1252" s="73" t="s">
        <v>143</v>
      </c>
      <c r="D1252" s="72" t="s">
        <v>819</v>
      </c>
      <c r="E1252" s="85">
        <v>43765</v>
      </c>
      <c r="F1252" s="88" t="s">
        <v>1460</v>
      </c>
      <c r="G1252" s="87">
        <v>5</v>
      </c>
      <c r="H1252" s="105" t="s">
        <v>305</v>
      </c>
      <c r="J1252" s="2"/>
    </row>
    <row r="1253" spans="1:22" ht="13.5" customHeight="1">
      <c r="A1253" s="104">
        <v>2019</v>
      </c>
      <c r="B1253" s="73" t="s">
        <v>129</v>
      </c>
      <c r="C1253" s="73" t="s">
        <v>143</v>
      </c>
      <c r="D1253" s="72" t="s">
        <v>819</v>
      </c>
      <c r="E1253" s="85">
        <v>43765</v>
      </c>
      <c r="F1253" s="88" t="s">
        <v>1461</v>
      </c>
      <c r="G1253" s="87">
        <v>5</v>
      </c>
      <c r="H1253" s="105" t="s">
        <v>295</v>
      </c>
      <c r="J1253" s="2"/>
    </row>
    <row r="1254" spans="1:22" ht="13.5" customHeight="1">
      <c r="A1254" s="104">
        <v>2019</v>
      </c>
      <c r="B1254" s="73" t="s">
        <v>129</v>
      </c>
      <c r="C1254" s="73" t="s">
        <v>143</v>
      </c>
      <c r="D1254" s="72" t="s">
        <v>94</v>
      </c>
      <c r="E1254" s="85">
        <v>43765</v>
      </c>
      <c r="F1254" s="88" t="s">
        <v>1461</v>
      </c>
      <c r="G1254" s="87">
        <v>5</v>
      </c>
      <c r="H1254" s="105" t="s">
        <v>295</v>
      </c>
      <c r="J1254" s="2"/>
    </row>
    <row r="1255" spans="1:22" ht="13.5" customHeight="1">
      <c r="A1255" s="104">
        <v>2019</v>
      </c>
      <c r="B1255" s="116"/>
      <c r="C1255" s="116"/>
      <c r="D1255" s="342"/>
      <c r="E1255" s="118"/>
      <c r="F1255" s="152"/>
      <c r="G1255" s="87">
        <f>SUM(G1252:G1254)</f>
        <v>15</v>
      </c>
      <c r="H1255" s="120"/>
      <c r="I1255" s="261"/>
      <c r="J1255" s="261"/>
      <c r="K1255" s="261"/>
      <c r="L1255" s="261"/>
      <c r="M1255" s="261"/>
      <c r="N1255" s="261"/>
      <c r="O1255" s="261"/>
      <c r="P1255" s="261"/>
      <c r="Q1255" s="261"/>
      <c r="R1255" s="261"/>
      <c r="S1255" s="261"/>
      <c r="T1255" s="261"/>
      <c r="U1255" s="340"/>
      <c r="V1255" s="340"/>
    </row>
    <row r="1256" spans="1:22" ht="13.5" customHeight="1">
      <c r="A1256" s="124" t="s">
        <v>46</v>
      </c>
      <c r="B1256" s="125"/>
      <c r="C1256" s="125" t="s">
        <v>1459</v>
      </c>
      <c r="D1256" s="272"/>
      <c r="E1256" s="127"/>
      <c r="F1256" s="146"/>
      <c r="G1256" s="264">
        <f>G1255</f>
        <v>15</v>
      </c>
      <c r="H1256" s="130"/>
      <c r="J1256" s="2"/>
    </row>
    <row r="1257" spans="1:22" ht="13.5" customHeight="1">
      <c r="A1257" s="104"/>
      <c r="D1257" s="72"/>
      <c r="F1257" s="88"/>
      <c r="H1257" s="105"/>
      <c r="J1257" s="2"/>
    </row>
    <row r="1258" spans="1:22" ht="13.5" customHeight="1">
      <c r="A1258" s="104">
        <v>2019</v>
      </c>
      <c r="B1258" s="73" t="s">
        <v>129</v>
      </c>
      <c r="C1258" s="73" t="s">
        <v>161</v>
      </c>
      <c r="D1258" s="72" t="s">
        <v>433</v>
      </c>
      <c r="E1258" s="85">
        <v>43548</v>
      </c>
      <c r="F1258" s="88" t="s">
        <v>1462</v>
      </c>
      <c r="G1258" s="87">
        <v>5</v>
      </c>
      <c r="H1258" s="105" t="s">
        <v>1463</v>
      </c>
      <c r="J1258" s="2"/>
    </row>
    <row r="1259" spans="1:22" ht="13.5" customHeight="1">
      <c r="A1259" s="104">
        <v>2019</v>
      </c>
      <c r="D1259" s="72"/>
      <c r="F1259" s="88"/>
      <c r="G1259" s="87">
        <f>SUM(G1258)</f>
        <v>5</v>
      </c>
      <c r="H1259" s="105"/>
      <c r="J1259" s="2"/>
    </row>
    <row r="1260" spans="1:22" ht="13.5" customHeight="1">
      <c r="A1260" s="124" t="s">
        <v>46</v>
      </c>
      <c r="B1260" s="125"/>
      <c r="C1260" s="125" t="s">
        <v>1464</v>
      </c>
      <c r="D1260" s="272"/>
      <c r="E1260" s="127"/>
      <c r="F1260" s="146"/>
      <c r="G1260" s="264">
        <f>G1259</f>
        <v>5</v>
      </c>
      <c r="H1260" s="130"/>
      <c r="J1260" s="2"/>
    </row>
    <row r="1261" spans="1:22" ht="13.5" customHeight="1">
      <c r="A1261" s="278"/>
      <c r="B1261" s="154"/>
      <c r="C1261" s="154"/>
      <c r="D1261" s="279"/>
      <c r="E1261" s="156"/>
      <c r="F1261" s="157"/>
      <c r="G1261" s="280"/>
      <c r="H1261" s="179"/>
      <c r="J1261" s="2"/>
    </row>
    <row r="1262" spans="1:22" s="115" customFormat="1" ht="13.5" customHeight="1">
      <c r="A1262" s="134">
        <v>2018</v>
      </c>
      <c r="B1262" s="107" t="s">
        <v>129</v>
      </c>
      <c r="C1262" s="169" t="s">
        <v>137</v>
      </c>
      <c r="D1262" s="107" t="s">
        <v>222</v>
      </c>
      <c r="E1262" s="109">
        <v>43163</v>
      </c>
      <c r="F1262" s="170" t="s">
        <v>1465</v>
      </c>
      <c r="G1262" s="111">
        <v>7</v>
      </c>
      <c r="H1262" s="112" t="s">
        <v>1466</v>
      </c>
      <c r="I1262" s="113"/>
      <c r="J1262" s="114"/>
      <c r="K1262" s="113"/>
      <c r="L1262" s="113"/>
      <c r="M1262" s="113"/>
      <c r="N1262" s="113"/>
      <c r="O1262" s="113"/>
      <c r="P1262" s="113"/>
      <c r="Q1262" s="113"/>
      <c r="R1262" s="113"/>
      <c r="S1262" s="113"/>
      <c r="T1262" s="113"/>
    </row>
    <row r="1263" spans="1:22" ht="13.5" customHeight="1">
      <c r="A1263" s="134">
        <v>2018</v>
      </c>
      <c r="B1263" s="116"/>
      <c r="C1263" s="151"/>
      <c r="D1263" s="116"/>
      <c r="E1263" s="118"/>
      <c r="F1263" s="152"/>
      <c r="G1263" s="111">
        <f>SUM(G1262)</f>
        <v>7</v>
      </c>
      <c r="H1263" s="120"/>
      <c r="J1263" s="189"/>
      <c r="K1263" s="186"/>
    </row>
    <row r="1264" spans="1:22" ht="13.5" customHeight="1">
      <c r="A1264" s="147">
        <v>2019</v>
      </c>
      <c r="B1264" s="73" t="s">
        <v>129</v>
      </c>
      <c r="C1264" s="148" t="s">
        <v>137</v>
      </c>
      <c r="D1264" s="73" t="s">
        <v>94</v>
      </c>
      <c r="E1264" s="85">
        <v>43772</v>
      </c>
      <c r="F1264" s="88" t="s">
        <v>1467</v>
      </c>
      <c r="G1264" s="133">
        <v>5</v>
      </c>
      <c r="H1264" s="105" t="s">
        <v>765</v>
      </c>
      <c r="J1264" s="93"/>
    </row>
    <row r="1265" spans="1:22" ht="13.5" customHeight="1">
      <c r="A1265" s="147">
        <v>2018</v>
      </c>
      <c r="C1265" s="148"/>
      <c r="F1265" s="88"/>
      <c r="G1265" s="133">
        <f>SUM(G1264)</f>
        <v>5</v>
      </c>
      <c r="H1265" s="105"/>
      <c r="J1265" s="93"/>
    </row>
    <row r="1266" spans="1:22" ht="13.5" customHeight="1">
      <c r="A1266" s="343">
        <v>2020</v>
      </c>
      <c r="B1266" s="344" t="s">
        <v>129</v>
      </c>
      <c r="C1266" s="345" t="s">
        <v>137</v>
      </c>
      <c r="D1266" s="345" t="s">
        <v>252</v>
      </c>
      <c r="E1266" s="346">
        <v>43891</v>
      </c>
      <c r="F1266" s="347" t="s">
        <v>1467</v>
      </c>
      <c r="G1266" s="348">
        <v>3</v>
      </c>
      <c r="H1266" s="1366" t="s">
        <v>1468</v>
      </c>
      <c r="J1266" s="93"/>
    </row>
    <row r="1267" spans="1:22" ht="13.5" customHeight="1">
      <c r="A1267" s="147"/>
      <c r="C1267" s="148"/>
      <c r="F1267" s="88"/>
      <c r="G1267" s="133">
        <f>SUM(G1266:G1266)</f>
        <v>3</v>
      </c>
      <c r="H1267" s="105"/>
      <c r="J1267" s="93"/>
    </row>
    <row r="1268" spans="1:22" ht="13.5" customHeight="1">
      <c r="A1268" s="147"/>
      <c r="C1268" s="148"/>
      <c r="F1268" s="88"/>
      <c r="G1268" s="133"/>
      <c r="H1268" s="105"/>
      <c r="J1268" s="93"/>
    </row>
    <row r="1269" spans="1:22" ht="13.5" customHeight="1">
      <c r="A1269" s="144" t="s">
        <v>46</v>
      </c>
      <c r="B1269" s="125"/>
      <c r="C1269" s="145" t="s">
        <v>1469</v>
      </c>
      <c r="D1269" s="125"/>
      <c r="E1269" s="127"/>
      <c r="F1269" s="146"/>
      <c r="G1269" s="129">
        <f>G1263+G1265+G1267</f>
        <v>15</v>
      </c>
      <c r="H1269" s="130"/>
      <c r="J1269" s="93"/>
    </row>
    <row r="1270" spans="1:22" ht="13.5" customHeight="1">
      <c r="A1270" s="147"/>
      <c r="C1270" s="148"/>
      <c r="F1270" s="88"/>
      <c r="G1270" s="133"/>
      <c r="H1270" s="105"/>
      <c r="J1270" s="93"/>
    </row>
    <row r="1271" spans="1:22" ht="13.5" customHeight="1">
      <c r="A1271" s="198">
        <v>2017</v>
      </c>
      <c r="B1271" s="116" t="s">
        <v>53</v>
      </c>
      <c r="C1271" s="151" t="s">
        <v>1470</v>
      </c>
      <c r="D1271" s="116" t="s">
        <v>68</v>
      </c>
      <c r="E1271" s="118">
        <v>42812</v>
      </c>
      <c r="F1271" s="152" t="s">
        <v>1471</v>
      </c>
      <c r="G1271" s="199">
        <v>5</v>
      </c>
      <c r="H1271" s="120" t="s">
        <v>435</v>
      </c>
      <c r="I1271" s="261"/>
      <c r="J1271" s="189"/>
      <c r="K1271" s="261"/>
      <c r="L1271" s="261"/>
      <c r="M1271" s="261"/>
      <c r="N1271" s="261"/>
      <c r="O1271" s="261"/>
      <c r="P1271" s="261"/>
      <c r="Q1271" s="261"/>
      <c r="R1271" s="261"/>
      <c r="S1271" s="261"/>
      <c r="T1271" s="261"/>
      <c r="U1271" s="340"/>
      <c r="V1271" s="340"/>
    </row>
    <row r="1272" spans="1:22" ht="13.5" customHeight="1">
      <c r="A1272" s="198">
        <v>2017</v>
      </c>
      <c r="B1272" s="116"/>
      <c r="C1272" s="151"/>
      <c r="D1272" s="116"/>
      <c r="E1272" s="118"/>
      <c r="F1272" s="152"/>
      <c r="G1272" s="199">
        <v>5</v>
      </c>
      <c r="H1272" s="120"/>
      <c r="I1272" s="261"/>
      <c r="J1272" s="189"/>
      <c r="K1272" s="261"/>
      <c r="L1272" s="261"/>
      <c r="M1272" s="261"/>
      <c r="N1272" s="261"/>
      <c r="O1272" s="261"/>
      <c r="P1272" s="261"/>
      <c r="Q1272" s="261"/>
      <c r="R1272" s="261"/>
      <c r="S1272" s="261"/>
      <c r="T1272" s="261"/>
      <c r="U1272" s="340"/>
      <c r="V1272" s="340"/>
    </row>
    <row r="1273" spans="1:22" s="115" customFormat="1" ht="13.5" customHeight="1">
      <c r="A1273" s="134">
        <v>2018</v>
      </c>
      <c r="B1273" s="107" t="s">
        <v>53</v>
      </c>
      <c r="C1273" s="169" t="s">
        <v>1470</v>
      </c>
      <c r="D1273" s="107" t="s">
        <v>346</v>
      </c>
      <c r="E1273" s="109">
        <v>43219</v>
      </c>
      <c r="F1273" s="170" t="s">
        <v>1472</v>
      </c>
      <c r="G1273" s="111">
        <v>0</v>
      </c>
      <c r="H1273" s="112" t="s">
        <v>309</v>
      </c>
      <c r="I1273" s="113" t="s">
        <v>234</v>
      </c>
      <c r="J1273" s="114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</row>
    <row r="1274" spans="1:22" ht="13.5" customHeight="1">
      <c r="A1274" s="134">
        <v>2018</v>
      </c>
      <c r="B1274" s="116"/>
      <c r="C1274" s="151"/>
      <c r="D1274" s="116"/>
      <c r="E1274" s="118"/>
      <c r="F1274" s="152"/>
      <c r="G1274" s="111">
        <v>0</v>
      </c>
      <c r="H1274" s="120"/>
      <c r="I1274" s="261"/>
      <c r="J1274" s="189"/>
      <c r="K1274" s="261"/>
      <c r="L1274" s="261"/>
      <c r="M1274" s="261"/>
      <c r="N1274" s="261"/>
      <c r="O1274" s="261"/>
      <c r="P1274" s="261"/>
      <c r="Q1274" s="261"/>
      <c r="R1274" s="261"/>
      <c r="S1274" s="261"/>
      <c r="T1274" s="261"/>
      <c r="U1274" s="340"/>
      <c r="V1274" s="340"/>
    </row>
    <row r="1275" spans="1:22" ht="13.5" customHeight="1">
      <c r="A1275" s="144" t="s">
        <v>46</v>
      </c>
      <c r="B1275" s="125"/>
      <c r="C1275" s="145" t="s">
        <v>1473</v>
      </c>
      <c r="D1275" s="125"/>
      <c r="E1275" s="127"/>
      <c r="F1275" s="146"/>
      <c r="G1275" s="129">
        <f>SUM(G1271)</f>
        <v>5</v>
      </c>
      <c r="H1275" s="130"/>
      <c r="J1275" s="93"/>
    </row>
    <row r="1276" spans="1:22" ht="13.5" customHeight="1">
      <c r="A1276" s="147"/>
      <c r="C1276" s="148"/>
      <c r="F1276" s="88"/>
      <c r="G1276" s="133"/>
      <c r="H1276" s="105"/>
      <c r="J1276" s="93"/>
    </row>
    <row r="1277" spans="1:22" s="115" customFormat="1" ht="13.5" customHeight="1">
      <c r="A1277" s="134">
        <v>2018</v>
      </c>
      <c r="B1277" s="107" t="s">
        <v>91</v>
      </c>
      <c r="C1277" s="169" t="s">
        <v>116</v>
      </c>
      <c r="D1277" s="107" t="s">
        <v>86</v>
      </c>
      <c r="E1277" s="109">
        <v>43211</v>
      </c>
      <c r="F1277" s="170" t="s">
        <v>1474</v>
      </c>
      <c r="G1277" s="111">
        <v>0</v>
      </c>
      <c r="H1277" s="112" t="s">
        <v>670</v>
      </c>
      <c r="I1277" s="113" t="s">
        <v>234</v>
      </c>
      <c r="J1277" s="114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</row>
    <row r="1278" spans="1:22" s="115" customFormat="1" ht="13.5" customHeight="1">
      <c r="A1278" s="134">
        <v>2018</v>
      </c>
      <c r="B1278" s="107" t="s">
        <v>91</v>
      </c>
      <c r="C1278" s="107" t="s">
        <v>116</v>
      </c>
      <c r="D1278" s="107" t="s">
        <v>227</v>
      </c>
      <c r="E1278" s="135">
        <v>43240</v>
      </c>
      <c r="F1278" s="136" t="s">
        <v>1475</v>
      </c>
      <c r="G1278" s="111">
        <v>7</v>
      </c>
      <c r="H1278" s="112" t="s">
        <v>1476</v>
      </c>
      <c r="I1278" s="113"/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</row>
    <row r="1279" spans="1:22" s="115" customFormat="1">
      <c r="A1279" s="134">
        <v>2018</v>
      </c>
      <c r="B1279" s="107" t="s">
        <v>91</v>
      </c>
      <c r="C1279" s="107" t="s">
        <v>116</v>
      </c>
      <c r="D1279" s="107" t="s">
        <v>370</v>
      </c>
      <c r="E1279" s="109">
        <v>43247</v>
      </c>
      <c r="F1279" s="170" t="s">
        <v>1477</v>
      </c>
      <c r="G1279" s="111">
        <v>5</v>
      </c>
      <c r="H1279" s="112" t="s">
        <v>457</v>
      </c>
      <c r="I1279" s="113"/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</row>
    <row r="1280" spans="1:22" s="115" customFormat="1" ht="13.5" customHeight="1">
      <c r="A1280" s="134">
        <v>2018</v>
      </c>
      <c r="B1280" s="107"/>
      <c r="C1280" s="169"/>
      <c r="D1280" s="107"/>
      <c r="E1280" s="109"/>
      <c r="F1280" s="170"/>
      <c r="G1280" s="111">
        <f>SUM(G1277:G1279)</f>
        <v>12</v>
      </c>
      <c r="H1280" s="112"/>
      <c r="I1280" s="113"/>
      <c r="J1280" s="114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</row>
    <row r="1281" spans="1:10">
      <c r="A1281" s="147">
        <v>2019</v>
      </c>
      <c r="B1281" s="73" t="s">
        <v>91</v>
      </c>
      <c r="C1281" s="73" t="s">
        <v>116</v>
      </c>
      <c r="D1281" s="73" t="s">
        <v>86</v>
      </c>
      <c r="E1281" s="85">
        <v>43562</v>
      </c>
      <c r="F1281" s="88" t="s">
        <v>1478</v>
      </c>
      <c r="G1281" s="133">
        <v>0</v>
      </c>
      <c r="H1281" s="105" t="s">
        <v>800</v>
      </c>
      <c r="I1281" s="2" t="s">
        <v>234</v>
      </c>
      <c r="J1281" s="2"/>
    </row>
    <row r="1282" spans="1:10">
      <c r="A1282" s="173">
        <v>2019</v>
      </c>
      <c r="B1282" s="73" t="s">
        <v>91</v>
      </c>
      <c r="C1282" s="174" t="s">
        <v>116</v>
      </c>
      <c r="D1282" s="174" t="s">
        <v>277</v>
      </c>
      <c r="E1282" s="175">
        <v>43716</v>
      </c>
      <c r="F1282" s="1421" t="s">
        <v>1479</v>
      </c>
      <c r="G1282" s="173">
        <v>10</v>
      </c>
      <c r="H1282" s="105" t="s">
        <v>1215</v>
      </c>
    </row>
    <row r="1283" spans="1:10">
      <c r="A1283" s="173">
        <v>2019</v>
      </c>
      <c r="B1283" s="73" t="s">
        <v>91</v>
      </c>
      <c r="C1283" s="174" t="s">
        <v>116</v>
      </c>
      <c r="D1283" s="174" t="s">
        <v>277</v>
      </c>
      <c r="E1283" s="175">
        <v>43716</v>
      </c>
      <c r="F1283" s="1421" t="s">
        <v>1480</v>
      </c>
      <c r="G1283" s="173">
        <v>3</v>
      </c>
      <c r="H1283" s="105" t="s">
        <v>1151</v>
      </c>
    </row>
    <row r="1284" spans="1:10">
      <c r="A1284" s="173">
        <v>2019</v>
      </c>
      <c r="B1284" s="73" t="s">
        <v>91</v>
      </c>
      <c r="C1284" s="174" t="s">
        <v>116</v>
      </c>
      <c r="D1284" s="174" t="s">
        <v>277</v>
      </c>
      <c r="E1284" s="175">
        <v>43716</v>
      </c>
      <c r="F1284" s="1421" t="s">
        <v>1481</v>
      </c>
      <c r="G1284" s="173">
        <v>7</v>
      </c>
      <c r="H1284" s="105" t="s">
        <v>976</v>
      </c>
    </row>
    <row r="1285" spans="1:10">
      <c r="A1285" s="147">
        <v>2019</v>
      </c>
      <c r="F1285" s="88"/>
      <c r="G1285" s="133">
        <f>SUM(G1281:G1284)</f>
        <v>20</v>
      </c>
      <c r="H1285" s="105"/>
      <c r="J1285" s="2"/>
    </row>
    <row r="1286" spans="1:10">
      <c r="A1286" s="343">
        <v>2020</v>
      </c>
      <c r="B1286" s="344" t="s">
        <v>91</v>
      </c>
      <c r="C1286" s="345" t="s">
        <v>116</v>
      </c>
      <c r="D1286" s="345" t="s">
        <v>252</v>
      </c>
      <c r="E1286" s="346">
        <v>43891</v>
      </c>
      <c r="F1286" s="347" t="s">
        <v>1482</v>
      </c>
      <c r="G1286" s="348">
        <v>7</v>
      </c>
      <c r="H1286" s="1366" t="s">
        <v>1483</v>
      </c>
      <c r="J1286" s="2"/>
    </row>
    <row r="1287" spans="1:10">
      <c r="A1287" s="147"/>
      <c r="F1287" s="88"/>
      <c r="G1287" s="409">
        <f>SUM(G1286:G1286)</f>
        <v>7</v>
      </c>
      <c r="H1287" s="105"/>
      <c r="J1287" s="2"/>
    </row>
    <row r="1288" spans="1:10">
      <c r="A1288" s="147"/>
      <c r="F1288" s="88"/>
      <c r="G1288" s="133"/>
      <c r="H1288" s="105"/>
      <c r="J1288" s="2"/>
    </row>
    <row r="1289" spans="1:10" ht="13.5" customHeight="1">
      <c r="A1289" s="144" t="s">
        <v>46</v>
      </c>
      <c r="B1289" s="125"/>
      <c r="C1289" s="145" t="s">
        <v>1484</v>
      </c>
      <c r="D1289" s="125"/>
      <c r="E1289" s="127"/>
      <c r="F1289" s="146"/>
      <c r="G1289" s="129">
        <f>G1280+G1285+G1287</f>
        <v>39</v>
      </c>
      <c r="H1289" s="130"/>
      <c r="J1289" s="93"/>
    </row>
    <row r="1290" spans="1:10" ht="13.5" customHeight="1">
      <c r="A1290" s="147"/>
      <c r="C1290" s="148"/>
      <c r="F1290" s="88"/>
      <c r="G1290" s="133"/>
      <c r="H1290" s="105"/>
      <c r="J1290" s="93"/>
    </row>
    <row r="1291" spans="1:10" ht="13.5" customHeight="1">
      <c r="A1291" s="104">
        <v>2019</v>
      </c>
      <c r="B1291" s="73" t="s">
        <v>53</v>
      </c>
      <c r="C1291" s="73" t="s">
        <v>82</v>
      </c>
      <c r="D1291" s="131" t="s">
        <v>66</v>
      </c>
      <c r="E1291" s="85">
        <v>43541</v>
      </c>
      <c r="F1291" s="132" t="s">
        <v>1485</v>
      </c>
      <c r="G1291" s="133">
        <v>5</v>
      </c>
      <c r="H1291" s="105" t="s">
        <v>1374</v>
      </c>
      <c r="J1291" s="93"/>
    </row>
    <row r="1292" spans="1:10" ht="13.5" customHeight="1">
      <c r="A1292" s="104">
        <v>2019</v>
      </c>
      <c r="D1292" s="131"/>
      <c r="F1292" s="132"/>
      <c r="G1292" s="133">
        <f>SUM(G1291)</f>
        <v>5</v>
      </c>
      <c r="H1292" s="105"/>
      <c r="J1292" s="93"/>
    </row>
    <row r="1293" spans="1:10" ht="13.5" customHeight="1">
      <c r="A1293" s="124" t="s">
        <v>46</v>
      </c>
      <c r="B1293" s="125"/>
      <c r="C1293" s="125" t="s">
        <v>1486</v>
      </c>
      <c r="D1293" s="126"/>
      <c r="E1293" s="127"/>
      <c r="F1293" s="128"/>
      <c r="G1293" s="129">
        <f>G1292</f>
        <v>5</v>
      </c>
      <c r="H1293" s="130"/>
      <c r="J1293" s="93"/>
    </row>
    <row r="1294" spans="1:10" ht="13.5" customHeight="1">
      <c r="A1294" s="147"/>
      <c r="C1294" s="148"/>
      <c r="F1294" s="88"/>
      <c r="G1294" s="133"/>
      <c r="H1294" s="105"/>
      <c r="J1294" s="93"/>
    </row>
    <row r="1295" spans="1:10" ht="13.5" customHeight="1">
      <c r="A1295" s="1413">
        <v>2020</v>
      </c>
      <c r="B1295" s="1362" t="s">
        <v>91</v>
      </c>
      <c r="C1295" s="1375" t="s">
        <v>1487</v>
      </c>
      <c r="D1295" s="1375" t="s">
        <v>252</v>
      </c>
      <c r="E1295" s="1376">
        <v>43891</v>
      </c>
      <c r="F1295" s="1377" t="s">
        <v>1488</v>
      </c>
      <c r="G1295" s="1378">
        <v>7</v>
      </c>
      <c r="H1295" s="1406" t="s">
        <v>1489</v>
      </c>
      <c r="J1295" s="2"/>
    </row>
    <row r="1296" spans="1:10" ht="13.5" customHeight="1">
      <c r="A1296" s="1413">
        <v>2020</v>
      </c>
      <c r="B1296" s="1362" t="s">
        <v>91</v>
      </c>
      <c r="C1296" s="1375" t="s">
        <v>1487</v>
      </c>
      <c r="D1296" s="1375" t="s">
        <v>64</v>
      </c>
      <c r="E1296" s="1376">
        <v>43910</v>
      </c>
      <c r="F1296" s="1377" t="s">
        <v>1490</v>
      </c>
      <c r="G1296" s="1378">
        <v>5</v>
      </c>
      <c r="H1296" s="1414" t="s">
        <v>244</v>
      </c>
      <c r="J1296" s="2"/>
    </row>
    <row r="1297" spans="1:256" ht="13.5" customHeight="1">
      <c r="A1297" s="177">
        <v>2020</v>
      </c>
      <c r="B1297" s="180"/>
      <c r="C1297" s="180"/>
      <c r="F1297" s="88"/>
      <c r="G1297" s="411">
        <f>SUM(G1295:G1296)</f>
        <v>12</v>
      </c>
      <c r="H1297" s="105"/>
      <c r="J1297" s="2"/>
    </row>
    <row r="1298" spans="1:256" ht="13.5" customHeight="1">
      <c r="A1298" s="144" t="s">
        <v>46</v>
      </c>
      <c r="B1298" s="125"/>
      <c r="C1298" s="125" t="s">
        <v>1491</v>
      </c>
      <c r="D1298" s="125"/>
      <c r="E1298" s="127"/>
      <c r="F1298" s="146"/>
      <c r="G1298" s="264">
        <f>G1297</f>
        <v>12</v>
      </c>
      <c r="H1298" s="130"/>
      <c r="J1298" s="2"/>
    </row>
    <row r="1299" spans="1:256" ht="13.5" customHeight="1">
      <c r="A1299" s="147"/>
      <c r="F1299" s="88"/>
      <c r="H1299" s="105"/>
      <c r="J1299" s="2"/>
    </row>
    <row r="1300" spans="1:256" ht="13.5" customHeight="1">
      <c r="A1300" s="363">
        <v>2017</v>
      </c>
      <c r="B1300" s="116" t="s">
        <v>53</v>
      </c>
      <c r="C1300" s="116" t="s">
        <v>1492</v>
      </c>
      <c r="D1300" s="117" t="s">
        <v>222</v>
      </c>
      <c r="E1300" s="118">
        <v>42799</v>
      </c>
      <c r="F1300" s="119" t="s">
        <v>1493</v>
      </c>
      <c r="G1300" s="199">
        <v>3</v>
      </c>
      <c r="H1300" s="120" t="s">
        <v>1494</v>
      </c>
      <c r="I1300" s="261"/>
      <c r="J1300" s="189"/>
    </row>
    <row r="1301" spans="1:256" ht="13.5" customHeight="1">
      <c r="A1301" s="363">
        <v>2017</v>
      </c>
      <c r="B1301" s="116"/>
      <c r="C1301" s="116"/>
      <c r="D1301" s="117"/>
      <c r="E1301" s="118"/>
      <c r="F1301" s="119"/>
      <c r="G1301" s="199">
        <v>3</v>
      </c>
      <c r="H1301" s="120"/>
      <c r="I1301" s="261"/>
      <c r="J1301" s="189"/>
    </row>
    <row r="1302" spans="1:256" ht="13.5" customHeight="1">
      <c r="A1302" s="124" t="s">
        <v>46</v>
      </c>
      <c r="B1302" s="125"/>
      <c r="C1302" s="125" t="s">
        <v>1495</v>
      </c>
      <c r="D1302" s="126"/>
      <c r="E1302" s="127"/>
      <c r="F1302" s="128"/>
      <c r="G1302" s="129">
        <f>SUM(G1300)</f>
        <v>3</v>
      </c>
      <c r="H1302" s="130"/>
      <c r="J1302" s="93"/>
    </row>
    <row r="1303" spans="1:256" ht="13.5" customHeight="1">
      <c r="A1303" s="278"/>
      <c r="B1303" s="154"/>
      <c r="C1303" s="154"/>
      <c r="D1303" s="326"/>
      <c r="E1303" s="156"/>
      <c r="F1303" s="327"/>
      <c r="G1303" s="153"/>
      <c r="H1303" s="179"/>
      <c r="J1303" s="93"/>
    </row>
    <row r="1304" spans="1:256" ht="13.5" customHeight="1">
      <c r="A1304" s="104">
        <v>2019</v>
      </c>
      <c r="B1304" s="73" t="s">
        <v>53</v>
      </c>
      <c r="C1304" s="73" t="s">
        <v>85</v>
      </c>
      <c r="D1304" s="131" t="s">
        <v>72</v>
      </c>
      <c r="E1304" s="85">
        <v>43750</v>
      </c>
      <c r="F1304" s="132" t="s">
        <v>1496</v>
      </c>
      <c r="G1304" s="133">
        <v>5</v>
      </c>
      <c r="H1304" s="105" t="s">
        <v>248</v>
      </c>
      <c r="I1304" s="261"/>
      <c r="J1304" s="189"/>
    </row>
    <row r="1305" spans="1:256" ht="13.5" customHeight="1">
      <c r="A1305" s="104">
        <v>2019</v>
      </c>
      <c r="D1305" s="131"/>
      <c r="F1305" s="132"/>
      <c r="G1305" s="133">
        <f>SUM(G1304)</f>
        <v>5</v>
      </c>
      <c r="H1305" s="105"/>
      <c r="I1305" s="261"/>
      <c r="J1305" s="189"/>
    </row>
    <row r="1306" spans="1:256" ht="13.5" customHeight="1">
      <c r="A1306" s="124" t="s">
        <v>46</v>
      </c>
      <c r="B1306" s="125"/>
      <c r="C1306" s="125" t="s">
        <v>1497</v>
      </c>
      <c r="D1306" s="126"/>
      <c r="E1306" s="127"/>
      <c r="F1306" s="128"/>
      <c r="G1306" s="129">
        <f>SUM(G1304)</f>
        <v>5</v>
      </c>
      <c r="H1306" s="130"/>
      <c r="J1306" s="93"/>
    </row>
    <row r="1307" spans="1:256" ht="14.1" customHeight="1">
      <c r="A1307" s="178"/>
      <c r="B1307" s="154"/>
      <c r="C1307" s="154"/>
      <c r="D1307" s="154"/>
      <c r="E1307" s="156"/>
      <c r="F1307" s="157"/>
      <c r="G1307" s="280"/>
      <c r="H1307" s="179"/>
      <c r="J1307" s="93"/>
    </row>
    <row r="1308" spans="1:256" s="115" customFormat="1" ht="13.5" customHeight="1">
      <c r="A1308" s="134">
        <v>2018</v>
      </c>
      <c r="B1308" s="107" t="s">
        <v>53</v>
      </c>
      <c r="C1308" s="107" t="s">
        <v>87</v>
      </c>
      <c r="D1308" s="107" t="s">
        <v>1309</v>
      </c>
      <c r="E1308" s="109">
        <v>43421</v>
      </c>
      <c r="F1308" s="170" t="s">
        <v>1498</v>
      </c>
      <c r="G1308" s="172">
        <v>5</v>
      </c>
      <c r="H1308" s="112" t="s">
        <v>248</v>
      </c>
      <c r="I1308" s="113"/>
      <c r="J1308" s="113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</row>
    <row r="1309" spans="1:256" s="115" customFormat="1" ht="13.5" customHeight="1">
      <c r="A1309" s="134">
        <v>2018</v>
      </c>
      <c r="B1309" s="107"/>
      <c r="C1309" s="107"/>
      <c r="D1309" s="107"/>
      <c r="E1309" s="109"/>
      <c r="F1309" s="170"/>
      <c r="G1309" s="172">
        <v>5</v>
      </c>
      <c r="H1309" s="112"/>
      <c r="I1309" s="113"/>
      <c r="J1309" s="113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</row>
    <row r="1310" spans="1:256" ht="13.5" customHeight="1">
      <c r="A1310" s="144" t="s">
        <v>46</v>
      </c>
      <c r="B1310" s="125"/>
      <c r="C1310" s="125" t="s">
        <v>1499</v>
      </c>
      <c r="D1310" s="125"/>
      <c r="E1310" s="127"/>
      <c r="F1310" s="146"/>
      <c r="G1310" s="264">
        <f>G1309</f>
        <v>5</v>
      </c>
      <c r="H1310" s="130"/>
      <c r="J1310" s="2"/>
    </row>
    <row r="1311" spans="1:256" ht="13.5" customHeight="1">
      <c r="A1311" s="276"/>
      <c r="B1311" s="266"/>
      <c r="C1311" s="266"/>
      <c r="D1311" s="266"/>
      <c r="E1311" s="268"/>
      <c r="F1311" s="269"/>
      <c r="G1311" s="277"/>
      <c r="H1311" s="270"/>
      <c r="J1311" s="93"/>
      <c r="IV1311" s="2"/>
    </row>
    <row r="1312" spans="1:256">
      <c r="A1312" s="137">
        <v>2019</v>
      </c>
      <c r="B1312" s="138" t="s">
        <v>53</v>
      </c>
      <c r="C1312" s="138" t="s">
        <v>151</v>
      </c>
      <c r="D1312" s="138" t="s">
        <v>227</v>
      </c>
      <c r="E1312" s="139">
        <v>43604</v>
      </c>
      <c r="F1312" s="140" t="s">
        <v>1500</v>
      </c>
      <c r="G1312" s="141">
        <v>7</v>
      </c>
      <c r="H1312" s="142" t="s">
        <v>1501</v>
      </c>
    </row>
    <row r="1313" spans="1:256">
      <c r="A1313" s="137">
        <v>2019</v>
      </c>
      <c r="B1313" s="143"/>
      <c r="C1313" s="143"/>
      <c r="D1313" s="138"/>
      <c r="E1313" s="139"/>
      <c r="F1313" s="140"/>
      <c r="G1313" s="141">
        <f>SUM(G1312)</f>
        <v>7</v>
      </c>
      <c r="H1313" s="142"/>
    </row>
    <row r="1314" spans="1:256">
      <c r="A1314" s="144" t="s">
        <v>46</v>
      </c>
      <c r="B1314" s="125"/>
      <c r="C1314" s="145" t="s">
        <v>1502</v>
      </c>
      <c r="D1314" s="125"/>
      <c r="E1314" s="127"/>
      <c r="F1314" s="146"/>
      <c r="G1314" s="129">
        <f>G1313</f>
        <v>7</v>
      </c>
      <c r="H1314" s="130"/>
    </row>
    <row r="1317" spans="1:256">
      <c r="A1317" s="173"/>
      <c r="B1317" s="174"/>
      <c r="C1317" s="174"/>
      <c r="D1317" s="174"/>
      <c r="E1317" s="175"/>
      <c r="F1317" s="176"/>
      <c r="G1317" s="173"/>
    </row>
    <row r="1318" spans="1:256">
      <c r="A1318" s="173"/>
      <c r="B1318" s="174"/>
      <c r="C1318" s="174"/>
      <c r="D1318" s="174"/>
      <c r="E1318" s="175"/>
      <c r="F1318" s="176"/>
      <c r="G1318" s="173"/>
    </row>
    <row r="1319" spans="1:256">
      <c r="A1319" s="173"/>
      <c r="B1319" s="174"/>
      <c r="C1319" s="174"/>
      <c r="D1319" s="174"/>
      <c r="E1319" s="175"/>
      <c r="F1319" s="176"/>
      <c r="G1319" s="173"/>
    </row>
    <row r="1320" spans="1:256">
      <c r="A1320" s="173"/>
      <c r="B1320" s="174"/>
      <c r="C1320" s="174"/>
      <c r="D1320" s="174"/>
      <c r="E1320" s="175"/>
      <c r="F1320" s="176"/>
      <c r="G1320" s="173"/>
    </row>
    <row r="1321" spans="1:256">
      <c r="A1321" s="173"/>
      <c r="B1321" s="174"/>
      <c r="C1321" s="174"/>
      <c r="D1321" s="174"/>
      <c r="E1321" s="175"/>
      <c r="F1321" s="176"/>
      <c r="G1321" s="173"/>
      <c r="IV1321" s="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R217"/>
  <sheetViews>
    <sheetView workbookViewId="0">
      <selection activeCell="AD1" sqref="AD1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10" width="7.5703125" style="5" customWidth="1"/>
    <col min="11" max="11" width="8.42578125" style="5" customWidth="1"/>
    <col min="12" max="12" width="2.42578125" style="4" customWidth="1"/>
    <col min="13" max="13" width="12.28515625" style="4" customWidth="1"/>
    <col min="14" max="14" width="6.5703125" style="5" customWidth="1"/>
    <col min="15" max="15" width="12.85546875" style="4" customWidth="1"/>
    <col min="16" max="16" width="14.85546875" style="4" customWidth="1"/>
    <col min="17" max="17" width="7.42578125" style="4" customWidth="1"/>
    <col min="18" max="16384" width="9.140625" style="4"/>
  </cols>
  <sheetData>
    <row r="1" spans="2:18" s="2" customFormat="1" ht="14.45" customHeight="1">
      <c r="B1" s="30"/>
      <c r="N1" s="555"/>
    </row>
    <row r="2" spans="2:18" s="31" customFormat="1" ht="18">
      <c r="B2" s="32" t="s">
        <v>6777</v>
      </c>
      <c r="D2" s="33"/>
      <c r="E2" s="33"/>
      <c r="F2" s="33"/>
      <c r="G2" s="33"/>
      <c r="H2" s="33"/>
      <c r="I2" s="33"/>
      <c r="J2" s="33"/>
      <c r="K2" s="33"/>
      <c r="M2" s="32" t="s">
        <v>6778</v>
      </c>
      <c r="N2" s="33"/>
    </row>
    <row r="3" spans="2:18" ht="13.15" customHeight="1">
      <c r="B3" s="34"/>
    </row>
    <row r="4" spans="2:18">
      <c r="B4" s="35" t="s">
        <v>44</v>
      </c>
      <c r="C4" s="36" t="s">
        <v>45</v>
      </c>
      <c r="D4" s="39">
        <v>2018</v>
      </c>
      <c r="E4" s="40">
        <v>2019</v>
      </c>
      <c r="F4" s="41">
        <v>2020</v>
      </c>
      <c r="G4" s="1448">
        <v>2021</v>
      </c>
      <c r="H4" s="2157">
        <v>2022</v>
      </c>
      <c r="I4" s="2158">
        <v>2023</v>
      </c>
      <c r="J4" s="2583">
        <v>2024</v>
      </c>
      <c r="K4" s="42" t="s">
        <v>46</v>
      </c>
      <c r="M4" s="1574" t="s">
        <v>47</v>
      </c>
      <c r="N4" s="1856" t="s">
        <v>48</v>
      </c>
      <c r="O4" s="36" t="s">
        <v>49</v>
      </c>
      <c r="P4" s="36" t="s">
        <v>50</v>
      </c>
      <c r="Q4" s="43" t="s">
        <v>51</v>
      </c>
    </row>
    <row r="5" spans="2:18">
      <c r="B5" s="1938" t="s">
        <v>6010</v>
      </c>
      <c r="C5" s="1382" t="s">
        <v>53</v>
      </c>
      <c r="D5" s="1383"/>
      <c r="E5" s="2396"/>
      <c r="F5" s="2396"/>
      <c r="G5" s="2396"/>
      <c r="H5" s="1383">
        <v>5</v>
      </c>
      <c r="I5" s="2397">
        <v>17</v>
      </c>
      <c r="J5" s="2396">
        <v>20</v>
      </c>
      <c r="K5" s="2605">
        <v>42</v>
      </c>
      <c r="M5" s="2373" t="s">
        <v>54</v>
      </c>
      <c r="N5" s="2374">
        <v>3</v>
      </c>
      <c r="O5" s="2375" t="s">
        <v>2841</v>
      </c>
      <c r="P5" s="2375" t="s">
        <v>6780</v>
      </c>
      <c r="Q5" s="2604"/>
      <c r="R5" s="1563"/>
    </row>
    <row r="6" spans="2:18">
      <c r="B6" s="1981" t="s">
        <v>6708</v>
      </c>
      <c r="C6" s="1382" t="s">
        <v>53</v>
      </c>
      <c r="D6" s="1383"/>
      <c r="E6" s="2396"/>
      <c r="F6" s="2396"/>
      <c r="G6" s="2396"/>
      <c r="H6" s="1383"/>
      <c r="I6" s="2397">
        <v>25</v>
      </c>
      <c r="J6" s="2396">
        <v>15</v>
      </c>
      <c r="K6" s="2605">
        <v>40</v>
      </c>
      <c r="M6" s="2376" t="s">
        <v>54</v>
      </c>
      <c r="N6" s="2377">
        <v>10</v>
      </c>
      <c r="O6" s="2378" t="s">
        <v>55</v>
      </c>
      <c r="P6" s="2378" t="s">
        <v>56</v>
      </c>
      <c r="Q6" s="2606"/>
      <c r="R6" s="20"/>
    </row>
    <row r="7" spans="2:18">
      <c r="B7" s="1814" t="s">
        <v>6414</v>
      </c>
      <c r="C7" s="1382" t="s">
        <v>53</v>
      </c>
      <c r="D7" s="1388"/>
      <c r="E7" s="2361"/>
      <c r="F7" s="2361"/>
      <c r="G7" s="2361"/>
      <c r="H7" s="1388"/>
      <c r="I7" s="2362">
        <v>28</v>
      </c>
      <c r="J7" s="2361">
        <v>10</v>
      </c>
      <c r="K7" s="2605">
        <v>38</v>
      </c>
      <c r="M7" s="2379" t="s">
        <v>54</v>
      </c>
      <c r="N7" s="2377">
        <v>18</v>
      </c>
      <c r="O7" s="2378" t="s">
        <v>58</v>
      </c>
      <c r="P7" s="2378" t="s">
        <v>6780</v>
      </c>
      <c r="Q7" s="2462"/>
    </row>
    <row r="8" spans="2:18">
      <c r="B8" s="2438" t="s">
        <v>6412</v>
      </c>
      <c r="C8" s="1382" t="s">
        <v>53</v>
      </c>
      <c r="D8" s="1388"/>
      <c r="E8" s="2361"/>
      <c r="F8" s="2361"/>
      <c r="G8" s="2361"/>
      <c r="H8" s="1388"/>
      <c r="I8" s="2362">
        <v>17</v>
      </c>
      <c r="J8" s="2361">
        <v>10</v>
      </c>
      <c r="K8" s="2363">
        <v>27</v>
      </c>
      <c r="M8" s="2379" t="s">
        <v>60</v>
      </c>
      <c r="N8" s="2377">
        <v>3</v>
      </c>
      <c r="O8" s="2378" t="s">
        <v>61</v>
      </c>
      <c r="P8" s="2378" t="s">
        <v>6781</v>
      </c>
      <c r="Q8" s="2641"/>
    </row>
    <row r="9" spans="2:18">
      <c r="B9" s="1392" t="s">
        <v>6587</v>
      </c>
      <c r="C9" s="1382" t="s">
        <v>53</v>
      </c>
      <c r="D9" s="1383"/>
      <c r="E9" s="2396"/>
      <c r="F9" s="2396"/>
      <c r="G9" s="2396"/>
      <c r="H9" s="1383"/>
      <c r="I9" s="2397">
        <v>27</v>
      </c>
      <c r="J9" s="2396"/>
      <c r="K9" s="2363">
        <v>27</v>
      </c>
      <c r="L9" s="20"/>
      <c r="M9" s="2380" t="s">
        <v>60</v>
      </c>
      <c r="N9" s="2381">
        <v>16</v>
      </c>
      <c r="O9" s="2382" t="s">
        <v>68</v>
      </c>
      <c r="P9" s="2382" t="s">
        <v>56</v>
      </c>
      <c r="Q9" s="2642"/>
      <c r="R9" s="20"/>
    </row>
    <row r="10" spans="2:18">
      <c r="B10" s="1981" t="s">
        <v>6753</v>
      </c>
      <c r="C10" s="1382" t="s">
        <v>53</v>
      </c>
      <c r="D10" s="1383"/>
      <c r="E10" s="2396"/>
      <c r="F10" s="2396"/>
      <c r="G10" s="2396"/>
      <c r="H10" s="1383"/>
      <c r="I10" s="2397">
        <v>15</v>
      </c>
      <c r="J10" s="2396">
        <v>5</v>
      </c>
      <c r="K10" s="2363">
        <v>20</v>
      </c>
      <c r="M10" s="2379" t="s">
        <v>60</v>
      </c>
      <c r="N10" s="2377">
        <v>17</v>
      </c>
      <c r="O10" s="2378" t="s">
        <v>66</v>
      </c>
      <c r="P10" s="2378" t="s">
        <v>56</v>
      </c>
      <c r="Q10" s="2462"/>
      <c r="R10" s="20"/>
    </row>
    <row r="11" spans="2:18">
      <c r="B11" s="1392" t="s">
        <v>6409</v>
      </c>
      <c r="C11" s="1393" t="s">
        <v>53</v>
      </c>
      <c r="D11" s="1388"/>
      <c r="E11" s="2361"/>
      <c r="F11" s="2361"/>
      <c r="G11" s="2361"/>
      <c r="H11" s="1388">
        <v>10</v>
      </c>
      <c r="I11" s="2362">
        <v>5</v>
      </c>
      <c r="J11" s="2361">
        <v>5</v>
      </c>
      <c r="K11" s="2363">
        <v>20</v>
      </c>
      <c r="L11" s="1821"/>
      <c r="M11" s="2379" t="s">
        <v>60</v>
      </c>
      <c r="N11" s="2377">
        <v>23</v>
      </c>
      <c r="O11" s="2378" t="s">
        <v>72</v>
      </c>
      <c r="P11" s="2378" t="s">
        <v>56</v>
      </c>
      <c r="Q11" s="2462"/>
    </row>
    <row r="12" spans="2:18">
      <c r="B12" s="1981" t="s">
        <v>6352</v>
      </c>
      <c r="C12" s="1382" t="s">
        <v>53</v>
      </c>
      <c r="D12" s="1383"/>
      <c r="E12" s="2396"/>
      <c r="F12" s="2396"/>
      <c r="G12" s="2396"/>
      <c r="H12" s="1383">
        <v>15</v>
      </c>
      <c r="I12" s="2397"/>
      <c r="J12" s="2396"/>
      <c r="K12" s="2363">
        <v>15</v>
      </c>
      <c r="M12" s="2379" t="s">
        <v>60</v>
      </c>
      <c r="N12" s="2377">
        <v>24</v>
      </c>
      <c r="O12" s="2378" t="s">
        <v>70</v>
      </c>
      <c r="P12" s="2378" t="s">
        <v>56</v>
      </c>
      <c r="Q12" s="2462"/>
      <c r="R12" s="1563"/>
    </row>
    <row r="13" spans="2:18">
      <c r="B13" s="1981" t="s">
        <v>6727</v>
      </c>
      <c r="C13" s="1382" t="s">
        <v>53</v>
      </c>
      <c r="D13" s="1383"/>
      <c r="E13" s="2396"/>
      <c r="F13" s="2396"/>
      <c r="G13" s="2396"/>
      <c r="H13" s="1383"/>
      <c r="I13" s="2397">
        <v>10</v>
      </c>
      <c r="J13" s="2396">
        <v>5</v>
      </c>
      <c r="K13" s="2363">
        <v>15</v>
      </c>
      <c r="M13" s="2383" t="s">
        <v>75</v>
      </c>
      <c r="N13" s="2377">
        <v>4</v>
      </c>
      <c r="O13" s="2378" t="s">
        <v>86</v>
      </c>
      <c r="P13" s="2378" t="s">
        <v>56</v>
      </c>
      <c r="Q13" s="2595"/>
      <c r="R13" s="20"/>
    </row>
    <row r="14" spans="2:18">
      <c r="B14" s="1981" t="s">
        <v>6392</v>
      </c>
      <c r="C14" s="1382" t="s">
        <v>53</v>
      </c>
      <c r="D14" s="1383"/>
      <c r="E14" s="2396"/>
      <c r="F14" s="2396"/>
      <c r="G14" s="2396"/>
      <c r="H14" s="1383"/>
      <c r="I14" s="2397">
        <v>5</v>
      </c>
      <c r="J14" s="2396">
        <v>0</v>
      </c>
      <c r="K14" s="2363">
        <v>5</v>
      </c>
      <c r="M14" s="2383" t="s">
        <v>75</v>
      </c>
      <c r="N14" s="2377">
        <v>19</v>
      </c>
      <c r="O14" s="2378" t="s">
        <v>61</v>
      </c>
      <c r="P14" s="2378" t="s">
        <v>6782</v>
      </c>
      <c r="Q14" s="2595"/>
      <c r="R14" s="20"/>
    </row>
    <row r="15" spans="2:18">
      <c r="B15" s="1981" t="s">
        <v>6499</v>
      </c>
      <c r="C15" s="1382" t="s">
        <v>53</v>
      </c>
      <c r="D15" s="1383"/>
      <c r="E15" s="2396"/>
      <c r="F15" s="2396"/>
      <c r="G15" s="2396"/>
      <c r="H15" s="1383"/>
      <c r="I15" s="2397">
        <v>5</v>
      </c>
      <c r="J15" s="2396"/>
      <c r="K15" s="2363">
        <v>5</v>
      </c>
      <c r="M15" s="2383" t="s">
        <v>75</v>
      </c>
      <c r="N15" s="2377">
        <v>25</v>
      </c>
      <c r="O15" s="2378" t="s">
        <v>78</v>
      </c>
      <c r="P15" s="2378" t="s">
        <v>78</v>
      </c>
      <c r="Q15" s="2595"/>
      <c r="R15" s="1563"/>
    </row>
    <row r="16" spans="2:18">
      <c r="B16" s="1814" t="s">
        <v>5484</v>
      </c>
      <c r="C16" s="1382" t="s">
        <v>53</v>
      </c>
      <c r="D16" s="1388"/>
      <c r="E16" s="2361"/>
      <c r="F16" s="2361"/>
      <c r="G16" s="2361">
        <f>'[2]2021 Exhibitor points'!G774</f>
        <v>5</v>
      </c>
      <c r="H16" s="1388"/>
      <c r="I16" s="2362"/>
      <c r="J16" s="2361"/>
      <c r="K16" s="2363">
        <f>SUM(D16:H16)</f>
        <v>5</v>
      </c>
      <c r="M16" s="2384" t="s">
        <v>75</v>
      </c>
      <c r="N16" s="2385">
        <v>26</v>
      </c>
      <c r="O16" s="2386" t="s">
        <v>78</v>
      </c>
      <c r="P16" s="2386" t="s">
        <v>78</v>
      </c>
      <c r="Q16" s="2596"/>
    </row>
    <row r="17" spans="2:18">
      <c r="B17" s="1981" t="s">
        <v>6508</v>
      </c>
      <c r="C17" s="1382" t="s">
        <v>53</v>
      </c>
      <c r="D17" s="1383"/>
      <c r="E17" s="2396"/>
      <c r="F17" s="2396"/>
      <c r="G17" s="2396"/>
      <c r="H17" s="1383"/>
      <c r="I17" s="2397">
        <v>5</v>
      </c>
      <c r="J17" s="2396"/>
      <c r="K17" s="2363">
        <v>5</v>
      </c>
      <c r="M17" s="2384" t="s">
        <v>102</v>
      </c>
      <c r="N17" s="2385">
        <v>5</v>
      </c>
      <c r="O17" s="2386" t="s">
        <v>72</v>
      </c>
      <c r="P17" s="2386" t="s">
        <v>100</v>
      </c>
      <c r="Q17" s="2597"/>
      <c r="R17" s="1563"/>
    </row>
    <row r="18" spans="2:18">
      <c r="B18" s="1811" t="s">
        <v>85</v>
      </c>
      <c r="C18" s="1382" t="s">
        <v>53</v>
      </c>
      <c r="D18" s="1383"/>
      <c r="E18" s="2396">
        <f>'[2]2019 Exhibitor Points'!G1533</f>
        <v>5</v>
      </c>
      <c r="F18" s="2396"/>
      <c r="G18" s="2396"/>
      <c r="H18" s="1383"/>
      <c r="I18" s="2397"/>
      <c r="J18" s="2396"/>
      <c r="K18" s="2363">
        <f>SUM(D18:H18)</f>
        <v>5</v>
      </c>
      <c r="M18" s="2384" t="s">
        <v>102</v>
      </c>
      <c r="N18" s="2385">
        <v>12</v>
      </c>
      <c r="O18" s="2386" t="s">
        <v>94</v>
      </c>
      <c r="P18" s="2386" t="s">
        <v>6780</v>
      </c>
      <c r="Q18" s="2598"/>
      <c r="R18" s="1563"/>
    </row>
    <row r="19" spans="2:18">
      <c r="B19" s="2631" t="s">
        <v>6775</v>
      </c>
      <c r="C19" s="1382" t="s">
        <v>53</v>
      </c>
      <c r="D19" s="1383"/>
      <c r="E19" s="2396"/>
      <c r="F19" s="2396"/>
      <c r="G19" s="2396"/>
      <c r="H19" s="1383"/>
      <c r="I19" s="2397"/>
      <c r="J19" s="2396">
        <v>3</v>
      </c>
      <c r="K19" s="2363">
        <v>3</v>
      </c>
      <c r="M19" s="2384" t="s">
        <v>102</v>
      </c>
      <c r="N19" s="2385">
        <v>27</v>
      </c>
      <c r="O19" s="2386" t="s">
        <v>61</v>
      </c>
      <c r="P19" s="2386" t="s">
        <v>6783</v>
      </c>
      <c r="Q19" s="2597"/>
      <c r="R19" s="1563"/>
    </row>
    <row r="20" spans="2:18">
      <c r="B20" s="1938" t="s">
        <v>6489</v>
      </c>
      <c r="C20" s="1382" t="s">
        <v>53</v>
      </c>
      <c r="D20" s="1383"/>
      <c r="E20" s="2396"/>
      <c r="F20" s="2396"/>
      <c r="G20" s="2396"/>
      <c r="H20" s="1383"/>
      <c r="I20" s="2397">
        <v>0</v>
      </c>
      <c r="J20" s="2396"/>
      <c r="K20" s="2363">
        <v>0</v>
      </c>
      <c r="M20" s="2384" t="s">
        <v>108</v>
      </c>
      <c r="N20" s="2385">
        <v>3</v>
      </c>
      <c r="O20" s="2386" t="s">
        <v>84</v>
      </c>
      <c r="P20" s="2386" t="s">
        <v>6780</v>
      </c>
      <c r="Q20" s="2597"/>
      <c r="R20" s="1563"/>
    </row>
    <row r="21" spans="2:18">
      <c r="B21" s="1938" t="s">
        <v>6486</v>
      </c>
      <c r="C21" s="1382" t="s">
        <v>53</v>
      </c>
      <c r="D21" s="1383"/>
      <c r="E21" s="2396"/>
      <c r="F21" s="2396"/>
      <c r="G21" s="2396"/>
      <c r="H21" s="1383"/>
      <c r="I21" s="2397">
        <v>0</v>
      </c>
      <c r="J21" s="2396"/>
      <c r="K21" s="2363">
        <v>0</v>
      </c>
      <c r="M21" s="2387" t="s">
        <v>108</v>
      </c>
      <c r="N21" s="2388">
        <v>10</v>
      </c>
      <c r="O21" s="2389" t="s">
        <v>246</v>
      </c>
      <c r="P21" s="2389" t="s">
        <v>6780</v>
      </c>
      <c r="Q21" s="2597"/>
      <c r="R21" s="1563"/>
    </row>
    <row r="22" spans="2:18">
      <c r="B22" s="1810" t="s">
        <v>5748</v>
      </c>
      <c r="C22" s="1382" t="s">
        <v>53</v>
      </c>
      <c r="D22" s="1383"/>
      <c r="E22" s="2396"/>
      <c r="F22" s="2396"/>
      <c r="G22" s="2396">
        <v>0</v>
      </c>
      <c r="H22" s="1383"/>
      <c r="I22" s="2397"/>
      <c r="J22" s="2396"/>
      <c r="K22" s="2363">
        <f>SUM(D22:H22)</f>
        <v>0</v>
      </c>
      <c r="M22" s="2390" t="s">
        <v>108</v>
      </c>
      <c r="N22" s="2391">
        <v>17</v>
      </c>
      <c r="O22" s="2392" t="s">
        <v>112</v>
      </c>
      <c r="P22" s="2392" t="s">
        <v>6780</v>
      </c>
      <c r="Q22" s="2587"/>
      <c r="R22" s="1563"/>
    </row>
    <row r="23" spans="2:18">
      <c r="B23" s="61" t="s">
        <v>123</v>
      </c>
      <c r="C23" s="44" t="s">
        <v>91</v>
      </c>
      <c r="D23" s="75"/>
      <c r="E23" s="2584"/>
      <c r="F23" s="2584"/>
      <c r="G23" s="2584"/>
      <c r="H23" s="75">
        <f>'[2]2022 Exhibitor points'!G818</f>
        <v>214</v>
      </c>
      <c r="I23" s="2167">
        <v>182</v>
      </c>
      <c r="J23" s="2586"/>
      <c r="K23" s="2366">
        <v>396</v>
      </c>
      <c r="R23" s="2"/>
    </row>
    <row r="24" spans="2:18">
      <c r="B24" s="63" t="s">
        <v>165</v>
      </c>
      <c r="C24" s="44" t="s">
        <v>91</v>
      </c>
      <c r="D24" s="45"/>
      <c r="E24" s="2588"/>
      <c r="F24" s="2588"/>
      <c r="G24" s="2588"/>
      <c r="H24" s="2589">
        <v>109</v>
      </c>
      <c r="I24" s="2588">
        <v>181</v>
      </c>
      <c r="J24" s="45">
        <v>87</v>
      </c>
      <c r="K24" s="2366">
        <v>377</v>
      </c>
      <c r="N24" s="4"/>
    </row>
    <row r="25" spans="2:18">
      <c r="B25" s="61" t="s">
        <v>122</v>
      </c>
      <c r="C25" s="44" t="s">
        <v>91</v>
      </c>
      <c r="D25" s="75"/>
      <c r="E25" s="2584"/>
      <c r="F25" s="2584"/>
      <c r="G25" s="2584"/>
      <c r="H25" s="2585">
        <v>209</v>
      </c>
      <c r="I25" s="2584">
        <v>165</v>
      </c>
      <c r="J25" s="2586"/>
      <c r="K25" s="2366">
        <v>374</v>
      </c>
      <c r="N25" s="4"/>
      <c r="R25" s="2"/>
    </row>
    <row r="26" spans="2:18">
      <c r="B26" s="61" t="s">
        <v>92</v>
      </c>
      <c r="C26" s="44" t="s">
        <v>91</v>
      </c>
      <c r="D26" s="75"/>
      <c r="E26" s="2584"/>
      <c r="F26" s="2584"/>
      <c r="G26" s="2584"/>
      <c r="H26" s="2585">
        <v>134</v>
      </c>
      <c r="I26" s="2584">
        <v>158</v>
      </c>
      <c r="J26" s="2586">
        <v>70</v>
      </c>
      <c r="K26" s="2366">
        <v>362</v>
      </c>
      <c r="N26" s="4"/>
      <c r="R26" s="2"/>
    </row>
    <row r="27" spans="2:18">
      <c r="B27" s="63" t="s">
        <v>90</v>
      </c>
      <c r="C27" s="44" t="s">
        <v>91</v>
      </c>
      <c r="D27" s="75"/>
      <c r="E27" s="2584"/>
      <c r="F27" s="2584"/>
      <c r="G27" s="2584"/>
      <c r="H27" s="2585">
        <f>'[2]2022 Exhibitor points'!G1410</f>
        <v>108</v>
      </c>
      <c r="I27" s="2584">
        <v>101</v>
      </c>
      <c r="J27" s="2586">
        <v>39</v>
      </c>
      <c r="K27" s="2366">
        <v>248</v>
      </c>
      <c r="N27" s="4"/>
      <c r="R27" s="2"/>
    </row>
    <row r="28" spans="2:18">
      <c r="B28" s="61" t="s">
        <v>93</v>
      </c>
      <c r="C28" s="70" t="s">
        <v>91</v>
      </c>
      <c r="D28" s="75"/>
      <c r="E28" s="2584"/>
      <c r="F28" s="2584"/>
      <c r="G28" s="2584"/>
      <c r="H28" s="2585">
        <v>174</v>
      </c>
      <c r="I28" s="2584">
        <v>60</v>
      </c>
      <c r="J28" s="2586">
        <v>14</v>
      </c>
      <c r="K28" s="2366">
        <v>248</v>
      </c>
      <c r="N28" s="4"/>
      <c r="R28" s="2"/>
    </row>
    <row r="29" spans="2:18">
      <c r="B29" s="61" t="s">
        <v>103</v>
      </c>
      <c r="C29" s="70" t="s">
        <v>91</v>
      </c>
      <c r="D29" s="45"/>
      <c r="E29" s="2588"/>
      <c r="F29" s="2588"/>
      <c r="G29" s="2588"/>
      <c r="H29" s="2589">
        <f>'[2]2022 Exhibitor points'!G710</f>
        <v>61</v>
      </c>
      <c r="I29" s="2588">
        <v>149</v>
      </c>
      <c r="J29" s="45">
        <v>27</v>
      </c>
      <c r="K29" s="2366">
        <v>237</v>
      </c>
      <c r="N29" s="4"/>
    </row>
    <row r="30" spans="2:18">
      <c r="B30" s="61" t="s">
        <v>99</v>
      </c>
      <c r="C30" s="70" t="s">
        <v>91</v>
      </c>
      <c r="D30" s="75"/>
      <c r="E30" s="2584"/>
      <c r="F30" s="2584"/>
      <c r="G30" s="2584"/>
      <c r="H30" s="2585">
        <f>'[2]2022 Exhibitor points'!G1247</f>
        <v>126</v>
      </c>
      <c r="I30" s="2584">
        <v>68</v>
      </c>
      <c r="J30" s="2586">
        <v>30</v>
      </c>
      <c r="K30" s="2366">
        <v>224</v>
      </c>
      <c r="N30" s="4"/>
      <c r="R30" s="2"/>
    </row>
    <row r="31" spans="2:18">
      <c r="B31" s="59" t="s">
        <v>96</v>
      </c>
      <c r="C31" s="70" t="s">
        <v>91</v>
      </c>
      <c r="D31" s="75"/>
      <c r="E31" s="2584"/>
      <c r="F31" s="2584"/>
      <c r="G31" s="2584"/>
      <c r="H31" s="2585">
        <f>'[2]2022 Exhibitor points'!G1048</f>
        <v>83</v>
      </c>
      <c r="I31" s="2584">
        <v>70</v>
      </c>
      <c r="J31" s="75">
        <v>30</v>
      </c>
      <c r="K31" s="2366">
        <v>183</v>
      </c>
      <c r="N31" s="4"/>
    </row>
    <row r="32" spans="2:18">
      <c r="B32" s="63" t="s">
        <v>120</v>
      </c>
      <c r="C32" s="44" t="s">
        <v>91</v>
      </c>
      <c r="D32" s="45"/>
      <c r="E32" s="2588"/>
      <c r="F32" s="2588"/>
      <c r="G32" s="2588"/>
      <c r="H32" s="2589">
        <f>'[2]2022 Exhibitor points'!G445</f>
        <v>53</v>
      </c>
      <c r="I32" s="2588">
        <v>22</v>
      </c>
      <c r="J32" s="45">
        <v>42</v>
      </c>
      <c r="K32" s="2366">
        <v>117</v>
      </c>
      <c r="N32" s="4"/>
    </row>
    <row r="33" spans="2:14">
      <c r="B33" s="61" t="s">
        <v>110</v>
      </c>
      <c r="C33" s="44" t="s">
        <v>91</v>
      </c>
      <c r="D33" s="45"/>
      <c r="E33" s="2588"/>
      <c r="F33" s="2588"/>
      <c r="G33" s="2588"/>
      <c r="H33" s="2589">
        <f>'[2]2022 Exhibitor points'!G246</f>
        <v>48</v>
      </c>
      <c r="I33" s="2588">
        <v>40</v>
      </c>
      <c r="J33" s="45">
        <v>20</v>
      </c>
      <c r="K33" s="2366">
        <v>108</v>
      </c>
      <c r="N33" s="4"/>
    </row>
    <row r="34" spans="2:14">
      <c r="B34" s="61" t="s">
        <v>101</v>
      </c>
      <c r="C34" s="44" t="s">
        <v>91</v>
      </c>
      <c r="D34" s="75"/>
      <c r="E34" s="2584"/>
      <c r="F34" s="2584"/>
      <c r="G34" s="2584"/>
      <c r="H34" s="2585">
        <v>20</v>
      </c>
      <c r="I34" s="2584">
        <v>53</v>
      </c>
      <c r="J34" s="75">
        <v>6</v>
      </c>
      <c r="K34" s="2366">
        <v>79</v>
      </c>
      <c r="N34" s="4"/>
    </row>
    <row r="35" spans="2:14">
      <c r="B35" s="63" t="s">
        <v>1135</v>
      </c>
      <c r="C35" s="64" t="s">
        <v>91</v>
      </c>
      <c r="D35" s="75"/>
      <c r="E35" s="2584"/>
      <c r="F35" s="2584"/>
      <c r="G35" s="2584"/>
      <c r="H35" s="2585">
        <f>'[2]2022 Exhibitor points'!G1477</f>
        <v>32</v>
      </c>
      <c r="I35" s="2584">
        <v>32</v>
      </c>
      <c r="J35" s="75">
        <v>10</v>
      </c>
      <c r="K35" s="2366">
        <v>74</v>
      </c>
      <c r="N35" s="4"/>
    </row>
    <row r="36" spans="2:14">
      <c r="B36" s="61" t="s">
        <v>117</v>
      </c>
      <c r="C36" s="44" t="s">
        <v>91</v>
      </c>
      <c r="D36" s="45"/>
      <c r="E36" s="2588"/>
      <c r="F36" s="2588"/>
      <c r="G36" s="2588"/>
      <c r="H36" s="2589">
        <v>16</v>
      </c>
      <c r="I36" s="2588">
        <v>48</v>
      </c>
      <c r="J36" s="45">
        <v>7</v>
      </c>
      <c r="K36" s="2366">
        <v>71</v>
      </c>
      <c r="N36" s="4"/>
    </row>
    <row r="37" spans="2:14">
      <c r="B37" s="63" t="s">
        <v>109</v>
      </c>
      <c r="C37" s="64" t="s">
        <v>91</v>
      </c>
      <c r="D37" s="75"/>
      <c r="E37" s="2584"/>
      <c r="F37" s="2584"/>
      <c r="G37" s="2584"/>
      <c r="H37" s="2585">
        <f>'[2]2022 Exhibitor points'!G859</f>
        <v>20</v>
      </c>
      <c r="I37" s="2584">
        <v>40</v>
      </c>
      <c r="J37" s="75">
        <v>10</v>
      </c>
      <c r="K37" s="2366">
        <v>70</v>
      </c>
      <c r="N37" s="4"/>
    </row>
    <row r="38" spans="2:14">
      <c r="B38" s="59" t="s">
        <v>124</v>
      </c>
      <c r="C38" s="44" t="s">
        <v>91</v>
      </c>
      <c r="D38" s="45"/>
      <c r="E38" s="2588"/>
      <c r="F38" s="2588"/>
      <c r="G38" s="2588"/>
      <c r="H38" s="2589">
        <v>48</v>
      </c>
      <c r="I38" s="2588">
        <v>20</v>
      </c>
      <c r="J38" s="45"/>
      <c r="K38" s="2366">
        <v>68</v>
      </c>
      <c r="N38" s="4"/>
    </row>
    <row r="39" spans="2:14">
      <c r="B39" s="61" t="s">
        <v>1487</v>
      </c>
      <c r="C39" s="70" t="s">
        <v>91</v>
      </c>
      <c r="D39" s="75"/>
      <c r="E39" s="2584"/>
      <c r="F39" s="2584"/>
      <c r="G39" s="2584"/>
      <c r="H39" s="2585">
        <f>+'[2]2022 Exhibitor points'!G1909</f>
        <v>17</v>
      </c>
      <c r="I39" s="2584">
        <v>23</v>
      </c>
      <c r="J39" s="75">
        <v>7</v>
      </c>
      <c r="K39" s="2366">
        <v>47</v>
      </c>
      <c r="N39" s="4"/>
    </row>
    <row r="40" spans="2:14">
      <c r="B40" s="59" t="s">
        <v>121</v>
      </c>
      <c r="C40" s="70" t="s">
        <v>91</v>
      </c>
      <c r="D40" s="75"/>
      <c r="E40" s="2584"/>
      <c r="F40" s="2584"/>
      <c r="G40" s="2584"/>
      <c r="H40" s="2585">
        <f>'[2]2022 Exhibitor points'!G1146</f>
        <v>16</v>
      </c>
      <c r="I40" s="2584">
        <v>17</v>
      </c>
      <c r="J40" s="75">
        <v>10</v>
      </c>
      <c r="K40" s="2366">
        <v>43</v>
      </c>
      <c r="N40" s="4"/>
    </row>
    <row r="41" spans="2:14">
      <c r="B41" s="61" t="s">
        <v>119</v>
      </c>
      <c r="C41" s="44" t="s">
        <v>91</v>
      </c>
      <c r="D41" s="75"/>
      <c r="E41" s="2584"/>
      <c r="F41" s="2584"/>
      <c r="G41" s="2584"/>
      <c r="H41" s="2585">
        <f>'[2]2022 Exhibitor points'!G328</f>
        <v>30</v>
      </c>
      <c r="I41" s="2584">
        <v>12</v>
      </c>
      <c r="J41" s="75"/>
      <c r="K41" s="2366">
        <v>42</v>
      </c>
      <c r="N41" s="4"/>
    </row>
    <row r="42" spans="2:14">
      <c r="B42" s="63" t="s">
        <v>107</v>
      </c>
      <c r="C42" s="64" t="s">
        <v>91</v>
      </c>
      <c r="D42" s="45"/>
      <c r="E42" s="2588"/>
      <c r="F42" s="2588"/>
      <c r="G42" s="2588"/>
      <c r="H42" s="2589">
        <f>'[2]2022 Exhibitor points'!G507</f>
        <v>10</v>
      </c>
      <c r="I42" s="2588">
        <v>23</v>
      </c>
      <c r="J42" s="45">
        <v>7</v>
      </c>
      <c r="K42" s="2366">
        <v>40</v>
      </c>
      <c r="N42" s="4"/>
    </row>
    <row r="43" spans="2:14">
      <c r="B43" s="63" t="s">
        <v>114</v>
      </c>
      <c r="C43" s="44" t="s">
        <v>91</v>
      </c>
      <c r="D43" s="45"/>
      <c r="E43" s="2588"/>
      <c r="F43" s="2588"/>
      <c r="G43" s="2588"/>
      <c r="H43" s="2589">
        <f>'[2]2022 Exhibitor points'!G107</f>
        <v>17</v>
      </c>
      <c r="I43" s="2588">
        <v>17</v>
      </c>
      <c r="J43" s="45"/>
      <c r="K43" s="2366">
        <v>34</v>
      </c>
      <c r="N43" s="4"/>
    </row>
    <row r="44" spans="2:14">
      <c r="B44" s="61" t="s">
        <v>128</v>
      </c>
      <c r="C44" s="44" t="s">
        <v>91</v>
      </c>
      <c r="D44" s="45"/>
      <c r="E44" s="2588"/>
      <c r="F44" s="2588"/>
      <c r="G44" s="2588"/>
      <c r="H44" s="2589"/>
      <c r="I44" s="2588">
        <v>24</v>
      </c>
      <c r="J44" s="45">
        <v>10</v>
      </c>
      <c r="K44" s="2366">
        <v>34</v>
      </c>
      <c r="N44" s="4"/>
    </row>
    <row r="45" spans="2:14">
      <c r="B45" s="61" t="s">
        <v>5690</v>
      </c>
      <c r="C45" s="44" t="s">
        <v>91</v>
      </c>
      <c r="D45" s="45"/>
      <c r="E45" s="2588"/>
      <c r="F45" s="2588"/>
      <c r="G45" s="2588"/>
      <c r="H45" s="2589"/>
      <c r="I45" s="2588">
        <v>20</v>
      </c>
      <c r="J45" s="45">
        <v>10</v>
      </c>
      <c r="K45" s="2366">
        <v>30</v>
      </c>
      <c r="N45" s="4"/>
    </row>
    <row r="46" spans="2:14">
      <c r="B46" s="63" t="s">
        <v>115</v>
      </c>
      <c r="C46" s="44" t="s">
        <v>91</v>
      </c>
      <c r="D46" s="75"/>
      <c r="E46" s="2584"/>
      <c r="F46" s="2584"/>
      <c r="G46" s="2584"/>
      <c r="H46" s="2585">
        <v>17</v>
      </c>
      <c r="I46" s="2584">
        <v>3</v>
      </c>
      <c r="J46" s="75">
        <v>8</v>
      </c>
      <c r="K46" s="2366">
        <v>28</v>
      </c>
      <c r="N46" s="4"/>
    </row>
    <row r="47" spans="2:14">
      <c r="B47" s="61" t="s">
        <v>182</v>
      </c>
      <c r="C47" s="44" t="s">
        <v>91</v>
      </c>
      <c r="D47" s="45"/>
      <c r="E47" s="2588"/>
      <c r="F47" s="2588"/>
      <c r="G47" s="2588"/>
      <c r="H47" s="2589"/>
      <c r="I47" s="2588">
        <v>20</v>
      </c>
      <c r="J47" s="45">
        <v>7</v>
      </c>
      <c r="K47" s="2366">
        <v>27</v>
      </c>
      <c r="N47" s="4"/>
    </row>
    <row r="48" spans="2:14">
      <c r="B48" s="61" t="s">
        <v>196</v>
      </c>
      <c r="C48" s="44" t="s">
        <v>91</v>
      </c>
      <c r="D48" s="45"/>
      <c r="E48" s="2588"/>
      <c r="F48" s="2588"/>
      <c r="G48" s="2588"/>
      <c r="H48" s="2589"/>
      <c r="I48" s="2588"/>
      <c r="J48" s="45">
        <v>27</v>
      </c>
      <c r="K48" s="2366">
        <v>27</v>
      </c>
    </row>
    <row r="49" spans="2:14">
      <c r="B49" s="61" t="s">
        <v>167</v>
      </c>
      <c r="C49" s="44" t="s">
        <v>91</v>
      </c>
      <c r="D49" s="45"/>
      <c r="E49" s="2588"/>
      <c r="F49" s="2588"/>
      <c r="G49" s="2588"/>
      <c r="H49" s="2589"/>
      <c r="I49" s="2588">
        <v>20</v>
      </c>
      <c r="J49" s="45"/>
      <c r="K49" s="2366">
        <v>20</v>
      </c>
      <c r="N49" s="4"/>
    </row>
    <row r="50" spans="2:14">
      <c r="B50" s="61" t="s">
        <v>95</v>
      </c>
      <c r="C50" s="44" t="s">
        <v>91</v>
      </c>
      <c r="D50" s="45"/>
      <c r="E50" s="2588"/>
      <c r="F50" s="2588"/>
      <c r="G50" s="2588"/>
      <c r="H50" s="2589">
        <v>0</v>
      </c>
      <c r="I50" s="2588">
        <v>18</v>
      </c>
      <c r="J50" s="45"/>
      <c r="K50" s="2366">
        <v>18</v>
      </c>
      <c r="N50" s="4"/>
    </row>
    <row r="51" spans="2:14">
      <c r="B51" s="61" t="s">
        <v>185</v>
      </c>
      <c r="C51" s="44" t="s">
        <v>91</v>
      </c>
      <c r="D51" s="45"/>
      <c r="E51" s="2588"/>
      <c r="F51" s="2588"/>
      <c r="G51" s="2588"/>
      <c r="H51" s="2589"/>
      <c r="I51" s="2588"/>
      <c r="J51" s="45">
        <v>13</v>
      </c>
      <c r="K51" s="2366">
        <v>13</v>
      </c>
    </row>
    <row r="52" spans="2:14">
      <c r="B52" s="61" t="s">
        <v>177</v>
      </c>
      <c r="C52" s="44" t="s">
        <v>91</v>
      </c>
      <c r="D52" s="45"/>
      <c r="E52" s="2588"/>
      <c r="F52" s="2588"/>
      <c r="G52" s="2588"/>
      <c r="H52" s="2589"/>
      <c r="I52" s="2588"/>
      <c r="J52" s="45">
        <v>10</v>
      </c>
      <c r="K52" s="2366">
        <v>10</v>
      </c>
    </row>
    <row r="53" spans="2:14">
      <c r="B53" s="61" t="s">
        <v>6476</v>
      </c>
      <c r="C53" s="44" t="s">
        <v>91</v>
      </c>
      <c r="D53" s="45"/>
      <c r="E53" s="2588"/>
      <c r="F53" s="2588"/>
      <c r="G53" s="2588"/>
      <c r="H53" s="2589"/>
      <c r="I53" s="2588"/>
      <c r="J53" s="45">
        <v>10</v>
      </c>
      <c r="K53" s="2366">
        <v>10</v>
      </c>
    </row>
    <row r="54" spans="2:14">
      <c r="B54" s="61" t="s">
        <v>192</v>
      </c>
      <c r="C54" s="44" t="s">
        <v>91</v>
      </c>
      <c r="D54" s="45"/>
      <c r="E54" s="2588"/>
      <c r="F54" s="2588"/>
      <c r="G54" s="2588"/>
      <c r="H54" s="2589"/>
      <c r="I54" s="2588"/>
      <c r="J54" s="45">
        <v>10</v>
      </c>
      <c r="K54" s="2366">
        <v>10</v>
      </c>
    </row>
    <row r="55" spans="2:14">
      <c r="B55" s="61" t="s">
        <v>174</v>
      </c>
      <c r="C55" s="44" t="s">
        <v>91</v>
      </c>
      <c r="D55" s="45"/>
      <c r="E55" s="2588"/>
      <c r="F55" s="2588"/>
      <c r="G55" s="2588"/>
      <c r="H55" s="2589"/>
      <c r="I55" s="2588"/>
      <c r="J55" s="45">
        <v>10</v>
      </c>
      <c r="K55" s="2366">
        <v>10</v>
      </c>
    </row>
    <row r="56" spans="2:14">
      <c r="B56" s="61" t="s">
        <v>113</v>
      </c>
      <c r="C56" s="44" t="s">
        <v>91</v>
      </c>
      <c r="D56" s="45"/>
      <c r="E56" s="2588"/>
      <c r="F56" s="2588"/>
      <c r="G56" s="2588"/>
      <c r="H56" s="2589">
        <v>0</v>
      </c>
      <c r="I56" s="2588">
        <v>0</v>
      </c>
      <c r="J56" s="45"/>
      <c r="K56" s="2366">
        <f>SUM(D56:H56)</f>
        <v>0</v>
      </c>
      <c r="N56" s="4"/>
    </row>
    <row r="57" spans="2:14">
      <c r="B57" s="61" t="s">
        <v>171</v>
      </c>
      <c r="C57" s="44" t="s">
        <v>91</v>
      </c>
      <c r="D57" s="45"/>
      <c r="E57" s="2588"/>
      <c r="F57" s="2588"/>
      <c r="G57" s="2588"/>
      <c r="H57" s="2589">
        <v>0</v>
      </c>
      <c r="I57" s="2588">
        <v>0</v>
      </c>
      <c r="J57" s="45"/>
      <c r="K57" s="2366">
        <f>SUM(D57:H57)</f>
        <v>0</v>
      </c>
      <c r="N57" s="4"/>
    </row>
    <row r="58" spans="2:14">
      <c r="B58" s="1579" t="s">
        <v>52</v>
      </c>
      <c r="C58" s="1393" t="s">
        <v>129</v>
      </c>
      <c r="D58" s="1388"/>
      <c r="E58" s="2361"/>
      <c r="F58" s="2361"/>
      <c r="G58" s="2361"/>
      <c r="H58" s="1388">
        <v>15</v>
      </c>
      <c r="I58" s="2362">
        <v>5</v>
      </c>
      <c r="J58" s="2361">
        <v>5</v>
      </c>
      <c r="K58" s="2363">
        <v>25</v>
      </c>
      <c r="N58" s="4"/>
    </row>
    <row r="59" spans="2:14">
      <c r="B59" s="1937" t="s">
        <v>6007</v>
      </c>
      <c r="C59" s="1387" t="s">
        <v>129</v>
      </c>
      <c r="D59" s="1383"/>
      <c r="E59" s="2396"/>
      <c r="F59" s="2396"/>
      <c r="G59" s="2396"/>
      <c r="H59" s="1383">
        <f>'[2]2022 Exhibitor points'!G1678</f>
        <v>5</v>
      </c>
      <c r="I59" s="2397">
        <v>5</v>
      </c>
      <c r="J59" s="2396">
        <v>15</v>
      </c>
      <c r="K59" s="2363">
        <v>25</v>
      </c>
    </row>
    <row r="60" spans="2:14">
      <c r="B60" s="1579" t="s">
        <v>5473</v>
      </c>
      <c r="C60" s="1393" t="s">
        <v>129</v>
      </c>
      <c r="D60" s="1388"/>
      <c r="E60" s="2361"/>
      <c r="F60" s="2361"/>
      <c r="G60" s="2361"/>
      <c r="H60" s="1388"/>
      <c r="I60" s="2362">
        <v>23</v>
      </c>
      <c r="J60" s="2361"/>
      <c r="K60" s="2363">
        <v>23</v>
      </c>
      <c r="N60" s="4"/>
    </row>
    <row r="61" spans="2:14">
      <c r="B61" s="1579" t="s">
        <v>1625</v>
      </c>
      <c r="C61" s="1393" t="s">
        <v>129</v>
      </c>
      <c r="D61" s="1388"/>
      <c r="E61" s="2361"/>
      <c r="F61" s="2361"/>
      <c r="G61" s="2361"/>
      <c r="H61" s="1388">
        <v>0</v>
      </c>
      <c r="I61" s="2362">
        <v>13</v>
      </c>
      <c r="J61" s="2361">
        <v>8</v>
      </c>
      <c r="K61" s="2363">
        <v>21</v>
      </c>
      <c r="N61" s="4"/>
    </row>
    <row r="62" spans="2:14">
      <c r="B62" s="1391" t="s">
        <v>146</v>
      </c>
      <c r="C62" s="1382" t="s">
        <v>129</v>
      </c>
      <c r="D62" s="1383"/>
      <c r="E62" s="2396"/>
      <c r="F62" s="2396"/>
      <c r="G62" s="2396"/>
      <c r="H62" s="1383"/>
      <c r="I62" s="2397">
        <v>15</v>
      </c>
      <c r="J62" s="2396"/>
      <c r="K62" s="2363">
        <v>15</v>
      </c>
    </row>
    <row r="63" spans="2:14">
      <c r="B63" s="1391" t="s">
        <v>139</v>
      </c>
      <c r="C63" s="1382" t="s">
        <v>129</v>
      </c>
      <c r="D63" s="1388"/>
      <c r="E63" s="2361"/>
      <c r="F63" s="2361"/>
      <c r="G63" s="2361"/>
      <c r="H63" s="1388"/>
      <c r="I63" s="2362">
        <v>13</v>
      </c>
      <c r="J63" s="2361"/>
      <c r="K63" s="2363">
        <v>13</v>
      </c>
    </row>
    <row r="64" spans="2:14">
      <c r="B64" s="1580" t="s">
        <v>144</v>
      </c>
      <c r="C64" s="1393" t="s">
        <v>129</v>
      </c>
      <c r="D64" s="1388"/>
      <c r="E64" s="2361"/>
      <c r="F64" s="2361"/>
      <c r="G64" s="2361"/>
      <c r="H64" s="1388">
        <f>'[2]2022 Exhibitor points'!G610</f>
        <v>5</v>
      </c>
      <c r="I64" s="2362">
        <v>8</v>
      </c>
      <c r="J64" s="2361"/>
      <c r="K64" s="2363">
        <v>13</v>
      </c>
      <c r="N64" s="4"/>
    </row>
    <row r="65" spans="2:14">
      <c r="B65" s="1579" t="s">
        <v>57</v>
      </c>
      <c r="C65" s="1393" t="s">
        <v>129</v>
      </c>
      <c r="D65" s="1388"/>
      <c r="E65" s="2361"/>
      <c r="F65" s="2361"/>
      <c r="G65" s="2361"/>
      <c r="H65" s="1388"/>
      <c r="I65" s="2362">
        <v>3</v>
      </c>
      <c r="J65" s="2361">
        <v>10</v>
      </c>
      <c r="K65" s="2363">
        <v>13</v>
      </c>
    </row>
    <row r="66" spans="2:14">
      <c r="B66" s="2409" t="s">
        <v>132</v>
      </c>
      <c r="C66" s="1382" t="s">
        <v>129</v>
      </c>
      <c r="D66" s="1388"/>
      <c r="E66" s="2361"/>
      <c r="F66" s="2361"/>
      <c r="G66" s="2361"/>
      <c r="H66" s="1388"/>
      <c r="I66" s="2362"/>
      <c r="J66" s="2361">
        <v>12</v>
      </c>
      <c r="K66" s="2363">
        <v>12</v>
      </c>
    </row>
    <row r="67" spans="2:14">
      <c r="B67" s="1579" t="s">
        <v>59</v>
      </c>
      <c r="C67" s="1393" t="s">
        <v>129</v>
      </c>
      <c r="D67" s="1388"/>
      <c r="E67" s="2361"/>
      <c r="F67" s="2361"/>
      <c r="G67" s="2361"/>
      <c r="H67" s="1388"/>
      <c r="I67" s="2362"/>
      <c r="J67" s="2361">
        <v>10</v>
      </c>
      <c r="K67" s="2363">
        <v>10</v>
      </c>
      <c r="N67" s="4"/>
    </row>
    <row r="68" spans="2:14">
      <c r="B68" s="1391" t="s">
        <v>2651</v>
      </c>
      <c r="C68" s="1382" t="s">
        <v>129</v>
      </c>
      <c r="D68" s="1383"/>
      <c r="E68" s="2396"/>
      <c r="F68" s="2396"/>
      <c r="G68" s="2396"/>
      <c r="H68" s="1383"/>
      <c r="I68" s="2397">
        <v>10</v>
      </c>
      <c r="J68" s="2396"/>
      <c r="K68" s="2363">
        <v>10</v>
      </c>
    </row>
    <row r="69" spans="2:14">
      <c r="B69" s="1394" t="s">
        <v>5775</v>
      </c>
      <c r="C69" s="1387" t="s">
        <v>129</v>
      </c>
      <c r="D69" s="1388"/>
      <c r="E69" s="2361"/>
      <c r="F69" s="2361"/>
      <c r="G69" s="2361"/>
      <c r="H69" s="1388">
        <f>'[2]2022 Exhibitor points'!G715</f>
        <v>10</v>
      </c>
      <c r="I69" s="2362">
        <v>0</v>
      </c>
      <c r="J69" s="2361"/>
      <c r="K69" s="2363">
        <f>SUM(D69:H69)</f>
        <v>10</v>
      </c>
    </row>
    <row r="70" spans="2:14">
      <c r="B70" s="1391" t="s">
        <v>153</v>
      </c>
      <c r="C70" s="1382" t="s">
        <v>129</v>
      </c>
      <c r="D70" s="1383"/>
      <c r="E70" s="2396"/>
      <c r="F70" s="2396"/>
      <c r="G70" s="2396"/>
      <c r="H70" s="1383">
        <v>7</v>
      </c>
      <c r="I70" s="2397">
        <v>3</v>
      </c>
      <c r="J70" s="2396"/>
      <c r="K70" s="2363">
        <v>10</v>
      </c>
    </row>
    <row r="71" spans="2:14">
      <c r="B71" s="1579" t="s">
        <v>65</v>
      </c>
      <c r="C71" s="1393" t="s">
        <v>129</v>
      </c>
      <c r="D71" s="1388"/>
      <c r="E71" s="2361"/>
      <c r="F71" s="2361"/>
      <c r="G71" s="2361"/>
      <c r="H71" s="1388"/>
      <c r="I71" s="2362">
        <v>10</v>
      </c>
      <c r="J71" s="2361"/>
      <c r="K71" s="2363">
        <v>10</v>
      </c>
      <c r="N71" s="4"/>
    </row>
    <row r="72" spans="2:14">
      <c r="B72" s="1391" t="s">
        <v>3312</v>
      </c>
      <c r="C72" s="1382" t="s">
        <v>129</v>
      </c>
      <c r="D72" s="1383"/>
      <c r="E72" s="2396"/>
      <c r="F72" s="2396"/>
      <c r="G72" s="2396"/>
      <c r="H72" s="1383"/>
      <c r="I72" s="2397">
        <v>7</v>
      </c>
      <c r="J72" s="2396">
        <v>3</v>
      </c>
      <c r="K72" s="2363">
        <v>10</v>
      </c>
    </row>
    <row r="73" spans="2:14">
      <c r="B73" s="1395" t="s">
        <v>148</v>
      </c>
      <c r="C73" s="1382" t="s">
        <v>129</v>
      </c>
      <c r="D73" s="1388"/>
      <c r="E73" s="2361"/>
      <c r="F73" s="2361"/>
      <c r="G73" s="2361"/>
      <c r="H73" s="1388"/>
      <c r="I73" s="2362">
        <v>7</v>
      </c>
      <c r="J73" s="2361"/>
      <c r="K73" s="2363">
        <v>7</v>
      </c>
    </row>
    <row r="74" spans="2:14">
      <c r="B74" s="1391" t="s">
        <v>6807</v>
      </c>
      <c r="C74" s="1382" t="s">
        <v>129</v>
      </c>
      <c r="D74" s="1383"/>
      <c r="E74" s="2396"/>
      <c r="F74" s="2396"/>
      <c r="G74" s="2396"/>
      <c r="H74" s="1383"/>
      <c r="I74" s="2397"/>
      <c r="J74" s="2396">
        <v>5</v>
      </c>
      <c r="K74" s="2363">
        <v>5</v>
      </c>
    </row>
    <row r="75" spans="2:14">
      <c r="B75" s="1579" t="s">
        <v>6492</v>
      </c>
      <c r="C75" s="1393" t="s">
        <v>129</v>
      </c>
      <c r="D75" s="1388"/>
      <c r="E75" s="2361"/>
      <c r="F75" s="2361"/>
      <c r="G75" s="2361"/>
      <c r="H75" s="1388"/>
      <c r="I75" s="2362">
        <v>5</v>
      </c>
      <c r="J75" s="2361"/>
      <c r="K75" s="2363">
        <v>5</v>
      </c>
      <c r="N75" s="4"/>
    </row>
    <row r="76" spans="2:14">
      <c r="B76" s="1579" t="s">
        <v>6245</v>
      </c>
      <c r="C76" s="1393" t="s">
        <v>129</v>
      </c>
      <c r="D76" s="1388"/>
      <c r="E76" s="2361"/>
      <c r="F76" s="2361"/>
      <c r="G76" s="2361"/>
      <c r="H76" s="1388"/>
      <c r="I76" s="2362">
        <v>5</v>
      </c>
      <c r="J76" s="2361"/>
      <c r="K76" s="2363">
        <v>5</v>
      </c>
      <c r="N76" s="4"/>
    </row>
    <row r="77" spans="2:14">
      <c r="B77" s="1392" t="s">
        <v>131</v>
      </c>
      <c r="C77" s="1382" t="s">
        <v>129</v>
      </c>
      <c r="D77" s="1388"/>
      <c r="E77" s="2361"/>
      <c r="F77" s="2361"/>
      <c r="G77" s="2361"/>
      <c r="H77" s="1388">
        <v>3</v>
      </c>
      <c r="I77" s="1388">
        <v>0</v>
      </c>
      <c r="J77" s="2590"/>
      <c r="K77" s="2162">
        <f>SUM(D77:H77)</f>
        <v>3</v>
      </c>
    </row>
    <row r="78" spans="2:14">
      <c r="B78" s="1579" t="s">
        <v>6562</v>
      </c>
      <c r="C78" s="1393" t="s">
        <v>129</v>
      </c>
      <c r="D78" s="1388"/>
      <c r="E78" s="2361"/>
      <c r="F78" s="2361"/>
      <c r="G78" s="2361"/>
      <c r="H78" s="1388"/>
      <c r="I78" s="2362">
        <v>3</v>
      </c>
      <c r="J78" s="2361"/>
      <c r="K78" s="2363">
        <v>3</v>
      </c>
    </row>
    <row r="79" spans="2:14">
      <c r="B79" s="2410" t="s">
        <v>133</v>
      </c>
      <c r="C79" s="1382" t="s">
        <v>129</v>
      </c>
      <c r="D79" s="1388"/>
      <c r="E79" s="2361"/>
      <c r="F79" s="2361"/>
      <c r="G79" s="2361"/>
      <c r="H79" s="1388"/>
      <c r="I79" s="2362">
        <v>3</v>
      </c>
      <c r="J79" s="2361"/>
      <c r="K79" s="2363">
        <v>3</v>
      </c>
    </row>
    <row r="80" spans="2:14">
      <c r="B80" s="1579" t="s">
        <v>1634</v>
      </c>
      <c r="C80" s="1393" t="s">
        <v>129</v>
      </c>
      <c r="D80" s="1388"/>
      <c r="E80" s="2361"/>
      <c r="F80" s="2361"/>
      <c r="G80" s="2361"/>
      <c r="H80" s="1388"/>
      <c r="I80" s="2362"/>
      <c r="J80" s="2361"/>
      <c r="K80" s="2363">
        <f t="shared" ref="K80:K91" si="0">SUM(D80:H80)</f>
        <v>0</v>
      </c>
    </row>
    <row r="81" spans="2:14">
      <c r="B81" s="1391" t="s">
        <v>5825</v>
      </c>
      <c r="C81" s="1382" t="s">
        <v>129</v>
      </c>
      <c r="D81" s="1383"/>
      <c r="E81" s="2396"/>
      <c r="F81" s="2396"/>
      <c r="G81" s="2396"/>
      <c r="H81" s="1383">
        <v>0</v>
      </c>
      <c r="I81" s="2397"/>
      <c r="J81" s="2396"/>
      <c r="K81" s="2363">
        <f t="shared" si="0"/>
        <v>0</v>
      </c>
    </row>
    <row r="82" spans="2:14">
      <c r="B82" s="1391" t="s">
        <v>147</v>
      </c>
      <c r="C82" s="1382" t="s">
        <v>129</v>
      </c>
      <c r="D82" s="1383"/>
      <c r="E82" s="2396"/>
      <c r="F82" s="2396"/>
      <c r="G82" s="2396"/>
      <c r="H82" s="1383"/>
      <c r="I82" s="2397"/>
      <c r="J82" s="2396"/>
      <c r="K82" s="2363">
        <f t="shared" si="0"/>
        <v>0</v>
      </c>
    </row>
    <row r="83" spans="2:14">
      <c r="B83" s="1395" t="s">
        <v>149</v>
      </c>
      <c r="C83" s="1387" t="s">
        <v>129</v>
      </c>
      <c r="D83" s="1383"/>
      <c r="E83" s="2396"/>
      <c r="F83" s="2396"/>
      <c r="G83" s="2396"/>
      <c r="H83" s="1383"/>
      <c r="I83" s="2397"/>
      <c r="J83" s="2396"/>
      <c r="K83" s="2363">
        <f t="shared" si="0"/>
        <v>0</v>
      </c>
    </row>
    <row r="84" spans="2:14">
      <c r="B84" s="1816" t="s">
        <v>151</v>
      </c>
      <c r="C84" s="1387" t="s">
        <v>129</v>
      </c>
      <c r="D84" s="1397"/>
      <c r="E84" s="2591"/>
      <c r="F84" s="2591"/>
      <c r="G84" s="2591"/>
      <c r="H84" s="1397"/>
      <c r="I84" s="2592"/>
      <c r="J84" s="2591"/>
      <c r="K84" s="2363">
        <f t="shared" si="0"/>
        <v>0</v>
      </c>
    </row>
    <row r="85" spans="2:14">
      <c r="B85" s="1391" t="s">
        <v>135</v>
      </c>
      <c r="C85" s="1387" t="s">
        <v>129</v>
      </c>
      <c r="D85" s="1388"/>
      <c r="E85" s="2361"/>
      <c r="F85" s="2361"/>
      <c r="G85" s="2361"/>
      <c r="H85" s="1388"/>
      <c r="I85" s="2362"/>
      <c r="J85" s="2361"/>
      <c r="K85" s="2363">
        <f t="shared" si="0"/>
        <v>0</v>
      </c>
    </row>
    <row r="86" spans="2:14">
      <c r="B86" s="1391" t="s">
        <v>529</v>
      </c>
      <c r="C86" s="1387" t="s">
        <v>129</v>
      </c>
      <c r="D86" s="1388"/>
      <c r="E86" s="2361"/>
      <c r="F86" s="2361"/>
      <c r="G86" s="2361"/>
      <c r="H86" s="1388"/>
      <c r="I86" s="2362"/>
      <c r="J86" s="2361"/>
      <c r="K86" s="2363">
        <f t="shared" si="0"/>
        <v>0</v>
      </c>
    </row>
    <row r="87" spans="2:14">
      <c r="B87" s="1395" t="s">
        <v>156</v>
      </c>
      <c r="C87" s="1387" t="s">
        <v>129</v>
      </c>
      <c r="D87" s="1383"/>
      <c r="E87" s="2396"/>
      <c r="F87" s="2396"/>
      <c r="G87" s="2396"/>
      <c r="H87" s="1383"/>
      <c r="I87" s="2397"/>
      <c r="J87" s="2396"/>
      <c r="K87" s="2363">
        <f t="shared" si="0"/>
        <v>0</v>
      </c>
    </row>
    <row r="88" spans="2:14">
      <c r="B88" s="1391" t="s">
        <v>157</v>
      </c>
      <c r="C88" s="1382" t="s">
        <v>129</v>
      </c>
      <c r="D88" s="1383"/>
      <c r="E88" s="2396"/>
      <c r="F88" s="2396"/>
      <c r="G88" s="2396"/>
      <c r="H88" s="1383"/>
      <c r="I88" s="2397"/>
      <c r="J88" s="2396"/>
      <c r="K88" s="2363">
        <f t="shared" si="0"/>
        <v>0</v>
      </c>
    </row>
    <row r="89" spans="2:14">
      <c r="B89" s="1391" t="s">
        <v>159</v>
      </c>
      <c r="C89" s="1382" t="s">
        <v>129</v>
      </c>
      <c r="D89" s="1383"/>
      <c r="E89" s="2396"/>
      <c r="F89" s="2396"/>
      <c r="G89" s="2396"/>
      <c r="H89" s="1383"/>
      <c r="I89" s="2397"/>
      <c r="J89" s="2396"/>
      <c r="K89" s="2363">
        <f t="shared" si="0"/>
        <v>0</v>
      </c>
    </row>
    <row r="90" spans="2:14">
      <c r="B90" s="1391" t="s">
        <v>161</v>
      </c>
      <c r="C90" s="1382" t="s">
        <v>129</v>
      </c>
      <c r="D90" s="1383"/>
      <c r="E90" s="2396"/>
      <c r="F90" s="2396"/>
      <c r="G90" s="2396"/>
      <c r="H90" s="1383"/>
      <c r="I90" s="2397"/>
      <c r="J90" s="2396"/>
      <c r="K90" s="2363">
        <f t="shared" si="0"/>
        <v>0</v>
      </c>
      <c r="N90" s="4"/>
    </row>
    <row r="91" spans="2:14">
      <c r="B91" s="1580" t="s">
        <v>162</v>
      </c>
      <c r="C91" s="1393" t="s">
        <v>129</v>
      </c>
      <c r="D91" s="1388"/>
      <c r="E91" s="2361"/>
      <c r="F91" s="2361"/>
      <c r="G91" s="2361"/>
      <c r="H91" s="1388"/>
      <c r="I91" s="2362"/>
      <c r="J91" s="2361"/>
      <c r="K91" s="2363">
        <f t="shared" si="0"/>
        <v>0</v>
      </c>
      <c r="N91" s="4"/>
    </row>
    <row r="92" spans="2:14">
      <c r="B92" s="1580" t="s">
        <v>3310</v>
      </c>
      <c r="C92" s="1393" t="s">
        <v>129</v>
      </c>
      <c r="D92" s="1388"/>
      <c r="E92" s="2361"/>
      <c r="F92" s="2361"/>
      <c r="G92" s="2361"/>
      <c r="H92" s="1388"/>
      <c r="I92" s="2362"/>
      <c r="J92" s="2361"/>
      <c r="K92" s="2363">
        <v>0</v>
      </c>
      <c r="N92" s="4"/>
    </row>
    <row r="93" spans="2:14">
      <c r="B93" s="1580" t="s">
        <v>1470</v>
      </c>
      <c r="C93" s="1393" t="s">
        <v>129</v>
      </c>
      <c r="D93" s="1388"/>
      <c r="E93" s="2361"/>
      <c r="F93" s="2361"/>
      <c r="G93" s="2361"/>
      <c r="H93" s="1388"/>
      <c r="I93" s="2362"/>
      <c r="J93" s="2361"/>
      <c r="K93" s="2363">
        <v>0</v>
      </c>
      <c r="N93" s="4"/>
    </row>
    <row r="94" spans="2:14">
      <c r="B94" s="1580" t="s">
        <v>5780</v>
      </c>
      <c r="C94" s="1393" t="s">
        <v>129</v>
      </c>
      <c r="D94" s="1388"/>
      <c r="E94" s="2361"/>
      <c r="F94" s="2361"/>
      <c r="G94" s="2361"/>
      <c r="H94" s="1388"/>
      <c r="I94" s="2362"/>
      <c r="J94" s="2361"/>
      <c r="K94" s="2363">
        <v>0</v>
      </c>
      <c r="N94" s="4"/>
    </row>
    <row r="95" spans="2:14">
      <c r="B95" s="1580" t="s">
        <v>5781</v>
      </c>
      <c r="C95" s="1393" t="s">
        <v>129</v>
      </c>
      <c r="D95" s="1388"/>
      <c r="E95" s="2361"/>
      <c r="F95" s="2361"/>
      <c r="G95" s="2361"/>
      <c r="H95" s="1388"/>
      <c r="I95" s="2362"/>
      <c r="J95" s="2361"/>
      <c r="K95" s="2363">
        <v>0</v>
      </c>
      <c r="N95" s="4"/>
    </row>
    <row r="96" spans="2:14">
      <c r="B96" s="1580" t="s">
        <v>5782</v>
      </c>
      <c r="C96" s="1393" t="s">
        <v>129</v>
      </c>
      <c r="D96" s="1388"/>
      <c r="E96" s="2361"/>
      <c r="F96" s="2361"/>
      <c r="G96" s="2361"/>
      <c r="H96" s="1388"/>
      <c r="I96" s="2362"/>
      <c r="J96" s="2361"/>
      <c r="K96" s="2363">
        <v>0</v>
      </c>
      <c r="N96" s="4"/>
    </row>
    <row r="97" spans="2:14">
      <c r="B97" s="1580" t="s">
        <v>432</v>
      </c>
      <c r="C97" s="1393" t="s">
        <v>129</v>
      </c>
      <c r="D97" s="1388"/>
      <c r="E97" s="2361"/>
      <c r="F97" s="2361"/>
      <c r="G97" s="2361"/>
      <c r="H97" s="1388"/>
      <c r="I97" s="2362"/>
      <c r="J97" s="2361"/>
      <c r="K97" s="2363">
        <v>0</v>
      </c>
      <c r="N97" s="4"/>
    </row>
    <row r="98" spans="2:14">
      <c r="B98" s="1580" t="s">
        <v>1622</v>
      </c>
      <c r="C98" s="1393" t="s">
        <v>129</v>
      </c>
      <c r="D98" s="1388"/>
      <c r="E98" s="2361"/>
      <c r="F98" s="2361"/>
      <c r="G98" s="2361"/>
      <c r="H98" s="1388"/>
      <c r="I98" s="2362"/>
      <c r="J98" s="2361"/>
      <c r="K98" s="2363">
        <v>0</v>
      </c>
      <c r="N98" s="4"/>
    </row>
    <row r="99" spans="2:14">
      <c r="B99" s="1580" t="s">
        <v>1451</v>
      </c>
      <c r="C99" s="1393" t="s">
        <v>129</v>
      </c>
      <c r="D99" s="1388"/>
      <c r="E99" s="2361"/>
      <c r="F99" s="2361"/>
      <c r="G99" s="2361"/>
      <c r="H99" s="1388"/>
      <c r="I99" s="2362"/>
      <c r="J99" s="2361"/>
      <c r="K99" s="2363">
        <v>0</v>
      </c>
      <c r="N99" s="4"/>
    </row>
    <row r="100" spans="2:14">
      <c r="B100" s="1579" t="s">
        <v>6234</v>
      </c>
      <c r="C100" s="1393" t="s">
        <v>129</v>
      </c>
      <c r="D100" s="1388"/>
      <c r="E100" s="2361"/>
      <c r="F100" s="2361"/>
      <c r="G100" s="2361"/>
      <c r="H100" s="1388"/>
      <c r="I100" s="2362"/>
      <c r="J100" s="2361">
        <v>0</v>
      </c>
      <c r="K100" s="2363">
        <v>0</v>
      </c>
      <c r="N100" s="4"/>
    </row>
    <row r="101" spans="2:14">
      <c r="B101" s="1579" t="s">
        <v>67</v>
      </c>
      <c r="C101" s="1393" t="s">
        <v>129</v>
      </c>
      <c r="D101" s="1388"/>
      <c r="E101" s="2361"/>
      <c r="F101" s="2361"/>
      <c r="G101" s="2361"/>
      <c r="H101" s="1388"/>
      <c r="I101" s="2362"/>
      <c r="J101" s="2361"/>
      <c r="K101" s="2363">
        <v>0</v>
      </c>
    </row>
    <row r="102" spans="2:14">
      <c r="B102" s="1579" t="s">
        <v>1492</v>
      </c>
      <c r="C102" s="1393" t="s">
        <v>129</v>
      </c>
      <c r="D102" s="1388"/>
      <c r="E102" s="2361"/>
      <c r="F102" s="2361"/>
      <c r="G102" s="2361"/>
      <c r="H102" s="1388"/>
      <c r="I102" s="2362"/>
      <c r="J102" s="2361"/>
      <c r="K102" s="2363">
        <v>0</v>
      </c>
    </row>
    <row r="103" spans="2:14">
      <c r="B103" s="1579" t="s">
        <v>89</v>
      </c>
      <c r="C103" s="1393" t="s">
        <v>129</v>
      </c>
      <c r="D103" s="1388"/>
      <c r="E103" s="2361"/>
      <c r="F103" s="2361"/>
      <c r="G103" s="2361"/>
      <c r="H103" s="1388"/>
      <c r="I103" s="2362"/>
      <c r="J103" s="2361">
        <v>0</v>
      </c>
      <c r="K103" s="2363">
        <v>0</v>
      </c>
    </row>
    <row r="104" spans="2:14">
      <c r="B104" s="1579" t="s">
        <v>5917</v>
      </c>
      <c r="C104" s="1393" t="s">
        <v>129</v>
      </c>
      <c r="D104" s="1388"/>
      <c r="E104" s="2361"/>
      <c r="F104" s="2361"/>
      <c r="G104" s="2361"/>
      <c r="H104" s="1388"/>
      <c r="I104" s="2362"/>
      <c r="J104" s="2361">
        <v>0</v>
      </c>
      <c r="K104" s="2363">
        <v>0</v>
      </c>
    </row>
    <row r="105" spans="2:14">
      <c r="B105" s="1579" t="s">
        <v>806</v>
      </c>
      <c r="C105" s="1393" t="s">
        <v>129</v>
      </c>
      <c r="D105" s="1388"/>
      <c r="E105" s="2361"/>
      <c r="F105" s="2361"/>
      <c r="G105" s="2361"/>
      <c r="H105" s="1388"/>
      <c r="I105" s="2362"/>
      <c r="J105" s="2361">
        <v>0</v>
      </c>
      <c r="K105" s="2363">
        <v>0</v>
      </c>
    </row>
    <row r="106" spans="2:14">
      <c r="B106" s="1579" t="s">
        <v>79</v>
      </c>
      <c r="C106" s="1393" t="s">
        <v>129</v>
      </c>
      <c r="D106" s="1388"/>
      <c r="E106" s="2361"/>
      <c r="F106" s="2361"/>
      <c r="G106" s="2361"/>
      <c r="H106" s="1388"/>
      <c r="I106" s="2362"/>
      <c r="J106" s="2361">
        <v>0</v>
      </c>
      <c r="K106" s="2363">
        <v>0</v>
      </c>
    </row>
    <row r="107" spans="2:14">
      <c r="B107" s="1579" t="s">
        <v>87</v>
      </c>
      <c r="C107" s="1393" t="s">
        <v>129</v>
      </c>
      <c r="D107" s="1388"/>
      <c r="E107" s="2361"/>
      <c r="F107" s="2361"/>
      <c r="G107" s="2361"/>
      <c r="H107" s="1388"/>
      <c r="I107" s="2362"/>
      <c r="J107" s="2361">
        <v>0</v>
      </c>
      <c r="K107" s="2363">
        <v>0</v>
      </c>
    </row>
    <row r="108" spans="2:14">
      <c r="B108" s="1579" t="s">
        <v>6779</v>
      </c>
      <c r="C108" s="1393" t="s">
        <v>129</v>
      </c>
      <c r="D108" s="1388"/>
      <c r="E108" s="2361"/>
      <c r="F108" s="2361"/>
      <c r="G108" s="2361"/>
      <c r="H108" s="1388"/>
      <c r="I108" s="2362"/>
      <c r="J108" s="2361">
        <v>0</v>
      </c>
      <c r="K108" s="2363">
        <v>0</v>
      </c>
    </row>
    <row r="109" spans="2:14">
      <c r="B109" s="1587" t="s">
        <v>5135</v>
      </c>
      <c r="C109" s="1592" t="s">
        <v>164</v>
      </c>
      <c r="D109" s="1583"/>
      <c r="E109" s="2364"/>
      <c r="F109" s="2364"/>
      <c r="G109" s="2364"/>
      <c r="H109" s="2365">
        <f>'[2]2022 Exhibitor points'!G569</f>
        <v>20</v>
      </c>
      <c r="I109" s="2364">
        <v>10</v>
      </c>
      <c r="J109" s="1583">
        <v>20</v>
      </c>
      <c r="K109" s="2366">
        <v>50</v>
      </c>
    </row>
    <row r="110" spans="2:14">
      <c r="B110" s="1585" t="s">
        <v>198</v>
      </c>
      <c r="C110" s="1582" t="s">
        <v>164</v>
      </c>
      <c r="D110" s="1589"/>
      <c r="E110" s="2394"/>
      <c r="F110" s="2394"/>
      <c r="G110" s="2394"/>
      <c r="H110" s="2395">
        <f>'[2]2022 Exhibitor points'!G1008</f>
        <v>10</v>
      </c>
      <c r="I110" s="2394">
        <v>27</v>
      </c>
      <c r="J110" s="1589"/>
      <c r="K110" s="2366">
        <v>37</v>
      </c>
    </row>
    <row r="111" spans="2:14">
      <c r="B111" s="1593" t="s">
        <v>5777</v>
      </c>
      <c r="C111" s="1592" t="s">
        <v>164</v>
      </c>
      <c r="D111" s="1583"/>
      <c r="E111" s="2364"/>
      <c r="F111" s="2364"/>
      <c r="G111" s="2364"/>
      <c r="H111" s="2365"/>
      <c r="I111" s="2364">
        <v>13</v>
      </c>
      <c r="J111" s="1583">
        <v>20</v>
      </c>
      <c r="K111" s="2366">
        <v>33</v>
      </c>
    </row>
    <row r="112" spans="2:14">
      <c r="B112" s="1588" t="s">
        <v>150</v>
      </c>
      <c r="C112" s="1586" t="s">
        <v>164</v>
      </c>
      <c r="D112" s="1589"/>
      <c r="E112" s="2394"/>
      <c r="F112" s="2394"/>
      <c r="G112" s="2394"/>
      <c r="H112" s="2395"/>
      <c r="I112" s="2394">
        <v>22</v>
      </c>
      <c r="J112" s="1589">
        <v>10</v>
      </c>
      <c r="K112" s="2366">
        <v>32</v>
      </c>
    </row>
    <row r="113" spans="2:14">
      <c r="B113" s="1585" t="s">
        <v>176</v>
      </c>
      <c r="C113" s="1582" t="s">
        <v>164</v>
      </c>
      <c r="D113" s="1589"/>
      <c r="E113" s="2394"/>
      <c r="F113" s="2394"/>
      <c r="G113" s="2394"/>
      <c r="H113" s="2395">
        <v>7</v>
      </c>
      <c r="I113" s="2394">
        <v>13</v>
      </c>
      <c r="J113" s="1589">
        <v>10</v>
      </c>
      <c r="K113" s="2366">
        <v>30</v>
      </c>
    </row>
    <row r="114" spans="2:14">
      <c r="B114" s="1585" t="s">
        <v>173</v>
      </c>
      <c r="C114" s="1582" t="s">
        <v>164</v>
      </c>
      <c r="D114" s="1589"/>
      <c r="E114" s="2394"/>
      <c r="F114" s="2394"/>
      <c r="G114" s="2394"/>
      <c r="H114" s="2395">
        <v>0</v>
      </c>
      <c r="I114" s="2394">
        <v>22</v>
      </c>
      <c r="J114" s="1589">
        <v>7</v>
      </c>
      <c r="K114" s="2366">
        <v>29</v>
      </c>
    </row>
    <row r="115" spans="2:14">
      <c r="B115" s="1588" t="s">
        <v>6731</v>
      </c>
      <c r="C115" s="1586" t="s">
        <v>164</v>
      </c>
      <c r="D115" s="1589"/>
      <c r="E115" s="2394"/>
      <c r="F115" s="2394"/>
      <c r="G115" s="2394"/>
      <c r="H115" s="2395"/>
      <c r="I115" s="2394">
        <v>5</v>
      </c>
      <c r="J115" s="1589">
        <v>24</v>
      </c>
      <c r="K115" s="2366">
        <v>29</v>
      </c>
    </row>
    <row r="116" spans="2:14">
      <c r="B116" s="1585" t="s">
        <v>206</v>
      </c>
      <c r="C116" s="1582" t="s">
        <v>164</v>
      </c>
      <c r="D116" s="1589"/>
      <c r="E116" s="2394"/>
      <c r="F116" s="2394"/>
      <c r="G116" s="2394"/>
      <c r="H116" s="2395">
        <f>'[2]2022 Exhibitor points'!G1279</f>
        <v>17</v>
      </c>
      <c r="I116" s="2394">
        <v>3</v>
      </c>
      <c r="J116" s="1589">
        <v>7</v>
      </c>
      <c r="K116" s="2366">
        <v>27</v>
      </c>
    </row>
    <row r="117" spans="2:14">
      <c r="B117" s="63" t="s">
        <v>125</v>
      </c>
      <c r="C117" s="44" t="s">
        <v>164</v>
      </c>
      <c r="D117" s="75"/>
      <c r="E117" s="2584"/>
      <c r="F117" s="2584"/>
      <c r="G117" s="2584"/>
      <c r="H117" s="2585"/>
      <c r="I117" s="2584">
        <v>16</v>
      </c>
      <c r="J117" s="75">
        <v>10</v>
      </c>
      <c r="K117" s="2366">
        <v>26</v>
      </c>
      <c r="N117" s="4"/>
    </row>
    <row r="118" spans="2:14">
      <c r="B118" s="1585" t="s">
        <v>193</v>
      </c>
      <c r="C118" s="1582" t="s">
        <v>164</v>
      </c>
      <c r="D118" s="1583"/>
      <c r="E118" s="2364"/>
      <c r="F118" s="2364"/>
      <c r="G118" s="2364"/>
      <c r="H118" s="2365"/>
      <c r="I118" s="2364">
        <v>19</v>
      </c>
      <c r="J118" s="1583">
        <v>6</v>
      </c>
      <c r="K118" s="2366">
        <v>25</v>
      </c>
    </row>
    <row r="119" spans="2:14">
      <c r="B119" s="1587" t="s">
        <v>1602</v>
      </c>
      <c r="C119" s="1586" t="s">
        <v>164</v>
      </c>
      <c r="D119" s="1583"/>
      <c r="E119" s="2364"/>
      <c r="F119" s="2364"/>
      <c r="G119" s="2364"/>
      <c r="H119" s="2365">
        <v>20</v>
      </c>
      <c r="I119" s="2364">
        <v>3</v>
      </c>
      <c r="J119" s="1583">
        <v>0</v>
      </c>
      <c r="K119" s="2366">
        <v>23</v>
      </c>
    </row>
    <row r="120" spans="2:14">
      <c r="B120" s="1587" t="s">
        <v>126</v>
      </c>
      <c r="C120" s="1586" t="s">
        <v>164</v>
      </c>
      <c r="D120" s="1583"/>
      <c r="E120" s="2364"/>
      <c r="F120" s="2364"/>
      <c r="G120" s="2364"/>
      <c r="H120" s="2365">
        <v>22</v>
      </c>
      <c r="I120" s="2364">
        <v>0</v>
      </c>
      <c r="J120" s="1583">
        <v>0</v>
      </c>
      <c r="K120" s="2366">
        <v>22</v>
      </c>
    </row>
    <row r="121" spans="2:14">
      <c r="B121" s="1585" t="s">
        <v>519</v>
      </c>
      <c r="C121" s="1586" t="s">
        <v>164</v>
      </c>
      <c r="D121" s="1583"/>
      <c r="E121" s="2364"/>
      <c r="F121" s="2364"/>
      <c r="G121" s="2364"/>
      <c r="H121" s="2365">
        <f>'[2]2022 Exhibitor points'!G460</f>
        <v>17</v>
      </c>
      <c r="I121" s="2364">
        <v>0</v>
      </c>
      <c r="J121" s="1583"/>
      <c r="K121" s="2366">
        <f>SUM(D121:H121)</f>
        <v>17</v>
      </c>
    </row>
    <row r="122" spans="2:14">
      <c r="B122" s="1817" t="s">
        <v>168</v>
      </c>
      <c r="C122" s="1582" t="s">
        <v>164</v>
      </c>
      <c r="D122" s="1589"/>
      <c r="E122" s="2394"/>
      <c r="F122" s="2394"/>
      <c r="G122" s="2394"/>
      <c r="H122" s="2395"/>
      <c r="I122" s="2394">
        <v>17</v>
      </c>
      <c r="J122" s="1589"/>
      <c r="K122" s="2366">
        <v>17</v>
      </c>
    </row>
    <row r="123" spans="2:14">
      <c r="B123" s="1588" t="s">
        <v>1628</v>
      </c>
      <c r="C123" s="1586" t="s">
        <v>164</v>
      </c>
      <c r="D123" s="1589"/>
      <c r="E123" s="2394"/>
      <c r="F123" s="2394"/>
      <c r="G123" s="2394"/>
      <c r="H123" s="2395"/>
      <c r="I123" s="2394">
        <v>10</v>
      </c>
      <c r="J123" s="1589">
        <v>6</v>
      </c>
      <c r="K123" s="2366">
        <v>16</v>
      </c>
    </row>
    <row r="124" spans="2:14">
      <c r="B124" s="1587" t="s">
        <v>190</v>
      </c>
      <c r="C124" s="1592" t="s">
        <v>164</v>
      </c>
      <c r="D124" s="1589"/>
      <c r="E124" s="2394"/>
      <c r="F124" s="2394"/>
      <c r="G124" s="2394"/>
      <c r="H124" s="2395"/>
      <c r="I124" s="2394">
        <v>16</v>
      </c>
      <c r="J124" s="1589"/>
      <c r="K124" s="2366">
        <v>16</v>
      </c>
    </row>
    <row r="125" spans="2:14">
      <c r="B125" s="1585" t="s">
        <v>199</v>
      </c>
      <c r="C125" s="1582" t="s">
        <v>164</v>
      </c>
      <c r="D125" s="1583"/>
      <c r="E125" s="2364"/>
      <c r="F125" s="2364"/>
      <c r="G125" s="2364"/>
      <c r="H125" s="2365">
        <f>'[2]2022 Exhibitor points'!G212</f>
        <v>7</v>
      </c>
      <c r="I125" s="2364">
        <v>0</v>
      </c>
      <c r="J125" s="1583">
        <v>7</v>
      </c>
      <c r="K125" s="2366">
        <v>14</v>
      </c>
    </row>
    <row r="126" spans="2:14">
      <c r="B126" s="1587" t="s">
        <v>1527</v>
      </c>
      <c r="C126" s="1586" t="s">
        <v>164</v>
      </c>
      <c r="D126" s="1583"/>
      <c r="E126" s="2364"/>
      <c r="F126" s="2364"/>
      <c r="G126" s="2364"/>
      <c r="H126" s="2365"/>
      <c r="I126" s="2364">
        <v>10</v>
      </c>
      <c r="J126" s="1583">
        <v>0</v>
      </c>
      <c r="K126" s="2366">
        <v>10</v>
      </c>
    </row>
    <row r="127" spans="2:14">
      <c r="B127" s="1587" t="s">
        <v>104</v>
      </c>
      <c r="C127" s="1586" t="s">
        <v>164</v>
      </c>
      <c r="D127" s="1583"/>
      <c r="E127" s="2364"/>
      <c r="F127" s="2364"/>
      <c r="G127" s="2364"/>
      <c r="H127" s="2365">
        <v>10</v>
      </c>
      <c r="I127" s="2364">
        <v>0</v>
      </c>
      <c r="J127" s="1583">
        <v>0</v>
      </c>
      <c r="K127" s="2366">
        <v>10</v>
      </c>
    </row>
    <row r="128" spans="2:14">
      <c r="B128" s="1588" t="s">
        <v>6413</v>
      </c>
      <c r="C128" s="1586" t="s">
        <v>164</v>
      </c>
      <c r="D128" s="1583"/>
      <c r="E128" s="2364"/>
      <c r="F128" s="2364"/>
      <c r="G128" s="2364"/>
      <c r="H128" s="2365"/>
      <c r="I128" s="2364">
        <v>7</v>
      </c>
      <c r="J128" s="1583"/>
      <c r="K128" s="2366">
        <v>7</v>
      </c>
    </row>
    <row r="129" spans="2:11">
      <c r="B129" s="1587" t="s">
        <v>6026</v>
      </c>
      <c r="C129" s="1586" t="s">
        <v>164</v>
      </c>
      <c r="D129" s="1583"/>
      <c r="E129" s="2364"/>
      <c r="F129" s="2364"/>
      <c r="G129" s="2364"/>
      <c r="H129" s="2365"/>
      <c r="I129" s="2364"/>
      <c r="J129" s="1583">
        <v>7</v>
      </c>
      <c r="K129" s="2366">
        <v>7</v>
      </c>
    </row>
    <row r="130" spans="2:11">
      <c r="B130" s="1587" t="s">
        <v>191</v>
      </c>
      <c r="C130" s="1582" t="s">
        <v>164</v>
      </c>
      <c r="D130" s="1589"/>
      <c r="E130" s="2394"/>
      <c r="F130" s="2394"/>
      <c r="G130" s="2394"/>
      <c r="H130" s="2395"/>
      <c r="I130" s="2394">
        <v>7</v>
      </c>
      <c r="J130" s="1589"/>
      <c r="K130" s="2366">
        <v>7</v>
      </c>
    </row>
    <row r="131" spans="2:11">
      <c r="B131" s="1585" t="s">
        <v>170</v>
      </c>
      <c r="C131" s="1582" t="s">
        <v>164</v>
      </c>
      <c r="D131" s="1589"/>
      <c r="E131" s="2394"/>
      <c r="F131" s="2394"/>
      <c r="G131" s="2394"/>
      <c r="H131" s="2395"/>
      <c r="I131" s="2394">
        <v>0</v>
      </c>
      <c r="J131" s="1589">
        <v>7</v>
      </c>
      <c r="K131" s="2366">
        <v>7</v>
      </c>
    </row>
    <row r="132" spans="2:11">
      <c r="B132" s="1585" t="s">
        <v>87</v>
      </c>
      <c r="C132" s="1582" t="s">
        <v>164</v>
      </c>
      <c r="D132" s="1589"/>
      <c r="E132" s="2394"/>
      <c r="F132" s="2394"/>
      <c r="G132" s="2394"/>
      <c r="H132" s="2395">
        <v>7</v>
      </c>
      <c r="I132" s="2394">
        <v>0</v>
      </c>
      <c r="J132" s="1589"/>
      <c r="K132" s="2366">
        <v>7</v>
      </c>
    </row>
    <row r="133" spans="2:11">
      <c r="B133" s="1585" t="s">
        <v>77</v>
      </c>
      <c r="C133" s="1582" t="s">
        <v>164</v>
      </c>
      <c r="D133" s="1589"/>
      <c r="E133" s="2394"/>
      <c r="F133" s="2394"/>
      <c r="G133" s="2394"/>
      <c r="H133" s="1589"/>
      <c r="I133" s="2395"/>
      <c r="J133" s="2394">
        <v>5</v>
      </c>
      <c r="K133" s="2366">
        <v>5</v>
      </c>
    </row>
    <row r="134" spans="2:11">
      <c r="B134" s="1585" t="s">
        <v>4663</v>
      </c>
      <c r="C134" s="1582" t="s">
        <v>164</v>
      </c>
      <c r="D134" s="1589"/>
      <c r="E134" s="2394"/>
      <c r="F134" s="2394"/>
      <c r="G134" s="2394"/>
      <c r="H134" s="2395"/>
      <c r="I134" s="2394"/>
      <c r="J134" s="1589">
        <v>5</v>
      </c>
      <c r="K134" s="2366">
        <v>5</v>
      </c>
    </row>
    <row r="135" spans="2:11">
      <c r="B135" s="1587" t="s">
        <v>5531</v>
      </c>
      <c r="C135" s="1586" t="s">
        <v>164</v>
      </c>
      <c r="D135" s="1583"/>
      <c r="E135" s="2364"/>
      <c r="F135" s="2364"/>
      <c r="G135" s="2364"/>
      <c r="H135" s="2365"/>
      <c r="I135" s="2364"/>
      <c r="J135" s="1583">
        <v>5</v>
      </c>
      <c r="K135" s="2366">
        <v>5</v>
      </c>
    </row>
    <row r="136" spans="2:11">
      <c r="B136" s="1587" t="s">
        <v>187</v>
      </c>
      <c r="C136" s="1582" t="s">
        <v>164</v>
      </c>
      <c r="D136" s="1583"/>
      <c r="E136" s="2364"/>
      <c r="F136" s="2364"/>
      <c r="G136" s="2364"/>
      <c r="H136" s="2365"/>
      <c r="I136" s="2364">
        <v>3</v>
      </c>
      <c r="J136" s="1583"/>
      <c r="K136" s="2366">
        <v>3</v>
      </c>
    </row>
    <row r="137" spans="2:11">
      <c r="B137" s="1587" t="s">
        <v>172</v>
      </c>
      <c r="C137" s="1582" t="s">
        <v>164</v>
      </c>
      <c r="D137" s="1583"/>
      <c r="E137" s="2364"/>
      <c r="F137" s="2364"/>
      <c r="G137" s="2364"/>
      <c r="H137" s="2365">
        <v>3</v>
      </c>
      <c r="I137" s="2364">
        <v>0</v>
      </c>
      <c r="J137" s="1583"/>
      <c r="K137" s="2366">
        <f>SUM(D137:H137)</f>
        <v>3</v>
      </c>
    </row>
    <row r="138" spans="2:11">
      <c r="B138" s="1588" t="s">
        <v>6616</v>
      </c>
      <c r="C138" s="1586" t="s">
        <v>164</v>
      </c>
      <c r="D138" s="1589"/>
      <c r="E138" s="2394"/>
      <c r="F138" s="2394"/>
      <c r="G138" s="2394"/>
      <c r="H138" s="2395"/>
      <c r="I138" s="2394">
        <v>3</v>
      </c>
      <c r="J138" s="1589"/>
      <c r="K138" s="2366">
        <v>3</v>
      </c>
    </row>
    <row r="139" spans="2:11">
      <c r="B139" s="1588" t="s">
        <v>202</v>
      </c>
      <c r="C139" s="1586" t="s">
        <v>164</v>
      </c>
      <c r="D139" s="1589"/>
      <c r="E139" s="2394"/>
      <c r="F139" s="2394"/>
      <c r="G139" s="2394"/>
      <c r="H139" s="2395"/>
      <c r="I139" s="2394">
        <v>3</v>
      </c>
      <c r="J139" s="1589">
        <v>0</v>
      </c>
      <c r="K139" s="2366">
        <v>3</v>
      </c>
    </row>
    <row r="140" spans="2:11">
      <c r="B140" s="1587" t="s">
        <v>158</v>
      </c>
      <c r="C140" s="1586" t="s">
        <v>164</v>
      </c>
      <c r="D140" s="1583"/>
      <c r="E140" s="2364"/>
      <c r="F140" s="2364"/>
      <c r="G140" s="2364"/>
      <c r="H140" s="2365"/>
      <c r="I140" s="2364"/>
      <c r="J140" s="1583">
        <v>0</v>
      </c>
      <c r="K140" s="2366">
        <v>0</v>
      </c>
    </row>
    <row r="141" spans="2:11">
      <c r="B141" s="1587" t="s">
        <v>143</v>
      </c>
      <c r="C141" s="1586" t="s">
        <v>164</v>
      </c>
      <c r="D141" s="1583"/>
      <c r="E141" s="2364"/>
      <c r="F141" s="2364"/>
      <c r="G141" s="2364"/>
      <c r="H141" s="2365"/>
      <c r="I141" s="2364"/>
      <c r="J141" s="1583">
        <v>0</v>
      </c>
      <c r="K141" s="2366">
        <v>0</v>
      </c>
    </row>
    <row r="142" spans="2:11">
      <c r="B142" s="1587" t="s">
        <v>118</v>
      </c>
      <c r="C142" s="1586" t="s">
        <v>164</v>
      </c>
      <c r="D142" s="1583"/>
      <c r="E142" s="2364"/>
      <c r="F142" s="2364"/>
      <c r="G142" s="2364"/>
      <c r="H142" s="2365"/>
      <c r="I142" s="2364"/>
      <c r="J142" s="1583">
        <v>0</v>
      </c>
      <c r="K142" s="2366">
        <v>0</v>
      </c>
    </row>
    <row r="143" spans="2:11">
      <c r="B143" s="1587" t="s">
        <v>116</v>
      </c>
      <c r="C143" s="1586" t="s">
        <v>164</v>
      </c>
      <c r="D143" s="1583"/>
      <c r="E143" s="2364"/>
      <c r="F143" s="2364"/>
      <c r="G143" s="2364"/>
      <c r="H143" s="2365"/>
      <c r="I143" s="2364"/>
      <c r="J143" s="1583">
        <v>0</v>
      </c>
      <c r="K143" s="2366">
        <v>0</v>
      </c>
    </row>
    <row r="144" spans="2:11">
      <c r="B144" s="1587" t="s">
        <v>1638</v>
      </c>
      <c r="C144" s="1586" t="s">
        <v>164</v>
      </c>
      <c r="D144" s="1583"/>
      <c r="E144" s="2364"/>
      <c r="F144" s="2364"/>
      <c r="G144" s="2364"/>
      <c r="H144" s="2365"/>
      <c r="I144" s="2364"/>
      <c r="J144" s="1583">
        <v>0</v>
      </c>
      <c r="K144" s="2366">
        <v>0</v>
      </c>
    </row>
    <row r="145" spans="2:11">
      <c r="B145" s="1587" t="s">
        <v>1616</v>
      </c>
      <c r="C145" s="1586" t="s">
        <v>164</v>
      </c>
      <c r="D145" s="1583"/>
      <c r="E145" s="2364"/>
      <c r="F145" s="2364"/>
      <c r="G145" s="2364"/>
      <c r="H145" s="2365"/>
      <c r="I145" s="2364"/>
      <c r="J145" s="1583">
        <v>0</v>
      </c>
      <c r="K145" s="2366">
        <v>0</v>
      </c>
    </row>
    <row r="146" spans="2:11">
      <c r="B146" s="1585" t="s">
        <v>5668</v>
      </c>
      <c r="C146" s="1582" t="s">
        <v>164</v>
      </c>
      <c r="D146" s="1583"/>
      <c r="E146" s="2364"/>
      <c r="F146" s="2364"/>
      <c r="G146" s="2364"/>
      <c r="H146" s="2365"/>
      <c r="I146" s="2364"/>
      <c r="J146" s="1583"/>
      <c r="K146" s="2366">
        <f>SUM(D146:H146)</f>
        <v>0</v>
      </c>
    </row>
    <row r="147" spans="2:11">
      <c r="B147" s="1587" t="s">
        <v>175</v>
      </c>
      <c r="C147" s="1586" t="s">
        <v>164</v>
      </c>
      <c r="D147" s="1583"/>
      <c r="E147" s="2364"/>
      <c r="F147" s="2364"/>
      <c r="G147" s="2364"/>
      <c r="H147" s="2365"/>
      <c r="I147" s="2364"/>
      <c r="J147" s="1583"/>
      <c r="K147" s="2366">
        <f>SUM(D147:H147)</f>
        <v>0</v>
      </c>
    </row>
    <row r="148" spans="2:11">
      <c r="B148" s="1588" t="s">
        <v>134</v>
      </c>
      <c r="C148" s="1586" t="s">
        <v>164</v>
      </c>
      <c r="D148" s="1589"/>
      <c r="E148" s="2394"/>
      <c r="F148" s="2394"/>
      <c r="G148" s="2394"/>
      <c r="H148" s="2395"/>
      <c r="I148" s="2394"/>
      <c r="J148" s="1589"/>
      <c r="K148" s="2366">
        <v>0</v>
      </c>
    </row>
    <row r="149" spans="2:11">
      <c r="B149" s="1588" t="s">
        <v>5512</v>
      </c>
      <c r="C149" s="1586" t="s">
        <v>164</v>
      </c>
      <c r="D149" s="1589"/>
      <c r="E149" s="2394"/>
      <c r="F149" s="2394"/>
      <c r="G149" s="2394"/>
      <c r="H149" s="2395"/>
      <c r="I149" s="2394"/>
      <c r="J149" s="1589"/>
      <c r="K149" s="2366">
        <v>0</v>
      </c>
    </row>
    <row r="150" spans="2:11">
      <c r="B150" s="1588" t="s">
        <v>141</v>
      </c>
      <c r="C150" s="1586" t="s">
        <v>164</v>
      </c>
      <c r="D150" s="1589"/>
      <c r="E150" s="2394"/>
      <c r="F150" s="2394"/>
      <c r="G150" s="2394"/>
      <c r="H150" s="2395"/>
      <c r="I150" s="2394"/>
      <c r="J150" s="1589"/>
      <c r="K150" s="2366">
        <v>0</v>
      </c>
    </row>
    <row r="151" spans="2:11">
      <c r="B151" s="1585" t="s">
        <v>183</v>
      </c>
      <c r="C151" s="1582" t="s">
        <v>164</v>
      </c>
      <c r="D151" s="1583"/>
      <c r="E151" s="2364"/>
      <c r="F151" s="2364"/>
      <c r="G151" s="2364"/>
      <c r="H151" s="2365"/>
      <c r="I151" s="2364"/>
      <c r="J151" s="1583"/>
      <c r="K151" s="2366">
        <f t="shared" ref="K151:K158" si="1">SUM(D151:H151)</f>
        <v>0</v>
      </c>
    </row>
    <row r="152" spans="2:11">
      <c r="B152" s="1587" t="s">
        <v>188</v>
      </c>
      <c r="C152" s="1582" t="s">
        <v>164</v>
      </c>
      <c r="D152" s="1589"/>
      <c r="E152" s="2394"/>
      <c r="F152" s="2394"/>
      <c r="G152" s="2394"/>
      <c r="H152" s="2395"/>
      <c r="I152" s="2394"/>
      <c r="J152" s="1589"/>
      <c r="K152" s="2366">
        <f t="shared" si="1"/>
        <v>0</v>
      </c>
    </row>
    <row r="153" spans="2:11">
      <c r="B153" s="1585" t="s">
        <v>189</v>
      </c>
      <c r="C153" s="1582" t="s">
        <v>164</v>
      </c>
      <c r="D153" s="1589"/>
      <c r="E153" s="2394"/>
      <c r="F153" s="2394"/>
      <c r="G153" s="2394"/>
      <c r="H153" s="2395"/>
      <c r="I153" s="2394"/>
      <c r="J153" s="1589"/>
      <c r="K153" s="2366">
        <f t="shared" si="1"/>
        <v>0</v>
      </c>
    </row>
    <row r="154" spans="2:11">
      <c r="B154" s="1585" t="s">
        <v>181</v>
      </c>
      <c r="C154" s="1582" t="s">
        <v>164</v>
      </c>
      <c r="D154" s="1589"/>
      <c r="E154" s="2394"/>
      <c r="F154" s="2394"/>
      <c r="G154" s="2394"/>
      <c r="H154" s="2395"/>
      <c r="I154" s="2394"/>
      <c r="J154" s="1589"/>
      <c r="K154" s="2366">
        <f t="shared" si="1"/>
        <v>0</v>
      </c>
    </row>
    <row r="155" spans="2:11">
      <c r="B155" s="1587" t="s">
        <v>194</v>
      </c>
      <c r="C155" s="1592" t="s">
        <v>164</v>
      </c>
      <c r="D155" s="1583"/>
      <c r="E155" s="2364"/>
      <c r="F155" s="2364"/>
      <c r="G155" s="2364"/>
      <c r="H155" s="2365"/>
      <c r="I155" s="2364"/>
      <c r="J155" s="1583"/>
      <c r="K155" s="2366">
        <f t="shared" si="1"/>
        <v>0</v>
      </c>
    </row>
    <row r="156" spans="2:11">
      <c r="B156" s="1585" t="s">
        <v>201</v>
      </c>
      <c r="C156" s="1582" t="s">
        <v>164</v>
      </c>
      <c r="D156" s="1589"/>
      <c r="E156" s="2394"/>
      <c r="F156" s="2394"/>
      <c r="G156" s="2394"/>
      <c r="H156" s="2395"/>
      <c r="I156" s="2394"/>
      <c r="J156" s="1589"/>
      <c r="K156" s="2366">
        <f t="shared" si="1"/>
        <v>0</v>
      </c>
    </row>
    <row r="157" spans="2:11">
      <c r="B157" s="1585" t="s">
        <v>207</v>
      </c>
      <c r="C157" s="1582" t="s">
        <v>164</v>
      </c>
      <c r="D157" s="1583"/>
      <c r="E157" s="2364"/>
      <c r="F157" s="2364"/>
      <c r="G157" s="2364"/>
      <c r="H157" s="2365"/>
      <c r="I157" s="2364"/>
      <c r="J157" s="1583"/>
      <c r="K157" s="2366">
        <f t="shared" si="1"/>
        <v>0</v>
      </c>
    </row>
    <row r="158" spans="2:11">
      <c r="B158" s="1588" t="s">
        <v>209</v>
      </c>
      <c r="C158" s="1586" t="s">
        <v>164</v>
      </c>
      <c r="D158" s="1583"/>
      <c r="E158" s="2364"/>
      <c r="F158" s="2364"/>
      <c r="G158" s="2364"/>
      <c r="H158" s="2365"/>
      <c r="I158" s="2364"/>
      <c r="J158" s="1583"/>
      <c r="K158" s="2366">
        <f t="shared" si="1"/>
        <v>0</v>
      </c>
    </row>
    <row r="159" spans="2:11">
      <c r="B159" s="1588" t="s">
        <v>63</v>
      </c>
      <c r="C159" s="1586" t="s">
        <v>164</v>
      </c>
      <c r="D159" s="1583"/>
      <c r="E159" s="2364"/>
      <c r="F159" s="2364"/>
      <c r="G159" s="2364"/>
      <c r="H159" s="2365"/>
      <c r="I159" s="2364"/>
      <c r="J159" s="1583"/>
      <c r="K159" s="2366">
        <v>0</v>
      </c>
    </row>
    <row r="160" spans="2:11">
      <c r="B160" s="1588" t="s">
        <v>599</v>
      </c>
      <c r="C160" s="1586" t="s">
        <v>164</v>
      </c>
      <c r="D160" s="1583"/>
      <c r="E160" s="2364"/>
      <c r="F160" s="2364"/>
      <c r="G160" s="2364"/>
      <c r="H160" s="2365"/>
      <c r="I160" s="2364"/>
      <c r="J160" s="1583"/>
      <c r="K160" s="2366">
        <v>0</v>
      </c>
    </row>
    <row r="161" spans="2:14">
      <c r="B161" s="2367" t="s">
        <v>802</v>
      </c>
      <c r="C161" s="2368" t="s">
        <v>164</v>
      </c>
      <c r="D161" s="2369"/>
      <c r="E161" s="1583"/>
      <c r="F161" s="1583"/>
      <c r="G161" s="1583"/>
      <c r="H161" s="1583"/>
      <c r="I161" s="2593"/>
      <c r="J161" s="1583"/>
      <c r="K161" s="2594">
        <v>0</v>
      </c>
    </row>
    <row r="162" spans="2:14">
      <c r="B162" s="2643" t="s">
        <v>6824</v>
      </c>
      <c r="C162" s="1592" t="s">
        <v>164</v>
      </c>
      <c r="D162" s="1583"/>
      <c r="E162" s="2364"/>
      <c r="F162" s="2364"/>
      <c r="G162" s="2364"/>
      <c r="H162" s="1583"/>
      <c r="I162" s="2365"/>
      <c r="J162" s="2364"/>
      <c r="K162" s="2363">
        <v>0</v>
      </c>
    </row>
    <row r="163" spans="2:14">
      <c r="B163" s="1596" t="s">
        <v>212</v>
      </c>
      <c r="C163" s="1597" t="s">
        <v>164</v>
      </c>
      <c r="D163" s="1598"/>
      <c r="E163" s="1599"/>
      <c r="F163" s="1599"/>
      <c r="G163" s="1599"/>
      <c r="H163" s="1598"/>
      <c r="I163" s="1599"/>
      <c r="J163" s="1598"/>
      <c r="K163" s="2003">
        <f>SUM(D163:H163)</f>
        <v>0</v>
      </c>
    </row>
    <row r="164" spans="2:14">
      <c r="N164" s="4"/>
    </row>
    <row r="165" spans="2:14">
      <c r="N165" s="4"/>
    </row>
    <row r="166" spans="2:14">
      <c r="N166" s="4"/>
    </row>
    <row r="167" spans="2:14">
      <c r="N167" s="4"/>
    </row>
    <row r="168" spans="2:14">
      <c r="N168" s="4"/>
    </row>
    <row r="169" spans="2:14">
      <c r="N169" s="4"/>
    </row>
    <row r="170" spans="2:14">
      <c r="N170" s="4"/>
    </row>
    <row r="171" spans="2:14">
      <c r="N171" s="4"/>
    </row>
    <row r="172" spans="2:14">
      <c r="N172" s="4"/>
    </row>
    <row r="173" spans="2:14">
      <c r="N173" s="4"/>
    </row>
    <row r="174" spans="2:14">
      <c r="N174" s="4"/>
    </row>
    <row r="175" spans="2:14">
      <c r="N175" s="4"/>
    </row>
    <row r="176" spans="2:14">
      <c r="N176" s="4"/>
    </row>
    <row r="177" spans="14:14">
      <c r="N177" s="4"/>
    </row>
    <row r="178" spans="14:14">
      <c r="N178" s="4"/>
    </row>
    <row r="179" spans="14:14">
      <c r="N179" s="4"/>
    </row>
    <row r="180" spans="14:14">
      <c r="N180" s="4"/>
    </row>
    <row r="181" spans="14:14">
      <c r="N181" s="4"/>
    </row>
    <row r="182" spans="14:14">
      <c r="N182" s="4"/>
    </row>
    <row r="183" spans="14:14">
      <c r="N183" s="4"/>
    </row>
    <row r="184" spans="14:14">
      <c r="N184" s="4"/>
    </row>
    <row r="185" spans="14:14">
      <c r="N185" s="4"/>
    </row>
    <row r="186" spans="14:14">
      <c r="N186" s="4"/>
    </row>
    <row r="187" spans="14:14">
      <c r="N187" s="4"/>
    </row>
    <row r="199" spans="14:14">
      <c r="N199" s="4"/>
    </row>
    <row r="200" spans="14:14">
      <c r="N200" s="4"/>
    </row>
    <row r="201" spans="14:14">
      <c r="N201" s="4"/>
    </row>
    <row r="202" spans="14:14">
      <c r="N202" s="4"/>
    </row>
    <row r="203" spans="14:14">
      <c r="N203" s="4"/>
    </row>
    <row r="204" spans="14:14">
      <c r="N204" s="4"/>
    </row>
    <row r="205" spans="14:14">
      <c r="N205" s="4"/>
    </row>
    <row r="206" spans="14:14">
      <c r="N206" s="4"/>
    </row>
    <row r="207" spans="14:14">
      <c r="N207" s="4"/>
    </row>
    <row r="208" spans="14:14">
      <c r="N208" s="4"/>
    </row>
    <row r="209" spans="14:14">
      <c r="N209" s="4"/>
    </row>
    <row r="210" spans="14:14">
      <c r="N210" s="4"/>
    </row>
    <row r="211" spans="14:14">
      <c r="N211" s="4"/>
    </row>
    <row r="212" spans="14:14">
      <c r="N212" s="4"/>
    </row>
    <row r="213" spans="14:14">
      <c r="N213" s="4"/>
    </row>
    <row r="214" spans="14:14">
      <c r="N214" s="4"/>
    </row>
    <row r="215" spans="14:14">
      <c r="N215" s="4"/>
    </row>
    <row r="216" spans="14:14">
      <c r="N216" s="4"/>
    </row>
    <row r="217" spans="14:14">
      <c r="N217" s="4"/>
    </row>
  </sheetData>
  <pageMargins left="0.7" right="0.7" top="0.75" bottom="0.75" header="0.3" footer="0.3"/>
  <ignoredErrors>
    <ignoredError sqref="K56:K57 K77 K13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  <pageSetUpPr fitToPage="1"/>
  </sheetPr>
  <dimension ref="B1:V109"/>
  <sheetViews>
    <sheetView zoomScale="80" zoomScaleNormal="80" workbookViewId="0">
      <selection activeCell="T37" sqref="T37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1587</v>
      </c>
      <c r="C2" s="4"/>
      <c r="D2" s="5"/>
      <c r="E2" s="5"/>
      <c r="P2" s="5"/>
      <c r="Q2" s="32" t="s">
        <v>1573</v>
      </c>
      <c r="R2" s="4"/>
      <c r="S2" s="4"/>
      <c r="T2" s="4"/>
      <c r="U2" s="4"/>
      <c r="V2" s="4"/>
    </row>
    <row r="3" spans="2:22" ht="10.5" customHeigh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35" t="s">
        <v>47</v>
      </c>
      <c r="R4" s="36" t="s">
        <v>48</v>
      </c>
      <c r="S4" s="36" t="s">
        <v>1509</v>
      </c>
      <c r="T4" s="36" t="s">
        <v>49</v>
      </c>
      <c r="U4" s="36" t="s">
        <v>50</v>
      </c>
      <c r="V4" s="43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417" t="s">
        <v>1582</v>
      </c>
      <c r="R5" s="418">
        <v>8</v>
      </c>
      <c r="S5" s="418">
        <v>2019</v>
      </c>
      <c r="T5" s="419" t="s">
        <v>61</v>
      </c>
      <c r="U5" s="419" t="s">
        <v>277</v>
      </c>
      <c r="V5" s="420" t="s">
        <v>1588</v>
      </c>
    </row>
    <row r="6" spans="2:22" ht="12.75" customHeight="1">
      <c r="B6" s="421" t="s">
        <v>103</v>
      </c>
      <c r="C6" s="422">
        <v>14</v>
      </c>
      <c r="D6" s="423"/>
      <c r="E6" s="421" t="s">
        <v>122</v>
      </c>
      <c r="F6" s="422">
        <v>9</v>
      </c>
      <c r="H6" s="421" t="s">
        <v>172</v>
      </c>
      <c r="I6" s="422">
        <v>8</v>
      </c>
      <c r="K6" s="421" t="s">
        <v>122</v>
      </c>
      <c r="L6" s="422">
        <v>13</v>
      </c>
      <c r="N6" s="421" t="s">
        <v>93</v>
      </c>
      <c r="O6" s="1420">
        <v>9</v>
      </c>
      <c r="P6" s="423"/>
      <c r="Q6" s="424" t="s">
        <v>1577</v>
      </c>
      <c r="R6" s="425"/>
      <c r="S6" s="425">
        <v>2020</v>
      </c>
      <c r="T6" s="45" t="s">
        <v>61</v>
      </c>
      <c r="U6" s="45" t="s">
        <v>252</v>
      </c>
      <c r="V6" s="420" t="s">
        <v>1588</v>
      </c>
    </row>
    <row r="7" spans="2:22" ht="12.75" customHeight="1">
      <c r="B7" s="421" t="s">
        <v>122</v>
      </c>
      <c r="C7" s="422">
        <v>7</v>
      </c>
      <c r="D7" s="423"/>
      <c r="E7" s="421" t="s">
        <v>125</v>
      </c>
      <c r="F7" s="422">
        <v>6</v>
      </c>
      <c r="H7" s="421" t="s">
        <v>966</v>
      </c>
      <c r="I7" s="422">
        <v>7</v>
      </c>
      <c r="K7" s="421" t="s">
        <v>104</v>
      </c>
      <c r="L7" s="426">
        <v>6</v>
      </c>
      <c r="N7" s="421" t="s">
        <v>196</v>
      </c>
      <c r="O7" s="1420">
        <v>6</v>
      </c>
      <c r="P7" s="423"/>
      <c r="Q7" s="424" t="s">
        <v>75</v>
      </c>
      <c r="R7" s="425"/>
      <c r="S7" s="425">
        <v>2020</v>
      </c>
      <c r="T7" s="45" t="s">
        <v>61</v>
      </c>
      <c r="U7" s="45" t="s">
        <v>1579</v>
      </c>
      <c r="V7" s="427" t="s">
        <v>1589</v>
      </c>
    </row>
    <row r="8" spans="2:22" ht="12.75" customHeight="1">
      <c r="B8" s="421" t="s">
        <v>101</v>
      </c>
      <c r="C8" s="426">
        <v>6</v>
      </c>
      <c r="D8" s="423"/>
      <c r="E8" s="421" t="s">
        <v>165</v>
      </c>
      <c r="F8" s="426">
        <v>6</v>
      </c>
      <c r="H8" s="421" t="s">
        <v>113</v>
      </c>
      <c r="I8" s="426">
        <v>6</v>
      </c>
      <c r="K8" s="421" t="s">
        <v>186</v>
      </c>
      <c r="L8" s="422">
        <v>5</v>
      </c>
      <c r="N8" s="421" t="s">
        <v>1590</v>
      </c>
      <c r="O8" s="1420">
        <v>6</v>
      </c>
      <c r="P8" s="423"/>
      <c r="Q8" s="428" t="s">
        <v>1591</v>
      </c>
      <c r="R8" s="429"/>
      <c r="S8" s="430">
        <v>2020</v>
      </c>
      <c r="T8" s="431" t="s">
        <v>78</v>
      </c>
      <c r="U8" s="431" t="s">
        <v>1592</v>
      </c>
      <c r="V8" s="432" t="s">
        <v>1589</v>
      </c>
    </row>
    <row r="9" spans="2:22" ht="12.75" customHeight="1">
      <c r="B9" s="421" t="s">
        <v>90</v>
      </c>
      <c r="C9" s="422">
        <v>6</v>
      </c>
      <c r="D9" s="423"/>
      <c r="E9" s="421" t="s">
        <v>101</v>
      </c>
      <c r="F9" s="433">
        <v>6</v>
      </c>
      <c r="H9" s="421" t="s">
        <v>116</v>
      </c>
      <c r="I9" s="433">
        <v>6</v>
      </c>
      <c r="K9" s="421" t="s">
        <v>115</v>
      </c>
      <c r="L9" s="433">
        <v>5</v>
      </c>
      <c r="N9" s="421" t="s">
        <v>114</v>
      </c>
      <c r="O9" s="1420">
        <v>5</v>
      </c>
      <c r="P9" s="423"/>
    </row>
    <row r="10" spans="2:22" ht="12.75" customHeight="1">
      <c r="B10" s="421" t="s">
        <v>92</v>
      </c>
      <c r="C10" s="433">
        <v>4</v>
      </c>
      <c r="D10" s="423"/>
      <c r="E10" s="421" t="s">
        <v>145</v>
      </c>
      <c r="F10" s="422">
        <v>5</v>
      </c>
      <c r="H10" s="421" t="s">
        <v>110</v>
      </c>
      <c r="I10" s="433">
        <v>5</v>
      </c>
      <c r="K10" s="421" t="s">
        <v>174</v>
      </c>
      <c r="L10" s="433">
        <v>5</v>
      </c>
      <c r="N10" s="421" t="s">
        <v>1135</v>
      </c>
      <c r="O10" s="1420">
        <v>5</v>
      </c>
      <c r="P10" s="423"/>
    </row>
    <row r="11" spans="2:22" ht="12.75" customHeight="1">
      <c r="B11" s="421" t="s">
        <v>125</v>
      </c>
      <c r="C11" s="422">
        <v>2</v>
      </c>
      <c r="D11" s="423"/>
      <c r="E11" s="421" t="s">
        <v>178</v>
      </c>
      <c r="F11" s="433">
        <v>4</v>
      </c>
      <c r="H11" s="421" t="s">
        <v>202</v>
      </c>
      <c r="I11" s="422">
        <v>4</v>
      </c>
      <c r="K11" s="421" t="s">
        <v>90</v>
      </c>
      <c r="L11" s="433">
        <v>4</v>
      </c>
      <c r="N11" s="421" t="s">
        <v>95</v>
      </c>
      <c r="O11" s="433">
        <v>5</v>
      </c>
      <c r="P11" s="423"/>
    </row>
    <row r="12" spans="2:22" ht="12.75" customHeight="1">
      <c r="B12" s="421" t="s">
        <v>115</v>
      </c>
      <c r="C12" s="433">
        <v>2</v>
      </c>
      <c r="D12" s="423"/>
      <c r="E12" s="421" t="s">
        <v>128</v>
      </c>
      <c r="F12" s="433">
        <v>3</v>
      </c>
      <c r="H12" s="421" t="s">
        <v>90</v>
      </c>
      <c r="I12" s="422">
        <v>3</v>
      </c>
      <c r="K12" s="421" t="s">
        <v>150</v>
      </c>
      <c r="L12" s="422">
        <v>2</v>
      </c>
      <c r="N12" s="421" t="s">
        <v>113</v>
      </c>
      <c r="O12" s="433">
        <v>3</v>
      </c>
      <c r="P12" s="423"/>
    </row>
    <row r="13" spans="2:22" ht="12.75" customHeight="1">
      <c r="B13" s="448" t="s">
        <v>1135</v>
      </c>
      <c r="C13" s="422">
        <v>1</v>
      </c>
      <c r="D13" s="423"/>
      <c r="E13" s="421" t="s">
        <v>1135</v>
      </c>
      <c r="F13" s="433">
        <v>2</v>
      </c>
      <c r="H13" s="421" t="s">
        <v>139</v>
      </c>
      <c r="I13" s="422">
        <v>2</v>
      </c>
      <c r="K13" s="421" t="s">
        <v>96</v>
      </c>
      <c r="L13" s="422">
        <v>1</v>
      </c>
      <c r="N13" s="421" t="s">
        <v>115</v>
      </c>
      <c r="O13" s="1420">
        <v>2</v>
      </c>
      <c r="P13" s="423"/>
    </row>
    <row r="14" spans="2:22">
      <c r="B14" s="421"/>
      <c r="C14" s="434"/>
      <c r="D14" s="423"/>
      <c r="E14" s="421" t="s">
        <v>121</v>
      </c>
      <c r="F14" s="422">
        <v>1</v>
      </c>
      <c r="H14" s="421" t="s">
        <v>174</v>
      </c>
      <c r="I14" s="433">
        <v>1</v>
      </c>
      <c r="K14" s="421" t="s">
        <v>966</v>
      </c>
      <c r="L14" s="434">
        <v>1</v>
      </c>
      <c r="N14" s="421" t="s">
        <v>966</v>
      </c>
      <c r="O14" s="434">
        <v>1</v>
      </c>
      <c r="P14" s="423"/>
    </row>
    <row r="15" spans="2:22">
      <c r="B15" s="421"/>
      <c r="C15" s="433"/>
      <c r="D15" s="423"/>
      <c r="E15" s="421"/>
      <c r="F15" s="434"/>
      <c r="H15" s="421"/>
      <c r="I15" s="422"/>
      <c r="K15" s="421"/>
      <c r="L15" s="433"/>
      <c r="N15" s="421"/>
      <c r="O15" s="426"/>
      <c r="P15" s="423"/>
    </row>
    <row r="16" spans="2:22">
      <c r="B16" s="421"/>
      <c r="C16" s="433"/>
      <c r="D16" s="423"/>
      <c r="E16" s="421"/>
      <c r="F16" s="421"/>
      <c r="H16" s="421"/>
      <c r="I16" s="433"/>
      <c r="K16" s="421"/>
      <c r="L16" s="422"/>
      <c r="N16" s="421"/>
      <c r="O16" s="433"/>
      <c r="P16" s="423"/>
    </row>
    <row r="17" spans="2:16">
      <c r="B17" s="421"/>
      <c r="C17" s="421"/>
      <c r="D17" s="423"/>
      <c r="E17" s="421"/>
      <c r="F17" s="421"/>
      <c r="H17" s="421"/>
      <c r="I17" s="434"/>
      <c r="K17" s="421"/>
      <c r="L17" s="422"/>
      <c r="N17" s="421"/>
      <c r="O17" s="433"/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 ht="13.15" customHeight="1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421" t="s">
        <v>122</v>
      </c>
      <c r="C24" s="1420">
        <v>15</v>
      </c>
      <c r="E24" s="421" t="s">
        <v>172</v>
      </c>
      <c r="F24" s="1420">
        <v>16</v>
      </c>
      <c r="H24" s="421" t="s">
        <v>93</v>
      </c>
      <c r="I24" s="1420">
        <v>17</v>
      </c>
      <c r="K24" s="421" t="s">
        <v>96</v>
      </c>
      <c r="L24" s="1420">
        <v>17</v>
      </c>
      <c r="N24" s="421" t="s">
        <v>90</v>
      </c>
      <c r="O24" s="1420">
        <v>12</v>
      </c>
    </row>
    <row r="25" spans="2:16">
      <c r="B25" s="421" t="s">
        <v>101</v>
      </c>
      <c r="C25" s="426">
        <v>6</v>
      </c>
      <c r="E25" s="421" t="s">
        <v>1135</v>
      </c>
      <c r="F25" s="1420">
        <v>6</v>
      </c>
      <c r="H25" s="421" t="s">
        <v>966</v>
      </c>
      <c r="I25" s="1420">
        <v>7</v>
      </c>
      <c r="K25" s="421" t="s">
        <v>966</v>
      </c>
      <c r="L25" s="1420">
        <v>7</v>
      </c>
      <c r="N25" s="421" t="s">
        <v>802</v>
      </c>
      <c r="O25" s="1420">
        <v>8</v>
      </c>
    </row>
    <row r="26" spans="2:16">
      <c r="B26" s="421" t="s">
        <v>174</v>
      </c>
      <c r="C26" s="433">
        <v>5</v>
      </c>
      <c r="E26" s="421" t="s">
        <v>132</v>
      </c>
      <c r="F26" s="426">
        <v>6</v>
      </c>
      <c r="H26" s="421" t="s">
        <v>116</v>
      </c>
      <c r="I26" s="433">
        <v>5</v>
      </c>
      <c r="K26" s="421" t="s">
        <v>182</v>
      </c>
      <c r="L26" s="1420">
        <v>6</v>
      </c>
      <c r="N26" s="421" t="s">
        <v>171</v>
      </c>
      <c r="O26" s="433">
        <v>5</v>
      </c>
    </row>
    <row r="27" spans="2:16">
      <c r="B27" s="421" t="s">
        <v>104</v>
      </c>
      <c r="C27" s="433">
        <v>4</v>
      </c>
      <c r="E27" s="421" t="s">
        <v>175</v>
      </c>
      <c r="F27" s="433">
        <v>4</v>
      </c>
      <c r="H27" s="421" t="s">
        <v>185</v>
      </c>
      <c r="I27" s="1420">
        <v>4</v>
      </c>
      <c r="K27" s="421" t="s">
        <v>117</v>
      </c>
      <c r="L27" s="433">
        <v>5</v>
      </c>
      <c r="N27" s="421" t="s">
        <v>110</v>
      </c>
      <c r="O27" s="1420">
        <v>4</v>
      </c>
    </row>
    <row r="28" spans="2:16">
      <c r="B28" s="421" t="s">
        <v>1594</v>
      </c>
      <c r="C28" s="1420">
        <v>3</v>
      </c>
      <c r="E28" s="421" t="s">
        <v>3312</v>
      </c>
      <c r="F28" s="1420">
        <v>3</v>
      </c>
      <c r="H28" s="421" t="s">
        <v>1135</v>
      </c>
      <c r="I28" s="433">
        <v>4</v>
      </c>
      <c r="K28" s="421" t="s">
        <v>174</v>
      </c>
      <c r="L28" s="1420">
        <v>4</v>
      </c>
      <c r="N28" s="421" t="s">
        <v>137</v>
      </c>
      <c r="O28" s="433">
        <v>4</v>
      </c>
    </row>
    <row r="29" spans="2:16">
      <c r="B29" s="421" t="s">
        <v>90</v>
      </c>
      <c r="C29" s="433">
        <v>3</v>
      </c>
      <c r="E29" s="421" t="s">
        <v>174</v>
      </c>
      <c r="F29" s="433">
        <v>3</v>
      </c>
      <c r="H29" s="421" t="s">
        <v>122</v>
      </c>
      <c r="I29" s="1420">
        <v>2</v>
      </c>
      <c r="K29" s="421" t="s">
        <v>93</v>
      </c>
      <c r="L29" s="433">
        <v>3</v>
      </c>
      <c r="N29" s="421" t="s">
        <v>122</v>
      </c>
      <c r="O29" s="1420">
        <v>3</v>
      </c>
    </row>
    <row r="30" spans="2:16">
      <c r="B30" s="421" t="s">
        <v>966</v>
      </c>
      <c r="C30" s="433">
        <v>3</v>
      </c>
      <c r="E30" s="421" t="s">
        <v>1596</v>
      </c>
      <c r="F30" s="433">
        <v>2</v>
      </c>
      <c r="H30" s="421" t="s">
        <v>175</v>
      </c>
      <c r="I30" s="433">
        <v>2</v>
      </c>
      <c r="K30" s="421"/>
      <c r="L30" s="426"/>
      <c r="N30" s="421" t="s">
        <v>1594</v>
      </c>
      <c r="O30" s="433">
        <v>3</v>
      </c>
    </row>
    <row r="31" spans="2:16">
      <c r="B31" s="421" t="s">
        <v>1597</v>
      </c>
      <c r="C31" s="1420">
        <v>2</v>
      </c>
      <c r="E31" s="421" t="s">
        <v>115</v>
      </c>
      <c r="F31" s="1420">
        <v>1</v>
      </c>
      <c r="H31" s="421" t="s">
        <v>96</v>
      </c>
      <c r="I31" s="434">
        <v>1</v>
      </c>
      <c r="K31" s="421"/>
      <c r="L31" s="433"/>
      <c r="N31" s="421" t="s">
        <v>150</v>
      </c>
      <c r="O31" s="1420">
        <v>2</v>
      </c>
    </row>
    <row r="32" spans="2:16">
      <c r="B32" s="421" t="s">
        <v>1598</v>
      </c>
      <c r="C32" s="1420">
        <v>1</v>
      </c>
      <c r="E32" s="421" t="s">
        <v>114</v>
      </c>
      <c r="F32" s="434">
        <v>1</v>
      </c>
      <c r="H32" s="421"/>
      <c r="I32" s="426"/>
      <c r="K32" s="421"/>
      <c r="L32" s="433"/>
      <c r="N32" s="421" t="s">
        <v>211</v>
      </c>
      <c r="O32" s="434">
        <v>1</v>
      </c>
    </row>
    <row r="33" spans="2:15">
      <c r="B33" s="421"/>
      <c r="C33" s="421"/>
      <c r="E33" s="421"/>
      <c r="F33" s="433"/>
      <c r="H33" s="421"/>
      <c r="I33" s="433"/>
      <c r="K33" s="421"/>
      <c r="L33" s="434"/>
      <c r="N33" s="421"/>
      <c r="O33" s="426"/>
    </row>
    <row r="34" spans="2:15">
      <c r="B34" s="421"/>
      <c r="C34" s="421"/>
      <c r="E34" s="421"/>
      <c r="F34" s="421"/>
      <c r="H34" s="421"/>
      <c r="I34" s="421"/>
      <c r="K34" s="421"/>
      <c r="L34" s="421"/>
      <c r="N34" s="421"/>
      <c r="O34" s="433"/>
    </row>
    <row r="35" spans="2:15">
      <c r="B35" s="440"/>
      <c r="C35" s="426"/>
      <c r="E35" s="421"/>
      <c r="F35" s="421"/>
      <c r="H35" s="421"/>
      <c r="I35" s="421"/>
      <c r="K35" s="421"/>
      <c r="L35" s="421"/>
      <c r="N35" s="421"/>
      <c r="O35" s="421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440"/>
      <c r="O36" s="426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421" t="s">
        <v>110</v>
      </c>
      <c r="C42" s="1420">
        <v>9</v>
      </c>
      <c r="E42" s="421" t="s">
        <v>90</v>
      </c>
      <c r="F42" s="1420">
        <v>13</v>
      </c>
      <c r="H42" s="421" t="s">
        <v>167</v>
      </c>
      <c r="I42" s="1420">
        <v>16</v>
      </c>
      <c r="K42" s="421" t="s">
        <v>114</v>
      </c>
      <c r="L42" s="1420">
        <v>11</v>
      </c>
      <c r="N42" s="421" t="s">
        <v>93</v>
      </c>
      <c r="O42" s="1420">
        <v>16</v>
      </c>
    </row>
    <row r="43" spans="2:15">
      <c r="B43" s="421" t="s">
        <v>171</v>
      </c>
      <c r="C43" s="1420">
        <v>6</v>
      </c>
      <c r="E43" s="421" t="s">
        <v>1135</v>
      </c>
      <c r="F43" s="1420">
        <v>10</v>
      </c>
      <c r="H43" s="421" t="s">
        <v>109</v>
      </c>
      <c r="I43" s="1420">
        <v>11</v>
      </c>
      <c r="K43" s="421" t="s">
        <v>121</v>
      </c>
      <c r="L43" s="1420">
        <v>11</v>
      </c>
      <c r="N43" s="421" t="s">
        <v>165</v>
      </c>
      <c r="O43" s="1420">
        <v>6</v>
      </c>
    </row>
    <row r="44" spans="2:15">
      <c r="B44" s="421" t="s">
        <v>150</v>
      </c>
      <c r="C44" s="1420">
        <v>5</v>
      </c>
      <c r="E44" s="421" t="s">
        <v>519</v>
      </c>
      <c r="F44" s="1420">
        <v>8</v>
      </c>
      <c r="H44" s="421" t="s">
        <v>96</v>
      </c>
      <c r="I44" s="1420">
        <v>7</v>
      </c>
      <c r="K44" s="421" t="s">
        <v>166</v>
      </c>
      <c r="L44" s="433">
        <v>8</v>
      </c>
      <c r="N44" s="421" t="s">
        <v>96</v>
      </c>
      <c r="O44" s="426">
        <v>6</v>
      </c>
    </row>
    <row r="45" spans="2:15">
      <c r="B45" s="421" t="s">
        <v>104</v>
      </c>
      <c r="C45" s="433">
        <v>5</v>
      </c>
      <c r="E45" s="421" t="s">
        <v>63</v>
      </c>
      <c r="F45" s="433">
        <v>7</v>
      </c>
      <c r="H45" s="421" t="s">
        <v>187</v>
      </c>
      <c r="I45" s="1420">
        <v>5</v>
      </c>
      <c r="K45" s="421" t="s">
        <v>133</v>
      </c>
      <c r="L45" s="426">
        <v>6</v>
      </c>
      <c r="N45" s="421" t="s">
        <v>122</v>
      </c>
      <c r="O45" s="1420">
        <v>4</v>
      </c>
    </row>
    <row r="46" spans="2:15">
      <c r="B46" s="421" t="s">
        <v>599</v>
      </c>
      <c r="C46" s="1420">
        <v>4</v>
      </c>
      <c r="E46" s="421" t="s">
        <v>182</v>
      </c>
      <c r="F46" s="1420">
        <v>3</v>
      </c>
      <c r="H46" s="421" t="s">
        <v>122</v>
      </c>
      <c r="I46" s="1420">
        <v>2</v>
      </c>
      <c r="K46" s="421" t="s">
        <v>174</v>
      </c>
      <c r="L46" s="1420">
        <v>4</v>
      </c>
      <c r="N46" s="421" t="s">
        <v>92</v>
      </c>
      <c r="O46" s="433">
        <v>4</v>
      </c>
    </row>
    <row r="47" spans="2:15">
      <c r="B47" s="421" t="s">
        <v>120</v>
      </c>
      <c r="C47" s="433">
        <v>4</v>
      </c>
      <c r="E47" s="421" t="s">
        <v>109</v>
      </c>
      <c r="F47" s="434">
        <v>1</v>
      </c>
      <c r="H47" s="421" t="s">
        <v>104</v>
      </c>
      <c r="I47" s="434">
        <v>1</v>
      </c>
      <c r="K47" s="421" t="s">
        <v>151</v>
      </c>
      <c r="L47" s="1420">
        <v>2</v>
      </c>
      <c r="N47" s="421" t="s">
        <v>116</v>
      </c>
      <c r="O47" s="1420">
        <v>3</v>
      </c>
    </row>
    <row r="48" spans="2:15">
      <c r="B48" s="421" t="s">
        <v>79</v>
      </c>
      <c r="C48" s="1420">
        <v>3</v>
      </c>
      <c r="E48" s="421"/>
      <c r="F48" s="426"/>
      <c r="H48" s="421"/>
      <c r="I48" s="426"/>
      <c r="K48" s="421"/>
      <c r="L48" s="433"/>
      <c r="N48" s="421" t="s">
        <v>125</v>
      </c>
      <c r="O48" s="433">
        <v>2</v>
      </c>
    </row>
    <row r="49" spans="2:15">
      <c r="B49" s="421" t="s">
        <v>90</v>
      </c>
      <c r="C49" s="433">
        <v>3</v>
      </c>
      <c r="E49" s="421"/>
      <c r="F49" s="433"/>
      <c r="H49" s="421"/>
      <c r="I49" s="433"/>
      <c r="K49" s="421"/>
      <c r="L49" s="433"/>
      <c r="N49" s="421" t="s">
        <v>101</v>
      </c>
      <c r="O49" s="434">
        <v>1</v>
      </c>
    </row>
    <row r="50" spans="2:15">
      <c r="B50" s="421" t="s">
        <v>168</v>
      </c>
      <c r="C50" s="433">
        <v>2</v>
      </c>
      <c r="E50" s="421"/>
      <c r="F50" s="433"/>
      <c r="H50" s="421"/>
      <c r="I50" s="433"/>
      <c r="K50" s="421"/>
      <c r="L50" s="433"/>
      <c r="N50" s="421"/>
      <c r="O50" s="433"/>
    </row>
    <row r="51" spans="2:15">
      <c r="B51" s="421" t="s">
        <v>92</v>
      </c>
      <c r="C51" s="434">
        <v>1</v>
      </c>
      <c r="E51" s="421"/>
      <c r="F51" s="433"/>
      <c r="H51" s="421"/>
      <c r="I51" s="433"/>
      <c r="K51" s="421"/>
      <c r="L51" s="434"/>
      <c r="N51" s="421"/>
      <c r="O51" s="433"/>
    </row>
    <row r="52" spans="2:15">
      <c r="B52" s="421"/>
      <c r="C52" s="426"/>
      <c r="E52" s="421"/>
      <c r="F52" s="421"/>
      <c r="H52" s="421"/>
      <c r="I52" s="433"/>
      <c r="K52" s="421"/>
      <c r="L52" s="421"/>
      <c r="N52" s="421"/>
      <c r="O52" s="421"/>
    </row>
    <row r="53" spans="2:15">
      <c r="B53" s="421"/>
      <c r="C53" s="421"/>
      <c r="E53" s="421"/>
      <c r="F53" s="421"/>
      <c r="H53" s="421"/>
      <c r="I53" s="421"/>
      <c r="K53" s="421"/>
      <c r="L53" s="421"/>
      <c r="N53" s="421"/>
      <c r="O53" s="421"/>
    </row>
    <row r="54" spans="2:15">
      <c r="B54" s="440"/>
      <c r="C54" s="426"/>
      <c r="E54" s="441"/>
      <c r="F54" s="433"/>
      <c r="H54" s="441"/>
      <c r="I54" s="433"/>
      <c r="K54" s="437"/>
      <c r="L54" s="433"/>
      <c r="N54" s="437"/>
      <c r="O54" s="433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  <c r="N59" s="442" t="s">
        <v>44</v>
      </c>
      <c r="O59" s="443" t="s">
        <v>46</v>
      </c>
    </row>
    <row r="60" spans="2:15">
      <c r="B60" s="421" t="s">
        <v>131</v>
      </c>
      <c r="C60" s="426">
        <v>8</v>
      </c>
      <c r="E60" s="421" t="s">
        <v>90</v>
      </c>
      <c r="F60" s="1420">
        <v>18</v>
      </c>
      <c r="H60" s="421" t="s">
        <v>101</v>
      </c>
      <c r="I60" s="433">
        <v>9</v>
      </c>
      <c r="K60" s="421" t="s">
        <v>115</v>
      </c>
      <c r="L60" s="1420">
        <v>9</v>
      </c>
      <c r="N60" s="421" t="s">
        <v>170</v>
      </c>
      <c r="O60" s="1420">
        <v>13</v>
      </c>
    </row>
    <row r="61" spans="2:15">
      <c r="B61" s="421" t="s">
        <v>114</v>
      </c>
      <c r="C61" s="1420">
        <v>7</v>
      </c>
      <c r="E61" s="421" t="s">
        <v>1135</v>
      </c>
      <c r="F61" s="1420">
        <v>14</v>
      </c>
      <c r="H61" s="421" t="s">
        <v>114</v>
      </c>
      <c r="I61" s="1420">
        <v>6</v>
      </c>
      <c r="K61" s="421" t="s">
        <v>92</v>
      </c>
      <c r="L61" s="1420">
        <v>9</v>
      </c>
      <c r="N61" s="421" t="s">
        <v>122</v>
      </c>
      <c r="O61" s="1420">
        <v>5</v>
      </c>
    </row>
    <row r="62" spans="2:15">
      <c r="B62" s="421" t="s">
        <v>121</v>
      </c>
      <c r="C62" s="1420">
        <v>6</v>
      </c>
      <c r="E62" s="421" t="s">
        <v>122</v>
      </c>
      <c r="F62" s="1420">
        <v>5</v>
      </c>
      <c r="H62" s="421" t="s">
        <v>90</v>
      </c>
      <c r="I62" s="426">
        <v>6</v>
      </c>
      <c r="K62" s="421" t="s">
        <v>122</v>
      </c>
      <c r="L62" s="1420">
        <v>6</v>
      </c>
      <c r="N62" s="421" t="s">
        <v>168</v>
      </c>
      <c r="O62" s="433">
        <v>5</v>
      </c>
    </row>
    <row r="63" spans="2:15">
      <c r="B63" s="421" t="s">
        <v>119</v>
      </c>
      <c r="C63" s="1420">
        <v>5</v>
      </c>
      <c r="E63" s="421" t="s">
        <v>92</v>
      </c>
      <c r="F63" s="1420">
        <v>2</v>
      </c>
      <c r="H63" s="421" t="s">
        <v>121</v>
      </c>
      <c r="I63" s="1420">
        <v>5</v>
      </c>
      <c r="K63" s="421" t="s">
        <v>90</v>
      </c>
      <c r="L63" s="426">
        <v>6</v>
      </c>
      <c r="N63" s="421" t="s">
        <v>802</v>
      </c>
      <c r="O63" s="1420">
        <v>4</v>
      </c>
    </row>
    <row r="64" spans="2:15">
      <c r="B64" s="421" t="s">
        <v>194</v>
      </c>
      <c r="C64" s="1420">
        <v>4</v>
      </c>
      <c r="E64" s="421" t="s">
        <v>200</v>
      </c>
      <c r="F64" s="433">
        <v>2</v>
      </c>
      <c r="H64" s="421" t="s">
        <v>1135</v>
      </c>
      <c r="I64" s="1420">
        <v>5</v>
      </c>
      <c r="K64" s="421" t="s">
        <v>834</v>
      </c>
      <c r="L64" s="433">
        <v>5</v>
      </c>
      <c r="N64" s="421" t="s">
        <v>180</v>
      </c>
      <c r="O64" s="433">
        <v>4</v>
      </c>
    </row>
    <row r="65" spans="2:15">
      <c r="B65" s="421" t="s">
        <v>175</v>
      </c>
      <c r="C65" s="433">
        <v>4</v>
      </c>
      <c r="E65" s="421" t="s">
        <v>132</v>
      </c>
      <c r="F65" s="434">
        <v>1</v>
      </c>
      <c r="H65" s="421" t="s">
        <v>93</v>
      </c>
      <c r="I65" s="433">
        <v>5</v>
      </c>
      <c r="K65" s="421" t="s">
        <v>1135</v>
      </c>
      <c r="L65" s="1420">
        <v>4</v>
      </c>
      <c r="N65" s="421" t="s">
        <v>1600</v>
      </c>
      <c r="O65" s="1420">
        <v>3</v>
      </c>
    </row>
    <row r="66" spans="2:15">
      <c r="B66" s="421" t="s">
        <v>103</v>
      </c>
      <c r="C66" s="1420">
        <v>3</v>
      </c>
      <c r="E66" s="421"/>
      <c r="F66" s="426"/>
      <c r="H66" s="421" t="s">
        <v>122</v>
      </c>
      <c r="I66" s="1420">
        <v>3</v>
      </c>
      <c r="K66" s="421" t="s">
        <v>120</v>
      </c>
      <c r="L66" s="433">
        <v>2</v>
      </c>
      <c r="N66" s="421" t="s">
        <v>1527</v>
      </c>
      <c r="O66" s="433">
        <v>3</v>
      </c>
    </row>
    <row r="67" spans="2:15">
      <c r="B67" s="421" t="s">
        <v>101</v>
      </c>
      <c r="C67" s="433">
        <v>3</v>
      </c>
      <c r="E67" s="421"/>
      <c r="F67" s="433"/>
      <c r="H67" s="421" t="s">
        <v>966</v>
      </c>
      <c r="I67" s="1420">
        <v>2</v>
      </c>
      <c r="K67" s="421" t="s">
        <v>200</v>
      </c>
      <c r="L67" s="434">
        <v>1</v>
      </c>
      <c r="N67" s="421" t="s">
        <v>196</v>
      </c>
      <c r="O67" s="1420">
        <v>2</v>
      </c>
    </row>
    <row r="68" spans="2:15">
      <c r="B68" s="421" t="s">
        <v>52</v>
      </c>
      <c r="C68" s="1420">
        <v>1</v>
      </c>
      <c r="E68" s="421"/>
      <c r="F68" s="433"/>
      <c r="H68" s="421" t="s">
        <v>196</v>
      </c>
      <c r="I68" s="434">
        <v>1</v>
      </c>
      <c r="K68" s="421"/>
      <c r="L68" s="433"/>
      <c r="N68" s="421" t="s">
        <v>166</v>
      </c>
      <c r="O68" s="433">
        <v>2</v>
      </c>
    </row>
    <row r="69" spans="2:15">
      <c r="B69" s="421" t="s">
        <v>141</v>
      </c>
      <c r="C69" s="434">
        <v>1</v>
      </c>
      <c r="E69" s="421"/>
      <c r="F69" s="433"/>
      <c r="H69" s="421"/>
      <c r="I69" s="433"/>
      <c r="K69" s="421"/>
      <c r="L69" s="433"/>
      <c r="N69" s="421" t="s">
        <v>93</v>
      </c>
      <c r="O69" s="434">
        <v>1</v>
      </c>
    </row>
    <row r="70" spans="2:15">
      <c r="B70" s="421"/>
      <c r="C70" s="433"/>
      <c r="E70" s="421"/>
      <c r="F70" s="421"/>
      <c r="H70" s="421"/>
      <c r="I70" s="433"/>
      <c r="K70" s="421"/>
      <c r="L70" s="421"/>
      <c r="N70" s="421"/>
      <c r="O70" s="426"/>
    </row>
    <row r="71" spans="2:15">
      <c r="B71" s="421"/>
      <c r="C71" s="433"/>
      <c r="E71" s="421"/>
      <c r="F71" s="421"/>
      <c r="H71" s="421"/>
      <c r="I71" s="421"/>
      <c r="K71" s="421"/>
      <c r="L71" s="421"/>
      <c r="N71" s="421"/>
      <c r="O71" s="42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42" t="s">
        <v>44</v>
      </c>
      <c r="C75" s="443" t="s">
        <v>46</v>
      </c>
      <c r="E75" s="442" t="s">
        <v>44</v>
      </c>
      <c r="F75" s="443" t="s">
        <v>46</v>
      </c>
      <c r="H75" s="442" t="s">
        <v>44</v>
      </c>
      <c r="I75" s="443" t="s">
        <v>46</v>
      </c>
      <c r="K75" s="442" t="s">
        <v>44</v>
      </c>
      <c r="L75" s="443" t="s">
        <v>46</v>
      </c>
      <c r="N75" s="442" t="s">
        <v>44</v>
      </c>
      <c r="O75" s="443" t="s">
        <v>46</v>
      </c>
    </row>
    <row r="76" spans="2:15">
      <c r="B76" s="421" t="s">
        <v>92</v>
      </c>
      <c r="C76" s="1420">
        <v>11</v>
      </c>
      <c r="E76" s="421" t="s">
        <v>103</v>
      </c>
      <c r="F76" s="1420">
        <v>8</v>
      </c>
      <c r="H76" s="421" t="s">
        <v>1135</v>
      </c>
      <c r="I76" s="1420">
        <v>8</v>
      </c>
      <c r="K76" s="421" t="s">
        <v>1590</v>
      </c>
      <c r="L76" s="1420">
        <v>16</v>
      </c>
      <c r="N76" s="421" t="s">
        <v>90</v>
      </c>
      <c r="O76" s="426">
        <v>10</v>
      </c>
    </row>
    <row r="77" spans="2:15">
      <c r="B77" s="421" t="s">
        <v>109</v>
      </c>
      <c r="C77" s="1420">
        <v>10</v>
      </c>
      <c r="E77" s="421" t="s">
        <v>114</v>
      </c>
      <c r="F77" s="1420">
        <v>6</v>
      </c>
      <c r="H77" s="421" t="s">
        <v>172</v>
      </c>
      <c r="I77" s="1420">
        <v>6</v>
      </c>
      <c r="K77" s="421" t="s">
        <v>122</v>
      </c>
      <c r="L77" s="1420">
        <v>7</v>
      </c>
      <c r="N77" s="421" t="s">
        <v>1135</v>
      </c>
      <c r="O77" s="1420">
        <v>6</v>
      </c>
    </row>
    <row r="78" spans="2:15">
      <c r="B78" s="421" t="s">
        <v>90</v>
      </c>
      <c r="C78" s="1420">
        <v>6</v>
      </c>
      <c r="E78" s="421" t="s">
        <v>95</v>
      </c>
      <c r="F78" s="426">
        <v>6</v>
      </c>
      <c r="H78" s="421" t="s">
        <v>96</v>
      </c>
      <c r="I78" s="426">
        <v>6</v>
      </c>
      <c r="K78" s="421" t="s">
        <v>176</v>
      </c>
      <c r="L78" s="1420">
        <v>5</v>
      </c>
      <c r="N78" s="421" t="s">
        <v>966</v>
      </c>
      <c r="O78" s="1420">
        <v>6</v>
      </c>
    </row>
    <row r="79" spans="2:15">
      <c r="B79" s="421" t="s">
        <v>1527</v>
      </c>
      <c r="C79" s="1420">
        <v>6</v>
      </c>
      <c r="E79" s="421" t="s">
        <v>52</v>
      </c>
      <c r="F79" s="1420">
        <v>5</v>
      </c>
      <c r="H79" s="421" t="s">
        <v>966</v>
      </c>
      <c r="I79" s="433">
        <v>5</v>
      </c>
      <c r="K79" s="421" t="s">
        <v>95</v>
      </c>
      <c r="L79" s="1420">
        <v>4</v>
      </c>
      <c r="N79" s="421" t="s">
        <v>116</v>
      </c>
      <c r="O79" s="1420">
        <v>5</v>
      </c>
    </row>
    <row r="80" spans="2:15">
      <c r="B80" s="421" t="s">
        <v>179</v>
      </c>
      <c r="C80" s="433">
        <v>5</v>
      </c>
      <c r="E80" s="421" t="s">
        <v>1487</v>
      </c>
      <c r="F80" s="433">
        <v>5</v>
      </c>
      <c r="H80" s="421" t="s">
        <v>116</v>
      </c>
      <c r="I80" s="1420">
        <v>4</v>
      </c>
      <c r="K80" s="421" t="s">
        <v>168</v>
      </c>
      <c r="L80" s="433">
        <v>4</v>
      </c>
      <c r="N80" s="421" t="s">
        <v>519</v>
      </c>
      <c r="O80" s="433">
        <v>5</v>
      </c>
    </row>
    <row r="81" spans="2:15">
      <c r="B81" s="421" t="s">
        <v>162</v>
      </c>
      <c r="C81" s="1420">
        <v>4</v>
      </c>
      <c r="E81" s="421" t="s">
        <v>122</v>
      </c>
      <c r="F81" s="1420">
        <v>3</v>
      </c>
      <c r="H81" s="421" t="s">
        <v>103</v>
      </c>
      <c r="I81" s="433">
        <v>4</v>
      </c>
      <c r="K81" s="421" t="s">
        <v>1527</v>
      </c>
      <c r="L81" s="1420">
        <v>3</v>
      </c>
      <c r="N81" s="421" t="s">
        <v>141</v>
      </c>
      <c r="O81" s="1420">
        <v>4</v>
      </c>
    </row>
    <row r="82" spans="2:15">
      <c r="B82" s="440"/>
      <c r="C82" s="426"/>
      <c r="E82" s="421" t="s">
        <v>165</v>
      </c>
      <c r="F82" s="433">
        <v>3</v>
      </c>
      <c r="H82" s="421" t="s">
        <v>95</v>
      </c>
      <c r="I82" s="1420">
        <v>3</v>
      </c>
      <c r="K82" s="421" t="s">
        <v>198</v>
      </c>
      <c r="L82" s="433">
        <v>2</v>
      </c>
      <c r="N82" s="421" t="s">
        <v>113</v>
      </c>
      <c r="O82" s="1420">
        <v>3</v>
      </c>
    </row>
    <row r="83" spans="2:15">
      <c r="B83" s="441"/>
      <c r="C83" s="433"/>
      <c r="E83" s="421" t="s">
        <v>1601</v>
      </c>
      <c r="F83" s="1420">
        <v>2</v>
      </c>
      <c r="H83" s="421" t="s">
        <v>1487</v>
      </c>
      <c r="I83" s="433">
        <v>3</v>
      </c>
      <c r="K83" s="421" t="s">
        <v>1135</v>
      </c>
      <c r="L83" s="434">
        <v>1</v>
      </c>
      <c r="N83" s="421" t="s">
        <v>59</v>
      </c>
      <c r="O83" s="1420">
        <v>2</v>
      </c>
    </row>
    <row r="84" spans="2:15">
      <c r="B84" s="421"/>
      <c r="C84" s="426"/>
      <c r="E84" s="421" t="s">
        <v>179</v>
      </c>
      <c r="F84" s="433">
        <v>2</v>
      </c>
      <c r="H84" s="421" t="s">
        <v>176</v>
      </c>
      <c r="I84" s="1420">
        <v>2</v>
      </c>
      <c r="K84" s="421"/>
      <c r="L84" s="426"/>
      <c r="N84" s="421" t="s">
        <v>166</v>
      </c>
      <c r="O84" s="434">
        <v>1</v>
      </c>
    </row>
    <row r="85" spans="2:15">
      <c r="B85" s="421"/>
      <c r="C85" s="433"/>
      <c r="E85" s="421" t="s">
        <v>966</v>
      </c>
      <c r="F85" s="1420">
        <v>1</v>
      </c>
      <c r="H85" s="421" t="s">
        <v>79</v>
      </c>
      <c r="I85" s="1420">
        <v>1</v>
      </c>
      <c r="K85" s="421"/>
      <c r="L85" s="433"/>
      <c r="N85" s="421"/>
      <c r="O85" s="433"/>
    </row>
    <row r="86" spans="2:15">
      <c r="B86" s="421"/>
      <c r="C86" s="433"/>
      <c r="E86" s="421" t="s">
        <v>115</v>
      </c>
      <c r="F86" s="434">
        <v>1</v>
      </c>
      <c r="H86" s="421"/>
      <c r="I86" s="433"/>
      <c r="K86" s="421"/>
      <c r="L86" s="433"/>
      <c r="N86" s="421"/>
      <c r="O86" s="433"/>
    </row>
    <row r="87" spans="2:15">
      <c r="B87" s="421"/>
      <c r="C87" s="433"/>
      <c r="E87" s="421"/>
      <c r="F87" s="433"/>
      <c r="H87" s="421"/>
      <c r="I87" s="434"/>
      <c r="K87" s="421"/>
      <c r="L87" s="421"/>
      <c r="N87" s="421"/>
      <c r="O87" s="433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42" t="s">
        <v>44</v>
      </c>
      <c r="C94" s="443" t="s">
        <v>46</v>
      </c>
      <c r="E94" s="442" t="s">
        <v>44</v>
      </c>
      <c r="F94" s="443" t="s">
        <v>46</v>
      </c>
      <c r="H94" s="442" t="s">
        <v>44</v>
      </c>
      <c r="I94" s="443" t="s">
        <v>46</v>
      </c>
      <c r="K94" s="19"/>
      <c r="L94" s="447"/>
    </row>
    <row r="95" spans="2:15">
      <c r="B95" s="421" t="s">
        <v>122</v>
      </c>
      <c r="C95" s="1420">
        <v>7</v>
      </c>
      <c r="E95" s="421" t="s">
        <v>122</v>
      </c>
      <c r="F95" s="1420">
        <v>15</v>
      </c>
      <c r="H95" s="421" t="s">
        <v>103</v>
      </c>
      <c r="I95" s="1420">
        <v>8</v>
      </c>
      <c r="K95" s="20"/>
      <c r="L95" s="20"/>
    </row>
    <row r="96" spans="2:15">
      <c r="B96" s="421" t="s">
        <v>92</v>
      </c>
      <c r="C96" s="1420">
        <v>7</v>
      </c>
      <c r="E96" s="421" t="s">
        <v>128</v>
      </c>
      <c r="F96" s="426">
        <v>15</v>
      </c>
      <c r="H96" s="421" t="s">
        <v>114</v>
      </c>
      <c r="I96" s="1420">
        <v>5</v>
      </c>
      <c r="K96" s="20"/>
      <c r="L96" s="20"/>
    </row>
    <row r="97" spans="2:12">
      <c r="B97" s="421" t="s">
        <v>186</v>
      </c>
      <c r="C97" s="1420">
        <v>6</v>
      </c>
      <c r="E97" s="421" t="s">
        <v>167</v>
      </c>
      <c r="F97" s="1420">
        <v>3</v>
      </c>
      <c r="H97" s="421" t="s">
        <v>95</v>
      </c>
      <c r="I97" s="1420">
        <v>4</v>
      </c>
      <c r="K97" s="20"/>
      <c r="L97" s="20"/>
    </row>
    <row r="98" spans="2:12">
      <c r="B98" s="421" t="s">
        <v>96</v>
      </c>
      <c r="C98" s="426">
        <v>6</v>
      </c>
      <c r="E98" s="421" t="s">
        <v>146</v>
      </c>
      <c r="F98" s="433">
        <v>3</v>
      </c>
      <c r="H98" s="421" t="s">
        <v>90</v>
      </c>
      <c r="I98" s="1420">
        <v>3</v>
      </c>
      <c r="K98" s="20"/>
      <c r="L98" s="20"/>
    </row>
    <row r="99" spans="2:12">
      <c r="B99" s="421" t="s">
        <v>169</v>
      </c>
      <c r="C99" s="433">
        <v>6</v>
      </c>
      <c r="E99" s="421" t="s">
        <v>1135</v>
      </c>
      <c r="F99" s="1420">
        <v>2</v>
      </c>
      <c r="H99" s="421" t="s">
        <v>196</v>
      </c>
      <c r="I99" s="1420">
        <v>1</v>
      </c>
      <c r="K99" s="20"/>
      <c r="L99" s="20"/>
    </row>
    <row r="100" spans="2:12">
      <c r="B100" s="421" t="s">
        <v>966</v>
      </c>
      <c r="C100" s="1420">
        <v>5</v>
      </c>
      <c r="E100" s="421" t="s">
        <v>109</v>
      </c>
      <c r="F100" s="433">
        <v>2</v>
      </c>
      <c r="H100" s="448"/>
      <c r="I100" s="448"/>
      <c r="K100" s="20"/>
      <c r="L100" s="20"/>
    </row>
    <row r="101" spans="2:12">
      <c r="B101" s="421" t="s">
        <v>90</v>
      </c>
      <c r="C101" s="1420">
        <v>5</v>
      </c>
      <c r="E101" s="421" t="s">
        <v>1602</v>
      </c>
      <c r="F101" s="1420">
        <v>1</v>
      </c>
      <c r="H101" s="421"/>
      <c r="I101" s="449"/>
      <c r="K101" s="20"/>
      <c r="L101" s="20"/>
    </row>
    <row r="102" spans="2:12">
      <c r="B102" s="421"/>
      <c r="C102" s="426"/>
      <c r="E102" s="421" t="s">
        <v>166</v>
      </c>
      <c r="F102" s="434">
        <v>1</v>
      </c>
      <c r="H102" s="450"/>
      <c r="I102" s="451"/>
      <c r="K102" s="20"/>
      <c r="L102" s="20"/>
    </row>
    <row r="103" spans="2:12">
      <c r="B103" s="421"/>
      <c r="C103" s="433"/>
      <c r="E103" s="421"/>
      <c r="F103" s="433"/>
      <c r="H103" s="421"/>
      <c r="I103" s="449"/>
      <c r="K103" s="20"/>
      <c r="L103" s="20"/>
    </row>
    <row r="104" spans="2:12">
      <c r="B104" s="421"/>
      <c r="C104" s="433"/>
      <c r="E104" s="421"/>
      <c r="F104" s="433"/>
      <c r="H104" s="421"/>
      <c r="I104" s="449"/>
      <c r="K104" s="20"/>
      <c r="L104" s="20"/>
    </row>
    <row r="105" spans="2:12">
      <c r="B105" s="421"/>
      <c r="C105" s="433"/>
      <c r="E105" s="421"/>
      <c r="F105" s="421"/>
      <c r="H105" s="421"/>
      <c r="I105" s="421"/>
      <c r="K105" s="20"/>
      <c r="L105" s="20"/>
    </row>
    <row r="106" spans="2:12">
      <c r="B106" s="421"/>
      <c r="C106" s="434"/>
      <c r="E106" s="421"/>
      <c r="F106" s="421"/>
      <c r="H106" s="421"/>
      <c r="I106" s="421"/>
      <c r="K106" s="20"/>
      <c r="L106" s="20"/>
    </row>
    <row r="107" spans="2:12">
      <c r="B107" s="438"/>
      <c r="C107" s="438"/>
      <c r="E107" s="438"/>
      <c r="F107" s="438"/>
      <c r="H107" s="421"/>
      <c r="I107" s="421"/>
      <c r="K107" s="20"/>
      <c r="L107" s="20"/>
    </row>
    <row r="108" spans="2:12">
      <c r="B108" s="438"/>
      <c r="C108" s="438"/>
      <c r="E108" s="438"/>
      <c r="F108" s="438"/>
      <c r="H108" s="421"/>
      <c r="I108" s="421"/>
      <c r="K108" s="20"/>
      <c r="L108" s="20"/>
    </row>
    <row r="109" spans="2:12">
      <c r="B109" s="438"/>
      <c r="C109" s="438"/>
      <c r="E109" s="438"/>
      <c r="F109" s="438"/>
      <c r="H109" s="421"/>
      <c r="I109" s="421"/>
      <c r="K109" s="20"/>
      <c r="L109" s="20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scale="47" firstPageNumber="0" orientation="portrait" horizontalDpi="300" verticalDpi="300" r:id="rId1"/>
  <headerFooter alignWithMargins="0"/>
  <rowBreaks count="1" manualBreakCount="1">
    <brk id="73" max="16383" man="1"/>
  </rowBreaks>
  <colBreaks count="1" manualBreakCount="1">
    <brk id="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</sheetPr>
  <dimension ref="A1:G333"/>
  <sheetViews>
    <sheetView zoomScale="80" zoomScaleNormal="80" workbookViewId="0">
      <pane ySplit="2" topLeftCell="A3" activePane="bottomLeft" state="frozen"/>
      <selection pane="bottomLeft" activeCell="R35" sqref="R35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4" customWidth="1"/>
    <col min="6" max="6" width="10.140625" style="5" customWidth="1"/>
    <col min="7" max="7" width="9.5703125" style="4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4" t="s">
        <v>1541</v>
      </c>
      <c r="F3" s="455" t="s">
        <v>1542</v>
      </c>
      <c r="G3" s="454" t="s">
        <v>1543</v>
      </c>
    </row>
    <row r="4" spans="1:7">
      <c r="A4" s="4">
        <v>1</v>
      </c>
      <c r="B4" s="421" t="s">
        <v>1544</v>
      </c>
      <c r="C4" s="421" t="s">
        <v>103</v>
      </c>
      <c r="D4" s="421" t="s">
        <v>277</v>
      </c>
      <c r="E4" s="456">
        <v>43716</v>
      </c>
      <c r="F4" s="422">
        <v>1</v>
      </c>
      <c r="G4" s="421">
        <v>6</v>
      </c>
    </row>
    <row r="5" spans="1:7">
      <c r="A5" s="4">
        <v>1</v>
      </c>
      <c r="B5" s="421" t="s">
        <v>1544</v>
      </c>
      <c r="C5" s="421" t="s">
        <v>90</v>
      </c>
      <c r="D5" s="421" t="s">
        <v>277</v>
      </c>
      <c r="E5" s="456">
        <v>43716</v>
      </c>
      <c r="F5" s="422">
        <v>2</v>
      </c>
      <c r="G5" s="421">
        <v>5</v>
      </c>
    </row>
    <row r="6" spans="1:7">
      <c r="A6" s="4">
        <v>1</v>
      </c>
      <c r="B6" s="421" t="s">
        <v>1544</v>
      </c>
      <c r="C6" s="421" t="s">
        <v>122</v>
      </c>
      <c r="D6" s="421" t="s">
        <v>277</v>
      </c>
      <c r="E6" s="456">
        <v>43716</v>
      </c>
      <c r="F6" s="422">
        <v>3</v>
      </c>
      <c r="G6" s="421">
        <v>4</v>
      </c>
    </row>
    <row r="7" spans="1:7">
      <c r="A7" s="4">
        <v>1</v>
      </c>
      <c r="B7" s="421" t="s">
        <v>1544</v>
      </c>
      <c r="C7" s="421" t="s">
        <v>122</v>
      </c>
      <c r="D7" s="421" t="s">
        <v>277</v>
      </c>
      <c r="E7" s="456">
        <v>43716</v>
      </c>
      <c r="F7" s="422">
        <v>4</v>
      </c>
      <c r="G7" s="421">
        <v>3</v>
      </c>
    </row>
    <row r="8" spans="1:7">
      <c r="A8" s="4">
        <v>1</v>
      </c>
      <c r="B8" s="421" t="s">
        <v>1544</v>
      </c>
      <c r="C8" s="421" t="s">
        <v>125</v>
      </c>
      <c r="D8" s="421" t="s">
        <v>277</v>
      </c>
      <c r="E8" s="456">
        <v>43716</v>
      </c>
      <c r="F8" s="422">
        <v>5</v>
      </c>
      <c r="G8" s="421">
        <v>2</v>
      </c>
    </row>
    <row r="9" spans="1:7">
      <c r="A9" s="4">
        <v>1</v>
      </c>
      <c r="B9" s="421" t="s">
        <v>1544</v>
      </c>
      <c r="C9" s="421" t="s">
        <v>90</v>
      </c>
      <c r="D9" s="421" t="s">
        <v>277</v>
      </c>
      <c r="E9" s="456">
        <v>43716</v>
      </c>
      <c r="F9" s="422">
        <v>6</v>
      </c>
      <c r="G9" s="421">
        <v>1</v>
      </c>
    </row>
    <row r="10" spans="1:7">
      <c r="A10" s="4">
        <v>1</v>
      </c>
      <c r="B10" s="421" t="s">
        <v>1544</v>
      </c>
      <c r="C10" s="421" t="s">
        <v>101</v>
      </c>
      <c r="D10" s="421" t="s">
        <v>252</v>
      </c>
      <c r="E10" s="456">
        <v>43891</v>
      </c>
      <c r="F10" s="422">
        <v>1</v>
      </c>
      <c r="G10" s="421">
        <v>6</v>
      </c>
    </row>
    <row r="11" spans="1:7">
      <c r="A11" s="4">
        <v>1</v>
      </c>
      <c r="B11" s="421" t="s">
        <v>1544</v>
      </c>
      <c r="C11" s="421" t="s">
        <v>103</v>
      </c>
      <c r="D11" s="421" t="s">
        <v>252</v>
      </c>
      <c r="E11" s="456">
        <v>43891</v>
      </c>
      <c r="F11" s="422">
        <v>2</v>
      </c>
      <c r="G11" s="421">
        <v>5</v>
      </c>
    </row>
    <row r="12" spans="1:7">
      <c r="A12" s="4">
        <v>1</v>
      </c>
      <c r="B12" s="421" t="s">
        <v>1544</v>
      </c>
      <c r="C12" s="421" t="s">
        <v>92</v>
      </c>
      <c r="D12" s="421" t="s">
        <v>252</v>
      </c>
      <c r="E12" s="456">
        <v>43891</v>
      </c>
      <c r="F12" s="422">
        <v>3</v>
      </c>
      <c r="G12" s="421">
        <v>4</v>
      </c>
    </row>
    <row r="13" spans="1:7">
      <c r="A13" s="4">
        <v>1</v>
      </c>
      <c r="B13" s="421" t="s">
        <v>1544</v>
      </c>
      <c r="C13" s="421" t="s">
        <v>103</v>
      </c>
      <c r="D13" s="421" t="s">
        <v>252</v>
      </c>
      <c r="E13" s="456">
        <v>43891</v>
      </c>
      <c r="F13" s="422">
        <v>4</v>
      </c>
      <c r="G13" s="421">
        <v>3</v>
      </c>
    </row>
    <row r="14" spans="1:7">
      <c r="A14" s="4">
        <v>1</v>
      </c>
      <c r="B14" s="421" t="s">
        <v>1544</v>
      </c>
      <c r="C14" s="421" t="s">
        <v>115</v>
      </c>
      <c r="D14" s="421" t="s">
        <v>252</v>
      </c>
      <c r="E14" s="456">
        <v>43891</v>
      </c>
      <c r="F14" s="422">
        <v>5</v>
      </c>
      <c r="G14" s="421">
        <v>2</v>
      </c>
    </row>
    <row r="15" spans="1:7">
      <c r="A15" s="4">
        <v>1</v>
      </c>
      <c r="B15" s="421" t="s">
        <v>1544</v>
      </c>
      <c r="C15" s="421" t="s">
        <v>1135</v>
      </c>
      <c r="D15" s="421" t="s">
        <v>252</v>
      </c>
      <c r="E15" s="456">
        <v>43891</v>
      </c>
      <c r="F15" s="422">
        <v>6</v>
      </c>
      <c r="G15" s="421">
        <v>1</v>
      </c>
    </row>
    <row r="16" spans="1:7">
      <c r="A16" s="4">
        <v>2</v>
      </c>
      <c r="B16" s="421" t="s">
        <v>1545</v>
      </c>
      <c r="C16" s="421" t="s">
        <v>122</v>
      </c>
      <c r="D16" s="421" t="s">
        <v>277</v>
      </c>
      <c r="E16" s="456">
        <v>43716</v>
      </c>
      <c r="F16" s="422">
        <v>1</v>
      </c>
      <c r="G16" s="421">
        <v>6</v>
      </c>
    </row>
    <row r="17" spans="1:7">
      <c r="A17" s="4">
        <v>2</v>
      </c>
      <c r="B17" s="421" t="s">
        <v>1545</v>
      </c>
      <c r="C17" s="421" t="s">
        <v>145</v>
      </c>
      <c r="D17" s="421" t="s">
        <v>277</v>
      </c>
      <c r="E17" s="456">
        <v>43716</v>
      </c>
      <c r="F17" s="422">
        <v>2</v>
      </c>
      <c r="G17" s="421">
        <v>5</v>
      </c>
    </row>
    <row r="18" spans="1:7">
      <c r="A18" s="4">
        <v>2</v>
      </c>
      <c r="B18" s="421" t="s">
        <v>1545</v>
      </c>
      <c r="C18" s="421" t="s">
        <v>125</v>
      </c>
      <c r="D18" s="421" t="s">
        <v>277</v>
      </c>
      <c r="E18" s="456">
        <v>43716</v>
      </c>
      <c r="F18" s="422">
        <v>3</v>
      </c>
      <c r="G18" s="421">
        <v>4</v>
      </c>
    </row>
    <row r="19" spans="1:7">
      <c r="A19" s="4">
        <v>2</v>
      </c>
      <c r="B19" s="421" t="s">
        <v>1545</v>
      </c>
      <c r="C19" s="421" t="s">
        <v>122</v>
      </c>
      <c r="D19" s="421" t="s">
        <v>277</v>
      </c>
      <c r="E19" s="456">
        <v>43716</v>
      </c>
      <c r="F19" s="422">
        <v>4</v>
      </c>
      <c r="G19" s="421">
        <v>3</v>
      </c>
    </row>
    <row r="20" spans="1:7">
      <c r="A20" s="4">
        <v>2</v>
      </c>
      <c r="B20" s="421" t="s">
        <v>1545</v>
      </c>
      <c r="C20" s="421" t="s">
        <v>125</v>
      </c>
      <c r="D20" s="421" t="s">
        <v>277</v>
      </c>
      <c r="E20" s="456">
        <v>43716</v>
      </c>
      <c r="F20" s="422">
        <v>5</v>
      </c>
      <c r="G20" s="421">
        <v>2</v>
      </c>
    </row>
    <row r="21" spans="1:7">
      <c r="A21" s="4">
        <v>2</v>
      </c>
      <c r="B21" s="421" t="s">
        <v>1545</v>
      </c>
      <c r="C21" s="421" t="s">
        <v>121</v>
      </c>
      <c r="D21" s="421" t="s">
        <v>277</v>
      </c>
      <c r="E21" s="456">
        <v>43716</v>
      </c>
      <c r="F21" s="422">
        <v>6</v>
      </c>
      <c r="G21" s="421">
        <v>1</v>
      </c>
    </row>
    <row r="22" spans="1:7">
      <c r="A22" s="4">
        <v>2</v>
      </c>
      <c r="B22" s="421" t="s">
        <v>1545</v>
      </c>
      <c r="C22" s="421" t="s">
        <v>165</v>
      </c>
      <c r="D22" s="421" t="s">
        <v>252</v>
      </c>
      <c r="E22" s="456">
        <v>43891</v>
      </c>
      <c r="F22" s="422">
        <v>1</v>
      </c>
      <c r="G22" s="421">
        <v>6</v>
      </c>
    </row>
    <row r="23" spans="1:7">
      <c r="A23" s="4">
        <v>2</v>
      </c>
      <c r="B23" s="421" t="s">
        <v>1545</v>
      </c>
      <c r="C23" s="421" t="s">
        <v>101</v>
      </c>
      <c r="D23" s="421" t="s">
        <v>252</v>
      </c>
      <c r="E23" s="456">
        <v>43891</v>
      </c>
      <c r="F23" s="422">
        <v>2</v>
      </c>
      <c r="G23" s="421">
        <v>5</v>
      </c>
    </row>
    <row r="24" spans="1:7">
      <c r="A24" s="4">
        <v>2</v>
      </c>
      <c r="B24" s="421" t="s">
        <v>1545</v>
      </c>
      <c r="C24" s="421" t="s">
        <v>178</v>
      </c>
      <c r="D24" s="421" t="s">
        <v>252</v>
      </c>
      <c r="E24" s="456">
        <v>43891</v>
      </c>
      <c r="F24" s="422">
        <v>3</v>
      </c>
      <c r="G24" s="421">
        <v>4</v>
      </c>
    </row>
    <row r="25" spans="1:7">
      <c r="A25" s="4">
        <v>2</v>
      </c>
      <c r="B25" s="421" t="s">
        <v>1545</v>
      </c>
      <c r="C25" s="421" t="s">
        <v>128</v>
      </c>
      <c r="D25" s="421" t="s">
        <v>252</v>
      </c>
      <c r="E25" s="456">
        <v>43891</v>
      </c>
      <c r="F25" s="422">
        <v>4</v>
      </c>
      <c r="G25" s="421">
        <v>3</v>
      </c>
    </row>
    <row r="26" spans="1:7">
      <c r="A26" s="4">
        <v>2</v>
      </c>
      <c r="B26" s="421" t="s">
        <v>1545</v>
      </c>
      <c r="C26" s="421" t="s">
        <v>1135</v>
      </c>
      <c r="D26" s="421" t="s">
        <v>252</v>
      </c>
      <c r="E26" s="456">
        <v>43891</v>
      </c>
      <c r="F26" s="422">
        <v>5</v>
      </c>
      <c r="G26" s="421">
        <v>2</v>
      </c>
    </row>
    <row r="27" spans="1:7">
      <c r="A27" s="4">
        <v>2</v>
      </c>
      <c r="B27" s="421" t="s">
        <v>1545</v>
      </c>
      <c r="C27" s="421" t="s">
        <v>101</v>
      </c>
      <c r="D27" s="421" t="s">
        <v>252</v>
      </c>
      <c r="E27" s="456">
        <v>43891</v>
      </c>
      <c r="F27" s="422">
        <v>6</v>
      </c>
      <c r="G27" s="421">
        <v>1</v>
      </c>
    </row>
    <row r="28" spans="1:7">
      <c r="A28" s="4">
        <v>3</v>
      </c>
      <c r="B28" s="421" t="s">
        <v>1546</v>
      </c>
      <c r="C28" s="421" t="s">
        <v>116</v>
      </c>
      <c r="D28" s="421" t="s">
        <v>277</v>
      </c>
      <c r="E28" s="456">
        <v>43716</v>
      </c>
      <c r="F28" s="422">
        <v>1</v>
      </c>
      <c r="G28" s="421">
        <v>6</v>
      </c>
    </row>
    <row r="29" spans="1:7">
      <c r="A29" s="4">
        <v>3</v>
      </c>
      <c r="B29" s="421" t="s">
        <v>1546</v>
      </c>
      <c r="C29" s="421" t="s">
        <v>172</v>
      </c>
      <c r="D29" s="421" t="s">
        <v>277</v>
      </c>
      <c r="E29" s="456">
        <v>43716</v>
      </c>
      <c r="F29" s="422">
        <v>2</v>
      </c>
      <c r="G29" s="421">
        <v>5</v>
      </c>
    </row>
    <row r="30" spans="1:7">
      <c r="A30" s="4">
        <v>3</v>
      </c>
      <c r="B30" s="421" t="s">
        <v>1546</v>
      </c>
      <c r="C30" s="421" t="s">
        <v>202</v>
      </c>
      <c r="D30" s="421" t="s">
        <v>277</v>
      </c>
      <c r="E30" s="456">
        <v>43716</v>
      </c>
      <c r="F30" s="422">
        <v>3</v>
      </c>
      <c r="G30" s="421">
        <v>4</v>
      </c>
    </row>
    <row r="31" spans="1:7">
      <c r="A31" s="4">
        <v>3</v>
      </c>
      <c r="B31" s="421" t="s">
        <v>1546</v>
      </c>
      <c r="C31" s="421" t="s">
        <v>90</v>
      </c>
      <c r="D31" s="421" t="s">
        <v>277</v>
      </c>
      <c r="E31" s="456">
        <v>43716</v>
      </c>
      <c r="F31" s="422">
        <v>4</v>
      </c>
      <c r="G31" s="421">
        <v>3</v>
      </c>
    </row>
    <row r="32" spans="1:7">
      <c r="A32" s="4">
        <v>3</v>
      </c>
      <c r="B32" s="421" t="s">
        <v>1546</v>
      </c>
      <c r="C32" s="421" t="s">
        <v>139</v>
      </c>
      <c r="D32" s="421" t="s">
        <v>277</v>
      </c>
      <c r="E32" s="456">
        <v>43716</v>
      </c>
      <c r="F32" s="422">
        <v>5</v>
      </c>
      <c r="G32" s="421">
        <v>2</v>
      </c>
    </row>
    <row r="33" spans="1:7">
      <c r="A33" s="4">
        <v>3</v>
      </c>
      <c r="B33" s="421" t="s">
        <v>1546</v>
      </c>
      <c r="C33" s="421" t="s">
        <v>174</v>
      </c>
      <c r="D33" s="421" t="s">
        <v>277</v>
      </c>
      <c r="E33" s="456">
        <v>43716</v>
      </c>
      <c r="F33" s="422">
        <v>6</v>
      </c>
      <c r="G33" s="421">
        <v>1</v>
      </c>
    </row>
    <row r="34" spans="1:7">
      <c r="A34" s="4">
        <v>3</v>
      </c>
      <c r="B34" s="421" t="s">
        <v>1546</v>
      </c>
      <c r="C34" s="421" t="s">
        <v>113</v>
      </c>
      <c r="D34" s="421" t="s">
        <v>252</v>
      </c>
      <c r="E34" s="456">
        <v>43891</v>
      </c>
      <c r="F34" s="422">
        <v>1</v>
      </c>
      <c r="G34" s="421">
        <v>6</v>
      </c>
    </row>
    <row r="35" spans="1:7">
      <c r="A35" s="4">
        <v>3</v>
      </c>
      <c r="B35" s="421" t="s">
        <v>1546</v>
      </c>
      <c r="C35" s="421" t="s">
        <v>998</v>
      </c>
      <c r="D35" s="421" t="s">
        <v>252</v>
      </c>
      <c r="E35" s="456">
        <v>43891</v>
      </c>
      <c r="F35" s="422">
        <v>2</v>
      </c>
      <c r="G35" s="421">
        <v>5</v>
      </c>
    </row>
    <row r="36" spans="1:7">
      <c r="A36" s="4">
        <v>3</v>
      </c>
      <c r="B36" s="421" t="s">
        <v>1546</v>
      </c>
      <c r="C36" s="421" t="s">
        <v>110</v>
      </c>
      <c r="D36" s="421" t="s">
        <v>252</v>
      </c>
      <c r="E36" s="456">
        <v>43891</v>
      </c>
      <c r="F36" s="422">
        <v>3</v>
      </c>
      <c r="G36" s="421">
        <v>4</v>
      </c>
    </row>
    <row r="37" spans="1:7">
      <c r="A37" s="4">
        <v>3</v>
      </c>
      <c r="B37" s="421" t="s">
        <v>1546</v>
      </c>
      <c r="C37" s="421" t="s">
        <v>172</v>
      </c>
      <c r="D37" s="421" t="s">
        <v>252</v>
      </c>
      <c r="E37" s="456">
        <v>43891</v>
      </c>
      <c r="F37" s="422">
        <v>4</v>
      </c>
      <c r="G37" s="421">
        <v>3</v>
      </c>
    </row>
    <row r="38" spans="1:7">
      <c r="A38" s="4">
        <v>3</v>
      </c>
      <c r="B38" s="421" t="s">
        <v>1546</v>
      </c>
      <c r="C38" s="421" t="s">
        <v>998</v>
      </c>
      <c r="D38" s="421" t="s">
        <v>252</v>
      </c>
      <c r="E38" s="456">
        <v>43891</v>
      </c>
      <c r="F38" s="422">
        <v>5</v>
      </c>
      <c r="G38" s="421">
        <v>2</v>
      </c>
    </row>
    <row r="39" spans="1:7">
      <c r="A39" s="4">
        <v>3</v>
      </c>
      <c r="B39" s="421" t="s">
        <v>1546</v>
      </c>
      <c r="C39" s="421" t="s">
        <v>110</v>
      </c>
      <c r="D39" s="421" t="s">
        <v>252</v>
      </c>
      <c r="E39" s="456">
        <v>43891</v>
      </c>
      <c r="F39" s="422">
        <v>6</v>
      </c>
      <c r="G39" s="421">
        <v>1</v>
      </c>
    </row>
    <row r="40" spans="1:7">
      <c r="A40" s="4">
        <v>4</v>
      </c>
      <c r="B40" s="421" t="s">
        <v>1547</v>
      </c>
      <c r="C40" s="421" t="s">
        <v>122</v>
      </c>
      <c r="D40" s="421" t="s">
        <v>277</v>
      </c>
      <c r="E40" s="456">
        <v>43716</v>
      </c>
      <c r="F40" s="422">
        <v>1</v>
      </c>
      <c r="G40" s="421">
        <v>6</v>
      </c>
    </row>
    <row r="41" spans="1:7">
      <c r="A41" s="4">
        <v>4</v>
      </c>
      <c r="B41" s="421" t="s">
        <v>1547</v>
      </c>
      <c r="C41" s="421" t="s">
        <v>186</v>
      </c>
      <c r="D41" s="421" t="s">
        <v>277</v>
      </c>
      <c r="E41" s="456">
        <v>43716</v>
      </c>
      <c r="F41" s="422">
        <v>2</v>
      </c>
      <c r="G41" s="421">
        <v>5</v>
      </c>
    </row>
    <row r="42" spans="1:7">
      <c r="A42" s="4">
        <v>4</v>
      </c>
      <c r="B42" s="421" t="s">
        <v>1547</v>
      </c>
      <c r="C42" s="421" t="s">
        <v>122</v>
      </c>
      <c r="D42" s="421" t="s">
        <v>277</v>
      </c>
      <c r="E42" s="456">
        <v>43716</v>
      </c>
      <c r="F42" s="422">
        <v>3</v>
      </c>
      <c r="G42" s="421">
        <v>4</v>
      </c>
    </row>
    <row r="43" spans="1:7">
      <c r="A43" s="4">
        <v>4</v>
      </c>
      <c r="B43" s="421" t="s">
        <v>1547</v>
      </c>
      <c r="C43" s="421" t="s">
        <v>122</v>
      </c>
      <c r="D43" s="421" t="s">
        <v>277</v>
      </c>
      <c r="E43" s="456">
        <v>43716</v>
      </c>
      <c r="F43" s="422">
        <v>4</v>
      </c>
      <c r="G43" s="421">
        <v>3</v>
      </c>
    </row>
    <row r="44" spans="1:7">
      <c r="A44" s="4">
        <v>4</v>
      </c>
      <c r="B44" s="421" t="s">
        <v>1547</v>
      </c>
      <c r="C44" s="421" t="s">
        <v>150</v>
      </c>
      <c r="D44" s="421" t="s">
        <v>277</v>
      </c>
      <c r="E44" s="456">
        <v>43716</v>
      </c>
      <c r="F44" s="422">
        <v>5</v>
      </c>
      <c r="G44" s="421">
        <v>2</v>
      </c>
    </row>
    <row r="45" spans="1:7">
      <c r="A45" s="4">
        <v>4</v>
      </c>
      <c r="B45" s="421" t="s">
        <v>1547</v>
      </c>
      <c r="C45" s="421" t="s">
        <v>96</v>
      </c>
      <c r="D45" s="421" t="s">
        <v>277</v>
      </c>
      <c r="E45" s="456">
        <v>43716</v>
      </c>
      <c r="F45" s="422">
        <v>6</v>
      </c>
      <c r="G45" s="421">
        <v>1</v>
      </c>
    </row>
    <row r="46" spans="1:7">
      <c r="A46" s="4">
        <v>4</v>
      </c>
      <c r="B46" s="421" t="s">
        <v>1547</v>
      </c>
      <c r="C46" s="421" t="s">
        <v>104</v>
      </c>
      <c r="D46" s="421" t="s">
        <v>252</v>
      </c>
      <c r="E46" s="456">
        <v>43891</v>
      </c>
      <c r="F46" s="421">
        <v>1</v>
      </c>
      <c r="G46" s="422">
        <v>6</v>
      </c>
    </row>
    <row r="47" spans="1:7">
      <c r="A47" s="4">
        <v>4</v>
      </c>
      <c r="B47" s="421" t="s">
        <v>1547</v>
      </c>
      <c r="C47" s="421" t="s">
        <v>115</v>
      </c>
      <c r="D47" s="421" t="s">
        <v>252</v>
      </c>
      <c r="E47" s="456">
        <v>43891</v>
      </c>
      <c r="F47" s="421">
        <v>2</v>
      </c>
      <c r="G47" s="422">
        <v>5</v>
      </c>
    </row>
    <row r="48" spans="1:7">
      <c r="A48" s="4">
        <v>4</v>
      </c>
      <c r="B48" s="421" t="s">
        <v>1547</v>
      </c>
      <c r="C48" s="421" t="s">
        <v>90</v>
      </c>
      <c r="D48" s="421" t="s">
        <v>252</v>
      </c>
      <c r="E48" s="456">
        <v>43891</v>
      </c>
      <c r="F48" s="421">
        <v>3</v>
      </c>
      <c r="G48" s="422">
        <v>4</v>
      </c>
    </row>
    <row r="49" spans="1:7">
      <c r="A49" s="4">
        <v>4</v>
      </c>
      <c r="B49" s="421" t="s">
        <v>1547</v>
      </c>
      <c r="C49" s="421" t="s">
        <v>174</v>
      </c>
      <c r="D49" s="421" t="s">
        <v>252</v>
      </c>
      <c r="E49" s="456">
        <v>43891</v>
      </c>
      <c r="F49" s="421">
        <v>4</v>
      </c>
      <c r="G49" s="422">
        <v>3</v>
      </c>
    </row>
    <row r="50" spans="1:7">
      <c r="A50" s="4">
        <v>4</v>
      </c>
      <c r="B50" s="421" t="s">
        <v>1547</v>
      </c>
      <c r="C50" s="421" t="s">
        <v>174</v>
      </c>
      <c r="D50" s="421" t="s">
        <v>252</v>
      </c>
      <c r="E50" s="456">
        <v>43891</v>
      </c>
      <c r="F50" s="421">
        <v>5</v>
      </c>
      <c r="G50" s="422">
        <v>2</v>
      </c>
    </row>
    <row r="51" spans="1:7">
      <c r="A51" s="4">
        <v>4</v>
      </c>
      <c r="B51" s="421" t="s">
        <v>1547</v>
      </c>
      <c r="C51" s="421" t="s">
        <v>998</v>
      </c>
      <c r="D51" s="421" t="s">
        <v>252</v>
      </c>
      <c r="E51" s="456">
        <v>43891</v>
      </c>
      <c r="F51" s="421">
        <v>6</v>
      </c>
      <c r="G51" s="422">
        <v>1</v>
      </c>
    </row>
    <row r="52" spans="1:7">
      <c r="A52" s="4">
        <v>5</v>
      </c>
      <c r="B52" s="421" t="s">
        <v>1548</v>
      </c>
      <c r="C52" s="421" t="s">
        <v>196</v>
      </c>
      <c r="D52" s="421" t="s">
        <v>277</v>
      </c>
      <c r="E52" s="456">
        <v>43716</v>
      </c>
      <c r="F52" s="422">
        <v>1</v>
      </c>
      <c r="G52" s="421">
        <v>6</v>
      </c>
    </row>
    <row r="53" spans="1:7">
      <c r="A53" s="4">
        <v>5</v>
      </c>
      <c r="B53" s="421" t="s">
        <v>1548</v>
      </c>
      <c r="C53" s="421" t="s">
        <v>114</v>
      </c>
      <c r="D53" s="421" t="s">
        <v>277</v>
      </c>
      <c r="E53" s="456">
        <v>43716</v>
      </c>
      <c r="F53" s="422">
        <v>2</v>
      </c>
      <c r="G53" s="421">
        <v>5</v>
      </c>
    </row>
    <row r="54" spans="1:7">
      <c r="A54" s="4">
        <v>5</v>
      </c>
      <c r="B54" s="421" t="s">
        <v>1548</v>
      </c>
      <c r="C54" s="421" t="s">
        <v>1590</v>
      </c>
      <c r="D54" s="421" t="s">
        <v>277</v>
      </c>
      <c r="E54" s="456">
        <v>43716</v>
      </c>
      <c r="F54" s="422">
        <v>3</v>
      </c>
      <c r="G54" s="421">
        <v>4</v>
      </c>
    </row>
    <row r="55" spans="1:7">
      <c r="A55" s="4">
        <v>5</v>
      </c>
      <c r="B55" s="421" t="s">
        <v>1548</v>
      </c>
      <c r="C55" s="421" t="s">
        <v>93</v>
      </c>
      <c r="D55" s="421" t="s">
        <v>277</v>
      </c>
      <c r="E55" s="456">
        <v>43716</v>
      </c>
      <c r="F55" s="422">
        <v>4</v>
      </c>
      <c r="G55" s="421">
        <v>3</v>
      </c>
    </row>
    <row r="56" spans="1:7">
      <c r="A56" s="4">
        <v>5</v>
      </c>
      <c r="B56" s="421" t="s">
        <v>1548</v>
      </c>
      <c r="C56" s="421" t="s">
        <v>115</v>
      </c>
      <c r="D56" s="421" t="s">
        <v>277</v>
      </c>
      <c r="E56" s="456">
        <v>43716</v>
      </c>
      <c r="F56" s="422">
        <v>5</v>
      </c>
      <c r="G56" s="421">
        <v>2</v>
      </c>
    </row>
    <row r="57" spans="1:7">
      <c r="A57" s="4">
        <v>5</v>
      </c>
      <c r="B57" s="421" t="s">
        <v>1548</v>
      </c>
      <c r="C57" s="421" t="s">
        <v>1135</v>
      </c>
      <c r="D57" s="421" t="s">
        <v>277</v>
      </c>
      <c r="E57" s="456">
        <v>43716</v>
      </c>
      <c r="F57" s="422">
        <v>6</v>
      </c>
      <c r="G57" s="421">
        <v>1</v>
      </c>
    </row>
    <row r="58" spans="1:7">
      <c r="A58" s="4">
        <v>5</v>
      </c>
      <c r="B58" s="421" t="s">
        <v>1548</v>
      </c>
      <c r="C58" s="421" t="s">
        <v>93</v>
      </c>
      <c r="D58" s="421" t="s">
        <v>252</v>
      </c>
      <c r="E58" s="456">
        <v>43891</v>
      </c>
      <c r="F58" s="421">
        <v>1</v>
      </c>
      <c r="G58" s="422">
        <v>6</v>
      </c>
    </row>
    <row r="59" spans="1:7">
      <c r="A59" s="4">
        <v>5</v>
      </c>
      <c r="B59" s="421" t="s">
        <v>1548</v>
      </c>
      <c r="C59" s="421" t="s">
        <v>95</v>
      </c>
      <c r="D59" s="421" t="s">
        <v>252</v>
      </c>
      <c r="E59" s="456">
        <v>43891</v>
      </c>
      <c r="F59" s="421">
        <v>2</v>
      </c>
      <c r="G59" s="422">
        <v>5</v>
      </c>
    </row>
    <row r="60" spans="1:7">
      <c r="A60" s="4">
        <v>5</v>
      </c>
      <c r="B60" s="421" t="s">
        <v>1548</v>
      </c>
      <c r="C60" s="421" t="s">
        <v>1135</v>
      </c>
      <c r="D60" s="421" t="s">
        <v>252</v>
      </c>
      <c r="E60" s="456">
        <v>43891</v>
      </c>
      <c r="F60" s="421">
        <v>3</v>
      </c>
      <c r="G60" s="422">
        <v>4</v>
      </c>
    </row>
    <row r="61" spans="1:7">
      <c r="A61" s="4">
        <v>5</v>
      </c>
      <c r="B61" s="421" t="s">
        <v>1548</v>
      </c>
      <c r="C61" s="421" t="s">
        <v>113</v>
      </c>
      <c r="D61" s="421" t="s">
        <v>252</v>
      </c>
      <c r="E61" s="456">
        <v>43891</v>
      </c>
      <c r="F61" s="421">
        <v>4</v>
      </c>
      <c r="G61" s="422">
        <v>3</v>
      </c>
    </row>
    <row r="62" spans="1:7">
      <c r="A62" s="4">
        <v>5</v>
      </c>
      <c r="B62" s="421" t="s">
        <v>1548</v>
      </c>
      <c r="C62" s="421" t="s">
        <v>568</v>
      </c>
      <c r="D62" s="421" t="s">
        <v>252</v>
      </c>
      <c r="E62" s="456">
        <v>43891</v>
      </c>
      <c r="F62" s="421">
        <v>5</v>
      </c>
      <c r="G62" s="422">
        <v>2</v>
      </c>
    </row>
    <row r="63" spans="1:7">
      <c r="A63" s="4">
        <v>5</v>
      </c>
      <c r="B63" s="421" t="s">
        <v>1548</v>
      </c>
      <c r="C63" s="421" t="s">
        <v>998</v>
      </c>
      <c r="D63" s="421" t="s">
        <v>252</v>
      </c>
      <c r="E63" s="456">
        <v>43891</v>
      </c>
      <c r="F63" s="421">
        <v>6</v>
      </c>
      <c r="G63" s="422">
        <v>1</v>
      </c>
    </row>
    <row r="64" spans="1:7">
      <c r="A64" s="4">
        <v>6</v>
      </c>
      <c r="B64" s="421" t="s">
        <v>1549</v>
      </c>
      <c r="C64" s="421" t="s">
        <v>122</v>
      </c>
      <c r="D64" s="421" t="s">
        <v>277</v>
      </c>
      <c r="E64" s="456">
        <v>43716</v>
      </c>
      <c r="F64" s="422">
        <v>1</v>
      </c>
      <c r="G64" s="421">
        <v>6</v>
      </c>
    </row>
    <row r="65" spans="1:7">
      <c r="A65" s="4">
        <v>6</v>
      </c>
      <c r="B65" s="421" t="s">
        <v>1549</v>
      </c>
      <c r="C65" s="421" t="s">
        <v>122</v>
      </c>
      <c r="D65" s="421" t="s">
        <v>277</v>
      </c>
      <c r="E65" s="456">
        <v>43716</v>
      </c>
      <c r="F65" s="422">
        <v>2</v>
      </c>
      <c r="G65" s="421">
        <v>5</v>
      </c>
    </row>
    <row r="66" spans="1:7">
      <c r="A66" s="4">
        <v>6</v>
      </c>
      <c r="B66" s="421" t="s">
        <v>1549</v>
      </c>
      <c r="C66" s="421" t="s">
        <v>122</v>
      </c>
      <c r="D66" s="421" t="s">
        <v>277</v>
      </c>
      <c r="E66" s="456">
        <v>43716</v>
      </c>
      <c r="F66" s="422">
        <v>3</v>
      </c>
      <c r="G66" s="421">
        <v>4</v>
      </c>
    </row>
    <row r="67" spans="1:7">
      <c r="A67" s="4">
        <v>6</v>
      </c>
      <c r="B67" s="421" t="s">
        <v>1549</v>
      </c>
      <c r="C67" s="421" t="s">
        <v>1594</v>
      </c>
      <c r="D67" s="421" t="s">
        <v>277</v>
      </c>
      <c r="E67" s="456">
        <v>43716</v>
      </c>
      <c r="F67" s="422">
        <v>4</v>
      </c>
      <c r="G67" s="421">
        <v>3</v>
      </c>
    </row>
    <row r="68" spans="1:7">
      <c r="A68" s="4">
        <v>6</v>
      </c>
      <c r="B68" s="421" t="s">
        <v>1549</v>
      </c>
      <c r="C68" s="421" t="s">
        <v>1597</v>
      </c>
      <c r="D68" s="421" t="s">
        <v>277</v>
      </c>
      <c r="E68" s="456">
        <v>43716</v>
      </c>
      <c r="F68" s="422">
        <v>5</v>
      </c>
      <c r="G68" s="421">
        <v>2</v>
      </c>
    </row>
    <row r="69" spans="1:7">
      <c r="A69" s="4">
        <v>6</v>
      </c>
      <c r="B69" s="421" t="s">
        <v>1549</v>
      </c>
      <c r="C69" s="421" t="s">
        <v>1598</v>
      </c>
      <c r="D69" s="421" t="s">
        <v>277</v>
      </c>
      <c r="E69" s="456">
        <v>43716</v>
      </c>
      <c r="F69" s="422">
        <v>6</v>
      </c>
      <c r="G69" s="421">
        <v>1</v>
      </c>
    </row>
    <row r="70" spans="1:7">
      <c r="A70" s="4">
        <v>6</v>
      </c>
      <c r="B70" s="421" t="s">
        <v>1549</v>
      </c>
      <c r="C70" s="421" t="s">
        <v>101</v>
      </c>
      <c r="D70" s="421" t="s">
        <v>252</v>
      </c>
      <c r="E70" s="456">
        <v>43891</v>
      </c>
      <c r="F70" s="421">
        <v>1</v>
      </c>
      <c r="G70" s="422">
        <v>6</v>
      </c>
    </row>
    <row r="71" spans="1:7">
      <c r="A71" s="4">
        <v>6</v>
      </c>
      <c r="B71" s="421" t="s">
        <v>1549</v>
      </c>
      <c r="C71" s="421" t="s">
        <v>174</v>
      </c>
      <c r="D71" s="421" t="s">
        <v>252</v>
      </c>
      <c r="E71" s="456">
        <v>43891</v>
      </c>
      <c r="F71" s="421">
        <v>2</v>
      </c>
      <c r="G71" s="422">
        <v>5</v>
      </c>
    </row>
    <row r="72" spans="1:7">
      <c r="A72" s="4">
        <v>6</v>
      </c>
      <c r="B72" s="421" t="s">
        <v>1549</v>
      </c>
      <c r="C72" s="421" t="s">
        <v>104</v>
      </c>
      <c r="D72" s="421" t="s">
        <v>252</v>
      </c>
      <c r="E72" s="456">
        <v>43891</v>
      </c>
      <c r="F72" s="421">
        <v>3</v>
      </c>
      <c r="G72" s="422">
        <v>4</v>
      </c>
    </row>
    <row r="73" spans="1:7">
      <c r="A73" s="4">
        <v>6</v>
      </c>
      <c r="B73" s="421" t="s">
        <v>1549</v>
      </c>
      <c r="C73" s="421" t="s">
        <v>90</v>
      </c>
      <c r="D73" s="421" t="s">
        <v>252</v>
      </c>
      <c r="E73" s="456">
        <v>43891</v>
      </c>
      <c r="F73" s="421">
        <v>4</v>
      </c>
      <c r="G73" s="422">
        <v>3</v>
      </c>
    </row>
    <row r="74" spans="1:7">
      <c r="A74" s="4">
        <v>6</v>
      </c>
      <c r="B74" s="421" t="s">
        <v>1549</v>
      </c>
      <c r="C74" s="421" t="s">
        <v>998</v>
      </c>
      <c r="D74" s="421" t="s">
        <v>252</v>
      </c>
      <c r="E74" s="456">
        <v>43891</v>
      </c>
      <c r="F74" s="421">
        <v>5</v>
      </c>
      <c r="G74" s="422">
        <v>2</v>
      </c>
    </row>
    <row r="75" spans="1:7">
      <c r="A75" s="4">
        <v>6</v>
      </c>
      <c r="B75" s="421" t="s">
        <v>1549</v>
      </c>
      <c r="C75" s="421" t="s">
        <v>998</v>
      </c>
      <c r="D75" s="421" t="s">
        <v>252</v>
      </c>
      <c r="E75" s="456">
        <v>43891</v>
      </c>
      <c r="F75" s="421">
        <v>6</v>
      </c>
      <c r="G75" s="422">
        <v>1</v>
      </c>
    </row>
    <row r="76" spans="1:7">
      <c r="A76" s="4">
        <v>7</v>
      </c>
      <c r="B76" s="421" t="s">
        <v>1550</v>
      </c>
      <c r="C76" s="421" t="s">
        <v>172</v>
      </c>
      <c r="D76" s="421" t="s">
        <v>277</v>
      </c>
      <c r="E76" s="456">
        <v>43716</v>
      </c>
      <c r="F76" s="422">
        <v>1</v>
      </c>
      <c r="G76" s="421">
        <v>6</v>
      </c>
    </row>
    <row r="77" spans="1:7">
      <c r="A77" s="4">
        <v>7</v>
      </c>
      <c r="B77" s="421" t="s">
        <v>1550</v>
      </c>
      <c r="C77" s="421" t="s">
        <v>172</v>
      </c>
      <c r="D77" s="421" t="s">
        <v>277</v>
      </c>
      <c r="E77" s="456">
        <v>43716</v>
      </c>
      <c r="F77" s="422">
        <v>2</v>
      </c>
      <c r="G77" s="421">
        <v>5</v>
      </c>
    </row>
    <row r="78" spans="1:7">
      <c r="A78" s="4">
        <v>7</v>
      </c>
      <c r="B78" s="421" t="s">
        <v>1550</v>
      </c>
      <c r="C78" s="421" t="s">
        <v>1135</v>
      </c>
      <c r="D78" s="421" t="s">
        <v>277</v>
      </c>
      <c r="E78" s="456">
        <v>43716</v>
      </c>
      <c r="F78" s="422">
        <v>3</v>
      </c>
      <c r="G78" s="421">
        <v>4</v>
      </c>
    </row>
    <row r="79" spans="1:7">
      <c r="A79" s="4">
        <v>7</v>
      </c>
      <c r="B79" s="421" t="s">
        <v>1550</v>
      </c>
      <c r="C79" s="421" t="s">
        <v>1595</v>
      </c>
      <c r="D79" s="421" t="s">
        <v>277</v>
      </c>
      <c r="E79" s="456">
        <v>43716</v>
      </c>
      <c r="F79" s="422">
        <v>4</v>
      </c>
      <c r="G79" s="421">
        <v>3</v>
      </c>
    </row>
    <row r="80" spans="1:7">
      <c r="A80" s="4">
        <v>7</v>
      </c>
      <c r="B80" s="421" t="s">
        <v>1550</v>
      </c>
      <c r="C80" s="421" t="s">
        <v>1135</v>
      </c>
      <c r="D80" s="421" t="s">
        <v>277</v>
      </c>
      <c r="E80" s="456">
        <v>43716</v>
      </c>
      <c r="F80" s="422">
        <v>5</v>
      </c>
      <c r="G80" s="421">
        <v>2</v>
      </c>
    </row>
    <row r="81" spans="1:7">
      <c r="A81" s="4">
        <v>7</v>
      </c>
      <c r="B81" s="421" t="s">
        <v>1550</v>
      </c>
      <c r="C81" s="421" t="s">
        <v>115</v>
      </c>
      <c r="D81" s="421" t="s">
        <v>277</v>
      </c>
      <c r="E81" s="456">
        <v>43716</v>
      </c>
      <c r="F81" s="422">
        <v>6</v>
      </c>
      <c r="G81" s="421">
        <v>1</v>
      </c>
    </row>
    <row r="82" spans="1:7">
      <c r="A82" s="4">
        <v>7</v>
      </c>
      <c r="B82" s="421" t="s">
        <v>1550</v>
      </c>
      <c r="C82" s="421" t="s">
        <v>132</v>
      </c>
      <c r="D82" s="421" t="s">
        <v>252</v>
      </c>
      <c r="E82" s="456">
        <v>43891</v>
      </c>
      <c r="F82" s="421">
        <v>1</v>
      </c>
      <c r="G82" s="422">
        <v>6</v>
      </c>
    </row>
    <row r="83" spans="1:7">
      <c r="A83" s="4">
        <v>7</v>
      </c>
      <c r="B83" s="421" t="s">
        <v>1550</v>
      </c>
      <c r="C83" s="421" t="s">
        <v>172</v>
      </c>
      <c r="D83" s="421" t="s">
        <v>252</v>
      </c>
      <c r="E83" s="456">
        <v>43891</v>
      </c>
      <c r="F83" s="421">
        <v>2</v>
      </c>
      <c r="G83" s="422">
        <v>5</v>
      </c>
    </row>
    <row r="84" spans="1:7">
      <c r="A84" s="4">
        <v>7</v>
      </c>
      <c r="B84" s="421" t="s">
        <v>1550</v>
      </c>
      <c r="C84" s="421" t="s">
        <v>175</v>
      </c>
      <c r="D84" s="421" t="s">
        <v>252</v>
      </c>
      <c r="E84" s="456">
        <v>43891</v>
      </c>
      <c r="F84" s="421">
        <v>3</v>
      </c>
      <c r="G84" s="422">
        <v>4</v>
      </c>
    </row>
    <row r="85" spans="1:7">
      <c r="A85" s="4">
        <v>7</v>
      </c>
      <c r="B85" s="421" t="s">
        <v>1550</v>
      </c>
      <c r="C85" s="421" t="s">
        <v>174</v>
      </c>
      <c r="D85" s="421" t="s">
        <v>252</v>
      </c>
      <c r="E85" s="456">
        <v>43891</v>
      </c>
      <c r="F85" s="421">
        <v>4</v>
      </c>
      <c r="G85" s="422">
        <v>3</v>
      </c>
    </row>
    <row r="86" spans="1:7">
      <c r="A86" s="4">
        <v>7</v>
      </c>
      <c r="B86" s="421" t="s">
        <v>1550</v>
      </c>
      <c r="C86" s="421" t="s">
        <v>1596</v>
      </c>
      <c r="D86" s="421" t="s">
        <v>252</v>
      </c>
      <c r="E86" s="456">
        <v>43891</v>
      </c>
      <c r="F86" s="421">
        <v>5</v>
      </c>
      <c r="G86" s="422">
        <v>2</v>
      </c>
    </row>
    <row r="87" spans="1:7">
      <c r="A87" s="4">
        <v>7</v>
      </c>
      <c r="B87" s="421" t="s">
        <v>1550</v>
      </c>
      <c r="C87" s="421" t="s">
        <v>114</v>
      </c>
      <c r="D87" s="421" t="s">
        <v>252</v>
      </c>
      <c r="E87" s="456">
        <v>43891</v>
      </c>
      <c r="F87" s="421">
        <v>6</v>
      </c>
      <c r="G87" s="422">
        <v>1</v>
      </c>
    </row>
    <row r="88" spans="1:7">
      <c r="A88" s="4">
        <v>8</v>
      </c>
      <c r="B88" s="421" t="s">
        <v>1551</v>
      </c>
      <c r="C88" s="421" t="s">
        <v>93</v>
      </c>
      <c r="D88" s="421" t="s">
        <v>277</v>
      </c>
      <c r="E88" s="456">
        <v>43716</v>
      </c>
      <c r="F88" s="422">
        <v>1</v>
      </c>
      <c r="G88" s="421">
        <v>6</v>
      </c>
    </row>
    <row r="89" spans="1:7">
      <c r="A89" s="4">
        <v>8</v>
      </c>
      <c r="B89" s="421" t="s">
        <v>1551</v>
      </c>
      <c r="C89" s="421" t="s">
        <v>93</v>
      </c>
      <c r="D89" s="421" t="s">
        <v>277</v>
      </c>
      <c r="E89" s="456">
        <v>43716</v>
      </c>
      <c r="F89" s="422">
        <v>2</v>
      </c>
      <c r="G89" s="421">
        <v>5</v>
      </c>
    </row>
    <row r="90" spans="1:7">
      <c r="A90" s="4">
        <v>8</v>
      </c>
      <c r="B90" s="421" t="s">
        <v>1551</v>
      </c>
      <c r="C90" s="421" t="s">
        <v>998</v>
      </c>
      <c r="D90" s="421" t="s">
        <v>277</v>
      </c>
      <c r="E90" s="456">
        <v>43716</v>
      </c>
      <c r="F90" s="422">
        <v>3</v>
      </c>
      <c r="G90" s="421">
        <v>4</v>
      </c>
    </row>
    <row r="91" spans="1:7">
      <c r="A91" s="4">
        <v>8</v>
      </c>
      <c r="B91" s="421" t="s">
        <v>1551</v>
      </c>
      <c r="C91" s="421" t="s">
        <v>185</v>
      </c>
      <c r="D91" s="421" t="s">
        <v>277</v>
      </c>
      <c r="E91" s="456">
        <v>43716</v>
      </c>
      <c r="F91" s="422">
        <v>4</v>
      </c>
      <c r="G91" s="421">
        <v>3</v>
      </c>
    </row>
    <row r="92" spans="1:7">
      <c r="A92" s="4">
        <v>8</v>
      </c>
      <c r="B92" s="421" t="s">
        <v>1551</v>
      </c>
      <c r="C92" s="421" t="s">
        <v>122</v>
      </c>
      <c r="D92" s="421" t="s">
        <v>277</v>
      </c>
      <c r="E92" s="456">
        <v>43716</v>
      </c>
      <c r="F92" s="422">
        <v>5</v>
      </c>
      <c r="G92" s="421">
        <v>2</v>
      </c>
    </row>
    <row r="93" spans="1:7">
      <c r="A93" s="4">
        <v>8</v>
      </c>
      <c r="B93" s="421" t="s">
        <v>1551</v>
      </c>
      <c r="C93" s="421" t="s">
        <v>185</v>
      </c>
      <c r="D93" s="421" t="s">
        <v>277</v>
      </c>
      <c r="E93" s="456">
        <v>43716</v>
      </c>
      <c r="F93" s="422">
        <v>6</v>
      </c>
      <c r="G93" s="421">
        <v>1</v>
      </c>
    </row>
    <row r="94" spans="1:7">
      <c r="A94" s="4">
        <v>8</v>
      </c>
      <c r="B94" s="421" t="s">
        <v>1551</v>
      </c>
      <c r="C94" s="421" t="s">
        <v>93</v>
      </c>
      <c r="D94" s="421" t="s">
        <v>252</v>
      </c>
      <c r="E94" s="456">
        <v>43891</v>
      </c>
      <c r="F94" s="421">
        <v>1</v>
      </c>
      <c r="G94" s="422">
        <v>6</v>
      </c>
    </row>
    <row r="95" spans="1:7">
      <c r="A95" s="4">
        <v>8</v>
      </c>
      <c r="B95" s="421" t="s">
        <v>1551</v>
      </c>
      <c r="C95" s="421" t="s">
        <v>116</v>
      </c>
      <c r="D95" s="421" t="s">
        <v>252</v>
      </c>
      <c r="E95" s="456">
        <v>43891</v>
      </c>
      <c r="F95" s="421">
        <v>2</v>
      </c>
      <c r="G95" s="422">
        <v>5</v>
      </c>
    </row>
    <row r="96" spans="1:7">
      <c r="A96" s="4">
        <v>8</v>
      </c>
      <c r="B96" s="421" t="s">
        <v>1551</v>
      </c>
      <c r="C96" s="421" t="s">
        <v>1135</v>
      </c>
      <c r="D96" s="421" t="s">
        <v>252</v>
      </c>
      <c r="E96" s="456">
        <v>43891</v>
      </c>
      <c r="F96" s="421">
        <v>3</v>
      </c>
      <c r="G96" s="422">
        <v>4</v>
      </c>
    </row>
    <row r="97" spans="1:7">
      <c r="A97" s="4">
        <v>8</v>
      </c>
      <c r="B97" s="421" t="s">
        <v>1551</v>
      </c>
      <c r="C97" s="421" t="s">
        <v>998</v>
      </c>
      <c r="D97" s="421" t="s">
        <v>252</v>
      </c>
      <c r="E97" s="456">
        <v>43891</v>
      </c>
      <c r="F97" s="421">
        <v>4</v>
      </c>
      <c r="G97" s="422">
        <v>3</v>
      </c>
    </row>
    <row r="98" spans="1:7">
      <c r="A98" s="4">
        <v>8</v>
      </c>
      <c r="B98" s="421" t="s">
        <v>1551</v>
      </c>
      <c r="C98" s="421" t="s">
        <v>175</v>
      </c>
      <c r="D98" s="421" t="s">
        <v>252</v>
      </c>
      <c r="E98" s="456">
        <v>43891</v>
      </c>
      <c r="F98" s="421">
        <v>5</v>
      </c>
      <c r="G98" s="422">
        <v>2</v>
      </c>
    </row>
    <row r="99" spans="1:7">
      <c r="A99" s="4">
        <v>8</v>
      </c>
      <c r="B99" s="421" t="s">
        <v>1551</v>
      </c>
      <c r="C99" s="421" t="s">
        <v>96</v>
      </c>
      <c r="D99" s="421" t="s">
        <v>252</v>
      </c>
      <c r="E99" s="456">
        <v>43891</v>
      </c>
      <c r="F99" s="421">
        <v>6</v>
      </c>
      <c r="G99" s="422">
        <v>1</v>
      </c>
    </row>
    <row r="100" spans="1:7">
      <c r="A100" s="4">
        <v>9</v>
      </c>
      <c r="B100" s="421" t="s">
        <v>1552</v>
      </c>
      <c r="C100" s="421" t="s">
        <v>1593</v>
      </c>
      <c r="D100" s="421" t="s">
        <v>277</v>
      </c>
      <c r="E100" s="456">
        <v>43716</v>
      </c>
      <c r="F100" s="422">
        <v>1</v>
      </c>
      <c r="G100" s="421">
        <v>6</v>
      </c>
    </row>
    <row r="101" spans="1:7">
      <c r="A101" s="4">
        <v>9</v>
      </c>
      <c r="B101" s="421" t="s">
        <v>1552</v>
      </c>
      <c r="C101" s="421" t="s">
        <v>998</v>
      </c>
      <c r="D101" s="421" t="s">
        <v>277</v>
      </c>
      <c r="E101" s="456">
        <v>43716</v>
      </c>
      <c r="F101" s="422">
        <v>2</v>
      </c>
      <c r="G101" s="421">
        <v>5</v>
      </c>
    </row>
    <row r="102" spans="1:7">
      <c r="A102" s="4">
        <v>9</v>
      </c>
      <c r="B102" s="421" t="s">
        <v>1552</v>
      </c>
      <c r="C102" s="421" t="s">
        <v>174</v>
      </c>
      <c r="D102" s="421" t="s">
        <v>277</v>
      </c>
      <c r="E102" s="456">
        <v>43716</v>
      </c>
      <c r="F102" s="422">
        <v>3</v>
      </c>
      <c r="G102" s="421">
        <v>4</v>
      </c>
    </row>
    <row r="103" spans="1:7">
      <c r="A103" s="4">
        <v>9</v>
      </c>
      <c r="B103" s="421" t="s">
        <v>1552</v>
      </c>
      <c r="C103" s="421" t="s">
        <v>96</v>
      </c>
      <c r="D103" s="421" t="s">
        <v>277</v>
      </c>
      <c r="E103" s="456">
        <v>43716</v>
      </c>
      <c r="F103" s="422">
        <v>4</v>
      </c>
      <c r="G103" s="421">
        <v>3</v>
      </c>
    </row>
    <row r="104" spans="1:7">
      <c r="A104" s="4">
        <v>9</v>
      </c>
      <c r="B104" s="421" t="s">
        <v>1552</v>
      </c>
      <c r="C104" s="421" t="s">
        <v>96</v>
      </c>
      <c r="D104" s="421" t="s">
        <v>277</v>
      </c>
      <c r="E104" s="456">
        <v>43716</v>
      </c>
      <c r="F104" s="422">
        <v>5</v>
      </c>
      <c r="G104" s="421">
        <v>2</v>
      </c>
    </row>
    <row r="105" spans="1:7">
      <c r="A105" s="4">
        <v>9</v>
      </c>
      <c r="B105" s="421" t="s">
        <v>1552</v>
      </c>
      <c r="C105" s="421" t="s">
        <v>96</v>
      </c>
      <c r="D105" s="421" t="s">
        <v>277</v>
      </c>
      <c r="E105" s="456">
        <v>43716</v>
      </c>
      <c r="F105" s="422">
        <v>6</v>
      </c>
      <c r="G105" s="421">
        <v>1</v>
      </c>
    </row>
    <row r="106" spans="1:7">
      <c r="A106" s="4">
        <v>9</v>
      </c>
      <c r="B106" s="421" t="s">
        <v>1552</v>
      </c>
      <c r="C106" s="421" t="s">
        <v>96</v>
      </c>
      <c r="D106" s="421" t="s">
        <v>252</v>
      </c>
      <c r="E106" s="456">
        <v>43891</v>
      </c>
      <c r="F106" s="421">
        <v>1</v>
      </c>
      <c r="G106" s="422">
        <v>6</v>
      </c>
    </row>
    <row r="107" spans="1:7">
      <c r="A107" s="4">
        <v>9</v>
      </c>
      <c r="B107" s="421" t="s">
        <v>1552</v>
      </c>
      <c r="C107" s="421" t="s">
        <v>117</v>
      </c>
      <c r="D107" s="421" t="s">
        <v>252</v>
      </c>
      <c r="E107" s="456">
        <v>43891</v>
      </c>
      <c r="F107" s="421">
        <v>2</v>
      </c>
      <c r="G107" s="422">
        <v>5</v>
      </c>
    </row>
    <row r="108" spans="1:7">
      <c r="A108" s="4">
        <v>9</v>
      </c>
      <c r="B108" s="421" t="s">
        <v>1552</v>
      </c>
      <c r="C108" s="421" t="s">
        <v>96</v>
      </c>
      <c r="D108" s="421" t="s">
        <v>252</v>
      </c>
      <c r="E108" s="456">
        <v>43891</v>
      </c>
      <c r="F108" s="421">
        <v>3</v>
      </c>
      <c r="G108" s="422">
        <v>4</v>
      </c>
    </row>
    <row r="109" spans="1:7">
      <c r="A109" s="4">
        <v>9</v>
      </c>
      <c r="B109" s="421" t="s">
        <v>1552</v>
      </c>
      <c r="C109" s="421" t="s">
        <v>93</v>
      </c>
      <c r="D109" s="421" t="s">
        <v>252</v>
      </c>
      <c r="E109" s="456">
        <v>43891</v>
      </c>
      <c r="F109" s="421">
        <v>4</v>
      </c>
      <c r="G109" s="422">
        <v>3</v>
      </c>
    </row>
    <row r="110" spans="1:7">
      <c r="A110" s="4">
        <v>9</v>
      </c>
      <c r="B110" s="421" t="s">
        <v>1552</v>
      </c>
      <c r="C110" s="421" t="s">
        <v>998</v>
      </c>
      <c r="D110" s="421" t="s">
        <v>252</v>
      </c>
      <c r="E110" s="456">
        <v>43891</v>
      </c>
      <c r="F110" s="421">
        <v>5</v>
      </c>
      <c r="G110" s="422">
        <v>2</v>
      </c>
    </row>
    <row r="111" spans="1:7">
      <c r="A111" s="4">
        <v>9</v>
      </c>
      <c r="B111" s="421" t="s">
        <v>1552</v>
      </c>
      <c r="C111" s="421" t="s">
        <v>96</v>
      </c>
      <c r="D111" s="421" t="s">
        <v>252</v>
      </c>
      <c r="E111" s="456">
        <v>43891</v>
      </c>
      <c r="F111" s="421">
        <v>6</v>
      </c>
      <c r="G111" s="422">
        <v>1</v>
      </c>
    </row>
    <row r="112" spans="1:7">
      <c r="A112" s="4">
        <v>10</v>
      </c>
      <c r="B112" s="421" t="s">
        <v>1553</v>
      </c>
      <c r="C112" s="421" t="s">
        <v>802</v>
      </c>
      <c r="D112" s="421" t="s">
        <v>277</v>
      </c>
      <c r="E112" s="456">
        <v>43716</v>
      </c>
      <c r="F112" s="422">
        <v>1</v>
      </c>
      <c r="G112" s="421">
        <v>6</v>
      </c>
    </row>
    <row r="113" spans="1:7">
      <c r="A113" s="4">
        <v>10</v>
      </c>
      <c r="B113" s="421" t="s">
        <v>1553</v>
      </c>
      <c r="C113" s="421" t="s">
        <v>90</v>
      </c>
      <c r="D113" s="421" t="s">
        <v>277</v>
      </c>
      <c r="E113" s="456">
        <v>43716</v>
      </c>
      <c r="F113" s="422">
        <v>2</v>
      </c>
      <c r="G113" s="421">
        <v>5</v>
      </c>
    </row>
    <row r="114" spans="1:7">
      <c r="A114" s="4">
        <v>10</v>
      </c>
      <c r="B114" s="421" t="s">
        <v>1553</v>
      </c>
      <c r="C114" s="421" t="s">
        <v>110</v>
      </c>
      <c r="D114" s="421" t="s">
        <v>277</v>
      </c>
      <c r="E114" s="456">
        <v>43716</v>
      </c>
      <c r="F114" s="422">
        <v>3</v>
      </c>
      <c r="G114" s="421">
        <v>4</v>
      </c>
    </row>
    <row r="115" spans="1:7">
      <c r="A115" s="4">
        <v>10</v>
      </c>
      <c r="B115" s="421" t="s">
        <v>1553</v>
      </c>
      <c r="C115" s="421" t="s">
        <v>122</v>
      </c>
      <c r="D115" s="421" t="s">
        <v>277</v>
      </c>
      <c r="E115" s="456">
        <v>43716</v>
      </c>
      <c r="F115" s="422">
        <v>4</v>
      </c>
      <c r="G115" s="421">
        <v>3</v>
      </c>
    </row>
    <row r="116" spans="1:7">
      <c r="A116" s="4">
        <v>10</v>
      </c>
      <c r="B116" s="421" t="s">
        <v>1553</v>
      </c>
      <c r="C116" s="421" t="s">
        <v>150</v>
      </c>
      <c r="D116" s="421" t="s">
        <v>277</v>
      </c>
      <c r="E116" s="456">
        <v>43716</v>
      </c>
      <c r="F116" s="422">
        <v>5</v>
      </c>
      <c r="G116" s="421">
        <v>2</v>
      </c>
    </row>
    <row r="117" spans="1:7">
      <c r="A117" s="4">
        <v>10</v>
      </c>
      <c r="B117" s="421" t="s">
        <v>1553</v>
      </c>
      <c r="C117" s="421" t="s">
        <v>90</v>
      </c>
      <c r="D117" s="421" t="s">
        <v>277</v>
      </c>
      <c r="E117" s="456">
        <v>43716</v>
      </c>
      <c r="F117" s="422">
        <v>6</v>
      </c>
      <c r="G117" s="421">
        <v>1</v>
      </c>
    </row>
    <row r="118" spans="1:7">
      <c r="A118" s="4">
        <v>10</v>
      </c>
      <c r="B118" s="421" t="s">
        <v>1553</v>
      </c>
      <c r="C118" s="421" t="s">
        <v>90</v>
      </c>
      <c r="D118" s="421" t="s">
        <v>252</v>
      </c>
      <c r="E118" s="456">
        <v>43891</v>
      </c>
      <c r="F118" s="421">
        <v>1</v>
      </c>
      <c r="G118" s="422">
        <v>6</v>
      </c>
    </row>
    <row r="119" spans="1:7">
      <c r="A119" s="4">
        <v>10</v>
      </c>
      <c r="B119" s="421" t="s">
        <v>1553</v>
      </c>
      <c r="C119" s="421" t="s">
        <v>171</v>
      </c>
      <c r="D119" s="421" t="s">
        <v>252</v>
      </c>
      <c r="E119" s="456">
        <v>43891</v>
      </c>
      <c r="F119" s="421">
        <v>2</v>
      </c>
      <c r="G119" s="422">
        <v>5</v>
      </c>
    </row>
    <row r="120" spans="1:7">
      <c r="A120" s="4">
        <v>10</v>
      </c>
      <c r="B120" s="421" t="s">
        <v>1553</v>
      </c>
      <c r="C120" s="421" t="s">
        <v>137</v>
      </c>
      <c r="D120" s="421" t="s">
        <v>252</v>
      </c>
      <c r="E120" s="456">
        <v>43891</v>
      </c>
      <c r="F120" s="421">
        <v>3</v>
      </c>
      <c r="G120" s="422">
        <v>4</v>
      </c>
    </row>
    <row r="121" spans="1:7">
      <c r="A121" s="4">
        <v>10</v>
      </c>
      <c r="B121" s="421" t="s">
        <v>1553</v>
      </c>
      <c r="C121" s="421" t="s">
        <v>1594</v>
      </c>
      <c r="D121" s="421" t="s">
        <v>252</v>
      </c>
      <c r="E121" s="456">
        <v>43891</v>
      </c>
      <c r="F121" s="421">
        <v>4</v>
      </c>
      <c r="G121" s="422">
        <v>3</v>
      </c>
    </row>
    <row r="122" spans="1:7">
      <c r="A122" s="4">
        <v>10</v>
      </c>
      <c r="B122" s="421" t="s">
        <v>1553</v>
      </c>
      <c r="C122" s="421" t="s">
        <v>802</v>
      </c>
      <c r="D122" s="421" t="s">
        <v>252</v>
      </c>
      <c r="E122" s="456">
        <v>43891</v>
      </c>
      <c r="F122" s="421">
        <v>5</v>
      </c>
      <c r="G122" s="422">
        <v>2</v>
      </c>
    </row>
    <row r="123" spans="1:7">
      <c r="A123" s="4">
        <v>10</v>
      </c>
      <c r="B123" s="421" t="s">
        <v>1553</v>
      </c>
      <c r="C123" s="421" t="s">
        <v>1599</v>
      </c>
      <c r="D123" s="421" t="s">
        <v>252</v>
      </c>
      <c r="E123" s="456">
        <v>43891</v>
      </c>
      <c r="F123" s="421">
        <v>6</v>
      </c>
      <c r="G123" s="422">
        <v>1</v>
      </c>
    </row>
    <row r="124" spans="1:7">
      <c r="A124" s="4">
        <v>11</v>
      </c>
      <c r="B124" s="421" t="s">
        <v>1554</v>
      </c>
      <c r="C124" s="421" t="s">
        <v>171</v>
      </c>
      <c r="D124" s="421" t="s">
        <v>277</v>
      </c>
      <c r="E124" s="456">
        <v>43716</v>
      </c>
      <c r="F124" s="422">
        <v>1</v>
      </c>
      <c r="G124" s="421">
        <v>6</v>
      </c>
    </row>
    <row r="125" spans="1:7">
      <c r="A125" s="4">
        <v>11</v>
      </c>
      <c r="B125" s="421" t="s">
        <v>1554</v>
      </c>
      <c r="C125" s="421" t="s">
        <v>150</v>
      </c>
      <c r="D125" s="421" t="s">
        <v>277</v>
      </c>
      <c r="E125" s="456">
        <v>43716</v>
      </c>
      <c r="F125" s="422">
        <v>2</v>
      </c>
      <c r="G125" s="421">
        <v>5</v>
      </c>
    </row>
    <row r="126" spans="1:7">
      <c r="A126" s="4">
        <v>11</v>
      </c>
      <c r="B126" s="421" t="s">
        <v>1554</v>
      </c>
      <c r="C126" s="421" t="s">
        <v>599</v>
      </c>
      <c r="D126" s="421" t="s">
        <v>277</v>
      </c>
      <c r="E126" s="456">
        <v>43716</v>
      </c>
      <c r="F126" s="422">
        <v>3</v>
      </c>
      <c r="G126" s="421">
        <v>4</v>
      </c>
    </row>
    <row r="127" spans="1:7">
      <c r="A127" s="4">
        <v>11</v>
      </c>
      <c r="B127" s="421" t="s">
        <v>1554</v>
      </c>
      <c r="C127" s="421" t="s">
        <v>79</v>
      </c>
      <c r="D127" s="421" t="s">
        <v>277</v>
      </c>
      <c r="E127" s="456">
        <v>43716</v>
      </c>
      <c r="F127" s="422">
        <v>4</v>
      </c>
      <c r="G127" s="421">
        <v>3</v>
      </c>
    </row>
    <row r="128" spans="1:7">
      <c r="A128" s="4">
        <v>11</v>
      </c>
      <c r="B128" s="421" t="s">
        <v>1554</v>
      </c>
      <c r="C128" s="421" t="s">
        <v>110</v>
      </c>
      <c r="D128" s="421" t="s">
        <v>277</v>
      </c>
      <c r="E128" s="456">
        <v>43716</v>
      </c>
      <c r="F128" s="422">
        <v>5</v>
      </c>
      <c r="G128" s="421">
        <v>2</v>
      </c>
    </row>
    <row r="129" spans="1:7">
      <c r="A129" s="4">
        <v>11</v>
      </c>
      <c r="B129" s="421" t="s">
        <v>1554</v>
      </c>
      <c r="C129" s="421" t="s">
        <v>110</v>
      </c>
      <c r="D129" s="421" t="s">
        <v>277</v>
      </c>
      <c r="E129" s="456">
        <v>43716</v>
      </c>
      <c r="F129" s="422">
        <v>6</v>
      </c>
      <c r="G129" s="421">
        <v>1</v>
      </c>
    </row>
    <row r="130" spans="1:7">
      <c r="A130" s="4">
        <v>11</v>
      </c>
      <c r="B130" s="421" t="s">
        <v>1554</v>
      </c>
      <c r="C130" s="421" t="s">
        <v>110</v>
      </c>
      <c r="D130" s="421" t="s">
        <v>252</v>
      </c>
      <c r="E130" s="456">
        <v>43891</v>
      </c>
      <c r="F130" s="421">
        <v>1</v>
      </c>
      <c r="G130" s="422">
        <v>6</v>
      </c>
    </row>
    <row r="131" spans="1:7">
      <c r="A131" s="4">
        <v>11</v>
      </c>
      <c r="B131" s="421" t="s">
        <v>1554</v>
      </c>
      <c r="C131" s="421" t="s">
        <v>104</v>
      </c>
      <c r="D131" s="421" t="s">
        <v>252</v>
      </c>
      <c r="E131" s="456">
        <v>43891</v>
      </c>
      <c r="F131" s="421">
        <v>2</v>
      </c>
      <c r="G131" s="422">
        <v>5</v>
      </c>
    </row>
    <row r="132" spans="1:7">
      <c r="A132" s="4">
        <v>11</v>
      </c>
      <c r="B132" s="421" t="s">
        <v>1554</v>
      </c>
      <c r="C132" s="421" t="s">
        <v>120</v>
      </c>
      <c r="D132" s="421" t="s">
        <v>252</v>
      </c>
      <c r="E132" s="456">
        <v>43891</v>
      </c>
      <c r="F132" s="421">
        <v>3</v>
      </c>
      <c r="G132" s="422">
        <v>4</v>
      </c>
    </row>
    <row r="133" spans="1:7">
      <c r="A133" s="4">
        <v>11</v>
      </c>
      <c r="B133" s="421" t="s">
        <v>1554</v>
      </c>
      <c r="C133" s="421" t="s">
        <v>90</v>
      </c>
      <c r="D133" s="421" t="s">
        <v>252</v>
      </c>
      <c r="E133" s="456">
        <v>43891</v>
      </c>
      <c r="F133" s="421">
        <v>4</v>
      </c>
      <c r="G133" s="422">
        <v>3</v>
      </c>
    </row>
    <row r="134" spans="1:7">
      <c r="A134" s="4">
        <v>11</v>
      </c>
      <c r="B134" s="421" t="s">
        <v>1554</v>
      </c>
      <c r="C134" s="421" t="s">
        <v>168</v>
      </c>
      <c r="D134" s="421" t="s">
        <v>252</v>
      </c>
      <c r="E134" s="456">
        <v>43891</v>
      </c>
      <c r="F134" s="421">
        <v>5</v>
      </c>
      <c r="G134" s="422">
        <v>2</v>
      </c>
    </row>
    <row r="135" spans="1:7">
      <c r="A135" s="4">
        <v>11</v>
      </c>
      <c r="B135" s="421" t="s">
        <v>1554</v>
      </c>
      <c r="C135" s="421" t="s">
        <v>92</v>
      </c>
      <c r="D135" s="421" t="s">
        <v>252</v>
      </c>
      <c r="E135" s="456">
        <v>43891</v>
      </c>
      <c r="F135" s="421">
        <v>6</v>
      </c>
      <c r="G135" s="422">
        <v>1</v>
      </c>
    </row>
    <row r="136" spans="1:7">
      <c r="A136" s="4">
        <v>12</v>
      </c>
      <c r="B136" s="421" t="s">
        <v>1555</v>
      </c>
      <c r="C136" s="421" t="s">
        <v>1135</v>
      </c>
      <c r="D136" s="421" t="s">
        <v>277</v>
      </c>
      <c r="E136" s="456">
        <v>43716</v>
      </c>
      <c r="F136" s="422">
        <v>1</v>
      </c>
      <c r="G136" s="421">
        <v>6</v>
      </c>
    </row>
    <row r="137" spans="1:7">
      <c r="A137" s="4">
        <v>12</v>
      </c>
      <c r="B137" s="421" t="s">
        <v>1555</v>
      </c>
      <c r="C137" s="421" t="s">
        <v>90</v>
      </c>
      <c r="D137" s="421" t="s">
        <v>277</v>
      </c>
      <c r="E137" s="456">
        <v>43716</v>
      </c>
      <c r="F137" s="422">
        <v>2</v>
      </c>
      <c r="G137" s="421">
        <v>5</v>
      </c>
    </row>
    <row r="138" spans="1:7">
      <c r="A138" s="4">
        <v>12</v>
      </c>
      <c r="B138" s="421" t="s">
        <v>1555</v>
      </c>
      <c r="C138" s="421" t="s">
        <v>90</v>
      </c>
      <c r="D138" s="421" t="s">
        <v>277</v>
      </c>
      <c r="E138" s="456">
        <v>43716</v>
      </c>
      <c r="F138" s="422">
        <v>3</v>
      </c>
      <c r="G138" s="421">
        <v>4</v>
      </c>
    </row>
    <row r="139" spans="1:7">
      <c r="A139" s="4">
        <v>12</v>
      </c>
      <c r="B139" s="421" t="s">
        <v>1555</v>
      </c>
      <c r="C139" s="421" t="s">
        <v>1593</v>
      </c>
      <c r="D139" s="421" t="s">
        <v>277</v>
      </c>
      <c r="E139" s="456">
        <v>43716</v>
      </c>
      <c r="F139" s="422">
        <v>4</v>
      </c>
      <c r="G139" s="421">
        <v>3</v>
      </c>
    </row>
    <row r="140" spans="1:7">
      <c r="A140" s="4">
        <v>12</v>
      </c>
      <c r="B140" s="421" t="s">
        <v>1555</v>
      </c>
      <c r="C140" s="421" t="s">
        <v>519</v>
      </c>
      <c r="D140" s="421" t="s">
        <v>277</v>
      </c>
      <c r="E140" s="456">
        <v>43716</v>
      </c>
      <c r="F140" s="422">
        <v>5</v>
      </c>
      <c r="G140" s="421">
        <v>2</v>
      </c>
    </row>
    <row r="141" spans="1:7">
      <c r="A141" s="4">
        <v>12</v>
      </c>
      <c r="B141" s="421" t="s">
        <v>1555</v>
      </c>
      <c r="C141" s="421" t="s">
        <v>90</v>
      </c>
      <c r="D141" s="421" t="s">
        <v>277</v>
      </c>
      <c r="E141" s="456">
        <v>43716</v>
      </c>
      <c r="F141" s="422">
        <v>6</v>
      </c>
      <c r="G141" s="421">
        <v>1</v>
      </c>
    </row>
    <row r="142" spans="1:7">
      <c r="A142" s="4">
        <v>12</v>
      </c>
      <c r="B142" s="421" t="s">
        <v>1555</v>
      </c>
      <c r="C142" s="421" t="s">
        <v>519</v>
      </c>
      <c r="D142" s="421" t="s">
        <v>252</v>
      </c>
      <c r="E142" s="456">
        <v>43891</v>
      </c>
      <c r="F142" s="421">
        <v>1</v>
      </c>
      <c r="G142" s="422">
        <v>6</v>
      </c>
    </row>
    <row r="143" spans="1:7">
      <c r="A143" s="4">
        <v>12</v>
      </c>
      <c r="B143" s="421" t="s">
        <v>1555</v>
      </c>
      <c r="C143" s="421" t="s">
        <v>63</v>
      </c>
      <c r="D143" s="421" t="s">
        <v>252</v>
      </c>
      <c r="E143" s="456">
        <v>43891</v>
      </c>
      <c r="F143" s="421">
        <v>2</v>
      </c>
      <c r="G143" s="422">
        <v>5</v>
      </c>
    </row>
    <row r="144" spans="1:7">
      <c r="A144" s="4">
        <v>12</v>
      </c>
      <c r="B144" s="421" t="s">
        <v>1555</v>
      </c>
      <c r="C144" s="421" t="s">
        <v>1135</v>
      </c>
      <c r="D144" s="421" t="s">
        <v>252</v>
      </c>
      <c r="E144" s="456">
        <v>43891</v>
      </c>
      <c r="F144" s="421">
        <v>3</v>
      </c>
      <c r="G144" s="422">
        <v>4</v>
      </c>
    </row>
    <row r="145" spans="1:7">
      <c r="A145" s="4">
        <v>12</v>
      </c>
      <c r="B145" s="421" t="s">
        <v>1555</v>
      </c>
      <c r="C145" s="421" t="s">
        <v>90</v>
      </c>
      <c r="D145" s="421" t="s">
        <v>252</v>
      </c>
      <c r="E145" s="456">
        <v>43891</v>
      </c>
      <c r="F145" s="421">
        <v>4</v>
      </c>
      <c r="G145" s="422">
        <v>3</v>
      </c>
    </row>
    <row r="146" spans="1:7">
      <c r="A146" s="4">
        <v>12</v>
      </c>
      <c r="B146" s="421" t="s">
        <v>1555</v>
      </c>
      <c r="C146" s="421" t="s">
        <v>63</v>
      </c>
      <c r="D146" s="421" t="s">
        <v>252</v>
      </c>
      <c r="E146" s="456">
        <v>43891</v>
      </c>
      <c r="F146" s="421">
        <v>5</v>
      </c>
      <c r="G146" s="422">
        <v>2</v>
      </c>
    </row>
    <row r="147" spans="1:7">
      <c r="A147" s="4">
        <v>12</v>
      </c>
      <c r="B147" s="421" t="s">
        <v>1555</v>
      </c>
      <c r="C147" s="421" t="s">
        <v>109</v>
      </c>
      <c r="D147" s="421" t="s">
        <v>252</v>
      </c>
      <c r="E147" s="456">
        <v>43891</v>
      </c>
      <c r="F147" s="421">
        <v>6</v>
      </c>
      <c r="G147" s="422">
        <v>1</v>
      </c>
    </row>
    <row r="148" spans="1:7">
      <c r="A148" s="4">
        <v>13</v>
      </c>
      <c r="B148" s="421" t="s">
        <v>1556</v>
      </c>
      <c r="C148" s="421" t="s">
        <v>167</v>
      </c>
      <c r="D148" s="421" t="s">
        <v>277</v>
      </c>
      <c r="E148" s="456">
        <v>43716</v>
      </c>
      <c r="F148" s="422">
        <v>1</v>
      </c>
      <c r="G148" s="421">
        <v>6</v>
      </c>
    </row>
    <row r="149" spans="1:7">
      <c r="A149" s="4">
        <v>13</v>
      </c>
      <c r="B149" s="421" t="s">
        <v>1556</v>
      </c>
      <c r="C149" s="421" t="s">
        <v>187</v>
      </c>
      <c r="D149" s="421" t="s">
        <v>277</v>
      </c>
      <c r="E149" s="456">
        <v>43716</v>
      </c>
      <c r="F149" s="422">
        <v>2</v>
      </c>
      <c r="G149" s="421">
        <v>5</v>
      </c>
    </row>
    <row r="150" spans="1:7">
      <c r="A150" s="4">
        <v>13</v>
      </c>
      <c r="B150" s="421" t="s">
        <v>1556</v>
      </c>
      <c r="C150" s="421" t="s">
        <v>96</v>
      </c>
      <c r="D150" s="421" t="s">
        <v>277</v>
      </c>
      <c r="E150" s="456">
        <v>43716</v>
      </c>
      <c r="F150" s="422">
        <v>3</v>
      </c>
      <c r="G150" s="421">
        <v>4</v>
      </c>
    </row>
    <row r="151" spans="1:7">
      <c r="A151" s="4">
        <v>13</v>
      </c>
      <c r="B151" s="421" t="s">
        <v>1556</v>
      </c>
      <c r="C151" s="421" t="s">
        <v>109</v>
      </c>
      <c r="D151" s="421" t="s">
        <v>277</v>
      </c>
      <c r="E151" s="456">
        <v>43716</v>
      </c>
      <c r="F151" s="422">
        <v>4</v>
      </c>
      <c r="G151" s="421">
        <v>3</v>
      </c>
    </row>
    <row r="152" spans="1:7">
      <c r="A152" s="4">
        <v>13</v>
      </c>
      <c r="B152" s="421" t="s">
        <v>1556</v>
      </c>
      <c r="C152" s="421" t="s">
        <v>122</v>
      </c>
      <c r="D152" s="421" t="s">
        <v>277</v>
      </c>
      <c r="E152" s="456">
        <v>43716</v>
      </c>
      <c r="F152" s="422">
        <v>5</v>
      </c>
      <c r="G152" s="421">
        <v>2</v>
      </c>
    </row>
    <row r="153" spans="1:7">
      <c r="A153" s="4">
        <v>13</v>
      </c>
      <c r="B153" s="421" t="s">
        <v>1556</v>
      </c>
      <c r="C153" s="421" t="s">
        <v>96</v>
      </c>
      <c r="D153" s="421" t="s">
        <v>277</v>
      </c>
      <c r="E153" s="456">
        <v>43716</v>
      </c>
      <c r="F153" s="422">
        <v>6</v>
      </c>
      <c r="G153" s="421">
        <v>1</v>
      </c>
    </row>
    <row r="154" spans="1:7">
      <c r="A154" s="4">
        <v>13</v>
      </c>
      <c r="B154" s="421" t="s">
        <v>1556</v>
      </c>
      <c r="C154" s="421" t="s">
        <v>167</v>
      </c>
      <c r="D154" s="421" t="s">
        <v>252</v>
      </c>
      <c r="E154" s="456">
        <v>43891</v>
      </c>
      <c r="F154" s="421">
        <v>1</v>
      </c>
      <c r="G154" s="422">
        <v>6</v>
      </c>
    </row>
    <row r="155" spans="1:7">
      <c r="A155" s="4">
        <v>13</v>
      </c>
      <c r="B155" s="421" t="s">
        <v>1556</v>
      </c>
      <c r="C155" s="421" t="s">
        <v>109</v>
      </c>
      <c r="D155" s="421" t="s">
        <v>252</v>
      </c>
      <c r="E155" s="456">
        <v>43891</v>
      </c>
      <c r="F155" s="421">
        <v>2</v>
      </c>
      <c r="G155" s="422">
        <v>5</v>
      </c>
    </row>
    <row r="156" spans="1:7">
      <c r="A156" s="4">
        <v>13</v>
      </c>
      <c r="B156" s="421" t="s">
        <v>1556</v>
      </c>
      <c r="C156" s="421" t="s">
        <v>167</v>
      </c>
      <c r="D156" s="421" t="s">
        <v>252</v>
      </c>
      <c r="E156" s="456">
        <v>43891</v>
      </c>
      <c r="F156" s="421">
        <v>3</v>
      </c>
      <c r="G156" s="422">
        <v>4</v>
      </c>
    </row>
    <row r="157" spans="1:7">
      <c r="A157" s="4">
        <v>13</v>
      </c>
      <c r="B157" s="421" t="s">
        <v>1556</v>
      </c>
      <c r="C157" s="421" t="s">
        <v>109</v>
      </c>
      <c r="D157" s="421" t="s">
        <v>252</v>
      </c>
      <c r="E157" s="456">
        <v>43891</v>
      </c>
      <c r="F157" s="421">
        <v>4</v>
      </c>
      <c r="G157" s="422">
        <v>3</v>
      </c>
    </row>
    <row r="158" spans="1:7">
      <c r="A158" s="4">
        <v>13</v>
      </c>
      <c r="B158" s="421" t="s">
        <v>1556</v>
      </c>
      <c r="C158" s="421" t="s">
        <v>96</v>
      </c>
      <c r="D158" s="421" t="s">
        <v>252</v>
      </c>
      <c r="E158" s="456">
        <v>43891</v>
      </c>
      <c r="F158" s="421">
        <v>5</v>
      </c>
      <c r="G158" s="422">
        <v>2</v>
      </c>
    </row>
    <row r="159" spans="1:7">
      <c r="A159" s="4">
        <v>13</v>
      </c>
      <c r="B159" s="421" t="s">
        <v>1556</v>
      </c>
      <c r="C159" s="421" t="s">
        <v>104</v>
      </c>
      <c r="D159" s="421" t="s">
        <v>252</v>
      </c>
      <c r="E159" s="456">
        <v>43891</v>
      </c>
      <c r="F159" s="421">
        <v>6</v>
      </c>
      <c r="G159" s="422">
        <v>1</v>
      </c>
    </row>
    <row r="160" spans="1:7">
      <c r="A160" s="4">
        <v>14</v>
      </c>
      <c r="B160" s="421" t="s">
        <v>1557</v>
      </c>
      <c r="C160" s="421" t="s">
        <v>121</v>
      </c>
      <c r="D160" s="421" t="s">
        <v>277</v>
      </c>
      <c r="E160" s="456">
        <v>43716</v>
      </c>
      <c r="F160" s="422">
        <v>1</v>
      </c>
      <c r="G160" s="421">
        <v>6</v>
      </c>
    </row>
    <row r="161" spans="1:7">
      <c r="A161" s="4">
        <v>14</v>
      </c>
      <c r="B161" s="421" t="s">
        <v>1557</v>
      </c>
      <c r="C161" s="421" t="s">
        <v>114</v>
      </c>
      <c r="D161" s="421" t="s">
        <v>277</v>
      </c>
      <c r="E161" s="456">
        <v>43716</v>
      </c>
      <c r="F161" s="422">
        <v>2</v>
      </c>
      <c r="G161" s="421">
        <v>5</v>
      </c>
    </row>
    <row r="162" spans="1:7">
      <c r="A162" s="4">
        <v>14</v>
      </c>
      <c r="B162" s="421" t="s">
        <v>1557</v>
      </c>
      <c r="C162" s="421" t="s">
        <v>114</v>
      </c>
      <c r="D162" s="421" t="s">
        <v>277</v>
      </c>
      <c r="E162" s="456">
        <v>43716</v>
      </c>
      <c r="F162" s="422">
        <v>3</v>
      </c>
      <c r="G162" s="421">
        <v>4</v>
      </c>
    </row>
    <row r="163" spans="1:7">
      <c r="A163" s="4">
        <v>14</v>
      </c>
      <c r="B163" s="421" t="s">
        <v>1557</v>
      </c>
      <c r="C163" s="421" t="s">
        <v>174</v>
      </c>
      <c r="D163" s="421" t="s">
        <v>277</v>
      </c>
      <c r="E163" s="456">
        <v>43716</v>
      </c>
      <c r="F163" s="422">
        <v>4</v>
      </c>
      <c r="G163" s="421">
        <v>3</v>
      </c>
    </row>
    <row r="164" spans="1:7">
      <c r="A164" s="4">
        <v>14</v>
      </c>
      <c r="B164" s="421" t="s">
        <v>1557</v>
      </c>
      <c r="C164" s="421" t="s">
        <v>151</v>
      </c>
      <c r="D164" s="421" t="s">
        <v>277</v>
      </c>
      <c r="E164" s="456">
        <v>43716</v>
      </c>
      <c r="F164" s="422">
        <v>5</v>
      </c>
      <c r="G164" s="421">
        <v>2</v>
      </c>
    </row>
    <row r="165" spans="1:7">
      <c r="A165" s="4">
        <v>14</v>
      </c>
      <c r="B165" s="421" t="s">
        <v>1557</v>
      </c>
      <c r="C165" s="421" t="s">
        <v>174</v>
      </c>
      <c r="D165" s="421" t="s">
        <v>277</v>
      </c>
      <c r="E165" s="456">
        <v>43716</v>
      </c>
      <c r="F165" s="422">
        <v>6</v>
      </c>
      <c r="G165" s="421">
        <v>1</v>
      </c>
    </row>
    <row r="166" spans="1:7">
      <c r="A166" s="4">
        <v>14</v>
      </c>
      <c r="B166" s="421" t="s">
        <v>1557</v>
      </c>
      <c r="C166" s="421" t="s">
        <v>133</v>
      </c>
      <c r="D166" s="421" t="s">
        <v>252</v>
      </c>
      <c r="E166" s="456">
        <v>43891</v>
      </c>
      <c r="F166" s="421">
        <v>1</v>
      </c>
      <c r="G166" s="422">
        <v>6</v>
      </c>
    </row>
    <row r="167" spans="1:7">
      <c r="A167" s="4">
        <v>14</v>
      </c>
      <c r="B167" s="421" t="s">
        <v>1557</v>
      </c>
      <c r="C167" s="421" t="s">
        <v>166</v>
      </c>
      <c r="D167" s="421" t="s">
        <v>252</v>
      </c>
      <c r="E167" s="456">
        <v>43891</v>
      </c>
      <c r="F167" s="421">
        <v>2</v>
      </c>
      <c r="G167" s="422">
        <v>5</v>
      </c>
    </row>
    <row r="168" spans="1:7">
      <c r="A168" s="4">
        <v>14</v>
      </c>
      <c r="B168" s="421" t="s">
        <v>1557</v>
      </c>
      <c r="C168" s="421" t="s">
        <v>121</v>
      </c>
      <c r="D168" s="421" t="s">
        <v>252</v>
      </c>
      <c r="E168" s="456">
        <v>43891</v>
      </c>
      <c r="F168" s="421">
        <v>3</v>
      </c>
      <c r="G168" s="422">
        <v>4</v>
      </c>
    </row>
    <row r="169" spans="1:7">
      <c r="A169" s="4">
        <v>14</v>
      </c>
      <c r="B169" s="421" t="s">
        <v>1557</v>
      </c>
      <c r="C169" s="421" t="s">
        <v>166</v>
      </c>
      <c r="D169" s="421" t="s">
        <v>252</v>
      </c>
      <c r="E169" s="456">
        <v>43891</v>
      </c>
      <c r="F169" s="421">
        <v>4</v>
      </c>
      <c r="G169" s="422">
        <v>3</v>
      </c>
    </row>
    <row r="170" spans="1:7">
      <c r="A170" s="4">
        <v>14</v>
      </c>
      <c r="B170" s="421" t="s">
        <v>1557</v>
      </c>
      <c r="C170" s="421" t="s">
        <v>114</v>
      </c>
      <c r="D170" s="421" t="s">
        <v>252</v>
      </c>
      <c r="E170" s="456">
        <v>43891</v>
      </c>
      <c r="F170" s="421">
        <v>5</v>
      </c>
      <c r="G170" s="422">
        <v>2</v>
      </c>
    </row>
    <row r="171" spans="1:7">
      <c r="A171" s="4">
        <v>14</v>
      </c>
      <c r="B171" s="421" t="s">
        <v>1557</v>
      </c>
      <c r="C171" s="421" t="s">
        <v>121</v>
      </c>
      <c r="D171" s="421" t="s">
        <v>252</v>
      </c>
      <c r="E171" s="456">
        <v>43891</v>
      </c>
      <c r="F171" s="421">
        <v>6</v>
      </c>
      <c r="G171" s="422">
        <v>1</v>
      </c>
    </row>
    <row r="172" spans="1:7">
      <c r="A172" s="4">
        <v>15</v>
      </c>
      <c r="B172" s="421" t="s">
        <v>1558</v>
      </c>
      <c r="C172" s="421" t="s">
        <v>93</v>
      </c>
      <c r="D172" s="421" t="s">
        <v>277</v>
      </c>
      <c r="E172" s="456">
        <v>43716</v>
      </c>
      <c r="F172" s="422">
        <v>1</v>
      </c>
      <c r="G172" s="421">
        <v>6</v>
      </c>
    </row>
    <row r="173" spans="1:7">
      <c r="A173" s="4">
        <v>15</v>
      </c>
      <c r="B173" s="421" t="s">
        <v>1558</v>
      </c>
      <c r="C173" s="421" t="s">
        <v>165</v>
      </c>
      <c r="D173" s="421" t="s">
        <v>277</v>
      </c>
      <c r="E173" s="456">
        <v>43716</v>
      </c>
      <c r="F173" s="422">
        <v>2</v>
      </c>
      <c r="G173" s="421">
        <v>5</v>
      </c>
    </row>
    <row r="174" spans="1:7">
      <c r="A174" s="4">
        <v>15</v>
      </c>
      <c r="B174" s="421" t="s">
        <v>1558</v>
      </c>
      <c r="C174" s="421" t="s">
        <v>122</v>
      </c>
      <c r="D174" s="421" t="s">
        <v>277</v>
      </c>
      <c r="E174" s="456">
        <v>43716</v>
      </c>
      <c r="F174" s="422">
        <v>3</v>
      </c>
      <c r="G174" s="421">
        <v>4</v>
      </c>
    </row>
    <row r="175" spans="1:7">
      <c r="A175" s="4">
        <v>15</v>
      </c>
      <c r="B175" s="421" t="s">
        <v>1558</v>
      </c>
      <c r="C175" s="421" t="s">
        <v>116</v>
      </c>
      <c r="D175" s="421" t="s">
        <v>277</v>
      </c>
      <c r="E175" s="456">
        <v>43716</v>
      </c>
      <c r="F175" s="422">
        <v>4</v>
      </c>
      <c r="G175" s="421">
        <v>3</v>
      </c>
    </row>
    <row r="176" spans="1:7">
      <c r="A176" s="4">
        <v>15</v>
      </c>
      <c r="B176" s="421" t="s">
        <v>1558</v>
      </c>
      <c r="C176" s="421" t="s">
        <v>93</v>
      </c>
      <c r="D176" s="421" t="s">
        <v>277</v>
      </c>
      <c r="E176" s="456">
        <v>43716</v>
      </c>
      <c r="F176" s="422">
        <v>5</v>
      </c>
      <c r="G176" s="421">
        <v>2</v>
      </c>
    </row>
    <row r="177" spans="1:7">
      <c r="A177" s="4">
        <v>15</v>
      </c>
      <c r="B177" s="421" t="s">
        <v>1558</v>
      </c>
      <c r="C177" s="421" t="s">
        <v>165</v>
      </c>
      <c r="D177" s="421" t="s">
        <v>277</v>
      </c>
      <c r="E177" s="456">
        <v>43716</v>
      </c>
      <c r="F177" s="422">
        <v>6</v>
      </c>
      <c r="G177" s="421">
        <v>1</v>
      </c>
    </row>
    <row r="178" spans="1:7">
      <c r="A178" s="4">
        <v>15</v>
      </c>
      <c r="B178" s="421" t="s">
        <v>1558</v>
      </c>
      <c r="C178" s="421" t="s">
        <v>96</v>
      </c>
      <c r="D178" s="421" t="s">
        <v>252</v>
      </c>
      <c r="E178" s="456">
        <v>43891</v>
      </c>
      <c r="F178" s="421">
        <v>1</v>
      </c>
      <c r="G178" s="422">
        <v>6</v>
      </c>
    </row>
    <row r="179" spans="1:7">
      <c r="A179" s="4">
        <v>15</v>
      </c>
      <c r="B179" s="421" t="s">
        <v>1558</v>
      </c>
      <c r="C179" s="421" t="s">
        <v>93</v>
      </c>
      <c r="D179" s="421" t="s">
        <v>252</v>
      </c>
      <c r="E179" s="456">
        <v>43891</v>
      </c>
      <c r="F179" s="421">
        <v>2</v>
      </c>
      <c r="G179" s="422">
        <v>5</v>
      </c>
    </row>
    <row r="180" spans="1:7">
      <c r="A180" s="4">
        <v>15</v>
      </c>
      <c r="B180" s="421" t="s">
        <v>1558</v>
      </c>
      <c r="C180" s="421" t="s">
        <v>92</v>
      </c>
      <c r="D180" s="421" t="s">
        <v>252</v>
      </c>
      <c r="E180" s="456">
        <v>43891</v>
      </c>
      <c r="F180" s="421">
        <v>3</v>
      </c>
      <c r="G180" s="422">
        <v>4</v>
      </c>
    </row>
    <row r="181" spans="1:7">
      <c r="A181" s="4">
        <v>15</v>
      </c>
      <c r="B181" s="421" t="s">
        <v>1558</v>
      </c>
      <c r="C181" s="421" t="s">
        <v>93</v>
      </c>
      <c r="D181" s="421" t="s">
        <v>252</v>
      </c>
      <c r="E181" s="456">
        <v>43891</v>
      </c>
      <c r="F181" s="421">
        <v>4</v>
      </c>
      <c r="G181" s="422">
        <v>3</v>
      </c>
    </row>
    <row r="182" spans="1:7">
      <c r="A182" s="4">
        <v>15</v>
      </c>
      <c r="B182" s="421" t="s">
        <v>1558</v>
      </c>
      <c r="C182" s="421" t="s">
        <v>125</v>
      </c>
      <c r="D182" s="421" t="s">
        <v>252</v>
      </c>
      <c r="E182" s="456">
        <v>43891</v>
      </c>
      <c r="F182" s="421">
        <v>5</v>
      </c>
      <c r="G182" s="422">
        <v>2</v>
      </c>
    </row>
    <row r="183" spans="1:7">
      <c r="A183" s="4">
        <v>15</v>
      </c>
      <c r="B183" s="421" t="s">
        <v>1558</v>
      </c>
      <c r="C183" s="421" t="s">
        <v>101</v>
      </c>
      <c r="D183" s="421" t="s">
        <v>252</v>
      </c>
      <c r="E183" s="456">
        <v>43891</v>
      </c>
      <c r="F183" s="421">
        <v>6</v>
      </c>
      <c r="G183" s="422">
        <v>1</v>
      </c>
    </row>
    <row r="184" spans="1:7">
      <c r="A184" s="4">
        <v>16</v>
      </c>
      <c r="B184" s="421" t="s">
        <v>1559</v>
      </c>
      <c r="C184" s="421" t="s">
        <v>121</v>
      </c>
      <c r="D184" s="421" t="s">
        <v>277</v>
      </c>
      <c r="E184" s="456">
        <v>43716</v>
      </c>
      <c r="F184" s="422">
        <v>1</v>
      </c>
      <c r="G184" s="421">
        <v>6</v>
      </c>
    </row>
    <row r="185" spans="1:7">
      <c r="A185" s="4">
        <v>16</v>
      </c>
      <c r="B185" s="421" t="s">
        <v>1559</v>
      </c>
      <c r="C185" s="421" t="s">
        <v>119</v>
      </c>
      <c r="D185" s="421" t="s">
        <v>277</v>
      </c>
      <c r="E185" s="456">
        <v>43716</v>
      </c>
      <c r="F185" s="422">
        <v>2</v>
      </c>
      <c r="G185" s="421">
        <v>5</v>
      </c>
    </row>
    <row r="186" spans="1:7">
      <c r="A186" s="4">
        <v>16</v>
      </c>
      <c r="B186" s="421" t="s">
        <v>1559</v>
      </c>
      <c r="C186" s="421" t="s">
        <v>194</v>
      </c>
      <c r="D186" s="421" t="s">
        <v>277</v>
      </c>
      <c r="E186" s="456">
        <v>43716</v>
      </c>
      <c r="F186" s="422">
        <v>3</v>
      </c>
      <c r="G186" s="421">
        <v>4</v>
      </c>
    </row>
    <row r="187" spans="1:7">
      <c r="A187" s="4">
        <v>16</v>
      </c>
      <c r="B187" s="421" t="s">
        <v>1559</v>
      </c>
      <c r="C187" s="421" t="s">
        <v>103</v>
      </c>
      <c r="D187" s="421" t="s">
        <v>277</v>
      </c>
      <c r="E187" s="456">
        <v>43716</v>
      </c>
      <c r="F187" s="422">
        <v>4</v>
      </c>
      <c r="G187" s="421">
        <v>3</v>
      </c>
    </row>
    <row r="188" spans="1:7">
      <c r="A188" s="4">
        <v>16</v>
      </c>
      <c r="B188" s="421" t="s">
        <v>1559</v>
      </c>
      <c r="C188" s="421" t="s">
        <v>114</v>
      </c>
      <c r="D188" s="421" t="s">
        <v>277</v>
      </c>
      <c r="E188" s="456">
        <v>43716</v>
      </c>
      <c r="F188" s="422">
        <v>5</v>
      </c>
      <c r="G188" s="421">
        <v>2</v>
      </c>
    </row>
    <row r="189" spans="1:7">
      <c r="A189" s="4">
        <v>16</v>
      </c>
      <c r="B189" s="421" t="s">
        <v>1559</v>
      </c>
      <c r="C189" s="421" t="s">
        <v>52</v>
      </c>
      <c r="D189" s="421" t="s">
        <v>277</v>
      </c>
      <c r="E189" s="456">
        <v>43716</v>
      </c>
      <c r="F189" s="422">
        <v>6</v>
      </c>
      <c r="G189" s="421">
        <v>1</v>
      </c>
    </row>
    <row r="190" spans="1:7">
      <c r="A190" s="4">
        <v>16</v>
      </c>
      <c r="B190" s="421" t="s">
        <v>1559</v>
      </c>
      <c r="C190" s="421" t="s">
        <v>131</v>
      </c>
      <c r="D190" s="421" t="s">
        <v>252</v>
      </c>
      <c r="E190" s="456">
        <v>43891</v>
      </c>
      <c r="F190" s="421">
        <v>1</v>
      </c>
      <c r="G190" s="422">
        <v>6</v>
      </c>
    </row>
    <row r="191" spans="1:7">
      <c r="A191" s="4">
        <v>16</v>
      </c>
      <c r="B191" s="421" t="s">
        <v>1559</v>
      </c>
      <c r="C191" s="421" t="s">
        <v>114</v>
      </c>
      <c r="D191" s="421" t="s">
        <v>252</v>
      </c>
      <c r="E191" s="456">
        <v>43891</v>
      </c>
      <c r="F191" s="421">
        <v>2</v>
      </c>
      <c r="G191" s="422">
        <v>5</v>
      </c>
    </row>
    <row r="192" spans="1:7">
      <c r="A192" s="4">
        <v>16</v>
      </c>
      <c r="B192" s="421" t="s">
        <v>1559</v>
      </c>
      <c r="C192" s="421" t="s">
        <v>175</v>
      </c>
      <c r="D192" s="421" t="s">
        <v>252</v>
      </c>
      <c r="E192" s="456">
        <v>43891</v>
      </c>
      <c r="F192" s="421">
        <v>3</v>
      </c>
      <c r="G192" s="422">
        <v>4</v>
      </c>
    </row>
    <row r="193" spans="1:7">
      <c r="A193" s="4">
        <v>16</v>
      </c>
      <c r="B193" s="421" t="s">
        <v>1559</v>
      </c>
      <c r="C193" s="421" t="s">
        <v>101</v>
      </c>
      <c r="D193" s="421" t="s">
        <v>252</v>
      </c>
      <c r="E193" s="456">
        <v>43891</v>
      </c>
      <c r="F193" s="421">
        <v>4</v>
      </c>
      <c r="G193" s="422">
        <v>3</v>
      </c>
    </row>
    <row r="194" spans="1:7">
      <c r="A194" s="4">
        <v>16</v>
      </c>
      <c r="B194" s="421" t="s">
        <v>1559</v>
      </c>
      <c r="C194" s="421" t="s">
        <v>131</v>
      </c>
      <c r="D194" s="421" t="s">
        <v>252</v>
      </c>
      <c r="E194" s="456">
        <v>43891</v>
      </c>
      <c r="F194" s="421">
        <v>5</v>
      </c>
      <c r="G194" s="422">
        <v>2</v>
      </c>
    </row>
    <row r="195" spans="1:7">
      <c r="A195" s="4">
        <v>16</v>
      </c>
      <c r="B195" s="421" t="s">
        <v>1559</v>
      </c>
      <c r="C195" s="421" t="s">
        <v>141</v>
      </c>
      <c r="D195" s="421" t="s">
        <v>252</v>
      </c>
      <c r="E195" s="456">
        <v>43891</v>
      </c>
      <c r="F195" s="421">
        <v>6</v>
      </c>
      <c r="G195" s="422">
        <v>1</v>
      </c>
    </row>
    <row r="196" spans="1:7">
      <c r="A196" s="4">
        <v>17</v>
      </c>
      <c r="B196" s="421" t="s">
        <v>1560</v>
      </c>
      <c r="C196" s="421" t="s">
        <v>90</v>
      </c>
      <c r="D196" s="421" t="s">
        <v>277</v>
      </c>
      <c r="E196" s="456">
        <v>43716</v>
      </c>
      <c r="F196" s="422">
        <v>1</v>
      </c>
      <c r="G196" s="421">
        <v>6</v>
      </c>
    </row>
    <row r="197" spans="1:7">
      <c r="A197" s="4">
        <v>17</v>
      </c>
      <c r="B197" s="421" t="s">
        <v>1560</v>
      </c>
      <c r="C197" s="421" t="s">
        <v>1135</v>
      </c>
      <c r="D197" s="421" t="s">
        <v>277</v>
      </c>
      <c r="E197" s="456">
        <v>43716</v>
      </c>
      <c r="F197" s="422">
        <v>2</v>
      </c>
      <c r="G197" s="421">
        <v>5</v>
      </c>
    </row>
    <row r="198" spans="1:7">
      <c r="A198" s="4">
        <v>17</v>
      </c>
      <c r="B198" s="421" t="s">
        <v>1560</v>
      </c>
      <c r="C198" s="421" t="s">
        <v>122</v>
      </c>
      <c r="D198" s="421" t="s">
        <v>277</v>
      </c>
      <c r="E198" s="456">
        <v>43716</v>
      </c>
      <c r="F198" s="422">
        <v>3</v>
      </c>
      <c r="G198" s="421">
        <v>4</v>
      </c>
    </row>
    <row r="199" spans="1:7">
      <c r="A199" s="4">
        <v>17</v>
      </c>
      <c r="B199" s="421" t="s">
        <v>1560</v>
      </c>
      <c r="C199" s="421" t="s">
        <v>90</v>
      </c>
      <c r="D199" s="421" t="s">
        <v>277</v>
      </c>
      <c r="E199" s="456">
        <v>43716</v>
      </c>
      <c r="F199" s="422">
        <v>4</v>
      </c>
      <c r="G199" s="421">
        <v>3</v>
      </c>
    </row>
    <row r="200" spans="1:7">
      <c r="A200" s="4">
        <v>17</v>
      </c>
      <c r="B200" s="421" t="s">
        <v>1560</v>
      </c>
      <c r="C200" s="421" t="s">
        <v>92</v>
      </c>
      <c r="D200" s="421" t="s">
        <v>277</v>
      </c>
      <c r="E200" s="456">
        <v>43716</v>
      </c>
      <c r="F200" s="422">
        <v>5</v>
      </c>
      <c r="G200" s="421">
        <v>2</v>
      </c>
    </row>
    <row r="201" spans="1:7">
      <c r="A201" s="4">
        <v>17</v>
      </c>
      <c r="B201" s="421" t="s">
        <v>1560</v>
      </c>
      <c r="C201" s="421" t="s">
        <v>122</v>
      </c>
      <c r="D201" s="421" t="s">
        <v>277</v>
      </c>
      <c r="E201" s="456">
        <v>43716</v>
      </c>
      <c r="F201" s="422">
        <v>6</v>
      </c>
      <c r="G201" s="421">
        <v>1</v>
      </c>
    </row>
    <row r="202" spans="1:7">
      <c r="A202" s="4">
        <v>17</v>
      </c>
      <c r="B202" s="421" t="s">
        <v>1560</v>
      </c>
      <c r="C202" s="421" t="s">
        <v>1135</v>
      </c>
      <c r="D202" s="421" t="s">
        <v>252</v>
      </c>
      <c r="E202" s="456">
        <v>43891</v>
      </c>
      <c r="F202" s="421">
        <v>1</v>
      </c>
      <c r="G202" s="422">
        <v>6</v>
      </c>
    </row>
    <row r="203" spans="1:7">
      <c r="A203" s="4">
        <v>17</v>
      </c>
      <c r="B203" s="421" t="s">
        <v>1560</v>
      </c>
      <c r="C203" s="421" t="s">
        <v>90</v>
      </c>
      <c r="D203" s="421" t="s">
        <v>252</v>
      </c>
      <c r="E203" s="456">
        <v>43891</v>
      </c>
      <c r="F203" s="421">
        <v>2</v>
      </c>
      <c r="G203" s="422">
        <v>5</v>
      </c>
    </row>
    <row r="204" spans="1:7">
      <c r="A204" s="4">
        <v>17</v>
      </c>
      <c r="B204" s="421" t="s">
        <v>1560</v>
      </c>
      <c r="C204" s="421" t="s">
        <v>90</v>
      </c>
      <c r="D204" s="421" t="s">
        <v>252</v>
      </c>
      <c r="E204" s="456">
        <v>43891</v>
      </c>
      <c r="F204" s="421">
        <v>3</v>
      </c>
      <c r="G204" s="422">
        <v>4</v>
      </c>
    </row>
    <row r="205" spans="1:7">
      <c r="A205" s="4">
        <v>17</v>
      </c>
      <c r="B205" s="421" t="s">
        <v>1560</v>
      </c>
      <c r="C205" s="421" t="s">
        <v>1135</v>
      </c>
      <c r="D205" s="421" t="s">
        <v>252</v>
      </c>
      <c r="E205" s="456">
        <v>43891</v>
      </c>
      <c r="F205" s="421">
        <v>4</v>
      </c>
      <c r="G205" s="422">
        <v>3</v>
      </c>
    </row>
    <row r="206" spans="1:7">
      <c r="A206" s="4">
        <v>17</v>
      </c>
      <c r="B206" s="421" t="s">
        <v>1560</v>
      </c>
      <c r="C206" s="421" t="s">
        <v>200</v>
      </c>
      <c r="D206" s="421" t="s">
        <v>252</v>
      </c>
      <c r="E206" s="456">
        <v>43891</v>
      </c>
      <c r="F206" s="421">
        <v>5</v>
      </c>
      <c r="G206" s="422">
        <v>2</v>
      </c>
    </row>
    <row r="207" spans="1:7">
      <c r="A207" s="4">
        <v>17</v>
      </c>
      <c r="B207" s="421" t="s">
        <v>1560</v>
      </c>
      <c r="C207" s="421" t="s">
        <v>132</v>
      </c>
      <c r="D207" s="421" t="s">
        <v>252</v>
      </c>
      <c r="E207" s="456">
        <v>43891</v>
      </c>
      <c r="F207" s="421">
        <v>6</v>
      </c>
      <c r="G207" s="422">
        <v>1</v>
      </c>
    </row>
    <row r="208" spans="1:7">
      <c r="A208" s="4">
        <v>18</v>
      </c>
      <c r="B208" s="421" t="s">
        <v>1561</v>
      </c>
      <c r="C208" s="421" t="s">
        <v>114</v>
      </c>
      <c r="D208" s="421" t="s">
        <v>277</v>
      </c>
      <c r="E208" s="456">
        <v>43716</v>
      </c>
      <c r="F208" s="422">
        <v>1</v>
      </c>
      <c r="G208" s="421">
        <v>6</v>
      </c>
    </row>
    <row r="209" spans="1:7">
      <c r="A209" s="4">
        <v>18</v>
      </c>
      <c r="B209" s="421" t="s">
        <v>1561</v>
      </c>
      <c r="C209" s="421" t="s">
        <v>121</v>
      </c>
      <c r="D209" s="421" t="s">
        <v>277</v>
      </c>
      <c r="E209" s="456">
        <v>43716</v>
      </c>
      <c r="F209" s="422">
        <v>2</v>
      </c>
      <c r="G209" s="421">
        <v>5</v>
      </c>
    </row>
    <row r="210" spans="1:7">
      <c r="A210" s="4">
        <v>18</v>
      </c>
      <c r="B210" s="421" t="s">
        <v>1561</v>
      </c>
      <c r="C210" s="421" t="s">
        <v>1135</v>
      </c>
      <c r="D210" s="421" t="s">
        <v>277</v>
      </c>
      <c r="E210" s="456">
        <v>43716</v>
      </c>
      <c r="F210" s="422">
        <v>3</v>
      </c>
      <c r="G210" s="421">
        <v>4</v>
      </c>
    </row>
    <row r="211" spans="1:7">
      <c r="A211" s="4">
        <v>18</v>
      </c>
      <c r="B211" s="421" t="s">
        <v>1561</v>
      </c>
      <c r="C211" s="421" t="s">
        <v>122</v>
      </c>
      <c r="D211" s="421" t="s">
        <v>277</v>
      </c>
      <c r="E211" s="456">
        <v>43716</v>
      </c>
      <c r="F211" s="422">
        <v>4</v>
      </c>
      <c r="G211" s="421">
        <v>3</v>
      </c>
    </row>
    <row r="212" spans="1:7">
      <c r="A212" s="4">
        <v>18</v>
      </c>
      <c r="B212" s="421" t="s">
        <v>1561</v>
      </c>
      <c r="C212" s="421" t="s">
        <v>998</v>
      </c>
      <c r="D212" s="421" t="s">
        <v>277</v>
      </c>
      <c r="E212" s="456">
        <v>43716</v>
      </c>
      <c r="F212" s="422">
        <v>5</v>
      </c>
      <c r="G212" s="421">
        <v>2</v>
      </c>
    </row>
    <row r="213" spans="1:7">
      <c r="A213" s="4">
        <v>18</v>
      </c>
      <c r="B213" s="421" t="s">
        <v>1561</v>
      </c>
      <c r="C213" s="421" t="s">
        <v>1135</v>
      </c>
      <c r="D213" s="421" t="s">
        <v>277</v>
      </c>
      <c r="E213" s="456">
        <v>43716</v>
      </c>
      <c r="F213" s="422">
        <v>6</v>
      </c>
      <c r="G213" s="421">
        <v>1</v>
      </c>
    </row>
    <row r="214" spans="1:7">
      <c r="A214" s="4">
        <v>18</v>
      </c>
      <c r="B214" s="421" t="s">
        <v>1561</v>
      </c>
      <c r="C214" s="421" t="s">
        <v>90</v>
      </c>
      <c r="D214" s="421" t="s">
        <v>252</v>
      </c>
      <c r="E214" s="456">
        <v>43891</v>
      </c>
      <c r="F214" s="421">
        <v>1</v>
      </c>
      <c r="G214" s="422">
        <v>6</v>
      </c>
    </row>
    <row r="215" spans="1:7">
      <c r="A215" s="4">
        <v>18</v>
      </c>
      <c r="B215" s="421" t="s">
        <v>1561</v>
      </c>
      <c r="C215" s="421" t="s">
        <v>93</v>
      </c>
      <c r="D215" s="421" t="s">
        <v>252</v>
      </c>
      <c r="E215" s="456">
        <v>43891</v>
      </c>
      <c r="F215" s="421">
        <v>2</v>
      </c>
      <c r="G215" s="422">
        <v>5</v>
      </c>
    </row>
    <row r="216" spans="1:7">
      <c r="A216" s="4">
        <v>18</v>
      </c>
      <c r="B216" s="421" t="s">
        <v>1561</v>
      </c>
      <c r="C216" s="421" t="s">
        <v>101</v>
      </c>
      <c r="D216" s="421" t="s">
        <v>252</v>
      </c>
      <c r="E216" s="456">
        <v>43891</v>
      </c>
      <c r="F216" s="421">
        <v>3</v>
      </c>
      <c r="G216" s="422">
        <v>4</v>
      </c>
    </row>
    <row r="217" spans="1:7">
      <c r="A217" s="4">
        <v>18</v>
      </c>
      <c r="B217" s="421" t="s">
        <v>1561</v>
      </c>
      <c r="C217" s="421" t="s">
        <v>101</v>
      </c>
      <c r="D217" s="421" t="s">
        <v>252</v>
      </c>
      <c r="E217" s="456">
        <v>43891</v>
      </c>
      <c r="F217" s="421">
        <v>4</v>
      </c>
      <c r="G217" s="422">
        <v>3</v>
      </c>
    </row>
    <row r="218" spans="1:7">
      <c r="A218" s="4">
        <v>18</v>
      </c>
      <c r="B218" s="421" t="s">
        <v>1561</v>
      </c>
      <c r="C218" s="421" t="s">
        <v>101</v>
      </c>
      <c r="D218" s="421" t="s">
        <v>252</v>
      </c>
      <c r="E218" s="456">
        <v>43891</v>
      </c>
      <c r="F218" s="421">
        <v>5</v>
      </c>
      <c r="G218" s="422">
        <v>2</v>
      </c>
    </row>
    <row r="219" spans="1:7">
      <c r="A219" s="4">
        <v>18</v>
      </c>
      <c r="B219" s="421" t="s">
        <v>1561</v>
      </c>
      <c r="C219" s="421" t="s">
        <v>196</v>
      </c>
      <c r="D219" s="421" t="s">
        <v>252</v>
      </c>
      <c r="E219" s="456">
        <v>43891</v>
      </c>
      <c r="F219" s="421">
        <v>6</v>
      </c>
      <c r="G219" s="422">
        <v>1</v>
      </c>
    </row>
    <row r="220" spans="1:7">
      <c r="A220" s="4">
        <v>19</v>
      </c>
      <c r="B220" s="421" t="s">
        <v>1562</v>
      </c>
      <c r="C220" s="421" t="s">
        <v>115</v>
      </c>
      <c r="D220" s="421" t="s">
        <v>277</v>
      </c>
      <c r="E220" s="456">
        <v>43716</v>
      </c>
      <c r="F220" s="422">
        <v>1</v>
      </c>
      <c r="G220" s="421">
        <v>6</v>
      </c>
    </row>
    <row r="221" spans="1:7">
      <c r="A221" s="4">
        <v>19</v>
      </c>
      <c r="B221" s="421" t="s">
        <v>1562</v>
      </c>
      <c r="C221" s="421" t="s">
        <v>122</v>
      </c>
      <c r="D221" s="421" t="s">
        <v>277</v>
      </c>
      <c r="E221" s="456">
        <v>43716</v>
      </c>
      <c r="F221" s="422">
        <v>2</v>
      </c>
      <c r="G221" s="421">
        <v>5</v>
      </c>
    </row>
    <row r="222" spans="1:7">
      <c r="A222" s="4">
        <v>19</v>
      </c>
      <c r="B222" s="421" t="s">
        <v>1562</v>
      </c>
      <c r="C222" s="421" t="s">
        <v>1135</v>
      </c>
      <c r="D222" s="421" t="s">
        <v>277</v>
      </c>
      <c r="E222" s="456">
        <v>43716</v>
      </c>
      <c r="F222" s="422">
        <v>3</v>
      </c>
      <c r="G222" s="421">
        <v>4</v>
      </c>
    </row>
    <row r="223" spans="1:7">
      <c r="A223" s="4">
        <v>19</v>
      </c>
      <c r="B223" s="421" t="s">
        <v>1562</v>
      </c>
      <c r="C223" s="421" t="s">
        <v>92</v>
      </c>
      <c r="D223" s="421" t="s">
        <v>277</v>
      </c>
      <c r="E223" s="456">
        <v>43716</v>
      </c>
      <c r="F223" s="422">
        <v>4</v>
      </c>
      <c r="G223" s="421">
        <v>3</v>
      </c>
    </row>
    <row r="224" spans="1:7">
      <c r="A224" s="4">
        <v>19</v>
      </c>
      <c r="B224" s="421" t="s">
        <v>1562</v>
      </c>
      <c r="C224" s="421" t="s">
        <v>92</v>
      </c>
      <c r="D224" s="421" t="s">
        <v>277</v>
      </c>
      <c r="E224" s="456">
        <v>43716</v>
      </c>
      <c r="F224" s="422">
        <v>5</v>
      </c>
      <c r="G224" s="421">
        <v>2</v>
      </c>
    </row>
    <row r="225" spans="1:7">
      <c r="A225" s="4">
        <v>19</v>
      </c>
      <c r="B225" s="421" t="s">
        <v>1562</v>
      </c>
      <c r="C225" s="421" t="s">
        <v>122</v>
      </c>
      <c r="D225" s="421" t="s">
        <v>277</v>
      </c>
      <c r="E225" s="456">
        <v>43716</v>
      </c>
      <c r="F225" s="422">
        <v>6</v>
      </c>
      <c r="G225" s="421">
        <v>1</v>
      </c>
    </row>
    <row r="226" spans="1:7">
      <c r="A226" s="4">
        <v>19</v>
      </c>
      <c r="B226" s="421" t="s">
        <v>1562</v>
      </c>
      <c r="C226" s="421" t="s">
        <v>90</v>
      </c>
      <c r="D226" s="421" t="s">
        <v>252</v>
      </c>
      <c r="E226" s="456">
        <v>43891</v>
      </c>
      <c r="F226" s="421">
        <v>1</v>
      </c>
      <c r="G226" s="422">
        <v>6</v>
      </c>
    </row>
    <row r="227" spans="1:7">
      <c r="A227" s="4">
        <v>19</v>
      </c>
      <c r="B227" s="421" t="s">
        <v>1562</v>
      </c>
      <c r="C227" s="421" t="s">
        <v>834</v>
      </c>
      <c r="D227" s="421" t="s">
        <v>252</v>
      </c>
      <c r="E227" s="456">
        <v>43891</v>
      </c>
      <c r="F227" s="421">
        <v>2</v>
      </c>
      <c r="G227" s="422">
        <v>5</v>
      </c>
    </row>
    <row r="228" spans="1:7">
      <c r="A228" s="4">
        <v>19</v>
      </c>
      <c r="B228" s="421" t="s">
        <v>1562</v>
      </c>
      <c r="C228" s="421" t="s">
        <v>92</v>
      </c>
      <c r="D228" s="421" t="s">
        <v>252</v>
      </c>
      <c r="E228" s="456">
        <v>43891</v>
      </c>
      <c r="F228" s="421">
        <v>3</v>
      </c>
      <c r="G228" s="422">
        <v>4</v>
      </c>
    </row>
    <row r="229" spans="1:7">
      <c r="A229" s="4">
        <v>19</v>
      </c>
      <c r="B229" s="421" t="s">
        <v>1562</v>
      </c>
      <c r="C229" s="421" t="s">
        <v>115</v>
      </c>
      <c r="D229" s="421" t="s">
        <v>252</v>
      </c>
      <c r="E229" s="456">
        <v>43891</v>
      </c>
      <c r="F229" s="421">
        <v>4</v>
      </c>
      <c r="G229" s="422">
        <v>3</v>
      </c>
    </row>
    <row r="230" spans="1:7">
      <c r="A230" s="4">
        <v>19</v>
      </c>
      <c r="B230" s="421" t="s">
        <v>1562</v>
      </c>
      <c r="C230" s="421" t="s">
        <v>120</v>
      </c>
      <c r="D230" s="421" t="s">
        <v>252</v>
      </c>
      <c r="E230" s="456">
        <v>43891</v>
      </c>
      <c r="F230" s="421">
        <v>5</v>
      </c>
      <c r="G230" s="422">
        <v>2</v>
      </c>
    </row>
    <row r="231" spans="1:7">
      <c r="A231" s="4">
        <v>19</v>
      </c>
      <c r="B231" s="421" t="s">
        <v>1562</v>
      </c>
      <c r="C231" s="421" t="s">
        <v>200</v>
      </c>
      <c r="D231" s="421" t="s">
        <v>252</v>
      </c>
      <c r="E231" s="456">
        <v>43891</v>
      </c>
      <c r="F231" s="421">
        <v>6</v>
      </c>
      <c r="G231" s="422">
        <v>1</v>
      </c>
    </row>
    <row r="232" spans="1:7">
      <c r="A232" s="4">
        <v>20</v>
      </c>
      <c r="B232" s="421" t="s">
        <v>1563</v>
      </c>
      <c r="C232" s="421" t="s">
        <v>170</v>
      </c>
      <c r="D232" s="421" t="s">
        <v>277</v>
      </c>
      <c r="E232" s="456">
        <v>43716</v>
      </c>
      <c r="F232" s="422">
        <v>1</v>
      </c>
      <c r="G232" s="421">
        <v>6</v>
      </c>
    </row>
    <row r="233" spans="1:7">
      <c r="A233" s="4">
        <v>20</v>
      </c>
      <c r="B233" s="421" t="s">
        <v>1563</v>
      </c>
      <c r="C233" s="421" t="s">
        <v>122</v>
      </c>
      <c r="D233" s="421" t="s">
        <v>277</v>
      </c>
      <c r="E233" s="456">
        <v>43716</v>
      </c>
      <c r="F233" s="422">
        <v>2</v>
      </c>
      <c r="G233" s="421">
        <v>5</v>
      </c>
    </row>
    <row r="234" spans="1:7">
      <c r="A234" s="4">
        <v>20</v>
      </c>
      <c r="B234" s="421" t="s">
        <v>1563</v>
      </c>
      <c r="C234" s="421" t="s">
        <v>802</v>
      </c>
      <c r="D234" s="421" t="s">
        <v>277</v>
      </c>
      <c r="E234" s="456">
        <v>43716</v>
      </c>
      <c r="F234" s="422">
        <v>3</v>
      </c>
      <c r="G234" s="421">
        <v>4</v>
      </c>
    </row>
    <row r="235" spans="1:7">
      <c r="A235" s="4">
        <v>20</v>
      </c>
      <c r="B235" s="421" t="s">
        <v>1563</v>
      </c>
      <c r="C235" s="421" t="s">
        <v>1600</v>
      </c>
      <c r="D235" s="421" t="s">
        <v>277</v>
      </c>
      <c r="E235" s="456">
        <v>43716</v>
      </c>
      <c r="F235" s="422">
        <v>4</v>
      </c>
      <c r="G235" s="421">
        <v>3</v>
      </c>
    </row>
    <row r="236" spans="1:7">
      <c r="A236" s="4">
        <v>20</v>
      </c>
      <c r="B236" s="421" t="s">
        <v>1563</v>
      </c>
      <c r="C236" s="421" t="s">
        <v>196</v>
      </c>
      <c r="D236" s="421" t="s">
        <v>277</v>
      </c>
      <c r="E236" s="456">
        <v>43716</v>
      </c>
      <c r="F236" s="422">
        <v>5</v>
      </c>
      <c r="G236" s="421">
        <v>2</v>
      </c>
    </row>
    <row r="237" spans="1:7">
      <c r="A237" s="4">
        <v>20</v>
      </c>
      <c r="B237" s="421" t="s">
        <v>1563</v>
      </c>
      <c r="C237" s="421" t="s">
        <v>170</v>
      </c>
      <c r="D237" s="421" t="s">
        <v>277</v>
      </c>
      <c r="E237" s="456">
        <v>43716</v>
      </c>
      <c r="F237" s="422">
        <v>6</v>
      </c>
      <c r="G237" s="421">
        <v>1</v>
      </c>
    </row>
    <row r="238" spans="1:7">
      <c r="A238" s="4">
        <v>20</v>
      </c>
      <c r="B238" s="421" t="s">
        <v>1563</v>
      </c>
      <c r="C238" s="421" t="s">
        <v>170</v>
      </c>
      <c r="D238" s="421" t="s">
        <v>252</v>
      </c>
      <c r="E238" s="456">
        <v>43891</v>
      </c>
      <c r="F238" s="421">
        <v>1</v>
      </c>
      <c r="G238" s="422">
        <v>6</v>
      </c>
    </row>
    <row r="239" spans="1:7">
      <c r="A239" s="4">
        <v>20</v>
      </c>
      <c r="B239" s="421" t="s">
        <v>1563</v>
      </c>
      <c r="C239" s="421" t="s">
        <v>168</v>
      </c>
      <c r="D239" s="421" t="s">
        <v>252</v>
      </c>
      <c r="E239" s="456">
        <v>43891</v>
      </c>
      <c r="F239" s="421">
        <v>2</v>
      </c>
      <c r="G239" s="422">
        <v>5</v>
      </c>
    </row>
    <row r="240" spans="1:7">
      <c r="A240" s="4">
        <v>20</v>
      </c>
      <c r="B240" s="421" t="s">
        <v>1563</v>
      </c>
      <c r="C240" s="421" t="s">
        <v>180</v>
      </c>
      <c r="D240" s="421" t="s">
        <v>252</v>
      </c>
      <c r="E240" s="456">
        <v>43891</v>
      </c>
      <c r="F240" s="421">
        <v>3</v>
      </c>
      <c r="G240" s="422">
        <v>4</v>
      </c>
    </row>
    <row r="241" spans="1:7">
      <c r="A241" s="4">
        <v>20</v>
      </c>
      <c r="B241" s="421" t="s">
        <v>1563</v>
      </c>
      <c r="C241" s="421" t="s">
        <v>1527</v>
      </c>
      <c r="D241" s="421" t="s">
        <v>252</v>
      </c>
      <c r="E241" s="456">
        <v>43891</v>
      </c>
      <c r="F241" s="421">
        <v>4</v>
      </c>
      <c r="G241" s="422">
        <v>3</v>
      </c>
    </row>
    <row r="242" spans="1:7">
      <c r="A242" s="4">
        <v>20</v>
      </c>
      <c r="B242" s="421" t="s">
        <v>1563</v>
      </c>
      <c r="C242" s="421" t="s">
        <v>166</v>
      </c>
      <c r="D242" s="421" t="s">
        <v>252</v>
      </c>
      <c r="E242" s="456">
        <v>43891</v>
      </c>
      <c r="F242" s="421">
        <v>5</v>
      </c>
      <c r="G242" s="422">
        <v>2</v>
      </c>
    </row>
    <row r="243" spans="1:7">
      <c r="A243" s="4">
        <v>20</v>
      </c>
      <c r="B243" s="421" t="s">
        <v>1563</v>
      </c>
      <c r="C243" s="421" t="s">
        <v>93</v>
      </c>
      <c r="D243" s="421" t="s">
        <v>252</v>
      </c>
      <c r="E243" s="456">
        <v>43891</v>
      </c>
      <c r="F243" s="421">
        <v>6</v>
      </c>
      <c r="G243" s="422">
        <v>1</v>
      </c>
    </row>
    <row r="244" spans="1:7">
      <c r="A244" s="4">
        <v>21</v>
      </c>
      <c r="B244" s="421" t="s">
        <v>1564</v>
      </c>
      <c r="C244" s="421" t="s">
        <v>90</v>
      </c>
      <c r="D244" s="421" t="s">
        <v>277</v>
      </c>
      <c r="E244" s="456">
        <v>43716</v>
      </c>
      <c r="F244" s="422">
        <v>1</v>
      </c>
      <c r="G244" s="421">
        <v>6</v>
      </c>
    </row>
    <row r="245" spans="1:7">
      <c r="A245" s="4">
        <v>21</v>
      </c>
      <c r="B245" s="421" t="s">
        <v>1564</v>
      </c>
      <c r="C245" s="421" t="s">
        <v>92</v>
      </c>
      <c r="D245" s="421" t="s">
        <v>277</v>
      </c>
      <c r="E245" s="456">
        <v>43716</v>
      </c>
      <c r="F245" s="422">
        <v>2</v>
      </c>
      <c r="G245" s="421">
        <v>5</v>
      </c>
    </row>
    <row r="246" spans="1:7">
      <c r="A246" s="4">
        <v>21</v>
      </c>
      <c r="B246" s="421" t="s">
        <v>1564</v>
      </c>
      <c r="C246" s="421" t="s">
        <v>162</v>
      </c>
      <c r="D246" s="421" t="s">
        <v>277</v>
      </c>
      <c r="E246" s="456">
        <v>43716</v>
      </c>
      <c r="F246" s="422">
        <v>3</v>
      </c>
      <c r="G246" s="421">
        <v>4</v>
      </c>
    </row>
    <row r="247" spans="1:7">
      <c r="A247" s="4">
        <v>21</v>
      </c>
      <c r="B247" s="421" t="s">
        <v>1564</v>
      </c>
      <c r="C247" s="421" t="s">
        <v>109</v>
      </c>
      <c r="D247" s="421" t="s">
        <v>277</v>
      </c>
      <c r="E247" s="456">
        <v>43716</v>
      </c>
      <c r="F247" s="422">
        <v>4</v>
      </c>
      <c r="G247" s="421">
        <v>3</v>
      </c>
    </row>
    <row r="248" spans="1:7">
      <c r="A248" s="4">
        <v>21</v>
      </c>
      <c r="B248" s="421" t="s">
        <v>1564</v>
      </c>
      <c r="C248" s="421" t="s">
        <v>109</v>
      </c>
      <c r="D248" s="421" t="s">
        <v>277</v>
      </c>
      <c r="E248" s="456">
        <v>43716</v>
      </c>
      <c r="F248" s="422">
        <v>5</v>
      </c>
      <c r="G248" s="421">
        <v>2</v>
      </c>
    </row>
    <row r="249" spans="1:7">
      <c r="A249" s="4">
        <v>21</v>
      </c>
      <c r="B249" s="421" t="s">
        <v>1564</v>
      </c>
      <c r="C249" s="421" t="s">
        <v>1527</v>
      </c>
      <c r="D249" s="421" t="s">
        <v>277</v>
      </c>
      <c r="E249" s="456">
        <v>43716</v>
      </c>
      <c r="F249" s="422">
        <v>6</v>
      </c>
      <c r="G249" s="421">
        <v>1</v>
      </c>
    </row>
    <row r="250" spans="1:7">
      <c r="A250" s="4">
        <v>21</v>
      </c>
      <c r="B250" s="421" t="s">
        <v>1564</v>
      </c>
      <c r="C250" s="421" t="s">
        <v>92</v>
      </c>
      <c r="D250" s="421" t="s">
        <v>252</v>
      </c>
      <c r="E250" s="456">
        <v>43891</v>
      </c>
      <c r="F250" s="421">
        <v>1</v>
      </c>
      <c r="G250" s="422">
        <v>6</v>
      </c>
    </row>
    <row r="251" spans="1:7">
      <c r="A251" s="4">
        <v>21</v>
      </c>
      <c r="B251" s="421" t="s">
        <v>1564</v>
      </c>
      <c r="C251" s="421" t="s">
        <v>109</v>
      </c>
      <c r="D251" s="421" t="s">
        <v>252</v>
      </c>
      <c r="E251" s="456">
        <v>43891</v>
      </c>
      <c r="F251" s="421">
        <v>2</v>
      </c>
      <c r="G251" s="422">
        <v>5</v>
      </c>
    </row>
    <row r="252" spans="1:7">
      <c r="A252" s="4">
        <v>21</v>
      </c>
      <c r="B252" s="421" t="s">
        <v>1564</v>
      </c>
      <c r="C252" s="421" t="s">
        <v>179</v>
      </c>
      <c r="D252" s="421" t="s">
        <v>252</v>
      </c>
      <c r="E252" s="456">
        <v>43891</v>
      </c>
      <c r="F252" s="421">
        <v>3</v>
      </c>
      <c r="G252" s="422">
        <v>4</v>
      </c>
    </row>
    <row r="253" spans="1:7">
      <c r="A253" s="4">
        <v>21</v>
      </c>
      <c r="B253" s="421" t="s">
        <v>1564</v>
      </c>
      <c r="C253" s="421" t="s">
        <v>1527</v>
      </c>
      <c r="D253" s="421" t="s">
        <v>252</v>
      </c>
      <c r="E253" s="456">
        <v>43891</v>
      </c>
      <c r="F253" s="421">
        <v>4</v>
      </c>
      <c r="G253" s="422">
        <v>3</v>
      </c>
    </row>
    <row r="254" spans="1:7">
      <c r="A254" s="4">
        <v>21</v>
      </c>
      <c r="B254" s="421" t="s">
        <v>1564</v>
      </c>
      <c r="C254" s="421" t="s">
        <v>1527</v>
      </c>
      <c r="D254" s="421" t="s">
        <v>252</v>
      </c>
      <c r="E254" s="456">
        <v>43891</v>
      </c>
      <c r="F254" s="421">
        <v>5</v>
      </c>
      <c r="G254" s="422">
        <v>2</v>
      </c>
    </row>
    <row r="255" spans="1:7">
      <c r="A255" s="4">
        <v>21</v>
      </c>
      <c r="B255" s="421" t="s">
        <v>1564</v>
      </c>
      <c r="C255" s="421" t="s">
        <v>179</v>
      </c>
      <c r="D255" s="421" t="s">
        <v>252</v>
      </c>
      <c r="E255" s="456">
        <v>43891</v>
      </c>
      <c r="F255" s="421">
        <v>6</v>
      </c>
      <c r="G255" s="422">
        <v>1</v>
      </c>
    </row>
    <row r="256" spans="1:7">
      <c r="A256" s="4">
        <v>22</v>
      </c>
      <c r="B256" s="421" t="s">
        <v>1565</v>
      </c>
      <c r="C256" s="421" t="s">
        <v>114</v>
      </c>
      <c r="D256" s="421" t="s">
        <v>277</v>
      </c>
      <c r="E256" s="456">
        <v>43716</v>
      </c>
      <c r="F256" s="422">
        <v>1</v>
      </c>
      <c r="G256" s="421">
        <v>6</v>
      </c>
    </row>
    <row r="257" spans="1:7">
      <c r="A257" s="4">
        <v>22</v>
      </c>
      <c r="B257" s="421" t="s">
        <v>1565</v>
      </c>
      <c r="C257" s="421" t="s">
        <v>52</v>
      </c>
      <c r="D257" s="421" t="s">
        <v>277</v>
      </c>
      <c r="E257" s="456">
        <v>43716</v>
      </c>
      <c r="F257" s="422">
        <v>2</v>
      </c>
      <c r="G257" s="421">
        <v>5</v>
      </c>
    </row>
    <row r="258" spans="1:7">
      <c r="A258" s="4">
        <v>22</v>
      </c>
      <c r="B258" s="421" t="s">
        <v>1565</v>
      </c>
      <c r="C258" s="421" t="s">
        <v>103</v>
      </c>
      <c r="D258" s="421" t="s">
        <v>277</v>
      </c>
      <c r="E258" s="456">
        <v>43716</v>
      </c>
      <c r="F258" s="422">
        <v>3</v>
      </c>
      <c r="G258" s="421">
        <v>4</v>
      </c>
    </row>
    <row r="259" spans="1:7">
      <c r="A259" s="4">
        <v>22</v>
      </c>
      <c r="B259" s="421" t="s">
        <v>1565</v>
      </c>
      <c r="C259" s="421" t="s">
        <v>122</v>
      </c>
      <c r="D259" s="421" t="s">
        <v>277</v>
      </c>
      <c r="E259" s="456">
        <v>43716</v>
      </c>
      <c r="F259" s="422">
        <v>4</v>
      </c>
      <c r="G259" s="421">
        <v>3</v>
      </c>
    </row>
    <row r="260" spans="1:7">
      <c r="A260" s="4">
        <v>22</v>
      </c>
      <c r="B260" s="421" t="s">
        <v>1565</v>
      </c>
      <c r="C260" s="421" t="s">
        <v>1601</v>
      </c>
      <c r="D260" s="421" t="s">
        <v>277</v>
      </c>
      <c r="E260" s="456">
        <v>43716</v>
      </c>
      <c r="F260" s="422">
        <v>5</v>
      </c>
      <c r="G260" s="421">
        <v>2</v>
      </c>
    </row>
    <row r="261" spans="1:7">
      <c r="A261" s="4">
        <v>22</v>
      </c>
      <c r="B261" s="421" t="s">
        <v>1565</v>
      </c>
      <c r="C261" s="421" t="s">
        <v>998</v>
      </c>
      <c r="D261" s="421" t="s">
        <v>277</v>
      </c>
      <c r="E261" s="456">
        <v>43716</v>
      </c>
      <c r="F261" s="422">
        <v>6</v>
      </c>
      <c r="G261" s="421">
        <v>1</v>
      </c>
    </row>
    <row r="262" spans="1:7">
      <c r="A262" s="4">
        <v>22</v>
      </c>
      <c r="B262" s="421" t="s">
        <v>1565</v>
      </c>
      <c r="C262" s="421" t="s">
        <v>95</v>
      </c>
      <c r="D262" s="421" t="s">
        <v>252</v>
      </c>
      <c r="E262" s="456">
        <v>43891</v>
      </c>
      <c r="F262" s="421">
        <v>1</v>
      </c>
      <c r="G262" s="422">
        <v>6</v>
      </c>
    </row>
    <row r="263" spans="1:7">
      <c r="A263" s="4">
        <v>22</v>
      </c>
      <c r="B263" s="421" t="s">
        <v>1565</v>
      </c>
      <c r="C263" s="421" t="s">
        <v>1487</v>
      </c>
      <c r="D263" s="421" t="s">
        <v>252</v>
      </c>
      <c r="E263" s="456">
        <v>43891</v>
      </c>
      <c r="F263" s="421">
        <v>2</v>
      </c>
      <c r="G263" s="422">
        <v>5</v>
      </c>
    </row>
    <row r="264" spans="1:7">
      <c r="A264" s="4">
        <v>22</v>
      </c>
      <c r="B264" s="421" t="s">
        <v>1565</v>
      </c>
      <c r="C264" s="421" t="s">
        <v>103</v>
      </c>
      <c r="D264" s="421" t="s">
        <v>252</v>
      </c>
      <c r="E264" s="456">
        <v>43891</v>
      </c>
      <c r="F264" s="421">
        <v>3</v>
      </c>
      <c r="G264" s="422">
        <v>4</v>
      </c>
    </row>
    <row r="265" spans="1:7">
      <c r="A265" s="4">
        <v>22</v>
      </c>
      <c r="B265" s="421" t="s">
        <v>1565</v>
      </c>
      <c r="C265" s="421" t="s">
        <v>165</v>
      </c>
      <c r="D265" s="421" t="s">
        <v>252</v>
      </c>
      <c r="E265" s="456">
        <v>43891</v>
      </c>
      <c r="F265" s="421">
        <v>4</v>
      </c>
      <c r="G265" s="422">
        <v>3</v>
      </c>
    </row>
    <row r="266" spans="1:7">
      <c r="A266" s="4">
        <v>22</v>
      </c>
      <c r="B266" s="421" t="s">
        <v>1565</v>
      </c>
      <c r="C266" s="421" t="s">
        <v>179</v>
      </c>
      <c r="D266" s="421" t="s">
        <v>252</v>
      </c>
      <c r="E266" s="456">
        <v>43891</v>
      </c>
      <c r="F266" s="421">
        <v>5</v>
      </c>
      <c r="G266" s="422">
        <v>2</v>
      </c>
    </row>
    <row r="267" spans="1:7">
      <c r="A267" s="4">
        <v>22</v>
      </c>
      <c r="B267" s="421" t="s">
        <v>1565</v>
      </c>
      <c r="C267" s="421" t="s">
        <v>115</v>
      </c>
      <c r="D267" s="421" t="s">
        <v>252</v>
      </c>
      <c r="E267" s="456">
        <v>43891</v>
      </c>
      <c r="F267" s="421">
        <v>6</v>
      </c>
      <c r="G267" s="422">
        <v>1</v>
      </c>
    </row>
    <row r="268" spans="1:7">
      <c r="A268" s="4">
        <v>23</v>
      </c>
      <c r="B268" s="421" t="s">
        <v>1566</v>
      </c>
      <c r="C268" s="421" t="s">
        <v>172</v>
      </c>
      <c r="D268" s="421" t="s">
        <v>277</v>
      </c>
      <c r="E268" s="456">
        <v>43716</v>
      </c>
      <c r="F268" s="422">
        <v>1</v>
      </c>
      <c r="G268" s="421">
        <v>6</v>
      </c>
    </row>
    <row r="269" spans="1:7">
      <c r="A269" s="4">
        <v>23</v>
      </c>
      <c r="B269" s="421" t="s">
        <v>1566</v>
      </c>
      <c r="C269" s="421" t="s">
        <v>1135</v>
      </c>
      <c r="D269" s="421" t="s">
        <v>277</v>
      </c>
      <c r="E269" s="456">
        <v>43716</v>
      </c>
      <c r="F269" s="422">
        <v>2</v>
      </c>
      <c r="G269" s="421">
        <v>5</v>
      </c>
    </row>
    <row r="270" spans="1:7">
      <c r="A270" s="4">
        <v>23</v>
      </c>
      <c r="B270" s="421" t="s">
        <v>1566</v>
      </c>
      <c r="C270" s="421" t="s">
        <v>116</v>
      </c>
      <c r="D270" s="421" t="s">
        <v>277</v>
      </c>
      <c r="E270" s="456">
        <v>43716</v>
      </c>
      <c r="F270" s="422">
        <v>3</v>
      </c>
      <c r="G270" s="421">
        <v>4</v>
      </c>
    </row>
    <row r="271" spans="1:7">
      <c r="A271" s="4">
        <v>23</v>
      </c>
      <c r="B271" s="421" t="s">
        <v>1566</v>
      </c>
      <c r="C271" s="421" t="s">
        <v>95</v>
      </c>
      <c r="D271" s="421" t="s">
        <v>277</v>
      </c>
      <c r="E271" s="456">
        <v>43716</v>
      </c>
      <c r="F271" s="422">
        <v>4</v>
      </c>
      <c r="G271" s="421">
        <v>3</v>
      </c>
    </row>
    <row r="272" spans="1:7">
      <c r="A272" s="4">
        <v>23</v>
      </c>
      <c r="B272" s="421" t="s">
        <v>1566</v>
      </c>
      <c r="C272" s="421" t="s">
        <v>176</v>
      </c>
      <c r="D272" s="421" t="s">
        <v>277</v>
      </c>
      <c r="E272" s="456">
        <v>43716</v>
      </c>
      <c r="F272" s="422">
        <v>5</v>
      </c>
      <c r="G272" s="421">
        <v>2</v>
      </c>
    </row>
    <row r="273" spans="1:7">
      <c r="A273" s="4">
        <v>23</v>
      </c>
      <c r="B273" s="421" t="s">
        <v>1566</v>
      </c>
      <c r="C273" s="421" t="s">
        <v>79</v>
      </c>
      <c r="D273" s="421" t="s">
        <v>277</v>
      </c>
      <c r="E273" s="456">
        <v>43716</v>
      </c>
      <c r="F273" s="422">
        <v>6</v>
      </c>
      <c r="G273" s="421">
        <v>1</v>
      </c>
    </row>
    <row r="274" spans="1:7">
      <c r="A274" s="4">
        <v>23</v>
      </c>
      <c r="B274" s="421" t="s">
        <v>1566</v>
      </c>
      <c r="C274" s="421" t="s">
        <v>96</v>
      </c>
      <c r="D274" s="421" t="s">
        <v>252</v>
      </c>
      <c r="E274" s="456">
        <v>43891</v>
      </c>
      <c r="F274" s="421">
        <v>1</v>
      </c>
      <c r="G274" s="422">
        <v>6</v>
      </c>
    </row>
    <row r="275" spans="1:7">
      <c r="A275" s="4">
        <v>23</v>
      </c>
      <c r="B275" s="421" t="s">
        <v>1566</v>
      </c>
      <c r="C275" s="421" t="s">
        <v>998</v>
      </c>
      <c r="D275" s="421" t="s">
        <v>252</v>
      </c>
      <c r="E275" s="456">
        <v>43891</v>
      </c>
      <c r="F275" s="421">
        <v>2</v>
      </c>
      <c r="G275" s="422">
        <v>5</v>
      </c>
    </row>
    <row r="276" spans="1:7">
      <c r="A276" s="4">
        <v>23</v>
      </c>
      <c r="B276" s="421" t="s">
        <v>1566</v>
      </c>
      <c r="C276" s="421" t="s">
        <v>103</v>
      </c>
      <c r="D276" s="421" t="s">
        <v>252</v>
      </c>
      <c r="E276" s="456">
        <v>43891</v>
      </c>
      <c r="F276" s="421">
        <v>3</v>
      </c>
      <c r="G276" s="422">
        <v>4</v>
      </c>
    </row>
    <row r="277" spans="1:7">
      <c r="A277" s="4">
        <v>23</v>
      </c>
      <c r="B277" s="421" t="s">
        <v>1566</v>
      </c>
      <c r="C277" s="421" t="s">
        <v>1135</v>
      </c>
      <c r="D277" s="421" t="s">
        <v>252</v>
      </c>
      <c r="E277" s="456">
        <v>43891</v>
      </c>
      <c r="F277" s="421">
        <v>4</v>
      </c>
      <c r="G277" s="422">
        <v>3</v>
      </c>
    </row>
    <row r="278" spans="1:7">
      <c r="A278" s="4">
        <v>23</v>
      </c>
      <c r="B278" s="421" t="s">
        <v>1566</v>
      </c>
      <c r="C278" s="421" t="s">
        <v>1487</v>
      </c>
      <c r="D278" s="421" t="s">
        <v>252</v>
      </c>
      <c r="E278" s="456">
        <v>43891</v>
      </c>
      <c r="F278" s="421">
        <v>5</v>
      </c>
      <c r="G278" s="422">
        <v>2</v>
      </c>
    </row>
    <row r="279" spans="1:7">
      <c r="A279" s="4">
        <v>23</v>
      </c>
      <c r="B279" s="421" t="s">
        <v>1566</v>
      </c>
      <c r="C279" s="421" t="s">
        <v>1487</v>
      </c>
      <c r="D279" s="421" t="s">
        <v>252</v>
      </c>
      <c r="E279" s="456">
        <v>43891</v>
      </c>
      <c r="F279" s="421">
        <v>6</v>
      </c>
      <c r="G279" s="422">
        <v>1</v>
      </c>
    </row>
    <row r="280" spans="1:7">
      <c r="A280" s="4">
        <v>24</v>
      </c>
      <c r="B280" s="421" t="s">
        <v>1567</v>
      </c>
      <c r="C280" s="421" t="s">
        <v>122</v>
      </c>
      <c r="D280" s="421" t="s">
        <v>277</v>
      </c>
      <c r="E280" s="456">
        <v>43716</v>
      </c>
      <c r="F280" s="422">
        <v>1</v>
      </c>
      <c r="G280" s="421">
        <v>6</v>
      </c>
    </row>
    <row r="281" spans="1:7">
      <c r="A281" s="4">
        <v>24</v>
      </c>
      <c r="B281" s="421" t="s">
        <v>1567</v>
      </c>
      <c r="C281" s="421" t="s">
        <v>176</v>
      </c>
      <c r="D281" s="421" t="s">
        <v>277</v>
      </c>
      <c r="E281" s="456">
        <v>43716</v>
      </c>
      <c r="F281" s="422">
        <v>2</v>
      </c>
      <c r="G281" s="421">
        <v>5</v>
      </c>
    </row>
    <row r="282" spans="1:7">
      <c r="A282" s="4">
        <v>24</v>
      </c>
      <c r="B282" s="421" t="s">
        <v>1567</v>
      </c>
      <c r="C282" s="421" t="s">
        <v>95</v>
      </c>
      <c r="D282" s="421" t="s">
        <v>277</v>
      </c>
      <c r="E282" s="456">
        <v>43716</v>
      </c>
      <c r="F282" s="422">
        <v>3</v>
      </c>
      <c r="G282" s="421">
        <v>4</v>
      </c>
    </row>
    <row r="283" spans="1:7">
      <c r="A283" s="4">
        <v>24</v>
      </c>
      <c r="B283" s="421" t="s">
        <v>1567</v>
      </c>
      <c r="C283" s="421" t="s">
        <v>1527</v>
      </c>
      <c r="D283" s="421" t="s">
        <v>277</v>
      </c>
      <c r="E283" s="456">
        <v>43716</v>
      </c>
      <c r="F283" s="422">
        <v>4</v>
      </c>
      <c r="G283" s="421">
        <v>3</v>
      </c>
    </row>
    <row r="284" spans="1:7">
      <c r="A284" s="4">
        <v>24</v>
      </c>
      <c r="B284" s="421" t="s">
        <v>1567</v>
      </c>
      <c r="C284" s="421" t="s">
        <v>1590</v>
      </c>
      <c r="D284" s="421" t="s">
        <v>277</v>
      </c>
      <c r="E284" s="456">
        <v>43716</v>
      </c>
      <c r="F284" s="422">
        <v>5</v>
      </c>
      <c r="G284" s="421">
        <v>2</v>
      </c>
    </row>
    <row r="285" spans="1:7">
      <c r="A285" s="4">
        <v>24</v>
      </c>
      <c r="B285" s="421" t="s">
        <v>1567</v>
      </c>
      <c r="C285" s="421" t="s">
        <v>122</v>
      </c>
      <c r="D285" s="421" t="s">
        <v>277</v>
      </c>
      <c r="E285" s="456">
        <v>43716</v>
      </c>
      <c r="F285" s="422">
        <v>6</v>
      </c>
      <c r="G285" s="421">
        <v>1</v>
      </c>
    </row>
    <row r="286" spans="1:7">
      <c r="A286" s="4">
        <v>24</v>
      </c>
      <c r="B286" s="421" t="s">
        <v>1567</v>
      </c>
      <c r="C286" s="421" t="s">
        <v>568</v>
      </c>
      <c r="D286" s="421" t="s">
        <v>252</v>
      </c>
      <c r="E286" s="456">
        <v>43891</v>
      </c>
      <c r="F286" s="421">
        <v>1</v>
      </c>
      <c r="G286" s="422">
        <v>6</v>
      </c>
    </row>
    <row r="287" spans="1:7">
      <c r="A287" s="4">
        <v>24</v>
      </c>
      <c r="B287" s="421" t="s">
        <v>1567</v>
      </c>
      <c r="C287" s="421" t="s">
        <v>568</v>
      </c>
      <c r="D287" s="421" t="s">
        <v>252</v>
      </c>
      <c r="E287" s="456">
        <v>43891</v>
      </c>
      <c r="F287" s="421">
        <v>2</v>
      </c>
      <c r="G287" s="422">
        <v>5</v>
      </c>
    </row>
    <row r="288" spans="1:7">
      <c r="A288" s="4">
        <v>24</v>
      </c>
      <c r="B288" s="421" t="s">
        <v>1567</v>
      </c>
      <c r="C288" s="421" t="s">
        <v>168</v>
      </c>
      <c r="D288" s="421" t="s">
        <v>252</v>
      </c>
      <c r="E288" s="456">
        <v>43891</v>
      </c>
      <c r="F288" s="421">
        <v>3</v>
      </c>
      <c r="G288" s="422">
        <v>4</v>
      </c>
    </row>
    <row r="289" spans="1:7">
      <c r="A289" s="4">
        <v>24</v>
      </c>
      <c r="B289" s="421" t="s">
        <v>1567</v>
      </c>
      <c r="C289" s="421" t="s">
        <v>568</v>
      </c>
      <c r="D289" s="421" t="s">
        <v>252</v>
      </c>
      <c r="E289" s="456">
        <v>43891</v>
      </c>
      <c r="F289" s="421">
        <v>4</v>
      </c>
      <c r="G289" s="422">
        <v>3</v>
      </c>
    </row>
    <row r="290" spans="1:7">
      <c r="A290" s="4">
        <v>24</v>
      </c>
      <c r="B290" s="421" t="s">
        <v>1567</v>
      </c>
      <c r="C290" s="421" t="s">
        <v>198</v>
      </c>
      <c r="D290" s="421" t="s">
        <v>252</v>
      </c>
      <c r="E290" s="456">
        <v>43891</v>
      </c>
      <c r="F290" s="421">
        <v>5</v>
      </c>
      <c r="G290" s="422">
        <v>2</v>
      </c>
    </row>
    <row r="291" spans="1:7">
      <c r="A291" s="4">
        <v>24</v>
      </c>
      <c r="B291" s="421" t="s">
        <v>1567</v>
      </c>
      <c r="C291" s="421" t="s">
        <v>1135</v>
      </c>
      <c r="D291" s="421" t="s">
        <v>252</v>
      </c>
      <c r="E291" s="456">
        <v>43891</v>
      </c>
      <c r="F291" s="421">
        <v>6</v>
      </c>
      <c r="G291" s="422">
        <v>1</v>
      </c>
    </row>
    <row r="292" spans="1:7">
      <c r="A292" s="4">
        <v>25</v>
      </c>
      <c r="B292" s="421" t="s">
        <v>1568</v>
      </c>
      <c r="C292" s="421" t="s">
        <v>1135</v>
      </c>
      <c r="D292" s="421" t="s">
        <v>277</v>
      </c>
      <c r="E292" s="456">
        <v>43716</v>
      </c>
      <c r="F292" s="422">
        <v>1</v>
      </c>
      <c r="G292" s="421">
        <v>6</v>
      </c>
    </row>
    <row r="293" spans="1:7">
      <c r="A293" s="4">
        <v>25</v>
      </c>
      <c r="B293" s="421" t="s">
        <v>1568</v>
      </c>
      <c r="C293" s="421" t="s">
        <v>116</v>
      </c>
      <c r="D293" s="421" t="s">
        <v>277</v>
      </c>
      <c r="E293" s="456">
        <v>43716</v>
      </c>
      <c r="F293" s="422">
        <v>2</v>
      </c>
      <c r="G293" s="421">
        <v>5</v>
      </c>
    </row>
    <row r="294" spans="1:7">
      <c r="A294" s="4">
        <v>25</v>
      </c>
      <c r="B294" s="421" t="s">
        <v>1568</v>
      </c>
      <c r="C294" s="421" t="s">
        <v>141</v>
      </c>
      <c r="D294" s="421" t="s">
        <v>277</v>
      </c>
      <c r="E294" s="456">
        <v>43716</v>
      </c>
      <c r="F294" s="422">
        <v>3</v>
      </c>
      <c r="G294" s="421">
        <v>4</v>
      </c>
    </row>
    <row r="295" spans="1:7">
      <c r="A295" s="4">
        <v>25</v>
      </c>
      <c r="B295" s="421" t="s">
        <v>1568</v>
      </c>
      <c r="C295" s="421" t="s">
        <v>113</v>
      </c>
      <c r="D295" s="421" t="s">
        <v>277</v>
      </c>
      <c r="E295" s="456">
        <v>43716</v>
      </c>
      <c r="F295" s="422">
        <v>4</v>
      </c>
      <c r="G295" s="421">
        <v>3</v>
      </c>
    </row>
    <row r="296" spans="1:7">
      <c r="A296" s="4">
        <v>25</v>
      </c>
      <c r="B296" s="421" t="s">
        <v>1568</v>
      </c>
      <c r="C296" s="421" t="s">
        <v>59</v>
      </c>
      <c r="D296" s="421" t="s">
        <v>277</v>
      </c>
      <c r="E296" s="456">
        <v>43716</v>
      </c>
      <c r="F296" s="422">
        <v>5</v>
      </c>
      <c r="G296" s="421">
        <v>2</v>
      </c>
    </row>
    <row r="297" spans="1:7">
      <c r="A297" s="4">
        <v>25</v>
      </c>
      <c r="B297" s="421" t="s">
        <v>1568</v>
      </c>
      <c r="C297" s="421" t="s">
        <v>998</v>
      </c>
      <c r="D297" s="421" t="s">
        <v>277</v>
      </c>
      <c r="E297" s="456">
        <v>43716</v>
      </c>
      <c r="F297" s="422">
        <v>6</v>
      </c>
      <c r="G297" s="421">
        <v>1</v>
      </c>
    </row>
    <row r="298" spans="1:7">
      <c r="A298" s="4">
        <v>25</v>
      </c>
      <c r="B298" s="421" t="s">
        <v>1568</v>
      </c>
      <c r="C298" s="421" t="s">
        <v>90</v>
      </c>
      <c r="D298" s="421" t="s">
        <v>252</v>
      </c>
      <c r="E298" s="456">
        <v>43891</v>
      </c>
      <c r="F298" s="421">
        <v>1</v>
      </c>
      <c r="G298" s="422">
        <v>6</v>
      </c>
    </row>
    <row r="299" spans="1:7">
      <c r="A299" s="4">
        <v>25</v>
      </c>
      <c r="B299" s="421" t="s">
        <v>1568</v>
      </c>
      <c r="C299" s="421" t="s">
        <v>519</v>
      </c>
      <c r="D299" s="421" t="s">
        <v>252</v>
      </c>
      <c r="E299" s="456">
        <v>43891</v>
      </c>
      <c r="F299" s="421">
        <v>2</v>
      </c>
      <c r="G299" s="422">
        <v>5</v>
      </c>
    </row>
    <row r="300" spans="1:7">
      <c r="A300" s="4">
        <v>25</v>
      </c>
      <c r="B300" s="421" t="s">
        <v>1568</v>
      </c>
      <c r="C300" s="421" t="s">
        <v>90</v>
      </c>
      <c r="D300" s="421" t="s">
        <v>252</v>
      </c>
      <c r="E300" s="456">
        <v>43891</v>
      </c>
      <c r="F300" s="421">
        <v>3</v>
      </c>
      <c r="G300" s="422">
        <v>4</v>
      </c>
    </row>
    <row r="301" spans="1:7">
      <c r="A301" s="4">
        <v>25</v>
      </c>
      <c r="B301" s="421" t="s">
        <v>1568</v>
      </c>
      <c r="C301" s="421" t="s">
        <v>998</v>
      </c>
      <c r="D301" s="421" t="s">
        <v>252</v>
      </c>
      <c r="E301" s="456">
        <v>43891</v>
      </c>
      <c r="F301" s="421">
        <v>4</v>
      </c>
      <c r="G301" s="422">
        <v>3</v>
      </c>
    </row>
    <row r="302" spans="1:7">
      <c r="A302" s="4">
        <v>25</v>
      </c>
      <c r="B302" s="421" t="s">
        <v>1568</v>
      </c>
      <c r="C302" s="421" t="s">
        <v>998</v>
      </c>
      <c r="D302" s="421" t="s">
        <v>252</v>
      </c>
      <c r="E302" s="456">
        <v>43891</v>
      </c>
      <c r="F302" s="421">
        <v>5</v>
      </c>
      <c r="G302" s="422">
        <v>2</v>
      </c>
    </row>
    <row r="303" spans="1:7">
      <c r="A303" s="4">
        <v>25</v>
      </c>
      <c r="B303" s="421" t="s">
        <v>1568</v>
      </c>
      <c r="C303" s="421" t="s">
        <v>166</v>
      </c>
      <c r="D303" s="421" t="s">
        <v>252</v>
      </c>
      <c r="E303" s="456">
        <v>43891</v>
      </c>
      <c r="F303" s="421">
        <v>6</v>
      </c>
      <c r="G303" s="422">
        <v>1</v>
      </c>
    </row>
    <row r="304" spans="1:7" ht="13.5" customHeight="1">
      <c r="A304" s="4">
        <v>27</v>
      </c>
      <c r="B304" s="421" t="s">
        <v>1569</v>
      </c>
      <c r="C304" s="421" t="s">
        <v>186</v>
      </c>
      <c r="D304" s="421" t="s">
        <v>277</v>
      </c>
      <c r="E304" s="456">
        <v>43716</v>
      </c>
      <c r="F304" s="422">
        <v>1</v>
      </c>
      <c r="G304" s="421">
        <v>6</v>
      </c>
    </row>
    <row r="305" spans="1:7">
      <c r="A305" s="4">
        <v>27</v>
      </c>
      <c r="B305" s="421" t="s">
        <v>1569</v>
      </c>
      <c r="C305" s="421" t="s">
        <v>122</v>
      </c>
      <c r="D305" s="421" t="s">
        <v>277</v>
      </c>
      <c r="E305" s="456">
        <v>43716</v>
      </c>
      <c r="F305" s="422">
        <v>2</v>
      </c>
      <c r="G305" s="421">
        <v>5</v>
      </c>
    </row>
    <row r="306" spans="1:7">
      <c r="A306" s="4">
        <v>27</v>
      </c>
      <c r="B306" s="421" t="s">
        <v>1569</v>
      </c>
      <c r="C306" s="421" t="s">
        <v>92</v>
      </c>
      <c r="D306" s="421" t="s">
        <v>277</v>
      </c>
      <c r="E306" s="456">
        <v>43716</v>
      </c>
      <c r="F306" s="422">
        <v>3</v>
      </c>
      <c r="G306" s="421">
        <v>4</v>
      </c>
    </row>
    <row r="307" spans="1:7">
      <c r="A307" s="4">
        <v>27</v>
      </c>
      <c r="B307" s="421" t="s">
        <v>1569</v>
      </c>
      <c r="C307" s="421" t="s">
        <v>998</v>
      </c>
      <c r="D307" s="421" t="s">
        <v>277</v>
      </c>
      <c r="E307" s="456">
        <v>43716</v>
      </c>
      <c r="F307" s="422">
        <v>4</v>
      </c>
      <c r="G307" s="421">
        <v>3</v>
      </c>
    </row>
    <row r="308" spans="1:7">
      <c r="A308" s="4">
        <v>27</v>
      </c>
      <c r="B308" s="421" t="s">
        <v>1569</v>
      </c>
      <c r="C308" s="421" t="s">
        <v>122</v>
      </c>
      <c r="D308" s="421" t="s">
        <v>277</v>
      </c>
      <c r="E308" s="456">
        <v>43716</v>
      </c>
      <c r="F308" s="422">
        <v>5</v>
      </c>
      <c r="G308" s="421">
        <v>2</v>
      </c>
    </row>
    <row r="309" spans="1:7">
      <c r="A309" s="4">
        <v>27</v>
      </c>
      <c r="B309" s="421" t="s">
        <v>1569</v>
      </c>
      <c r="C309" s="421" t="s">
        <v>90</v>
      </c>
      <c r="D309" s="421" t="s">
        <v>277</v>
      </c>
      <c r="E309" s="456">
        <v>43716</v>
      </c>
      <c r="F309" s="422">
        <v>6</v>
      </c>
      <c r="G309" s="421">
        <v>1</v>
      </c>
    </row>
    <row r="310" spans="1:7">
      <c r="A310" s="4">
        <v>26</v>
      </c>
      <c r="B310" s="421" t="s">
        <v>1569</v>
      </c>
      <c r="C310" s="421" t="s">
        <v>96</v>
      </c>
      <c r="D310" s="421" t="s">
        <v>252</v>
      </c>
      <c r="E310" s="456">
        <v>43891</v>
      </c>
      <c r="F310" s="422">
        <v>6</v>
      </c>
      <c r="G310" s="421">
        <v>1</v>
      </c>
    </row>
    <row r="311" spans="1:7">
      <c r="A311" s="4">
        <v>26</v>
      </c>
      <c r="B311" s="421" t="s">
        <v>1569</v>
      </c>
      <c r="C311" s="421" t="s">
        <v>169</v>
      </c>
      <c r="D311" s="421" t="s">
        <v>252</v>
      </c>
      <c r="E311" s="456">
        <v>43891</v>
      </c>
      <c r="F311" s="422">
        <v>5</v>
      </c>
      <c r="G311" s="421">
        <v>2</v>
      </c>
    </row>
    <row r="312" spans="1:7">
      <c r="A312" s="4">
        <v>26</v>
      </c>
      <c r="B312" s="421" t="s">
        <v>1569</v>
      </c>
      <c r="C312" s="421" t="s">
        <v>90</v>
      </c>
      <c r="D312" s="421" t="s">
        <v>252</v>
      </c>
      <c r="E312" s="456">
        <v>43891</v>
      </c>
      <c r="F312" s="422">
        <v>4</v>
      </c>
      <c r="G312" s="421">
        <v>3</v>
      </c>
    </row>
    <row r="313" spans="1:7">
      <c r="A313" s="4">
        <v>26</v>
      </c>
      <c r="B313" s="421" t="s">
        <v>1569</v>
      </c>
      <c r="C313" s="421" t="s">
        <v>92</v>
      </c>
      <c r="D313" s="421" t="s">
        <v>252</v>
      </c>
      <c r="E313" s="456">
        <v>43891</v>
      </c>
      <c r="F313" s="422">
        <v>3</v>
      </c>
      <c r="G313" s="421">
        <v>4</v>
      </c>
    </row>
    <row r="314" spans="1:7">
      <c r="A314" s="4">
        <v>26</v>
      </c>
      <c r="B314" s="421" t="s">
        <v>1569</v>
      </c>
      <c r="C314" s="421" t="s">
        <v>998</v>
      </c>
      <c r="D314" s="421" t="s">
        <v>252</v>
      </c>
      <c r="E314" s="456">
        <v>43891</v>
      </c>
      <c r="F314" s="422">
        <v>2</v>
      </c>
      <c r="G314" s="421">
        <v>5</v>
      </c>
    </row>
    <row r="315" spans="1:7">
      <c r="A315" s="4">
        <v>26</v>
      </c>
      <c r="B315" s="421" t="s">
        <v>1569</v>
      </c>
      <c r="C315" s="421" t="s">
        <v>169</v>
      </c>
      <c r="D315" s="421" t="s">
        <v>252</v>
      </c>
      <c r="E315" s="456">
        <v>43891</v>
      </c>
      <c r="F315" s="422">
        <v>1</v>
      </c>
      <c r="G315" s="421">
        <v>6</v>
      </c>
    </row>
    <row r="316" spans="1:7">
      <c r="A316" s="4">
        <v>28</v>
      </c>
      <c r="B316" s="421" t="s">
        <v>1570</v>
      </c>
      <c r="C316" s="421" t="s">
        <v>122</v>
      </c>
      <c r="D316" s="421" t="s">
        <v>277</v>
      </c>
      <c r="E316" s="456">
        <v>43716</v>
      </c>
      <c r="F316" s="422">
        <v>1</v>
      </c>
      <c r="G316" s="421">
        <v>6</v>
      </c>
    </row>
    <row r="317" spans="1:7">
      <c r="A317" s="4">
        <v>28</v>
      </c>
      <c r="B317" s="421" t="s">
        <v>1570</v>
      </c>
      <c r="C317" s="421" t="s">
        <v>122</v>
      </c>
      <c r="D317" s="421" t="s">
        <v>277</v>
      </c>
      <c r="E317" s="456">
        <v>43716</v>
      </c>
      <c r="F317" s="422">
        <v>2</v>
      </c>
      <c r="G317" s="421">
        <v>5</v>
      </c>
    </row>
    <row r="318" spans="1:7">
      <c r="A318" s="4">
        <v>28</v>
      </c>
      <c r="B318" s="421" t="s">
        <v>1570</v>
      </c>
      <c r="C318" s="421" t="s">
        <v>122</v>
      </c>
      <c r="D318" s="421" t="s">
        <v>277</v>
      </c>
      <c r="E318" s="456">
        <v>43716</v>
      </c>
      <c r="F318" s="422">
        <v>3</v>
      </c>
      <c r="G318" s="421">
        <v>4</v>
      </c>
    </row>
    <row r="319" spans="1:7">
      <c r="A319" s="4">
        <v>28</v>
      </c>
      <c r="B319" s="421" t="s">
        <v>1570</v>
      </c>
      <c r="C319" s="421" t="s">
        <v>167</v>
      </c>
      <c r="D319" s="421" t="s">
        <v>277</v>
      </c>
      <c r="E319" s="456">
        <v>43716</v>
      </c>
      <c r="F319" s="422">
        <v>4</v>
      </c>
      <c r="G319" s="421">
        <v>3</v>
      </c>
    </row>
    <row r="320" spans="1:7">
      <c r="A320" s="4">
        <v>28</v>
      </c>
      <c r="B320" s="421" t="s">
        <v>1570</v>
      </c>
      <c r="C320" s="421" t="s">
        <v>1135</v>
      </c>
      <c r="D320" s="421" t="s">
        <v>277</v>
      </c>
      <c r="E320" s="456">
        <v>43716</v>
      </c>
      <c r="F320" s="422">
        <v>5</v>
      </c>
      <c r="G320" s="421">
        <v>2</v>
      </c>
    </row>
    <row r="321" spans="1:7">
      <c r="A321" s="4">
        <v>28</v>
      </c>
      <c r="B321" s="421" t="s">
        <v>1570</v>
      </c>
      <c r="C321" s="421" t="s">
        <v>1602</v>
      </c>
      <c r="D321" s="421" t="s">
        <v>277</v>
      </c>
      <c r="E321" s="456">
        <v>43716</v>
      </c>
      <c r="F321" s="422">
        <v>6</v>
      </c>
      <c r="G321" s="421">
        <v>1</v>
      </c>
    </row>
    <row r="322" spans="1:7">
      <c r="A322" s="4">
        <v>27</v>
      </c>
      <c r="B322" s="421" t="s">
        <v>1570</v>
      </c>
      <c r="C322" s="421" t="s">
        <v>128</v>
      </c>
      <c r="D322" s="421" t="s">
        <v>252</v>
      </c>
      <c r="E322" s="456">
        <v>43891</v>
      </c>
      <c r="F322" s="421">
        <v>1</v>
      </c>
      <c r="G322" s="422">
        <v>6</v>
      </c>
    </row>
    <row r="323" spans="1:7">
      <c r="A323" s="4">
        <v>27</v>
      </c>
      <c r="B323" s="421" t="s">
        <v>1570</v>
      </c>
      <c r="C323" s="421" t="s">
        <v>128</v>
      </c>
      <c r="D323" s="421" t="s">
        <v>252</v>
      </c>
      <c r="E323" s="456">
        <v>43891</v>
      </c>
      <c r="F323" s="421">
        <v>2</v>
      </c>
      <c r="G323" s="422">
        <v>5</v>
      </c>
    </row>
    <row r="324" spans="1:7">
      <c r="A324" s="4">
        <v>27</v>
      </c>
      <c r="B324" s="421" t="s">
        <v>1570</v>
      </c>
      <c r="C324" s="421" t="s">
        <v>128</v>
      </c>
      <c r="D324" s="421" t="s">
        <v>252</v>
      </c>
      <c r="E324" s="456">
        <v>43891</v>
      </c>
      <c r="F324" s="421">
        <v>3</v>
      </c>
      <c r="G324" s="422">
        <v>4</v>
      </c>
    </row>
    <row r="325" spans="1:7">
      <c r="A325" s="4">
        <v>27</v>
      </c>
      <c r="B325" s="421" t="s">
        <v>1570</v>
      </c>
      <c r="C325" s="421" t="s">
        <v>146</v>
      </c>
      <c r="D325" s="421" t="s">
        <v>252</v>
      </c>
      <c r="E325" s="456">
        <v>43891</v>
      </c>
      <c r="F325" s="421">
        <v>4</v>
      </c>
      <c r="G325" s="422">
        <v>3</v>
      </c>
    </row>
    <row r="326" spans="1:7">
      <c r="A326" s="4">
        <v>27</v>
      </c>
      <c r="B326" s="421" t="s">
        <v>1570</v>
      </c>
      <c r="C326" s="421" t="s">
        <v>109</v>
      </c>
      <c r="D326" s="421" t="s">
        <v>252</v>
      </c>
      <c r="E326" s="456">
        <v>43891</v>
      </c>
      <c r="F326" s="421">
        <v>5</v>
      </c>
      <c r="G326" s="422">
        <v>2</v>
      </c>
    </row>
    <row r="327" spans="1:7">
      <c r="A327" s="4">
        <v>27</v>
      </c>
      <c r="B327" s="421" t="s">
        <v>1570</v>
      </c>
      <c r="C327" s="421" t="s">
        <v>166</v>
      </c>
      <c r="D327" s="421" t="s">
        <v>252</v>
      </c>
      <c r="E327" s="456">
        <v>43891</v>
      </c>
      <c r="F327" s="421">
        <v>6</v>
      </c>
      <c r="G327" s="422">
        <v>1</v>
      </c>
    </row>
    <row r="328" spans="1:7">
      <c r="A328" s="4">
        <v>28</v>
      </c>
      <c r="B328" s="421" t="s">
        <v>1571</v>
      </c>
      <c r="C328" s="421" t="s">
        <v>103</v>
      </c>
      <c r="D328" s="421" t="s">
        <v>252</v>
      </c>
      <c r="E328" s="456">
        <v>43891</v>
      </c>
      <c r="F328" s="421">
        <v>1</v>
      </c>
      <c r="G328" s="422">
        <v>6</v>
      </c>
    </row>
    <row r="329" spans="1:7">
      <c r="A329" s="4">
        <v>28</v>
      </c>
      <c r="B329" s="421" t="s">
        <v>1571</v>
      </c>
      <c r="C329" s="421" t="s">
        <v>114</v>
      </c>
      <c r="D329" s="421" t="s">
        <v>252</v>
      </c>
      <c r="E329" s="456">
        <v>43891</v>
      </c>
      <c r="F329" s="421">
        <v>2</v>
      </c>
      <c r="G329" s="422">
        <v>5</v>
      </c>
    </row>
    <row r="330" spans="1:7">
      <c r="A330" s="4">
        <v>28</v>
      </c>
      <c r="B330" s="421" t="s">
        <v>1571</v>
      </c>
      <c r="C330" s="421" t="s">
        <v>95</v>
      </c>
      <c r="D330" s="421" t="s">
        <v>252</v>
      </c>
      <c r="E330" s="456">
        <v>43891</v>
      </c>
      <c r="F330" s="421">
        <v>3</v>
      </c>
      <c r="G330" s="422">
        <v>4</v>
      </c>
    </row>
    <row r="331" spans="1:7">
      <c r="A331" s="4">
        <v>28</v>
      </c>
      <c r="B331" s="421" t="s">
        <v>1571</v>
      </c>
      <c r="C331" s="421" t="s">
        <v>90</v>
      </c>
      <c r="D331" s="421" t="s">
        <v>252</v>
      </c>
      <c r="E331" s="456">
        <v>43891</v>
      </c>
      <c r="F331" s="421">
        <v>4</v>
      </c>
      <c r="G331" s="422">
        <v>3</v>
      </c>
    </row>
    <row r="332" spans="1:7">
      <c r="A332" s="4">
        <v>28</v>
      </c>
      <c r="B332" s="421" t="s">
        <v>1571</v>
      </c>
      <c r="C332" s="421" t="s">
        <v>103</v>
      </c>
      <c r="D332" s="421" t="s">
        <v>252</v>
      </c>
      <c r="E332" s="456">
        <v>43891</v>
      </c>
      <c r="F332" s="421">
        <v>5</v>
      </c>
      <c r="G332" s="422">
        <v>2</v>
      </c>
    </row>
    <row r="333" spans="1:7">
      <c r="A333" s="4">
        <v>28</v>
      </c>
      <c r="B333" s="421" t="s">
        <v>1571</v>
      </c>
      <c r="C333" s="421" t="s">
        <v>196</v>
      </c>
      <c r="D333" s="421" t="s">
        <v>252</v>
      </c>
      <c r="E333" s="456">
        <v>43891</v>
      </c>
      <c r="F333" s="421">
        <v>6</v>
      </c>
      <c r="G333" s="422">
        <v>1</v>
      </c>
    </row>
  </sheetData>
  <sheetProtection selectLockedCells="1" selectUnlockedCells="1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P175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88" sqref="D188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5" width="11.7109375" style="4" customWidth="1"/>
    <col min="16" max="16384" width="9.140625" style="4"/>
  </cols>
  <sheetData>
    <row r="1" spans="2:16" s="2" customFormat="1" ht="29.45" customHeight="1">
      <c r="B1" s="457" t="s">
        <v>1603</v>
      </c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9"/>
    </row>
    <row r="2" spans="2:16" s="2" customFormat="1" ht="14.45" customHeight="1">
      <c r="B2" s="30"/>
    </row>
    <row r="3" spans="2:16" s="31" customFormat="1" ht="18">
      <c r="B3" s="32" t="s">
        <v>1604</v>
      </c>
      <c r="D3" s="33"/>
      <c r="E3" s="33"/>
      <c r="F3" s="33"/>
      <c r="G3" s="33"/>
      <c r="H3" s="33"/>
      <c r="I3" s="33"/>
      <c r="K3" s="32" t="s">
        <v>1605</v>
      </c>
    </row>
    <row r="4" spans="2:16" ht="13.15" customHeight="1">
      <c r="B4" s="34"/>
    </row>
    <row r="5" spans="2:16">
      <c r="B5" s="35" t="s">
        <v>44</v>
      </c>
      <c r="C5" s="36" t="s">
        <v>45</v>
      </c>
      <c r="D5" s="460">
        <v>2015</v>
      </c>
      <c r="E5" s="37">
        <v>2016</v>
      </c>
      <c r="F5" s="38">
        <v>2017</v>
      </c>
      <c r="G5" s="39">
        <v>2018</v>
      </c>
      <c r="H5" s="40">
        <v>2019</v>
      </c>
      <c r="I5" s="42" t="s">
        <v>46</v>
      </c>
      <c r="K5" s="35" t="s">
        <v>47</v>
      </c>
      <c r="L5" s="36" t="s">
        <v>48</v>
      </c>
      <c r="M5" s="36" t="s">
        <v>49</v>
      </c>
      <c r="N5" s="36" t="s">
        <v>50</v>
      </c>
      <c r="O5" s="43" t="s">
        <v>51</v>
      </c>
    </row>
    <row r="6" spans="2:16">
      <c r="B6" s="44" t="s">
        <v>1606</v>
      </c>
      <c r="C6" s="44" t="s">
        <v>129</v>
      </c>
      <c r="D6" s="45"/>
      <c r="E6" s="45"/>
      <c r="F6" s="45">
        <v>3</v>
      </c>
      <c r="G6" s="46"/>
      <c r="H6" s="47"/>
      <c r="I6" s="48">
        <f t="shared" ref="I6:I106" si="0">SUM(D6:H6)</f>
        <v>3</v>
      </c>
      <c r="K6" s="49" t="s">
        <v>1574</v>
      </c>
      <c r="L6" s="50">
        <v>2</v>
      </c>
      <c r="M6" s="51" t="s">
        <v>81</v>
      </c>
      <c r="N6" s="51" t="s">
        <v>1575</v>
      </c>
      <c r="O6" s="52" t="s">
        <v>1578</v>
      </c>
    </row>
    <row r="7" spans="2:16">
      <c r="B7" s="44" t="s">
        <v>200</v>
      </c>
      <c r="C7" s="44" t="s">
        <v>164</v>
      </c>
      <c r="D7" s="45"/>
      <c r="E7" s="45"/>
      <c r="F7" s="45">
        <v>13</v>
      </c>
      <c r="G7" s="45">
        <f>'2018 Exhibitor Points '!H27</f>
        <v>7</v>
      </c>
      <c r="H7" s="47"/>
      <c r="I7" s="48">
        <f t="shared" si="0"/>
        <v>20</v>
      </c>
      <c r="K7" s="53" t="s">
        <v>1574</v>
      </c>
      <c r="L7" s="54">
        <v>10</v>
      </c>
      <c r="M7" s="55" t="s">
        <v>58</v>
      </c>
      <c r="N7" s="55" t="s">
        <v>1575</v>
      </c>
      <c r="O7" s="52" t="s">
        <v>1588</v>
      </c>
    </row>
    <row r="8" spans="2:16">
      <c r="B8" s="56" t="s">
        <v>124</v>
      </c>
      <c r="C8" s="44" t="s">
        <v>91</v>
      </c>
      <c r="D8" s="45"/>
      <c r="E8" s="45"/>
      <c r="F8" s="45">
        <v>38</v>
      </c>
      <c r="G8" s="45">
        <f>'2018 Exhibitor Points '!H42</f>
        <v>32</v>
      </c>
      <c r="H8" s="47">
        <f>'2019 Exhibitor Points'!G35</f>
        <v>20</v>
      </c>
      <c r="I8" s="48">
        <f t="shared" si="0"/>
        <v>90</v>
      </c>
      <c r="K8" s="53" t="s">
        <v>1574</v>
      </c>
      <c r="L8" s="54">
        <v>16</v>
      </c>
      <c r="M8" s="55" t="s">
        <v>55</v>
      </c>
      <c r="N8" s="55" t="s">
        <v>1575</v>
      </c>
      <c r="O8" s="52" t="s">
        <v>1588</v>
      </c>
    </row>
    <row r="9" spans="2:16">
      <c r="B9" s="56" t="s">
        <v>77</v>
      </c>
      <c r="C9" s="44" t="s">
        <v>53</v>
      </c>
      <c r="D9" s="45"/>
      <c r="E9" s="45"/>
      <c r="F9" s="45"/>
      <c r="G9" s="45"/>
      <c r="H9" s="47">
        <f>'2019 Exhibitor Points'!G40</f>
        <v>5</v>
      </c>
      <c r="I9" s="48">
        <f t="shared" si="0"/>
        <v>5</v>
      </c>
      <c r="K9" s="53" t="s">
        <v>1577</v>
      </c>
      <c r="L9" s="54">
        <v>3</v>
      </c>
      <c r="M9" s="55" t="s">
        <v>61</v>
      </c>
      <c r="N9" s="55" t="s">
        <v>252</v>
      </c>
      <c r="O9" s="52" t="s">
        <v>1578</v>
      </c>
    </row>
    <row r="10" spans="2:16">
      <c r="B10" s="56" t="s">
        <v>117</v>
      </c>
      <c r="C10" s="44" t="s">
        <v>91</v>
      </c>
      <c r="D10" s="45"/>
      <c r="E10" s="45"/>
      <c r="F10" s="45"/>
      <c r="G10" s="45"/>
      <c r="H10" s="47"/>
      <c r="I10" s="48">
        <f t="shared" si="0"/>
        <v>0</v>
      </c>
      <c r="K10" s="53" t="s">
        <v>1577</v>
      </c>
      <c r="L10" s="54">
        <v>9</v>
      </c>
      <c r="M10" s="55" t="s">
        <v>64</v>
      </c>
      <c r="N10" s="55" t="s">
        <v>1575</v>
      </c>
      <c r="O10" s="52" t="s">
        <v>1588</v>
      </c>
    </row>
    <row r="11" spans="2:16">
      <c r="B11" s="44" t="s">
        <v>1607</v>
      </c>
      <c r="C11" s="44" t="s">
        <v>164</v>
      </c>
      <c r="D11" s="45"/>
      <c r="E11" s="45"/>
      <c r="F11" s="45">
        <v>5</v>
      </c>
      <c r="G11" s="45"/>
      <c r="H11" s="47"/>
      <c r="I11" s="48">
        <f t="shared" si="0"/>
        <v>5</v>
      </c>
      <c r="K11" s="53" t="s">
        <v>1577</v>
      </c>
      <c r="L11" s="54">
        <v>24</v>
      </c>
      <c r="M11" s="55" t="s">
        <v>70</v>
      </c>
      <c r="N11" s="55" t="s">
        <v>1575</v>
      </c>
      <c r="O11" s="52" t="s">
        <v>1588</v>
      </c>
    </row>
    <row r="12" spans="2:16">
      <c r="B12" s="44" t="s">
        <v>1608</v>
      </c>
      <c r="C12" s="44" t="s">
        <v>164</v>
      </c>
      <c r="D12" s="45"/>
      <c r="E12" s="45"/>
      <c r="F12" s="45">
        <v>7</v>
      </c>
      <c r="G12" s="45"/>
      <c r="H12" s="47"/>
      <c r="I12" s="48">
        <f t="shared" si="0"/>
        <v>7</v>
      </c>
      <c r="K12" s="53" t="s">
        <v>1577</v>
      </c>
      <c r="L12" s="54">
        <v>16</v>
      </c>
      <c r="M12" s="55" t="s">
        <v>68</v>
      </c>
      <c r="N12" s="55" t="s">
        <v>1575</v>
      </c>
      <c r="O12" s="52" t="s">
        <v>1588</v>
      </c>
    </row>
    <row r="13" spans="2:16">
      <c r="B13" s="57" t="s">
        <v>114</v>
      </c>
      <c r="C13" s="44" t="s">
        <v>91</v>
      </c>
      <c r="D13" s="45"/>
      <c r="E13" s="45"/>
      <c r="F13" s="45">
        <f>'2019 Exhibitor Points'!G66</f>
        <v>79</v>
      </c>
      <c r="G13" s="45">
        <f>'2019 Exhibitor Points'!G76</f>
        <v>56</v>
      </c>
      <c r="H13" s="47">
        <f>'2019 Exhibitor Points'!G86</f>
        <v>57</v>
      </c>
      <c r="I13" s="48">
        <f t="shared" si="0"/>
        <v>192</v>
      </c>
      <c r="K13" s="53" t="s">
        <v>1577</v>
      </c>
      <c r="L13" s="54">
        <v>17</v>
      </c>
      <c r="M13" s="55" t="s">
        <v>66</v>
      </c>
      <c r="N13" s="55" t="s">
        <v>1575</v>
      </c>
      <c r="O13" s="52" t="s">
        <v>1588</v>
      </c>
    </row>
    <row r="14" spans="2:16">
      <c r="B14" s="58" t="s">
        <v>134</v>
      </c>
      <c r="C14" s="44" t="s">
        <v>129</v>
      </c>
      <c r="D14" s="45"/>
      <c r="E14" s="45"/>
      <c r="F14" s="45"/>
      <c r="G14" s="45"/>
      <c r="H14" s="47">
        <f>'2019 Exhibitor Points'!G91</f>
        <v>10</v>
      </c>
      <c r="I14" s="48">
        <f t="shared" si="0"/>
        <v>10</v>
      </c>
      <c r="K14" s="53" t="s">
        <v>1577</v>
      </c>
      <c r="L14" s="54">
        <v>23</v>
      </c>
      <c r="M14" s="55" t="s">
        <v>72</v>
      </c>
      <c r="N14" s="55" t="s">
        <v>1575</v>
      </c>
      <c r="O14" s="52" t="s">
        <v>1588</v>
      </c>
    </row>
    <row r="15" spans="2:16">
      <c r="B15" s="59" t="s">
        <v>148</v>
      </c>
      <c r="C15" s="44" t="s">
        <v>129</v>
      </c>
      <c r="D15" s="45"/>
      <c r="E15" s="45"/>
      <c r="F15" s="45">
        <v>17</v>
      </c>
      <c r="G15" s="45">
        <f>'2018 Exhibitor Points '!H121</f>
        <v>7</v>
      </c>
      <c r="H15" s="47"/>
      <c r="I15" s="48">
        <f t="shared" si="0"/>
        <v>24</v>
      </c>
      <c r="K15" s="53" t="s">
        <v>1609</v>
      </c>
      <c r="L15" s="54">
        <v>7</v>
      </c>
      <c r="M15" s="55" t="s">
        <v>86</v>
      </c>
      <c r="N15" s="55" t="s">
        <v>1575</v>
      </c>
      <c r="O15" s="52" t="s">
        <v>1588</v>
      </c>
    </row>
    <row r="16" spans="2:16">
      <c r="B16" s="59" t="s">
        <v>140</v>
      </c>
      <c r="C16" s="44" t="s">
        <v>129</v>
      </c>
      <c r="D16" s="45"/>
      <c r="E16" s="45"/>
      <c r="F16" s="45"/>
      <c r="G16" s="45">
        <f>'2018 Exhibitor Points '!H127</f>
        <v>15</v>
      </c>
      <c r="H16" s="47">
        <f>'2019 Exhibitor Points'!G106</f>
        <v>5</v>
      </c>
      <c r="I16" s="48">
        <f t="shared" si="0"/>
        <v>20</v>
      </c>
      <c r="K16" s="53" t="s">
        <v>1609</v>
      </c>
      <c r="L16" s="54">
        <v>31</v>
      </c>
      <c r="M16" s="55" t="s">
        <v>346</v>
      </c>
      <c r="N16" s="55" t="s">
        <v>1575</v>
      </c>
      <c r="O16" s="52" t="s">
        <v>1578</v>
      </c>
      <c r="P16" s="60"/>
    </row>
    <row r="17" spans="2:16">
      <c r="B17" s="61" t="s">
        <v>1610</v>
      </c>
      <c r="C17" s="70" t="s">
        <v>164</v>
      </c>
      <c r="D17" s="45"/>
      <c r="E17" s="45"/>
      <c r="F17" s="45">
        <f>'2018 Exhibitor Points '!H137</f>
        <v>20</v>
      </c>
      <c r="G17" s="45">
        <f>'2018 Exhibitor Points '!H140</f>
        <v>10</v>
      </c>
      <c r="H17" s="47"/>
      <c r="I17" s="48">
        <f t="shared" si="0"/>
        <v>30</v>
      </c>
      <c r="K17" s="53" t="s">
        <v>75</v>
      </c>
      <c r="L17" s="54">
        <v>19</v>
      </c>
      <c r="M17" s="55" t="s">
        <v>61</v>
      </c>
      <c r="N17" s="55" t="s">
        <v>1579</v>
      </c>
      <c r="O17" s="52" t="s">
        <v>1588</v>
      </c>
    </row>
    <row r="18" spans="2:16">
      <c r="B18" s="59" t="s">
        <v>307</v>
      </c>
      <c r="C18" s="44" t="s">
        <v>53</v>
      </c>
      <c r="D18" s="45"/>
      <c r="E18" s="45"/>
      <c r="F18" s="45">
        <v>5</v>
      </c>
      <c r="G18" s="45"/>
      <c r="H18" s="47"/>
      <c r="I18" s="48">
        <f t="shared" si="0"/>
        <v>5</v>
      </c>
      <c r="K18" s="53" t="s">
        <v>75</v>
      </c>
      <c r="L18" s="54">
        <v>26</v>
      </c>
      <c r="M18" s="55" t="s">
        <v>78</v>
      </c>
      <c r="N18" s="55" t="s">
        <v>1581</v>
      </c>
      <c r="O18" s="52" t="s">
        <v>1588</v>
      </c>
    </row>
    <row r="19" spans="2:16">
      <c r="B19" s="61" t="s">
        <v>128</v>
      </c>
      <c r="C19" s="44" t="s">
        <v>129</v>
      </c>
      <c r="D19" s="45"/>
      <c r="E19" s="45"/>
      <c r="F19" s="45">
        <v>8</v>
      </c>
      <c r="G19" s="45">
        <f>'2018 Exhibitor Points '!H152</f>
        <v>6</v>
      </c>
      <c r="H19" s="47">
        <f>'2019 Exhibitor Points'!G132</f>
        <v>8</v>
      </c>
      <c r="I19" s="48">
        <f t="shared" si="0"/>
        <v>22</v>
      </c>
      <c r="K19" s="53" t="s">
        <v>83</v>
      </c>
      <c r="L19" s="54">
        <v>15</v>
      </c>
      <c r="M19" s="55" t="s">
        <v>1611</v>
      </c>
      <c r="N19" s="55" t="s">
        <v>1575</v>
      </c>
      <c r="O19" s="52" t="s">
        <v>1578</v>
      </c>
    </row>
    <row r="20" spans="2:16">
      <c r="B20" s="59" t="s">
        <v>177</v>
      </c>
      <c r="C20" s="44" t="s">
        <v>129</v>
      </c>
      <c r="D20" s="45"/>
      <c r="E20" s="45"/>
      <c r="F20" s="45"/>
      <c r="G20" s="45"/>
      <c r="H20" s="47">
        <f>'2019 Exhibitor Points'!G142</f>
        <v>35</v>
      </c>
      <c r="I20" s="48">
        <f t="shared" si="0"/>
        <v>35</v>
      </c>
      <c r="K20" s="53" t="s">
        <v>1582</v>
      </c>
      <c r="L20" s="54">
        <v>8</v>
      </c>
      <c r="M20" s="55" t="s">
        <v>61</v>
      </c>
      <c r="N20" s="55" t="s">
        <v>277</v>
      </c>
      <c r="O20" s="52" t="s">
        <v>1588</v>
      </c>
    </row>
    <row r="21" spans="2:16">
      <c r="B21" s="61" t="s">
        <v>113</v>
      </c>
      <c r="C21" s="44" t="s">
        <v>164</v>
      </c>
      <c r="D21" s="45"/>
      <c r="E21" s="45"/>
      <c r="F21" s="45">
        <v>10</v>
      </c>
      <c r="G21" s="45">
        <f>'2018 Exhibitor Points '!H177</f>
        <v>30</v>
      </c>
      <c r="H21" s="47">
        <f>'2019 Exhibitor Points'!G156</f>
        <v>25</v>
      </c>
      <c r="I21" s="48">
        <f t="shared" si="0"/>
        <v>65</v>
      </c>
      <c r="K21" s="53" t="s">
        <v>1582</v>
      </c>
      <c r="L21" s="54">
        <v>22</v>
      </c>
      <c r="M21" s="55" t="s">
        <v>58</v>
      </c>
      <c r="N21" s="62" t="s">
        <v>1583</v>
      </c>
      <c r="O21" s="52" t="s">
        <v>1588</v>
      </c>
      <c r="P21" s="60"/>
    </row>
    <row r="22" spans="2:16">
      <c r="B22" s="63" t="s">
        <v>194</v>
      </c>
      <c r="C22" s="64" t="s">
        <v>164</v>
      </c>
      <c r="D22" s="45"/>
      <c r="E22" s="45"/>
      <c r="F22" s="45">
        <v>3</v>
      </c>
      <c r="G22" s="45">
        <f>'2018 Exhibitor Points '!H187</f>
        <v>10</v>
      </c>
      <c r="H22" s="47">
        <f>'2019 Exhibitor Points'!G165</f>
        <v>3</v>
      </c>
      <c r="I22" s="48">
        <f t="shared" si="0"/>
        <v>16</v>
      </c>
      <c r="K22" s="53" t="s">
        <v>1584</v>
      </c>
      <c r="L22" s="54">
        <v>12</v>
      </c>
      <c r="M22" s="55" t="s">
        <v>72</v>
      </c>
      <c r="N22" s="62" t="s">
        <v>1583</v>
      </c>
      <c r="O22" s="52" t="s">
        <v>1588</v>
      </c>
    </row>
    <row r="23" spans="2:16">
      <c r="B23" s="61" t="s">
        <v>139</v>
      </c>
      <c r="C23" s="44" t="s">
        <v>129</v>
      </c>
      <c r="D23" s="45"/>
      <c r="E23" s="45"/>
      <c r="F23" s="45"/>
      <c r="G23" s="45">
        <f>'2018 Exhibitor Points '!H195</f>
        <v>16</v>
      </c>
      <c r="H23" s="47">
        <f>'2019 Exhibitor Points'!G175</f>
        <v>5</v>
      </c>
      <c r="I23" s="48">
        <f t="shared" si="0"/>
        <v>21</v>
      </c>
      <c r="K23" s="53" t="s">
        <v>1612</v>
      </c>
      <c r="L23" s="54">
        <v>13</v>
      </c>
      <c r="M23" s="55" t="s">
        <v>1613</v>
      </c>
      <c r="N23" s="55" t="s">
        <v>1575</v>
      </c>
      <c r="O23" s="461" t="s">
        <v>1578</v>
      </c>
      <c r="P23" s="60"/>
    </row>
    <row r="24" spans="2:16">
      <c r="B24" s="61" t="s">
        <v>199</v>
      </c>
      <c r="C24" s="44" t="s">
        <v>164</v>
      </c>
      <c r="D24" s="45"/>
      <c r="E24" s="45"/>
      <c r="F24" s="45">
        <v>8</v>
      </c>
      <c r="G24" s="45">
        <f>'2018 Exhibitor Points '!H203</f>
        <v>5</v>
      </c>
      <c r="H24" s="47">
        <f>'2019 Exhibitor Points'!G185</f>
        <v>3</v>
      </c>
      <c r="I24" s="48">
        <f t="shared" si="0"/>
        <v>16</v>
      </c>
      <c r="K24" s="53" t="s">
        <v>1612</v>
      </c>
      <c r="L24" s="54">
        <v>26</v>
      </c>
      <c r="M24" s="55" t="s">
        <v>1614</v>
      </c>
      <c r="N24" s="62" t="s">
        <v>1583</v>
      </c>
      <c r="O24" s="461" t="s">
        <v>1578</v>
      </c>
      <c r="P24" s="60"/>
    </row>
    <row r="25" spans="2:16">
      <c r="B25" s="61" t="s">
        <v>1615</v>
      </c>
      <c r="C25" s="44" t="s">
        <v>129</v>
      </c>
      <c r="D25" s="45"/>
      <c r="E25" s="45"/>
      <c r="F25" s="45">
        <v>22</v>
      </c>
      <c r="G25" s="45"/>
      <c r="H25" s="47"/>
      <c r="I25" s="48">
        <f t="shared" si="0"/>
        <v>22</v>
      </c>
      <c r="K25" s="53" t="s">
        <v>1584</v>
      </c>
      <c r="L25" s="54">
        <v>27</v>
      </c>
      <c r="M25" s="55" t="s">
        <v>84</v>
      </c>
      <c r="N25" s="55" t="s">
        <v>1575</v>
      </c>
      <c r="O25" s="52" t="s">
        <v>1588</v>
      </c>
      <c r="P25" s="60"/>
    </row>
    <row r="26" spans="2:16">
      <c r="B26" s="61" t="s">
        <v>110</v>
      </c>
      <c r="C26" s="44" t="s">
        <v>91</v>
      </c>
      <c r="D26" s="45"/>
      <c r="E26" s="45"/>
      <c r="F26" s="45"/>
      <c r="G26" s="45">
        <f>'2018 Exhibitor Points '!H220</f>
        <v>55</v>
      </c>
      <c r="H26" s="47">
        <f>'2019 Exhibitor Points'!G206</f>
        <v>23</v>
      </c>
      <c r="I26" s="48">
        <f t="shared" si="0"/>
        <v>78</v>
      </c>
      <c r="K26" s="53" t="s">
        <v>1585</v>
      </c>
      <c r="L26" s="54">
        <v>3</v>
      </c>
      <c r="M26" s="55" t="s">
        <v>94</v>
      </c>
      <c r="N26" s="55" t="s">
        <v>1575</v>
      </c>
      <c r="O26" s="52" t="s">
        <v>1588</v>
      </c>
      <c r="P26" s="60"/>
    </row>
    <row r="27" spans="2:16">
      <c r="B27" s="63" t="s">
        <v>1616</v>
      </c>
      <c r="C27" s="64" t="s">
        <v>91</v>
      </c>
      <c r="D27" s="45"/>
      <c r="E27" s="45"/>
      <c r="F27" s="45"/>
      <c r="G27" s="45"/>
      <c r="H27" s="47"/>
      <c r="I27" s="48">
        <f t="shared" si="0"/>
        <v>0</v>
      </c>
      <c r="K27" s="53" t="s">
        <v>1585</v>
      </c>
      <c r="L27" s="54">
        <v>10</v>
      </c>
      <c r="M27" s="55" t="s">
        <v>88</v>
      </c>
      <c r="N27" s="55" t="s">
        <v>1575</v>
      </c>
      <c r="O27" s="52" t="s">
        <v>1588</v>
      </c>
      <c r="P27" s="60"/>
    </row>
    <row r="28" spans="2:16">
      <c r="B28" s="63" t="s">
        <v>1617</v>
      </c>
      <c r="C28" s="64" t="s">
        <v>129</v>
      </c>
      <c r="D28" s="45"/>
      <c r="E28" s="45"/>
      <c r="F28" s="45">
        <v>10</v>
      </c>
      <c r="G28" s="45"/>
      <c r="H28" s="47"/>
      <c r="I28" s="48">
        <f t="shared" si="0"/>
        <v>10</v>
      </c>
      <c r="K28" s="53" t="s">
        <v>1585</v>
      </c>
      <c r="L28" s="54">
        <v>16</v>
      </c>
      <c r="M28" s="55" t="s">
        <v>64</v>
      </c>
      <c r="N28" s="62" t="s">
        <v>1583</v>
      </c>
      <c r="O28" s="52" t="s">
        <v>1588</v>
      </c>
      <c r="P28" s="60"/>
    </row>
    <row r="29" spans="2:16">
      <c r="B29" s="61" t="s">
        <v>207</v>
      </c>
      <c r="C29" s="44" t="s">
        <v>164</v>
      </c>
      <c r="D29" s="45"/>
      <c r="E29" s="45"/>
      <c r="F29" s="45"/>
      <c r="G29" s="45">
        <f>'2018 Exhibitor Points '!H247</f>
        <v>3</v>
      </c>
      <c r="H29" s="47"/>
      <c r="I29" s="48">
        <f t="shared" si="0"/>
        <v>3</v>
      </c>
      <c r="K29" s="65" t="s">
        <v>1585</v>
      </c>
      <c r="L29" s="66">
        <v>17</v>
      </c>
      <c r="M29" s="67" t="s">
        <v>112</v>
      </c>
      <c r="N29" s="67" t="s">
        <v>1575</v>
      </c>
      <c r="O29" s="52" t="s">
        <v>1588</v>
      </c>
      <c r="P29" s="60"/>
    </row>
    <row r="30" spans="2:16">
      <c r="B30" s="61" t="s">
        <v>1618</v>
      </c>
      <c r="C30" s="44" t="s">
        <v>53</v>
      </c>
      <c r="D30" s="45"/>
      <c r="E30" s="45"/>
      <c r="F30" s="45"/>
      <c r="G30" s="45"/>
      <c r="H30" s="47"/>
      <c r="I30" s="48">
        <f t="shared" si="0"/>
        <v>0</v>
      </c>
    </row>
    <row r="31" spans="2:16">
      <c r="B31" s="61" t="s">
        <v>1619</v>
      </c>
      <c r="C31" s="44" t="s">
        <v>164</v>
      </c>
      <c r="D31" s="45"/>
      <c r="E31" s="45"/>
      <c r="F31" s="45">
        <v>10</v>
      </c>
      <c r="G31" s="45"/>
      <c r="H31" s="47"/>
      <c r="I31" s="48">
        <f t="shared" si="0"/>
        <v>10</v>
      </c>
    </row>
    <row r="32" spans="2:16">
      <c r="B32" s="61" t="s">
        <v>186</v>
      </c>
      <c r="C32" s="44" t="s">
        <v>164</v>
      </c>
      <c r="D32" s="45"/>
      <c r="E32" s="45"/>
      <c r="F32" s="45">
        <v>10</v>
      </c>
      <c r="G32" s="45"/>
      <c r="H32" s="47">
        <f>'2019 Exhibitor Points'!G233</f>
        <v>24</v>
      </c>
      <c r="I32" s="48">
        <f t="shared" si="0"/>
        <v>34</v>
      </c>
    </row>
    <row r="33" spans="2:9">
      <c r="B33" s="63" t="s">
        <v>1620</v>
      </c>
      <c r="C33" s="44" t="s">
        <v>164</v>
      </c>
      <c r="D33" s="45"/>
      <c r="E33" s="45"/>
      <c r="F33" s="45">
        <v>7</v>
      </c>
      <c r="G33" s="45"/>
      <c r="H33" s="47"/>
      <c r="I33" s="48">
        <f t="shared" si="0"/>
        <v>7</v>
      </c>
    </row>
    <row r="34" spans="2:9">
      <c r="B34" s="63" t="s">
        <v>1621</v>
      </c>
      <c r="C34" s="44" t="s">
        <v>53</v>
      </c>
      <c r="D34" s="45"/>
      <c r="E34" s="45"/>
      <c r="F34" s="45"/>
      <c r="G34" s="45"/>
      <c r="H34" s="47">
        <f>'2019 Exhibitor Points'!G241</f>
        <v>5</v>
      </c>
      <c r="I34" s="48">
        <f t="shared" si="0"/>
        <v>5</v>
      </c>
    </row>
    <row r="35" spans="2:9">
      <c r="B35" s="63" t="s">
        <v>169</v>
      </c>
      <c r="C35" s="44" t="s">
        <v>164</v>
      </c>
      <c r="D35" s="45"/>
      <c r="E35" s="45"/>
      <c r="F35" s="45"/>
      <c r="G35" s="45"/>
      <c r="H35" s="47">
        <f>'2019 Exhibitor Points'!G245</f>
        <v>5</v>
      </c>
      <c r="I35" s="48">
        <f t="shared" si="0"/>
        <v>5</v>
      </c>
    </row>
    <row r="36" spans="2:9">
      <c r="B36" s="63" t="s">
        <v>1622</v>
      </c>
      <c r="C36" s="44" t="s">
        <v>129</v>
      </c>
      <c r="D36" s="45"/>
      <c r="E36" s="45"/>
      <c r="F36" s="45">
        <v>10</v>
      </c>
      <c r="G36" s="45"/>
      <c r="H36" s="47"/>
      <c r="I36" s="48">
        <f t="shared" si="0"/>
        <v>10</v>
      </c>
    </row>
    <row r="37" spans="2:9">
      <c r="B37" s="63" t="s">
        <v>172</v>
      </c>
      <c r="C37" s="44" t="s">
        <v>164</v>
      </c>
      <c r="D37" s="45"/>
      <c r="E37" s="45"/>
      <c r="F37" s="45">
        <v>10</v>
      </c>
      <c r="G37" s="45">
        <f>'2018 Exhibitor Points '!H283</f>
        <v>10</v>
      </c>
      <c r="H37" s="47">
        <f>'2019 Exhibitor Points'!G261</f>
        <v>34</v>
      </c>
      <c r="I37" s="48">
        <f t="shared" si="0"/>
        <v>54</v>
      </c>
    </row>
    <row r="38" spans="2:9">
      <c r="B38" s="61" t="s">
        <v>432</v>
      </c>
      <c r="C38" s="44" t="s">
        <v>53</v>
      </c>
      <c r="D38" s="45"/>
      <c r="E38" s="45">
        <v>5</v>
      </c>
      <c r="F38" s="45"/>
      <c r="G38" s="45"/>
      <c r="H38" s="47"/>
      <c r="I38" s="48">
        <f t="shared" si="0"/>
        <v>5</v>
      </c>
    </row>
    <row r="39" spans="2:9">
      <c r="B39" s="61" t="s">
        <v>119</v>
      </c>
      <c r="C39" s="44" t="s">
        <v>164</v>
      </c>
      <c r="D39" s="45"/>
      <c r="E39" s="45"/>
      <c r="F39" s="45"/>
      <c r="G39" s="45"/>
      <c r="H39" s="47">
        <f>'2019 Exhibitor Points'!G277</f>
        <v>64</v>
      </c>
      <c r="I39" s="48">
        <f t="shared" si="0"/>
        <v>64</v>
      </c>
    </row>
    <row r="40" spans="2:9">
      <c r="B40" s="61" t="s">
        <v>208</v>
      </c>
      <c r="C40" s="44" t="s">
        <v>91</v>
      </c>
      <c r="D40" s="45"/>
      <c r="E40" s="45"/>
      <c r="F40" s="45">
        <v>20</v>
      </c>
      <c r="G40" s="45">
        <f>'2018 Exhibitor Points '!H298</f>
        <v>3</v>
      </c>
      <c r="H40" s="47"/>
      <c r="I40" s="48">
        <f t="shared" si="0"/>
        <v>23</v>
      </c>
    </row>
    <row r="41" spans="2:9">
      <c r="B41" s="68" t="s">
        <v>445</v>
      </c>
      <c r="C41" s="69" t="s">
        <v>53</v>
      </c>
      <c r="D41" s="45">
        <v>5</v>
      </c>
      <c r="E41" s="45"/>
      <c r="F41" s="45"/>
      <c r="G41" s="45"/>
      <c r="H41" s="47"/>
      <c r="I41" s="48">
        <f t="shared" si="0"/>
        <v>5</v>
      </c>
    </row>
    <row r="42" spans="2:9">
      <c r="B42" s="59" t="s">
        <v>209</v>
      </c>
      <c r="C42" s="70" t="s">
        <v>164</v>
      </c>
      <c r="D42" s="45"/>
      <c r="E42" s="45"/>
      <c r="F42" s="45">
        <v>13</v>
      </c>
      <c r="G42" s="45">
        <f>'2018 Exhibitor Points '!H309</f>
        <v>3</v>
      </c>
      <c r="H42" s="47"/>
      <c r="I42" s="48">
        <f t="shared" si="0"/>
        <v>16</v>
      </c>
    </row>
    <row r="43" spans="2:9">
      <c r="B43" s="61" t="s">
        <v>183</v>
      </c>
      <c r="C43" s="44" t="s">
        <v>164</v>
      </c>
      <c r="D43" s="45"/>
      <c r="E43" s="45"/>
      <c r="F43" s="45"/>
      <c r="G43" s="45">
        <f>'2018 Exhibitor Points '!H321</f>
        <v>25</v>
      </c>
      <c r="H43" s="47"/>
      <c r="I43" s="48">
        <f t="shared" si="0"/>
        <v>25</v>
      </c>
    </row>
    <row r="44" spans="2:9">
      <c r="B44" s="71" t="s">
        <v>203</v>
      </c>
      <c r="C44" s="64" t="s">
        <v>164</v>
      </c>
      <c r="D44" s="45"/>
      <c r="E44" s="45"/>
      <c r="F44" s="45"/>
      <c r="G44" s="45">
        <f>'2018 Exhibitor Points '!H337</f>
        <v>5</v>
      </c>
      <c r="H44" s="47"/>
      <c r="I44" s="48">
        <f t="shared" si="0"/>
        <v>5</v>
      </c>
    </row>
    <row r="45" spans="2:9">
      <c r="B45" s="61" t="s">
        <v>63</v>
      </c>
      <c r="C45" s="70" t="s">
        <v>53</v>
      </c>
      <c r="D45" s="45"/>
      <c r="E45" s="45">
        <v>3</v>
      </c>
      <c r="F45" s="45"/>
      <c r="G45" s="45"/>
      <c r="H45" s="47">
        <f>'2019 Exhibitor Points'!G310</f>
        <v>22</v>
      </c>
      <c r="I45" s="48">
        <f t="shared" si="0"/>
        <v>25</v>
      </c>
    </row>
    <row r="46" spans="2:9">
      <c r="B46" s="63" t="s">
        <v>187</v>
      </c>
      <c r="C46" s="44" t="s">
        <v>164</v>
      </c>
      <c r="D46" s="45"/>
      <c r="E46" s="45"/>
      <c r="F46" s="45">
        <f>'2019 Exhibitor Points'!G319</f>
        <v>17</v>
      </c>
      <c r="G46" s="45">
        <f>'2018 Exhibitor Points '!H350</f>
        <v>17</v>
      </c>
      <c r="H46" s="47">
        <f>'2019 Exhibitor Points'!G324</f>
        <v>7</v>
      </c>
      <c r="I46" s="48">
        <f t="shared" si="0"/>
        <v>41</v>
      </c>
    </row>
    <row r="47" spans="2:9">
      <c r="B47" s="61" t="s">
        <v>192</v>
      </c>
      <c r="C47" s="44" t="s">
        <v>164</v>
      </c>
      <c r="D47" s="45"/>
      <c r="E47" s="45"/>
      <c r="F47" s="45">
        <v>5</v>
      </c>
      <c r="G47" s="45">
        <f>'2018 Exhibitor Points '!H356</f>
        <v>5</v>
      </c>
      <c r="H47" s="47">
        <f>'2019 Exhibitor Points'!G333</f>
        <v>10</v>
      </c>
      <c r="I47" s="48">
        <f t="shared" si="0"/>
        <v>20</v>
      </c>
    </row>
    <row r="48" spans="2:9">
      <c r="B48" s="61" t="s">
        <v>210</v>
      </c>
      <c r="C48" s="44" t="s">
        <v>164</v>
      </c>
      <c r="D48" s="45"/>
      <c r="E48" s="45"/>
      <c r="F48" s="45"/>
      <c r="G48" s="45">
        <f>'2018 Exhibitor Points '!H360</f>
        <v>3</v>
      </c>
      <c r="H48" s="47"/>
      <c r="I48" s="48">
        <f t="shared" si="0"/>
        <v>3</v>
      </c>
    </row>
    <row r="49" spans="2:9">
      <c r="B49" s="61" t="s">
        <v>1623</v>
      </c>
      <c r="C49" s="44" t="s">
        <v>53</v>
      </c>
      <c r="D49" s="45">
        <v>5</v>
      </c>
      <c r="E49" s="45"/>
      <c r="F49" s="45"/>
      <c r="G49" s="45"/>
      <c r="H49" s="47"/>
      <c r="I49" s="48">
        <f t="shared" si="0"/>
        <v>5</v>
      </c>
    </row>
    <row r="50" spans="2:9">
      <c r="B50" s="61" t="s">
        <v>89</v>
      </c>
      <c r="C50" s="44" t="s">
        <v>53</v>
      </c>
      <c r="D50" s="45"/>
      <c r="E50" s="45"/>
      <c r="F50" s="45"/>
      <c r="G50" s="45"/>
      <c r="H50" s="47">
        <f>'2019 Exhibitor Points'!G341</f>
        <v>0</v>
      </c>
      <c r="I50" s="48">
        <f t="shared" si="0"/>
        <v>0</v>
      </c>
    </row>
    <row r="51" spans="2:9">
      <c r="B51" s="63" t="s">
        <v>120</v>
      </c>
      <c r="C51" s="44" t="s">
        <v>91</v>
      </c>
      <c r="D51" s="45"/>
      <c r="E51" s="45"/>
      <c r="F51" s="45">
        <v>57</v>
      </c>
      <c r="G51" s="45">
        <f>'2018 Exhibitor Points '!H390</f>
        <v>70</v>
      </c>
      <c r="H51" s="47">
        <f>'2019 Exhibitor Points'!G374</f>
        <v>52</v>
      </c>
      <c r="I51" s="48">
        <f t="shared" si="0"/>
        <v>179</v>
      </c>
    </row>
    <row r="52" spans="2:9">
      <c r="B52" s="61" t="s">
        <v>179</v>
      </c>
      <c r="C52" s="70" t="s">
        <v>164</v>
      </c>
      <c r="D52" s="45"/>
      <c r="E52" s="45"/>
      <c r="F52" s="45">
        <v>10</v>
      </c>
      <c r="G52" s="45"/>
      <c r="H52" s="47"/>
      <c r="I52" s="48">
        <f t="shared" si="0"/>
        <v>10</v>
      </c>
    </row>
    <row r="53" spans="2:9">
      <c r="B53" s="61" t="s">
        <v>163</v>
      </c>
      <c r="C53" s="70" t="s">
        <v>164</v>
      </c>
      <c r="D53" s="45"/>
      <c r="E53" s="45"/>
      <c r="F53" s="45"/>
      <c r="G53" s="45"/>
      <c r="H53" s="47">
        <f>'2019 Exhibitor Points'!G384</f>
        <v>6</v>
      </c>
      <c r="I53" s="48">
        <f t="shared" si="0"/>
        <v>6</v>
      </c>
    </row>
    <row r="54" spans="2:9">
      <c r="B54" s="61" t="s">
        <v>1624</v>
      </c>
      <c r="C54" s="70" t="s">
        <v>164</v>
      </c>
      <c r="D54" s="45"/>
      <c r="E54" s="45"/>
      <c r="F54" s="45"/>
      <c r="G54" s="45"/>
      <c r="H54" s="47"/>
      <c r="I54" s="48">
        <f t="shared" si="0"/>
        <v>0</v>
      </c>
    </row>
    <row r="55" spans="2:9">
      <c r="B55" s="61" t="s">
        <v>132</v>
      </c>
      <c r="C55" s="44" t="s">
        <v>53</v>
      </c>
      <c r="D55" s="45"/>
      <c r="E55" s="45">
        <v>18</v>
      </c>
      <c r="F55" s="45">
        <v>5</v>
      </c>
      <c r="G55" s="45">
        <f>'2018 Exhibitor Points '!H430</f>
        <v>0</v>
      </c>
      <c r="H55" s="47"/>
      <c r="I55" s="48">
        <f t="shared" si="0"/>
        <v>23</v>
      </c>
    </row>
    <row r="56" spans="2:9">
      <c r="B56" s="61" t="s">
        <v>152</v>
      </c>
      <c r="C56" s="70" t="s">
        <v>129</v>
      </c>
      <c r="D56" s="45"/>
      <c r="E56" s="45"/>
      <c r="F56" s="45"/>
      <c r="G56" s="45">
        <f>'2018 Exhibitor Points '!H419</f>
        <v>5</v>
      </c>
      <c r="H56" s="47"/>
      <c r="I56" s="48">
        <f t="shared" si="0"/>
        <v>5</v>
      </c>
    </row>
    <row r="57" spans="2:9">
      <c r="B57" s="63" t="s">
        <v>1625</v>
      </c>
      <c r="C57" s="64" t="s">
        <v>129</v>
      </c>
      <c r="D57" s="45"/>
      <c r="E57" s="45"/>
      <c r="F57" s="45"/>
      <c r="G57" s="45"/>
      <c r="H57" s="47"/>
      <c r="I57" s="48">
        <f t="shared" si="0"/>
        <v>0</v>
      </c>
    </row>
    <row r="58" spans="2:9">
      <c r="B58" s="63" t="s">
        <v>1626</v>
      </c>
      <c r="C58" s="64" t="s">
        <v>129</v>
      </c>
      <c r="D58" s="45"/>
      <c r="E58" s="45"/>
      <c r="F58" s="45"/>
      <c r="G58" s="45"/>
      <c r="H58" s="47">
        <f>'2019 Exhibitor Points'!G403</f>
        <v>5</v>
      </c>
      <c r="I58" s="48">
        <f t="shared" si="0"/>
        <v>5</v>
      </c>
    </row>
    <row r="59" spans="2:9">
      <c r="B59" s="61" t="s">
        <v>1627</v>
      </c>
      <c r="C59" s="44" t="s">
        <v>164</v>
      </c>
      <c r="D59" s="45"/>
      <c r="E59" s="45"/>
      <c r="F59" s="45">
        <v>28</v>
      </c>
      <c r="G59" s="45"/>
      <c r="H59" s="47"/>
      <c r="I59" s="48">
        <f t="shared" si="0"/>
        <v>28</v>
      </c>
    </row>
    <row r="60" spans="2:9">
      <c r="B60" s="63" t="s">
        <v>107</v>
      </c>
      <c r="C60" s="64" t="s">
        <v>91</v>
      </c>
      <c r="D60" s="45"/>
      <c r="E60" s="45"/>
      <c r="F60" s="45">
        <v>70</v>
      </c>
      <c r="G60" s="45">
        <f>'2018 Exhibitor Points '!H477</f>
        <v>63</v>
      </c>
      <c r="H60" s="47">
        <f>'2019 Exhibitor Points'!G446</f>
        <v>60</v>
      </c>
      <c r="I60" s="48">
        <f t="shared" si="0"/>
        <v>193</v>
      </c>
    </row>
    <row r="61" spans="2:9">
      <c r="B61" s="63" t="s">
        <v>71</v>
      </c>
      <c r="C61" s="64" t="s">
        <v>53</v>
      </c>
      <c r="D61" s="45"/>
      <c r="E61" s="45"/>
      <c r="F61" s="45"/>
      <c r="G61" s="45">
        <f>'2018 Exhibitor Points '!H481</f>
        <v>10</v>
      </c>
      <c r="H61" s="47"/>
      <c r="I61" s="48">
        <f t="shared" si="0"/>
        <v>10</v>
      </c>
    </row>
    <row r="62" spans="2:9">
      <c r="B62" s="61" t="s">
        <v>178</v>
      </c>
      <c r="C62" s="70" t="s">
        <v>164</v>
      </c>
      <c r="D62" s="45"/>
      <c r="E62" s="45"/>
      <c r="F62" s="45">
        <v>3</v>
      </c>
      <c r="G62" s="45">
        <f>'2018 Exhibitor Points '!H495</f>
        <v>23</v>
      </c>
      <c r="H62" s="47"/>
      <c r="I62" s="48">
        <f t="shared" si="0"/>
        <v>26</v>
      </c>
    </row>
    <row r="63" spans="2:9">
      <c r="B63" s="61" t="s">
        <v>166</v>
      </c>
      <c r="C63" s="70" t="s">
        <v>164</v>
      </c>
      <c r="D63" s="45"/>
      <c r="E63" s="45"/>
      <c r="F63" s="45">
        <v>5</v>
      </c>
      <c r="G63" s="45"/>
      <c r="H63" s="47">
        <f>'2019 Exhibitor Points'!G468</f>
        <v>27</v>
      </c>
      <c r="I63" s="48">
        <f t="shared" si="0"/>
        <v>32</v>
      </c>
    </row>
    <row r="64" spans="2:9">
      <c r="B64" s="61" t="s">
        <v>193</v>
      </c>
      <c r="C64" s="44" t="s">
        <v>164</v>
      </c>
      <c r="D64" s="45"/>
      <c r="E64" s="45"/>
      <c r="F64" s="45">
        <v>17</v>
      </c>
      <c r="G64" s="45">
        <f>'2018 Exhibitor Points '!H515</f>
        <v>10</v>
      </c>
      <c r="H64" s="47">
        <f>'2019 Exhibitor Points'!G478</f>
        <v>5</v>
      </c>
      <c r="I64" s="48">
        <f t="shared" si="0"/>
        <v>32</v>
      </c>
    </row>
    <row r="65" spans="2:9">
      <c r="B65" s="61" t="s">
        <v>74</v>
      </c>
      <c r="C65" s="44" t="s">
        <v>53</v>
      </c>
      <c r="D65" s="45"/>
      <c r="E65" s="45"/>
      <c r="F65" s="45"/>
      <c r="G65" s="45">
        <f>'2018 Exhibitor Points '!H519</f>
        <v>3</v>
      </c>
      <c r="H65" s="47">
        <f>'2019 Exhibitor Points'!G484</f>
        <v>3</v>
      </c>
      <c r="I65" s="48">
        <f t="shared" si="0"/>
        <v>6</v>
      </c>
    </row>
    <row r="66" spans="2:9">
      <c r="B66" s="72" t="s">
        <v>1597</v>
      </c>
      <c r="C66" s="44" t="s">
        <v>53</v>
      </c>
      <c r="D66" s="45"/>
      <c r="E66" s="45"/>
      <c r="F66" s="45"/>
      <c r="G66" s="45">
        <f>'2018 Exhibitor Points '!H525</f>
        <v>20</v>
      </c>
      <c r="H66" s="47">
        <f>'2019 Exhibitor Points'!G494</f>
        <v>15</v>
      </c>
      <c r="I66" s="48">
        <f t="shared" si="0"/>
        <v>35</v>
      </c>
    </row>
    <row r="67" spans="2:9">
      <c r="B67" s="61" t="s">
        <v>1628</v>
      </c>
      <c r="C67" s="44" t="s">
        <v>53</v>
      </c>
      <c r="D67" s="45"/>
      <c r="E67" s="45">
        <v>5</v>
      </c>
      <c r="F67" s="45">
        <v>10</v>
      </c>
      <c r="G67" s="45">
        <f>'2018 Exhibitor Points '!H534</f>
        <v>5</v>
      </c>
      <c r="H67" s="47">
        <f>'2019 Exhibitor Points'!G510</f>
        <v>30</v>
      </c>
      <c r="I67" s="48">
        <f t="shared" si="0"/>
        <v>50</v>
      </c>
    </row>
    <row r="68" spans="2:9">
      <c r="B68" s="63" t="s">
        <v>1629</v>
      </c>
      <c r="C68" s="70" t="s">
        <v>164</v>
      </c>
      <c r="D68" s="45"/>
      <c r="E68" s="45"/>
      <c r="F68" s="45"/>
      <c r="G68" s="45"/>
      <c r="H68" s="47"/>
      <c r="I68" s="48">
        <f t="shared" si="0"/>
        <v>0</v>
      </c>
    </row>
    <row r="69" spans="2:9">
      <c r="B69" s="61" t="s">
        <v>126</v>
      </c>
      <c r="C69" s="44" t="s">
        <v>91</v>
      </c>
      <c r="D69" s="45"/>
      <c r="E69" s="45"/>
      <c r="F69" s="45">
        <v>42</v>
      </c>
      <c r="G69" s="45">
        <f>'2018 Exhibitor Points '!H560</f>
        <v>27</v>
      </c>
      <c r="H69" s="47"/>
      <c r="I69" s="48">
        <f t="shared" si="0"/>
        <v>69</v>
      </c>
    </row>
    <row r="70" spans="2:9">
      <c r="B70" s="61" t="s">
        <v>211</v>
      </c>
      <c r="C70" s="70" t="s">
        <v>164</v>
      </c>
      <c r="D70" s="45"/>
      <c r="E70" s="45"/>
      <c r="F70" s="45">
        <v>10</v>
      </c>
      <c r="G70" s="45">
        <f>'2018 Exhibitor Points '!H570</f>
        <v>3</v>
      </c>
      <c r="H70" s="47"/>
      <c r="I70" s="48">
        <f t="shared" si="0"/>
        <v>13</v>
      </c>
    </row>
    <row r="71" spans="2:9">
      <c r="B71" s="61" t="s">
        <v>144</v>
      </c>
      <c r="C71" s="44" t="s">
        <v>53</v>
      </c>
      <c r="D71" s="45"/>
      <c r="E71" s="45">
        <v>5</v>
      </c>
      <c r="F71" s="45"/>
      <c r="G71" s="45">
        <f>'2018 Exhibitor Points '!H577</f>
        <v>10</v>
      </c>
      <c r="H71" s="47">
        <f>'2019 Exhibitor Points'!G539</f>
        <v>2</v>
      </c>
      <c r="I71" s="48">
        <f t="shared" si="0"/>
        <v>17</v>
      </c>
    </row>
    <row r="72" spans="2:9">
      <c r="B72" s="63" t="s">
        <v>165</v>
      </c>
      <c r="C72" s="44" t="s">
        <v>164</v>
      </c>
      <c r="D72" s="45"/>
      <c r="E72" s="45"/>
      <c r="F72" s="45">
        <v>16</v>
      </c>
      <c r="G72" s="45">
        <f>'2018 Exhibitor Points '!H596</f>
        <v>28</v>
      </c>
      <c r="H72" s="47">
        <f>'2019 Exhibitor Points'!G552</f>
        <v>7</v>
      </c>
      <c r="I72" s="48">
        <f t="shared" si="0"/>
        <v>51</v>
      </c>
    </row>
    <row r="73" spans="2:9">
      <c r="B73" s="61" t="s">
        <v>95</v>
      </c>
      <c r="C73" s="44" t="s">
        <v>164</v>
      </c>
      <c r="D73" s="45"/>
      <c r="E73" s="45"/>
      <c r="F73" s="45"/>
      <c r="G73" s="45"/>
      <c r="H73" s="47">
        <f>'2019 Exhibitor Points'!G568</f>
        <v>75</v>
      </c>
      <c r="I73" s="48">
        <f t="shared" si="0"/>
        <v>75</v>
      </c>
    </row>
    <row r="74" spans="2:9">
      <c r="B74" s="61" t="s">
        <v>133</v>
      </c>
      <c r="C74" s="44" t="s">
        <v>53</v>
      </c>
      <c r="D74" s="45"/>
      <c r="E74" s="45"/>
      <c r="F74" s="45">
        <v>15</v>
      </c>
      <c r="G74" s="45">
        <f>'2018 Exhibitor Points '!H621</f>
        <v>3</v>
      </c>
      <c r="H74" s="47">
        <f>'2019 Exhibitor Points'!G578</f>
        <v>12</v>
      </c>
      <c r="I74" s="48">
        <f t="shared" si="0"/>
        <v>30</v>
      </c>
    </row>
    <row r="75" spans="2:9">
      <c r="B75" s="61" t="s">
        <v>141</v>
      </c>
      <c r="C75" s="44" t="s">
        <v>129</v>
      </c>
      <c r="D75" s="45"/>
      <c r="E75" s="45"/>
      <c r="F75" s="45"/>
      <c r="G75" s="45">
        <f>'2018 Exhibitor Points '!H625</f>
        <v>5</v>
      </c>
      <c r="H75" s="47">
        <f>'2019 Exhibitor Points'!G586</f>
        <v>13</v>
      </c>
      <c r="I75" s="48">
        <f t="shared" si="0"/>
        <v>18</v>
      </c>
    </row>
    <row r="76" spans="2:9">
      <c r="B76" s="61" t="s">
        <v>103</v>
      </c>
      <c r="C76" s="70" t="s">
        <v>91</v>
      </c>
      <c r="D76" s="45"/>
      <c r="E76" s="45"/>
      <c r="F76" s="45"/>
      <c r="G76" s="45">
        <f>'2018 Exhibitor Points '!H632</f>
        <v>10</v>
      </c>
      <c r="H76" s="47">
        <f>'2019 Exhibitor Points'!G600</f>
        <v>33</v>
      </c>
      <c r="I76" s="48">
        <f t="shared" si="0"/>
        <v>43</v>
      </c>
    </row>
    <row r="77" spans="2:9">
      <c r="B77" s="73" t="s">
        <v>145</v>
      </c>
      <c r="C77" s="70" t="s">
        <v>53</v>
      </c>
      <c r="D77" s="45"/>
      <c r="E77" s="45"/>
      <c r="F77" s="45"/>
      <c r="G77" s="45">
        <f>'2018 Exhibitor Points '!H636</f>
        <v>3</v>
      </c>
      <c r="H77" s="47">
        <f>'2019 Exhibitor Points'!G606</f>
        <v>7</v>
      </c>
      <c r="I77" s="48">
        <f t="shared" si="0"/>
        <v>10</v>
      </c>
    </row>
    <row r="78" spans="2:9">
      <c r="B78" s="73" t="s">
        <v>694</v>
      </c>
      <c r="C78" s="70" t="s">
        <v>53</v>
      </c>
      <c r="D78" s="45"/>
      <c r="E78" s="45"/>
      <c r="F78" s="45"/>
      <c r="G78" s="45"/>
      <c r="H78" s="47">
        <f>'2019 Exhibitor Points'!G611</f>
        <v>25</v>
      </c>
      <c r="I78" s="48">
        <f t="shared" si="0"/>
        <v>25</v>
      </c>
    </row>
    <row r="79" spans="2:9">
      <c r="B79" s="68" t="s">
        <v>204</v>
      </c>
      <c r="C79" s="69" t="s">
        <v>164</v>
      </c>
      <c r="D79" s="45"/>
      <c r="E79" s="45"/>
      <c r="F79" s="45">
        <v>5</v>
      </c>
      <c r="G79" s="45">
        <f>'2018 Exhibitor Points '!H644</f>
        <v>5</v>
      </c>
      <c r="H79" s="47"/>
      <c r="I79" s="48">
        <f t="shared" si="0"/>
        <v>10</v>
      </c>
    </row>
    <row r="80" spans="2:9">
      <c r="B80" s="61" t="s">
        <v>135</v>
      </c>
      <c r="C80" s="70" t="s">
        <v>53</v>
      </c>
      <c r="D80" s="45"/>
      <c r="E80" s="45"/>
      <c r="F80" s="45"/>
      <c r="G80" s="45">
        <v>0</v>
      </c>
      <c r="H80" s="47"/>
      <c r="I80" s="48">
        <f t="shared" si="0"/>
        <v>0</v>
      </c>
    </row>
    <row r="81" spans="2:9">
      <c r="B81" s="63" t="s">
        <v>138</v>
      </c>
      <c r="C81" s="44" t="s">
        <v>53</v>
      </c>
      <c r="D81" s="45">
        <v>3</v>
      </c>
      <c r="E81" s="45"/>
      <c r="F81" s="45"/>
      <c r="G81" s="45">
        <f>'2018 Exhibitor Points '!H654</f>
        <v>22</v>
      </c>
      <c r="H81" s="47"/>
      <c r="I81" s="48">
        <f t="shared" si="0"/>
        <v>25</v>
      </c>
    </row>
    <row r="82" spans="2:9">
      <c r="B82" s="63" t="s">
        <v>174</v>
      </c>
      <c r="C82" s="44" t="s">
        <v>129</v>
      </c>
      <c r="D82" s="45"/>
      <c r="E82" s="45"/>
      <c r="F82" s="45"/>
      <c r="G82" s="45">
        <f>'2018 Exhibitor Points '!H660</f>
        <v>6</v>
      </c>
      <c r="H82" s="47">
        <f>'2019 Exhibitor Points'!G639</f>
        <v>25</v>
      </c>
      <c r="I82" s="48">
        <f t="shared" si="0"/>
        <v>31</v>
      </c>
    </row>
    <row r="83" spans="2:9">
      <c r="B83" s="61" t="s">
        <v>1527</v>
      </c>
      <c r="C83" s="44" t="s">
        <v>91</v>
      </c>
      <c r="D83" s="45"/>
      <c r="E83" s="45"/>
      <c r="F83" s="45"/>
      <c r="G83" s="45"/>
      <c r="H83" s="47"/>
      <c r="I83" s="48">
        <f t="shared" si="0"/>
        <v>0</v>
      </c>
    </row>
    <row r="84" spans="2:9">
      <c r="B84" s="74" t="s">
        <v>162</v>
      </c>
      <c r="C84" s="64" t="s">
        <v>129</v>
      </c>
      <c r="D84" s="45"/>
      <c r="E84" s="45"/>
      <c r="F84" s="45"/>
      <c r="G84" s="45"/>
      <c r="H84" s="47">
        <f>'2019 Exhibitor Points'!G646</f>
        <v>3</v>
      </c>
      <c r="I84" s="48">
        <f t="shared" si="0"/>
        <v>3</v>
      </c>
    </row>
    <row r="85" spans="2:9">
      <c r="B85" s="63" t="s">
        <v>1630</v>
      </c>
      <c r="C85" s="64" t="s">
        <v>129</v>
      </c>
      <c r="D85" s="75"/>
      <c r="E85" s="75"/>
      <c r="F85" s="75"/>
      <c r="G85" s="75"/>
      <c r="H85" s="76"/>
      <c r="I85" s="48">
        <f t="shared" si="0"/>
        <v>0</v>
      </c>
    </row>
    <row r="86" spans="2:9">
      <c r="B86" s="61" t="s">
        <v>123</v>
      </c>
      <c r="C86" s="44" t="s">
        <v>91</v>
      </c>
      <c r="D86" s="75"/>
      <c r="E86" s="75"/>
      <c r="F86" s="75">
        <v>112</v>
      </c>
      <c r="G86" s="75">
        <f>'2018 Exhibitor Points '!H734</f>
        <v>130</v>
      </c>
      <c r="H86" s="76">
        <f>'2019 Exhibitor Points'!G690</f>
        <v>37</v>
      </c>
      <c r="I86" s="48">
        <f t="shared" si="0"/>
        <v>279</v>
      </c>
    </row>
    <row r="87" spans="2:9">
      <c r="B87" s="61" t="s">
        <v>130</v>
      </c>
      <c r="C87" s="44" t="s">
        <v>129</v>
      </c>
      <c r="D87" s="75"/>
      <c r="E87" s="75"/>
      <c r="F87" s="75"/>
      <c r="G87" s="75"/>
      <c r="H87" s="76">
        <f>'2019 Exhibitor Points'!G696</f>
        <v>10</v>
      </c>
      <c r="I87" s="48">
        <f t="shared" si="0"/>
        <v>10</v>
      </c>
    </row>
    <row r="88" spans="2:9">
      <c r="B88" s="61" t="s">
        <v>146</v>
      </c>
      <c r="C88" s="44" t="s">
        <v>129</v>
      </c>
      <c r="D88" s="75"/>
      <c r="E88" s="75"/>
      <c r="F88" s="75"/>
      <c r="G88" s="75">
        <f>'2018 Exhibitor Points '!H743</f>
        <v>10</v>
      </c>
      <c r="H88" s="76"/>
      <c r="I88" s="48">
        <f t="shared" si="0"/>
        <v>10</v>
      </c>
    </row>
    <row r="89" spans="2:9">
      <c r="B89" s="63" t="s">
        <v>109</v>
      </c>
      <c r="C89" s="64" t="s">
        <v>91</v>
      </c>
      <c r="D89" s="75"/>
      <c r="E89" s="75"/>
      <c r="F89" s="75"/>
      <c r="G89" s="75"/>
      <c r="H89" s="76">
        <f>'2019 Exhibitor Points'!G705</f>
        <v>3</v>
      </c>
      <c r="I89" s="48">
        <f t="shared" si="0"/>
        <v>3</v>
      </c>
    </row>
    <row r="90" spans="2:9">
      <c r="B90" s="59" t="s">
        <v>202</v>
      </c>
      <c r="C90" s="70" t="s">
        <v>91</v>
      </c>
      <c r="D90" s="75"/>
      <c r="E90" s="75"/>
      <c r="F90" s="75">
        <v>10</v>
      </c>
      <c r="G90" s="75">
        <f>'2018 Exhibitor Points '!H764</f>
        <v>3</v>
      </c>
      <c r="H90" s="76">
        <f>'2019 Exhibitor Points'!G713</f>
        <v>3</v>
      </c>
      <c r="I90" s="48">
        <f t="shared" si="0"/>
        <v>16</v>
      </c>
    </row>
    <row r="91" spans="2:9">
      <c r="B91" s="61" t="s">
        <v>153</v>
      </c>
      <c r="C91" s="44" t="s">
        <v>129</v>
      </c>
      <c r="D91" s="75"/>
      <c r="E91" s="75"/>
      <c r="F91" s="75">
        <v>5</v>
      </c>
      <c r="G91" s="75">
        <f>'2018 Exhibitor Points '!H770</f>
        <v>5</v>
      </c>
      <c r="H91" s="76"/>
      <c r="I91" s="48">
        <f t="shared" si="0"/>
        <v>10</v>
      </c>
    </row>
    <row r="92" spans="2:9">
      <c r="B92" s="59" t="s">
        <v>118</v>
      </c>
      <c r="C92" s="70" t="s">
        <v>91</v>
      </c>
      <c r="D92" s="75"/>
      <c r="E92" s="75"/>
      <c r="F92" s="75">
        <v>23</v>
      </c>
      <c r="G92" s="75">
        <f>'2018 Exhibitor Points '!H785</f>
        <v>64</v>
      </c>
      <c r="H92" s="76">
        <f>'2019 Exhibitor Points'!G737</f>
        <v>15</v>
      </c>
      <c r="I92" s="48">
        <f t="shared" si="0"/>
        <v>102</v>
      </c>
    </row>
    <row r="93" spans="2:9">
      <c r="B93" s="61" t="s">
        <v>1631</v>
      </c>
      <c r="C93" s="44" t="s">
        <v>53</v>
      </c>
      <c r="D93" s="75">
        <v>5</v>
      </c>
      <c r="E93" s="75"/>
      <c r="F93" s="75"/>
      <c r="G93" s="75"/>
      <c r="H93" s="76"/>
      <c r="I93" s="48">
        <f t="shared" si="0"/>
        <v>5</v>
      </c>
    </row>
    <row r="94" spans="2:9">
      <c r="B94" s="61" t="s">
        <v>136</v>
      </c>
      <c r="C94" s="44" t="s">
        <v>53</v>
      </c>
      <c r="D94" s="75"/>
      <c r="E94" s="75"/>
      <c r="F94" s="75"/>
      <c r="G94" s="75">
        <f>'2018 Exhibitor Points '!H795</f>
        <v>15</v>
      </c>
      <c r="H94" s="76">
        <f>'2019 Exhibitor Points'!G758</f>
        <v>63</v>
      </c>
      <c r="I94" s="48">
        <f t="shared" si="0"/>
        <v>78</v>
      </c>
    </row>
    <row r="95" spans="2:9">
      <c r="B95" s="61" t="s">
        <v>168</v>
      </c>
      <c r="C95" s="44" t="s">
        <v>164</v>
      </c>
      <c r="D95" s="75"/>
      <c r="E95" s="75"/>
      <c r="F95" s="75">
        <v>35</v>
      </c>
      <c r="G95" s="75">
        <f>'2018 Exhibitor Points '!H807</f>
        <v>14</v>
      </c>
      <c r="H95" s="76">
        <f>'2019 Exhibitor Points'!G772</f>
        <v>5</v>
      </c>
      <c r="I95" s="48">
        <f t="shared" si="0"/>
        <v>54</v>
      </c>
    </row>
    <row r="96" spans="2:9">
      <c r="B96" s="61" t="s">
        <v>154</v>
      </c>
      <c r="C96" s="44" t="s">
        <v>53</v>
      </c>
      <c r="D96" s="75"/>
      <c r="E96" s="75">
        <v>5</v>
      </c>
      <c r="F96" s="75">
        <v>10</v>
      </c>
      <c r="G96" s="75"/>
      <c r="H96" s="76">
        <f>'2019 Exhibitor Points'!G780</f>
        <v>5</v>
      </c>
      <c r="I96" s="48">
        <f t="shared" si="0"/>
        <v>20</v>
      </c>
    </row>
    <row r="97" spans="2:9">
      <c r="B97" s="61" t="s">
        <v>1632</v>
      </c>
      <c r="C97" s="44" t="s">
        <v>129</v>
      </c>
      <c r="D97" s="75"/>
      <c r="E97" s="75"/>
      <c r="F97" s="75"/>
      <c r="G97" s="75"/>
      <c r="H97" s="76"/>
      <c r="I97" s="48">
        <f t="shared" si="0"/>
        <v>0</v>
      </c>
    </row>
    <row r="98" spans="2:9">
      <c r="B98" s="61" t="s">
        <v>65</v>
      </c>
      <c r="C98" s="44" t="s">
        <v>53</v>
      </c>
      <c r="D98" s="75"/>
      <c r="E98" s="75"/>
      <c r="F98" s="75"/>
      <c r="G98" s="75">
        <f>'2018 Exhibitor Points '!H823</f>
        <v>20</v>
      </c>
      <c r="H98" s="76"/>
      <c r="I98" s="48">
        <f t="shared" si="0"/>
        <v>20</v>
      </c>
    </row>
    <row r="99" spans="2:9">
      <c r="B99" s="61" t="s">
        <v>155</v>
      </c>
      <c r="C99" s="44" t="s">
        <v>53</v>
      </c>
      <c r="D99" s="75"/>
      <c r="E99" s="75"/>
      <c r="F99" s="75"/>
      <c r="G99" s="75">
        <f>'2018 Exhibitor Points '!H827</f>
        <v>5</v>
      </c>
      <c r="H99" s="76"/>
      <c r="I99" s="48">
        <f t="shared" si="0"/>
        <v>5</v>
      </c>
    </row>
    <row r="100" spans="2:9">
      <c r="B100" s="61" t="s">
        <v>173</v>
      </c>
      <c r="C100" s="44" t="s">
        <v>164</v>
      </c>
      <c r="D100" s="75"/>
      <c r="E100" s="75"/>
      <c r="F100" s="75"/>
      <c r="G100" s="75">
        <f>'2019 Exhibitor Points'!G794</f>
        <v>5</v>
      </c>
      <c r="H100" s="76">
        <f>'2019 Exhibitor Points'!G796</f>
        <v>5</v>
      </c>
      <c r="I100" s="48">
        <f t="shared" si="0"/>
        <v>10</v>
      </c>
    </row>
    <row r="101" spans="2:9">
      <c r="B101" s="61" t="s">
        <v>167</v>
      </c>
      <c r="C101" s="44" t="s">
        <v>164</v>
      </c>
      <c r="D101" s="75"/>
      <c r="E101" s="75"/>
      <c r="F101" s="75">
        <v>17</v>
      </c>
      <c r="G101" s="75">
        <f>'2018 Exhibitor Points '!H841</f>
        <v>17</v>
      </c>
      <c r="H101" s="76">
        <f>'2019 Exhibitor Points'!G807</f>
        <v>13</v>
      </c>
      <c r="I101" s="48">
        <f t="shared" si="0"/>
        <v>47</v>
      </c>
    </row>
    <row r="102" spans="2:9">
      <c r="B102" s="63" t="s">
        <v>188</v>
      </c>
      <c r="C102" s="44" t="s">
        <v>164</v>
      </c>
      <c r="D102" s="75"/>
      <c r="E102" s="75"/>
      <c r="F102" s="75">
        <v>17</v>
      </c>
      <c r="G102" s="75">
        <f>'2018 Exhibitor Points '!H854</f>
        <v>13</v>
      </c>
      <c r="H102" s="76">
        <f>'2019 Exhibitor Points'!G819</f>
        <v>10</v>
      </c>
      <c r="I102" s="48">
        <f t="shared" si="0"/>
        <v>40</v>
      </c>
    </row>
    <row r="103" spans="2:9">
      <c r="B103" s="61" t="s">
        <v>205</v>
      </c>
      <c r="C103" s="44" t="s">
        <v>164</v>
      </c>
      <c r="D103" s="75"/>
      <c r="E103" s="75"/>
      <c r="F103" s="75"/>
      <c r="G103" s="75">
        <f>'2018 Exhibitor Points '!H860</f>
        <v>5</v>
      </c>
      <c r="H103" s="76"/>
      <c r="I103" s="48">
        <f t="shared" si="0"/>
        <v>5</v>
      </c>
    </row>
    <row r="104" spans="2:9">
      <c r="B104" s="61" t="s">
        <v>198</v>
      </c>
      <c r="C104" s="44" t="s">
        <v>164</v>
      </c>
      <c r="D104" s="75"/>
      <c r="E104" s="75"/>
      <c r="F104" s="75">
        <v>14</v>
      </c>
      <c r="G104" s="75">
        <f>'2018 Exhibitor Points '!H872</f>
        <v>9</v>
      </c>
      <c r="H104" s="76"/>
      <c r="I104" s="48">
        <f t="shared" si="0"/>
        <v>23</v>
      </c>
    </row>
    <row r="105" spans="2:9">
      <c r="B105" s="59" t="s">
        <v>96</v>
      </c>
      <c r="C105" s="70" t="s">
        <v>91</v>
      </c>
      <c r="D105" s="75"/>
      <c r="E105" s="75"/>
      <c r="F105" s="75"/>
      <c r="G105" s="75"/>
      <c r="H105" s="76">
        <f>'2019 Exhibitor Points'!G844</f>
        <v>58</v>
      </c>
      <c r="I105" s="48">
        <f t="shared" si="0"/>
        <v>58</v>
      </c>
    </row>
    <row r="106" spans="2:9">
      <c r="B106" s="61" t="s">
        <v>181</v>
      </c>
      <c r="C106" s="44" t="s">
        <v>164</v>
      </c>
      <c r="D106" s="75"/>
      <c r="E106" s="75"/>
      <c r="F106" s="75"/>
      <c r="G106" s="75">
        <f>'2018 Exhibitor Points '!H901</f>
        <v>20</v>
      </c>
      <c r="H106" s="76">
        <f>'2019 Exhibitor Points'!G851</f>
        <v>0</v>
      </c>
      <c r="I106" s="48">
        <f t="shared" si="0"/>
        <v>20</v>
      </c>
    </row>
    <row r="107" spans="2:9">
      <c r="B107" s="61" t="s">
        <v>1633</v>
      </c>
      <c r="C107" s="44" t="s">
        <v>129</v>
      </c>
      <c r="D107" s="75"/>
      <c r="E107" s="75"/>
      <c r="F107" s="75"/>
      <c r="G107" s="75"/>
      <c r="H107" s="76"/>
      <c r="I107" s="48"/>
    </row>
    <row r="108" spans="2:9">
      <c r="B108" s="63" t="s">
        <v>195</v>
      </c>
      <c r="C108" s="44" t="s">
        <v>164</v>
      </c>
      <c r="D108" s="75"/>
      <c r="E108" s="75"/>
      <c r="F108" s="75">
        <v>10</v>
      </c>
      <c r="G108" s="75">
        <f>'2018 Exhibitor Points '!H908</f>
        <v>10</v>
      </c>
      <c r="H108" s="76"/>
      <c r="I108" s="48">
        <f t="shared" ref="I108:I175" si="1">SUM(D108:H108)</f>
        <v>20</v>
      </c>
    </row>
    <row r="109" spans="2:9">
      <c r="B109" s="63" t="s">
        <v>57</v>
      </c>
      <c r="C109" s="44" t="s">
        <v>53</v>
      </c>
      <c r="D109" s="75"/>
      <c r="E109" s="75"/>
      <c r="F109" s="75">
        <f>'2019 Exhibitor Points'!G862</f>
        <v>0</v>
      </c>
      <c r="G109" s="75">
        <f>'2019 Exhibitor Points'!G864</f>
        <v>0</v>
      </c>
      <c r="H109" s="76">
        <f>'2019 Exhibitor Points'!G867</f>
        <v>5</v>
      </c>
      <c r="I109" s="48">
        <f t="shared" si="1"/>
        <v>5</v>
      </c>
    </row>
    <row r="110" spans="2:9">
      <c r="B110" s="63" t="s">
        <v>115</v>
      </c>
      <c r="C110" s="44" t="s">
        <v>91</v>
      </c>
      <c r="D110" s="75"/>
      <c r="E110" s="75"/>
      <c r="F110" s="75"/>
      <c r="G110" s="75">
        <f>'2018 Exhibitor Points '!H923</f>
        <v>35</v>
      </c>
      <c r="H110" s="76">
        <f>'2019 Exhibitor Points'!G883</f>
        <v>45</v>
      </c>
      <c r="I110" s="48">
        <f t="shared" si="1"/>
        <v>80</v>
      </c>
    </row>
    <row r="111" spans="2:9">
      <c r="B111" s="61" t="s">
        <v>1634</v>
      </c>
      <c r="C111" s="44" t="s">
        <v>129</v>
      </c>
      <c r="D111" s="75"/>
      <c r="E111" s="75"/>
      <c r="F111" s="75"/>
      <c r="G111" s="75"/>
      <c r="H111" s="76"/>
      <c r="I111" s="48">
        <f t="shared" si="1"/>
        <v>0</v>
      </c>
    </row>
    <row r="112" spans="2:9">
      <c r="B112" s="59" t="s">
        <v>121</v>
      </c>
      <c r="C112" s="70" t="s">
        <v>91</v>
      </c>
      <c r="D112" s="75"/>
      <c r="E112" s="75"/>
      <c r="F112" s="75">
        <v>3</v>
      </c>
      <c r="G112" s="75">
        <f>'2018 Exhibitor Points '!H950</f>
        <v>89</v>
      </c>
      <c r="H112" s="76">
        <f>'2019 Exhibitor Points'!G910</f>
        <v>30</v>
      </c>
      <c r="I112" s="48">
        <f t="shared" si="1"/>
        <v>122</v>
      </c>
    </row>
    <row r="113" spans="2:9">
      <c r="B113" s="59" t="s">
        <v>149</v>
      </c>
      <c r="C113" s="70" t="s">
        <v>53</v>
      </c>
      <c r="D113" s="75"/>
      <c r="E113" s="75"/>
      <c r="F113" s="75"/>
      <c r="G113" s="75">
        <f>'2018 Exhibitor Points '!H954</f>
        <v>7</v>
      </c>
      <c r="H113" s="76"/>
      <c r="I113" s="48">
        <f t="shared" si="1"/>
        <v>7</v>
      </c>
    </row>
    <row r="114" spans="2:9">
      <c r="B114" s="59" t="s">
        <v>156</v>
      </c>
      <c r="C114" s="70" t="s">
        <v>53</v>
      </c>
      <c r="D114" s="75"/>
      <c r="E114" s="75"/>
      <c r="F114" s="75"/>
      <c r="G114" s="75">
        <f>'2018 Exhibitor Points '!H958</f>
        <v>5</v>
      </c>
      <c r="H114" s="76"/>
      <c r="I114" s="48">
        <f t="shared" si="1"/>
        <v>5</v>
      </c>
    </row>
    <row r="115" spans="2:9">
      <c r="B115" s="63" t="s">
        <v>1635</v>
      </c>
      <c r="C115" s="64" t="s">
        <v>164</v>
      </c>
      <c r="D115" s="75"/>
      <c r="E115" s="75"/>
      <c r="F115" s="75">
        <v>5</v>
      </c>
      <c r="G115" s="75"/>
      <c r="H115" s="76"/>
      <c r="I115" s="48">
        <f t="shared" si="1"/>
        <v>5</v>
      </c>
    </row>
    <row r="116" spans="2:9">
      <c r="B116" s="63" t="s">
        <v>69</v>
      </c>
      <c r="C116" s="64" t="s">
        <v>53</v>
      </c>
      <c r="D116" s="75"/>
      <c r="E116" s="75"/>
      <c r="F116" s="75">
        <v>5</v>
      </c>
      <c r="G116" s="75">
        <f>'2018 Exhibitor Points '!H972</f>
        <v>10</v>
      </c>
      <c r="H116" s="76"/>
      <c r="I116" s="48">
        <f t="shared" si="1"/>
        <v>15</v>
      </c>
    </row>
    <row r="117" spans="2:9">
      <c r="B117" s="63" t="s">
        <v>1636</v>
      </c>
      <c r="C117" s="64" t="s">
        <v>129</v>
      </c>
      <c r="D117" s="75"/>
      <c r="E117" s="75"/>
      <c r="F117" s="75">
        <v>5</v>
      </c>
      <c r="G117" s="75"/>
      <c r="H117" s="76"/>
      <c r="I117" s="48">
        <f t="shared" si="1"/>
        <v>5</v>
      </c>
    </row>
    <row r="118" spans="2:9">
      <c r="B118" s="63" t="s">
        <v>191</v>
      </c>
      <c r="C118" s="44" t="s">
        <v>164</v>
      </c>
      <c r="D118" s="75"/>
      <c r="E118" s="75"/>
      <c r="F118" s="75">
        <v>10</v>
      </c>
      <c r="G118" s="75">
        <f>'2018 Exhibitor Points '!H986</f>
        <v>18</v>
      </c>
      <c r="H118" s="76"/>
      <c r="I118" s="48">
        <f t="shared" si="1"/>
        <v>28</v>
      </c>
    </row>
    <row r="119" spans="2:9">
      <c r="B119" s="63" t="s">
        <v>73</v>
      </c>
      <c r="C119" s="44" t="s">
        <v>53</v>
      </c>
      <c r="D119" s="75"/>
      <c r="E119" s="75"/>
      <c r="F119" s="75"/>
      <c r="G119" s="75">
        <f>'2018 Exhibitor Points '!H990</f>
        <v>5</v>
      </c>
      <c r="H119" s="76">
        <f>'2019 Exhibitor Points'!G946</f>
        <v>3</v>
      </c>
      <c r="I119" s="48">
        <f t="shared" si="1"/>
        <v>8</v>
      </c>
    </row>
    <row r="120" spans="2:9">
      <c r="B120" s="61" t="s">
        <v>99</v>
      </c>
      <c r="C120" s="70" t="s">
        <v>91</v>
      </c>
      <c r="D120" s="75"/>
      <c r="E120" s="75"/>
      <c r="F120" s="75">
        <v>40</v>
      </c>
      <c r="G120" s="75">
        <f>'2018 Exhibitor Points '!H1015</f>
        <v>38</v>
      </c>
      <c r="H120" s="76">
        <f>'2019 Exhibitor Points'!G978</f>
        <v>70</v>
      </c>
      <c r="I120" s="48">
        <f t="shared" si="1"/>
        <v>148</v>
      </c>
    </row>
    <row r="121" spans="2:9">
      <c r="B121" s="63" t="s">
        <v>1637</v>
      </c>
      <c r="C121" s="44" t="s">
        <v>164</v>
      </c>
      <c r="D121" s="75"/>
      <c r="E121" s="75"/>
      <c r="F121" s="75"/>
      <c r="G121" s="75"/>
      <c r="H121" s="76"/>
      <c r="I121" s="48">
        <f t="shared" si="1"/>
        <v>0</v>
      </c>
    </row>
    <row r="122" spans="2:9">
      <c r="B122" s="63" t="s">
        <v>125</v>
      </c>
      <c r="C122" s="44" t="s">
        <v>91</v>
      </c>
      <c r="D122" s="75"/>
      <c r="E122" s="75"/>
      <c r="F122" s="75"/>
      <c r="G122" s="75">
        <f>'2018 Exhibitor Points '!H1027</f>
        <v>20</v>
      </c>
      <c r="H122" s="76">
        <f>'2019 Exhibitor Points'!G988</f>
        <v>3</v>
      </c>
      <c r="I122" s="48">
        <f t="shared" si="1"/>
        <v>23</v>
      </c>
    </row>
    <row r="123" spans="2:9">
      <c r="B123" s="63" t="s">
        <v>79</v>
      </c>
      <c r="C123" s="44" t="s">
        <v>53</v>
      </c>
      <c r="D123" s="75"/>
      <c r="E123" s="75"/>
      <c r="F123" s="75"/>
      <c r="G123" s="75">
        <f>'2018 Exhibitor Points '!H1031</f>
        <v>5</v>
      </c>
      <c r="H123" s="76"/>
      <c r="I123" s="48">
        <f t="shared" si="1"/>
        <v>5</v>
      </c>
    </row>
    <row r="124" spans="2:9">
      <c r="B124" s="61" t="s">
        <v>180</v>
      </c>
      <c r="C124" s="44" t="s">
        <v>164</v>
      </c>
      <c r="D124" s="75"/>
      <c r="E124" s="75"/>
      <c r="F124" s="75"/>
      <c r="G124" s="75">
        <f>'2018 Exhibitor Points '!H1040</f>
        <v>0</v>
      </c>
      <c r="H124" s="76"/>
      <c r="I124" s="48">
        <f t="shared" si="1"/>
        <v>0</v>
      </c>
    </row>
    <row r="125" spans="2:9">
      <c r="B125" s="61" t="s">
        <v>206</v>
      </c>
      <c r="C125" s="44" t="s">
        <v>164</v>
      </c>
      <c r="D125" s="75"/>
      <c r="E125" s="75"/>
      <c r="F125" s="75"/>
      <c r="G125" s="75">
        <f>'2018 Exhibitor Points '!H1045</f>
        <v>5</v>
      </c>
      <c r="H125" s="76"/>
      <c r="I125" s="48">
        <f t="shared" si="1"/>
        <v>5</v>
      </c>
    </row>
    <row r="126" spans="2:9">
      <c r="B126" s="61" t="s">
        <v>101</v>
      </c>
      <c r="C126" s="44" t="s">
        <v>91</v>
      </c>
      <c r="D126" s="75"/>
      <c r="E126" s="75"/>
      <c r="F126" s="75"/>
      <c r="G126" s="75"/>
      <c r="H126" s="76">
        <f>'2019 Exhibitor Points'!G1006</f>
        <v>10</v>
      </c>
      <c r="I126" s="48">
        <f t="shared" si="1"/>
        <v>10</v>
      </c>
    </row>
    <row r="127" spans="2:9">
      <c r="B127" s="61" t="s">
        <v>201</v>
      </c>
      <c r="C127" s="44" t="s">
        <v>53</v>
      </c>
      <c r="D127" s="75"/>
      <c r="E127" s="75"/>
      <c r="F127" s="75">
        <v>3</v>
      </c>
      <c r="G127" s="75">
        <f>'2018 Exhibitor Points '!H1070</f>
        <v>7</v>
      </c>
      <c r="H127" s="76"/>
      <c r="I127" s="48">
        <f t="shared" si="1"/>
        <v>10</v>
      </c>
    </row>
    <row r="128" spans="2:9">
      <c r="B128" s="61" t="s">
        <v>185</v>
      </c>
      <c r="C128" s="44" t="s">
        <v>91</v>
      </c>
      <c r="D128" s="75"/>
      <c r="E128" s="75"/>
      <c r="F128" s="75">
        <v>33</v>
      </c>
      <c r="G128" s="75">
        <f>'2018 Exhibitor Points '!H1091</f>
        <v>20</v>
      </c>
      <c r="H128" s="76">
        <f>'2019 Exhibitor Points'!G1028</f>
        <v>5</v>
      </c>
      <c r="I128" s="48">
        <f t="shared" si="1"/>
        <v>58</v>
      </c>
    </row>
    <row r="129" spans="2:9">
      <c r="B129" s="74" t="s">
        <v>52</v>
      </c>
      <c r="C129" s="44" t="s">
        <v>53</v>
      </c>
      <c r="D129" s="75"/>
      <c r="E129" s="75"/>
      <c r="F129" s="75"/>
      <c r="G129" s="75"/>
      <c r="H129" s="76">
        <f>'2019 Exhibitor Points'!G1032</f>
        <v>7</v>
      </c>
      <c r="I129" s="48">
        <f t="shared" si="1"/>
        <v>7</v>
      </c>
    </row>
    <row r="130" spans="2:9">
      <c r="B130" s="61" t="s">
        <v>67</v>
      </c>
      <c r="C130" s="44" t="s">
        <v>53</v>
      </c>
      <c r="D130" s="75"/>
      <c r="E130" s="75"/>
      <c r="F130" s="75">
        <v>7</v>
      </c>
      <c r="G130" s="75">
        <f>'2018 Exhibitor Points '!H1097</f>
        <v>10</v>
      </c>
      <c r="H130" s="76"/>
      <c r="I130" s="48">
        <f t="shared" si="1"/>
        <v>17</v>
      </c>
    </row>
    <row r="131" spans="2:9">
      <c r="B131" s="61" t="s">
        <v>157</v>
      </c>
      <c r="C131" s="44" t="s">
        <v>129</v>
      </c>
      <c r="D131" s="75"/>
      <c r="E131" s="75"/>
      <c r="F131" s="75"/>
      <c r="G131" s="75"/>
      <c r="H131" s="76">
        <f>'2019 Exhibitor Points'!G1042</f>
        <v>5</v>
      </c>
      <c r="I131" s="48">
        <f t="shared" si="1"/>
        <v>5</v>
      </c>
    </row>
    <row r="132" spans="2:9">
      <c r="B132" s="63" t="s">
        <v>90</v>
      </c>
      <c r="C132" s="44" t="s">
        <v>91</v>
      </c>
      <c r="D132" s="75"/>
      <c r="E132" s="75"/>
      <c r="F132" s="75">
        <v>125</v>
      </c>
      <c r="G132" s="75">
        <f>'2018 Exhibitor Points '!H1149</f>
        <v>114</v>
      </c>
      <c r="H132" s="76">
        <f>'2019 Exhibitor Points'!G1097</f>
        <v>110</v>
      </c>
      <c r="I132" s="48">
        <f t="shared" si="1"/>
        <v>349</v>
      </c>
    </row>
    <row r="133" spans="2:9">
      <c r="B133" s="63" t="s">
        <v>106</v>
      </c>
      <c r="C133" s="64" t="s">
        <v>91</v>
      </c>
      <c r="D133" s="75"/>
      <c r="E133" s="75"/>
      <c r="F133" s="75">
        <v>135</v>
      </c>
      <c r="G133" s="75">
        <f>'2018 Exhibitor Points '!H1226</f>
        <v>161</v>
      </c>
      <c r="H133" s="76">
        <f>'2019 Exhibitor Points'!G1162</f>
        <v>93</v>
      </c>
      <c r="I133" s="48">
        <f t="shared" si="1"/>
        <v>389</v>
      </c>
    </row>
    <row r="134" spans="2:9">
      <c r="B134" s="63" t="s">
        <v>190</v>
      </c>
      <c r="C134" s="64" t="s">
        <v>164</v>
      </c>
      <c r="D134" s="75"/>
      <c r="E134" s="75"/>
      <c r="F134" s="75"/>
      <c r="G134" s="75">
        <f>'2018 Exhibitor Points '!H1232</f>
        <v>20</v>
      </c>
      <c r="H134" s="76"/>
      <c r="I134" s="48">
        <f t="shared" si="1"/>
        <v>20</v>
      </c>
    </row>
    <row r="135" spans="2:9">
      <c r="B135" s="61" t="s">
        <v>171</v>
      </c>
      <c r="C135" s="70" t="s">
        <v>164</v>
      </c>
      <c r="D135" s="75"/>
      <c r="E135" s="75"/>
      <c r="F135" s="75"/>
      <c r="G135" s="75">
        <f>'2018 Exhibitor Points '!H1247</f>
        <v>30</v>
      </c>
      <c r="H135" s="76">
        <f>'2019 Exhibitor Points'!G1182</f>
        <v>25</v>
      </c>
      <c r="I135" s="48">
        <f t="shared" si="1"/>
        <v>55</v>
      </c>
    </row>
    <row r="136" spans="2:9">
      <c r="B136" s="61" t="s">
        <v>122</v>
      </c>
      <c r="C136" s="44" t="s">
        <v>91</v>
      </c>
      <c r="D136" s="75"/>
      <c r="E136" s="75"/>
      <c r="F136" s="75">
        <v>163</v>
      </c>
      <c r="G136" s="75">
        <f>'2018 Exhibitor Points '!H1314</f>
        <v>171</v>
      </c>
      <c r="H136" s="76">
        <f>'2019 Exhibitor Points'!G1261</f>
        <v>243</v>
      </c>
      <c r="I136" s="48">
        <f t="shared" si="1"/>
        <v>577</v>
      </c>
    </row>
    <row r="137" spans="2:9">
      <c r="B137" s="61" t="s">
        <v>147</v>
      </c>
      <c r="C137" s="44" t="s">
        <v>129</v>
      </c>
      <c r="D137" s="75"/>
      <c r="E137" s="75"/>
      <c r="F137" s="75"/>
      <c r="G137" s="75">
        <f>'2018 Exhibitor Points '!H1318</f>
        <v>0</v>
      </c>
      <c r="H137" s="76">
        <f>'2019 Exhibitor Points'!G1266</f>
        <v>10</v>
      </c>
      <c r="I137" s="48">
        <f t="shared" si="1"/>
        <v>10</v>
      </c>
    </row>
    <row r="138" spans="2:9">
      <c r="B138" s="61" t="s">
        <v>93</v>
      </c>
      <c r="C138" s="70" t="s">
        <v>91</v>
      </c>
      <c r="D138" s="75"/>
      <c r="E138" s="75"/>
      <c r="F138" s="75"/>
      <c r="G138" s="75">
        <f>'2018 Exhibitor Points '!H1335</f>
        <v>97</v>
      </c>
      <c r="H138" s="76">
        <f>'2019 Exhibitor Points'!G1299</f>
        <v>95</v>
      </c>
      <c r="I138" s="48">
        <f t="shared" si="1"/>
        <v>192</v>
      </c>
    </row>
    <row r="139" spans="2:9">
      <c r="B139" s="61" t="s">
        <v>1596</v>
      </c>
      <c r="C139" s="44" t="s">
        <v>53</v>
      </c>
      <c r="D139" s="75"/>
      <c r="E139" s="75"/>
      <c r="F139" s="75">
        <v>5</v>
      </c>
      <c r="G139" s="75"/>
      <c r="H139" s="76"/>
      <c r="I139" s="48">
        <f t="shared" si="1"/>
        <v>5</v>
      </c>
    </row>
    <row r="140" spans="2:9">
      <c r="B140" s="61" t="s">
        <v>212</v>
      </c>
      <c r="C140" s="44" t="s">
        <v>53</v>
      </c>
      <c r="D140" s="75"/>
      <c r="E140" s="75"/>
      <c r="F140" s="75"/>
      <c r="G140" s="75">
        <f>'2018 Exhibitor Points '!H1343</f>
        <v>3</v>
      </c>
      <c r="H140" s="76"/>
      <c r="I140" s="48">
        <f t="shared" si="1"/>
        <v>3</v>
      </c>
    </row>
    <row r="141" spans="2:9">
      <c r="B141" s="61" t="s">
        <v>182</v>
      </c>
      <c r="C141" s="44" t="s">
        <v>164</v>
      </c>
      <c r="D141" s="75"/>
      <c r="E141" s="75"/>
      <c r="F141" s="75"/>
      <c r="G141" s="75"/>
      <c r="H141" s="76">
        <f>'2019 Exhibitor Points'!G1316</f>
        <v>30</v>
      </c>
      <c r="I141" s="48">
        <f t="shared" si="1"/>
        <v>30</v>
      </c>
    </row>
    <row r="142" spans="2:9">
      <c r="B142" s="61" t="s">
        <v>196</v>
      </c>
      <c r="C142" s="44" t="s">
        <v>164</v>
      </c>
      <c r="D142" s="75"/>
      <c r="E142" s="75"/>
      <c r="F142" s="75"/>
      <c r="G142" s="75"/>
      <c r="H142" s="76">
        <f>'2019 Exhibitor Points'!G1320</f>
        <v>10</v>
      </c>
      <c r="I142" s="48">
        <f t="shared" si="1"/>
        <v>10</v>
      </c>
    </row>
    <row r="143" spans="2:9">
      <c r="B143" s="61" t="s">
        <v>170</v>
      </c>
      <c r="C143" s="44" t="s">
        <v>129</v>
      </c>
      <c r="D143" s="75"/>
      <c r="E143" s="75"/>
      <c r="F143" s="75"/>
      <c r="G143" s="75"/>
      <c r="H143" s="76">
        <f>'2019 Exhibitor Points'!G1326</f>
        <v>35</v>
      </c>
      <c r="I143" s="48">
        <f t="shared" si="1"/>
        <v>35</v>
      </c>
    </row>
    <row r="144" spans="2:9">
      <c r="B144" s="61" t="s">
        <v>104</v>
      </c>
      <c r="C144" s="44" t="s">
        <v>91</v>
      </c>
      <c r="D144" s="75"/>
      <c r="E144" s="75"/>
      <c r="F144" s="75"/>
      <c r="G144" s="75"/>
      <c r="H144" s="76"/>
      <c r="I144" s="48">
        <f t="shared" si="1"/>
        <v>0</v>
      </c>
    </row>
    <row r="145" spans="1:9">
      <c r="B145" s="61" t="s">
        <v>142</v>
      </c>
      <c r="C145" s="44" t="s">
        <v>53</v>
      </c>
      <c r="D145" s="75"/>
      <c r="E145" s="75"/>
      <c r="F145" s="75"/>
      <c r="G145" s="75">
        <f>'2018 Exhibitor Points '!H1387</f>
        <v>15</v>
      </c>
      <c r="H145" s="76"/>
      <c r="I145" s="48">
        <f t="shared" si="1"/>
        <v>15</v>
      </c>
    </row>
    <row r="146" spans="1:9">
      <c r="B146" s="61" t="s">
        <v>176</v>
      </c>
      <c r="C146" s="44" t="s">
        <v>164</v>
      </c>
      <c r="D146" s="75"/>
      <c r="E146" s="75"/>
      <c r="F146" s="75"/>
      <c r="G146" s="75">
        <f>'2019 Exhibitor Points'!G1341</f>
        <v>8</v>
      </c>
      <c r="H146" s="76">
        <f>'2019 Exhibitor Points'!G1343</f>
        <v>7</v>
      </c>
      <c r="I146" s="48">
        <f t="shared" si="1"/>
        <v>15</v>
      </c>
    </row>
    <row r="147" spans="1:9">
      <c r="B147" s="61" t="s">
        <v>1638</v>
      </c>
      <c r="C147" s="70" t="s">
        <v>91</v>
      </c>
      <c r="D147" s="75"/>
      <c r="E147" s="75"/>
      <c r="F147" s="75"/>
      <c r="G147" s="75"/>
      <c r="H147" s="76"/>
      <c r="I147" s="48">
        <f t="shared" si="1"/>
        <v>0</v>
      </c>
    </row>
    <row r="148" spans="1:9">
      <c r="B148" s="61" t="s">
        <v>80</v>
      </c>
      <c r="C148" s="70" t="s">
        <v>53</v>
      </c>
      <c r="D148" s="75"/>
      <c r="E148" s="75"/>
      <c r="F148" s="75"/>
      <c r="G148" s="75"/>
      <c r="H148" s="76">
        <f>'2019 Exhibitor Points'!G1352</f>
        <v>5</v>
      </c>
      <c r="I148" s="48">
        <f t="shared" si="1"/>
        <v>5</v>
      </c>
    </row>
    <row r="149" spans="1:9">
      <c r="B149" s="61" t="s">
        <v>92</v>
      </c>
      <c r="C149" s="44" t="s">
        <v>91</v>
      </c>
      <c r="D149" s="75"/>
      <c r="E149" s="75"/>
      <c r="F149" s="75">
        <v>114</v>
      </c>
      <c r="G149" s="75">
        <f>'2018 Exhibitor Points '!H1460</f>
        <v>121</v>
      </c>
      <c r="H149" s="76">
        <f>'2019 Exhibitor Points'!G1403</f>
        <v>78</v>
      </c>
      <c r="I149" s="48">
        <f t="shared" si="1"/>
        <v>313</v>
      </c>
    </row>
    <row r="150" spans="1:9">
      <c r="B150" s="61" t="s">
        <v>1639</v>
      </c>
      <c r="C150" s="44" t="s">
        <v>164</v>
      </c>
      <c r="D150" s="75"/>
      <c r="E150" s="75"/>
      <c r="F150" s="75"/>
      <c r="G150" s="75"/>
      <c r="H150" s="76"/>
      <c r="I150" s="48">
        <f t="shared" si="1"/>
        <v>0</v>
      </c>
    </row>
    <row r="151" spans="1:9">
      <c r="B151" s="61" t="s">
        <v>127</v>
      </c>
      <c r="C151" s="44" t="s">
        <v>91</v>
      </c>
      <c r="D151" s="75"/>
      <c r="E151" s="75"/>
      <c r="F151" s="75">
        <v>27</v>
      </c>
      <c r="G151" s="75">
        <f>'2018 Exhibitor Points '!H1480</f>
        <v>23</v>
      </c>
      <c r="H151" s="76">
        <f>'2019 Exhibitor Points'!G1417</f>
        <v>0</v>
      </c>
      <c r="I151" s="48">
        <f t="shared" si="1"/>
        <v>50</v>
      </c>
    </row>
    <row r="152" spans="1:9">
      <c r="B152" s="63" t="s">
        <v>1640</v>
      </c>
      <c r="C152" s="44" t="s">
        <v>164</v>
      </c>
      <c r="D152" s="75"/>
      <c r="E152" s="75"/>
      <c r="F152" s="75">
        <v>8</v>
      </c>
      <c r="G152" s="75"/>
      <c r="H152" s="76"/>
      <c r="I152" s="48">
        <f t="shared" si="1"/>
        <v>8</v>
      </c>
    </row>
    <row r="153" spans="1:9">
      <c r="B153" s="61" t="s">
        <v>158</v>
      </c>
      <c r="C153" s="70" t="s">
        <v>129</v>
      </c>
      <c r="D153" s="75"/>
      <c r="E153" s="75"/>
      <c r="F153" s="75">
        <v>15</v>
      </c>
      <c r="G153" s="75"/>
      <c r="H153" s="76">
        <f>'2019 Exhibitor Points'!G1429</f>
        <v>5</v>
      </c>
      <c r="I153" s="48">
        <f t="shared" si="1"/>
        <v>20</v>
      </c>
    </row>
    <row r="154" spans="1:9">
      <c r="B154" s="61" t="s">
        <v>189</v>
      </c>
      <c r="C154" s="44" t="s">
        <v>164</v>
      </c>
      <c r="D154" s="75"/>
      <c r="E154" s="75"/>
      <c r="F154" s="75">
        <v>7</v>
      </c>
      <c r="G154" s="75">
        <f>'2018 Exhibitor Points '!H1504</f>
        <v>22</v>
      </c>
      <c r="H154" s="76"/>
      <c r="I154" s="48">
        <f t="shared" si="1"/>
        <v>29</v>
      </c>
    </row>
    <row r="155" spans="1:9">
      <c r="B155" s="61" t="s">
        <v>150</v>
      </c>
      <c r="C155" s="44" t="s">
        <v>129</v>
      </c>
      <c r="D155" s="75"/>
      <c r="E155" s="75"/>
      <c r="F155" s="75"/>
      <c r="G155" s="75"/>
      <c r="H155" s="76">
        <f>'2019 Exhibitor Points'!G1441</f>
        <v>7</v>
      </c>
      <c r="I155" s="48">
        <f t="shared" si="1"/>
        <v>7</v>
      </c>
    </row>
    <row r="156" spans="1:9">
      <c r="B156" s="61" t="s">
        <v>159</v>
      </c>
      <c r="C156" s="44" t="s">
        <v>129</v>
      </c>
      <c r="D156" s="75"/>
      <c r="E156" s="75"/>
      <c r="F156" s="75">
        <v>5</v>
      </c>
      <c r="G156" s="75"/>
      <c r="H156" s="76">
        <f>'2019 Exhibitor Points'!G1449</f>
        <v>5</v>
      </c>
      <c r="I156" s="48">
        <f t="shared" si="1"/>
        <v>10</v>
      </c>
    </row>
    <row r="157" spans="1:9">
      <c r="B157" s="61" t="s">
        <v>1602</v>
      </c>
      <c r="C157" s="44" t="s">
        <v>91</v>
      </c>
      <c r="D157" s="75"/>
      <c r="E157" s="75"/>
      <c r="F157" s="75"/>
      <c r="G157" s="75"/>
      <c r="H157" s="76"/>
      <c r="I157" s="48">
        <f t="shared" si="1"/>
        <v>0</v>
      </c>
    </row>
    <row r="158" spans="1:9">
      <c r="A158" s="60"/>
      <c r="B158" s="61" t="s">
        <v>1451</v>
      </c>
      <c r="C158" s="44" t="s">
        <v>129</v>
      </c>
      <c r="D158" s="75"/>
      <c r="E158" s="75"/>
      <c r="F158" s="75"/>
      <c r="G158" s="75">
        <f>'2018 Exhibitor Points '!H1532</f>
        <v>0</v>
      </c>
      <c r="H158" s="76"/>
      <c r="I158" s="48">
        <f t="shared" si="1"/>
        <v>0</v>
      </c>
    </row>
    <row r="159" spans="1:9">
      <c r="B159" s="61" t="s">
        <v>160</v>
      </c>
      <c r="C159" s="44" t="s">
        <v>53</v>
      </c>
      <c r="D159" s="75"/>
      <c r="E159" s="75"/>
      <c r="F159" s="75"/>
      <c r="G159" s="75"/>
      <c r="H159" s="76">
        <f>'2019 Exhibitor Points'!G1460</f>
        <v>5</v>
      </c>
      <c r="I159" s="48">
        <f t="shared" si="1"/>
        <v>5</v>
      </c>
    </row>
    <row r="160" spans="1:9">
      <c r="B160" s="61" t="s">
        <v>1641</v>
      </c>
      <c r="C160" s="44" t="s">
        <v>129</v>
      </c>
      <c r="D160" s="75"/>
      <c r="E160" s="75"/>
      <c r="F160" s="75"/>
      <c r="G160" s="75"/>
      <c r="H160" s="76"/>
      <c r="I160" s="48">
        <f t="shared" si="1"/>
        <v>0</v>
      </c>
    </row>
    <row r="161" spans="2:9">
      <c r="B161" s="61" t="s">
        <v>197</v>
      </c>
      <c r="C161" s="44" t="s">
        <v>164</v>
      </c>
      <c r="D161" s="75"/>
      <c r="E161" s="75"/>
      <c r="F161" s="75"/>
      <c r="G161" s="75">
        <f>'2018 Exhibitor Points '!H1540</f>
        <v>10</v>
      </c>
      <c r="H161" s="76"/>
      <c r="I161" s="48">
        <f t="shared" si="1"/>
        <v>10</v>
      </c>
    </row>
    <row r="162" spans="2:9">
      <c r="B162" s="61" t="s">
        <v>143</v>
      </c>
      <c r="C162" s="44" t="s">
        <v>129</v>
      </c>
      <c r="D162" s="75"/>
      <c r="E162" s="75"/>
      <c r="F162" s="75">
        <v>5</v>
      </c>
      <c r="G162" s="75"/>
      <c r="H162" s="76">
        <f>'2019 Exhibitor Points'!G1472</f>
        <v>15</v>
      </c>
      <c r="I162" s="48">
        <f t="shared" si="1"/>
        <v>20</v>
      </c>
    </row>
    <row r="163" spans="2:9">
      <c r="B163" s="61" t="s">
        <v>161</v>
      </c>
      <c r="C163" s="44" t="s">
        <v>129</v>
      </c>
      <c r="D163" s="75"/>
      <c r="E163" s="75"/>
      <c r="F163" s="75">
        <v>10</v>
      </c>
      <c r="G163" s="75"/>
      <c r="H163" s="76">
        <f>'2019 Exhibitor Points'!G1479</f>
        <v>5</v>
      </c>
      <c r="I163" s="48">
        <f t="shared" si="1"/>
        <v>15</v>
      </c>
    </row>
    <row r="164" spans="2:9">
      <c r="B164" s="61" t="s">
        <v>137</v>
      </c>
      <c r="C164" s="44" t="s">
        <v>129</v>
      </c>
      <c r="D164" s="75"/>
      <c r="E164" s="75"/>
      <c r="F164" s="75"/>
      <c r="G164" s="75">
        <f>'2018 Exhibitor Points '!H1553</f>
        <v>7</v>
      </c>
      <c r="H164" s="76">
        <f>'2019 Exhibitor Points'!G1485</f>
        <v>5</v>
      </c>
      <c r="I164" s="48">
        <f t="shared" si="1"/>
        <v>12</v>
      </c>
    </row>
    <row r="165" spans="2:9">
      <c r="B165" s="59" t="s">
        <v>1642</v>
      </c>
      <c r="C165" s="70" t="s">
        <v>53</v>
      </c>
      <c r="D165" s="75"/>
      <c r="E165" s="75"/>
      <c r="F165" s="75">
        <v>5</v>
      </c>
      <c r="G165" s="75"/>
      <c r="H165" s="76"/>
      <c r="I165" s="48">
        <f t="shared" si="1"/>
        <v>5</v>
      </c>
    </row>
    <row r="166" spans="2:9">
      <c r="B166" s="59" t="s">
        <v>82</v>
      </c>
      <c r="C166" s="70" t="s">
        <v>53</v>
      </c>
      <c r="D166" s="75"/>
      <c r="E166" s="75"/>
      <c r="F166" s="75"/>
      <c r="G166" s="75"/>
      <c r="H166" s="76">
        <f>'2019 Exhibitor Points'!G1512</f>
        <v>5</v>
      </c>
      <c r="I166" s="48">
        <f t="shared" si="1"/>
        <v>5</v>
      </c>
    </row>
    <row r="167" spans="2:9">
      <c r="B167" s="61" t="s">
        <v>116</v>
      </c>
      <c r="C167" s="70" t="s">
        <v>91</v>
      </c>
      <c r="D167" s="75"/>
      <c r="E167" s="75"/>
      <c r="F167" s="75">
        <v>47</v>
      </c>
      <c r="G167" s="75">
        <f>'2018 Exhibitor Points '!H1577</f>
        <v>12</v>
      </c>
      <c r="H167" s="76">
        <f>'2019 Exhibitor Points'!G1508</f>
        <v>20</v>
      </c>
      <c r="I167" s="48">
        <f t="shared" si="1"/>
        <v>79</v>
      </c>
    </row>
    <row r="168" spans="2:9">
      <c r="B168" s="61" t="s">
        <v>111</v>
      </c>
      <c r="C168" s="44" t="s">
        <v>164</v>
      </c>
      <c r="D168" s="75"/>
      <c r="E168" s="75"/>
      <c r="F168" s="75">
        <v>7</v>
      </c>
      <c r="G168" s="75">
        <f>'2018 Exhibitor Points '!H1586</f>
        <v>17</v>
      </c>
      <c r="H168" s="76">
        <f>'2019 Exhibitor Points'!G1525</f>
        <v>39</v>
      </c>
      <c r="I168" s="48">
        <f t="shared" si="1"/>
        <v>63</v>
      </c>
    </row>
    <row r="169" spans="2:9">
      <c r="B169" s="61" t="s">
        <v>1492</v>
      </c>
      <c r="C169" s="44" t="s">
        <v>53</v>
      </c>
      <c r="D169" s="75"/>
      <c r="E169" s="75"/>
      <c r="F169" s="75">
        <v>3</v>
      </c>
      <c r="G169" s="75"/>
      <c r="H169" s="76"/>
      <c r="I169" s="48">
        <f t="shared" si="1"/>
        <v>3</v>
      </c>
    </row>
    <row r="170" spans="2:9">
      <c r="B170" s="61" t="s">
        <v>85</v>
      </c>
      <c r="C170" s="44" t="s">
        <v>53</v>
      </c>
      <c r="D170" s="75"/>
      <c r="E170" s="75"/>
      <c r="F170" s="75"/>
      <c r="G170" s="75"/>
      <c r="H170" s="76">
        <f>'2019 Exhibitor Points'!G1533</f>
        <v>5</v>
      </c>
      <c r="I170" s="48">
        <f t="shared" si="1"/>
        <v>5</v>
      </c>
    </row>
    <row r="171" spans="2:9">
      <c r="B171" s="61" t="s">
        <v>1643</v>
      </c>
      <c r="C171" s="70" t="s">
        <v>164</v>
      </c>
      <c r="D171" s="75"/>
      <c r="E171" s="75"/>
      <c r="F171" s="75"/>
      <c r="G171" s="75"/>
      <c r="H171" s="76"/>
      <c r="I171" s="48">
        <f t="shared" si="1"/>
        <v>0</v>
      </c>
    </row>
    <row r="172" spans="2:9">
      <c r="B172" s="61" t="s">
        <v>87</v>
      </c>
      <c r="C172" s="70" t="s">
        <v>53</v>
      </c>
      <c r="D172" s="75"/>
      <c r="E172" s="75"/>
      <c r="F172" s="75"/>
      <c r="G172" s="75">
        <f>'2018 Exhibitor Points '!H1598</f>
        <v>5</v>
      </c>
      <c r="H172" s="76"/>
      <c r="I172" s="48">
        <f t="shared" si="1"/>
        <v>5</v>
      </c>
    </row>
    <row r="173" spans="2:9">
      <c r="B173" s="59" t="s">
        <v>1600</v>
      </c>
      <c r="C173" s="70" t="s">
        <v>129</v>
      </c>
      <c r="D173" s="75"/>
      <c r="E173" s="75"/>
      <c r="F173" s="75">
        <v>7</v>
      </c>
      <c r="G173" s="75"/>
      <c r="H173" s="76"/>
      <c r="I173" s="48">
        <f t="shared" si="1"/>
        <v>7</v>
      </c>
    </row>
    <row r="174" spans="2:9">
      <c r="B174" s="77" t="s">
        <v>1644</v>
      </c>
      <c r="C174" s="78" t="s">
        <v>129</v>
      </c>
      <c r="D174" s="79"/>
      <c r="E174" s="79"/>
      <c r="F174" s="79"/>
      <c r="G174" s="79"/>
      <c r="H174" s="80"/>
      <c r="I174" s="427">
        <f t="shared" si="1"/>
        <v>0</v>
      </c>
    </row>
    <row r="175" spans="2:9">
      <c r="B175" s="81" t="s">
        <v>151</v>
      </c>
      <c r="C175" s="82" t="s">
        <v>53</v>
      </c>
      <c r="D175" s="83"/>
      <c r="E175" s="83"/>
      <c r="F175" s="83"/>
      <c r="G175" s="83"/>
      <c r="H175" s="83">
        <f>'2019 Exhibitor Points'!G1545</f>
        <v>7</v>
      </c>
      <c r="I175" s="427">
        <f t="shared" si="1"/>
        <v>7</v>
      </c>
    </row>
  </sheetData>
  <sheetProtection selectLockedCells="1" selectUnlockedCells="1"/>
  <autoFilter ref="B5:I174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A1:IV1546"/>
  <sheetViews>
    <sheetView zoomScale="80" zoomScaleNormal="80" workbookViewId="0">
      <selection activeCell="K981" sqref="K981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1.42578125" style="73" customWidth="1"/>
    <col min="5" max="5" width="12.5703125" style="85" customWidth="1"/>
    <col min="6" max="6" width="17.85546875" style="86" customWidth="1"/>
    <col min="7" max="7" width="11" style="87" customWidth="1"/>
    <col min="8" max="8" width="4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ht="25.5">
      <c r="A1" s="2662" t="s">
        <v>1603</v>
      </c>
      <c r="B1" s="2662"/>
      <c r="C1" s="2662"/>
      <c r="D1" s="2662"/>
      <c r="E1" s="2662"/>
      <c r="F1" s="2662"/>
      <c r="G1" s="2662"/>
      <c r="H1" s="2662"/>
    </row>
    <row r="2" spans="1:20" s="2" customFormat="1">
      <c r="A2" s="462"/>
      <c r="B2" s="92"/>
      <c r="C2" s="92"/>
      <c r="D2" s="92"/>
      <c r="E2" s="93"/>
      <c r="F2" s="94"/>
      <c r="G2" s="95"/>
      <c r="H2" s="96"/>
      <c r="J2" s="89"/>
    </row>
    <row r="3" spans="1:20" s="2" customFormat="1" ht="18">
      <c r="A3" s="91" t="s">
        <v>1645</v>
      </c>
      <c r="B3" s="92"/>
      <c r="C3" s="92"/>
      <c r="D3" s="92"/>
      <c r="E3" s="93"/>
      <c r="F3" s="94"/>
      <c r="G3" s="95"/>
      <c r="H3" s="96"/>
      <c r="J3" s="89"/>
    </row>
    <row r="4" spans="1:20" s="2" customFormat="1" ht="18">
      <c r="A4" s="91"/>
      <c r="B4" s="92"/>
      <c r="C4" s="92"/>
      <c r="D4" s="92"/>
      <c r="E4" s="93"/>
      <c r="F4" s="94"/>
      <c r="G4" s="95"/>
      <c r="H4" s="96"/>
      <c r="J4" s="89"/>
    </row>
    <row r="5" spans="1:20" s="103" customFormat="1" ht="14.65" customHeight="1">
      <c r="A5" s="97" t="s">
        <v>214</v>
      </c>
      <c r="B5" s="98" t="s">
        <v>215</v>
      </c>
      <c r="C5" s="98" t="s">
        <v>216</v>
      </c>
      <c r="D5" s="98" t="s">
        <v>217</v>
      </c>
      <c r="E5" s="99" t="s">
        <v>218</v>
      </c>
      <c r="F5" s="100" t="s">
        <v>219</v>
      </c>
      <c r="G5" s="101" t="s">
        <v>220</v>
      </c>
      <c r="H5" s="102" t="s">
        <v>221</v>
      </c>
      <c r="J5" s="99"/>
      <c r="K5" s="100"/>
    </row>
    <row r="6" spans="1:20" s="123" customFormat="1" ht="16.5" customHeight="1">
      <c r="A6" s="463"/>
      <c r="B6" s="464"/>
      <c r="C6" s="464"/>
      <c r="D6" s="464"/>
      <c r="E6" s="465"/>
      <c r="F6" s="466"/>
      <c r="G6" s="467"/>
      <c r="H6" s="468"/>
      <c r="I6" s="103"/>
      <c r="J6" s="99"/>
      <c r="K6" s="100"/>
      <c r="L6" s="103"/>
      <c r="M6" s="103"/>
      <c r="N6" s="103"/>
      <c r="O6" s="103"/>
      <c r="P6" s="103"/>
      <c r="Q6" s="103"/>
      <c r="R6" s="103"/>
      <c r="S6" s="103"/>
      <c r="T6" s="103"/>
    </row>
    <row r="7" spans="1:20" ht="13.5" customHeight="1">
      <c r="A7" s="363">
        <v>2017</v>
      </c>
      <c r="B7" s="116" t="s">
        <v>129</v>
      </c>
      <c r="C7" s="116" t="s">
        <v>1646</v>
      </c>
      <c r="D7" s="117" t="s">
        <v>222</v>
      </c>
      <c r="E7" s="118">
        <v>42799</v>
      </c>
      <c r="F7" s="119" t="s">
        <v>1647</v>
      </c>
      <c r="G7" s="199">
        <v>3</v>
      </c>
      <c r="H7" s="120" t="s">
        <v>1648</v>
      </c>
      <c r="I7" s="261"/>
      <c r="J7" s="189"/>
    </row>
    <row r="8" spans="1:20" s="123" customFormat="1" ht="13.5" customHeight="1">
      <c r="A8" s="363">
        <v>2017</v>
      </c>
      <c r="B8" s="116"/>
      <c r="C8" s="116"/>
      <c r="D8" s="117"/>
      <c r="E8" s="118"/>
      <c r="F8" s="119"/>
      <c r="G8" s="199">
        <f>SUM(G7)</f>
        <v>3</v>
      </c>
      <c r="H8" s="120"/>
      <c r="I8" s="121"/>
      <c r="J8" s="122"/>
      <c r="K8" s="103"/>
      <c r="L8" s="103"/>
      <c r="M8" s="103"/>
      <c r="N8" s="103"/>
      <c r="O8" s="103"/>
      <c r="P8" s="103"/>
      <c r="Q8" s="103"/>
      <c r="R8" s="103"/>
      <c r="S8" s="103"/>
      <c r="T8" s="103"/>
    </row>
    <row r="9" spans="1:20" s="123" customFormat="1" ht="13.5" customHeight="1">
      <c r="A9" s="124" t="s">
        <v>46</v>
      </c>
      <c r="B9" s="125"/>
      <c r="C9" s="125" t="s">
        <v>1649</v>
      </c>
      <c r="D9" s="126"/>
      <c r="E9" s="127"/>
      <c r="F9" s="128"/>
      <c r="G9" s="129">
        <f>SUM(G7)</f>
        <v>3</v>
      </c>
      <c r="H9" s="130"/>
      <c r="I9" s="103"/>
      <c r="J9" s="99"/>
      <c r="K9" s="103"/>
      <c r="L9" s="103"/>
      <c r="M9" s="103"/>
      <c r="N9" s="103"/>
      <c r="O9" s="103"/>
      <c r="P9" s="103"/>
      <c r="Q9" s="103"/>
      <c r="R9" s="103"/>
      <c r="S9" s="103"/>
      <c r="T9" s="103"/>
    </row>
    <row r="10" spans="1:20" ht="16.5" customHeight="1">
      <c r="A10" s="104"/>
      <c r="C10" s="72"/>
      <c r="D10" s="72"/>
      <c r="F10" s="88"/>
      <c r="H10" s="105"/>
      <c r="J10" s="93"/>
    </row>
    <row r="11" spans="1:20" ht="13.5" customHeight="1">
      <c r="A11" s="363">
        <v>2017</v>
      </c>
      <c r="B11" s="116" t="s">
        <v>164</v>
      </c>
      <c r="C11" s="116" t="s">
        <v>200</v>
      </c>
      <c r="D11" s="117" t="s">
        <v>222</v>
      </c>
      <c r="E11" s="118">
        <v>42799</v>
      </c>
      <c r="F11" s="119" t="s">
        <v>1650</v>
      </c>
      <c r="G11" s="199">
        <v>10</v>
      </c>
      <c r="H11" s="120" t="s">
        <v>1651</v>
      </c>
      <c r="I11" s="261"/>
      <c r="J11" s="189"/>
    </row>
    <row r="12" spans="1:20" ht="13.5" customHeight="1">
      <c r="A12" s="363">
        <v>2017</v>
      </c>
      <c r="B12" s="116" t="s">
        <v>164</v>
      </c>
      <c r="C12" s="116" t="s">
        <v>200</v>
      </c>
      <c r="D12" s="117" t="s">
        <v>222</v>
      </c>
      <c r="E12" s="118">
        <v>42799</v>
      </c>
      <c r="F12" s="119" t="s">
        <v>1652</v>
      </c>
      <c r="G12" s="199">
        <v>3</v>
      </c>
      <c r="H12" s="120" t="s">
        <v>1653</v>
      </c>
      <c r="I12" s="261"/>
      <c r="J12" s="189"/>
    </row>
    <row r="13" spans="1:20" s="123" customFormat="1" ht="13.5" customHeight="1">
      <c r="A13" s="363">
        <v>2017</v>
      </c>
      <c r="B13" s="116"/>
      <c r="C13" s="116"/>
      <c r="D13" s="117"/>
      <c r="E13" s="118"/>
      <c r="F13" s="119"/>
      <c r="G13" s="199">
        <f>SUM(G11:G12)</f>
        <v>13</v>
      </c>
      <c r="H13" s="120"/>
      <c r="I13" s="121"/>
      <c r="J13" s="122"/>
      <c r="K13" s="103"/>
      <c r="L13" s="103"/>
      <c r="M13" s="103"/>
      <c r="N13" s="103"/>
      <c r="O13" s="103"/>
      <c r="P13" s="103"/>
      <c r="Q13" s="103"/>
      <c r="R13" s="103"/>
      <c r="S13" s="103"/>
      <c r="T13" s="103"/>
    </row>
    <row r="14" spans="1:20" s="115" customFormat="1" ht="13.5" customHeight="1">
      <c r="A14" s="106">
        <v>2018</v>
      </c>
      <c r="B14" s="107" t="s">
        <v>164</v>
      </c>
      <c r="C14" s="107" t="s">
        <v>200</v>
      </c>
      <c r="D14" s="108" t="s">
        <v>222</v>
      </c>
      <c r="E14" s="109">
        <v>43163</v>
      </c>
      <c r="F14" s="110" t="s">
        <v>1654</v>
      </c>
      <c r="G14" s="111">
        <v>7</v>
      </c>
      <c r="H14" s="112" t="s">
        <v>224</v>
      </c>
      <c r="I14" s="113"/>
      <c r="J14" s="114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23" customFormat="1" ht="13.5" customHeight="1">
      <c r="A15" s="106">
        <v>2018</v>
      </c>
      <c r="B15" s="116"/>
      <c r="C15" s="116"/>
      <c r="D15" s="117"/>
      <c r="E15" s="118"/>
      <c r="F15" s="119"/>
      <c r="G15" s="111">
        <f>G14</f>
        <v>7</v>
      </c>
      <c r="H15" s="120"/>
      <c r="I15" s="121"/>
      <c r="J15" s="122"/>
      <c r="K15" s="103"/>
      <c r="L15" s="103"/>
      <c r="M15" s="103"/>
      <c r="N15" s="103"/>
      <c r="O15" s="103"/>
      <c r="P15" s="103"/>
      <c r="Q15" s="103"/>
      <c r="R15" s="103"/>
      <c r="S15" s="103"/>
      <c r="T15" s="103"/>
    </row>
    <row r="16" spans="1:20" s="123" customFormat="1" ht="13.5" customHeight="1">
      <c r="A16" s="124" t="s">
        <v>46</v>
      </c>
      <c r="B16" s="125"/>
      <c r="C16" s="125" t="s">
        <v>225</v>
      </c>
      <c r="D16" s="126"/>
      <c r="E16" s="127"/>
      <c r="F16" s="128"/>
      <c r="G16" s="129">
        <f>G13+G15</f>
        <v>20</v>
      </c>
      <c r="H16" s="130"/>
      <c r="I16" s="103"/>
      <c r="J16" s="99"/>
      <c r="K16" s="103"/>
      <c r="L16" s="103"/>
      <c r="M16" s="103"/>
      <c r="N16" s="103"/>
      <c r="O16" s="103"/>
      <c r="P16" s="103"/>
      <c r="Q16" s="103"/>
      <c r="R16" s="103"/>
      <c r="S16" s="103"/>
      <c r="T16" s="103"/>
    </row>
    <row r="17" spans="1:20" ht="13.5" customHeight="1">
      <c r="A17" s="104"/>
      <c r="D17" s="131"/>
      <c r="F17" s="132"/>
      <c r="G17" s="133"/>
      <c r="H17" s="105"/>
      <c r="J17" s="93"/>
    </row>
    <row r="18" spans="1:20" ht="13.5" customHeight="1">
      <c r="A18" s="198">
        <v>2017</v>
      </c>
      <c r="B18" s="116" t="s">
        <v>91</v>
      </c>
      <c r="C18" s="151" t="s">
        <v>1655</v>
      </c>
      <c r="D18" s="116" t="s">
        <v>1656</v>
      </c>
      <c r="E18" s="118">
        <v>42988</v>
      </c>
      <c r="F18" s="152" t="s">
        <v>1657</v>
      </c>
      <c r="G18" s="199">
        <v>3</v>
      </c>
      <c r="H18" s="120" t="s">
        <v>1658</v>
      </c>
      <c r="J18" s="349"/>
    </row>
    <row r="19" spans="1:20" ht="13.5" customHeight="1">
      <c r="A19" s="198">
        <v>2017</v>
      </c>
      <c r="B19" s="116" t="s">
        <v>91</v>
      </c>
      <c r="C19" s="151" t="s">
        <v>1655</v>
      </c>
      <c r="D19" s="116" t="s">
        <v>227</v>
      </c>
      <c r="E19" s="118">
        <v>42876</v>
      </c>
      <c r="F19" s="152" t="s">
        <v>1659</v>
      </c>
      <c r="G19" s="199">
        <v>10</v>
      </c>
      <c r="H19" s="120" t="s">
        <v>1660</v>
      </c>
      <c r="J19" s="189"/>
    </row>
    <row r="20" spans="1:20" ht="13.5" customHeight="1">
      <c r="A20" s="198">
        <v>2017</v>
      </c>
      <c r="B20" s="116" t="s">
        <v>91</v>
      </c>
      <c r="C20" s="151" t="s">
        <v>1655</v>
      </c>
      <c r="D20" s="116" t="s">
        <v>227</v>
      </c>
      <c r="E20" s="118">
        <v>42876</v>
      </c>
      <c r="F20" s="152" t="s">
        <v>1661</v>
      </c>
      <c r="G20" s="199">
        <v>10</v>
      </c>
      <c r="H20" s="120" t="s">
        <v>1662</v>
      </c>
      <c r="J20" s="189"/>
    </row>
    <row r="21" spans="1:20" ht="13.5" customHeight="1">
      <c r="A21" s="198">
        <v>2017</v>
      </c>
      <c r="B21" s="116" t="s">
        <v>91</v>
      </c>
      <c r="C21" s="151" t="s">
        <v>1655</v>
      </c>
      <c r="D21" s="116" t="s">
        <v>1663</v>
      </c>
      <c r="E21" s="118">
        <v>42883</v>
      </c>
      <c r="F21" s="152" t="s">
        <v>1661</v>
      </c>
      <c r="G21" s="199">
        <v>5</v>
      </c>
      <c r="H21" s="120" t="s">
        <v>1664</v>
      </c>
      <c r="J21" s="189"/>
    </row>
    <row r="22" spans="1:20" ht="13.5" customHeight="1">
      <c r="A22" s="198">
        <v>2017</v>
      </c>
      <c r="B22" s="116" t="s">
        <v>91</v>
      </c>
      <c r="C22" s="151" t="s">
        <v>1655</v>
      </c>
      <c r="D22" s="116" t="s">
        <v>1665</v>
      </c>
      <c r="E22" s="118">
        <v>43022</v>
      </c>
      <c r="F22" s="152" t="s">
        <v>1666</v>
      </c>
      <c r="G22" s="199">
        <v>10</v>
      </c>
      <c r="H22" s="120" t="s">
        <v>236</v>
      </c>
      <c r="J22" s="189"/>
    </row>
    <row r="23" spans="1:20" s="123" customFormat="1" ht="13.5" customHeight="1">
      <c r="A23" s="198">
        <v>2017</v>
      </c>
      <c r="B23" s="116"/>
      <c r="C23" s="151"/>
      <c r="D23" s="116"/>
      <c r="E23" s="118"/>
      <c r="F23" s="152"/>
      <c r="G23" s="199">
        <f>SUM(G18:G22)</f>
        <v>38</v>
      </c>
      <c r="H23" s="120"/>
      <c r="I23" s="103"/>
      <c r="J23" s="122"/>
      <c r="K23" s="103"/>
      <c r="L23" s="103"/>
      <c r="M23" s="103"/>
      <c r="N23" s="103"/>
      <c r="O23" s="103"/>
      <c r="P23" s="103"/>
      <c r="Q23" s="103"/>
      <c r="R23" s="103"/>
      <c r="S23" s="103"/>
      <c r="T23" s="103"/>
    </row>
    <row r="24" spans="1:20" s="115" customFormat="1">
      <c r="A24" s="134">
        <v>2018</v>
      </c>
      <c r="B24" s="107" t="s">
        <v>91</v>
      </c>
      <c r="C24" s="107" t="s">
        <v>226</v>
      </c>
      <c r="D24" s="107" t="s">
        <v>227</v>
      </c>
      <c r="E24" s="135">
        <v>43240</v>
      </c>
      <c r="F24" s="136" t="s">
        <v>1667</v>
      </c>
      <c r="G24" s="111">
        <v>7</v>
      </c>
      <c r="H24" s="112" t="s">
        <v>229</v>
      </c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1:20" s="115" customFormat="1">
      <c r="A25" s="134">
        <v>2018</v>
      </c>
      <c r="B25" s="107" t="s">
        <v>91</v>
      </c>
      <c r="C25" s="107" t="s">
        <v>226</v>
      </c>
      <c r="D25" s="107" t="s">
        <v>227</v>
      </c>
      <c r="E25" s="135">
        <v>43240</v>
      </c>
      <c r="F25" s="136" t="s">
        <v>1668</v>
      </c>
      <c r="G25" s="111">
        <v>10</v>
      </c>
      <c r="H25" s="112" t="s">
        <v>231</v>
      </c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</row>
    <row r="26" spans="1:20" s="115" customFormat="1">
      <c r="A26" s="134">
        <v>2018</v>
      </c>
      <c r="B26" s="107" t="s">
        <v>91</v>
      </c>
      <c r="C26" s="107" t="s">
        <v>226</v>
      </c>
      <c r="D26" s="107" t="s">
        <v>112</v>
      </c>
      <c r="E26" s="135">
        <v>43422</v>
      </c>
      <c r="F26" s="136" t="s">
        <v>1667</v>
      </c>
      <c r="G26" s="111">
        <v>5</v>
      </c>
      <c r="H26" s="112" t="s">
        <v>232</v>
      </c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</row>
    <row r="27" spans="1:20" s="115" customFormat="1">
      <c r="A27" s="134">
        <v>2018</v>
      </c>
      <c r="B27" s="107" t="s">
        <v>91</v>
      </c>
      <c r="C27" s="107" t="s">
        <v>226</v>
      </c>
      <c r="D27" s="107" t="s">
        <v>112</v>
      </c>
      <c r="E27" s="135">
        <v>43422</v>
      </c>
      <c r="F27" s="136" t="s">
        <v>1667</v>
      </c>
      <c r="G27" s="111">
        <v>5</v>
      </c>
      <c r="H27" s="112" t="s">
        <v>233</v>
      </c>
      <c r="I27" s="113" t="s">
        <v>234</v>
      </c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</row>
    <row r="28" spans="1:20" s="115" customFormat="1">
      <c r="A28" s="134">
        <v>2018</v>
      </c>
      <c r="B28" s="107" t="s">
        <v>91</v>
      </c>
      <c r="C28" s="107" t="s">
        <v>226</v>
      </c>
      <c r="D28" s="107" t="s">
        <v>112</v>
      </c>
      <c r="E28" s="135">
        <v>43422</v>
      </c>
      <c r="F28" s="136" t="s">
        <v>1669</v>
      </c>
      <c r="G28" s="111">
        <v>5</v>
      </c>
      <c r="H28" s="112" t="s">
        <v>236</v>
      </c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</row>
    <row r="29" spans="1:20" s="115" customFormat="1">
      <c r="A29" s="134">
        <v>2018</v>
      </c>
      <c r="B29" s="107" t="s">
        <v>91</v>
      </c>
      <c r="C29" s="107" t="s">
        <v>226</v>
      </c>
      <c r="D29" s="107" t="s">
        <v>112</v>
      </c>
      <c r="E29" s="135">
        <v>43422</v>
      </c>
      <c r="F29" s="136" t="s">
        <v>1669</v>
      </c>
      <c r="G29" s="111">
        <v>0</v>
      </c>
      <c r="H29" s="112" t="s">
        <v>1670</v>
      </c>
      <c r="I29" s="113" t="s">
        <v>234</v>
      </c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</row>
    <row r="30" spans="1:20" s="115" customFormat="1">
      <c r="A30" s="134">
        <v>2018</v>
      </c>
      <c r="B30" s="107"/>
      <c r="C30" s="107"/>
      <c r="D30" s="107"/>
      <c r="E30" s="135"/>
      <c r="F30" s="136"/>
      <c r="G30" s="111">
        <f>SUM(G24:G29)</f>
        <v>32</v>
      </c>
      <c r="H30" s="112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1:20">
      <c r="A31" s="137">
        <v>2019</v>
      </c>
      <c r="B31" s="138" t="s">
        <v>91</v>
      </c>
      <c r="C31" s="73" t="s">
        <v>226</v>
      </c>
      <c r="D31" s="138" t="s">
        <v>227</v>
      </c>
      <c r="E31" s="139">
        <v>43604</v>
      </c>
      <c r="F31" s="140" t="s">
        <v>1671</v>
      </c>
      <c r="G31" s="141">
        <v>7</v>
      </c>
      <c r="H31" s="142" t="s">
        <v>239</v>
      </c>
    </row>
    <row r="32" spans="1:20">
      <c r="A32" s="137">
        <v>2019</v>
      </c>
      <c r="B32" s="138" t="s">
        <v>91</v>
      </c>
      <c r="C32" s="73" t="s">
        <v>226</v>
      </c>
      <c r="D32" s="138" t="s">
        <v>227</v>
      </c>
      <c r="E32" s="139">
        <v>43604</v>
      </c>
      <c r="F32" s="140" t="s">
        <v>1672</v>
      </c>
      <c r="G32" s="141">
        <v>3</v>
      </c>
      <c r="H32" s="142" t="s">
        <v>241</v>
      </c>
    </row>
    <row r="33" spans="1:20">
      <c r="A33" s="137">
        <v>2019</v>
      </c>
      <c r="B33" s="138" t="s">
        <v>91</v>
      </c>
      <c r="C33" s="73" t="s">
        <v>226</v>
      </c>
      <c r="D33" s="138" t="s">
        <v>112</v>
      </c>
      <c r="E33" s="139">
        <v>43786</v>
      </c>
      <c r="F33" s="140" t="s">
        <v>1673</v>
      </c>
      <c r="G33" s="141">
        <v>5</v>
      </c>
      <c r="H33" s="142" t="s">
        <v>243</v>
      </c>
    </row>
    <row r="34" spans="1:20">
      <c r="A34" s="137">
        <v>2019</v>
      </c>
      <c r="B34" s="138" t="s">
        <v>91</v>
      </c>
      <c r="C34" s="73" t="s">
        <v>226</v>
      </c>
      <c r="D34" s="138" t="s">
        <v>112</v>
      </c>
      <c r="E34" s="139">
        <v>43786</v>
      </c>
      <c r="F34" s="140" t="s">
        <v>1673</v>
      </c>
      <c r="G34" s="141">
        <v>5</v>
      </c>
      <c r="H34" s="142" t="s">
        <v>244</v>
      </c>
    </row>
    <row r="35" spans="1:20">
      <c r="A35" s="137">
        <v>2019</v>
      </c>
      <c r="B35" s="143"/>
      <c r="C35" s="143"/>
      <c r="D35" s="138"/>
      <c r="E35" s="139"/>
      <c r="F35" s="140"/>
      <c r="G35" s="141">
        <f>SUM(G31:G34)</f>
        <v>20</v>
      </c>
      <c r="H35" s="142"/>
    </row>
    <row r="36" spans="1:20" s="123" customFormat="1" ht="13.5" customHeight="1">
      <c r="A36" s="144" t="s">
        <v>46</v>
      </c>
      <c r="B36" s="125"/>
      <c r="C36" s="145" t="s">
        <v>245</v>
      </c>
      <c r="D36" s="125"/>
      <c r="E36" s="127"/>
      <c r="F36" s="146"/>
      <c r="G36" s="129">
        <f>G23+G30+G35</f>
        <v>90</v>
      </c>
      <c r="H36" s="130"/>
      <c r="I36" s="103"/>
      <c r="J36" s="99"/>
      <c r="K36" s="103"/>
      <c r="L36" s="103"/>
      <c r="M36" s="103"/>
      <c r="N36" s="103"/>
      <c r="O36" s="103"/>
      <c r="P36" s="103"/>
      <c r="Q36" s="103"/>
      <c r="R36" s="103"/>
      <c r="S36" s="103"/>
      <c r="T36" s="103"/>
    </row>
    <row r="37" spans="1:20" ht="13.5" customHeight="1">
      <c r="A37" s="147"/>
      <c r="C37" s="148"/>
      <c r="F37" s="88"/>
      <c r="G37" s="133"/>
      <c r="H37" s="105"/>
      <c r="J37" s="93"/>
    </row>
    <row r="38" spans="1:20">
      <c r="A38" s="147">
        <v>2019</v>
      </c>
      <c r="B38" s="73" t="s">
        <v>53</v>
      </c>
      <c r="C38" s="73" t="s">
        <v>77</v>
      </c>
      <c r="D38" s="73" t="s">
        <v>246</v>
      </c>
      <c r="E38" s="149">
        <v>43779</v>
      </c>
      <c r="F38" s="150" t="s">
        <v>247</v>
      </c>
      <c r="G38" s="133">
        <v>5</v>
      </c>
      <c r="H38" s="105" t="s">
        <v>248</v>
      </c>
      <c r="J38" s="2"/>
    </row>
    <row r="39" spans="1:20">
      <c r="A39" s="147">
        <v>2019</v>
      </c>
      <c r="B39" s="73" t="s">
        <v>53</v>
      </c>
      <c r="C39" s="73" t="s">
        <v>77</v>
      </c>
      <c r="D39" s="73" t="s">
        <v>64</v>
      </c>
      <c r="E39" s="149">
        <v>43785</v>
      </c>
      <c r="F39" s="150" t="s">
        <v>249</v>
      </c>
      <c r="G39" s="133">
        <v>0</v>
      </c>
      <c r="H39" s="105" t="s">
        <v>248</v>
      </c>
      <c r="I39" s="2" t="s">
        <v>234</v>
      </c>
      <c r="J39" s="2"/>
    </row>
    <row r="40" spans="1:20" s="123" customFormat="1" ht="13.5" customHeight="1">
      <c r="A40" s="147">
        <v>2019</v>
      </c>
      <c r="B40" s="116"/>
      <c r="C40" s="151"/>
      <c r="D40" s="116"/>
      <c r="E40" s="118"/>
      <c r="F40" s="152"/>
      <c r="G40" s="133">
        <f>SUM(G38:G39)</f>
        <v>5</v>
      </c>
      <c r="H40" s="120"/>
      <c r="I40" s="103"/>
      <c r="J40" s="122"/>
      <c r="K40" s="103"/>
      <c r="L40" s="103"/>
      <c r="M40" s="103"/>
      <c r="N40" s="103"/>
      <c r="O40" s="103"/>
      <c r="P40" s="103"/>
      <c r="Q40" s="103"/>
      <c r="R40" s="103"/>
      <c r="S40" s="103"/>
      <c r="T40" s="103"/>
    </row>
    <row r="41" spans="1:20" s="123" customFormat="1" ht="13.5" customHeight="1">
      <c r="A41" s="144" t="s">
        <v>46</v>
      </c>
      <c r="B41" s="125"/>
      <c r="C41" s="145" t="s">
        <v>250</v>
      </c>
      <c r="D41" s="125"/>
      <c r="E41" s="127"/>
      <c r="F41" s="146"/>
      <c r="G41" s="129">
        <f>G40</f>
        <v>5</v>
      </c>
      <c r="H41" s="130"/>
      <c r="I41" s="103"/>
      <c r="J41" s="99"/>
      <c r="K41" s="103"/>
      <c r="L41" s="103"/>
      <c r="M41" s="103"/>
      <c r="N41" s="103"/>
      <c r="O41" s="103"/>
      <c r="P41" s="103"/>
      <c r="Q41" s="103"/>
      <c r="R41" s="103"/>
      <c r="S41" s="103"/>
      <c r="T41" s="103"/>
    </row>
    <row r="42" spans="1:20" ht="13.5" customHeight="1">
      <c r="A42" s="147"/>
      <c r="C42" s="148"/>
      <c r="F42" s="88"/>
      <c r="G42" s="133"/>
      <c r="H42" s="105"/>
      <c r="J42" s="93"/>
    </row>
    <row r="43" spans="1:20">
      <c r="A43" s="147">
        <v>2019</v>
      </c>
      <c r="E43" s="149"/>
      <c r="F43" s="150"/>
      <c r="G43" s="133"/>
      <c r="H43" s="105"/>
      <c r="J43" s="2"/>
    </row>
    <row r="44" spans="1:20" s="123" customFormat="1" ht="13.5" customHeight="1">
      <c r="A44" s="147">
        <v>2019</v>
      </c>
      <c r="B44" s="116"/>
      <c r="C44" s="151"/>
      <c r="D44" s="116"/>
      <c r="E44" s="118"/>
      <c r="F44" s="152"/>
      <c r="G44" s="133">
        <f>SUM(G43:G43)</f>
        <v>0</v>
      </c>
      <c r="H44" s="120"/>
      <c r="I44" s="103"/>
      <c r="J44" s="122"/>
      <c r="K44" s="103"/>
      <c r="L44" s="103"/>
      <c r="M44" s="103"/>
      <c r="N44" s="103"/>
      <c r="O44" s="103"/>
      <c r="P44" s="103"/>
      <c r="Q44" s="103"/>
      <c r="R44" s="103"/>
      <c r="S44" s="103"/>
      <c r="T44" s="103"/>
    </row>
    <row r="45" spans="1:20" s="123" customFormat="1" ht="13.5" customHeight="1">
      <c r="A45" s="144" t="s">
        <v>46</v>
      </c>
      <c r="B45" s="125"/>
      <c r="C45" s="145" t="s">
        <v>1674</v>
      </c>
      <c r="D45" s="125"/>
      <c r="E45" s="127"/>
      <c r="F45" s="146"/>
      <c r="G45" s="129">
        <f>G44</f>
        <v>0</v>
      </c>
      <c r="H45" s="130"/>
      <c r="I45" s="103"/>
      <c r="J45" s="99"/>
      <c r="K45" s="103"/>
      <c r="L45" s="103"/>
      <c r="M45" s="103"/>
      <c r="N45" s="103"/>
      <c r="O45" s="103"/>
      <c r="P45" s="103"/>
      <c r="Q45" s="103"/>
      <c r="R45" s="103"/>
      <c r="S45" s="103"/>
      <c r="T45" s="103"/>
    </row>
    <row r="46" spans="1:20" ht="13.5" customHeight="1">
      <c r="A46" s="147"/>
      <c r="C46" s="148"/>
      <c r="F46" s="88"/>
      <c r="G46" s="133"/>
      <c r="H46" s="105"/>
      <c r="J46" s="93"/>
    </row>
    <row r="47" spans="1:20" ht="13.5" customHeight="1">
      <c r="A47" s="363">
        <v>2017</v>
      </c>
      <c r="B47" s="116" t="s">
        <v>164</v>
      </c>
      <c r="C47" s="116" t="s">
        <v>1607</v>
      </c>
      <c r="D47" s="342" t="s">
        <v>1675</v>
      </c>
      <c r="E47" s="118">
        <v>42889</v>
      </c>
      <c r="F47" s="152" t="s">
        <v>1676</v>
      </c>
      <c r="G47" s="469">
        <v>5</v>
      </c>
      <c r="H47" s="120" t="s">
        <v>352</v>
      </c>
      <c r="I47" s="261"/>
      <c r="J47" s="189"/>
      <c r="K47" s="261"/>
    </row>
    <row r="48" spans="1:20" s="123" customFormat="1" ht="13.5" customHeight="1">
      <c r="A48" s="363">
        <v>2017</v>
      </c>
      <c r="B48" s="116"/>
      <c r="C48" s="116"/>
      <c r="D48" s="342"/>
      <c r="E48" s="118"/>
      <c r="F48" s="152"/>
      <c r="G48" s="469">
        <f>SUM(G47)</f>
        <v>5</v>
      </c>
      <c r="H48" s="120"/>
      <c r="I48" s="121"/>
      <c r="J48" s="122"/>
      <c r="K48" s="121"/>
      <c r="L48" s="103"/>
      <c r="M48" s="103"/>
      <c r="N48" s="103"/>
      <c r="O48" s="103"/>
      <c r="P48" s="103"/>
      <c r="Q48" s="103"/>
      <c r="R48" s="103"/>
      <c r="S48" s="103"/>
      <c r="T48" s="103"/>
    </row>
    <row r="49" spans="1:256" ht="13.5" customHeight="1">
      <c r="A49" s="124" t="s">
        <v>46</v>
      </c>
      <c r="B49" s="125"/>
      <c r="C49" s="125" t="s">
        <v>1677</v>
      </c>
      <c r="D49" s="272"/>
      <c r="E49" s="127"/>
      <c r="F49" s="146"/>
      <c r="G49" s="264">
        <f>G48</f>
        <v>5</v>
      </c>
      <c r="H49" s="130"/>
      <c r="J49" s="93"/>
    </row>
    <row r="50" spans="1:256" ht="13.5" customHeight="1">
      <c r="A50" s="104"/>
      <c r="D50" s="72"/>
      <c r="F50" s="88"/>
      <c r="H50" s="105"/>
      <c r="J50" s="93"/>
      <c r="IV50" s="2"/>
    </row>
    <row r="51" spans="1:256" ht="13.5" customHeight="1">
      <c r="A51" s="198">
        <v>2017</v>
      </c>
      <c r="B51" s="116" t="s">
        <v>164</v>
      </c>
      <c r="C51" s="151" t="s">
        <v>1608</v>
      </c>
      <c r="D51" s="116" t="s">
        <v>227</v>
      </c>
      <c r="E51" s="118">
        <v>42876</v>
      </c>
      <c r="F51" s="152" t="s">
        <v>1678</v>
      </c>
      <c r="G51" s="199">
        <v>7</v>
      </c>
      <c r="H51" s="120" t="s">
        <v>1679</v>
      </c>
      <c r="J51" s="189"/>
      <c r="IV51" s="2"/>
    </row>
    <row r="52" spans="1:256" ht="13.5" customHeight="1">
      <c r="A52" s="198">
        <v>2017</v>
      </c>
      <c r="B52" s="116"/>
      <c r="C52" s="151"/>
      <c r="D52" s="116"/>
      <c r="E52" s="118"/>
      <c r="F52" s="152"/>
      <c r="G52" s="199">
        <f>SUM(G51)</f>
        <v>7</v>
      </c>
      <c r="H52" s="120"/>
      <c r="J52" s="189"/>
      <c r="IV52" s="2"/>
    </row>
    <row r="53" spans="1:256" ht="13.5" customHeight="1">
      <c r="A53" s="144" t="s">
        <v>46</v>
      </c>
      <c r="B53" s="125"/>
      <c r="C53" s="145" t="s">
        <v>1680</v>
      </c>
      <c r="D53" s="125"/>
      <c r="E53" s="127"/>
      <c r="F53" s="146"/>
      <c r="G53" s="129">
        <f>G52</f>
        <v>7</v>
      </c>
      <c r="H53" s="130"/>
      <c r="J53" s="93"/>
      <c r="IV53" s="2"/>
    </row>
    <row r="54" spans="1:256" ht="13.5" customHeight="1">
      <c r="A54" s="147"/>
      <c r="C54" s="148"/>
      <c r="F54" s="88"/>
      <c r="G54" s="133"/>
      <c r="H54" s="105"/>
      <c r="J54" s="93"/>
      <c r="IV54" s="2"/>
    </row>
    <row r="55" spans="1:256" ht="13.5" customHeight="1">
      <c r="A55" s="363">
        <v>2017</v>
      </c>
      <c r="B55" s="116" t="s">
        <v>91</v>
      </c>
      <c r="C55" s="116" t="s">
        <v>114</v>
      </c>
      <c r="D55" s="117" t="s">
        <v>222</v>
      </c>
      <c r="E55" s="118">
        <v>42799</v>
      </c>
      <c r="F55" s="119" t="s">
        <v>1681</v>
      </c>
      <c r="G55" s="199">
        <v>3</v>
      </c>
      <c r="H55" s="120" t="s">
        <v>719</v>
      </c>
      <c r="I55" s="261"/>
      <c r="J55" s="189"/>
    </row>
    <row r="56" spans="1:256" ht="13.5" customHeight="1">
      <c r="A56" s="363">
        <v>2017</v>
      </c>
      <c r="B56" s="116" t="s">
        <v>91</v>
      </c>
      <c r="C56" s="116" t="s">
        <v>114</v>
      </c>
      <c r="D56" s="117" t="s">
        <v>222</v>
      </c>
      <c r="E56" s="118">
        <v>42799</v>
      </c>
      <c r="F56" s="119" t="s">
        <v>1682</v>
      </c>
      <c r="G56" s="199">
        <v>7</v>
      </c>
      <c r="H56" s="120" t="s">
        <v>1683</v>
      </c>
      <c r="I56" s="261"/>
      <c r="J56" s="189"/>
    </row>
    <row r="57" spans="1:256" ht="13.5" customHeight="1">
      <c r="A57" s="363">
        <v>2017</v>
      </c>
      <c r="B57" s="116" t="s">
        <v>91</v>
      </c>
      <c r="C57" s="116" t="s">
        <v>114</v>
      </c>
      <c r="D57" s="117" t="s">
        <v>222</v>
      </c>
      <c r="E57" s="118">
        <v>42799</v>
      </c>
      <c r="F57" s="119" t="s">
        <v>1684</v>
      </c>
      <c r="G57" s="199">
        <v>10</v>
      </c>
      <c r="H57" s="120" t="s">
        <v>1126</v>
      </c>
      <c r="I57" s="261"/>
      <c r="J57" s="189"/>
    </row>
    <row r="58" spans="1:256" ht="13.5" customHeight="1">
      <c r="A58" s="363">
        <v>2017</v>
      </c>
      <c r="B58" s="116" t="s">
        <v>91</v>
      </c>
      <c r="C58" s="116" t="s">
        <v>114</v>
      </c>
      <c r="D58" s="117" t="s">
        <v>222</v>
      </c>
      <c r="E58" s="118">
        <v>42799</v>
      </c>
      <c r="F58" s="119" t="s">
        <v>1685</v>
      </c>
      <c r="G58" s="199">
        <v>10</v>
      </c>
      <c r="H58" s="120" t="s">
        <v>1686</v>
      </c>
      <c r="I58" s="261"/>
      <c r="J58" s="189"/>
    </row>
    <row r="59" spans="1:256" ht="13.5" customHeight="1">
      <c r="A59" s="363">
        <v>2017</v>
      </c>
      <c r="B59" s="116" t="s">
        <v>91</v>
      </c>
      <c r="C59" s="116" t="s">
        <v>114</v>
      </c>
      <c r="D59" s="117" t="s">
        <v>222</v>
      </c>
      <c r="E59" s="118">
        <v>42799</v>
      </c>
      <c r="F59" s="119" t="s">
        <v>1687</v>
      </c>
      <c r="G59" s="199">
        <v>7</v>
      </c>
      <c r="H59" s="120" t="s">
        <v>1688</v>
      </c>
      <c r="I59" s="261"/>
      <c r="J59" s="189"/>
    </row>
    <row r="60" spans="1:256" ht="13.5" customHeight="1">
      <c r="A60" s="363">
        <v>2017</v>
      </c>
      <c r="B60" s="116" t="s">
        <v>91</v>
      </c>
      <c r="C60" s="116" t="s">
        <v>114</v>
      </c>
      <c r="D60" s="117" t="s">
        <v>222</v>
      </c>
      <c r="E60" s="118">
        <v>42799</v>
      </c>
      <c r="F60" s="119" t="s">
        <v>1689</v>
      </c>
      <c r="G60" s="199">
        <v>10</v>
      </c>
      <c r="H60" s="120" t="s">
        <v>1690</v>
      </c>
      <c r="I60" s="261"/>
      <c r="J60" s="189"/>
    </row>
    <row r="61" spans="1:256" ht="13.5" customHeight="1">
      <c r="A61" s="363">
        <v>2017</v>
      </c>
      <c r="B61" s="116" t="s">
        <v>91</v>
      </c>
      <c r="C61" s="116" t="s">
        <v>114</v>
      </c>
      <c r="D61" s="117" t="s">
        <v>222</v>
      </c>
      <c r="E61" s="118">
        <v>42799</v>
      </c>
      <c r="F61" s="119" t="s">
        <v>1691</v>
      </c>
      <c r="G61" s="199">
        <v>7</v>
      </c>
      <c r="H61" s="120" t="s">
        <v>1039</v>
      </c>
      <c r="I61" s="261"/>
      <c r="J61" s="189"/>
    </row>
    <row r="62" spans="1:256" ht="13.5" customHeight="1">
      <c r="A62" s="363">
        <v>2017</v>
      </c>
      <c r="B62" s="116" t="s">
        <v>91</v>
      </c>
      <c r="C62" s="116" t="s">
        <v>114</v>
      </c>
      <c r="D62" s="117" t="s">
        <v>255</v>
      </c>
      <c r="E62" s="118">
        <v>42820</v>
      </c>
      <c r="F62" s="119" t="s">
        <v>1692</v>
      </c>
      <c r="G62" s="199">
        <v>5</v>
      </c>
      <c r="H62" s="120" t="s">
        <v>670</v>
      </c>
      <c r="I62" s="261"/>
      <c r="J62" s="189"/>
    </row>
    <row r="63" spans="1:256" ht="13.5" customHeight="1">
      <c r="A63" s="198">
        <v>2017</v>
      </c>
      <c r="B63" s="116" t="s">
        <v>91</v>
      </c>
      <c r="C63" s="151" t="s">
        <v>114</v>
      </c>
      <c r="D63" s="116" t="s">
        <v>227</v>
      </c>
      <c r="E63" s="118">
        <v>42876</v>
      </c>
      <c r="F63" s="152" t="s">
        <v>1693</v>
      </c>
      <c r="G63" s="199">
        <v>3</v>
      </c>
      <c r="H63" s="120" t="s">
        <v>1694</v>
      </c>
      <c r="J63" s="189"/>
    </row>
    <row r="64" spans="1:256" ht="13.5" customHeight="1">
      <c r="A64" s="198">
        <v>2017</v>
      </c>
      <c r="B64" s="116" t="s">
        <v>91</v>
      </c>
      <c r="C64" s="151" t="s">
        <v>114</v>
      </c>
      <c r="D64" s="116" t="s">
        <v>227</v>
      </c>
      <c r="E64" s="118">
        <v>42876</v>
      </c>
      <c r="F64" s="152" t="s">
        <v>261</v>
      </c>
      <c r="G64" s="199">
        <v>7</v>
      </c>
      <c r="H64" s="120" t="s">
        <v>1695</v>
      </c>
      <c r="J64" s="189"/>
    </row>
    <row r="65" spans="1:20" ht="13.5" customHeight="1">
      <c r="A65" s="198">
        <v>2017</v>
      </c>
      <c r="B65" s="116" t="s">
        <v>91</v>
      </c>
      <c r="C65" s="151" t="s">
        <v>114</v>
      </c>
      <c r="D65" s="116" t="s">
        <v>227</v>
      </c>
      <c r="E65" s="118">
        <v>42988</v>
      </c>
      <c r="F65" s="152" t="s">
        <v>1696</v>
      </c>
      <c r="G65" s="199">
        <v>10</v>
      </c>
      <c r="H65" s="120" t="s">
        <v>1697</v>
      </c>
      <c r="J65" s="349"/>
    </row>
    <row r="66" spans="1:20" ht="13.5" customHeight="1">
      <c r="A66" s="198">
        <v>2017</v>
      </c>
      <c r="B66" s="116"/>
      <c r="C66" s="151"/>
      <c r="D66" s="116"/>
      <c r="E66" s="118"/>
      <c r="F66" s="152"/>
      <c r="G66" s="199">
        <f>SUM(G55:G65)</f>
        <v>79</v>
      </c>
      <c r="H66" s="120"/>
      <c r="J66" s="349"/>
    </row>
    <row r="67" spans="1:20" s="115" customFormat="1" ht="13.5" customHeight="1">
      <c r="A67" s="134">
        <v>2018</v>
      </c>
      <c r="B67" s="107" t="s">
        <v>91</v>
      </c>
      <c r="C67" s="169" t="s">
        <v>114</v>
      </c>
      <c r="D67" s="107" t="s">
        <v>255</v>
      </c>
      <c r="E67" s="109">
        <v>43183</v>
      </c>
      <c r="F67" s="170" t="s">
        <v>1698</v>
      </c>
      <c r="G67" s="111">
        <v>5</v>
      </c>
      <c r="H67" s="112" t="s">
        <v>244</v>
      </c>
      <c r="I67" s="113"/>
      <c r="J67" s="114"/>
      <c r="K67" s="113"/>
      <c r="L67" s="113"/>
      <c r="M67" s="113"/>
      <c r="N67" s="113"/>
      <c r="O67" s="113"/>
      <c r="P67" s="113"/>
      <c r="Q67" s="113"/>
      <c r="R67" s="113"/>
      <c r="S67" s="113"/>
      <c r="T67" s="113"/>
    </row>
    <row r="68" spans="1:20" s="115" customFormat="1" ht="13.5" customHeight="1">
      <c r="A68" s="134">
        <v>2018</v>
      </c>
      <c r="B68" s="107" t="s">
        <v>91</v>
      </c>
      <c r="C68" s="169" t="s">
        <v>114</v>
      </c>
      <c r="D68" s="107" t="s">
        <v>222</v>
      </c>
      <c r="E68" s="109">
        <v>43163</v>
      </c>
      <c r="F68" s="170" t="s">
        <v>1699</v>
      </c>
      <c r="G68" s="111">
        <v>7</v>
      </c>
      <c r="H68" s="112" t="s">
        <v>258</v>
      </c>
      <c r="I68" s="113"/>
      <c r="J68" s="114"/>
      <c r="K68" s="113"/>
      <c r="L68" s="113"/>
      <c r="M68" s="113"/>
      <c r="N68" s="113"/>
      <c r="O68" s="113"/>
      <c r="P68" s="113"/>
      <c r="Q68" s="113"/>
      <c r="R68" s="113"/>
      <c r="S68" s="113"/>
      <c r="T68" s="113"/>
    </row>
    <row r="69" spans="1:20" s="115" customFormat="1" ht="13.5" customHeight="1">
      <c r="A69" s="134">
        <v>2018</v>
      </c>
      <c r="B69" s="107" t="s">
        <v>91</v>
      </c>
      <c r="C69" s="169" t="s">
        <v>114</v>
      </c>
      <c r="D69" s="107" t="s">
        <v>222</v>
      </c>
      <c r="E69" s="109">
        <v>43163</v>
      </c>
      <c r="F69" s="170" t="s">
        <v>1700</v>
      </c>
      <c r="G69" s="111">
        <v>7</v>
      </c>
      <c r="H69" s="112" t="s">
        <v>260</v>
      </c>
      <c r="I69" s="113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</row>
    <row r="70" spans="1:20" s="115" customFormat="1" ht="13.5" customHeight="1">
      <c r="A70" s="134">
        <v>2018</v>
      </c>
      <c r="B70" s="107" t="s">
        <v>91</v>
      </c>
      <c r="C70" s="169" t="s">
        <v>114</v>
      </c>
      <c r="D70" s="107" t="s">
        <v>222</v>
      </c>
      <c r="E70" s="109">
        <v>43163</v>
      </c>
      <c r="F70" s="170" t="s">
        <v>1701</v>
      </c>
      <c r="G70" s="111">
        <v>3</v>
      </c>
      <c r="H70" s="112" t="s">
        <v>262</v>
      </c>
      <c r="I70" s="113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</row>
    <row r="71" spans="1:20" s="115" customFormat="1">
      <c r="A71" s="134">
        <v>2018</v>
      </c>
      <c r="B71" s="107" t="s">
        <v>91</v>
      </c>
      <c r="C71" s="107" t="s">
        <v>114</v>
      </c>
      <c r="D71" s="107" t="s">
        <v>227</v>
      </c>
      <c r="E71" s="135">
        <v>43240</v>
      </c>
      <c r="F71" s="136" t="s">
        <v>1702</v>
      </c>
      <c r="G71" s="111">
        <v>7</v>
      </c>
      <c r="H71" s="112" t="s">
        <v>264</v>
      </c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</row>
    <row r="72" spans="1:20" ht="13.5" customHeight="1">
      <c r="A72" s="134">
        <v>2018</v>
      </c>
      <c r="B72" s="107" t="s">
        <v>91</v>
      </c>
      <c r="C72" s="171" t="s">
        <v>114</v>
      </c>
      <c r="D72" s="107" t="s">
        <v>265</v>
      </c>
      <c r="E72" s="109">
        <v>43352</v>
      </c>
      <c r="F72" s="170" t="s">
        <v>1703</v>
      </c>
      <c r="G72" s="172">
        <v>10</v>
      </c>
      <c r="H72" s="112" t="s">
        <v>267</v>
      </c>
      <c r="J72" s="2"/>
    </row>
    <row r="73" spans="1:20" ht="13.5" customHeight="1">
      <c r="A73" s="134">
        <v>2018</v>
      </c>
      <c r="B73" s="107" t="s">
        <v>91</v>
      </c>
      <c r="C73" s="171" t="s">
        <v>114</v>
      </c>
      <c r="D73" s="107" t="s">
        <v>265</v>
      </c>
      <c r="E73" s="109">
        <v>43352</v>
      </c>
      <c r="F73" s="170" t="s">
        <v>1704</v>
      </c>
      <c r="G73" s="172">
        <v>7</v>
      </c>
      <c r="H73" s="112" t="s">
        <v>269</v>
      </c>
      <c r="J73" s="2"/>
    </row>
    <row r="74" spans="1:20" ht="13.5" customHeight="1">
      <c r="A74" s="134">
        <v>2018</v>
      </c>
      <c r="B74" s="107" t="s">
        <v>91</v>
      </c>
      <c r="C74" s="171" t="s">
        <v>114</v>
      </c>
      <c r="D74" s="107" t="s">
        <v>270</v>
      </c>
      <c r="E74" s="109">
        <v>43401</v>
      </c>
      <c r="F74" s="170" t="s">
        <v>1705</v>
      </c>
      <c r="G74" s="172">
        <v>5</v>
      </c>
      <c r="H74" s="112" t="s">
        <v>272</v>
      </c>
      <c r="J74" s="2"/>
    </row>
    <row r="75" spans="1:20" ht="13.5" customHeight="1">
      <c r="A75" s="134">
        <v>2018</v>
      </c>
      <c r="B75" s="107" t="s">
        <v>91</v>
      </c>
      <c r="C75" s="171" t="s">
        <v>114</v>
      </c>
      <c r="D75" s="107" t="s">
        <v>270</v>
      </c>
      <c r="E75" s="109">
        <v>43401</v>
      </c>
      <c r="F75" s="170" t="s">
        <v>1705</v>
      </c>
      <c r="G75" s="172">
        <v>5</v>
      </c>
      <c r="H75" s="112" t="s">
        <v>273</v>
      </c>
      <c r="J75" s="2"/>
    </row>
    <row r="76" spans="1:20" s="115" customFormat="1" ht="13.5" customHeight="1">
      <c r="A76" s="134">
        <v>2018</v>
      </c>
      <c r="B76" s="107"/>
      <c r="C76" s="169"/>
      <c r="D76" s="107"/>
      <c r="E76" s="109"/>
      <c r="F76" s="170"/>
      <c r="G76" s="111">
        <f>SUM(G67:G75)</f>
        <v>56</v>
      </c>
      <c r="H76" s="112"/>
      <c r="I76" s="113"/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</row>
    <row r="77" spans="1:20" ht="13.5" customHeight="1">
      <c r="A77" s="147">
        <v>2019</v>
      </c>
      <c r="B77" s="73" t="s">
        <v>91</v>
      </c>
      <c r="C77" s="72" t="s">
        <v>114</v>
      </c>
      <c r="D77" s="73" t="s">
        <v>255</v>
      </c>
      <c r="E77" s="85">
        <v>43547</v>
      </c>
      <c r="F77" s="88" t="s">
        <v>274</v>
      </c>
      <c r="G77" s="87">
        <v>0</v>
      </c>
      <c r="H77" s="105" t="s">
        <v>275</v>
      </c>
      <c r="I77" s="2" t="s">
        <v>234</v>
      </c>
      <c r="J77" s="2"/>
    </row>
    <row r="78" spans="1:20">
      <c r="A78" s="137">
        <v>2019</v>
      </c>
      <c r="B78" s="73" t="s">
        <v>91</v>
      </c>
      <c r="C78" s="72" t="s">
        <v>114</v>
      </c>
      <c r="D78" s="138" t="s">
        <v>227</v>
      </c>
      <c r="E78" s="139">
        <v>43604</v>
      </c>
      <c r="F78" s="140" t="s">
        <v>1706</v>
      </c>
      <c r="G78" s="141">
        <v>10</v>
      </c>
      <c r="H78" s="142" t="s">
        <v>276</v>
      </c>
    </row>
    <row r="79" spans="1:20">
      <c r="A79" s="173">
        <v>2019</v>
      </c>
      <c r="B79" s="73" t="s">
        <v>91</v>
      </c>
      <c r="C79" s="174" t="s">
        <v>114</v>
      </c>
      <c r="D79" s="174" t="s">
        <v>277</v>
      </c>
      <c r="E79" s="175">
        <v>43716</v>
      </c>
      <c r="F79" s="176" t="s">
        <v>1707</v>
      </c>
      <c r="G79" s="173">
        <v>7</v>
      </c>
      <c r="H79" s="105" t="s">
        <v>279</v>
      </c>
    </row>
    <row r="80" spans="1:20">
      <c r="A80" s="173">
        <v>2019</v>
      </c>
      <c r="B80" s="73" t="s">
        <v>91</v>
      </c>
      <c r="C80" s="174" t="s">
        <v>114</v>
      </c>
      <c r="D80" s="174" t="s">
        <v>277</v>
      </c>
      <c r="E80" s="175">
        <v>43716</v>
      </c>
      <c r="F80" s="176" t="s">
        <v>1708</v>
      </c>
      <c r="G80" s="173">
        <v>7</v>
      </c>
      <c r="H80" s="105" t="s">
        <v>269</v>
      </c>
    </row>
    <row r="81" spans="1:10">
      <c r="A81" s="173">
        <v>2019</v>
      </c>
      <c r="B81" s="73" t="s">
        <v>91</v>
      </c>
      <c r="C81" s="174" t="s">
        <v>114</v>
      </c>
      <c r="D81" s="174" t="s">
        <v>277</v>
      </c>
      <c r="E81" s="175">
        <v>43716</v>
      </c>
      <c r="F81" s="176" t="s">
        <v>1709</v>
      </c>
      <c r="G81" s="173">
        <v>3</v>
      </c>
      <c r="H81" s="105" t="s">
        <v>282</v>
      </c>
    </row>
    <row r="82" spans="1:10">
      <c r="A82" s="173">
        <v>2019</v>
      </c>
      <c r="B82" s="73" t="s">
        <v>91</v>
      </c>
      <c r="C82" s="174" t="s">
        <v>114</v>
      </c>
      <c r="D82" s="174" t="s">
        <v>277</v>
      </c>
      <c r="E82" s="175">
        <v>43716</v>
      </c>
      <c r="F82" s="176" t="s">
        <v>1710</v>
      </c>
      <c r="G82" s="173">
        <v>10</v>
      </c>
      <c r="H82" s="105" t="s">
        <v>284</v>
      </c>
    </row>
    <row r="83" spans="1:10">
      <c r="A83" s="173">
        <v>2019</v>
      </c>
      <c r="B83" s="73" t="s">
        <v>91</v>
      </c>
      <c r="C83" s="174" t="s">
        <v>114</v>
      </c>
      <c r="D83" s="174" t="s">
        <v>277</v>
      </c>
      <c r="E83" s="175">
        <v>43716</v>
      </c>
      <c r="F83" s="176" t="s">
        <v>1711</v>
      </c>
      <c r="G83" s="173">
        <v>10</v>
      </c>
      <c r="H83" s="105" t="s">
        <v>286</v>
      </c>
    </row>
    <row r="84" spans="1:10">
      <c r="A84" s="173">
        <v>2019</v>
      </c>
      <c r="B84" s="73" t="s">
        <v>91</v>
      </c>
      <c r="C84" s="174" t="s">
        <v>114</v>
      </c>
      <c r="D84" s="73" t="s">
        <v>270</v>
      </c>
      <c r="E84" s="175">
        <v>43735</v>
      </c>
      <c r="F84" s="150" t="s">
        <v>1712</v>
      </c>
      <c r="G84" s="173">
        <v>5</v>
      </c>
      <c r="H84" s="105" t="s">
        <v>288</v>
      </c>
    </row>
    <row r="85" spans="1:10">
      <c r="A85" s="173">
        <v>2019</v>
      </c>
      <c r="B85" s="73" t="s">
        <v>91</v>
      </c>
      <c r="C85" s="174" t="s">
        <v>114</v>
      </c>
      <c r="D85" s="73" t="s">
        <v>270</v>
      </c>
      <c r="E85" s="175">
        <v>43735</v>
      </c>
      <c r="F85" s="150" t="s">
        <v>1712</v>
      </c>
      <c r="G85" s="173">
        <v>5</v>
      </c>
      <c r="H85" s="105" t="s">
        <v>273</v>
      </c>
    </row>
    <row r="86" spans="1:10" ht="13.5" customHeight="1">
      <c r="A86" s="147">
        <v>2019</v>
      </c>
      <c r="C86" s="148"/>
      <c r="F86" s="88"/>
      <c r="G86" s="133">
        <f>SUM(G77:G85)</f>
        <v>57</v>
      </c>
      <c r="H86" s="105"/>
      <c r="J86" s="93"/>
    </row>
    <row r="87" spans="1:10" ht="13.5" customHeight="1">
      <c r="A87" s="144" t="s">
        <v>46</v>
      </c>
      <c r="B87" s="125"/>
      <c r="C87" s="145" t="s">
        <v>291</v>
      </c>
      <c r="D87" s="125"/>
      <c r="E87" s="127"/>
      <c r="F87" s="146"/>
      <c r="G87" s="129">
        <f>G76+G66+G86</f>
        <v>192</v>
      </c>
      <c r="H87" s="130"/>
      <c r="J87" s="93"/>
    </row>
    <row r="88" spans="1:10" ht="13.5" customHeight="1">
      <c r="A88" s="178"/>
      <c r="B88" s="154"/>
      <c r="C88" s="155"/>
      <c r="D88" s="154"/>
      <c r="E88" s="156"/>
      <c r="F88" s="157"/>
      <c r="G88" s="153"/>
      <c r="H88" s="179"/>
      <c r="J88" s="93"/>
    </row>
    <row r="89" spans="1:10" ht="13.5" customHeight="1">
      <c r="A89" s="147">
        <v>2019</v>
      </c>
      <c r="B89" s="73" t="s">
        <v>129</v>
      </c>
      <c r="C89" s="148" t="s">
        <v>292</v>
      </c>
      <c r="D89" s="174" t="s">
        <v>277</v>
      </c>
      <c r="E89" s="175">
        <v>43716</v>
      </c>
      <c r="F89" s="150" t="s">
        <v>1713</v>
      </c>
      <c r="G89" s="133">
        <v>10</v>
      </c>
      <c r="H89" s="105" t="s">
        <v>29</v>
      </c>
      <c r="J89" s="93"/>
    </row>
    <row r="90" spans="1:10" ht="13.5" customHeight="1">
      <c r="A90" s="147">
        <v>2019</v>
      </c>
      <c r="B90" s="73" t="s">
        <v>129</v>
      </c>
      <c r="C90" s="148" t="s">
        <v>292</v>
      </c>
      <c r="D90" s="73" t="s">
        <v>246</v>
      </c>
      <c r="E90" s="175">
        <v>43779</v>
      </c>
      <c r="F90" s="150" t="s">
        <v>294</v>
      </c>
      <c r="G90" s="133">
        <v>0</v>
      </c>
      <c r="H90" s="105" t="s">
        <v>295</v>
      </c>
      <c r="I90" s="2" t="s">
        <v>234</v>
      </c>
      <c r="J90" s="93"/>
    </row>
    <row r="91" spans="1:10" ht="13.5" customHeight="1">
      <c r="A91" s="147">
        <v>2019</v>
      </c>
      <c r="C91" s="148"/>
      <c r="F91" s="88"/>
      <c r="G91" s="133">
        <f>SUM(G89:G90)</f>
        <v>10</v>
      </c>
      <c r="H91" s="105"/>
      <c r="J91" s="93"/>
    </row>
    <row r="92" spans="1:10" ht="13.5" customHeight="1">
      <c r="A92" s="144" t="s">
        <v>46</v>
      </c>
      <c r="B92" s="125"/>
      <c r="C92" s="145" t="s">
        <v>297</v>
      </c>
      <c r="D92" s="125"/>
      <c r="E92" s="127"/>
      <c r="F92" s="146"/>
      <c r="G92" s="129">
        <f>G91</f>
        <v>10</v>
      </c>
      <c r="H92" s="130"/>
      <c r="J92" s="93"/>
    </row>
    <row r="93" spans="1:10" ht="13.5" customHeight="1">
      <c r="A93" s="147"/>
      <c r="C93" s="148"/>
      <c r="F93" s="88"/>
      <c r="G93" s="133"/>
      <c r="H93" s="105"/>
      <c r="J93" s="93"/>
    </row>
    <row r="94" spans="1:10" ht="13.5" customHeight="1">
      <c r="A94" s="198">
        <v>2017</v>
      </c>
      <c r="B94" s="116" t="s">
        <v>129</v>
      </c>
      <c r="C94" s="151" t="s">
        <v>148</v>
      </c>
      <c r="D94" s="116" t="s">
        <v>227</v>
      </c>
      <c r="E94" s="118">
        <v>42876</v>
      </c>
      <c r="F94" s="152" t="s">
        <v>1714</v>
      </c>
      <c r="G94" s="199">
        <v>10</v>
      </c>
      <c r="H94" s="120" t="s">
        <v>1715</v>
      </c>
      <c r="J94" s="189"/>
    </row>
    <row r="95" spans="1:10" ht="13.5" customHeight="1">
      <c r="A95" s="198">
        <v>2017</v>
      </c>
      <c r="B95" s="116" t="s">
        <v>129</v>
      </c>
      <c r="C95" s="151" t="s">
        <v>148</v>
      </c>
      <c r="D95" s="116" t="s">
        <v>227</v>
      </c>
      <c r="E95" s="118">
        <v>42876</v>
      </c>
      <c r="F95" s="152" t="s">
        <v>298</v>
      </c>
      <c r="G95" s="199">
        <v>7</v>
      </c>
      <c r="H95" s="120" t="s">
        <v>1716</v>
      </c>
      <c r="J95" s="189"/>
    </row>
    <row r="96" spans="1:10" ht="13.5" customHeight="1">
      <c r="A96" s="198">
        <v>2017</v>
      </c>
      <c r="B96" s="116"/>
      <c r="C96" s="151"/>
      <c r="D96" s="116"/>
      <c r="E96" s="118"/>
      <c r="F96" s="152"/>
      <c r="G96" s="199">
        <f>SUM(G94:G95)</f>
        <v>17</v>
      </c>
      <c r="H96" s="120"/>
      <c r="J96" s="189"/>
    </row>
    <row r="97" spans="1:20" s="115" customFormat="1" ht="13.5" customHeight="1">
      <c r="A97" s="134">
        <v>2018</v>
      </c>
      <c r="B97" s="107" t="s">
        <v>129</v>
      </c>
      <c r="C97" s="169" t="s">
        <v>148</v>
      </c>
      <c r="D97" s="107" t="s">
        <v>222</v>
      </c>
      <c r="E97" s="109">
        <v>43163</v>
      </c>
      <c r="F97" s="170" t="s">
        <v>1717</v>
      </c>
      <c r="G97" s="111">
        <v>7</v>
      </c>
      <c r="H97" s="112" t="s">
        <v>299</v>
      </c>
      <c r="I97" s="113"/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</row>
    <row r="98" spans="1:20" ht="13.5" customHeight="1">
      <c r="A98" s="134">
        <v>2018</v>
      </c>
      <c r="B98" s="116"/>
      <c r="C98" s="151"/>
      <c r="D98" s="116"/>
      <c r="E98" s="118"/>
      <c r="F98" s="152"/>
      <c r="G98" s="111">
        <f>G97</f>
        <v>7</v>
      </c>
      <c r="H98" s="120"/>
      <c r="J98" s="189"/>
    </row>
    <row r="99" spans="1:20" ht="13.5" customHeight="1">
      <c r="A99" s="144" t="s">
        <v>46</v>
      </c>
      <c r="B99" s="125"/>
      <c r="C99" s="145" t="s">
        <v>300</v>
      </c>
      <c r="D99" s="125"/>
      <c r="E99" s="127"/>
      <c r="F99" s="146"/>
      <c r="G99" s="129">
        <f>G96+G98</f>
        <v>24</v>
      </c>
      <c r="H99" s="130"/>
      <c r="J99" s="93"/>
    </row>
    <row r="100" spans="1:20" ht="13.5" customHeight="1">
      <c r="A100" s="147"/>
      <c r="C100" s="148"/>
      <c r="F100" s="88"/>
      <c r="G100" s="133"/>
      <c r="H100" s="105"/>
      <c r="J100" s="93"/>
    </row>
    <row r="101" spans="1:20" s="115" customFormat="1" ht="13.5" customHeight="1">
      <c r="A101" s="134">
        <v>2018</v>
      </c>
      <c r="B101" s="107" t="s">
        <v>129</v>
      </c>
      <c r="C101" s="169" t="s">
        <v>140</v>
      </c>
      <c r="D101" s="107" t="s">
        <v>66</v>
      </c>
      <c r="E101" s="109">
        <v>43177</v>
      </c>
      <c r="F101" s="170" t="s">
        <v>1718</v>
      </c>
      <c r="G101" s="111">
        <v>5</v>
      </c>
      <c r="H101" s="112" t="s">
        <v>302</v>
      </c>
      <c r="I101" s="113"/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</row>
    <row r="102" spans="1:20" s="115" customFormat="1" ht="13.5" customHeight="1">
      <c r="A102" s="134">
        <v>2018</v>
      </c>
      <c r="B102" s="107" t="s">
        <v>129</v>
      </c>
      <c r="C102" s="169" t="s">
        <v>140</v>
      </c>
      <c r="D102" s="107" t="s">
        <v>66</v>
      </c>
      <c r="E102" s="109">
        <v>43177</v>
      </c>
      <c r="F102" s="170" t="s">
        <v>1719</v>
      </c>
      <c r="G102" s="111">
        <v>5</v>
      </c>
      <c r="H102" s="112" t="s">
        <v>304</v>
      </c>
      <c r="I102" s="113"/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</row>
    <row r="103" spans="1:20" s="115" customFormat="1" ht="13.5" customHeight="1">
      <c r="A103" s="134">
        <v>2018</v>
      </c>
      <c r="B103" s="107" t="s">
        <v>129</v>
      </c>
      <c r="C103" s="169" t="s">
        <v>140</v>
      </c>
      <c r="D103" s="107" t="s">
        <v>70</v>
      </c>
      <c r="E103" s="109">
        <v>43170</v>
      </c>
      <c r="F103" s="170" t="s">
        <v>301</v>
      </c>
      <c r="G103" s="111">
        <v>5</v>
      </c>
      <c r="H103" s="112" t="s">
        <v>305</v>
      </c>
      <c r="I103" s="113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</row>
    <row r="104" spans="1:20" s="197" customFormat="1" ht="13.5" customHeight="1">
      <c r="A104" s="134">
        <v>2018</v>
      </c>
      <c r="B104" s="190"/>
      <c r="C104" s="191"/>
      <c r="D104" s="190"/>
      <c r="E104" s="192"/>
      <c r="F104" s="193"/>
      <c r="G104" s="111">
        <f>SUM(G101:G103)</f>
        <v>15</v>
      </c>
      <c r="H104" s="194"/>
      <c r="I104" s="195"/>
      <c r="J104" s="196"/>
      <c r="K104" s="195"/>
      <c r="L104" s="195"/>
      <c r="M104" s="195"/>
      <c r="N104" s="195"/>
      <c r="O104" s="195"/>
      <c r="P104" s="195"/>
      <c r="Q104" s="195"/>
      <c r="R104" s="195"/>
      <c r="S104" s="195"/>
      <c r="T104" s="195"/>
    </row>
    <row r="105" spans="1:20" ht="13.5" customHeight="1">
      <c r="A105" s="147">
        <v>2019</v>
      </c>
      <c r="B105" s="73" t="s">
        <v>129</v>
      </c>
      <c r="C105" s="148" t="s">
        <v>140</v>
      </c>
      <c r="D105" s="73" t="s">
        <v>66</v>
      </c>
      <c r="E105" s="85">
        <v>43541</v>
      </c>
      <c r="F105" s="88" t="s">
        <v>1719</v>
      </c>
      <c r="G105" s="133">
        <v>5</v>
      </c>
      <c r="H105" s="105" t="s">
        <v>304</v>
      </c>
      <c r="J105" s="93"/>
    </row>
    <row r="106" spans="1:20" ht="13.5" customHeight="1">
      <c r="A106" s="147">
        <v>2019</v>
      </c>
      <c r="C106" s="148"/>
      <c r="F106" s="88"/>
      <c r="G106" s="133">
        <f>SUM(G105)</f>
        <v>5</v>
      </c>
      <c r="H106" s="105"/>
      <c r="J106" s="93"/>
    </row>
    <row r="107" spans="1:20" ht="13.5" customHeight="1">
      <c r="A107" s="144" t="s">
        <v>46</v>
      </c>
      <c r="B107" s="125"/>
      <c r="C107" s="145" t="s">
        <v>306</v>
      </c>
      <c r="D107" s="125"/>
      <c r="E107" s="127"/>
      <c r="F107" s="146"/>
      <c r="G107" s="129">
        <f>G104+G106</f>
        <v>20</v>
      </c>
      <c r="H107" s="130"/>
      <c r="J107" s="93"/>
    </row>
    <row r="108" spans="1:20" ht="13.5" customHeight="1">
      <c r="A108" s="147"/>
      <c r="C108" s="148"/>
      <c r="F108" s="88"/>
      <c r="G108" s="133"/>
      <c r="H108" s="105"/>
      <c r="J108" s="93"/>
    </row>
    <row r="109" spans="1:20" ht="13.5" customHeight="1">
      <c r="A109" s="363">
        <v>2017</v>
      </c>
      <c r="B109" s="116" t="s">
        <v>91</v>
      </c>
      <c r="C109" s="116" t="s">
        <v>1610</v>
      </c>
      <c r="D109" s="117" t="s">
        <v>222</v>
      </c>
      <c r="E109" s="118">
        <v>42799</v>
      </c>
      <c r="F109" s="119"/>
      <c r="G109" s="199">
        <v>3</v>
      </c>
      <c r="H109" s="120" t="s">
        <v>1720</v>
      </c>
      <c r="I109" s="261" t="s">
        <v>1387</v>
      </c>
      <c r="J109" s="189"/>
    </row>
    <row r="110" spans="1:20" ht="13.5" customHeight="1">
      <c r="A110" s="198">
        <v>2017</v>
      </c>
      <c r="B110" s="116" t="s">
        <v>91</v>
      </c>
      <c r="C110" s="151" t="s">
        <v>1610</v>
      </c>
      <c r="D110" s="116" t="s">
        <v>227</v>
      </c>
      <c r="E110" s="118">
        <v>42876</v>
      </c>
      <c r="F110" s="152" t="s">
        <v>1721</v>
      </c>
      <c r="G110" s="199">
        <v>10</v>
      </c>
      <c r="H110" s="120" t="s">
        <v>1722</v>
      </c>
      <c r="I110" s="261" t="s">
        <v>1387</v>
      </c>
      <c r="J110" s="189"/>
    </row>
    <row r="111" spans="1:20" ht="13.5" customHeight="1">
      <c r="A111" s="198">
        <v>2017</v>
      </c>
      <c r="B111" s="116" t="s">
        <v>91</v>
      </c>
      <c r="C111" s="151" t="s">
        <v>1610</v>
      </c>
      <c r="D111" s="116" t="s">
        <v>227</v>
      </c>
      <c r="E111" s="118">
        <v>42876</v>
      </c>
      <c r="F111" s="152" t="s">
        <v>1723</v>
      </c>
      <c r="G111" s="199">
        <v>7</v>
      </c>
      <c r="H111" s="120" t="s">
        <v>1724</v>
      </c>
      <c r="I111" s="261" t="s">
        <v>1387</v>
      </c>
      <c r="J111" s="189"/>
    </row>
    <row r="112" spans="1:20" ht="13.5" customHeight="1">
      <c r="A112" s="198">
        <v>2017</v>
      </c>
      <c r="B112" s="116"/>
      <c r="C112" s="151"/>
      <c r="D112" s="116"/>
      <c r="E112" s="118"/>
      <c r="F112" s="152"/>
      <c r="G112" s="199">
        <f>SUM(G109:G111)</f>
        <v>20</v>
      </c>
      <c r="H112" s="120"/>
      <c r="J112" s="189"/>
    </row>
    <row r="113" spans="1:20" s="115" customFormat="1" ht="13.5" customHeight="1">
      <c r="A113" s="134">
        <v>2018</v>
      </c>
      <c r="B113" s="107" t="s">
        <v>91</v>
      </c>
      <c r="C113" s="169" t="s">
        <v>1610</v>
      </c>
      <c r="D113" s="107" t="s">
        <v>222</v>
      </c>
      <c r="E113" s="109">
        <v>43163</v>
      </c>
      <c r="F113" s="170" t="s">
        <v>1725</v>
      </c>
      <c r="G113" s="111">
        <v>7</v>
      </c>
      <c r="H113" s="112" t="s">
        <v>1726</v>
      </c>
      <c r="I113" s="113" t="s">
        <v>1387</v>
      </c>
      <c r="J113" s="114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</row>
    <row r="114" spans="1:20" s="115" customFormat="1">
      <c r="A114" s="134">
        <v>2018</v>
      </c>
      <c r="B114" s="107" t="s">
        <v>91</v>
      </c>
      <c r="C114" s="107" t="s">
        <v>1610</v>
      </c>
      <c r="D114" s="107" t="s">
        <v>227</v>
      </c>
      <c r="E114" s="135">
        <v>43240</v>
      </c>
      <c r="F114" s="136" t="s">
        <v>1727</v>
      </c>
      <c r="G114" s="111">
        <v>3</v>
      </c>
      <c r="H114" s="112" t="s">
        <v>1728</v>
      </c>
      <c r="I114" s="113" t="s">
        <v>1387</v>
      </c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</row>
    <row r="115" spans="1:20" ht="13.5" customHeight="1">
      <c r="A115" s="134">
        <v>2018</v>
      </c>
      <c r="B115" s="116"/>
      <c r="C115" s="151"/>
      <c r="D115" s="116"/>
      <c r="E115" s="118"/>
      <c r="F115" s="152"/>
      <c r="G115" s="111">
        <f>SUM(G113:G114)</f>
        <v>10</v>
      </c>
      <c r="H115" s="120"/>
      <c r="J115" s="189"/>
    </row>
    <row r="116" spans="1:20" ht="13.5" customHeight="1">
      <c r="A116" s="144" t="s">
        <v>46</v>
      </c>
      <c r="B116" s="125"/>
      <c r="C116" s="145" t="s">
        <v>1729</v>
      </c>
      <c r="D116" s="125"/>
      <c r="E116" s="127"/>
      <c r="F116" s="146"/>
      <c r="G116" s="129">
        <f>G112+G115</f>
        <v>30</v>
      </c>
      <c r="H116" s="130"/>
      <c r="I116" s="223" t="s">
        <v>1730</v>
      </c>
      <c r="J116" s="93"/>
    </row>
    <row r="117" spans="1:20" ht="13.5" customHeight="1">
      <c r="A117" s="147"/>
      <c r="C117" s="148"/>
      <c r="F117" s="88"/>
      <c r="G117" s="133"/>
      <c r="H117" s="105"/>
      <c r="J117" s="93"/>
    </row>
    <row r="118" spans="1:20" ht="13.5" customHeight="1">
      <c r="A118" s="198">
        <v>2017</v>
      </c>
      <c r="B118" s="116" t="s">
        <v>53</v>
      </c>
      <c r="C118" s="151" t="s">
        <v>307</v>
      </c>
      <c r="D118" s="116" t="s">
        <v>68</v>
      </c>
      <c r="E118" s="118">
        <v>42812</v>
      </c>
      <c r="F118" s="152" t="s">
        <v>308</v>
      </c>
      <c r="G118" s="199">
        <v>5</v>
      </c>
      <c r="H118" s="120" t="s">
        <v>309</v>
      </c>
      <c r="J118" s="189"/>
    </row>
    <row r="119" spans="1:20" ht="13.5" customHeight="1">
      <c r="A119" s="198">
        <v>2017</v>
      </c>
      <c r="B119" s="116"/>
      <c r="C119" s="151"/>
      <c r="D119" s="116"/>
      <c r="E119" s="118"/>
      <c r="F119" s="152"/>
      <c r="G119" s="199">
        <f>SUM(G118)</f>
        <v>5</v>
      </c>
      <c r="H119" s="120"/>
      <c r="J119" s="189"/>
    </row>
    <row r="120" spans="1:20" s="123" customFormat="1" ht="13.5" customHeight="1">
      <c r="A120" s="144" t="s">
        <v>46</v>
      </c>
      <c r="B120" s="125"/>
      <c r="C120" s="145" t="s">
        <v>307</v>
      </c>
      <c r="D120" s="125"/>
      <c r="E120" s="127"/>
      <c r="F120" s="146"/>
      <c r="G120" s="129">
        <v>5</v>
      </c>
      <c r="H120" s="130"/>
      <c r="I120" s="103"/>
      <c r="J120" s="99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</row>
    <row r="121" spans="1:20" s="123" customFormat="1" ht="13.5" customHeight="1">
      <c r="A121" s="178"/>
      <c r="B121" s="154"/>
      <c r="C121" s="155"/>
      <c r="D121" s="154"/>
      <c r="E121" s="156"/>
      <c r="F121" s="157"/>
      <c r="G121" s="153"/>
      <c r="H121" s="179"/>
      <c r="I121" s="103"/>
      <c r="J121" s="99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</row>
    <row r="122" spans="1:20" ht="13.5" customHeight="1">
      <c r="A122" s="363">
        <v>2017</v>
      </c>
      <c r="B122" s="116" t="s">
        <v>129</v>
      </c>
      <c r="C122" s="116" t="s">
        <v>128</v>
      </c>
      <c r="D122" s="117" t="s">
        <v>255</v>
      </c>
      <c r="E122" s="118">
        <v>42820</v>
      </c>
      <c r="F122" s="119" t="s">
        <v>1731</v>
      </c>
      <c r="G122" s="199">
        <v>5</v>
      </c>
      <c r="H122" s="120" t="s">
        <v>305</v>
      </c>
      <c r="I122" s="296"/>
      <c r="J122" s="470"/>
    </row>
    <row r="123" spans="1:20" ht="13.5" customHeight="1">
      <c r="A123" s="198">
        <v>2017</v>
      </c>
      <c r="B123" s="116" t="s">
        <v>129</v>
      </c>
      <c r="C123" s="151" t="s">
        <v>128</v>
      </c>
      <c r="D123" s="116" t="s">
        <v>227</v>
      </c>
      <c r="E123" s="118">
        <v>42876</v>
      </c>
      <c r="F123" s="152" t="s">
        <v>1732</v>
      </c>
      <c r="G123" s="199">
        <v>3</v>
      </c>
      <c r="H123" s="120" t="s">
        <v>1733</v>
      </c>
      <c r="J123" s="189"/>
    </row>
    <row r="124" spans="1:20" ht="13.5" customHeight="1">
      <c r="A124" s="198">
        <v>2017</v>
      </c>
      <c r="B124" s="116"/>
      <c r="C124" s="151"/>
      <c r="D124" s="116"/>
      <c r="E124" s="118"/>
      <c r="F124" s="152"/>
      <c r="G124" s="199">
        <f>SUM(G122:G123)</f>
        <v>8</v>
      </c>
      <c r="H124" s="120"/>
      <c r="J124" s="189"/>
    </row>
    <row r="125" spans="1:20" s="115" customFormat="1" ht="13.5" customHeight="1">
      <c r="A125" s="134">
        <v>2018</v>
      </c>
      <c r="B125" s="107" t="s">
        <v>129</v>
      </c>
      <c r="C125" s="169" t="s">
        <v>128</v>
      </c>
      <c r="D125" s="107" t="s">
        <v>222</v>
      </c>
      <c r="E125" s="109">
        <v>43163</v>
      </c>
      <c r="F125" s="170" t="s">
        <v>1734</v>
      </c>
      <c r="G125" s="111">
        <v>3</v>
      </c>
      <c r="H125" s="112" t="s">
        <v>311</v>
      </c>
      <c r="I125" s="113"/>
      <c r="J125" s="114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</row>
    <row r="126" spans="1:20" s="115" customFormat="1">
      <c r="A126" s="134">
        <v>2018</v>
      </c>
      <c r="B126" s="107" t="s">
        <v>129</v>
      </c>
      <c r="C126" s="107" t="s">
        <v>128</v>
      </c>
      <c r="D126" s="107" t="s">
        <v>227</v>
      </c>
      <c r="E126" s="135">
        <v>43240</v>
      </c>
      <c r="F126" s="136" t="s">
        <v>1735</v>
      </c>
      <c r="G126" s="111">
        <v>3</v>
      </c>
      <c r="H126" s="112" t="s">
        <v>313</v>
      </c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</row>
    <row r="127" spans="1:20" s="115" customFormat="1">
      <c r="A127" s="134">
        <v>2018</v>
      </c>
      <c r="B127" s="107" t="s">
        <v>129</v>
      </c>
      <c r="C127" s="107" t="s">
        <v>128</v>
      </c>
      <c r="D127" s="107" t="s">
        <v>270</v>
      </c>
      <c r="E127" s="135" t="s">
        <v>314</v>
      </c>
      <c r="F127" s="136" t="s">
        <v>1736</v>
      </c>
      <c r="G127" s="111">
        <v>0</v>
      </c>
      <c r="H127" s="112" t="s">
        <v>316</v>
      </c>
      <c r="I127" s="113" t="s">
        <v>234</v>
      </c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</row>
    <row r="128" spans="1:20" ht="13.5" customHeight="1">
      <c r="A128" s="134">
        <v>2018</v>
      </c>
      <c r="B128" s="116"/>
      <c r="C128" s="151"/>
      <c r="D128" s="116"/>
      <c r="E128" s="118"/>
      <c r="F128" s="152"/>
      <c r="G128" s="111">
        <f>SUM(G125:G127)</f>
        <v>6</v>
      </c>
      <c r="H128" s="120"/>
      <c r="J128" s="189"/>
    </row>
    <row r="129" spans="1:10">
      <c r="A129" s="137">
        <v>2019</v>
      </c>
      <c r="B129" s="138" t="s">
        <v>129</v>
      </c>
      <c r="C129" s="138" t="s">
        <v>128</v>
      </c>
      <c r="D129" s="138" t="s">
        <v>227</v>
      </c>
      <c r="E129" s="139">
        <v>43604</v>
      </c>
      <c r="F129" s="140" t="s">
        <v>1737</v>
      </c>
      <c r="G129" s="141">
        <v>3</v>
      </c>
      <c r="H129" s="142" t="s">
        <v>318</v>
      </c>
      <c r="J129" s="2"/>
    </row>
    <row r="130" spans="1:10">
      <c r="A130" s="137">
        <v>2019</v>
      </c>
      <c r="B130" s="138" t="s">
        <v>129</v>
      </c>
      <c r="C130" s="138" t="s">
        <v>128</v>
      </c>
      <c r="D130" s="138" t="s">
        <v>319</v>
      </c>
      <c r="E130" s="139">
        <v>43750</v>
      </c>
      <c r="F130" s="140" t="s">
        <v>1738</v>
      </c>
      <c r="G130" s="141">
        <v>5</v>
      </c>
      <c r="H130" s="142" t="s">
        <v>295</v>
      </c>
      <c r="J130" s="2"/>
    </row>
    <row r="131" spans="1:10">
      <c r="A131" s="137">
        <v>2019</v>
      </c>
      <c r="B131" s="138" t="s">
        <v>129</v>
      </c>
      <c r="C131" s="138" t="s">
        <v>128</v>
      </c>
      <c r="D131" s="138" t="s">
        <v>319</v>
      </c>
      <c r="E131" s="139">
        <v>43765</v>
      </c>
      <c r="F131" s="140" t="s">
        <v>1739</v>
      </c>
      <c r="G131" s="141">
        <v>0</v>
      </c>
      <c r="H131" s="142" t="s">
        <v>322</v>
      </c>
      <c r="I131" s="2" t="s">
        <v>234</v>
      </c>
      <c r="J131" s="2"/>
    </row>
    <row r="132" spans="1:10">
      <c r="A132" s="137">
        <v>2019</v>
      </c>
      <c r="B132" s="143"/>
      <c r="C132" s="143"/>
      <c r="D132" s="138"/>
      <c r="E132" s="139"/>
      <c r="F132" s="140"/>
      <c r="G132" s="141">
        <f>SUM(G129:G131)</f>
        <v>8</v>
      </c>
      <c r="H132" s="142"/>
      <c r="J132" s="2"/>
    </row>
    <row r="133" spans="1:10" ht="13.5" customHeight="1">
      <c r="A133" s="144" t="s">
        <v>46</v>
      </c>
      <c r="B133" s="125"/>
      <c r="C133" s="145" t="s">
        <v>330</v>
      </c>
      <c r="D133" s="125"/>
      <c r="E133" s="127"/>
      <c r="F133" s="146"/>
      <c r="G133" s="129">
        <f>G124+G128+G132</f>
        <v>22</v>
      </c>
      <c r="H133" s="130"/>
      <c r="J133" s="93"/>
    </row>
    <row r="134" spans="1:10" ht="13.5" customHeight="1">
      <c r="A134" s="147"/>
      <c r="C134" s="148"/>
      <c r="F134" s="88"/>
      <c r="G134" s="133"/>
      <c r="H134" s="105"/>
      <c r="J134" s="93"/>
    </row>
    <row r="135" spans="1:10" ht="13.5" customHeight="1">
      <c r="A135" s="147">
        <v>2019</v>
      </c>
      <c r="B135" s="73" t="s">
        <v>129</v>
      </c>
      <c r="C135" s="148" t="s">
        <v>177</v>
      </c>
      <c r="D135" s="73" t="s">
        <v>58</v>
      </c>
      <c r="E135" s="85">
        <v>43506</v>
      </c>
      <c r="F135" s="88" t="s">
        <v>1740</v>
      </c>
      <c r="G135" s="133">
        <v>5</v>
      </c>
      <c r="H135" s="105" t="s">
        <v>765</v>
      </c>
      <c r="J135" s="93"/>
    </row>
    <row r="136" spans="1:10" ht="13.5" customHeight="1">
      <c r="A136" s="147">
        <v>2019</v>
      </c>
      <c r="B136" s="73" t="s">
        <v>129</v>
      </c>
      <c r="C136" s="148" t="s">
        <v>177</v>
      </c>
      <c r="D136" s="73" t="s">
        <v>55</v>
      </c>
      <c r="E136" s="85">
        <v>43512</v>
      </c>
      <c r="F136" s="88" t="s">
        <v>1741</v>
      </c>
      <c r="G136" s="133">
        <v>5</v>
      </c>
      <c r="H136" s="105" t="s">
        <v>659</v>
      </c>
      <c r="J136" s="93"/>
    </row>
    <row r="137" spans="1:10" ht="13.5" customHeight="1">
      <c r="A137" s="147">
        <v>2019</v>
      </c>
      <c r="B137" s="73" t="s">
        <v>129</v>
      </c>
      <c r="C137" s="148" t="s">
        <v>177</v>
      </c>
      <c r="D137" s="73" t="s">
        <v>72</v>
      </c>
      <c r="E137" s="85">
        <v>43547</v>
      </c>
      <c r="F137" s="88" t="s">
        <v>1742</v>
      </c>
      <c r="G137" s="133">
        <v>5</v>
      </c>
      <c r="H137" s="105" t="s">
        <v>659</v>
      </c>
      <c r="J137" s="93"/>
    </row>
    <row r="138" spans="1:10" ht="13.5" customHeight="1">
      <c r="A138" s="147">
        <v>2019</v>
      </c>
      <c r="B138" s="73" t="s">
        <v>129</v>
      </c>
      <c r="C138" s="148" t="s">
        <v>177</v>
      </c>
      <c r="D138" s="73" t="s">
        <v>72</v>
      </c>
      <c r="E138" s="85">
        <v>43547</v>
      </c>
      <c r="F138" s="88" t="s">
        <v>1743</v>
      </c>
      <c r="G138" s="133">
        <v>5</v>
      </c>
      <c r="H138" s="105" t="s">
        <v>765</v>
      </c>
      <c r="J138" s="93"/>
    </row>
    <row r="139" spans="1:10">
      <c r="A139" s="137">
        <v>2019</v>
      </c>
      <c r="B139" s="73" t="s">
        <v>129</v>
      </c>
      <c r="C139" s="148" t="s">
        <v>177</v>
      </c>
      <c r="D139" s="138" t="s">
        <v>227</v>
      </c>
      <c r="E139" s="139">
        <v>43604</v>
      </c>
      <c r="F139" s="140" t="s">
        <v>1744</v>
      </c>
      <c r="G139" s="141">
        <v>3</v>
      </c>
      <c r="H139" s="142" t="s">
        <v>698</v>
      </c>
    </row>
    <row r="140" spans="1:10">
      <c r="A140" s="137">
        <v>2019</v>
      </c>
      <c r="B140" s="73" t="s">
        <v>129</v>
      </c>
      <c r="C140" s="148" t="s">
        <v>177</v>
      </c>
      <c r="D140" s="138" t="s">
        <v>227</v>
      </c>
      <c r="E140" s="139">
        <v>43604</v>
      </c>
      <c r="F140" s="140" t="s">
        <v>1744</v>
      </c>
      <c r="G140" s="141">
        <v>7</v>
      </c>
      <c r="H140" s="142" t="s">
        <v>1745</v>
      </c>
    </row>
    <row r="141" spans="1:10">
      <c r="A141" s="137">
        <v>2019</v>
      </c>
      <c r="B141" s="73" t="s">
        <v>129</v>
      </c>
      <c r="C141" s="148" t="s">
        <v>177</v>
      </c>
      <c r="D141" s="138" t="s">
        <v>112</v>
      </c>
      <c r="E141" s="139">
        <v>43786</v>
      </c>
      <c r="F141" s="140" t="s">
        <v>1746</v>
      </c>
      <c r="G141" s="141">
        <v>5</v>
      </c>
      <c r="H141" s="142" t="s">
        <v>1463</v>
      </c>
    </row>
    <row r="142" spans="1:10" ht="13.5" customHeight="1">
      <c r="A142" s="147">
        <v>2019</v>
      </c>
      <c r="C142" s="148"/>
      <c r="F142" s="88"/>
      <c r="G142" s="133">
        <f>SUM(G135:G141)</f>
        <v>35</v>
      </c>
      <c r="H142" s="105"/>
      <c r="J142" s="93"/>
    </row>
    <row r="143" spans="1:10" ht="13.5" customHeight="1">
      <c r="A143" s="144" t="s">
        <v>46</v>
      </c>
      <c r="B143" s="125"/>
      <c r="C143" s="145" t="s">
        <v>333</v>
      </c>
      <c r="D143" s="125"/>
      <c r="E143" s="127"/>
      <c r="F143" s="146"/>
      <c r="G143" s="129">
        <f>G142</f>
        <v>35</v>
      </c>
      <c r="H143" s="130"/>
      <c r="I143" s="223" t="s">
        <v>1747</v>
      </c>
      <c r="J143" s="93"/>
    </row>
    <row r="144" spans="1:10" ht="13.5" customHeight="1">
      <c r="A144" s="147"/>
      <c r="C144" s="148"/>
      <c r="F144" s="88"/>
      <c r="G144" s="133"/>
      <c r="H144" s="105"/>
      <c r="J144" s="93"/>
    </row>
    <row r="145" spans="1:10" ht="13.5" customHeight="1">
      <c r="A145" s="363">
        <v>2017</v>
      </c>
      <c r="B145" s="116" t="s">
        <v>91</v>
      </c>
      <c r="C145" s="116" t="s">
        <v>113</v>
      </c>
      <c r="D145" s="117" t="s">
        <v>222</v>
      </c>
      <c r="E145" s="118">
        <v>42799</v>
      </c>
      <c r="F145" s="119" t="s">
        <v>1748</v>
      </c>
      <c r="G145" s="199">
        <v>10</v>
      </c>
      <c r="H145" s="120" t="s">
        <v>1062</v>
      </c>
      <c r="I145" s="261"/>
      <c r="J145" s="189"/>
    </row>
    <row r="146" spans="1:10" ht="13.5" customHeight="1">
      <c r="A146" s="363">
        <v>2017</v>
      </c>
      <c r="B146" s="116"/>
      <c r="C146" s="116"/>
      <c r="D146" s="117"/>
      <c r="E146" s="118"/>
      <c r="F146" s="119"/>
      <c r="G146" s="199">
        <f>G145</f>
        <v>10</v>
      </c>
      <c r="H146" s="120"/>
      <c r="I146" s="261"/>
      <c r="J146" s="189"/>
    </row>
    <row r="147" spans="1:10" ht="13.5" customHeight="1">
      <c r="A147" s="134">
        <v>2018</v>
      </c>
      <c r="B147" s="107" t="s">
        <v>91</v>
      </c>
      <c r="C147" s="107" t="s">
        <v>113</v>
      </c>
      <c r="D147" s="107" t="s">
        <v>265</v>
      </c>
      <c r="E147" s="109">
        <v>43352</v>
      </c>
      <c r="F147" s="170" t="s">
        <v>1749</v>
      </c>
      <c r="G147" s="111">
        <v>7</v>
      </c>
      <c r="H147" s="112" t="s">
        <v>423</v>
      </c>
      <c r="J147" s="2"/>
    </row>
    <row r="148" spans="1:10" ht="13.5" customHeight="1">
      <c r="A148" s="134">
        <v>2018</v>
      </c>
      <c r="B148" s="107" t="s">
        <v>91</v>
      </c>
      <c r="C148" s="171" t="s">
        <v>113</v>
      </c>
      <c r="D148" s="107" t="s">
        <v>265</v>
      </c>
      <c r="E148" s="109">
        <v>43352</v>
      </c>
      <c r="F148" s="170" t="s">
        <v>1750</v>
      </c>
      <c r="G148" s="172">
        <v>3</v>
      </c>
      <c r="H148" s="112" t="s">
        <v>1751</v>
      </c>
      <c r="J148" s="2"/>
    </row>
    <row r="149" spans="1:10" ht="13.5" customHeight="1">
      <c r="A149" s="134">
        <v>2018</v>
      </c>
      <c r="B149" s="107" t="s">
        <v>91</v>
      </c>
      <c r="C149" s="171" t="s">
        <v>113</v>
      </c>
      <c r="D149" s="107" t="s">
        <v>265</v>
      </c>
      <c r="E149" s="109">
        <v>43352</v>
      </c>
      <c r="F149" s="170" t="s">
        <v>1752</v>
      </c>
      <c r="G149" s="172">
        <v>10</v>
      </c>
      <c r="H149" s="112" t="s">
        <v>1753</v>
      </c>
      <c r="J149" s="2"/>
    </row>
    <row r="150" spans="1:10" ht="13.5" customHeight="1">
      <c r="A150" s="134">
        <v>2018</v>
      </c>
      <c r="B150" s="107" t="s">
        <v>91</v>
      </c>
      <c r="C150" s="171" t="s">
        <v>113</v>
      </c>
      <c r="D150" s="107" t="s">
        <v>461</v>
      </c>
      <c r="E150" s="109">
        <v>43366</v>
      </c>
      <c r="F150" s="170" t="s">
        <v>1749</v>
      </c>
      <c r="G150" s="172">
        <v>5</v>
      </c>
      <c r="H150" s="112" t="s">
        <v>236</v>
      </c>
      <c r="J150" s="2"/>
    </row>
    <row r="151" spans="1:10" ht="13.5" customHeight="1">
      <c r="A151" s="134">
        <v>2018</v>
      </c>
      <c r="B151" s="107" t="s">
        <v>91</v>
      </c>
      <c r="C151" s="171" t="s">
        <v>113</v>
      </c>
      <c r="D151" s="107" t="s">
        <v>461</v>
      </c>
      <c r="E151" s="109">
        <v>43366</v>
      </c>
      <c r="F151" s="170" t="s">
        <v>1749</v>
      </c>
      <c r="G151" s="172">
        <v>5</v>
      </c>
      <c r="H151" s="112" t="s">
        <v>237</v>
      </c>
      <c r="J151" s="2"/>
    </row>
    <row r="152" spans="1:10" ht="13.5" customHeight="1">
      <c r="A152" s="134">
        <v>2018</v>
      </c>
      <c r="B152" s="107"/>
      <c r="C152" s="171"/>
      <c r="D152" s="107"/>
      <c r="E152" s="109"/>
      <c r="F152" s="170"/>
      <c r="G152" s="172">
        <f>SUM(G147:G151)</f>
        <v>30</v>
      </c>
      <c r="H152" s="112"/>
      <c r="J152" s="2"/>
    </row>
    <row r="153" spans="1:10" ht="13.5" customHeight="1">
      <c r="A153" s="147">
        <v>2019</v>
      </c>
      <c r="B153" s="73" t="s">
        <v>164</v>
      </c>
      <c r="C153" s="72" t="s">
        <v>113</v>
      </c>
      <c r="D153" s="73" t="s">
        <v>68</v>
      </c>
      <c r="E153" s="85">
        <v>43540</v>
      </c>
      <c r="F153" s="88" t="s">
        <v>1754</v>
      </c>
      <c r="G153" s="87">
        <v>5</v>
      </c>
      <c r="H153" s="105" t="s">
        <v>831</v>
      </c>
      <c r="J153" s="2"/>
    </row>
    <row r="154" spans="1:10">
      <c r="A154" s="137">
        <v>2019</v>
      </c>
      <c r="B154" s="73" t="s">
        <v>164</v>
      </c>
      <c r="C154" s="72" t="s">
        <v>113</v>
      </c>
      <c r="D154" s="138" t="s">
        <v>227</v>
      </c>
      <c r="E154" s="139">
        <v>43604</v>
      </c>
      <c r="F154" s="140" t="s">
        <v>1755</v>
      </c>
      <c r="G154" s="141">
        <v>10</v>
      </c>
      <c r="H154" s="142" t="s">
        <v>552</v>
      </c>
    </row>
    <row r="155" spans="1:10" ht="13.5" customHeight="1">
      <c r="A155" s="147">
        <v>2019</v>
      </c>
      <c r="B155" s="73" t="s">
        <v>164</v>
      </c>
      <c r="C155" s="72" t="s">
        <v>113</v>
      </c>
      <c r="D155" s="73" t="s">
        <v>78</v>
      </c>
      <c r="E155" s="85">
        <v>43611</v>
      </c>
      <c r="F155" s="88" t="s">
        <v>1754</v>
      </c>
      <c r="G155" s="87">
        <v>10</v>
      </c>
      <c r="H155" s="105" t="s">
        <v>497</v>
      </c>
      <c r="J155" s="2"/>
    </row>
    <row r="156" spans="1:10" ht="13.5" customHeight="1">
      <c r="A156" s="147">
        <v>2019</v>
      </c>
      <c r="C156" s="72"/>
      <c r="F156" s="88"/>
      <c r="G156" s="87">
        <f>SUM(G153:G155)</f>
        <v>25</v>
      </c>
      <c r="H156" s="105"/>
      <c r="J156" s="2"/>
    </row>
    <row r="157" spans="1:10" ht="13.5" customHeight="1">
      <c r="A157" s="124" t="s">
        <v>46</v>
      </c>
      <c r="B157" s="125"/>
      <c r="C157" s="125" t="s">
        <v>336</v>
      </c>
      <c r="D157" s="126"/>
      <c r="E157" s="127"/>
      <c r="F157" s="128"/>
      <c r="G157" s="129">
        <f>G146+G152+G156</f>
        <v>65</v>
      </c>
      <c r="H157" s="130"/>
      <c r="I157" s="223" t="s">
        <v>1756</v>
      </c>
      <c r="J157" s="93"/>
    </row>
    <row r="158" spans="1:10" ht="13.5" customHeight="1">
      <c r="A158" s="104"/>
      <c r="D158" s="131"/>
      <c r="F158" s="132"/>
      <c r="G158" s="133"/>
      <c r="H158" s="105"/>
      <c r="J158" s="93"/>
    </row>
    <row r="159" spans="1:10" ht="13.5" customHeight="1">
      <c r="A159" s="198">
        <v>2017</v>
      </c>
      <c r="B159" s="116" t="s">
        <v>91</v>
      </c>
      <c r="C159" s="151" t="s">
        <v>194</v>
      </c>
      <c r="D159" s="116" t="s">
        <v>227</v>
      </c>
      <c r="E159" s="118">
        <v>42988</v>
      </c>
      <c r="F159" s="152" t="s">
        <v>1757</v>
      </c>
      <c r="G159" s="199">
        <v>3</v>
      </c>
      <c r="H159" s="120" t="s">
        <v>1758</v>
      </c>
      <c r="J159" s="349"/>
    </row>
    <row r="160" spans="1:10" ht="13.5" customHeight="1">
      <c r="A160" s="198">
        <v>2017</v>
      </c>
      <c r="B160" s="116"/>
      <c r="C160" s="151"/>
      <c r="D160" s="116"/>
      <c r="E160" s="118"/>
      <c r="F160" s="152"/>
      <c r="G160" s="199">
        <f>SUM(G159)</f>
        <v>3</v>
      </c>
      <c r="H160" s="120"/>
      <c r="J160" s="349"/>
    </row>
    <row r="161" spans="1:20" s="115" customFormat="1" ht="13.5" customHeight="1">
      <c r="A161" s="134">
        <v>2018</v>
      </c>
      <c r="B161" s="107" t="s">
        <v>91</v>
      </c>
      <c r="C161" s="169" t="s">
        <v>194</v>
      </c>
      <c r="D161" s="107" t="s">
        <v>94</v>
      </c>
      <c r="E161" s="109">
        <v>43408</v>
      </c>
      <c r="F161" s="170" t="s">
        <v>1759</v>
      </c>
      <c r="G161" s="111">
        <v>5</v>
      </c>
      <c r="H161" s="112" t="s">
        <v>236</v>
      </c>
      <c r="I161" s="113"/>
      <c r="J161" s="114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</row>
    <row r="162" spans="1:20" s="115" customFormat="1" ht="13.5" customHeight="1">
      <c r="A162" s="134">
        <v>2018</v>
      </c>
      <c r="B162" s="107" t="s">
        <v>91</v>
      </c>
      <c r="C162" s="169" t="s">
        <v>194</v>
      </c>
      <c r="D162" s="107" t="s">
        <v>94</v>
      </c>
      <c r="E162" s="109">
        <v>43408</v>
      </c>
      <c r="F162" s="170" t="s">
        <v>1759</v>
      </c>
      <c r="G162" s="111">
        <v>5</v>
      </c>
      <c r="H162" s="112" t="s">
        <v>273</v>
      </c>
      <c r="I162" s="113"/>
      <c r="J162" s="114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</row>
    <row r="163" spans="1:20" s="115" customFormat="1" ht="13.5" customHeight="1">
      <c r="A163" s="134">
        <v>2018</v>
      </c>
      <c r="B163" s="107"/>
      <c r="C163" s="169"/>
      <c r="D163" s="107"/>
      <c r="E163" s="109"/>
      <c r="F163" s="170"/>
      <c r="G163" s="111">
        <f>SUM(G161:G162)</f>
        <v>10</v>
      </c>
      <c r="H163" s="112"/>
      <c r="I163" s="113"/>
      <c r="J163" s="114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</row>
    <row r="164" spans="1:20">
      <c r="A164" s="173">
        <v>2019</v>
      </c>
      <c r="B164" s="73" t="s">
        <v>91</v>
      </c>
      <c r="C164" s="174" t="s">
        <v>194</v>
      </c>
      <c r="D164" s="174" t="s">
        <v>277</v>
      </c>
      <c r="E164" s="175">
        <v>43716</v>
      </c>
      <c r="F164" s="176" t="s">
        <v>1760</v>
      </c>
      <c r="G164" s="173">
        <v>3</v>
      </c>
      <c r="H164" s="105" t="s">
        <v>339</v>
      </c>
    </row>
    <row r="165" spans="1:20">
      <c r="A165" s="173"/>
      <c r="B165" s="174"/>
      <c r="C165" s="174"/>
      <c r="D165" s="174"/>
      <c r="E165" s="175"/>
      <c r="F165" s="176"/>
      <c r="G165" s="173">
        <f>SUM(G164)</f>
        <v>3</v>
      </c>
      <c r="H165" s="105"/>
    </row>
    <row r="166" spans="1:20" ht="13.5" customHeight="1">
      <c r="A166" s="144" t="s">
        <v>46</v>
      </c>
      <c r="B166" s="125"/>
      <c r="C166" s="145" t="s">
        <v>340</v>
      </c>
      <c r="D166" s="125"/>
      <c r="E166" s="127"/>
      <c r="F166" s="146"/>
      <c r="G166" s="129">
        <f>G160+G163+G165</f>
        <v>16</v>
      </c>
      <c r="H166" s="130"/>
      <c r="I166" s="223" t="s">
        <v>1761</v>
      </c>
      <c r="J166" s="93"/>
    </row>
    <row r="167" spans="1:20" ht="13.5" customHeight="1">
      <c r="A167" s="147"/>
      <c r="C167" s="148"/>
      <c r="F167" s="88"/>
      <c r="G167" s="133"/>
      <c r="H167" s="105"/>
      <c r="J167" s="93"/>
    </row>
    <row r="168" spans="1:20" s="115" customFormat="1" ht="13.5" customHeight="1">
      <c r="A168" s="134">
        <v>2018</v>
      </c>
      <c r="B168" s="107" t="s">
        <v>129</v>
      </c>
      <c r="C168" s="107" t="s">
        <v>139</v>
      </c>
      <c r="D168" s="107" t="s">
        <v>81</v>
      </c>
      <c r="E168" s="109">
        <v>43133</v>
      </c>
      <c r="F168" s="136" t="s">
        <v>1762</v>
      </c>
      <c r="G168" s="111">
        <v>10</v>
      </c>
      <c r="H168" s="112" t="s">
        <v>342</v>
      </c>
      <c r="I168" s="113"/>
      <c r="J168" s="114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</row>
    <row r="169" spans="1:20" s="115" customFormat="1" ht="13.5" customHeight="1">
      <c r="A169" s="134">
        <v>2018</v>
      </c>
      <c r="B169" s="107" t="s">
        <v>129</v>
      </c>
      <c r="C169" s="107" t="s">
        <v>139</v>
      </c>
      <c r="D169" s="107" t="s">
        <v>222</v>
      </c>
      <c r="E169" s="109">
        <v>43163</v>
      </c>
      <c r="F169" s="136" t="s">
        <v>1763</v>
      </c>
      <c r="G169" s="111">
        <v>3</v>
      </c>
      <c r="H169" s="112" t="s">
        <v>344</v>
      </c>
      <c r="I169" s="113"/>
      <c r="J169" s="114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</row>
    <row r="170" spans="1:20" s="115" customFormat="1" ht="13.5" customHeight="1">
      <c r="A170" s="134">
        <v>2018</v>
      </c>
      <c r="B170" s="107" t="s">
        <v>129</v>
      </c>
      <c r="C170" s="107" t="s">
        <v>139</v>
      </c>
      <c r="D170" s="107" t="s">
        <v>222</v>
      </c>
      <c r="E170" s="109">
        <v>43163</v>
      </c>
      <c r="F170" s="136" t="s">
        <v>1764</v>
      </c>
      <c r="G170" s="111">
        <v>3</v>
      </c>
      <c r="H170" s="112" t="s">
        <v>345</v>
      </c>
      <c r="I170" s="113"/>
      <c r="J170" s="114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</row>
    <row r="171" spans="1:20" s="115" customFormat="1" ht="13.5" customHeight="1">
      <c r="A171" s="134">
        <v>2018</v>
      </c>
      <c r="B171" s="107" t="s">
        <v>129</v>
      </c>
      <c r="C171" s="107" t="s">
        <v>139</v>
      </c>
      <c r="D171" s="107" t="s">
        <v>346</v>
      </c>
      <c r="E171" s="109">
        <v>43219</v>
      </c>
      <c r="F171" s="136" t="s">
        <v>1765</v>
      </c>
      <c r="G171" s="111">
        <v>0</v>
      </c>
      <c r="H171" s="112" t="s">
        <v>304</v>
      </c>
      <c r="I171" s="113" t="s">
        <v>234</v>
      </c>
      <c r="J171" s="114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</row>
    <row r="172" spans="1:20" s="115" customFormat="1" ht="13.5" customHeight="1">
      <c r="A172" s="134">
        <v>2018</v>
      </c>
      <c r="B172" s="107" t="s">
        <v>129</v>
      </c>
      <c r="C172" s="107" t="s">
        <v>139</v>
      </c>
      <c r="D172" s="107" t="s">
        <v>112</v>
      </c>
      <c r="E172" s="109">
        <v>43422</v>
      </c>
      <c r="F172" s="136" t="s">
        <v>348</v>
      </c>
      <c r="G172" s="111">
        <v>0</v>
      </c>
      <c r="H172" s="112" t="s">
        <v>304</v>
      </c>
      <c r="I172" s="113" t="s">
        <v>234</v>
      </c>
      <c r="J172" s="114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</row>
    <row r="173" spans="1:20" ht="13.5" customHeight="1">
      <c r="A173" s="134">
        <v>2018</v>
      </c>
      <c r="B173" s="116"/>
      <c r="C173" s="116"/>
      <c r="D173" s="116"/>
      <c r="E173" s="118"/>
      <c r="F173" s="260"/>
      <c r="G173" s="111">
        <f>SUM(G168:G172)</f>
        <v>16</v>
      </c>
      <c r="H173" s="120"/>
      <c r="I173" s="261"/>
      <c r="J173" s="262"/>
    </row>
    <row r="174" spans="1:20" ht="13.5" customHeight="1">
      <c r="A174" s="147">
        <v>2019</v>
      </c>
      <c r="B174" s="73" t="s">
        <v>129</v>
      </c>
      <c r="C174" s="73" t="s">
        <v>139</v>
      </c>
      <c r="D174" s="73" t="s">
        <v>112</v>
      </c>
      <c r="E174" s="85">
        <v>43786</v>
      </c>
      <c r="F174" s="150" t="s">
        <v>349</v>
      </c>
      <c r="G174" s="133">
        <v>5</v>
      </c>
      <c r="H174" s="105" t="s">
        <v>295</v>
      </c>
      <c r="I174" s="261"/>
      <c r="J174" s="262"/>
    </row>
    <row r="175" spans="1:20" ht="13.5" customHeight="1">
      <c r="A175" s="147">
        <v>2019</v>
      </c>
      <c r="F175" s="150"/>
      <c r="G175" s="133">
        <f>SUM(G174)</f>
        <v>5</v>
      </c>
      <c r="H175" s="105"/>
      <c r="I175" s="261"/>
      <c r="J175" s="262"/>
    </row>
    <row r="176" spans="1:20" ht="13.5" customHeight="1">
      <c r="A176" s="144" t="s">
        <v>46</v>
      </c>
      <c r="B176" s="125"/>
      <c r="C176" s="125" t="s">
        <v>350</v>
      </c>
      <c r="D176" s="125"/>
      <c r="E176" s="127"/>
      <c r="F176" s="263"/>
      <c r="G176" s="264">
        <f>G173+G175</f>
        <v>21</v>
      </c>
      <c r="H176" s="130"/>
      <c r="J176" s="93"/>
    </row>
    <row r="177" spans="1:20" ht="13.5" customHeight="1">
      <c r="A177" s="147"/>
      <c r="F177" s="150"/>
      <c r="H177" s="105"/>
      <c r="J177" s="93"/>
    </row>
    <row r="178" spans="1:20" ht="13.5" customHeight="1">
      <c r="A178" s="363">
        <v>2017</v>
      </c>
      <c r="B178" s="116" t="s">
        <v>164</v>
      </c>
      <c r="C178" s="116" t="s">
        <v>199</v>
      </c>
      <c r="D178" s="117" t="s">
        <v>222</v>
      </c>
      <c r="E178" s="118">
        <v>42799</v>
      </c>
      <c r="F178" s="119" t="s">
        <v>1766</v>
      </c>
      <c r="G178" s="199">
        <v>3</v>
      </c>
      <c r="H178" s="120" t="s">
        <v>1767</v>
      </c>
      <c r="I178" s="261"/>
      <c r="J178" s="189"/>
    </row>
    <row r="179" spans="1:20" ht="13.5" customHeight="1">
      <c r="A179" s="363">
        <v>2017</v>
      </c>
      <c r="B179" s="116" t="s">
        <v>164</v>
      </c>
      <c r="C179" s="116" t="s">
        <v>199</v>
      </c>
      <c r="D179" s="117" t="s">
        <v>346</v>
      </c>
      <c r="E179" s="118">
        <v>42813</v>
      </c>
      <c r="F179" s="119" t="s">
        <v>1768</v>
      </c>
      <c r="G179" s="199">
        <v>5</v>
      </c>
      <c r="H179" s="120" t="s">
        <v>352</v>
      </c>
      <c r="I179" s="261"/>
      <c r="J179" s="189"/>
    </row>
    <row r="180" spans="1:20" ht="13.5" customHeight="1">
      <c r="A180" s="363">
        <v>2017</v>
      </c>
      <c r="B180" s="116"/>
      <c r="C180" s="116"/>
      <c r="D180" s="117"/>
      <c r="E180" s="118"/>
      <c r="F180" s="119"/>
      <c r="G180" s="199">
        <f>SUM(G178:G179)</f>
        <v>8</v>
      </c>
      <c r="H180" s="120"/>
      <c r="I180" s="261"/>
      <c r="J180" s="189"/>
    </row>
    <row r="181" spans="1:20" s="115" customFormat="1" ht="13.5" customHeight="1">
      <c r="A181" s="134">
        <v>2018</v>
      </c>
      <c r="B181" s="107" t="s">
        <v>164</v>
      </c>
      <c r="C181" s="107" t="s">
        <v>199</v>
      </c>
      <c r="D181" s="107" t="s">
        <v>346</v>
      </c>
      <c r="E181" s="109">
        <v>43219</v>
      </c>
      <c r="F181" s="136" t="s">
        <v>1769</v>
      </c>
      <c r="G181" s="111">
        <v>5</v>
      </c>
      <c r="H181" s="112" t="s">
        <v>352</v>
      </c>
      <c r="I181" s="113"/>
      <c r="J181" s="114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</row>
    <row r="182" spans="1:20" s="115" customFormat="1" ht="13.5" customHeight="1">
      <c r="A182" s="134">
        <v>2018</v>
      </c>
      <c r="B182" s="107" t="s">
        <v>164</v>
      </c>
      <c r="C182" s="107" t="s">
        <v>199</v>
      </c>
      <c r="D182" s="107" t="s">
        <v>346</v>
      </c>
      <c r="E182" s="109">
        <v>43219</v>
      </c>
      <c r="F182" s="136" t="s">
        <v>1770</v>
      </c>
      <c r="G182" s="111">
        <v>0</v>
      </c>
      <c r="H182" s="112" t="s">
        <v>354</v>
      </c>
      <c r="I182" s="113" t="s">
        <v>234</v>
      </c>
      <c r="J182" s="114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</row>
    <row r="183" spans="1:20" ht="13.5" customHeight="1">
      <c r="A183" s="134">
        <v>2018</v>
      </c>
      <c r="B183" s="116"/>
      <c r="C183" s="116"/>
      <c r="D183" s="116"/>
      <c r="E183" s="118"/>
      <c r="F183" s="260"/>
      <c r="G183" s="111">
        <f>SUM(G181:G182)</f>
        <v>5</v>
      </c>
      <c r="H183" s="120"/>
      <c r="I183" s="261"/>
      <c r="J183" s="262"/>
    </row>
    <row r="184" spans="1:20">
      <c r="A184" s="137">
        <v>2019</v>
      </c>
      <c r="B184" s="138" t="s">
        <v>164</v>
      </c>
      <c r="C184" s="138" t="s">
        <v>355</v>
      </c>
      <c r="D184" s="138" t="s">
        <v>227</v>
      </c>
      <c r="E184" s="139">
        <v>43604</v>
      </c>
      <c r="F184" s="140" t="s">
        <v>1771</v>
      </c>
      <c r="G184" s="141">
        <v>3</v>
      </c>
      <c r="H184" s="142" t="s">
        <v>357</v>
      </c>
      <c r="J184" s="2"/>
    </row>
    <row r="185" spans="1:20">
      <c r="A185" s="137">
        <v>2019</v>
      </c>
      <c r="B185" s="143"/>
      <c r="C185" s="143"/>
      <c r="D185" s="138"/>
      <c r="E185" s="139"/>
      <c r="F185" s="140"/>
      <c r="G185" s="141">
        <f>SUM(G184)</f>
        <v>3</v>
      </c>
      <c r="H185" s="142"/>
      <c r="J185" s="2"/>
    </row>
    <row r="186" spans="1:20" ht="13.5" customHeight="1">
      <c r="A186" s="124" t="s">
        <v>46</v>
      </c>
      <c r="B186" s="125"/>
      <c r="C186" s="125" t="s">
        <v>358</v>
      </c>
      <c r="D186" s="126"/>
      <c r="E186" s="127"/>
      <c r="F186" s="128"/>
      <c r="G186" s="129">
        <f>G180+G183+G185</f>
        <v>16</v>
      </c>
      <c r="H186" s="130"/>
      <c r="J186" s="93"/>
    </row>
    <row r="187" spans="1:20" ht="13.5" customHeight="1">
      <c r="A187" s="104"/>
      <c r="D187" s="131"/>
      <c r="F187" s="132"/>
      <c r="G187" s="133"/>
      <c r="H187" s="105"/>
      <c r="J187" s="93"/>
    </row>
    <row r="188" spans="1:20" ht="13.5" customHeight="1">
      <c r="A188" s="198">
        <v>2017</v>
      </c>
      <c r="B188" s="116" t="s">
        <v>129</v>
      </c>
      <c r="C188" s="116" t="s">
        <v>1615</v>
      </c>
      <c r="D188" s="116" t="s">
        <v>58</v>
      </c>
      <c r="E188" s="118">
        <v>42778</v>
      </c>
      <c r="F188" s="260" t="s">
        <v>1772</v>
      </c>
      <c r="G188" s="469">
        <v>5</v>
      </c>
      <c r="H188" s="120" t="s">
        <v>305</v>
      </c>
      <c r="I188" s="261"/>
      <c r="J188" s="296"/>
    </row>
    <row r="189" spans="1:20" ht="13.5" customHeight="1">
      <c r="A189" s="198">
        <v>2017</v>
      </c>
      <c r="B189" s="116" t="s">
        <v>129</v>
      </c>
      <c r="C189" s="151" t="s">
        <v>1615</v>
      </c>
      <c r="D189" s="116" t="s">
        <v>227</v>
      </c>
      <c r="E189" s="118">
        <v>42876</v>
      </c>
      <c r="F189" s="152" t="s">
        <v>1773</v>
      </c>
      <c r="G189" s="199">
        <v>7</v>
      </c>
      <c r="H189" s="120" t="s">
        <v>1774</v>
      </c>
      <c r="J189" s="189"/>
    </row>
    <row r="190" spans="1:20" ht="13.5" customHeight="1">
      <c r="A190" s="198">
        <v>2017</v>
      </c>
      <c r="B190" s="116" t="s">
        <v>129</v>
      </c>
      <c r="C190" s="151" t="s">
        <v>1615</v>
      </c>
      <c r="D190" s="116" t="s">
        <v>227</v>
      </c>
      <c r="E190" s="118">
        <v>42876</v>
      </c>
      <c r="F190" s="152" t="s">
        <v>1772</v>
      </c>
      <c r="G190" s="199">
        <v>10</v>
      </c>
      <c r="H190" s="120" t="s">
        <v>1775</v>
      </c>
      <c r="J190" s="189"/>
    </row>
    <row r="191" spans="1:20" ht="13.5" customHeight="1">
      <c r="A191" s="198">
        <v>2017</v>
      </c>
      <c r="B191" s="116"/>
      <c r="C191" s="151"/>
      <c r="D191" s="116"/>
      <c r="E191" s="118"/>
      <c r="F191" s="152"/>
      <c r="G191" s="199">
        <f>SUM(G188:G190)</f>
        <v>22</v>
      </c>
      <c r="H191" s="120"/>
      <c r="J191" s="189"/>
    </row>
    <row r="192" spans="1:20" ht="13.5" customHeight="1">
      <c r="A192" s="144" t="s">
        <v>46</v>
      </c>
      <c r="B192" s="125"/>
      <c r="C192" s="145" t="s">
        <v>1776</v>
      </c>
      <c r="D192" s="125"/>
      <c r="E192" s="127"/>
      <c r="F192" s="146"/>
      <c r="G192" s="129">
        <f>G191</f>
        <v>22</v>
      </c>
      <c r="H192" s="130"/>
      <c r="J192" s="93"/>
    </row>
    <row r="193" spans="1:20" ht="13.5" customHeight="1">
      <c r="A193" s="147"/>
      <c r="C193" s="148"/>
      <c r="F193" s="88"/>
      <c r="G193" s="133"/>
      <c r="H193" s="105"/>
      <c r="J193" s="93"/>
    </row>
    <row r="194" spans="1:20" s="115" customFormat="1" ht="13.5" customHeight="1">
      <c r="A194" s="134">
        <v>2018</v>
      </c>
      <c r="B194" s="107" t="s">
        <v>91</v>
      </c>
      <c r="C194" s="107" t="s">
        <v>110</v>
      </c>
      <c r="D194" s="107" t="s">
        <v>64</v>
      </c>
      <c r="E194" s="109">
        <v>43169</v>
      </c>
      <c r="F194" s="170" t="s">
        <v>1777</v>
      </c>
      <c r="G194" s="111">
        <v>5</v>
      </c>
      <c r="H194" s="112" t="s">
        <v>244</v>
      </c>
      <c r="I194" s="113"/>
      <c r="J194" s="114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</row>
    <row r="195" spans="1:20" s="115" customFormat="1" ht="13.5" customHeight="1">
      <c r="A195" s="134">
        <v>2018</v>
      </c>
      <c r="B195" s="107" t="s">
        <v>91</v>
      </c>
      <c r="C195" s="107" t="s">
        <v>110</v>
      </c>
      <c r="D195" s="107" t="s">
        <v>222</v>
      </c>
      <c r="E195" s="109">
        <v>43163</v>
      </c>
      <c r="F195" s="170" t="s">
        <v>1778</v>
      </c>
      <c r="G195" s="111">
        <v>3</v>
      </c>
      <c r="H195" s="112" t="s">
        <v>361</v>
      </c>
      <c r="I195" s="113"/>
      <c r="J195" s="114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</row>
    <row r="196" spans="1:20" s="115" customFormat="1" ht="13.5" customHeight="1">
      <c r="A196" s="134">
        <v>2018</v>
      </c>
      <c r="B196" s="107" t="s">
        <v>91</v>
      </c>
      <c r="C196" s="107" t="s">
        <v>110</v>
      </c>
      <c r="D196" s="107" t="s">
        <v>222</v>
      </c>
      <c r="E196" s="109">
        <v>43164</v>
      </c>
      <c r="F196" s="170" t="s">
        <v>1779</v>
      </c>
      <c r="G196" s="111">
        <v>10</v>
      </c>
      <c r="H196" s="112" t="s">
        <v>363</v>
      </c>
      <c r="I196" s="113"/>
      <c r="J196" s="114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</row>
    <row r="197" spans="1:20" s="115" customFormat="1" ht="13.5" customHeight="1">
      <c r="A197" s="134">
        <v>2018</v>
      </c>
      <c r="B197" s="107" t="s">
        <v>91</v>
      </c>
      <c r="C197" s="107" t="s">
        <v>110</v>
      </c>
      <c r="D197" s="107" t="s">
        <v>222</v>
      </c>
      <c r="E197" s="109">
        <v>43165</v>
      </c>
      <c r="F197" s="170" t="s">
        <v>1780</v>
      </c>
      <c r="G197" s="111">
        <v>7</v>
      </c>
      <c r="H197" s="112" t="s">
        <v>365</v>
      </c>
      <c r="I197" s="113"/>
      <c r="J197" s="114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</row>
    <row r="198" spans="1:20" s="115" customFormat="1">
      <c r="A198" s="134">
        <v>2018</v>
      </c>
      <c r="B198" s="107" t="s">
        <v>91</v>
      </c>
      <c r="C198" s="107" t="s">
        <v>110</v>
      </c>
      <c r="D198" s="107" t="s">
        <v>227</v>
      </c>
      <c r="E198" s="135">
        <v>43240</v>
      </c>
      <c r="F198" s="136" t="s">
        <v>1781</v>
      </c>
      <c r="G198" s="111">
        <v>3</v>
      </c>
      <c r="H198" s="112" t="s">
        <v>367</v>
      </c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</row>
    <row r="199" spans="1:20" s="115" customFormat="1">
      <c r="A199" s="134">
        <v>2018</v>
      </c>
      <c r="B199" s="107" t="s">
        <v>91</v>
      </c>
      <c r="C199" s="107" t="s">
        <v>110</v>
      </c>
      <c r="D199" s="107" t="s">
        <v>227</v>
      </c>
      <c r="E199" s="135">
        <v>43240</v>
      </c>
      <c r="F199" s="136" t="s">
        <v>1782</v>
      </c>
      <c r="G199" s="111">
        <v>7</v>
      </c>
      <c r="H199" s="112" t="s">
        <v>369</v>
      </c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</row>
    <row r="200" spans="1:20" s="115" customFormat="1">
      <c r="A200" s="134">
        <v>2018</v>
      </c>
      <c r="B200" s="107" t="s">
        <v>91</v>
      </c>
      <c r="C200" s="107" t="s">
        <v>110</v>
      </c>
      <c r="D200" s="107" t="s">
        <v>370</v>
      </c>
      <c r="E200" s="109">
        <v>43247</v>
      </c>
      <c r="F200" s="170" t="s">
        <v>1783</v>
      </c>
      <c r="G200" s="111">
        <v>10</v>
      </c>
      <c r="H200" s="112" t="s">
        <v>372</v>
      </c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</row>
    <row r="201" spans="1:20" ht="13.5" customHeight="1">
      <c r="A201" s="134">
        <v>2018</v>
      </c>
      <c r="B201" s="107" t="s">
        <v>91</v>
      </c>
      <c r="C201" s="171" t="s">
        <v>110</v>
      </c>
      <c r="D201" s="107" t="s">
        <v>265</v>
      </c>
      <c r="E201" s="109">
        <v>43352</v>
      </c>
      <c r="F201" s="170" t="s">
        <v>1784</v>
      </c>
      <c r="G201" s="172">
        <v>10</v>
      </c>
      <c r="H201" s="112" t="s">
        <v>374</v>
      </c>
      <c r="J201" s="2"/>
    </row>
    <row r="202" spans="1:20" s="115" customFormat="1" ht="13.5" customHeight="1">
      <c r="A202" s="134">
        <v>2018</v>
      </c>
      <c r="B202" s="107"/>
      <c r="C202" s="107"/>
      <c r="D202" s="107"/>
      <c r="E202" s="109"/>
      <c r="F202" s="170"/>
      <c r="G202" s="111">
        <f>SUM(G194:G201)</f>
        <v>55</v>
      </c>
      <c r="H202" s="112"/>
      <c r="I202" s="113"/>
      <c r="J202" s="114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</row>
    <row r="203" spans="1:20">
      <c r="A203" s="137">
        <v>2019</v>
      </c>
      <c r="B203" s="138" t="s">
        <v>91</v>
      </c>
      <c r="C203" s="138" t="s">
        <v>110</v>
      </c>
      <c r="D203" s="138" t="s">
        <v>227</v>
      </c>
      <c r="E203" s="139">
        <v>43604</v>
      </c>
      <c r="F203" s="140" t="s">
        <v>1785</v>
      </c>
      <c r="G203" s="141">
        <v>10</v>
      </c>
      <c r="H203" s="142" t="s">
        <v>376</v>
      </c>
    </row>
    <row r="204" spans="1:20">
      <c r="A204" s="137">
        <v>2019</v>
      </c>
      <c r="B204" s="138" t="s">
        <v>91</v>
      </c>
      <c r="C204" s="138" t="s">
        <v>110</v>
      </c>
      <c r="D204" s="138" t="s">
        <v>227</v>
      </c>
      <c r="E204" s="139">
        <v>43604</v>
      </c>
      <c r="F204" s="140" t="s">
        <v>1786</v>
      </c>
      <c r="G204" s="141">
        <v>10</v>
      </c>
      <c r="H204" s="142" t="s">
        <v>378</v>
      </c>
    </row>
    <row r="205" spans="1:20">
      <c r="A205" s="173">
        <v>2019</v>
      </c>
      <c r="B205" s="138" t="s">
        <v>91</v>
      </c>
      <c r="C205" s="138" t="s">
        <v>110</v>
      </c>
      <c r="D205" s="174" t="s">
        <v>277</v>
      </c>
      <c r="E205" s="175">
        <v>43716</v>
      </c>
      <c r="F205" s="176" t="s">
        <v>1787</v>
      </c>
      <c r="G205" s="173">
        <v>3</v>
      </c>
      <c r="H205" s="105" t="s">
        <v>380</v>
      </c>
    </row>
    <row r="206" spans="1:20">
      <c r="A206" s="137">
        <v>2019</v>
      </c>
      <c r="B206" s="143"/>
      <c r="C206" s="143"/>
      <c r="D206" s="138"/>
      <c r="E206" s="139"/>
      <c r="F206" s="140"/>
      <c r="G206" s="141">
        <f>SUM(G203:G205)</f>
        <v>23</v>
      </c>
      <c r="H206" s="142"/>
    </row>
    <row r="207" spans="1:20" ht="13.5" customHeight="1">
      <c r="A207" s="144" t="s">
        <v>46</v>
      </c>
      <c r="B207" s="125"/>
      <c r="C207" s="145" t="s">
        <v>385</v>
      </c>
      <c r="D207" s="125"/>
      <c r="E207" s="127"/>
      <c r="F207" s="146"/>
      <c r="G207" s="129">
        <f>G202+G206</f>
        <v>78</v>
      </c>
      <c r="H207" s="130"/>
      <c r="J207" s="93"/>
    </row>
    <row r="208" spans="1:20" ht="13.5" customHeight="1">
      <c r="A208" s="147"/>
      <c r="C208" s="148"/>
      <c r="F208" s="88"/>
      <c r="G208" s="133"/>
      <c r="H208" s="105"/>
      <c r="J208" s="93"/>
    </row>
    <row r="209" spans="1:256" ht="13.5" customHeight="1">
      <c r="A209" s="147">
        <v>2019</v>
      </c>
      <c r="C209" s="148"/>
      <c r="F209" s="88"/>
      <c r="G209" s="133">
        <v>0</v>
      </c>
      <c r="H209" s="105"/>
      <c r="J209" s="93"/>
    </row>
    <row r="210" spans="1:256" ht="13.5" customHeight="1">
      <c r="A210" s="144" t="s">
        <v>46</v>
      </c>
      <c r="B210" s="125"/>
      <c r="C210" s="145" t="s">
        <v>1788</v>
      </c>
      <c r="D210" s="125"/>
      <c r="E210" s="127"/>
      <c r="F210" s="146"/>
      <c r="G210" s="129">
        <f>G209</f>
        <v>0</v>
      </c>
      <c r="H210" s="130"/>
      <c r="J210" s="93"/>
    </row>
    <row r="211" spans="1:256" ht="13.5" customHeight="1">
      <c r="A211" s="147"/>
      <c r="C211" s="148"/>
      <c r="F211" s="88"/>
      <c r="G211" s="133"/>
      <c r="H211" s="105"/>
      <c r="J211" s="93"/>
    </row>
    <row r="212" spans="1:256" ht="13.5" customHeight="1">
      <c r="A212" s="363">
        <v>2017</v>
      </c>
      <c r="B212" s="116" t="s">
        <v>129</v>
      </c>
      <c r="C212" s="116" t="s">
        <v>1617</v>
      </c>
      <c r="D212" s="117" t="s">
        <v>222</v>
      </c>
      <c r="E212" s="118">
        <v>42799</v>
      </c>
      <c r="F212" s="119" t="s">
        <v>1789</v>
      </c>
      <c r="G212" s="199">
        <v>10</v>
      </c>
      <c r="H212" s="120" t="s">
        <v>1790</v>
      </c>
      <c r="I212" s="261"/>
      <c r="J212" s="189"/>
      <c r="K212" s="261"/>
    </row>
    <row r="213" spans="1:256" ht="13.5" customHeight="1">
      <c r="A213" s="363">
        <v>2017</v>
      </c>
      <c r="B213" s="116"/>
      <c r="C213" s="116"/>
      <c r="D213" s="117"/>
      <c r="E213" s="118"/>
      <c r="F213" s="119"/>
      <c r="G213" s="199">
        <f>SUM(G212)</f>
        <v>10</v>
      </c>
      <c r="H213" s="120"/>
      <c r="I213" s="261"/>
      <c r="J213" s="189"/>
      <c r="K213" s="261"/>
    </row>
    <row r="214" spans="1:256" ht="13.5" customHeight="1">
      <c r="A214" s="124" t="s">
        <v>46</v>
      </c>
      <c r="B214" s="125"/>
      <c r="C214" s="125" t="s">
        <v>1791</v>
      </c>
      <c r="D214" s="126"/>
      <c r="E214" s="127"/>
      <c r="F214" s="128"/>
      <c r="G214" s="129">
        <f>G213</f>
        <v>10</v>
      </c>
      <c r="H214" s="130"/>
      <c r="J214" s="93"/>
    </row>
    <row r="215" spans="1:256" ht="13.5" customHeight="1">
      <c r="A215" s="104"/>
      <c r="D215" s="131"/>
      <c r="F215" s="132"/>
      <c r="G215" s="133"/>
      <c r="H215" s="105"/>
      <c r="J215" s="93"/>
    </row>
    <row r="216" spans="1:256" s="115" customFormat="1" ht="13.5" customHeight="1">
      <c r="A216" s="106">
        <v>2018</v>
      </c>
      <c r="B216" s="107" t="s">
        <v>386</v>
      </c>
      <c r="C216" s="107" t="s">
        <v>207</v>
      </c>
      <c r="D216" s="171" t="s">
        <v>222</v>
      </c>
      <c r="E216" s="109">
        <v>43163</v>
      </c>
      <c r="F216" s="170"/>
      <c r="G216" s="172">
        <v>3</v>
      </c>
      <c r="H216" s="112" t="s">
        <v>387</v>
      </c>
      <c r="I216" s="113"/>
      <c r="J216" s="114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</row>
    <row r="217" spans="1:256" ht="13.5" customHeight="1">
      <c r="A217" s="106">
        <v>2018</v>
      </c>
      <c r="B217" s="266"/>
      <c r="C217" s="266"/>
      <c r="D217" s="267"/>
      <c r="E217" s="268"/>
      <c r="F217" s="269"/>
      <c r="G217" s="172">
        <f>SUM(G216)</f>
        <v>3</v>
      </c>
      <c r="H217" s="270"/>
      <c r="I217" s="271"/>
      <c r="J217" s="93"/>
      <c r="K217" s="261"/>
    </row>
    <row r="218" spans="1:256" ht="13.5" customHeight="1">
      <c r="A218" s="124" t="s">
        <v>46</v>
      </c>
      <c r="B218" s="125"/>
      <c r="C218" s="125" t="s">
        <v>388</v>
      </c>
      <c r="D218" s="272"/>
      <c r="E218" s="127"/>
      <c r="F218" s="146"/>
      <c r="G218" s="264">
        <f>G217</f>
        <v>3</v>
      </c>
      <c r="H218" s="130"/>
      <c r="J218" s="93"/>
    </row>
    <row r="219" spans="1:256" ht="13.5" customHeight="1">
      <c r="A219" s="104"/>
      <c r="D219" s="72"/>
      <c r="F219" s="88"/>
      <c r="H219" s="105"/>
      <c r="J219" s="93"/>
      <c r="K219" s="261"/>
    </row>
    <row r="220" spans="1:256" ht="13.5" customHeight="1">
      <c r="A220" s="198">
        <v>2017</v>
      </c>
      <c r="B220" s="116" t="s">
        <v>164</v>
      </c>
      <c r="C220" s="151" t="s">
        <v>1619</v>
      </c>
      <c r="D220" s="116" t="s">
        <v>227</v>
      </c>
      <c r="E220" s="118">
        <v>42988</v>
      </c>
      <c r="F220" s="152" t="s">
        <v>1792</v>
      </c>
      <c r="G220" s="199">
        <v>10</v>
      </c>
      <c r="H220" s="120" t="s">
        <v>1793</v>
      </c>
      <c r="J220" s="349"/>
    </row>
    <row r="221" spans="1:256" ht="13.5" customHeight="1">
      <c r="A221" s="198">
        <v>2017</v>
      </c>
      <c r="B221" s="116"/>
      <c r="C221" s="151"/>
      <c r="D221" s="116"/>
      <c r="E221" s="118"/>
      <c r="F221" s="152"/>
      <c r="G221" s="199">
        <f>SUM(G220)</f>
        <v>10</v>
      </c>
      <c r="H221" s="120"/>
      <c r="J221" s="349"/>
      <c r="IV221" s="2"/>
    </row>
    <row r="222" spans="1:256" ht="13.5" customHeight="1">
      <c r="A222" s="144" t="s">
        <v>46</v>
      </c>
      <c r="B222" s="125"/>
      <c r="C222" s="145" t="s">
        <v>1794</v>
      </c>
      <c r="D222" s="125"/>
      <c r="E222" s="127"/>
      <c r="F222" s="146"/>
      <c r="G222" s="129">
        <f>G221</f>
        <v>10</v>
      </c>
      <c r="H222" s="130"/>
      <c r="J222" s="93"/>
      <c r="IV222" s="2"/>
    </row>
    <row r="223" spans="1:256" ht="13.5" customHeight="1">
      <c r="A223" s="178"/>
      <c r="B223" s="154"/>
      <c r="C223" s="155"/>
      <c r="D223" s="154"/>
      <c r="E223" s="156"/>
      <c r="F223" s="157"/>
      <c r="G223" s="153"/>
      <c r="H223" s="179"/>
      <c r="J223" s="93"/>
      <c r="IV223" s="2"/>
    </row>
    <row r="224" spans="1:256" ht="13.5" customHeight="1">
      <c r="A224" s="147">
        <v>2019</v>
      </c>
      <c r="B224" s="73" t="s">
        <v>164</v>
      </c>
      <c r="C224" s="148" t="s">
        <v>389</v>
      </c>
      <c r="D224" s="73" t="s">
        <v>66</v>
      </c>
      <c r="E224" s="85">
        <v>43537</v>
      </c>
      <c r="F224" s="88" t="s">
        <v>1795</v>
      </c>
      <c r="G224" s="133">
        <v>0</v>
      </c>
      <c r="H224" s="105" t="s">
        <v>391</v>
      </c>
      <c r="I224" s="2" t="s">
        <v>234</v>
      </c>
      <c r="J224" s="93"/>
    </row>
    <row r="225" spans="1:256" ht="13.5" customHeight="1">
      <c r="A225" s="147">
        <v>2019</v>
      </c>
      <c r="C225" s="148"/>
      <c r="F225" s="88"/>
      <c r="G225" s="133">
        <f>SUM(G224)</f>
        <v>0</v>
      </c>
      <c r="H225" s="105"/>
      <c r="J225" s="93"/>
      <c r="IV225" s="2"/>
    </row>
    <row r="226" spans="1:256" ht="13.5" customHeight="1">
      <c r="A226" s="144" t="s">
        <v>46</v>
      </c>
      <c r="B226" s="125"/>
      <c r="C226" s="145" t="s">
        <v>396</v>
      </c>
      <c r="D226" s="125"/>
      <c r="E226" s="127"/>
      <c r="F226" s="146"/>
      <c r="G226" s="129">
        <f>G225</f>
        <v>0</v>
      </c>
      <c r="H226" s="130"/>
      <c r="J226" s="93"/>
      <c r="IV226" s="2"/>
    </row>
    <row r="227" spans="1:256" ht="13.5" customHeight="1">
      <c r="A227" s="147"/>
      <c r="C227" s="148"/>
      <c r="F227" s="88"/>
      <c r="G227" s="133"/>
      <c r="H227" s="105"/>
      <c r="J227" s="93"/>
      <c r="IV227" s="2"/>
    </row>
    <row r="228" spans="1:256" ht="13.5" customHeight="1">
      <c r="A228" s="198">
        <v>2017</v>
      </c>
      <c r="B228" s="116" t="s">
        <v>164</v>
      </c>
      <c r="C228" s="342" t="s">
        <v>186</v>
      </c>
      <c r="D228" s="116" t="s">
        <v>255</v>
      </c>
      <c r="E228" s="118">
        <v>42820</v>
      </c>
      <c r="F228" s="152" t="s">
        <v>1796</v>
      </c>
      <c r="G228" s="199">
        <v>10</v>
      </c>
      <c r="H228" s="120" t="s">
        <v>342</v>
      </c>
      <c r="I228" s="296"/>
      <c r="J228" s="470"/>
      <c r="K228" s="261"/>
      <c r="IV228" s="2"/>
    </row>
    <row r="229" spans="1:256" ht="13.5" customHeight="1">
      <c r="A229" s="198">
        <v>2017</v>
      </c>
      <c r="B229" s="116"/>
      <c r="C229" s="342"/>
      <c r="D229" s="116"/>
      <c r="E229" s="118"/>
      <c r="F229" s="152"/>
      <c r="G229" s="199">
        <f>SUM(G228)</f>
        <v>10</v>
      </c>
      <c r="H229" s="120"/>
      <c r="I229" s="296"/>
      <c r="J229" s="470"/>
      <c r="K229" s="261"/>
      <c r="IV229" s="2"/>
    </row>
    <row r="230" spans="1:256">
      <c r="A230" s="137">
        <v>2019</v>
      </c>
      <c r="B230" s="138" t="s">
        <v>164</v>
      </c>
      <c r="C230" s="143" t="s">
        <v>186</v>
      </c>
      <c r="D230" s="138" t="s">
        <v>227</v>
      </c>
      <c r="E230" s="139">
        <v>43604</v>
      </c>
      <c r="F230" s="140" t="s">
        <v>1797</v>
      </c>
      <c r="G230" s="141">
        <v>7</v>
      </c>
      <c r="H230" s="142" t="s">
        <v>398</v>
      </c>
    </row>
    <row r="231" spans="1:256">
      <c r="A231" s="173">
        <v>2019</v>
      </c>
      <c r="B231" s="138" t="s">
        <v>164</v>
      </c>
      <c r="C231" s="174" t="s">
        <v>186</v>
      </c>
      <c r="D231" s="174" t="s">
        <v>277</v>
      </c>
      <c r="E231" s="175">
        <v>43716</v>
      </c>
      <c r="F231" s="176" t="s">
        <v>1798</v>
      </c>
      <c r="G231" s="173">
        <v>7</v>
      </c>
      <c r="H231" s="105" t="s">
        <v>400</v>
      </c>
    </row>
    <row r="232" spans="1:256">
      <c r="A232" s="173">
        <v>2019</v>
      </c>
      <c r="B232" s="138" t="s">
        <v>164</v>
      </c>
      <c r="C232" s="174" t="s">
        <v>186</v>
      </c>
      <c r="D232" s="174" t="s">
        <v>277</v>
      </c>
      <c r="E232" s="175">
        <v>43716</v>
      </c>
      <c r="F232" s="176" t="s">
        <v>1799</v>
      </c>
      <c r="G232" s="173">
        <v>10</v>
      </c>
      <c r="H232" s="105" t="s">
        <v>402</v>
      </c>
    </row>
    <row r="233" spans="1:256">
      <c r="A233" s="137">
        <v>2019</v>
      </c>
      <c r="B233" s="143"/>
      <c r="C233" s="143"/>
      <c r="D233" s="138"/>
      <c r="E233" s="139"/>
      <c r="F233" s="140"/>
      <c r="G233" s="141">
        <f>SUM(G230:G232)</f>
        <v>24</v>
      </c>
      <c r="H233" s="142"/>
    </row>
    <row r="234" spans="1:256" ht="13.5" customHeight="1">
      <c r="A234" s="144" t="s">
        <v>46</v>
      </c>
      <c r="B234" s="125"/>
      <c r="C234" s="272" t="s">
        <v>403</v>
      </c>
      <c r="D234" s="125"/>
      <c r="E234" s="127"/>
      <c r="F234" s="146"/>
      <c r="G234" s="129">
        <f>G229+G233</f>
        <v>34</v>
      </c>
      <c r="H234" s="130"/>
      <c r="J234" s="93"/>
      <c r="IV234" s="2"/>
    </row>
    <row r="235" spans="1:256" ht="13.5" customHeight="1">
      <c r="A235" s="147"/>
      <c r="C235" s="72"/>
      <c r="F235" s="88"/>
      <c r="G235" s="133"/>
      <c r="H235" s="105"/>
      <c r="J235" s="93"/>
      <c r="IV235" s="2"/>
    </row>
    <row r="236" spans="1:256" s="2" customFormat="1" ht="13.5" customHeight="1">
      <c r="A236" s="363">
        <v>2017</v>
      </c>
      <c r="B236" s="116" t="s">
        <v>91</v>
      </c>
      <c r="C236" s="116" t="s">
        <v>1620</v>
      </c>
      <c r="D236" s="117" t="s">
        <v>222</v>
      </c>
      <c r="E236" s="118">
        <v>42799</v>
      </c>
      <c r="F236" s="119" t="s">
        <v>1800</v>
      </c>
      <c r="G236" s="199">
        <v>7</v>
      </c>
      <c r="H236" s="120" t="s">
        <v>1801</v>
      </c>
      <c r="J236" s="189"/>
      <c r="K236" s="261"/>
    </row>
    <row r="237" spans="1:256" s="2" customFormat="1" ht="13.5" customHeight="1">
      <c r="A237" s="363">
        <v>2017</v>
      </c>
      <c r="B237" s="116"/>
      <c r="C237" s="116"/>
      <c r="D237" s="117"/>
      <c r="E237" s="118"/>
      <c r="F237" s="119"/>
      <c r="G237" s="199">
        <f>G236</f>
        <v>7</v>
      </c>
      <c r="H237" s="120"/>
      <c r="I237" s="261"/>
      <c r="J237" s="189"/>
      <c r="K237" s="261"/>
    </row>
    <row r="238" spans="1:256" ht="13.5" customHeight="1">
      <c r="A238" s="124" t="s">
        <v>46</v>
      </c>
      <c r="B238" s="125"/>
      <c r="C238" s="125" t="s">
        <v>1802</v>
      </c>
      <c r="D238" s="126"/>
      <c r="E238" s="127"/>
      <c r="F238" s="128"/>
      <c r="G238" s="129">
        <f>G237</f>
        <v>7</v>
      </c>
      <c r="H238" s="130"/>
      <c r="I238" s="223" t="s">
        <v>1803</v>
      </c>
      <c r="J238" s="93"/>
    </row>
    <row r="239" spans="1:256" ht="13.5" customHeight="1">
      <c r="A239" s="178"/>
      <c r="B239" s="154"/>
      <c r="C239" s="155"/>
      <c r="D239" s="154"/>
      <c r="E239" s="156"/>
      <c r="F239" s="157"/>
      <c r="G239" s="153"/>
      <c r="H239" s="179"/>
      <c r="J239" s="93"/>
      <c r="IV239" s="2"/>
    </row>
    <row r="240" spans="1:256" ht="13.5" customHeight="1">
      <c r="A240" s="147">
        <v>2019</v>
      </c>
      <c r="B240" s="73" t="s">
        <v>164</v>
      </c>
      <c r="C240" s="148" t="s">
        <v>1621</v>
      </c>
      <c r="D240" s="73" t="s">
        <v>86</v>
      </c>
      <c r="E240" s="85">
        <v>43562</v>
      </c>
      <c r="F240" s="88" t="s">
        <v>404</v>
      </c>
      <c r="G240" s="133">
        <v>5</v>
      </c>
      <c r="H240" s="105" t="s">
        <v>405</v>
      </c>
      <c r="J240" s="93"/>
    </row>
    <row r="241" spans="1:256" ht="13.5" customHeight="1">
      <c r="A241" s="147">
        <v>2019</v>
      </c>
      <c r="C241" s="148"/>
      <c r="F241" s="88"/>
      <c r="G241" s="133">
        <f>SUM(G240)</f>
        <v>5</v>
      </c>
      <c r="H241" s="105"/>
      <c r="J241" s="93"/>
      <c r="IV241" s="2"/>
    </row>
    <row r="242" spans="1:256" ht="13.5" customHeight="1">
      <c r="A242" s="144" t="s">
        <v>46</v>
      </c>
      <c r="B242" s="125"/>
      <c r="C242" s="145" t="s">
        <v>1804</v>
      </c>
      <c r="D242" s="125"/>
      <c r="E242" s="127"/>
      <c r="F242" s="146"/>
      <c r="G242" s="129">
        <f>G241</f>
        <v>5</v>
      </c>
      <c r="H242" s="130"/>
      <c r="J242" s="93"/>
      <c r="IV242" s="2"/>
    </row>
    <row r="243" spans="1:256" ht="13.5" customHeight="1">
      <c r="A243" s="178"/>
      <c r="B243" s="154"/>
      <c r="C243" s="155"/>
      <c r="D243" s="154"/>
      <c r="E243" s="156"/>
      <c r="F243" s="157"/>
      <c r="G243" s="153"/>
      <c r="H243" s="179"/>
      <c r="J243" s="93"/>
      <c r="IV243" s="2"/>
    </row>
    <row r="244" spans="1:256" ht="13.5" customHeight="1">
      <c r="A244" s="147">
        <v>2019</v>
      </c>
      <c r="B244" s="73" t="s">
        <v>164</v>
      </c>
      <c r="C244" s="148" t="s">
        <v>412</v>
      </c>
      <c r="D244" s="73" t="s">
        <v>112</v>
      </c>
      <c r="E244" s="85">
        <v>43786</v>
      </c>
      <c r="F244" s="88" t="s">
        <v>1805</v>
      </c>
      <c r="G244" s="133">
        <v>5</v>
      </c>
      <c r="H244" s="105" t="s">
        <v>414</v>
      </c>
      <c r="J244" s="93"/>
    </row>
    <row r="245" spans="1:256" ht="13.5" customHeight="1">
      <c r="A245" s="147">
        <v>2019</v>
      </c>
      <c r="C245" s="148"/>
      <c r="F245" s="88"/>
      <c r="G245" s="133">
        <f>SUM(G244)</f>
        <v>5</v>
      </c>
      <c r="H245" s="105"/>
      <c r="J245" s="93"/>
      <c r="IV245" s="2"/>
    </row>
    <row r="246" spans="1:256" ht="13.5" customHeight="1">
      <c r="A246" s="144" t="s">
        <v>46</v>
      </c>
      <c r="B246" s="125"/>
      <c r="C246" s="145" t="s">
        <v>419</v>
      </c>
      <c r="D246" s="125"/>
      <c r="E246" s="127"/>
      <c r="F246" s="146"/>
      <c r="G246" s="129">
        <f>G245</f>
        <v>5</v>
      </c>
      <c r="H246" s="130"/>
      <c r="J246" s="93"/>
      <c r="IV246" s="2"/>
    </row>
    <row r="247" spans="1:256" ht="13.5" customHeight="1">
      <c r="A247" s="104"/>
      <c r="D247" s="131"/>
      <c r="F247" s="132"/>
      <c r="G247" s="133"/>
      <c r="H247" s="105"/>
      <c r="J247" s="93"/>
    </row>
    <row r="248" spans="1:256" ht="13.5" customHeight="1">
      <c r="A248" s="363">
        <v>2017</v>
      </c>
      <c r="B248" s="116" t="s">
        <v>129</v>
      </c>
      <c r="C248" s="116" t="s">
        <v>1622</v>
      </c>
      <c r="D248" s="117" t="s">
        <v>1309</v>
      </c>
      <c r="E248" s="118">
        <v>43064</v>
      </c>
      <c r="F248" s="119" t="s">
        <v>1806</v>
      </c>
      <c r="G248" s="199">
        <v>10</v>
      </c>
      <c r="H248" s="120" t="s">
        <v>236</v>
      </c>
      <c r="I248" s="261"/>
      <c r="J248" s="189"/>
      <c r="K248" s="261"/>
    </row>
    <row r="249" spans="1:256" ht="13.5" customHeight="1">
      <c r="A249" s="363">
        <v>2017</v>
      </c>
      <c r="B249" s="116"/>
      <c r="C249" s="116"/>
      <c r="D249" s="117"/>
      <c r="E249" s="118"/>
      <c r="F249" s="119"/>
      <c r="G249" s="199">
        <f>G248</f>
        <v>10</v>
      </c>
      <c r="H249" s="120"/>
      <c r="I249" s="261"/>
      <c r="J249" s="189"/>
      <c r="K249" s="261"/>
    </row>
    <row r="250" spans="1:256" ht="13.5" customHeight="1">
      <c r="A250" s="124" t="s">
        <v>46</v>
      </c>
      <c r="B250" s="125"/>
      <c r="C250" s="125" t="s">
        <v>1807</v>
      </c>
      <c r="D250" s="126"/>
      <c r="E250" s="127"/>
      <c r="F250" s="128"/>
      <c r="G250" s="129">
        <f>SUM(G248)</f>
        <v>10</v>
      </c>
      <c r="H250" s="130"/>
      <c r="J250" s="93"/>
    </row>
    <row r="251" spans="1:256" ht="13.5" customHeight="1">
      <c r="A251" s="104"/>
      <c r="D251" s="131"/>
      <c r="F251" s="132"/>
      <c r="G251" s="133"/>
      <c r="H251" s="105"/>
      <c r="J251" s="93"/>
    </row>
    <row r="252" spans="1:256" ht="13.5" customHeight="1">
      <c r="A252" s="198">
        <v>2017</v>
      </c>
      <c r="B252" s="116" t="s">
        <v>164</v>
      </c>
      <c r="C252" s="151" t="s">
        <v>172</v>
      </c>
      <c r="D252" s="116" t="s">
        <v>227</v>
      </c>
      <c r="E252" s="118">
        <v>42988</v>
      </c>
      <c r="F252" s="152" t="s">
        <v>1808</v>
      </c>
      <c r="G252" s="199">
        <v>7</v>
      </c>
      <c r="H252" s="120" t="s">
        <v>1809</v>
      </c>
      <c r="J252" s="349"/>
    </row>
    <row r="253" spans="1:256" ht="13.5" customHeight="1">
      <c r="A253" s="198">
        <v>2017</v>
      </c>
      <c r="B253" s="116" t="s">
        <v>164</v>
      </c>
      <c r="C253" s="151" t="s">
        <v>172</v>
      </c>
      <c r="D253" s="116" t="s">
        <v>227</v>
      </c>
      <c r="E253" s="118">
        <v>42988</v>
      </c>
      <c r="F253" s="152" t="s">
        <v>1810</v>
      </c>
      <c r="G253" s="199">
        <v>3</v>
      </c>
      <c r="H253" s="120" t="s">
        <v>1811</v>
      </c>
      <c r="J253" s="349"/>
    </row>
    <row r="254" spans="1:256" ht="13.5" customHeight="1">
      <c r="A254" s="198">
        <v>2017</v>
      </c>
      <c r="B254" s="116"/>
      <c r="C254" s="151"/>
      <c r="D254" s="116"/>
      <c r="E254" s="118"/>
      <c r="F254" s="152"/>
      <c r="G254" s="199">
        <f>SUM(G252:G253)</f>
        <v>10</v>
      </c>
      <c r="H254" s="120"/>
      <c r="J254" s="349"/>
    </row>
    <row r="255" spans="1:256" s="115" customFormat="1">
      <c r="A255" s="134">
        <v>2018</v>
      </c>
      <c r="B255" s="107" t="s">
        <v>164</v>
      </c>
      <c r="C255" s="107" t="s">
        <v>172</v>
      </c>
      <c r="D255" s="107" t="s">
        <v>227</v>
      </c>
      <c r="E255" s="135">
        <v>43240</v>
      </c>
      <c r="F255" s="136" t="s">
        <v>1808</v>
      </c>
      <c r="G255" s="111">
        <v>10</v>
      </c>
      <c r="H255" s="112" t="s">
        <v>421</v>
      </c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</row>
    <row r="256" spans="1:256" s="115" customFormat="1">
      <c r="A256" s="134">
        <v>2018</v>
      </c>
      <c r="B256" s="107"/>
      <c r="C256" s="107"/>
      <c r="D256" s="107"/>
      <c r="E256" s="135"/>
      <c r="F256" s="136"/>
      <c r="G256" s="111">
        <f>G255</f>
        <v>10</v>
      </c>
      <c r="H256" s="112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</row>
    <row r="257" spans="1:11">
      <c r="A257" s="173">
        <v>2019</v>
      </c>
      <c r="B257" s="73" t="s">
        <v>164</v>
      </c>
      <c r="C257" s="174" t="s">
        <v>172</v>
      </c>
      <c r="D257" s="174" t="s">
        <v>277</v>
      </c>
      <c r="E257" s="175">
        <v>43716</v>
      </c>
      <c r="F257" s="176" t="s">
        <v>1812</v>
      </c>
      <c r="G257" s="173">
        <v>7</v>
      </c>
      <c r="H257" s="105" t="s">
        <v>423</v>
      </c>
    </row>
    <row r="258" spans="1:11">
      <c r="A258" s="173">
        <v>2019</v>
      </c>
      <c r="B258" s="73" t="s">
        <v>164</v>
      </c>
      <c r="C258" s="174" t="s">
        <v>172</v>
      </c>
      <c r="D258" s="174" t="s">
        <v>277</v>
      </c>
      <c r="E258" s="175">
        <v>43716</v>
      </c>
      <c r="F258" s="176" t="s">
        <v>1813</v>
      </c>
      <c r="G258" s="173">
        <v>10</v>
      </c>
      <c r="H258" s="105" t="s">
        <v>425</v>
      </c>
    </row>
    <row r="259" spans="1:11">
      <c r="A259" s="173">
        <v>2019</v>
      </c>
      <c r="B259" s="73" t="s">
        <v>164</v>
      </c>
      <c r="C259" s="174" t="s">
        <v>172</v>
      </c>
      <c r="D259" s="174" t="s">
        <v>277</v>
      </c>
      <c r="E259" s="175">
        <v>43716</v>
      </c>
      <c r="F259" s="176" t="s">
        <v>1814</v>
      </c>
      <c r="G259" s="173">
        <v>7</v>
      </c>
      <c r="H259" s="105" t="s">
        <v>427</v>
      </c>
    </row>
    <row r="260" spans="1:11">
      <c r="A260" s="173">
        <v>2019</v>
      </c>
      <c r="B260" s="73" t="s">
        <v>164</v>
      </c>
      <c r="C260" s="174" t="s">
        <v>172</v>
      </c>
      <c r="D260" s="174" t="s">
        <v>277</v>
      </c>
      <c r="E260" s="175">
        <v>43716</v>
      </c>
      <c r="F260" s="176" t="s">
        <v>1815</v>
      </c>
      <c r="G260" s="173">
        <v>10</v>
      </c>
      <c r="H260" s="105" t="s">
        <v>429</v>
      </c>
    </row>
    <row r="261" spans="1:11">
      <c r="A261" s="173">
        <v>2019</v>
      </c>
      <c r="B261" s="174"/>
      <c r="C261" s="174"/>
      <c r="D261" s="174"/>
      <c r="E261" s="175"/>
      <c r="F261" s="176"/>
      <c r="G261" s="173">
        <f>SUM(G257:G260)</f>
        <v>34</v>
      </c>
      <c r="H261" s="105"/>
    </row>
    <row r="262" spans="1:11" ht="13.5" customHeight="1">
      <c r="A262" s="144" t="s">
        <v>46</v>
      </c>
      <c r="B262" s="125"/>
      <c r="C262" s="145" t="s">
        <v>431</v>
      </c>
      <c r="D262" s="125"/>
      <c r="E262" s="127"/>
      <c r="F262" s="146"/>
      <c r="G262" s="129">
        <f>G254+G256+G261</f>
        <v>54</v>
      </c>
      <c r="H262" s="130"/>
      <c r="J262" s="93"/>
    </row>
    <row r="263" spans="1:11" ht="13.5" customHeight="1">
      <c r="A263" s="147"/>
      <c r="C263" s="148"/>
      <c r="F263" s="88"/>
      <c r="G263" s="133"/>
      <c r="H263" s="105"/>
      <c r="J263" s="93"/>
    </row>
    <row r="264" spans="1:11" ht="13.5" customHeight="1">
      <c r="A264" s="276">
        <v>2016</v>
      </c>
      <c r="B264" s="266" t="s">
        <v>53</v>
      </c>
      <c r="C264" s="266" t="s">
        <v>432</v>
      </c>
      <c r="D264" s="267" t="s">
        <v>433</v>
      </c>
      <c r="E264" s="268">
        <v>42449</v>
      </c>
      <c r="F264" s="269" t="s">
        <v>434</v>
      </c>
      <c r="G264" s="277">
        <v>5</v>
      </c>
      <c r="H264" s="270" t="s">
        <v>435</v>
      </c>
      <c r="J264" s="93"/>
      <c r="K264" s="261"/>
    </row>
    <row r="265" spans="1:11" ht="13.5" customHeight="1">
      <c r="A265" s="276">
        <v>2016</v>
      </c>
      <c r="B265" s="266"/>
      <c r="C265" s="266"/>
      <c r="D265" s="267"/>
      <c r="E265" s="268"/>
      <c r="F265" s="269"/>
      <c r="G265" s="277">
        <f>G264</f>
        <v>5</v>
      </c>
      <c r="H265" s="270"/>
      <c r="J265" s="93"/>
      <c r="K265" s="261"/>
    </row>
    <row r="266" spans="1:11" ht="13.5" customHeight="1">
      <c r="A266" s="124" t="s">
        <v>46</v>
      </c>
      <c r="B266" s="125"/>
      <c r="C266" s="125" t="s">
        <v>436</v>
      </c>
      <c r="D266" s="272"/>
      <c r="E266" s="127"/>
      <c r="F266" s="146"/>
      <c r="G266" s="264">
        <f>G265</f>
        <v>5</v>
      </c>
      <c r="H266" s="130"/>
      <c r="J266" s="93"/>
    </row>
    <row r="267" spans="1:11" ht="13.5" customHeight="1">
      <c r="A267" s="278"/>
      <c r="B267" s="154"/>
      <c r="C267" s="154"/>
      <c r="D267" s="279"/>
      <c r="E267" s="156"/>
      <c r="F267" s="157"/>
      <c r="G267" s="280"/>
      <c r="H267" s="179"/>
      <c r="J267" s="93"/>
    </row>
    <row r="268" spans="1:11" ht="13.5" customHeight="1">
      <c r="A268" s="104">
        <v>2019</v>
      </c>
      <c r="B268" s="73" t="s">
        <v>164</v>
      </c>
      <c r="C268" s="73" t="s">
        <v>119</v>
      </c>
      <c r="D268" s="72" t="s">
        <v>1402</v>
      </c>
      <c r="E268" s="85">
        <v>43512</v>
      </c>
      <c r="F268" s="88" t="s">
        <v>1816</v>
      </c>
      <c r="G268" s="87">
        <v>5</v>
      </c>
      <c r="H268" s="105" t="s">
        <v>352</v>
      </c>
      <c r="J268" s="93"/>
    </row>
    <row r="269" spans="1:11" ht="13.5" customHeight="1">
      <c r="A269" s="104">
        <v>2019</v>
      </c>
      <c r="B269" s="73" t="s">
        <v>164</v>
      </c>
      <c r="C269" s="73" t="s">
        <v>119</v>
      </c>
      <c r="D269" s="72" t="s">
        <v>66</v>
      </c>
      <c r="E269" s="85">
        <v>43541</v>
      </c>
      <c r="F269" s="88" t="s">
        <v>1817</v>
      </c>
      <c r="G269" s="87">
        <v>5</v>
      </c>
      <c r="H269" s="105" t="s">
        <v>933</v>
      </c>
      <c r="J269" s="93"/>
    </row>
    <row r="270" spans="1:11" ht="13.5" customHeight="1">
      <c r="A270" s="104">
        <v>2019</v>
      </c>
      <c r="B270" s="73" t="s">
        <v>164</v>
      </c>
      <c r="C270" s="73" t="s">
        <v>119</v>
      </c>
      <c r="D270" s="72" t="s">
        <v>66</v>
      </c>
      <c r="E270" s="85">
        <v>43541</v>
      </c>
      <c r="F270" s="88" t="s">
        <v>1817</v>
      </c>
      <c r="G270" s="87">
        <v>5</v>
      </c>
      <c r="H270" s="105" t="s">
        <v>1818</v>
      </c>
      <c r="J270" s="93"/>
    </row>
    <row r="271" spans="1:11" ht="13.5" customHeight="1">
      <c r="A271" s="104">
        <v>2019</v>
      </c>
      <c r="B271" s="73" t="s">
        <v>164</v>
      </c>
      <c r="C271" s="73" t="s">
        <v>119</v>
      </c>
      <c r="D271" s="72" t="s">
        <v>58</v>
      </c>
      <c r="E271" s="85">
        <v>43506</v>
      </c>
      <c r="F271" s="88" t="s">
        <v>1819</v>
      </c>
      <c r="G271" s="87">
        <v>5</v>
      </c>
      <c r="H271" s="105" t="s">
        <v>933</v>
      </c>
      <c r="J271" s="93"/>
    </row>
    <row r="272" spans="1:11" ht="13.5" customHeight="1">
      <c r="A272" s="104">
        <v>2019</v>
      </c>
      <c r="B272" s="73" t="s">
        <v>164</v>
      </c>
      <c r="C272" s="73" t="s">
        <v>119</v>
      </c>
      <c r="D272" s="72" t="s">
        <v>58</v>
      </c>
      <c r="E272" s="85">
        <v>43506</v>
      </c>
      <c r="F272" s="88" t="s">
        <v>1819</v>
      </c>
      <c r="G272" s="87">
        <v>5</v>
      </c>
      <c r="H272" s="105" t="s">
        <v>831</v>
      </c>
      <c r="J272" s="93"/>
    </row>
    <row r="273" spans="1:20">
      <c r="A273" s="137">
        <v>2019</v>
      </c>
      <c r="B273" s="73" t="s">
        <v>164</v>
      </c>
      <c r="C273" s="73" t="s">
        <v>119</v>
      </c>
      <c r="D273" s="138" t="s">
        <v>227</v>
      </c>
      <c r="E273" s="139">
        <v>43604</v>
      </c>
      <c r="F273" s="140" t="s">
        <v>1820</v>
      </c>
      <c r="G273" s="141">
        <v>10</v>
      </c>
      <c r="H273" s="142" t="s">
        <v>1821</v>
      </c>
    </row>
    <row r="274" spans="1:20">
      <c r="A274" s="137">
        <v>2019</v>
      </c>
      <c r="B274" s="73" t="s">
        <v>164</v>
      </c>
      <c r="C274" s="73" t="s">
        <v>119</v>
      </c>
      <c r="D274" s="138" t="s">
        <v>227</v>
      </c>
      <c r="E274" s="139">
        <v>43604</v>
      </c>
      <c r="F274" s="140" t="s">
        <v>1822</v>
      </c>
      <c r="G274" s="141">
        <v>7</v>
      </c>
      <c r="H274" s="142" t="s">
        <v>1132</v>
      </c>
    </row>
    <row r="275" spans="1:20" ht="13.5" customHeight="1">
      <c r="A275" s="104">
        <v>2019</v>
      </c>
      <c r="B275" s="73" t="s">
        <v>164</v>
      </c>
      <c r="C275" s="73" t="s">
        <v>119</v>
      </c>
      <c r="D275" s="72" t="s">
        <v>78</v>
      </c>
      <c r="E275" s="85">
        <v>43611</v>
      </c>
      <c r="F275" s="88" t="s">
        <v>1823</v>
      </c>
      <c r="G275" s="87">
        <v>15</v>
      </c>
      <c r="H275" s="105" t="s">
        <v>1824</v>
      </c>
      <c r="J275" s="93"/>
    </row>
    <row r="276" spans="1:20">
      <c r="A276" s="173">
        <v>2019</v>
      </c>
      <c r="B276" s="73" t="s">
        <v>164</v>
      </c>
      <c r="C276" s="174" t="s">
        <v>119</v>
      </c>
      <c r="D276" s="174" t="s">
        <v>277</v>
      </c>
      <c r="E276" s="175">
        <v>43716</v>
      </c>
      <c r="F276" s="176" t="s">
        <v>1825</v>
      </c>
      <c r="G276" s="173">
        <v>7</v>
      </c>
      <c r="H276" s="105" t="s">
        <v>974</v>
      </c>
    </row>
    <row r="277" spans="1:20" ht="13.5" customHeight="1">
      <c r="A277" s="104">
        <v>2019</v>
      </c>
      <c r="D277" s="72"/>
      <c r="F277" s="88"/>
      <c r="G277" s="87">
        <f>SUM(G268:G276)</f>
        <v>64</v>
      </c>
      <c r="H277" s="105"/>
      <c r="J277" s="93"/>
    </row>
    <row r="278" spans="1:20" ht="13.5" customHeight="1">
      <c r="A278" s="124" t="s">
        <v>46</v>
      </c>
      <c r="B278" s="125"/>
      <c r="C278" s="125" t="s">
        <v>1826</v>
      </c>
      <c r="D278" s="272"/>
      <c r="E278" s="127"/>
      <c r="F278" s="146"/>
      <c r="G278" s="264">
        <f>G277</f>
        <v>64</v>
      </c>
      <c r="H278" s="130"/>
      <c r="I278" s="223" t="s">
        <v>1756</v>
      </c>
      <c r="J278" s="93"/>
    </row>
    <row r="279" spans="1:20" ht="13.5" customHeight="1">
      <c r="A279" s="104"/>
      <c r="D279" s="72"/>
      <c r="F279" s="88"/>
      <c r="H279" s="105"/>
      <c r="J279" s="93"/>
    </row>
    <row r="280" spans="1:20" ht="13.5" customHeight="1">
      <c r="A280" s="363">
        <v>2017</v>
      </c>
      <c r="B280" s="116" t="s">
        <v>91</v>
      </c>
      <c r="C280" s="116" t="s">
        <v>208</v>
      </c>
      <c r="D280" s="117" t="s">
        <v>222</v>
      </c>
      <c r="E280" s="118">
        <v>42799</v>
      </c>
      <c r="F280" s="119" t="s">
        <v>1827</v>
      </c>
      <c r="G280" s="199">
        <v>10</v>
      </c>
      <c r="H280" s="120" t="s">
        <v>1828</v>
      </c>
      <c r="I280" s="261"/>
      <c r="J280" s="189"/>
      <c r="K280" s="261"/>
    </row>
    <row r="281" spans="1:20" ht="13.5" customHeight="1">
      <c r="A281" s="198">
        <v>2017</v>
      </c>
      <c r="B281" s="116" t="s">
        <v>91</v>
      </c>
      <c r="C281" s="151" t="s">
        <v>208</v>
      </c>
      <c r="D281" s="116" t="s">
        <v>227</v>
      </c>
      <c r="E281" s="118">
        <v>42876</v>
      </c>
      <c r="F281" s="152" t="s">
        <v>439</v>
      </c>
      <c r="G281" s="199">
        <v>10</v>
      </c>
      <c r="H281" s="120" t="s">
        <v>1829</v>
      </c>
      <c r="J281" s="189"/>
      <c r="K281" s="261"/>
    </row>
    <row r="282" spans="1:20" ht="13.5" customHeight="1">
      <c r="A282" s="198">
        <v>2017</v>
      </c>
      <c r="B282" s="116"/>
      <c r="C282" s="151"/>
      <c r="D282" s="116"/>
      <c r="E282" s="118"/>
      <c r="F282" s="152"/>
      <c r="G282" s="199">
        <f>SUM(G280:G281)</f>
        <v>20</v>
      </c>
      <c r="H282" s="120"/>
      <c r="J282" s="189"/>
      <c r="K282" s="261"/>
    </row>
    <row r="283" spans="1:20" s="115" customFormat="1" ht="13.5" customHeight="1">
      <c r="A283" s="134">
        <v>2018</v>
      </c>
      <c r="B283" s="107" t="s">
        <v>91</v>
      </c>
      <c r="C283" s="169" t="s">
        <v>208</v>
      </c>
      <c r="D283" s="107" t="s">
        <v>222</v>
      </c>
      <c r="E283" s="109">
        <v>43163</v>
      </c>
      <c r="F283" s="170" t="s">
        <v>1830</v>
      </c>
      <c r="G283" s="111">
        <v>3</v>
      </c>
      <c r="H283" s="112" t="s">
        <v>440</v>
      </c>
      <c r="I283" s="113"/>
      <c r="J283" s="114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</row>
    <row r="284" spans="1:20" ht="13.5" customHeight="1">
      <c r="A284" s="134">
        <v>2018</v>
      </c>
      <c r="B284" s="116"/>
      <c r="C284" s="151"/>
      <c r="D284" s="116"/>
      <c r="E284" s="118"/>
      <c r="F284" s="152"/>
      <c r="G284" s="111">
        <f>G283</f>
        <v>3</v>
      </c>
      <c r="H284" s="120"/>
      <c r="J284" s="189"/>
      <c r="K284" s="261"/>
    </row>
    <row r="285" spans="1:20" ht="13.5" customHeight="1">
      <c r="A285" s="144" t="s">
        <v>46</v>
      </c>
      <c r="B285" s="125"/>
      <c r="C285" s="145" t="s">
        <v>441</v>
      </c>
      <c r="D285" s="125"/>
      <c r="E285" s="127"/>
      <c r="F285" s="146"/>
      <c r="G285" s="129">
        <f>G282+G284</f>
        <v>23</v>
      </c>
      <c r="H285" s="130"/>
      <c r="I285" s="223" t="s">
        <v>1761</v>
      </c>
      <c r="J285" s="93"/>
    </row>
    <row r="286" spans="1:20" ht="13.5" customHeight="1">
      <c r="A286" s="178"/>
      <c r="B286" s="154"/>
      <c r="C286" s="155"/>
      <c r="D286" s="154"/>
      <c r="E286" s="156"/>
      <c r="F286" s="157"/>
      <c r="G286" s="153"/>
      <c r="H286" s="179"/>
      <c r="J286" s="93"/>
    </row>
    <row r="287" spans="1:20" ht="13.5" customHeight="1">
      <c r="A287" s="147">
        <v>2019</v>
      </c>
      <c r="B287" s="73" t="s">
        <v>164</v>
      </c>
      <c r="C287" s="148" t="s">
        <v>442</v>
      </c>
      <c r="D287" s="73" t="s">
        <v>70</v>
      </c>
      <c r="E287" s="85">
        <v>43548</v>
      </c>
      <c r="F287" s="88" t="s">
        <v>1831</v>
      </c>
      <c r="G287" s="133">
        <v>0</v>
      </c>
      <c r="H287" s="105" t="s">
        <v>391</v>
      </c>
      <c r="I287" s="2" t="s">
        <v>234</v>
      </c>
      <c r="J287" s="93"/>
    </row>
    <row r="288" spans="1:20" ht="13.5" customHeight="1">
      <c r="A288" s="147">
        <v>2019</v>
      </c>
      <c r="C288" s="148"/>
      <c r="F288" s="88"/>
      <c r="G288" s="133">
        <f>SUM(G287)</f>
        <v>0</v>
      </c>
      <c r="H288" s="105"/>
      <c r="J288" s="93"/>
    </row>
    <row r="289" spans="1:20" ht="13.5" customHeight="1">
      <c r="A289" s="178" t="s">
        <v>46</v>
      </c>
      <c r="B289" s="154"/>
      <c r="C289" s="155" t="s">
        <v>444</v>
      </c>
      <c r="D289" s="154"/>
      <c r="E289" s="156"/>
      <c r="F289" s="157"/>
      <c r="G289" s="153">
        <f>G288</f>
        <v>0</v>
      </c>
      <c r="H289" s="179"/>
      <c r="J289" s="93"/>
    </row>
    <row r="290" spans="1:20" ht="13.5" customHeight="1">
      <c r="A290" s="283"/>
      <c r="B290" s="284"/>
      <c r="C290" s="285"/>
      <c r="D290" s="284"/>
      <c r="E290" s="286"/>
      <c r="F290" s="287"/>
      <c r="G290" s="288"/>
      <c r="H290" s="289"/>
      <c r="J290" s="93"/>
    </row>
    <row r="291" spans="1:20" ht="13.5" customHeight="1">
      <c r="A291" s="290">
        <v>2015</v>
      </c>
      <c r="B291" s="291" t="s">
        <v>53</v>
      </c>
      <c r="C291" s="291" t="s">
        <v>445</v>
      </c>
      <c r="D291" s="291" t="s">
        <v>66</v>
      </c>
      <c r="E291" s="292">
        <v>42078</v>
      </c>
      <c r="F291" s="293" t="s">
        <v>446</v>
      </c>
      <c r="G291" s="294">
        <v>5</v>
      </c>
      <c r="H291" s="295" t="s">
        <v>435</v>
      </c>
      <c r="J291" s="296"/>
      <c r="K291" s="261"/>
    </row>
    <row r="292" spans="1:20" ht="13.5" customHeight="1">
      <c r="A292" s="290">
        <v>2015</v>
      </c>
      <c r="B292" s="291"/>
      <c r="C292" s="291"/>
      <c r="D292" s="291"/>
      <c r="E292" s="292"/>
      <c r="F292" s="293"/>
      <c r="G292" s="294">
        <f>G291</f>
        <v>5</v>
      </c>
      <c r="H292" s="295"/>
      <c r="J292" s="296"/>
      <c r="K292" s="261"/>
    </row>
    <row r="293" spans="1:20" ht="13.5" customHeight="1">
      <c r="A293" s="297" t="s">
        <v>46</v>
      </c>
      <c r="B293" s="298"/>
      <c r="C293" s="298" t="s">
        <v>447</v>
      </c>
      <c r="D293" s="298"/>
      <c r="E293" s="299"/>
      <c r="F293" s="300"/>
      <c r="G293" s="301">
        <f>SUM(G291)</f>
        <v>5</v>
      </c>
      <c r="H293" s="130"/>
      <c r="J293" s="2"/>
    </row>
    <row r="294" spans="1:20" ht="13.5" customHeight="1">
      <c r="A294" s="302"/>
      <c r="B294" s="303"/>
      <c r="C294" s="303"/>
      <c r="D294" s="303"/>
      <c r="E294" s="304"/>
      <c r="F294" s="305"/>
      <c r="G294" s="306"/>
      <c r="H294" s="105"/>
      <c r="J294" s="2"/>
    </row>
    <row r="295" spans="1:20" ht="13.5" customHeight="1">
      <c r="A295" s="198">
        <v>2017</v>
      </c>
      <c r="B295" s="116" t="s">
        <v>164</v>
      </c>
      <c r="C295" s="151" t="s">
        <v>209</v>
      </c>
      <c r="D295" s="116" t="s">
        <v>227</v>
      </c>
      <c r="E295" s="118">
        <v>42988</v>
      </c>
      <c r="F295" s="152" t="s">
        <v>1832</v>
      </c>
      <c r="G295" s="199">
        <v>3</v>
      </c>
      <c r="H295" s="120" t="s">
        <v>1833</v>
      </c>
      <c r="J295" s="349"/>
    </row>
    <row r="296" spans="1:20" ht="13.5" customHeight="1">
      <c r="A296" s="198">
        <v>2017</v>
      </c>
      <c r="B296" s="116" t="s">
        <v>164</v>
      </c>
      <c r="C296" s="151" t="s">
        <v>209</v>
      </c>
      <c r="D296" s="116" t="s">
        <v>227</v>
      </c>
      <c r="E296" s="118">
        <v>42876</v>
      </c>
      <c r="F296" s="152" t="s">
        <v>448</v>
      </c>
      <c r="G296" s="199">
        <v>10</v>
      </c>
      <c r="H296" s="120" t="s">
        <v>1834</v>
      </c>
      <c r="J296" s="189"/>
      <c r="K296" s="261"/>
    </row>
    <row r="297" spans="1:20" ht="13.5" customHeight="1">
      <c r="A297" s="198">
        <v>2017</v>
      </c>
      <c r="B297" s="116"/>
      <c r="C297" s="151"/>
      <c r="D297" s="116"/>
      <c r="E297" s="118"/>
      <c r="F297" s="152"/>
      <c r="G297" s="199">
        <f>SUM(G295:G296)</f>
        <v>13</v>
      </c>
      <c r="H297" s="120"/>
      <c r="J297" s="189"/>
      <c r="K297" s="261"/>
    </row>
    <row r="298" spans="1:20" s="115" customFormat="1" ht="13.5" customHeight="1">
      <c r="A298" s="134">
        <v>2018</v>
      </c>
      <c r="B298" s="107" t="s">
        <v>164</v>
      </c>
      <c r="C298" s="169" t="s">
        <v>209</v>
      </c>
      <c r="D298" s="107" t="s">
        <v>222</v>
      </c>
      <c r="E298" s="109">
        <v>43163</v>
      </c>
      <c r="F298" s="170" t="s">
        <v>1835</v>
      </c>
      <c r="G298" s="111">
        <v>3</v>
      </c>
      <c r="H298" s="112" t="s">
        <v>449</v>
      </c>
      <c r="I298" s="113"/>
      <c r="J298" s="114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</row>
    <row r="299" spans="1:20" ht="13.5" customHeight="1">
      <c r="A299" s="134">
        <v>2018</v>
      </c>
      <c r="B299" s="116"/>
      <c r="C299" s="151"/>
      <c r="D299" s="116"/>
      <c r="E299" s="118"/>
      <c r="F299" s="152"/>
      <c r="G299" s="111">
        <f>G298</f>
        <v>3</v>
      </c>
      <c r="H299" s="120"/>
      <c r="J299" s="189"/>
      <c r="K299" s="261"/>
    </row>
    <row r="300" spans="1:20" ht="13.5" customHeight="1">
      <c r="A300" s="144" t="s">
        <v>46</v>
      </c>
      <c r="B300" s="125"/>
      <c r="C300" s="145" t="s">
        <v>450</v>
      </c>
      <c r="D300" s="125"/>
      <c r="E300" s="127"/>
      <c r="F300" s="146"/>
      <c r="G300" s="129">
        <f>G297+G299</f>
        <v>16</v>
      </c>
      <c r="H300" s="130"/>
      <c r="J300" s="93"/>
    </row>
    <row r="301" spans="1:20" ht="13.5" customHeight="1">
      <c r="A301" s="147"/>
      <c r="C301" s="148"/>
      <c r="F301" s="88"/>
      <c r="G301" s="133"/>
      <c r="H301" s="105"/>
      <c r="J301" s="93"/>
    </row>
    <row r="302" spans="1:20" ht="13.5" customHeight="1">
      <c r="A302" s="104">
        <v>2019</v>
      </c>
      <c r="D302" s="72"/>
      <c r="F302" s="88"/>
      <c r="G302" s="87">
        <v>0</v>
      </c>
      <c r="H302" s="105"/>
      <c r="J302" s="93"/>
    </row>
    <row r="303" spans="1:20" ht="13.5" customHeight="1">
      <c r="A303" s="124" t="s">
        <v>46</v>
      </c>
      <c r="B303" s="125"/>
      <c r="C303" s="125" t="s">
        <v>1836</v>
      </c>
      <c r="D303" s="272"/>
      <c r="E303" s="127"/>
      <c r="F303" s="146"/>
      <c r="G303" s="264">
        <f>G302</f>
        <v>0</v>
      </c>
      <c r="H303" s="130"/>
      <c r="J303" s="93"/>
    </row>
    <row r="304" spans="1:20" ht="13.5" customHeight="1">
      <c r="A304" s="147"/>
      <c r="C304" s="72"/>
      <c r="F304" s="88"/>
      <c r="G304" s="133"/>
      <c r="H304" s="105"/>
      <c r="J304" s="93"/>
    </row>
    <row r="305" spans="1:20" ht="13.5" customHeight="1">
      <c r="A305" s="339">
        <v>2016</v>
      </c>
      <c r="B305" s="266" t="s">
        <v>53</v>
      </c>
      <c r="C305" s="266" t="s">
        <v>63</v>
      </c>
      <c r="D305" s="266" t="s">
        <v>222</v>
      </c>
      <c r="E305" s="268">
        <v>42435</v>
      </c>
      <c r="F305" s="269" t="s">
        <v>451</v>
      </c>
      <c r="G305" s="277">
        <v>3</v>
      </c>
      <c r="H305" s="270" t="s">
        <v>452</v>
      </c>
      <c r="J305" s="93"/>
      <c r="K305" s="261"/>
    </row>
    <row r="306" spans="1:20" ht="13.5" customHeight="1">
      <c r="A306" s="339">
        <v>2016</v>
      </c>
      <c r="B306" s="266"/>
      <c r="C306" s="266"/>
      <c r="D306" s="266"/>
      <c r="E306" s="268"/>
      <c r="F306" s="269"/>
      <c r="G306" s="277">
        <f>G305</f>
        <v>3</v>
      </c>
      <c r="H306" s="270"/>
      <c r="J306" s="93"/>
      <c r="K306" s="261"/>
    </row>
    <row r="307" spans="1:20">
      <c r="A307" s="137">
        <v>2019</v>
      </c>
      <c r="B307" s="73" t="s">
        <v>53</v>
      </c>
      <c r="C307" s="73" t="s">
        <v>63</v>
      </c>
      <c r="D307" s="138" t="s">
        <v>227</v>
      </c>
      <c r="E307" s="139">
        <v>43604</v>
      </c>
      <c r="F307" s="140" t="s">
        <v>1837</v>
      </c>
      <c r="G307" s="141">
        <v>10</v>
      </c>
      <c r="H307" s="142" t="s">
        <v>454</v>
      </c>
    </row>
    <row r="308" spans="1:20">
      <c r="A308" s="137">
        <v>2019</v>
      </c>
      <c r="B308" s="73" t="s">
        <v>53</v>
      </c>
      <c r="C308" s="73" t="s">
        <v>63</v>
      </c>
      <c r="D308" s="138" t="s">
        <v>227</v>
      </c>
      <c r="E308" s="139">
        <v>43604</v>
      </c>
      <c r="F308" s="140" t="s">
        <v>1838</v>
      </c>
      <c r="G308" s="141">
        <v>7</v>
      </c>
      <c r="H308" s="142" t="s">
        <v>456</v>
      </c>
    </row>
    <row r="309" spans="1:20" ht="13.5" customHeight="1">
      <c r="A309" s="147">
        <v>2019</v>
      </c>
      <c r="B309" s="73" t="s">
        <v>53</v>
      </c>
      <c r="C309" s="73" t="s">
        <v>63</v>
      </c>
      <c r="D309" s="73" t="s">
        <v>78</v>
      </c>
      <c r="E309" s="85">
        <v>43611</v>
      </c>
      <c r="F309" s="88" t="s">
        <v>1839</v>
      </c>
      <c r="G309" s="87">
        <v>5</v>
      </c>
      <c r="H309" s="105" t="s">
        <v>457</v>
      </c>
      <c r="J309" s="93"/>
    </row>
    <row r="310" spans="1:20" ht="13.5" customHeight="1">
      <c r="A310" s="147">
        <v>2019</v>
      </c>
      <c r="F310" s="88"/>
      <c r="G310" s="87">
        <f>SUM(G307:G309)</f>
        <v>22</v>
      </c>
      <c r="H310" s="105"/>
      <c r="J310" s="93"/>
    </row>
    <row r="311" spans="1:20" ht="13.5" customHeight="1">
      <c r="A311" s="144" t="s">
        <v>46</v>
      </c>
      <c r="B311" s="125"/>
      <c r="C311" s="125" t="s">
        <v>460</v>
      </c>
      <c r="D311" s="125"/>
      <c r="E311" s="127"/>
      <c r="F311" s="146"/>
      <c r="G311" s="264">
        <f>G306+G310</f>
        <v>25</v>
      </c>
      <c r="H311" s="130"/>
      <c r="J311" s="93"/>
    </row>
    <row r="312" spans="1:20" ht="13.5" customHeight="1">
      <c r="A312" s="147"/>
      <c r="C312" s="72"/>
      <c r="F312" s="88"/>
      <c r="G312" s="133"/>
      <c r="H312" s="105"/>
      <c r="J312" s="93"/>
    </row>
    <row r="313" spans="1:20" s="115" customFormat="1" ht="13.5" customHeight="1">
      <c r="A313" s="134">
        <v>2018</v>
      </c>
      <c r="B313" s="107" t="s">
        <v>164</v>
      </c>
      <c r="C313" s="107" t="s">
        <v>203</v>
      </c>
      <c r="D313" s="107" t="s">
        <v>461</v>
      </c>
      <c r="E313" s="109">
        <v>43366</v>
      </c>
      <c r="F313" s="170" t="s">
        <v>462</v>
      </c>
      <c r="G313" s="172">
        <v>5</v>
      </c>
      <c r="H313" s="112" t="s">
        <v>414</v>
      </c>
      <c r="I313" s="113"/>
      <c r="J313" s="114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0" s="115" customFormat="1" ht="13.5" customHeight="1">
      <c r="A314" s="134">
        <v>2016</v>
      </c>
      <c r="B314" s="107"/>
      <c r="C314" s="107"/>
      <c r="D314" s="107"/>
      <c r="E314" s="109"/>
      <c r="F314" s="170"/>
      <c r="G314" s="172">
        <v>5</v>
      </c>
      <c r="H314" s="112"/>
      <c r="I314" s="113"/>
      <c r="J314" s="114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</row>
    <row r="315" spans="1:20" ht="13.5" customHeight="1">
      <c r="A315" s="144" t="s">
        <v>46</v>
      </c>
      <c r="B315" s="125"/>
      <c r="C315" s="125" t="s">
        <v>463</v>
      </c>
      <c r="D315" s="125"/>
      <c r="E315" s="127"/>
      <c r="F315" s="146"/>
      <c r="G315" s="264">
        <f>G314</f>
        <v>5</v>
      </c>
      <c r="H315" s="130"/>
      <c r="J315" s="93"/>
    </row>
    <row r="316" spans="1:20" ht="13.5" customHeight="1">
      <c r="A316" s="147"/>
      <c r="F316" s="88"/>
      <c r="H316" s="105"/>
      <c r="J316" s="93"/>
    </row>
    <row r="317" spans="1:20" ht="13.5" customHeight="1">
      <c r="A317" s="363">
        <v>2017</v>
      </c>
      <c r="B317" s="116" t="s">
        <v>91</v>
      </c>
      <c r="C317" s="116" t="s">
        <v>187</v>
      </c>
      <c r="D317" s="117" t="s">
        <v>222</v>
      </c>
      <c r="E317" s="118">
        <v>42799</v>
      </c>
      <c r="F317" s="471" t="s">
        <v>466</v>
      </c>
      <c r="G317" s="199">
        <v>10</v>
      </c>
      <c r="H317" s="120" t="s">
        <v>1840</v>
      </c>
      <c r="I317" s="261"/>
      <c r="J317" s="189"/>
      <c r="K317" s="261"/>
    </row>
    <row r="318" spans="1:20" ht="13.5" customHeight="1">
      <c r="A318" s="363">
        <v>2017</v>
      </c>
      <c r="B318" s="116" t="s">
        <v>91</v>
      </c>
      <c r="C318" s="116" t="s">
        <v>187</v>
      </c>
      <c r="D318" s="117" t="s">
        <v>222</v>
      </c>
      <c r="E318" s="118">
        <v>42799</v>
      </c>
      <c r="F318" s="471" t="s">
        <v>466</v>
      </c>
      <c r="G318" s="199">
        <v>7</v>
      </c>
      <c r="H318" s="120" t="s">
        <v>1841</v>
      </c>
      <c r="I318" s="261"/>
      <c r="J318" s="189"/>
      <c r="K318" s="261"/>
    </row>
    <row r="319" spans="1:20" ht="13.5" customHeight="1">
      <c r="A319" s="363">
        <v>2017</v>
      </c>
      <c r="B319" s="116"/>
      <c r="C319" s="116"/>
      <c r="D319" s="117"/>
      <c r="E319" s="118"/>
      <c r="F319" s="119"/>
      <c r="G319" s="199">
        <f>SUM(G317:G318)</f>
        <v>17</v>
      </c>
      <c r="H319" s="120"/>
      <c r="I319" s="261"/>
      <c r="J319" s="189"/>
      <c r="K319" s="261"/>
    </row>
    <row r="320" spans="1:20" s="115" customFormat="1" ht="13.5" customHeight="1">
      <c r="A320" s="106">
        <v>2018</v>
      </c>
      <c r="B320" s="107" t="s">
        <v>91</v>
      </c>
      <c r="C320" s="107" t="s">
        <v>187</v>
      </c>
      <c r="D320" s="108" t="s">
        <v>222</v>
      </c>
      <c r="E320" s="109">
        <v>43163</v>
      </c>
      <c r="F320" s="110" t="s">
        <v>1842</v>
      </c>
      <c r="G320" s="111">
        <v>7</v>
      </c>
      <c r="H320" s="112" t="s">
        <v>465</v>
      </c>
      <c r="I320" s="113"/>
      <c r="J320" s="114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</row>
    <row r="321" spans="1:20" ht="13.5" customHeight="1">
      <c r="A321" s="106">
        <v>2018</v>
      </c>
      <c r="B321" s="107" t="s">
        <v>91</v>
      </c>
      <c r="C321" s="107" t="s">
        <v>187</v>
      </c>
      <c r="D321" s="108" t="s">
        <v>222</v>
      </c>
      <c r="E321" s="109">
        <v>43163</v>
      </c>
      <c r="F321" s="110" t="s">
        <v>466</v>
      </c>
      <c r="G321" s="111">
        <v>10</v>
      </c>
      <c r="H321" s="112" t="s">
        <v>467</v>
      </c>
      <c r="I321" s="261"/>
      <c r="J321" s="189"/>
      <c r="K321" s="261"/>
    </row>
    <row r="322" spans="1:20" ht="13.5" customHeight="1">
      <c r="A322" s="106">
        <v>2018</v>
      </c>
      <c r="B322" s="116"/>
      <c r="C322" s="116"/>
      <c r="D322" s="117"/>
      <c r="E322" s="118"/>
      <c r="F322" s="119"/>
      <c r="G322" s="111">
        <f>SUM(G320:G321)</f>
        <v>17</v>
      </c>
      <c r="H322" s="120"/>
      <c r="I322" s="261"/>
      <c r="J322" s="189"/>
      <c r="K322" s="261"/>
    </row>
    <row r="323" spans="1:20">
      <c r="A323" s="173">
        <v>2019</v>
      </c>
      <c r="B323" s="73" t="s">
        <v>164</v>
      </c>
      <c r="C323" s="174" t="s">
        <v>187</v>
      </c>
      <c r="D323" s="174" t="s">
        <v>277</v>
      </c>
      <c r="E323" s="175">
        <v>43716</v>
      </c>
      <c r="F323" s="176" t="s">
        <v>1843</v>
      </c>
      <c r="G323" s="173">
        <v>7</v>
      </c>
      <c r="H323" s="105" t="s">
        <v>469</v>
      </c>
    </row>
    <row r="324" spans="1:20">
      <c r="A324" s="173">
        <v>2019</v>
      </c>
      <c r="B324" s="174"/>
      <c r="C324" s="174"/>
      <c r="D324" s="174"/>
      <c r="E324" s="175"/>
      <c r="F324" s="176"/>
      <c r="G324" s="173">
        <f>SUM(G323)</f>
        <v>7</v>
      </c>
      <c r="H324" s="105"/>
    </row>
    <row r="325" spans="1:20" ht="13.5" customHeight="1">
      <c r="A325" s="124" t="s">
        <v>46</v>
      </c>
      <c r="B325" s="125"/>
      <c r="C325" s="125" t="s">
        <v>470</v>
      </c>
      <c r="D325" s="126"/>
      <c r="E325" s="127"/>
      <c r="F325" s="128"/>
      <c r="G325" s="129">
        <f>G319+G322+G324</f>
        <v>41</v>
      </c>
      <c r="H325" s="130"/>
      <c r="J325" s="93"/>
    </row>
    <row r="326" spans="1:20" ht="13.5" customHeight="1">
      <c r="A326" s="104"/>
      <c r="D326" s="131"/>
      <c r="F326" s="132"/>
      <c r="G326" s="133"/>
      <c r="H326" s="105"/>
      <c r="J326" s="93"/>
    </row>
    <row r="327" spans="1:20" ht="13.5" customHeight="1">
      <c r="A327" s="363">
        <v>2017</v>
      </c>
      <c r="B327" s="116" t="s">
        <v>164</v>
      </c>
      <c r="C327" s="116" t="s">
        <v>192</v>
      </c>
      <c r="D327" s="117" t="s">
        <v>86</v>
      </c>
      <c r="E327" s="118">
        <v>42847</v>
      </c>
      <c r="F327" s="119" t="s">
        <v>471</v>
      </c>
      <c r="G327" s="199">
        <v>5</v>
      </c>
      <c r="H327" s="120" t="s">
        <v>342</v>
      </c>
      <c r="I327" s="261"/>
      <c r="J327" s="189"/>
      <c r="K327" s="261"/>
    </row>
    <row r="328" spans="1:20" ht="13.5" customHeight="1">
      <c r="A328" s="363">
        <v>2017</v>
      </c>
      <c r="B328" s="116"/>
      <c r="C328" s="116"/>
      <c r="D328" s="117"/>
      <c r="E328" s="118"/>
      <c r="F328" s="119"/>
      <c r="G328" s="199">
        <f>G327</f>
        <v>5</v>
      </c>
      <c r="H328" s="120"/>
      <c r="I328" s="261"/>
      <c r="J328" s="189"/>
      <c r="K328" s="261"/>
    </row>
    <row r="329" spans="1:20" s="115" customFormat="1" ht="13.5" customHeight="1">
      <c r="A329" s="106">
        <v>2018</v>
      </c>
      <c r="B329" s="107" t="s">
        <v>164</v>
      </c>
      <c r="C329" s="107" t="s">
        <v>192</v>
      </c>
      <c r="D329" s="108" t="s">
        <v>86</v>
      </c>
      <c r="E329" s="109">
        <v>43211</v>
      </c>
      <c r="F329" s="110" t="s">
        <v>1844</v>
      </c>
      <c r="G329" s="111">
        <v>5</v>
      </c>
      <c r="H329" s="112" t="s">
        <v>354</v>
      </c>
      <c r="I329" s="113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0" s="115" customFormat="1" ht="13.5" customHeight="1">
      <c r="A330" s="106">
        <v>2018</v>
      </c>
      <c r="B330" s="107"/>
      <c r="C330" s="107"/>
      <c r="D330" s="108"/>
      <c r="E330" s="109"/>
      <c r="F330" s="110"/>
      <c r="G330" s="111">
        <f>SUM(G329)</f>
        <v>5</v>
      </c>
      <c r="H330" s="112"/>
      <c r="I330" s="113"/>
      <c r="J330" s="114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</row>
    <row r="331" spans="1:20" ht="13.5" customHeight="1">
      <c r="A331" s="104">
        <v>2019</v>
      </c>
      <c r="B331" s="73" t="s">
        <v>164</v>
      </c>
      <c r="C331" s="73" t="s">
        <v>192</v>
      </c>
      <c r="D331" s="131" t="s">
        <v>68</v>
      </c>
      <c r="E331" s="85">
        <v>43540</v>
      </c>
      <c r="F331" s="132" t="s">
        <v>472</v>
      </c>
      <c r="G331" s="133">
        <v>5</v>
      </c>
      <c r="H331" s="105" t="s">
        <v>342</v>
      </c>
      <c r="J331" s="93"/>
    </row>
    <row r="332" spans="1:20" ht="13.5" customHeight="1">
      <c r="A332" s="104">
        <v>2019</v>
      </c>
      <c r="B332" s="73" t="s">
        <v>164</v>
      </c>
      <c r="C332" s="73" t="s">
        <v>192</v>
      </c>
      <c r="D332" s="131" t="s">
        <v>68</v>
      </c>
      <c r="E332" s="85">
        <v>43540</v>
      </c>
      <c r="F332" s="132" t="s">
        <v>472</v>
      </c>
      <c r="G332" s="133">
        <v>5</v>
      </c>
      <c r="H332" s="105" t="s">
        <v>391</v>
      </c>
      <c r="J332" s="93"/>
    </row>
    <row r="333" spans="1:20" ht="13.5" customHeight="1">
      <c r="A333" s="104">
        <v>2019</v>
      </c>
      <c r="D333" s="131"/>
      <c r="F333" s="132"/>
      <c r="G333" s="133">
        <f>SUM(G331:G332)</f>
        <v>10</v>
      </c>
      <c r="H333" s="105"/>
      <c r="J333" s="93"/>
    </row>
    <row r="334" spans="1:20" ht="13.5" customHeight="1">
      <c r="A334" s="124" t="s">
        <v>46</v>
      </c>
      <c r="B334" s="125"/>
      <c r="C334" s="125" t="s">
        <v>476</v>
      </c>
      <c r="D334" s="126"/>
      <c r="E334" s="127"/>
      <c r="F334" s="128"/>
      <c r="G334" s="129">
        <f>G330+G328+G333</f>
        <v>20</v>
      </c>
      <c r="H334" s="130"/>
      <c r="J334" s="93"/>
    </row>
    <row r="335" spans="1:20" ht="13.5" customHeight="1">
      <c r="A335" s="278"/>
      <c r="B335" s="154"/>
      <c r="C335" s="154"/>
      <c r="D335" s="326"/>
      <c r="E335" s="156"/>
      <c r="F335" s="327"/>
      <c r="G335" s="153"/>
      <c r="H335" s="179"/>
      <c r="J335" s="93"/>
    </row>
    <row r="336" spans="1:20">
      <c r="A336" s="134">
        <v>2018</v>
      </c>
      <c r="B336" s="107" t="s">
        <v>164</v>
      </c>
      <c r="C336" s="171" t="s">
        <v>210</v>
      </c>
      <c r="D336" s="107" t="s">
        <v>265</v>
      </c>
      <c r="E336" s="109">
        <v>43352</v>
      </c>
      <c r="F336" s="170" t="s">
        <v>1845</v>
      </c>
      <c r="G336" s="172">
        <v>3</v>
      </c>
      <c r="H336" s="112" t="s">
        <v>478</v>
      </c>
      <c r="J336" s="2"/>
    </row>
    <row r="337" spans="1:22" s="115" customFormat="1" ht="13.5" customHeight="1">
      <c r="A337" s="106">
        <v>2018</v>
      </c>
      <c r="B337" s="107"/>
      <c r="C337" s="107"/>
      <c r="D337" s="108"/>
      <c r="E337" s="109"/>
      <c r="F337" s="110"/>
      <c r="G337" s="111">
        <v>3</v>
      </c>
      <c r="H337" s="112"/>
      <c r="I337" s="113"/>
      <c r="J337" s="114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</row>
    <row r="338" spans="1:22" ht="13.5" customHeight="1">
      <c r="A338" s="124" t="s">
        <v>46</v>
      </c>
      <c r="B338" s="125"/>
      <c r="C338" s="125" t="s">
        <v>479</v>
      </c>
      <c r="D338" s="126"/>
      <c r="E338" s="127"/>
      <c r="F338" s="128"/>
      <c r="G338" s="129">
        <f>G337</f>
        <v>3</v>
      </c>
      <c r="H338" s="130"/>
      <c r="J338" s="93"/>
    </row>
    <row r="339" spans="1:22" ht="13.5" customHeight="1">
      <c r="A339" s="278"/>
      <c r="B339" s="154"/>
      <c r="C339" s="154"/>
      <c r="D339" s="326"/>
      <c r="E339" s="156"/>
      <c r="F339" s="327"/>
      <c r="G339" s="153"/>
      <c r="H339" s="179"/>
      <c r="J339" s="93"/>
    </row>
    <row r="340" spans="1:22">
      <c r="A340" s="147">
        <v>2019</v>
      </c>
      <c r="B340" s="73" t="s">
        <v>53</v>
      </c>
      <c r="C340" s="72" t="s">
        <v>89</v>
      </c>
      <c r="D340" s="73" t="s">
        <v>86</v>
      </c>
      <c r="E340" s="85">
        <v>43562</v>
      </c>
      <c r="F340" s="88" t="s">
        <v>1846</v>
      </c>
      <c r="G340" s="87">
        <v>0</v>
      </c>
      <c r="H340" s="105" t="s">
        <v>481</v>
      </c>
      <c r="I340" s="2" t="s">
        <v>234</v>
      </c>
      <c r="J340" s="2"/>
    </row>
    <row r="341" spans="1:22" ht="13.5" customHeight="1">
      <c r="A341" s="104">
        <v>2019</v>
      </c>
      <c r="D341" s="131"/>
      <c r="F341" s="132"/>
      <c r="G341" s="133">
        <f>SUM(G340)</f>
        <v>0</v>
      </c>
      <c r="H341" s="105"/>
      <c r="J341" s="93"/>
    </row>
    <row r="342" spans="1:22" ht="13.5" customHeight="1">
      <c r="A342" s="124" t="s">
        <v>46</v>
      </c>
      <c r="B342" s="125"/>
      <c r="C342" s="125" t="s">
        <v>482</v>
      </c>
      <c r="D342" s="126"/>
      <c r="E342" s="127"/>
      <c r="F342" s="128"/>
      <c r="G342" s="129">
        <f>G341</f>
        <v>0</v>
      </c>
      <c r="H342" s="130"/>
      <c r="J342" s="93"/>
    </row>
    <row r="343" spans="1:22" ht="13.5" customHeight="1">
      <c r="A343" s="278"/>
      <c r="B343" s="154"/>
      <c r="C343" s="154"/>
      <c r="D343" s="326"/>
      <c r="E343" s="156"/>
      <c r="F343" s="327"/>
      <c r="G343" s="153"/>
      <c r="H343" s="179"/>
      <c r="J343" s="93"/>
    </row>
    <row r="344" spans="1:22" ht="13.5" customHeight="1">
      <c r="A344" s="363">
        <v>2017</v>
      </c>
      <c r="B344" s="116" t="s">
        <v>91</v>
      </c>
      <c r="C344" s="116" t="s">
        <v>120</v>
      </c>
      <c r="D344" s="117" t="s">
        <v>222</v>
      </c>
      <c r="E344" s="118">
        <v>42799</v>
      </c>
      <c r="F344" s="119" t="s">
        <v>1847</v>
      </c>
      <c r="G344" s="199">
        <v>7</v>
      </c>
      <c r="H344" s="120" t="s">
        <v>258</v>
      </c>
      <c r="I344" s="261"/>
      <c r="J344" s="189"/>
      <c r="K344" s="261"/>
      <c r="L344" s="261"/>
      <c r="M344" s="261"/>
      <c r="N344" s="261"/>
      <c r="O344" s="261"/>
      <c r="P344" s="261"/>
      <c r="Q344" s="261"/>
      <c r="R344" s="261"/>
      <c r="S344" s="261"/>
      <c r="T344" s="261"/>
      <c r="U344" s="340"/>
      <c r="V344" s="340"/>
    </row>
    <row r="345" spans="1:22" ht="13.5" customHeight="1">
      <c r="A345" s="363">
        <v>2017</v>
      </c>
      <c r="B345" s="116" t="s">
        <v>91</v>
      </c>
      <c r="C345" s="116" t="s">
        <v>120</v>
      </c>
      <c r="D345" s="117" t="s">
        <v>222</v>
      </c>
      <c r="E345" s="118">
        <v>42799</v>
      </c>
      <c r="F345" s="119" t="s">
        <v>1848</v>
      </c>
      <c r="G345" s="199">
        <v>7</v>
      </c>
      <c r="H345" s="120" t="s">
        <v>810</v>
      </c>
      <c r="I345" s="261"/>
      <c r="J345" s="189"/>
      <c r="K345" s="261"/>
      <c r="L345" s="261"/>
      <c r="M345" s="261"/>
      <c r="N345" s="261"/>
      <c r="O345" s="261"/>
      <c r="P345" s="261"/>
      <c r="Q345" s="261"/>
      <c r="R345" s="261"/>
      <c r="S345" s="261"/>
      <c r="T345" s="261"/>
      <c r="U345" s="340"/>
      <c r="V345" s="340"/>
    </row>
    <row r="346" spans="1:22" ht="13.5" customHeight="1">
      <c r="A346" s="363">
        <v>2017</v>
      </c>
      <c r="B346" s="116" t="s">
        <v>91</v>
      </c>
      <c r="C346" s="116" t="s">
        <v>120</v>
      </c>
      <c r="D346" s="117" t="s">
        <v>64</v>
      </c>
      <c r="E346" s="118">
        <v>42805</v>
      </c>
      <c r="F346" s="119" t="s">
        <v>1849</v>
      </c>
      <c r="G346" s="199">
        <v>5</v>
      </c>
      <c r="H346" s="120" t="s">
        <v>244</v>
      </c>
      <c r="I346" s="261"/>
      <c r="J346" s="189"/>
      <c r="L346" s="261"/>
      <c r="M346" s="261"/>
      <c r="N346" s="261"/>
      <c r="O346" s="261"/>
      <c r="P346" s="261"/>
      <c r="Q346" s="261"/>
      <c r="R346" s="261"/>
      <c r="S346" s="261"/>
      <c r="T346" s="261"/>
      <c r="U346" s="340"/>
      <c r="V346" s="340"/>
    </row>
    <row r="347" spans="1:22" ht="13.5" customHeight="1">
      <c r="A347" s="198">
        <v>2017</v>
      </c>
      <c r="B347" s="116" t="s">
        <v>91</v>
      </c>
      <c r="C347" s="151" t="s">
        <v>120</v>
      </c>
      <c r="D347" s="116" t="s">
        <v>227</v>
      </c>
      <c r="E347" s="118">
        <v>42876</v>
      </c>
      <c r="F347" s="152" t="s">
        <v>1850</v>
      </c>
      <c r="G347" s="199">
        <v>3</v>
      </c>
      <c r="H347" s="120" t="s">
        <v>1851</v>
      </c>
      <c r="J347" s="189"/>
      <c r="K347" s="261"/>
      <c r="L347" s="261"/>
      <c r="M347" s="261"/>
      <c r="N347" s="261"/>
      <c r="O347" s="261"/>
      <c r="P347" s="261"/>
      <c r="Q347" s="261"/>
      <c r="R347" s="261"/>
      <c r="S347" s="261"/>
      <c r="T347" s="261"/>
      <c r="U347" s="340"/>
      <c r="V347" s="340"/>
    </row>
    <row r="348" spans="1:22" ht="13.5" customHeight="1">
      <c r="A348" s="198">
        <v>2017</v>
      </c>
      <c r="B348" s="116" t="s">
        <v>91</v>
      </c>
      <c r="C348" s="151" t="s">
        <v>120</v>
      </c>
      <c r="D348" s="116" t="s">
        <v>227</v>
      </c>
      <c r="E348" s="118">
        <v>42876</v>
      </c>
      <c r="F348" s="152" t="s">
        <v>1852</v>
      </c>
      <c r="G348" s="199">
        <v>10</v>
      </c>
      <c r="H348" s="120" t="s">
        <v>1853</v>
      </c>
      <c r="J348" s="189"/>
      <c r="K348" s="261"/>
      <c r="L348" s="261"/>
      <c r="M348" s="261"/>
      <c r="N348" s="261"/>
      <c r="O348" s="261"/>
      <c r="P348" s="261"/>
      <c r="Q348" s="261"/>
      <c r="R348" s="261"/>
      <c r="S348" s="261"/>
      <c r="T348" s="261"/>
      <c r="U348" s="340"/>
      <c r="V348" s="340"/>
    </row>
    <row r="349" spans="1:22" ht="13.5" customHeight="1">
      <c r="A349" s="198">
        <v>2017</v>
      </c>
      <c r="B349" s="116" t="s">
        <v>91</v>
      </c>
      <c r="C349" s="151" t="s">
        <v>120</v>
      </c>
      <c r="D349" s="116" t="s">
        <v>1663</v>
      </c>
      <c r="E349" s="118">
        <v>42883</v>
      </c>
      <c r="F349" s="152" t="s">
        <v>1849</v>
      </c>
      <c r="G349" s="199">
        <v>15</v>
      </c>
      <c r="H349" s="120" t="s">
        <v>1854</v>
      </c>
      <c r="J349" s="189"/>
      <c r="L349" s="261"/>
      <c r="M349" s="261"/>
      <c r="N349" s="261"/>
      <c r="O349" s="261"/>
      <c r="P349" s="261"/>
      <c r="Q349" s="261"/>
      <c r="R349" s="261"/>
      <c r="S349" s="261"/>
      <c r="T349" s="261"/>
      <c r="U349" s="340"/>
      <c r="V349" s="340"/>
    </row>
    <row r="350" spans="1:22" ht="13.5" customHeight="1">
      <c r="A350" s="198">
        <v>2017</v>
      </c>
      <c r="B350" s="116" t="s">
        <v>91</v>
      </c>
      <c r="C350" s="151" t="s">
        <v>120</v>
      </c>
      <c r="D350" s="116" t="s">
        <v>1855</v>
      </c>
      <c r="E350" s="118">
        <v>42903</v>
      </c>
      <c r="F350" s="152" t="s">
        <v>1856</v>
      </c>
      <c r="G350" s="199">
        <v>5</v>
      </c>
      <c r="H350" s="120" t="s">
        <v>342</v>
      </c>
      <c r="J350" s="189"/>
      <c r="L350" s="261"/>
      <c r="M350" s="261"/>
      <c r="N350" s="261"/>
      <c r="O350" s="261"/>
      <c r="P350" s="261"/>
      <c r="Q350" s="261"/>
      <c r="R350" s="261"/>
      <c r="S350" s="261"/>
      <c r="T350" s="261"/>
      <c r="U350" s="340"/>
      <c r="V350" s="340"/>
    </row>
    <row r="351" spans="1:22" ht="13.5" customHeight="1">
      <c r="A351" s="198">
        <v>2017</v>
      </c>
      <c r="B351" s="116" t="s">
        <v>91</v>
      </c>
      <c r="C351" s="151" t="s">
        <v>120</v>
      </c>
      <c r="D351" s="116" t="s">
        <v>500</v>
      </c>
      <c r="E351" s="118">
        <v>43051</v>
      </c>
      <c r="F351" s="152" t="s">
        <v>1857</v>
      </c>
      <c r="G351" s="199">
        <v>5</v>
      </c>
      <c r="H351" s="120" t="s">
        <v>244</v>
      </c>
      <c r="J351" s="189"/>
      <c r="L351" s="261"/>
      <c r="M351" s="261"/>
      <c r="N351" s="261"/>
      <c r="O351" s="261"/>
      <c r="P351" s="261"/>
      <c r="Q351" s="261"/>
      <c r="R351" s="261"/>
      <c r="S351" s="261"/>
      <c r="T351" s="261"/>
      <c r="U351" s="340"/>
      <c r="V351" s="340"/>
    </row>
    <row r="352" spans="1:22" ht="13.5" customHeight="1">
      <c r="A352" s="198">
        <v>2017</v>
      </c>
      <c r="B352" s="116"/>
      <c r="C352" s="151"/>
      <c r="D352" s="116"/>
      <c r="E352" s="118"/>
      <c r="F352" s="152"/>
      <c r="G352" s="199">
        <f>SUM(G344:G351)</f>
        <v>57</v>
      </c>
      <c r="H352" s="120"/>
      <c r="J352" s="189"/>
      <c r="L352" s="261"/>
      <c r="M352" s="261"/>
      <c r="N352" s="261"/>
      <c r="O352" s="261"/>
      <c r="P352" s="261"/>
      <c r="Q352" s="261"/>
      <c r="R352" s="261"/>
      <c r="S352" s="261"/>
      <c r="T352" s="261"/>
      <c r="U352" s="340"/>
      <c r="V352" s="340"/>
    </row>
    <row r="353" spans="1:20" s="115" customFormat="1" ht="13.5" customHeight="1">
      <c r="A353" s="134">
        <v>2018</v>
      </c>
      <c r="B353" s="107" t="s">
        <v>91</v>
      </c>
      <c r="C353" s="169" t="s">
        <v>120</v>
      </c>
      <c r="D353" s="107" t="s">
        <v>55</v>
      </c>
      <c r="E353" s="109">
        <v>43149</v>
      </c>
      <c r="F353" s="170" t="s">
        <v>1858</v>
      </c>
      <c r="G353" s="111">
        <v>5</v>
      </c>
      <c r="H353" s="112" t="s">
        <v>273</v>
      </c>
      <c r="I353" s="113"/>
      <c r="J353" s="114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</row>
    <row r="354" spans="1:20" s="115" customFormat="1" ht="13.5" customHeight="1">
      <c r="A354" s="134">
        <v>2018</v>
      </c>
      <c r="B354" s="107" t="s">
        <v>91</v>
      </c>
      <c r="C354" s="169" t="s">
        <v>120</v>
      </c>
      <c r="D354" s="107" t="s">
        <v>222</v>
      </c>
      <c r="E354" s="109">
        <v>43163</v>
      </c>
      <c r="F354" s="170" t="s">
        <v>1859</v>
      </c>
      <c r="G354" s="111">
        <v>7</v>
      </c>
      <c r="H354" s="112" t="s">
        <v>485</v>
      </c>
      <c r="I354" s="113"/>
      <c r="J354" s="114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</row>
    <row r="355" spans="1:20" s="115" customFormat="1" ht="13.5" customHeight="1">
      <c r="A355" s="134">
        <v>2018</v>
      </c>
      <c r="B355" s="107" t="s">
        <v>91</v>
      </c>
      <c r="C355" s="169" t="s">
        <v>120</v>
      </c>
      <c r="D355" s="107" t="s">
        <v>222</v>
      </c>
      <c r="E355" s="109">
        <v>43163</v>
      </c>
      <c r="F355" s="170" t="s">
        <v>1860</v>
      </c>
      <c r="G355" s="111">
        <v>10</v>
      </c>
      <c r="H355" s="112" t="s">
        <v>487</v>
      </c>
      <c r="I355" s="113"/>
      <c r="J355" s="114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</row>
    <row r="356" spans="1:20" s="115" customFormat="1">
      <c r="A356" s="134">
        <v>2018</v>
      </c>
      <c r="B356" s="107" t="s">
        <v>91</v>
      </c>
      <c r="C356" s="107" t="s">
        <v>120</v>
      </c>
      <c r="D356" s="107" t="s">
        <v>227</v>
      </c>
      <c r="E356" s="135">
        <v>43240</v>
      </c>
      <c r="F356" s="136" t="s">
        <v>1861</v>
      </c>
      <c r="G356" s="111">
        <v>7</v>
      </c>
      <c r="H356" s="112" t="s">
        <v>489</v>
      </c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</row>
    <row r="357" spans="1:20" s="115" customFormat="1">
      <c r="A357" s="134">
        <v>2018</v>
      </c>
      <c r="B357" s="107" t="s">
        <v>91</v>
      </c>
      <c r="C357" s="107" t="s">
        <v>120</v>
      </c>
      <c r="D357" s="107" t="s">
        <v>227</v>
      </c>
      <c r="E357" s="135">
        <v>43240</v>
      </c>
      <c r="F357" s="136" t="s">
        <v>1862</v>
      </c>
      <c r="G357" s="111">
        <v>10</v>
      </c>
      <c r="H357" s="112" t="s">
        <v>491</v>
      </c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</row>
    <row r="358" spans="1:20" s="115" customFormat="1">
      <c r="A358" s="134">
        <v>2018</v>
      </c>
      <c r="B358" s="107" t="s">
        <v>91</v>
      </c>
      <c r="C358" s="107" t="s">
        <v>120</v>
      </c>
      <c r="D358" s="107" t="s">
        <v>227</v>
      </c>
      <c r="E358" s="135">
        <v>43240</v>
      </c>
      <c r="F358" s="136" t="s">
        <v>1863</v>
      </c>
      <c r="G358" s="111">
        <v>3</v>
      </c>
      <c r="H358" s="112" t="s">
        <v>493</v>
      </c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</row>
    <row r="359" spans="1:20" s="115" customFormat="1">
      <c r="A359" s="134">
        <v>2018</v>
      </c>
      <c r="B359" s="107" t="s">
        <v>91</v>
      </c>
      <c r="C359" s="107" t="s">
        <v>120</v>
      </c>
      <c r="D359" s="107" t="s">
        <v>227</v>
      </c>
      <c r="E359" s="135">
        <v>43240</v>
      </c>
      <c r="F359" s="136" t="s">
        <v>1864</v>
      </c>
      <c r="G359" s="111">
        <v>3</v>
      </c>
      <c r="H359" s="112" t="s">
        <v>495</v>
      </c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</row>
    <row r="360" spans="1:20" s="115" customFormat="1">
      <c r="A360" s="134">
        <v>2018</v>
      </c>
      <c r="B360" s="107" t="s">
        <v>91</v>
      </c>
      <c r="C360" s="107" t="s">
        <v>120</v>
      </c>
      <c r="D360" s="107" t="s">
        <v>370</v>
      </c>
      <c r="E360" s="109">
        <v>43247</v>
      </c>
      <c r="F360" s="170" t="s">
        <v>1865</v>
      </c>
      <c r="G360" s="111">
        <v>10</v>
      </c>
      <c r="H360" s="112" t="s">
        <v>497</v>
      </c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</row>
    <row r="361" spans="1:20" s="115" customFormat="1">
      <c r="A361" s="134">
        <v>2018</v>
      </c>
      <c r="B361" s="107" t="s">
        <v>91</v>
      </c>
      <c r="C361" s="107" t="s">
        <v>120</v>
      </c>
      <c r="D361" s="107" t="s">
        <v>370</v>
      </c>
      <c r="E361" s="109">
        <v>43247</v>
      </c>
      <c r="F361" s="170" t="s">
        <v>1866</v>
      </c>
      <c r="G361" s="111">
        <v>5</v>
      </c>
      <c r="H361" s="112" t="s">
        <v>499</v>
      </c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</row>
    <row r="362" spans="1:20" s="115" customFormat="1">
      <c r="A362" s="134">
        <v>2018</v>
      </c>
      <c r="B362" s="107" t="s">
        <v>91</v>
      </c>
      <c r="C362" s="107" t="s">
        <v>120</v>
      </c>
      <c r="D362" s="107" t="s">
        <v>500</v>
      </c>
      <c r="E362" s="109">
        <v>43415</v>
      </c>
      <c r="F362" s="170" t="s">
        <v>1863</v>
      </c>
      <c r="G362" s="111">
        <v>5</v>
      </c>
      <c r="H362" s="112" t="s">
        <v>501</v>
      </c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</row>
    <row r="363" spans="1:20" s="115" customFormat="1">
      <c r="A363" s="134">
        <v>2018</v>
      </c>
      <c r="B363" s="107" t="s">
        <v>91</v>
      </c>
      <c r="C363" s="107" t="s">
        <v>120</v>
      </c>
      <c r="D363" s="107" t="s">
        <v>500</v>
      </c>
      <c r="E363" s="109">
        <v>43415</v>
      </c>
      <c r="F363" s="170" t="s">
        <v>1863</v>
      </c>
      <c r="G363" s="111">
        <v>5</v>
      </c>
      <c r="H363" s="112" t="s">
        <v>244</v>
      </c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</row>
    <row r="364" spans="1:20" s="115" customFormat="1" ht="13.5" customHeight="1">
      <c r="A364" s="134">
        <v>2018</v>
      </c>
      <c r="B364" s="107"/>
      <c r="C364" s="169"/>
      <c r="D364" s="107"/>
      <c r="E364" s="109"/>
      <c r="F364" s="170"/>
      <c r="G364" s="111">
        <f>SUM(G353:G363)</f>
        <v>70</v>
      </c>
      <c r="H364" s="112"/>
      <c r="I364" s="113"/>
      <c r="J364" s="114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</row>
    <row r="365" spans="1:20">
      <c r="A365" s="147">
        <v>2019</v>
      </c>
      <c r="B365" s="73" t="s">
        <v>91</v>
      </c>
      <c r="C365" s="73" t="s">
        <v>120</v>
      </c>
      <c r="D365" s="73" t="s">
        <v>58</v>
      </c>
      <c r="E365" s="85">
        <v>43506</v>
      </c>
      <c r="F365" s="88" t="s">
        <v>1867</v>
      </c>
      <c r="G365" s="133">
        <v>5</v>
      </c>
      <c r="H365" s="105" t="s">
        <v>342</v>
      </c>
      <c r="J365" s="2"/>
    </row>
    <row r="366" spans="1:20">
      <c r="A366" s="147">
        <v>2019</v>
      </c>
      <c r="B366" s="73" t="s">
        <v>91</v>
      </c>
      <c r="C366" s="73" t="s">
        <v>120</v>
      </c>
      <c r="D366" s="73" t="s">
        <v>58</v>
      </c>
      <c r="E366" s="85">
        <v>43506</v>
      </c>
      <c r="F366" s="88" t="s">
        <v>1867</v>
      </c>
      <c r="G366" s="133">
        <v>5</v>
      </c>
      <c r="H366" s="105" t="s">
        <v>503</v>
      </c>
      <c r="J366" s="2"/>
    </row>
    <row r="367" spans="1:20">
      <c r="A367" s="137">
        <v>2019</v>
      </c>
      <c r="B367" s="73" t="s">
        <v>91</v>
      </c>
      <c r="C367" s="73" t="s">
        <v>120</v>
      </c>
      <c r="D367" s="138" t="s">
        <v>227</v>
      </c>
      <c r="E367" s="139">
        <v>43604</v>
      </c>
      <c r="F367" s="140" t="s">
        <v>1868</v>
      </c>
      <c r="G367" s="141">
        <v>7</v>
      </c>
      <c r="H367" s="142" t="s">
        <v>505</v>
      </c>
    </row>
    <row r="368" spans="1:20">
      <c r="A368" s="137">
        <v>2019</v>
      </c>
      <c r="B368" s="73" t="s">
        <v>91</v>
      </c>
      <c r="C368" s="73" t="s">
        <v>120</v>
      </c>
      <c r="D368" s="138" t="s">
        <v>227</v>
      </c>
      <c r="E368" s="139">
        <v>43604</v>
      </c>
      <c r="F368" s="140" t="s">
        <v>1869</v>
      </c>
      <c r="G368" s="141">
        <v>10</v>
      </c>
      <c r="H368" s="142" t="s">
        <v>507</v>
      </c>
    </row>
    <row r="369" spans="1:22">
      <c r="A369" s="137">
        <v>2019</v>
      </c>
      <c r="B369" s="73" t="s">
        <v>91</v>
      </c>
      <c r="C369" s="73" t="s">
        <v>120</v>
      </c>
      <c r="D369" s="138" t="s">
        <v>227</v>
      </c>
      <c r="E369" s="139">
        <v>43604</v>
      </c>
      <c r="F369" s="140" t="s">
        <v>1870</v>
      </c>
      <c r="G369" s="141">
        <v>7</v>
      </c>
      <c r="H369" s="142" t="s">
        <v>509</v>
      </c>
    </row>
    <row r="370" spans="1:22">
      <c r="A370" s="137">
        <v>2019</v>
      </c>
      <c r="B370" s="73" t="s">
        <v>91</v>
      </c>
      <c r="C370" s="73" t="s">
        <v>120</v>
      </c>
      <c r="D370" s="138" t="s">
        <v>227</v>
      </c>
      <c r="E370" s="139">
        <v>43604</v>
      </c>
      <c r="F370" s="140" t="s">
        <v>1871</v>
      </c>
      <c r="G370" s="141">
        <v>3</v>
      </c>
      <c r="H370" s="142" t="s">
        <v>511</v>
      </c>
    </row>
    <row r="371" spans="1:22">
      <c r="A371" s="147">
        <v>2019</v>
      </c>
      <c r="B371" s="73" t="s">
        <v>91</v>
      </c>
      <c r="C371" s="73" t="s">
        <v>120</v>
      </c>
      <c r="D371" s="73" t="s">
        <v>78</v>
      </c>
      <c r="E371" s="85">
        <v>43611</v>
      </c>
      <c r="F371" s="88" t="s">
        <v>1872</v>
      </c>
      <c r="G371" s="133">
        <v>5</v>
      </c>
      <c r="H371" s="105" t="s">
        <v>512</v>
      </c>
      <c r="J371" s="2"/>
    </row>
    <row r="372" spans="1:22">
      <c r="A372" s="147">
        <v>2019</v>
      </c>
      <c r="B372" s="73" t="s">
        <v>91</v>
      </c>
      <c r="C372" s="73" t="s">
        <v>120</v>
      </c>
      <c r="D372" s="73" t="s">
        <v>500</v>
      </c>
      <c r="E372" s="85">
        <v>43779</v>
      </c>
      <c r="F372" s="88" t="s">
        <v>492</v>
      </c>
      <c r="G372" s="133">
        <v>5</v>
      </c>
      <c r="H372" s="105" t="s">
        <v>342</v>
      </c>
      <c r="J372" s="2"/>
    </row>
    <row r="373" spans="1:22">
      <c r="A373" s="147">
        <v>2019</v>
      </c>
      <c r="B373" s="73" t="s">
        <v>91</v>
      </c>
      <c r="C373" s="73" t="s">
        <v>120</v>
      </c>
      <c r="D373" s="73" t="s">
        <v>500</v>
      </c>
      <c r="E373" s="85">
        <v>43779</v>
      </c>
      <c r="F373" s="88" t="s">
        <v>492</v>
      </c>
      <c r="G373" s="133">
        <v>5</v>
      </c>
      <c r="H373" s="105" t="s">
        <v>503</v>
      </c>
      <c r="J373" s="2"/>
    </row>
    <row r="374" spans="1:22" s="115" customFormat="1" ht="13.5" customHeight="1">
      <c r="A374" s="147">
        <v>2019</v>
      </c>
      <c r="B374" s="107"/>
      <c r="C374" s="169"/>
      <c r="D374" s="107"/>
      <c r="E374" s="109"/>
      <c r="F374" s="170"/>
      <c r="G374" s="133">
        <f>SUM(G365:G373)</f>
        <v>52</v>
      </c>
      <c r="H374" s="112"/>
      <c r="I374" s="113"/>
      <c r="J374" s="114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</row>
    <row r="375" spans="1:22" ht="13.5" customHeight="1">
      <c r="A375" s="144" t="s">
        <v>46</v>
      </c>
      <c r="B375" s="125"/>
      <c r="C375" s="145" t="s">
        <v>515</v>
      </c>
      <c r="D375" s="125"/>
      <c r="E375" s="127"/>
      <c r="F375" s="146"/>
      <c r="G375" s="129">
        <f>G352+G364+G374</f>
        <v>179</v>
      </c>
      <c r="H375" s="130"/>
      <c r="J375" s="93"/>
    </row>
    <row r="376" spans="1:22" ht="13.5" customHeight="1">
      <c r="A376" s="147"/>
      <c r="C376" s="148"/>
      <c r="F376" s="88"/>
      <c r="G376" s="133"/>
      <c r="H376" s="105"/>
      <c r="J376" s="93"/>
    </row>
    <row r="377" spans="1:22" ht="13.5" customHeight="1">
      <c r="A377" s="363">
        <v>2017</v>
      </c>
      <c r="B377" s="116" t="s">
        <v>164</v>
      </c>
      <c r="C377" s="116" t="s">
        <v>179</v>
      </c>
      <c r="D377" s="117" t="s">
        <v>222</v>
      </c>
      <c r="E377" s="118">
        <v>42799</v>
      </c>
      <c r="F377" s="119" t="s">
        <v>1873</v>
      </c>
      <c r="G377" s="199">
        <v>10</v>
      </c>
      <c r="H377" s="120" t="s">
        <v>1384</v>
      </c>
      <c r="I377" s="261"/>
      <c r="J377" s="189"/>
      <c r="K377" s="186"/>
      <c r="L377" s="261"/>
      <c r="M377" s="261"/>
      <c r="N377" s="261"/>
      <c r="O377" s="261"/>
      <c r="P377" s="261"/>
      <c r="Q377" s="261"/>
      <c r="R377" s="261"/>
      <c r="S377" s="261"/>
      <c r="T377" s="261"/>
      <c r="U377" s="340"/>
      <c r="V377" s="340"/>
    </row>
    <row r="378" spans="1:22" ht="13.5" customHeight="1">
      <c r="A378" s="363">
        <v>2017</v>
      </c>
      <c r="B378" s="116"/>
      <c r="C378" s="116"/>
      <c r="D378" s="117"/>
      <c r="E378" s="118"/>
      <c r="F378" s="119"/>
      <c r="G378" s="199">
        <f>SUM(G377)</f>
        <v>10</v>
      </c>
      <c r="H378" s="120"/>
      <c r="I378" s="261"/>
      <c r="J378" s="189"/>
      <c r="K378" s="186"/>
      <c r="L378" s="261"/>
      <c r="M378" s="261"/>
      <c r="N378" s="261"/>
      <c r="O378" s="261"/>
      <c r="P378" s="261"/>
      <c r="Q378" s="261"/>
      <c r="R378" s="261"/>
      <c r="S378" s="261"/>
      <c r="T378" s="261"/>
      <c r="U378" s="340"/>
      <c r="V378" s="340"/>
    </row>
    <row r="379" spans="1:22" ht="13.5" customHeight="1">
      <c r="A379" s="124" t="s">
        <v>46</v>
      </c>
      <c r="B379" s="125"/>
      <c r="C379" s="125" t="s">
        <v>518</v>
      </c>
      <c r="D379" s="126"/>
      <c r="E379" s="127"/>
      <c r="F379" s="128"/>
      <c r="G379" s="129">
        <f>G378</f>
        <v>10</v>
      </c>
      <c r="H379" s="130"/>
      <c r="J379" s="93"/>
    </row>
    <row r="380" spans="1:22" ht="13.5" customHeight="1">
      <c r="A380" s="328"/>
      <c r="B380" s="284"/>
      <c r="C380" s="284"/>
      <c r="D380" s="329"/>
      <c r="E380" s="286"/>
      <c r="F380" s="330"/>
      <c r="G380" s="288"/>
      <c r="H380" s="289"/>
      <c r="J380" s="93"/>
    </row>
    <row r="381" spans="1:22" ht="13.5" customHeight="1">
      <c r="A381" s="147">
        <v>2019</v>
      </c>
      <c r="B381" s="73" t="s">
        <v>164</v>
      </c>
      <c r="C381" s="72" t="s">
        <v>519</v>
      </c>
      <c r="D381" s="73" t="s">
        <v>55</v>
      </c>
      <c r="E381" s="85">
        <v>43512</v>
      </c>
      <c r="F381" s="88" t="s">
        <v>1874</v>
      </c>
      <c r="G381" s="87">
        <v>0</v>
      </c>
      <c r="H381" s="105" t="s">
        <v>414</v>
      </c>
      <c r="I381" s="2" t="s">
        <v>234</v>
      </c>
      <c r="J381" s="2"/>
      <c r="U381" s="2"/>
      <c r="V381" s="2"/>
    </row>
    <row r="382" spans="1:22">
      <c r="A382" s="137">
        <v>2019</v>
      </c>
      <c r="B382" s="73" t="s">
        <v>164</v>
      </c>
      <c r="C382" s="143" t="s">
        <v>519</v>
      </c>
      <c r="D382" s="138" t="s">
        <v>227</v>
      </c>
      <c r="E382" s="139">
        <v>43604</v>
      </c>
      <c r="F382" s="140" t="s">
        <v>1875</v>
      </c>
      <c r="G382" s="141">
        <v>3</v>
      </c>
      <c r="H382" s="142" t="s">
        <v>522</v>
      </c>
    </row>
    <row r="383" spans="1:22">
      <c r="A383" s="137">
        <v>2019</v>
      </c>
      <c r="B383" s="73" t="s">
        <v>164</v>
      </c>
      <c r="C383" s="143" t="s">
        <v>519</v>
      </c>
      <c r="D383" s="138" t="s">
        <v>227</v>
      </c>
      <c r="E383" s="139">
        <v>43604</v>
      </c>
      <c r="F383" s="140" t="s">
        <v>1876</v>
      </c>
      <c r="G383" s="141">
        <v>3</v>
      </c>
      <c r="H383" s="142" t="s">
        <v>457</v>
      </c>
    </row>
    <row r="384" spans="1:22" ht="13.5" customHeight="1">
      <c r="A384" s="147">
        <v>2019</v>
      </c>
      <c r="F384" s="88"/>
      <c r="G384" s="87">
        <f>SUM(G381:G383)</f>
        <v>6</v>
      </c>
      <c r="H384" s="105"/>
      <c r="I384" s="338"/>
      <c r="J384" s="2"/>
      <c r="L384" s="93"/>
      <c r="U384" s="2"/>
      <c r="V384" s="2"/>
    </row>
    <row r="385" spans="1:22" ht="13.5" customHeight="1">
      <c r="A385" s="144" t="s">
        <v>46</v>
      </c>
      <c r="B385" s="125"/>
      <c r="C385" s="125" t="s">
        <v>528</v>
      </c>
      <c r="D385" s="125"/>
      <c r="E385" s="127"/>
      <c r="F385" s="146"/>
      <c r="G385" s="264">
        <f>G384</f>
        <v>6</v>
      </c>
      <c r="H385" s="130"/>
      <c r="J385" s="93"/>
    </row>
    <row r="386" spans="1:22" ht="13.5" customHeight="1">
      <c r="A386" s="339"/>
      <c r="B386" s="266"/>
      <c r="C386" s="266"/>
      <c r="D386" s="266"/>
      <c r="E386" s="268"/>
      <c r="F386" s="269"/>
      <c r="G386" s="277"/>
      <c r="H386" s="270"/>
      <c r="I386" s="271"/>
      <c r="J386" s="296"/>
      <c r="K386" s="271"/>
      <c r="L386" s="261"/>
      <c r="M386" s="261"/>
      <c r="N386" s="261"/>
      <c r="O386" s="261"/>
      <c r="P386" s="261"/>
      <c r="Q386" s="261"/>
      <c r="R386" s="261"/>
      <c r="S386" s="261"/>
      <c r="T386" s="261"/>
      <c r="U386" s="340"/>
      <c r="V386" s="340"/>
    </row>
    <row r="387" spans="1:22" s="115" customFormat="1" ht="13.5" customHeight="1">
      <c r="A387" s="134">
        <v>2018</v>
      </c>
      <c r="B387" s="107" t="s">
        <v>129</v>
      </c>
      <c r="C387" s="107" t="s">
        <v>529</v>
      </c>
      <c r="D387" s="107" t="s">
        <v>255</v>
      </c>
      <c r="E387" s="109">
        <v>43183</v>
      </c>
      <c r="F387" s="170" t="s">
        <v>1877</v>
      </c>
      <c r="G387" s="172">
        <v>5</v>
      </c>
      <c r="H387" s="112" t="s">
        <v>531</v>
      </c>
      <c r="I387" s="113"/>
      <c r="J387" s="114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</row>
    <row r="388" spans="1:22" s="115" customFormat="1" ht="13.5" customHeight="1">
      <c r="A388" s="134">
        <v>2018</v>
      </c>
      <c r="B388" s="107"/>
      <c r="C388" s="107"/>
      <c r="D388" s="107"/>
      <c r="E388" s="109"/>
      <c r="F388" s="170"/>
      <c r="G388" s="172">
        <f>G387</f>
        <v>5</v>
      </c>
      <c r="H388" s="112"/>
      <c r="I388" s="113"/>
      <c r="J388" s="114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</row>
    <row r="389" spans="1:22" ht="13.5" customHeight="1">
      <c r="A389" s="144" t="s">
        <v>46</v>
      </c>
      <c r="B389" s="125"/>
      <c r="C389" s="125" t="s">
        <v>532</v>
      </c>
      <c r="D389" s="125"/>
      <c r="E389" s="127"/>
      <c r="F389" s="146"/>
      <c r="G389" s="264">
        <f>G388</f>
        <v>5</v>
      </c>
      <c r="H389" s="130"/>
      <c r="J389" s="93"/>
    </row>
    <row r="390" spans="1:22" ht="13.5" customHeight="1">
      <c r="A390" s="147"/>
      <c r="F390" s="88"/>
      <c r="H390" s="105"/>
      <c r="J390" s="93"/>
    </row>
    <row r="391" spans="1:22" ht="13.5" customHeight="1">
      <c r="A391" s="276">
        <v>2016</v>
      </c>
      <c r="B391" s="266" t="s">
        <v>53</v>
      </c>
      <c r="C391" s="266" t="s">
        <v>132</v>
      </c>
      <c r="D391" s="267" t="s">
        <v>81</v>
      </c>
      <c r="E391" s="268">
        <v>42406</v>
      </c>
      <c r="F391" s="269" t="s">
        <v>1878</v>
      </c>
      <c r="G391" s="277">
        <v>5</v>
      </c>
      <c r="H391" s="270" t="s">
        <v>435</v>
      </c>
      <c r="I391" s="271"/>
      <c r="J391" s="296"/>
      <c r="K391" s="271"/>
      <c r="L391" s="261"/>
      <c r="M391" s="261"/>
      <c r="N391" s="261"/>
      <c r="O391" s="261"/>
      <c r="P391" s="261"/>
      <c r="Q391" s="261"/>
      <c r="R391" s="261"/>
      <c r="S391" s="261"/>
      <c r="T391" s="261"/>
      <c r="U391" s="340"/>
      <c r="V391" s="340"/>
    </row>
    <row r="392" spans="1:22" ht="13.5" customHeight="1">
      <c r="A392" s="276">
        <v>2016</v>
      </c>
      <c r="B392" s="266" t="s">
        <v>53</v>
      </c>
      <c r="C392" s="266" t="s">
        <v>132</v>
      </c>
      <c r="D392" s="267" t="s">
        <v>58</v>
      </c>
      <c r="E392" s="268">
        <v>42414</v>
      </c>
      <c r="F392" s="269" t="s">
        <v>1879</v>
      </c>
      <c r="G392" s="277">
        <v>5</v>
      </c>
      <c r="H392" s="270" t="s">
        <v>435</v>
      </c>
      <c r="I392" s="271"/>
      <c r="J392" s="262"/>
      <c r="K392" s="186"/>
      <c r="L392" s="261"/>
      <c r="M392" s="261"/>
      <c r="N392" s="261"/>
      <c r="O392" s="261"/>
      <c r="P392" s="261"/>
      <c r="Q392" s="261"/>
      <c r="R392" s="261"/>
      <c r="S392" s="261"/>
      <c r="T392" s="261"/>
      <c r="U392" s="340"/>
      <c r="V392" s="340"/>
    </row>
    <row r="393" spans="1:22" ht="13.5" customHeight="1">
      <c r="A393" s="276">
        <v>2016</v>
      </c>
      <c r="B393" s="266" t="s">
        <v>53</v>
      </c>
      <c r="C393" s="266" t="s">
        <v>132</v>
      </c>
      <c r="D393" s="267" t="s">
        <v>58</v>
      </c>
      <c r="E393" s="268">
        <v>42414</v>
      </c>
      <c r="F393" s="269" t="s">
        <v>1880</v>
      </c>
      <c r="G393" s="277">
        <v>5</v>
      </c>
      <c r="H393" s="270" t="s">
        <v>342</v>
      </c>
      <c r="I393" s="271"/>
      <c r="J393" s="262"/>
      <c r="K393" s="271"/>
      <c r="L393" s="261"/>
      <c r="M393" s="261"/>
      <c r="N393" s="261"/>
      <c r="O393" s="261"/>
      <c r="P393" s="261"/>
      <c r="Q393" s="261"/>
      <c r="R393" s="261"/>
      <c r="S393" s="261"/>
      <c r="T393" s="261"/>
      <c r="U393" s="340"/>
      <c r="V393" s="340"/>
    </row>
    <row r="394" spans="1:22" ht="13.5" customHeight="1">
      <c r="A394" s="339">
        <v>2016</v>
      </c>
      <c r="B394" s="266" t="s">
        <v>53</v>
      </c>
      <c r="C394" s="267" t="s">
        <v>132</v>
      </c>
      <c r="D394" s="266" t="s">
        <v>227</v>
      </c>
      <c r="E394" s="268">
        <v>42533</v>
      </c>
      <c r="F394" s="269" t="s">
        <v>1881</v>
      </c>
      <c r="G394" s="341">
        <v>3</v>
      </c>
      <c r="H394" s="270" t="s">
        <v>1882</v>
      </c>
      <c r="I394" s="271"/>
      <c r="J394" s="262"/>
      <c r="K394" s="271"/>
      <c r="L394" s="261"/>
      <c r="M394" s="261"/>
      <c r="N394" s="261"/>
      <c r="O394" s="261"/>
      <c r="P394" s="261"/>
      <c r="Q394" s="261"/>
      <c r="R394" s="261"/>
      <c r="S394" s="261"/>
      <c r="T394" s="261"/>
      <c r="U394" s="340"/>
      <c r="V394" s="340"/>
    </row>
    <row r="395" spans="1:22" ht="13.5" customHeight="1">
      <c r="A395" s="339">
        <v>2016</v>
      </c>
      <c r="B395" s="266"/>
      <c r="C395" s="267"/>
      <c r="D395" s="266"/>
      <c r="E395" s="268"/>
      <c r="F395" s="269"/>
      <c r="G395" s="341">
        <f>SUM(G391:G394)</f>
        <v>18</v>
      </c>
      <c r="H395" s="270"/>
      <c r="I395" s="271"/>
      <c r="J395" s="262"/>
      <c r="K395" s="271"/>
      <c r="L395" s="261"/>
      <c r="M395" s="261"/>
      <c r="N395" s="261"/>
      <c r="O395" s="261"/>
      <c r="P395" s="261"/>
      <c r="Q395" s="261"/>
      <c r="R395" s="261"/>
      <c r="S395" s="261"/>
      <c r="T395" s="261"/>
      <c r="U395" s="340"/>
      <c r="V395" s="340"/>
    </row>
    <row r="396" spans="1:22" ht="13.5" customHeight="1">
      <c r="A396" s="198">
        <v>2017</v>
      </c>
      <c r="B396" s="116" t="s">
        <v>53</v>
      </c>
      <c r="C396" s="342" t="s">
        <v>132</v>
      </c>
      <c r="D396" s="116" t="s">
        <v>819</v>
      </c>
      <c r="E396" s="118">
        <v>43037</v>
      </c>
      <c r="F396" s="152" t="s">
        <v>1880</v>
      </c>
      <c r="G396" s="199">
        <v>5</v>
      </c>
      <c r="H396" s="120" t="s">
        <v>342</v>
      </c>
      <c r="I396" s="261"/>
      <c r="J396" s="189"/>
      <c r="K396" s="261"/>
      <c r="L396" s="261"/>
      <c r="M396" s="261"/>
      <c r="N396" s="261"/>
      <c r="O396" s="261"/>
      <c r="P396" s="261"/>
      <c r="Q396" s="261"/>
      <c r="R396" s="261"/>
      <c r="S396" s="261"/>
      <c r="T396" s="261"/>
      <c r="U396" s="340"/>
      <c r="V396" s="340"/>
    </row>
    <row r="397" spans="1:22" ht="13.5" customHeight="1">
      <c r="A397" s="198">
        <v>2017</v>
      </c>
      <c r="B397" s="116"/>
      <c r="C397" s="342"/>
      <c r="D397" s="116"/>
      <c r="E397" s="118"/>
      <c r="F397" s="152"/>
      <c r="G397" s="199">
        <f>SUM(G396)</f>
        <v>5</v>
      </c>
      <c r="H397" s="120"/>
      <c r="I397" s="261"/>
      <c r="J397" s="189"/>
      <c r="K397" s="261"/>
      <c r="L397" s="261"/>
      <c r="M397" s="261"/>
      <c r="N397" s="261"/>
      <c r="O397" s="261"/>
      <c r="P397" s="261"/>
      <c r="Q397" s="261"/>
      <c r="R397" s="261"/>
      <c r="S397" s="261"/>
      <c r="T397" s="261"/>
      <c r="U397" s="340"/>
      <c r="V397" s="340"/>
    </row>
    <row r="398" spans="1:22" ht="13.5" customHeight="1">
      <c r="A398" s="134">
        <v>2018</v>
      </c>
      <c r="B398" s="107" t="s">
        <v>53</v>
      </c>
      <c r="C398" s="171" t="s">
        <v>132</v>
      </c>
      <c r="D398" s="107" t="s">
        <v>94</v>
      </c>
      <c r="E398" s="109">
        <v>43408</v>
      </c>
      <c r="F398" s="170" t="s">
        <v>1883</v>
      </c>
      <c r="G398" s="111">
        <v>0</v>
      </c>
      <c r="H398" s="112" t="s">
        <v>663</v>
      </c>
      <c r="I398" s="113" t="s">
        <v>234</v>
      </c>
      <c r="J398" s="189"/>
      <c r="K398" s="261"/>
      <c r="L398" s="261"/>
      <c r="M398" s="261"/>
      <c r="N398" s="261"/>
      <c r="O398" s="261"/>
      <c r="P398" s="261"/>
      <c r="Q398" s="261"/>
      <c r="R398" s="261"/>
      <c r="S398" s="261"/>
      <c r="T398" s="261"/>
      <c r="U398" s="340"/>
      <c r="V398" s="340"/>
    </row>
    <row r="399" spans="1:22" ht="13.5" customHeight="1">
      <c r="A399" s="134">
        <v>2018</v>
      </c>
      <c r="B399" s="107"/>
      <c r="C399" s="171"/>
      <c r="D399" s="107"/>
      <c r="E399" s="109"/>
      <c r="F399" s="170"/>
      <c r="G399" s="111">
        <v>0</v>
      </c>
      <c r="H399" s="112"/>
      <c r="I399" s="261"/>
      <c r="J399" s="189"/>
      <c r="K399" s="261"/>
      <c r="L399" s="261"/>
      <c r="M399" s="261"/>
      <c r="N399" s="261"/>
      <c r="O399" s="261"/>
      <c r="P399" s="261"/>
      <c r="Q399" s="261"/>
      <c r="R399" s="261"/>
      <c r="S399" s="261"/>
      <c r="T399" s="261"/>
      <c r="U399" s="340"/>
      <c r="V399" s="340"/>
    </row>
    <row r="400" spans="1:22" ht="13.5" customHeight="1">
      <c r="A400" s="144" t="s">
        <v>46</v>
      </c>
      <c r="B400" s="125"/>
      <c r="C400" s="272" t="s">
        <v>535</v>
      </c>
      <c r="D400" s="125"/>
      <c r="E400" s="127"/>
      <c r="F400" s="146"/>
      <c r="G400" s="129">
        <f>G395+G397</f>
        <v>23</v>
      </c>
      <c r="H400" s="130"/>
      <c r="J400" s="93"/>
    </row>
    <row r="401" spans="1:22" ht="13.5" customHeight="1">
      <c r="A401" s="178"/>
      <c r="B401" s="154"/>
      <c r="C401" s="279"/>
      <c r="D401" s="154"/>
      <c r="E401" s="156"/>
      <c r="F401" s="157"/>
      <c r="G401" s="153"/>
      <c r="H401" s="179"/>
      <c r="J401" s="93"/>
    </row>
    <row r="402" spans="1:22" ht="13.5" customHeight="1">
      <c r="A402" s="104">
        <v>2019</v>
      </c>
      <c r="B402" s="73" t="s">
        <v>129</v>
      </c>
      <c r="C402" s="73" t="s">
        <v>1626</v>
      </c>
      <c r="D402" s="131" t="s">
        <v>66</v>
      </c>
      <c r="E402" s="85">
        <v>43541</v>
      </c>
      <c r="F402" s="132" t="s">
        <v>1884</v>
      </c>
      <c r="G402" s="133">
        <v>5</v>
      </c>
      <c r="H402" s="105" t="s">
        <v>1885</v>
      </c>
      <c r="J402" s="93"/>
    </row>
    <row r="403" spans="1:22" ht="13.5" customHeight="1">
      <c r="A403" s="104">
        <v>2019</v>
      </c>
      <c r="D403" s="131"/>
      <c r="F403" s="132"/>
      <c r="G403" s="133">
        <f>SUM(G402:G402)</f>
        <v>5</v>
      </c>
      <c r="H403" s="105"/>
      <c r="J403" s="93"/>
    </row>
    <row r="404" spans="1:22" ht="13.5" customHeight="1">
      <c r="A404" s="124" t="s">
        <v>46</v>
      </c>
      <c r="B404" s="125"/>
      <c r="C404" s="125" t="s">
        <v>1886</v>
      </c>
      <c r="D404" s="126"/>
      <c r="E404" s="127"/>
      <c r="F404" s="128"/>
      <c r="G404" s="129">
        <f>G403</f>
        <v>5</v>
      </c>
      <c r="H404" s="130"/>
      <c r="J404" s="93"/>
    </row>
    <row r="405" spans="1:22" ht="13.5" customHeight="1">
      <c r="A405" s="147"/>
      <c r="C405" s="72"/>
      <c r="F405" s="88"/>
      <c r="G405" s="133"/>
      <c r="H405" s="105"/>
      <c r="J405" s="93"/>
    </row>
    <row r="406" spans="1:22" ht="13.5" customHeight="1">
      <c r="A406" s="363">
        <v>2017</v>
      </c>
      <c r="B406" s="116" t="s">
        <v>164</v>
      </c>
      <c r="C406" s="116" t="s">
        <v>1887</v>
      </c>
      <c r="D406" s="117" t="s">
        <v>222</v>
      </c>
      <c r="E406" s="118">
        <v>42799</v>
      </c>
      <c r="F406" s="119" t="s">
        <v>1888</v>
      </c>
      <c r="G406" s="199">
        <v>10</v>
      </c>
      <c r="H406" s="120" t="s">
        <v>1007</v>
      </c>
      <c r="I406" s="261"/>
      <c r="J406" s="189"/>
      <c r="K406" s="186"/>
      <c r="L406" s="261"/>
      <c r="M406" s="261"/>
      <c r="N406" s="261"/>
      <c r="O406" s="261"/>
      <c r="P406" s="261"/>
      <c r="Q406" s="261"/>
      <c r="R406" s="261"/>
      <c r="S406" s="261"/>
      <c r="T406" s="261"/>
      <c r="U406" s="340"/>
      <c r="V406" s="340"/>
    </row>
    <row r="407" spans="1:22" ht="13.5" customHeight="1">
      <c r="A407" s="363">
        <v>2017</v>
      </c>
      <c r="B407" s="116" t="s">
        <v>164</v>
      </c>
      <c r="C407" s="116" t="s">
        <v>1887</v>
      </c>
      <c r="D407" s="117" t="s">
        <v>222</v>
      </c>
      <c r="E407" s="118">
        <v>42799</v>
      </c>
      <c r="F407" s="119" t="s">
        <v>1889</v>
      </c>
      <c r="G407" s="199">
        <v>3</v>
      </c>
      <c r="H407" s="120" t="s">
        <v>1890</v>
      </c>
      <c r="I407" s="261"/>
      <c r="J407" s="189"/>
      <c r="K407" s="271"/>
      <c r="L407" s="261"/>
      <c r="M407" s="261"/>
      <c r="N407" s="261"/>
      <c r="O407" s="261"/>
      <c r="P407" s="261"/>
      <c r="Q407" s="261"/>
      <c r="R407" s="261"/>
      <c r="S407" s="261"/>
      <c r="T407" s="261"/>
      <c r="U407" s="340"/>
      <c r="V407" s="340"/>
    </row>
    <row r="408" spans="1:22" ht="13.5" customHeight="1">
      <c r="A408" s="363">
        <v>2017</v>
      </c>
      <c r="B408" s="116" t="s">
        <v>164</v>
      </c>
      <c r="C408" s="116" t="s">
        <v>1887</v>
      </c>
      <c r="D408" s="117" t="s">
        <v>86</v>
      </c>
      <c r="E408" s="118">
        <v>42847</v>
      </c>
      <c r="F408" s="119" t="s">
        <v>1891</v>
      </c>
      <c r="G408" s="199">
        <v>5</v>
      </c>
      <c r="H408" s="120" t="s">
        <v>352</v>
      </c>
      <c r="I408" s="261"/>
      <c r="J408" s="189"/>
      <c r="K408" s="271"/>
      <c r="L408" s="261"/>
      <c r="M408" s="261"/>
      <c r="N408" s="261"/>
      <c r="O408" s="261"/>
      <c r="P408" s="261"/>
      <c r="Q408" s="261"/>
      <c r="R408" s="261"/>
      <c r="S408" s="261"/>
      <c r="T408" s="261"/>
      <c r="U408" s="340"/>
      <c r="V408" s="340"/>
    </row>
    <row r="409" spans="1:22" ht="13.5" customHeight="1">
      <c r="A409" s="363">
        <v>2017</v>
      </c>
      <c r="B409" s="116" t="s">
        <v>164</v>
      </c>
      <c r="C409" s="116" t="s">
        <v>1887</v>
      </c>
      <c r="D409" s="117" t="s">
        <v>68</v>
      </c>
      <c r="E409" s="118">
        <v>42812</v>
      </c>
      <c r="F409" s="119" t="s">
        <v>1892</v>
      </c>
      <c r="G409" s="199">
        <v>10</v>
      </c>
      <c r="H409" s="120" t="s">
        <v>342</v>
      </c>
      <c r="I409" s="261"/>
      <c r="J409" s="189"/>
      <c r="K409" s="271"/>
      <c r="L409" s="261"/>
      <c r="M409" s="261"/>
      <c r="N409" s="261"/>
      <c r="O409" s="261"/>
      <c r="P409" s="261"/>
      <c r="Q409" s="261"/>
      <c r="R409" s="261"/>
      <c r="S409" s="261"/>
      <c r="T409" s="261"/>
      <c r="U409" s="340"/>
      <c r="V409" s="340"/>
    </row>
    <row r="410" spans="1:22" ht="13.5" customHeight="1">
      <c r="A410" s="363">
        <v>2017</v>
      </c>
      <c r="B410" s="116"/>
      <c r="C410" s="116"/>
      <c r="D410" s="117"/>
      <c r="E410" s="118"/>
      <c r="F410" s="119"/>
      <c r="G410" s="199">
        <f>SUM(G406:G409)</f>
        <v>28</v>
      </c>
      <c r="H410" s="120"/>
      <c r="I410" s="261"/>
      <c r="J410" s="189"/>
      <c r="K410" s="271"/>
      <c r="L410" s="261"/>
      <c r="M410" s="261"/>
      <c r="N410" s="261"/>
      <c r="O410" s="261"/>
      <c r="P410" s="261"/>
      <c r="Q410" s="261"/>
      <c r="R410" s="261"/>
      <c r="S410" s="261"/>
      <c r="T410" s="261"/>
      <c r="U410" s="340"/>
      <c r="V410" s="340"/>
    </row>
    <row r="411" spans="1:22" ht="13.5" customHeight="1">
      <c r="A411" s="124" t="s">
        <v>46</v>
      </c>
      <c r="B411" s="125"/>
      <c r="C411" s="125" t="s">
        <v>1893</v>
      </c>
      <c r="D411" s="126"/>
      <c r="E411" s="127"/>
      <c r="F411" s="128"/>
      <c r="G411" s="129">
        <f>G410</f>
        <v>28</v>
      </c>
      <c r="H411" s="130"/>
      <c r="J411" s="93"/>
    </row>
    <row r="412" spans="1:22" ht="13.5" customHeight="1">
      <c r="A412" s="104"/>
      <c r="D412" s="131"/>
      <c r="F412" s="132"/>
      <c r="G412" s="133"/>
      <c r="H412" s="105"/>
      <c r="J412" s="93"/>
    </row>
    <row r="413" spans="1:22" ht="13.5" customHeight="1">
      <c r="A413" s="198">
        <v>2017</v>
      </c>
      <c r="B413" s="116" t="s">
        <v>91</v>
      </c>
      <c r="C413" s="151" t="s">
        <v>542</v>
      </c>
      <c r="D413" s="116" t="s">
        <v>227</v>
      </c>
      <c r="E413" s="118">
        <v>42988</v>
      </c>
      <c r="F413" s="152" t="s">
        <v>1894</v>
      </c>
      <c r="G413" s="199">
        <v>7</v>
      </c>
      <c r="H413" s="120" t="s">
        <v>1895</v>
      </c>
      <c r="J413" s="349"/>
      <c r="L413" s="261"/>
      <c r="M413" s="261"/>
      <c r="N413" s="261"/>
      <c r="O413" s="261"/>
      <c r="P413" s="261"/>
      <c r="Q413" s="261"/>
      <c r="R413" s="261"/>
      <c r="S413" s="261"/>
      <c r="T413" s="261"/>
      <c r="U413" s="340"/>
      <c r="V413" s="340"/>
    </row>
    <row r="414" spans="1:22" ht="13.5" customHeight="1">
      <c r="A414" s="198">
        <v>2017</v>
      </c>
      <c r="B414" s="116" t="s">
        <v>91</v>
      </c>
      <c r="C414" s="151" t="s">
        <v>542</v>
      </c>
      <c r="D414" s="116" t="s">
        <v>227</v>
      </c>
      <c r="E414" s="118">
        <v>42988</v>
      </c>
      <c r="F414" s="152" t="s">
        <v>1896</v>
      </c>
      <c r="G414" s="199">
        <v>3</v>
      </c>
      <c r="H414" s="120" t="s">
        <v>1897</v>
      </c>
      <c r="J414" s="349"/>
      <c r="L414" s="261"/>
      <c r="M414" s="261"/>
      <c r="N414" s="261"/>
      <c r="O414" s="261"/>
      <c r="P414" s="261"/>
      <c r="Q414" s="261"/>
      <c r="R414" s="261"/>
      <c r="S414" s="261"/>
      <c r="T414" s="261"/>
      <c r="U414" s="340"/>
      <c r="V414" s="340"/>
    </row>
    <row r="415" spans="1:22" ht="13.5" customHeight="1">
      <c r="A415" s="198">
        <v>2017</v>
      </c>
      <c r="B415" s="116" t="s">
        <v>91</v>
      </c>
      <c r="C415" s="151" t="s">
        <v>542</v>
      </c>
      <c r="D415" s="116" t="s">
        <v>227</v>
      </c>
      <c r="E415" s="118">
        <v>42988</v>
      </c>
      <c r="F415" s="152" t="s">
        <v>1898</v>
      </c>
      <c r="G415" s="199">
        <v>3</v>
      </c>
      <c r="H415" s="120" t="s">
        <v>1899</v>
      </c>
      <c r="J415" s="349"/>
      <c r="L415" s="261"/>
      <c r="M415" s="261"/>
      <c r="N415" s="261"/>
      <c r="O415" s="261"/>
      <c r="P415" s="261"/>
      <c r="Q415" s="261"/>
      <c r="R415" s="261"/>
      <c r="S415" s="261"/>
      <c r="T415" s="261"/>
      <c r="U415" s="340"/>
      <c r="V415" s="340"/>
    </row>
    <row r="416" spans="1:22" ht="13.5" customHeight="1">
      <c r="A416" s="363">
        <v>2017</v>
      </c>
      <c r="B416" s="116" t="s">
        <v>91</v>
      </c>
      <c r="C416" s="116" t="s">
        <v>542</v>
      </c>
      <c r="D416" s="117" t="s">
        <v>222</v>
      </c>
      <c r="E416" s="118">
        <v>42799</v>
      </c>
      <c r="F416" s="119" t="s">
        <v>1900</v>
      </c>
      <c r="G416" s="199">
        <v>10</v>
      </c>
      <c r="H416" s="120" t="s">
        <v>1901</v>
      </c>
      <c r="I416" s="261"/>
      <c r="J416" s="189"/>
      <c r="K416" s="195"/>
      <c r="L416" s="261"/>
      <c r="M416" s="261"/>
      <c r="N416" s="296"/>
      <c r="O416" s="296"/>
      <c r="P416" s="296"/>
      <c r="Q416" s="296"/>
      <c r="R416" s="296"/>
      <c r="S416" s="296"/>
      <c r="T416" s="296"/>
      <c r="U416" s="472"/>
      <c r="V416" s="472"/>
    </row>
    <row r="417" spans="1:253" ht="13.5" customHeight="1">
      <c r="A417" s="363">
        <v>2017</v>
      </c>
      <c r="B417" s="116" t="s">
        <v>91</v>
      </c>
      <c r="C417" s="116" t="s">
        <v>542</v>
      </c>
      <c r="D417" s="117" t="s">
        <v>222</v>
      </c>
      <c r="E417" s="118">
        <v>42799</v>
      </c>
      <c r="F417" s="119" t="s">
        <v>1902</v>
      </c>
      <c r="G417" s="199">
        <v>3</v>
      </c>
      <c r="H417" s="120" t="s">
        <v>1903</v>
      </c>
      <c r="I417" s="261"/>
      <c r="J417" s="189"/>
      <c r="K417" s="352"/>
      <c r="L417" s="296"/>
      <c r="M417" s="296"/>
      <c r="N417" s="261"/>
      <c r="O417" s="261"/>
      <c r="P417" s="261"/>
      <c r="Q417" s="261"/>
      <c r="R417" s="261"/>
      <c r="S417" s="261"/>
      <c r="T417" s="261"/>
      <c r="U417" s="340"/>
      <c r="V417" s="340"/>
    </row>
    <row r="418" spans="1:253" ht="13.5" customHeight="1">
      <c r="A418" s="363">
        <v>2017</v>
      </c>
      <c r="B418" s="116" t="s">
        <v>91</v>
      </c>
      <c r="C418" s="116" t="s">
        <v>542</v>
      </c>
      <c r="D418" s="117" t="s">
        <v>222</v>
      </c>
      <c r="E418" s="118">
        <v>42799</v>
      </c>
      <c r="F418" s="119" t="s">
        <v>1904</v>
      </c>
      <c r="G418" s="199">
        <v>10</v>
      </c>
      <c r="H418" s="120" t="s">
        <v>1905</v>
      </c>
      <c r="I418" s="261"/>
      <c r="J418" s="189"/>
      <c r="K418" s="271"/>
      <c r="L418" s="261"/>
      <c r="M418" s="261"/>
      <c r="N418" s="261"/>
      <c r="O418" s="261"/>
      <c r="P418" s="261"/>
      <c r="Q418" s="261"/>
      <c r="R418" s="261"/>
      <c r="S418" s="261"/>
      <c r="T418" s="261"/>
      <c r="U418" s="340"/>
      <c r="V418" s="340"/>
    </row>
    <row r="419" spans="1:253" ht="13.5" customHeight="1">
      <c r="A419" s="363">
        <v>2017</v>
      </c>
      <c r="B419" s="116" t="s">
        <v>91</v>
      </c>
      <c r="C419" s="116" t="s">
        <v>542</v>
      </c>
      <c r="D419" s="117" t="s">
        <v>222</v>
      </c>
      <c r="E419" s="118">
        <v>42799</v>
      </c>
      <c r="F419" s="119" t="s">
        <v>1906</v>
      </c>
      <c r="G419" s="199">
        <v>7</v>
      </c>
      <c r="H419" s="120" t="s">
        <v>1907</v>
      </c>
      <c r="I419" s="261"/>
      <c r="J419" s="189"/>
      <c r="K419" s="271"/>
      <c r="L419" s="261"/>
      <c r="M419" s="261"/>
      <c r="N419" s="261"/>
      <c r="O419" s="261"/>
      <c r="P419" s="261"/>
      <c r="Q419" s="261"/>
      <c r="R419" s="261"/>
      <c r="S419" s="261"/>
      <c r="T419" s="261"/>
      <c r="U419" s="340"/>
      <c r="V419" s="340"/>
    </row>
    <row r="420" spans="1:253" ht="13.5" customHeight="1">
      <c r="A420" s="363">
        <v>2017</v>
      </c>
      <c r="B420" s="116" t="s">
        <v>91</v>
      </c>
      <c r="C420" s="116" t="s">
        <v>542</v>
      </c>
      <c r="D420" s="117" t="s">
        <v>222</v>
      </c>
      <c r="E420" s="118">
        <v>42799</v>
      </c>
      <c r="F420" s="119" t="s">
        <v>1908</v>
      </c>
      <c r="G420" s="199">
        <v>3</v>
      </c>
      <c r="H420" s="120" t="s">
        <v>1909</v>
      </c>
      <c r="I420" s="261"/>
      <c r="J420" s="189"/>
      <c r="K420" s="352"/>
      <c r="L420" s="261"/>
      <c r="M420" s="261"/>
      <c r="N420" s="261"/>
      <c r="O420" s="261"/>
      <c r="P420" s="261"/>
      <c r="Q420" s="261"/>
      <c r="R420" s="261"/>
      <c r="S420" s="261"/>
      <c r="T420" s="261"/>
      <c r="U420" s="340"/>
      <c r="V420" s="340"/>
    </row>
    <row r="421" spans="1:253" ht="13.5" customHeight="1">
      <c r="A421" s="363">
        <v>2017</v>
      </c>
      <c r="B421" s="116" t="s">
        <v>91</v>
      </c>
      <c r="C421" s="116" t="s">
        <v>542</v>
      </c>
      <c r="D421" s="117" t="s">
        <v>222</v>
      </c>
      <c r="E421" s="118">
        <v>42799</v>
      </c>
      <c r="F421" s="119" t="s">
        <v>1910</v>
      </c>
      <c r="G421" s="199">
        <v>7</v>
      </c>
      <c r="H421" s="120" t="s">
        <v>1911</v>
      </c>
      <c r="I421" s="261"/>
      <c r="J421" s="189"/>
      <c r="K421" s="271"/>
      <c r="L421" s="261"/>
      <c r="M421" s="261"/>
      <c r="N421" s="261"/>
      <c r="O421" s="261"/>
      <c r="P421" s="261"/>
      <c r="Q421" s="261"/>
      <c r="R421" s="261"/>
      <c r="S421" s="261"/>
      <c r="T421" s="261"/>
      <c r="U421" s="340"/>
      <c r="V421" s="340"/>
    </row>
    <row r="422" spans="1:253" ht="13.5" customHeight="1">
      <c r="A422" s="198">
        <v>2017</v>
      </c>
      <c r="B422" s="116" t="s">
        <v>91</v>
      </c>
      <c r="C422" s="151" t="s">
        <v>542</v>
      </c>
      <c r="D422" s="116" t="s">
        <v>227</v>
      </c>
      <c r="E422" s="118">
        <v>42876</v>
      </c>
      <c r="F422" s="152" t="s">
        <v>545</v>
      </c>
      <c r="G422" s="199">
        <v>10</v>
      </c>
      <c r="H422" s="120" t="s">
        <v>1912</v>
      </c>
      <c r="J422" s="189"/>
      <c r="K422" s="271"/>
      <c r="L422" s="261"/>
      <c r="M422" s="261"/>
      <c r="N422" s="261"/>
      <c r="O422" s="261"/>
      <c r="P422" s="261"/>
      <c r="Q422" s="261"/>
      <c r="R422" s="261"/>
      <c r="S422" s="261"/>
      <c r="T422" s="261"/>
      <c r="U422" s="340"/>
      <c r="V422" s="340"/>
    </row>
    <row r="423" spans="1:253" ht="13.5" customHeight="1">
      <c r="A423" s="198">
        <v>2017</v>
      </c>
      <c r="B423" s="116" t="s">
        <v>91</v>
      </c>
      <c r="C423" s="151" t="s">
        <v>542</v>
      </c>
      <c r="D423" s="116" t="s">
        <v>227</v>
      </c>
      <c r="E423" s="118">
        <v>42876</v>
      </c>
      <c r="F423" s="152" t="s">
        <v>1913</v>
      </c>
      <c r="G423" s="199">
        <v>7</v>
      </c>
      <c r="H423" s="120" t="s">
        <v>1914</v>
      </c>
      <c r="J423" s="189"/>
      <c r="K423" s="186"/>
      <c r="L423" s="261"/>
      <c r="M423" s="261"/>
      <c r="N423" s="261"/>
      <c r="O423" s="261"/>
      <c r="P423" s="261"/>
      <c r="Q423" s="261"/>
      <c r="R423" s="261"/>
      <c r="S423" s="261"/>
      <c r="T423" s="261"/>
      <c r="U423" s="340"/>
      <c r="V423" s="340"/>
    </row>
    <row r="424" spans="1:253" ht="13.5" customHeight="1">
      <c r="A424" s="198">
        <v>2017</v>
      </c>
      <c r="B424" s="116"/>
      <c r="C424" s="151"/>
      <c r="D424" s="116"/>
      <c r="E424" s="118"/>
      <c r="F424" s="152"/>
      <c r="G424" s="199">
        <f>SUM(G413:G423)</f>
        <v>70</v>
      </c>
      <c r="H424" s="120"/>
      <c r="J424" s="189"/>
      <c r="K424" s="186"/>
      <c r="L424" s="261"/>
      <c r="M424" s="261"/>
      <c r="N424" s="261"/>
      <c r="O424" s="261"/>
      <c r="P424" s="261"/>
      <c r="Q424" s="261"/>
      <c r="R424" s="261"/>
      <c r="S424" s="261"/>
      <c r="T424" s="261"/>
      <c r="U424" s="340"/>
      <c r="V424" s="340"/>
    </row>
    <row r="425" spans="1:253" s="115" customFormat="1" ht="13.5" customHeight="1">
      <c r="A425" s="134">
        <v>2018</v>
      </c>
      <c r="B425" s="107" t="s">
        <v>91</v>
      </c>
      <c r="C425" s="169" t="s">
        <v>542</v>
      </c>
      <c r="D425" s="107" t="s">
        <v>222</v>
      </c>
      <c r="E425" s="109">
        <v>43163</v>
      </c>
      <c r="F425" s="170" t="s">
        <v>1915</v>
      </c>
      <c r="G425" s="111">
        <v>7</v>
      </c>
      <c r="H425" s="112" t="s">
        <v>544</v>
      </c>
      <c r="I425" s="113"/>
      <c r="J425" s="114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</row>
    <row r="426" spans="1:253" s="115" customFormat="1" ht="13.5" customHeight="1">
      <c r="A426" s="134">
        <v>2018</v>
      </c>
      <c r="B426" s="107" t="s">
        <v>91</v>
      </c>
      <c r="C426" s="169" t="s">
        <v>542</v>
      </c>
      <c r="D426" s="107" t="s">
        <v>222</v>
      </c>
      <c r="E426" s="109">
        <v>43163</v>
      </c>
      <c r="F426" s="170" t="s">
        <v>1916</v>
      </c>
      <c r="G426" s="111">
        <v>10</v>
      </c>
      <c r="H426" s="112" t="s">
        <v>546</v>
      </c>
      <c r="I426" s="113"/>
      <c r="J426" s="114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</row>
    <row r="427" spans="1:253" s="115" customFormat="1">
      <c r="A427" s="134">
        <v>2018</v>
      </c>
      <c r="B427" s="107" t="s">
        <v>91</v>
      </c>
      <c r="C427" s="169" t="s">
        <v>542</v>
      </c>
      <c r="D427" s="107" t="s">
        <v>227</v>
      </c>
      <c r="E427" s="135">
        <v>43240</v>
      </c>
      <c r="F427" s="136" t="s">
        <v>1917</v>
      </c>
      <c r="G427" s="111">
        <v>10</v>
      </c>
      <c r="H427" s="112" t="s">
        <v>548</v>
      </c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</row>
    <row r="428" spans="1:253" s="115" customFormat="1">
      <c r="A428" s="134">
        <v>2018</v>
      </c>
      <c r="B428" s="107" t="s">
        <v>91</v>
      </c>
      <c r="C428" s="169" t="s">
        <v>542</v>
      </c>
      <c r="D428" s="107" t="s">
        <v>227</v>
      </c>
      <c r="E428" s="135">
        <v>43240</v>
      </c>
      <c r="F428" s="136" t="s">
        <v>1918</v>
      </c>
      <c r="G428" s="111">
        <v>3</v>
      </c>
      <c r="H428" s="112" t="s">
        <v>550</v>
      </c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</row>
    <row r="429" spans="1:253" s="115" customFormat="1">
      <c r="A429" s="134">
        <v>2018</v>
      </c>
      <c r="B429" s="107" t="s">
        <v>91</v>
      </c>
      <c r="C429" s="169" t="s">
        <v>542</v>
      </c>
      <c r="D429" s="107" t="s">
        <v>370</v>
      </c>
      <c r="E429" s="109">
        <v>43247</v>
      </c>
      <c r="F429" s="170" t="s">
        <v>1919</v>
      </c>
      <c r="G429" s="111">
        <v>15</v>
      </c>
      <c r="H429" s="112" t="s">
        <v>552</v>
      </c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</row>
    <row r="430" spans="1:253" ht="13.5" customHeight="1">
      <c r="A430" s="134">
        <v>2018</v>
      </c>
      <c r="B430" s="107" t="s">
        <v>91</v>
      </c>
      <c r="C430" s="169" t="s">
        <v>542</v>
      </c>
      <c r="D430" s="107" t="s">
        <v>265</v>
      </c>
      <c r="E430" s="109">
        <v>43352</v>
      </c>
      <c r="F430" s="170" t="s">
        <v>1920</v>
      </c>
      <c r="G430" s="172">
        <v>3</v>
      </c>
      <c r="H430" s="112" t="s">
        <v>554</v>
      </c>
      <c r="J430" s="2"/>
      <c r="IS430" s="90">
        <f>SUM(A430:IR430)</f>
        <v>45373</v>
      </c>
    </row>
    <row r="431" spans="1:253" ht="13.5" customHeight="1">
      <c r="A431" s="134">
        <v>2018</v>
      </c>
      <c r="B431" s="107" t="s">
        <v>91</v>
      </c>
      <c r="C431" s="169" t="s">
        <v>542</v>
      </c>
      <c r="D431" s="107" t="s">
        <v>270</v>
      </c>
      <c r="E431" s="109">
        <v>43401</v>
      </c>
      <c r="F431" s="170" t="s">
        <v>1921</v>
      </c>
      <c r="G431" s="172">
        <v>5</v>
      </c>
      <c r="H431" s="112" t="s">
        <v>244</v>
      </c>
      <c r="J431" s="2"/>
    </row>
    <row r="432" spans="1:253" ht="13.5" customHeight="1">
      <c r="A432" s="134">
        <v>2018</v>
      </c>
      <c r="B432" s="107" t="s">
        <v>91</v>
      </c>
      <c r="C432" s="169" t="s">
        <v>542</v>
      </c>
      <c r="D432" s="107" t="s">
        <v>94</v>
      </c>
      <c r="E432" s="109">
        <v>43408</v>
      </c>
      <c r="F432" s="170" t="s">
        <v>1921</v>
      </c>
      <c r="G432" s="172">
        <v>5</v>
      </c>
      <c r="H432" s="112" t="s">
        <v>556</v>
      </c>
      <c r="J432" s="2"/>
    </row>
    <row r="433" spans="1:253" ht="13.5" customHeight="1">
      <c r="A433" s="134">
        <v>2018</v>
      </c>
      <c r="B433" s="107" t="s">
        <v>91</v>
      </c>
      <c r="C433" s="169" t="s">
        <v>542</v>
      </c>
      <c r="D433" s="107" t="s">
        <v>94</v>
      </c>
      <c r="E433" s="109">
        <v>43408</v>
      </c>
      <c r="F433" s="170" t="s">
        <v>1921</v>
      </c>
      <c r="G433" s="172">
        <v>5</v>
      </c>
      <c r="H433" s="112" t="s">
        <v>244</v>
      </c>
      <c r="J433" s="2"/>
    </row>
    <row r="434" spans="1:253" ht="13.5" customHeight="1">
      <c r="A434" s="134">
        <v>2018</v>
      </c>
      <c r="B434" s="107" t="s">
        <v>91</v>
      </c>
      <c r="C434" s="169" t="s">
        <v>542</v>
      </c>
      <c r="D434" s="107" t="s">
        <v>94</v>
      </c>
      <c r="E434" s="109">
        <v>43408</v>
      </c>
      <c r="F434" s="170" t="s">
        <v>1922</v>
      </c>
      <c r="G434" s="172">
        <v>0</v>
      </c>
      <c r="H434" s="112" t="s">
        <v>342</v>
      </c>
      <c r="I434" s="113" t="s">
        <v>234</v>
      </c>
      <c r="J434" s="2"/>
    </row>
    <row r="435" spans="1:253" ht="13.5" customHeight="1">
      <c r="A435" s="134">
        <v>2018</v>
      </c>
      <c r="B435" s="107" t="s">
        <v>91</v>
      </c>
      <c r="C435" s="169" t="s">
        <v>542</v>
      </c>
      <c r="D435" s="107" t="s">
        <v>94</v>
      </c>
      <c r="E435" s="109">
        <v>43408</v>
      </c>
      <c r="F435" s="170" t="s">
        <v>1922</v>
      </c>
      <c r="G435" s="172">
        <v>0</v>
      </c>
      <c r="H435" s="112" t="s">
        <v>559</v>
      </c>
      <c r="I435" s="113" t="s">
        <v>234</v>
      </c>
      <c r="J435" s="2"/>
    </row>
    <row r="436" spans="1:253" s="115" customFormat="1" ht="13.5" customHeight="1">
      <c r="A436" s="134">
        <v>2018</v>
      </c>
      <c r="B436" s="107"/>
      <c r="C436" s="169"/>
      <c r="D436" s="107"/>
      <c r="E436" s="109"/>
      <c r="F436" s="170"/>
      <c r="G436" s="111">
        <f>SUM(G425:G435)</f>
        <v>63</v>
      </c>
      <c r="H436" s="112"/>
      <c r="I436" s="113"/>
      <c r="J436" s="114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</row>
    <row r="437" spans="1:253" ht="13.5" customHeight="1">
      <c r="A437" s="147">
        <v>2019</v>
      </c>
      <c r="B437" s="73" t="s">
        <v>91</v>
      </c>
      <c r="C437" s="148" t="s">
        <v>542</v>
      </c>
      <c r="D437" s="73" t="s">
        <v>560</v>
      </c>
      <c r="E437" s="85">
        <v>43512</v>
      </c>
      <c r="F437" s="88" t="s">
        <v>1921</v>
      </c>
      <c r="G437" s="87">
        <v>5</v>
      </c>
      <c r="H437" s="105" t="s">
        <v>556</v>
      </c>
      <c r="J437" s="2"/>
      <c r="IS437" s="90">
        <f>SUM(A437:IR437)</f>
        <v>45536</v>
      </c>
    </row>
    <row r="438" spans="1:253" ht="13.5" customHeight="1">
      <c r="A438" s="147">
        <v>2019</v>
      </c>
      <c r="B438" s="73" t="s">
        <v>91</v>
      </c>
      <c r="C438" s="148" t="s">
        <v>542</v>
      </c>
      <c r="D438" s="73" t="s">
        <v>560</v>
      </c>
      <c r="E438" s="85">
        <v>43512</v>
      </c>
      <c r="F438" s="88" t="s">
        <v>1921</v>
      </c>
      <c r="G438" s="87">
        <v>5</v>
      </c>
      <c r="H438" s="105" t="s">
        <v>244</v>
      </c>
      <c r="J438" s="2"/>
      <c r="IS438" s="90">
        <f>SUM(A438:IR438)</f>
        <v>45536</v>
      </c>
    </row>
    <row r="439" spans="1:253">
      <c r="A439" s="137">
        <v>2019</v>
      </c>
      <c r="B439" s="73" t="s">
        <v>91</v>
      </c>
      <c r="C439" s="148" t="s">
        <v>542</v>
      </c>
      <c r="D439" s="138" t="s">
        <v>227</v>
      </c>
      <c r="E439" s="139">
        <v>43604</v>
      </c>
      <c r="F439" s="140" t="s">
        <v>1923</v>
      </c>
      <c r="G439" s="141">
        <v>10</v>
      </c>
      <c r="H439" s="142" t="s">
        <v>562</v>
      </c>
    </row>
    <row r="440" spans="1:253">
      <c r="A440" s="137">
        <v>2019</v>
      </c>
      <c r="B440" s="73" t="s">
        <v>91</v>
      </c>
      <c r="C440" s="148" t="s">
        <v>542</v>
      </c>
      <c r="D440" s="138" t="s">
        <v>227</v>
      </c>
      <c r="E440" s="139">
        <v>43604</v>
      </c>
      <c r="F440" s="140" t="s">
        <v>1924</v>
      </c>
      <c r="G440" s="141">
        <v>7</v>
      </c>
      <c r="H440" s="142" t="s">
        <v>564</v>
      </c>
    </row>
    <row r="441" spans="1:253">
      <c r="A441" s="137">
        <v>2019</v>
      </c>
      <c r="B441" s="73" t="s">
        <v>91</v>
      </c>
      <c r="C441" s="148" t="s">
        <v>542</v>
      </c>
      <c r="D441" s="138" t="s">
        <v>227</v>
      </c>
      <c r="E441" s="139">
        <v>43604</v>
      </c>
      <c r="F441" s="140" t="s">
        <v>1921</v>
      </c>
      <c r="G441" s="141">
        <v>10</v>
      </c>
      <c r="H441" s="142" t="s">
        <v>565</v>
      </c>
    </row>
    <row r="442" spans="1:253" ht="13.5" customHeight="1">
      <c r="A442" s="147">
        <v>2019</v>
      </c>
      <c r="B442" s="73" t="s">
        <v>91</v>
      </c>
      <c r="C442" s="148" t="s">
        <v>542</v>
      </c>
      <c r="D442" s="73" t="s">
        <v>78</v>
      </c>
      <c r="E442" s="85">
        <v>43611</v>
      </c>
      <c r="F442" s="88" t="s">
        <v>1923</v>
      </c>
      <c r="G442" s="87">
        <v>10</v>
      </c>
      <c r="H442" s="105" t="s">
        <v>566</v>
      </c>
      <c r="J442" s="2"/>
      <c r="IS442" s="90">
        <f>SUM(A442:IR442)</f>
        <v>45640</v>
      </c>
    </row>
    <row r="443" spans="1:253" ht="13.5" customHeight="1">
      <c r="A443" s="147">
        <v>2019</v>
      </c>
      <c r="B443" s="73" t="s">
        <v>91</v>
      </c>
      <c r="C443" s="148" t="s">
        <v>542</v>
      </c>
      <c r="D443" s="73" t="s">
        <v>78</v>
      </c>
      <c r="E443" s="85">
        <v>43611</v>
      </c>
      <c r="F443" s="88" t="s">
        <v>1924</v>
      </c>
      <c r="G443" s="87">
        <v>5</v>
      </c>
      <c r="H443" s="105" t="s">
        <v>511</v>
      </c>
      <c r="J443" s="2"/>
      <c r="IS443" s="90">
        <f>SUM(A443:IR443)</f>
        <v>45635</v>
      </c>
    </row>
    <row r="444" spans="1:253">
      <c r="A444" s="173">
        <v>2019</v>
      </c>
      <c r="B444" s="73" t="s">
        <v>91</v>
      </c>
      <c r="C444" s="148" t="s">
        <v>542</v>
      </c>
      <c r="D444" s="174" t="s">
        <v>277</v>
      </c>
      <c r="E444" s="175">
        <v>43716</v>
      </c>
      <c r="F444" s="176" t="s">
        <v>1925</v>
      </c>
      <c r="G444" s="173">
        <v>3</v>
      </c>
      <c r="H444" s="105" t="s">
        <v>554</v>
      </c>
    </row>
    <row r="445" spans="1:253">
      <c r="A445" s="173">
        <v>2019</v>
      </c>
      <c r="B445" s="73" t="s">
        <v>91</v>
      </c>
      <c r="C445" s="148" t="s">
        <v>542</v>
      </c>
      <c r="D445" s="174" t="s">
        <v>246</v>
      </c>
      <c r="E445" s="175">
        <v>43779</v>
      </c>
      <c r="F445" s="176" t="s">
        <v>1926</v>
      </c>
      <c r="G445" s="173">
        <v>5</v>
      </c>
      <c r="H445" s="105" t="s">
        <v>244</v>
      </c>
    </row>
    <row r="446" spans="1:253" s="115" customFormat="1" ht="13.5" customHeight="1">
      <c r="A446" s="147">
        <v>2019</v>
      </c>
      <c r="B446" s="107"/>
      <c r="C446" s="169"/>
      <c r="D446" s="107"/>
      <c r="E446" s="109"/>
      <c r="F446" s="170"/>
      <c r="G446" s="133">
        <f>SUM(G437:G445)</f>
        <v>60</v>
      </c>
      <c r="H446" s="112"/>
      <c r="I446" s="113"/>
      <c r="J446" s="114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</row>
    <row r="447" spans="1:253" ht="13.5" customHeight="1">
      <c r="A447" s="144" t="s">
        <v>46</v>
      </c>
      <c r="B447" s="125"/>
      <c r="C447" s="145" t="s">
        <v>573</v>
      </c>
      <c r="D447" s="125"/>
      <c r="E447" s="127"/>
      <c r="F447" s="146"/>
      <c r="G447" s="129">
        <f>G424+G436+G446</f>
        <v>193</v>
      </c>
      <c r="H447" s="130"/>
      <c r="J447" s="93"/>
    </row>
    <row r="448" spans="1:253" ht="13.5" customHeight="1">
      <c r="A448" s="147"/>
      <c r="C448" s="148"/>
      <c r="F448" s="88"/>
      <c r="G448" s="133"/>
      <c r="H448" s="105"/>
      <c r="J448" s="93"/>
    </row>
    <row r="449" spans="1:22" s="115" customFormat="1" ht="13.5" customHeight="1">
      <c r="A449" s="106">
        <v>2018</v>
      </c>
      <c r="B449" s="107" t="s">
        <v>53</v>
      </c>
      <c r="C449" s="107" t="s">
        <v>71</v>
      </c>
      <c r="D449" s="171" t="s">
        <v>55</v>
      </c>
      <c r="E449" s="109">
        <v>43149</v>
      </c>
      <c r="F449" s="170" t="s">
        <v>1927</v>
      </c>
      <c r="G449" s="172">
        <v>10</v>
      </c>
      <c r="H449" s="112" t="s">
        <v>236</v>
      </c>
      <c r="I449" s="113"/>
      <c r="J449" s="114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</row>
    <row r="450" spans="1:22" s="115" customFormat="1" ht="13.5" customHeight="1">
      <c r="A450" s="106">
        <v>2018</v>
      </c>
      <c r="B450" s="107"/>
      <c r="C450" s="107"/>
      <c r="D450" s="171"/>
      <c r="E450" s="109"/>
      <c r="F450" s="170"/>
      <c r="G450" s="172">
        <f>SUM(G449)</f>
        <v>10</v>
      </c>
      <c r="H450" s="112"/>
      <c r="I450" s="113"/>
      <c r="J450" s="114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</row>
    <row r="451" spans="1:22" ht="13.5" customHeight="1">
      <c r="A451" s="124" t="s">
        <v>46</v>
      </c>
      <c r="B451" s="125"/>
      <c r="C451" s="125" t="s">
        <v>575</v>
      </c>
      <c r="D451" s="272"/>
      <c r="E451" s="127"/>
      <c r="F451" s="146"/>
      <c r="G451" s="264">
        <f>SUM(G449)</f>
        <v>10</v>
      </c>
      <c r="H451" s="130"/>
      <c r="J451" s="93"/>
    </row>
    <row r="452" spans="1:22" ht="13.5" customHeight="1">
      <c r="A452" s="104"/>
      <c r="D452" s="72"/>
      <c r="F452" s="88"/>
      <c r="H452" s="105"/>
      <c r="J452" s="93"/>
    </row>
    <row r="453" spans="1:22" ht="13.5" customHeight="1">
      <c r="A453" s="198">
        <v>2017</v>
      </c>
      <c r="B453" s="116" t="s">
        <v>91</v>
      </c>
      <c r="C453" s="151" t="s">
        <v>178</v>
      </c>
      <c r="D453" s="116" t="s">
        <v>227</v>
      </c>
      <c r="E453" s="118">
        <v>42988</v>
      </c>
      <c r="F453" s="152" t="s">
        <v>1928</v>
      </c>
      <c r="G453" s="199">
        <v>3</v>
      </c>
      <c r="H453" s="120" t="s">
        <v>1929</v>
      </c>
      <c r="J453" s="349"/>
      <c r="L453" s="261"/>
      <c r="M453" s="261"/>
      <c r="N453" s="261"/>
      <c r="O453" s="261"/>
      <c r="P453" s="261"/>
      <c r="Q453" s="261"/>
      <c r="R453" s="261"/>
      <c r="S453" s="261"/>
      <c r="T453" s="261"/>
      <c r="U453" s="340"/>
      <c r="V453" s="340"/>
    </row>
    <row r="454" spans="1:22" ht="13.5" customHeight="1">
      <c r="A454" s="198">
        <v>2017</v>
      </c>
      <c r="B454" s="116"/>
      <c r="C454" s="151"/>
      <c r="D454" s="116"/>
      <c r="E454" s="118"/>
      <c r="F454" s="152"/>
      <c r="G454" s="199">
        <f>SUM(G453)</f>
        <v>3</v>
      </c>
      <c r="H454" s="120"/>
      <c r="J454" s="349"/>
      <c r="L454" s="261"/>
      <c r="M454" s="261"/>
      <c r="N454" s="261"/>
      <c r="O454" s="261"/>
      <c r="P454" s="261"/>
      <c r="Q454" s="261"/>
      <c r="R454" s="261"/>
      <c r="S454" s="261"/>
      <c r="T454" s="261"/>
      <c r="U454" s="340"/>
      <c r="V454" s="340"/>
    </row>
    <row r="455" spans="1:22" s="115" customFormat="1" ht="13.5" customHeight="1">
      <c r="A455" s="134">
        <v>2018</v>
      </c>
      <c r="B455" s="107" t="s">
        <v>91</v>
      </c>
      <c r="C455" s="169" t="s">
        <v>178</v>
      </c>
      <c r="D455" s="107" t="s">
        <v>222</v>
      </c>
      <c r="E455" s="109">
        <v>43163</v>
      </c>
      <c r="F455" s="170" t="s">
        <v>1930</v>
      </c>
      <c r="G455" s="111">
        <v>10</v>
      </c>
      <c r="H455" s="112" t="s">
        <v>577</v>
      </c>
      <c r="I455" s="113"/>
      <c r="J455" s="114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</row>
    <row r="456" spans="1:22" s="115" customFormat="1">
      <c r="A456" s="134">
        <v>2018</v>
      </c>
      <c r="B456" s="107" t="s">
        <v>91</v>
      </c>
      <c r="C456" s="107" t="s">
        <v>178</v>
      </c>
      <c r="D456" s="107" t="s">
        <v>227</v>
      </c>
      <c r="E456" s="135">
        <v>43240</v>
      </c>
      <c r="F456" s="136" t="s">
        <v>1931</v>
      </c>
      <c r="G456" s="111">
        <v>3</v>
      </c>
      <c r="H456" s="112" t="s">
        <v>579</v>
      </c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</row>
    <row r="457" spans="1:22" ht="13.5" customHeight="1">
      <c r="A457" s="134">
        <v>2018</v>
      </c>
      <c r="B457" s="107" t="s">
        <v>91</v>
      </c>
      <c r="C457" s="171" t="s">
        <v>178</v>
      </c>
      <c r="D457" s="107" t="s">
        <v>265</v>
      </c>
      <c r="E457" s="109">
        <v>43352</v>
      </c>
      <c r="F457" s="170" t="s">
        <v>1932</v>
      </c>
      <c r="G457" s="172">
        <v>10</v>
      </c>
      <c r="H457" s="112" t="s">
        <v>581</v>
      </c>
      <c r="J457" s="2"/>
    </row>
    <row r="458" spans="1:22" ht="13.5" customHeight="1">
      <c r="A458" s="134">
        <v>2018</v>
      </c>
      <c r="B458" s="116"/>
      <c r="C458" s="151"/>
      <c r="D458" s="116"/>
      <c r="E458" s="118"/>
      <c r="F458" s="152"/>
      <c r="G458" s="111">
        <f>SUM(G455:G457)</f>
        <v>23</v>
      </c>
      <c r="H458" s="120"/>
      <c r="J458" s="349"/>
      <c r="L458" s="261"/>
      <c r="M458" s="261"/>
      <c r="N458" s="261"/>
      <c r="O458" s="261"/>
      <c r="P458" s="261"/>
      <c r="Q458" s="261"/>
      <c r="R458" s="261"/>
      <c r="S458" s="261"/>
      <c r="T458" s="261"/>
      <c r="U458" s="340"/>
      <c r="V458" s="340"/>
    </row>
    <row r="459" spans="1:22" ht="13.5" customHeight="1">
      <c r="A459" s="147">
        <v>2019</v>
      </c>
      <c r="B459" s="73" t="s">
        <v>164</v>
      </c>
      <c r="C459" s="148"/>
      <c r="F459" s="88"/>
      <c r="G459" s="133"/>
      <c r="H459" s="105"/>
      <c r="J459" s="93"/>
    </row>
    <row r="460" spans="1:22" ht="13.5" customHeight="1">
      <c r="A460" s="144" t="s">
        <v>46</v>
      </c>
      <c r="B460" s="125"/>
      <c r="C460" s="145" t="s">
        <v>584</v>
      </c>
      <c r="D460" s="125"/>
      <c r="E460" s="127"/>
      <c r="F460" s="146"/>
      <c r="G460" s="129">
        <f>G454+G458</f>
        <v>26</v>
      </c>
      <c r="H460" s="130"/>
      <c r="J460" s="93"/>
    </row>
    <row r="461" spans="1:22" ht="13.5" customHeight="1">
      <c r="A461" s="147"/>
      <c r="C461" s="148"/>
      <c r="F461" s="88"/>
      <c r="G461" s="133"/>
      <c r="H461" s="105"/>
      <c r="J461" s="93"/>
    </row>
    <row r="462" spans="1:22" ht="13.5" customHeight="1">
      <c r="A462" s="363">
        <v>2017</v>
      </c>
      <c r="B462" s="116" t="s">
        <v>164</v>
      </c>
      <c r="C462" s="116" t="s">
        <v>166</v>
      </c>
      <c r="D462" s="342" t="s">
        <v>86</v>
      </c>
      <c r="E462" s="118">
        <v>42847</v>
      </c>
      <c r="F462" s="119" t="s">
        <v>1933</v>
      </c>
      <c r="G462" s="199">
        <v>5</v>
      </c>
      <c r="H462" s="120" t="s">
        <v>354</v>
      </c>
      <c r="I462" s="261"/>
      <c r="J462" s="189"/>
      <c r="K462" s="352"/>
      <c r="L462" s="261"/>
      <c r="M462" s="261"/>
      <c r="N462" s="261"/>
      <c r="O462" s="261"/>
      <c r="P462" s="261"/>
      <c r="Q462" s="261"/>
      <c r="R462" s="261"/>
      <c r="S462" s="261"/>
      <c r="T462" s="261"/>
      <c r="U462" s="340"/>
      <c r="V462" s="340"/>
    </row>
    <row r="463" spans="1:22" ht="13.5" customHeight="1">
      <c r="A463" s="363">
        <v>2017</v>
      </c>
      <c r="B463" s="116"/>
      <c r="C463" s="116"/>
      <c r="D463" s="342"/>
      <c r="E463" s="118"/>
      <c r="F463" s="119"/>
      <c r="G463" s="199">
        <f>SUM(G462)</f>
        <v>5</v>
      </c>
      <c r="H463" s="120"/>
      <c r="I463" s="261"/>
      <c r="J463" s="189"/>
      <c r="K463" s="352"/>
      <c r="L463" s="261"/>
      <c r="M463" s="261"/>
      <c r="N463" s="261"/>
      <c r="O463" s="261"/>
      <c r="P463" s="261"/>
      <c r="Q463" s="261"/>
      <c r="R463" s="261"/>
      <c r="S463" s="261"/>
      <c r="T463" s="261"/>
      <c r="U463" s="340"/>
      <c r="V463" s="340"/>
    </row>
    <row r="464" spans="1:22" ht="13.5" customHeight="1">
      <c r="A464" s="104">
        <v>2019</v>
      </c>
      <c r="B464" s="73" t="s">
        <v>164</v>
      </c>
      <c r="C464" s="73" t="s">
        <v>166</v>
      </c>
      <c r="D464" s="72" t="s">
        <v>55</v>
      </c>
      <c r="E464" s="85">
        <v>43512</v>
      </c>
      <c r="F464" s="132" t="s">
        <v>585</v>
      </c>
      <c r="G464" s="133">
        <v>5</v>
      </c>
      <c r="H464" s="105" t="s">
        <v>354</v>
      </c>
      <c r="J464" s="93"/>
    </row>
    <row r="465" spans="1:22" ht="13.5" customHeight="1">
      <c r="A465" s="104">
        <v>2019</v>
      </c>
      <c r="B465" s="73" t="s">
        <v>164</v>
      </c>
      <c r="C465" s="73" t="s">
        <v>166</v>
      </c>
      <c r="D465" s="72" t="s">
        <v>86</v>
      </c>
      <c r="E465" s="85">
        <v>43562</v>
      </c>
      <c r="F465" s="132" t="s">
        <v>585</v>
      </c>
      <c r="G465" s="133">
        <v>0</v>
      </c>
      <c r="H465" s="105" t="s">
        <v>354</v>
      </c>
      <c r="I465" s="2" t="s">
        <v>234</v>
      </c>
      <c r="J465" s="93"/>
    </row>
    <row r="466" spans="1:22">
      <c r="A466" s="137">
        <v>2019</v>
      </c>
      <c r="B466" s="73" t="s">
        <v>164</v>
      </c>
      <c r="C466" s="143" t="s">
        <v>586</v>
      </c>
      <c r="D466" s="138" t="s">
        <v>227</v>
      </c>
      <c r="E466" s="139">
        <v>43604</v>
      </c>
      <c r="F466" s="140" t="s">
        <v>1934</v>
      </c>
      <c r="G466" s="141">
        <v>7</v>
      </c>
      <c r="H466" s="142" t="s">
        <v>588</v>
      </c>
    </row>
    <row r="467" spans="1:22" ht="13.5" customHeight="1">
      <c r="A467" s="104">
        <v>2019</v>
      </c>
      <c r="B467" s="73" t="s">
        <v>164</v>
      </c>
      <c r="C467" s="73" t="s">
        <v>166</v>
      </c>
      <c r="D467" s="72" t="s">
        <v>78</v>
      </c>
      <c r="E467" s="85">
        <v>43611</v>
      </c>
      <c r="F467" s="132" t="s">
        <v>1935</v>
      </c>
      <c r="G467" s="133">
        <v>15</v>
      </c>
      <c r="H467" s="105" t="s">
        <v>590</v>
      </c>
      <c r="J467" s="93"/>
    </row>
    <row r="468" spans="1:22" ht="13.5" customHeight="1">
      <c r="A468" s="104">
        <v>2019</v>
      </c>
      <c r="D468" s="72"/>
      <c r="F468" s="132"/>
      <c r="G468" s="133">
        <f>SUM(G464:G467)</f>
        <v>27</v>
      </c>
      <c r="H468" s="105"/>
      <c r="J468" s="93"/>
    </row>
    <row r="469" spans="1:22" ht="13.5" customHeight="1">
      <c r="A469" s="124" t="s">
        <v>46</v>
      </c>
      <c r="B469" s="125"/>
      <c r="C469" s="125" t="s">
        <v>595</v>
      </c>
      <c r="D469" s="272"/>
      <c r="E469" s="127"/>
      <c r="F469" s="128"/>
      <c r="G469" s="129">
        <f>G463+G468</f>
        <v>32</v>
      </c>
      <c r="H469" s="130"/>
      <c r="J469" s="93"/>
    </row>
    <row r="470" spans="1:22" ht="13.5" customHeight="1">
      <c r="A470" s="104"/>
      <c r="D470" s="72"/>
      <c r="F470" s="132"/>
      <c r="G470" s="133"/>
      <c r="H470" s="105"/>
      <c r="J470" s="93"/>
    </row>
    <row r="471" spans="1:22" ht="13.5" customHeight="1">
      <c r="A471" s="198">
        <v>2017</v>
      </c>
      <c r="B471" s="116" t="s">
        <v>164</v>
      </c>
      <c r="C471" s="151" t="s">
        <v>193</v>
      </c>
      <c r="D471" s="116" t="s">
        <v>227</v>
      </c>
      <c r="E471" s="118">
        <v>42876</v>
      </c>
      <c r="F471" s="152" t="s">
        <v>1936</v>
      </c>
      <c r="G471" s="199">
        <v>10</v>
      </c>
      <c r="H471" s="120" t="s">
        <v>1937</v>
      </c>
      <c r="J471" s="189"/>
      <c r="K471" s="352"/>
      <c r="N471" s="271"/>
      <c r="O471" s="271"/>
      <c r="P471" s="271"/>
      <c r="Q471" s="271"/>
      <c r="R471" s="271"/>
      <c r="S471" s="271"/>
      <c r="T471" s="271"/>
      <c r="U471" s="372"/>
      <c r="V471" s="372"/>
    </row>
    <row r="472" spans="1:22" ht="13.5" customHeight="1">
      <c r="A472" s="198">
        <v>2017</v>
      </c>
      <c r="B472" s="116" t="s">
        <v>164</v>
      </c>
      <c r="C472" s="151" t="s">
        <v>193</v>
      </c>
      <c r="D472" s="116" t="s">
        <v>227</v>
      </c>
      <c r="E472" s="118">
        <v>42876</v>
      </c>
      <c r="F472" s="152" t="s">
        <v>1938</v>
      </c>
      <c r="G472" s="199">
        <v>7</v>
      </c>
      <c r="H472" s="120" t="s">
        <v>1939</v>
      </c>
      <c r="J472" s="189"/>
      <c r="K472" s="195"/>
      <c r="L472" s="271"/>
      <c r="M472" s="271"/>
      <c r="N472" s="195"/>
      <c r="O472" s="195"/>
      <c r="P472" s="195"/>
      <c r="Q472" s="195"/>
      <c r="R472" s="195"/>
      <c r="S472" s="195"/>
      <c r="T472" s="195"/>
      <c r="U472" s="197"/>
      <c r="V472" s="197"/>
    </row>
    <row r="473" spans="1:22" ht="13.5" customHeight="1">
      <c r="A473" s="198">
        <v>2017</v>
      </c>
      <c r="B473" s="116"/>
      <c r="C473" s="151"/>
      <c r="D473" s="116"/>
      <c r="E473" s="118"/>
      <c r="F473" s="152"/>
      <c r="G473" s="199">
        <f>SUM(G471:G472)</f>
        <v>17</v>
      </c>
      <c r="H473" s="120"/>
      <c r="J473" s="189"/>
      <c r="K473" s="195"/>
      <c r="L473" s="271"/>
      <c r="M473" s="271"/>
      <c r="N473" s="195"/>
      <c r="O473" s="195"/>
      <c r="P473" s="195"/>
      <c r="Q473" s="195"/>
      <c r="R473" s="195"/>
      <c r="S473" s="195"/>
      <c r="T473" s="195"/>
      <c r="U473" s="197"/>
      <c r="V473" s="197"/>
    </row>
    <row r="474" spans="1:22" s="115" customFormat="1" ht="13.5" customHeight="1">
      <c r="A474" s="134">
        <v>2018</v>
      </c>
      <c r="B474" s="107" t="s">
        <v>164</v>
      </c>
      <c r="C474" s="169" t="s">
        <v>193</v>
      </c>
      <c r="D474" s="107" t="s">
        <v>66</v>
      </c>
      <c r="E474" s="109">
        <v>43177</v>
      </c>
      <c r="F474" s="170" t="s">
        <v>1940</v>
      </c>
      <c r="G474" s="111">
        <v>5</v>
      </c>
      <c r="H474" s="112" t="s">
        <v>352</v>
      </c>
      <c r="I474" s="113"/>
      <c r="J474" s="114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2" s="115" customFormat="1" ht="13.5" customHeight="1">
      <c r="A475" s="134">
        <v>2018</v>
      </c>
      <c r="B475" s="107" t="s">
        <v>164</v>
      </c>
      <c r="C475" s="169" t="s">
        <v>193</v>
      </c>
      <c r="D475" s="107" t="s">
        <v>66</v>
      </c>
      <c r="E475" s="109">
        <v>43177</v>
      </c>
      <c r="F475" s="170" t="s">
        <v>1940</v>
      </c>
      <c r="G475" s="111">
        <v>5</v>
      </c>
      <c r="H475" s="112" t="s">
        <v>354</v>
      </c>
      <c r="I475" s="113"/>
      <c r="J475" s="114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</row>
    <row r="476" spans="1:22" s="115" customFormat="1" ht="13.5" customHeight="1">
      <c r="A476" s="134">
        <v>2018</v>
      </c>
      <c r="B476" s="107"/>
      <c r="C476" s="169"/>
      <c r="D476" s="107"/>
      <c r="E476" s="109"/>
      <c r="F476" s="170"/>
      <c r="G476" s="111">
        <f>SUM(G474:G475)</f>
        <v>10</v>
      </c>
      <c r="H476" s="112"/>
      <c r="I476" s="113"/>
      <c r="J476" s="114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</row>
    <row r="477" spans="1:22" ht="13.5" customHeight="1">
      <c r="A477" s="147">
        <v>2019</v>
      </c>
      <c r="B477" s="73" t="s">
        <v>164</v>
      </c>
      <c r="C477" s="148" t="s">
        <v>193</v>
      </c>
      <c r="D477" s="73" t="s">
        <v>70</v>
      </c>
      <c r="E477" s="85">
        <v>43183</v>
      </c>
      <c r="F477" s="88" t="s">
        <v>1941</v>
      </c>
      <c r="G477" s="133">
        <v>5</v>
      </c>
      <c r="H477" s="105" t="s">
        <v>354</v>
      </c>
      <c r="J477" s="93"/>
    </row>
    <row r="478" spans="1:22" ht="13.5" customHeight="1">
      <c r="A478" s="147">
        <v>2019</v>
      </c>
      <c r="C478" s="148"/>
      <c r="F478" s="88"/>
      <c r="G478" s="133">
        <f>SUM(G477)</f>
        <v>5</v>
      </c>
      <c r="H478" s="105"/>
      <c r="J478" s="93"/>
    </row>
    <row r="479" spans="1:22" ht="13.5" customHeight="1">
      <c r="A479" s="144" t="s">
        <v>46</v>
      </c>
      <c r="B479" s="125"/>
      <c r="C479" s="145" t="s">
        <v>598</v>
      </c>
      <c r="D479" s="125"/>
      <c r="E479" s="127"/>
      <c r="F479" s="146"/>
      <c r="G479" s="129">
        <f>G473+G476+G478</f>
        <v>32</v>
      </c>
      <c r="H479" s="130"/>
      <c r="J479" s="93"/>
    </row>
    <row r="480" spans="1:22" ht="13.5" customHeight="1">
      <c r="A480" s="178"/>
      <c r="B480" s="154"/>
      <c r="C480" s="155"/>
      <c r="D480" s="154"/>
      <c r="E480" s="156"/>
      <c r="F480" s="157"/>
      <c r="G480" s="153"/>
      <c r="H480" s="179"/>
      <c r="J480" s="93"/>
    </row>
    <row r="481" spans="1:10" ht="13.5" customHeight="1">
      <c r="A481" s="134">
        <v>2018</v>
      </c>
      <c r="B481" s="107" t="s">
        <v>53</v>
      </c>
      <c r="C481" s="171" t="s">
        <v>599</v>
      </c>
      <c r="D481" s="107" t="s">
        <v>265</v>
      </c>
      <c r="E481" s="109">
        <v>43352</v>
      </c>
      <c r="F481" s="170" t="s">
        <v>1942</v>
      </c>
      <c r="G481" s="172">
        <v>3</v>
      </c>
      <c r="H481" s="112" t="s">
        <v>601</v>
      </c>
      <c r="J481" s="2"/>
    </row>
    <row r="482" spans="1:10" ht="13.5" customHeight="1">
      <c r="A482" s="134">
        <v>2018</v>
      </c>
      <c r="B482" s="107"/>
      <c r="C482" s="171"/>
      <c r="D482" s="107"/>
      <c r="E482" s="109"/>
      <c r="F482" s="170"/>
      <c r="G482" s="172">
        <f>G481</f>
        <v>3</v>
      </c>
      <c r="H482" s="112"/>
      <c r="J482" s="2"/>
    </row>
    <row r="483" spans="1:10">
      <c r="A483" s="173">
        <v>2019</v>
      </c>
      <c r="B483" s="73" t="s">
        <v>53</v>
      </c>
      <c r="C483" s="174" t="s">
        <v>599</v>
      </c>
      <c r="D483" s="174" t="s">
        <v>277</v>
      </c>
      <c r="E483" s="175">
        <v>43716</v>
      </c>
      <c r="F483" s="176" t="s">
        <v>1943</v>
      </c>
      <c r="G483" s="173">
        <v>3</v>
      </c>
      <c r="H483" s="105" t="s">
        <v>601</v>
      </c>
    </row>
    <row r="484" spans="1:10">
      <c r="A484" s="173">
        <v>2019</v>
      </c>
      <c r="B484" s="174"/>
      <c r="C484" s="174"/>
      <c r="D484" s="174"/>
      <c r="E484" s="175"/>
      <c r="F484" s="176"/>
      <c r="G484" s="173">
        <f>SUM(G483)</f>
        <v>3</v>
      </c>
      <c r="H484" s="105"/>
    </row>
    <row r="485" spans="1:10" ht="13.5" customHeight="1">
      <c r="A485" s="144" t="s">
        <v>46</v>
      </c>
      <c r="B485" s="125"/>
      <c r="C485" s="145" t="s">
        <v>603</v>
      </c>
      <c r="D485" s="125"/>
      <c r="E485" s="127"/>
      <c r="F485" s="146"/>
      <c r="G485" s="129">
        <f>G482+G484</f>
        <v>6</v>
      </c>
      <c r="H485" s="130"/>
      <c r="J485" s="2"/>
    </row>
    <row r="486" spans="1:10" ht="13.5" customHeight="1">
      <c r="A486" s="178"/>
      <c r="B486" s="154"/>
      <c r="C486" s="155"/>
      <c r="D486" s="154"/>
      <c r="E486" s="156"/>
      <c r="F486" s="157"/>
      <c r="G486" s="153"/>
      <c r="H486" s="179"/>
      <c r="J486" s="93"/>
    </row>
    <row r="487" spans="1:10" ht="13.5" customHeight="1">
      <c r="A487" s="134">
        <v>2018</v>
      </c>
      <c r="B487" s="107" t="s">
        <v>53</v>
      </c>
      <c r="C487" s="171" t="s">
        <v>1597</v>
      </c>
      <c r="D487" s="107" t="s">
        <v>346</v>
      </c>
      <c r="E487" s="109">
        <v>43219</v>
      </c>
      <c r="F487" s="170" t="s">
        <v>1944</v>
      </c>
      <c r="G487" s="172">
        <v>5</v>
      </c>
      <c r="H487" s="112" t="s">
        <v>435</v>
      </c>
      <c r="J487" s="2"/>
    </row>
    <row r="488" spans="1:10" ht="13.5" customHeight="1">
      <c r="A488" s="134">
        <v>2018</v>
      </c>
      <c r="B488" s="107" t="s">
        <v>53</v>
      </c>
      <c r="C488" s="171" t="s">
        <v>1597</v>
      </c>
      <c r="D488" s="107" t="s">
        <v>265</v>
      </c>
      <c r="E488" s="109">
        <v>43352</v>
      </c>
      <c r="F488" s="170" t="s">
        <v>1945</v>
      </c>
      <c r="G488" s="172">
        <v>10</v>
      </c>
      <c r="H488" s="112" t="s">
        <v>429</v>
      </c>
      <c r="J488" s="2"/>
    </row>
    <row r="489" spans="1:10" ht="13.5" customHeight="1">
      <c r="A489" s="134">
        <v>2018</v>
      </c>
      <c r="B489" s="107" t="s">
        <v>53</v>
      </c>
      <c r="C489" s="171" t="s">
        <v>1597</v>
      </c>
      <c r="D489" s="107" t="s">
        <v>112</v>
      </c>
      <c r="E489" s="109">
        <v>43422</v>
      </c>
      <c r="F489" s="170" t="s">
        <v>1946</v>
      </c>
      <c r="G489" s="172">
        <v>5</v>
      </c>
      <c r="H489" s="112" t="s">
        <v>248</v>
      </c>
      <c r="J489" s="2"/>
    </row>
    <row r="490" spans="1:10" ht="13.5" customHeight="1">
      <c r="A490" s="134">
        <v>2018</v>
      </c>
      <c r="B490" s="107"/>
      <c r="C490" s="171"/>
      <c r="D490" s="107"/>
      <c r="E490" s="109"/>
      <c r="F490" s="170"/>
      <c r="G490" s="172">
        <f>SUM(G487:G489)</f>
        <v>20</v>
      </c>
      <c r="H490" s="112"/>
      <c r="J490" s="2"/>
    </row>
    <row r="491" spans="1:10" ht="13.5" customHeight="1">
      <c r="A491" s="147">
        <v>2019</v>
      </c>
      <c r="B491" s="73" t="s">
        <v>53</v>
      </c>
      <c r="C491" s="72" t="s">
        <v>1597</v>
      </c>
      <c r="D491" s="73" t="s">
        <v>112</v>
      </c>
      <c r="E491" s="85">
        <v>43786</v>
      </c>
      <c r="F491" s="88" t="s">
        <v>1946</v>
      </c>
      <c r="G491" s="87">
        <v>5</v>
      </c>
      <c r="H491" s="105" t="s">
        <v>1947</v>
      </c>
      <c r="J491" s="2"/>
    </row>
    <row r="492" spans="1:10" ht="13.5" customHeight="1">
      <c r="A492" s="147">
        <v>2019</v>
      </c>
      <c r="B492" s="73" t="s">
        <v>53</v>
      </c>
      <c r="C492" s="72" t="s">
        <v>1597</v>
      </c>
      <c r="D492" s="73" t="s">
        <v>112</v>
      </c>
      <c r="E492" s="85">
        <v>43786</v>
      </c>
      <c r="F492" s="88" t="s">
        <v>1948</v>
      </c>
      <c r="G492" s="87">
        <v>5</v>
      </c>
      <c r="H492" s="105" t="s">
        <v>481</v>
      </c>
      <c r="J492" s="2"/>
    </row>
    <row r="493" spans="1:10" ht="13.5" customHeight="1">
      <c r="A493" s="147">
        <v>2019</v>
      </c>
      <c r="B493" s="73" t="s">
        <v>53</v>
      </c>
      <c r="C493" s="72" t="s">
        <v>1597</v>
      </c>
      <c r="D493" s="73" t="s">
        <v>112</v>
      </c>
      <c r="E493" s="85">
        <v>43786</v>
      </c>
      <c r="F493" s="88" t="s">
        <v>1949</v>
      </c>
      <c r="G493" s="87">
        <v>5</v>
      </c>
      <c r="H493" s="105" t="s">
        <v>248</v>
      </c>
      <c r="J493" s="2"/>
    </row>
    <row r="494" spans="1:10" ht="13.5" customHeight="1">
      <c r="A494" s="147">
        <v>2019</v>
      </c>
      <c r="C494" s="72"/>
      <c r="F494" s="88"/>
      <c r="G494" s="87">
        <f>SUM(G491:G493)</f>
        <v>15</v>
      </c>
      <c r="H494" s="105"/>
      <c r="J494" s="2"/>
    </row>
    <row r="495" spans="1:10" ht="13.5" customHeight="1">
      <c r="A495" s="144" t="s">
        <v>46</v>
      </c>
      <c r="B495" s="125"/>
      <c r="C495" s="145" t="s">
        <v>1950</v>
      </c>
      <c r="D495" s="125"/>
      <c r="E495" s="127"/>
      <c r="F495" s="146"/>
      <c r="G495" s="129">
        <f>G490+G494</f>
        <v>35</v>
      </c>
      <c r="H495" s="130"/>
      <c r="I495" s="223" t="s">
        <v>1951</v>
      </c>
      <c r="J495" s="2"/>
    </row>
    <row r="496" spans="1:10" ht="13.5" customHeight="1">
      <c r="A496" s="147"/>
      <c r="C496" s="148"/>
      <c r="F496" s="88"/>
      <c r="G496" s="133"/>
      <c r="H496" s="105"/>
      <c r="J496" s="93"/>
    </row>
    <row r="497" spans="1:22" ht="13.5" customHeight="1">
      <c r="A497" s="339">
        <v>2016</v>
      </c>
      <c r="B497" s="266" t="s">
        <v>53</v>
      </c>
      <c r="C497" s="266" t="s">
        <v>1628</v>
      </c>
      <c r="D497" s="266" t="s">
        <v>55</v>
      </c>
      <c r="E497" s="268">
        <v>42518</v>
      </c>
      <c r="F497" s="269" t="s">
        <v>1952</v>
      </c>
      <c r="G497" s="277">
        <v>5</v>
      </c>
      <c r="H497" s="270" t="s">
        <v>435</v>
      </c>
      <c r="I497" s="271"/>
      <c r="J497" s="262"/>
      <c r="K497" s="473"/>
      <c r="L497" s="271"/>
      <c r="M497" s="271"/>
      <c r="N497" s="352"/>
      <c r="O497" s="352"/>
      <c r="P497" s="271"/>
      <c r="Q497" s="271"/>
      <c r="R497" s="271"/>
      <c r="S497" s="271"/>
      <c r="T497" s="271"/>
      <c r="U497" s="372"/>
      <c r="V497" s="372"/>
    </row>
    <row r="498" spans="1:22" ht="13.5" customHeight="1">
      <c r="A498" s="339">
        <v>2016</v>
      </c>
      <c r="B498" s="266"/>
      <c r="C498" s="266"/>
      <c r="D498" s="266"/>
      <c r="E498" s="268"/>
      <c r="F498" s="269"/>
      <c r="G498" s="277">
        <f>SUM(G497)</f>
        <v>5</v>
      </c>
      <c r="H498" s="270"/>
      <c r="I498" s="271"/>
      <c r="J498" s="262"/>
      <c r="K498" s="473"/>
      <c r="L498" s="271"/>
      <c r="M498" s="271"/>
      <c r="N498" s="352"/>
      <c r="O498" s="352"/>
      <c r="P498" s="271"/>
      <c r="Q498" s="271"/>
      <c r="R498" s="271"/>
      <c r="S498" s="271"/>
      <c r="T498" s="271"/>
      <c r="U498" s="372"/>
      <c r="V498" s="372"/>
    </row>
    <row r="499" spans="1:22" ht="13.5" customHeight="1">
      <c r="A499" s="198">
        <v>2017</v>
      </c>
      <c r="B499" s="116" t="s">
        <v>53</v>
      </c>
      <c r="C499" s="116" t="s">
        <v>1628</v>
      </c>
      <c r="D499" s="116" t="s">
        <v>819</v>
      </c>
      <c r="E499" s="118">
        <v>43037</v>
      </c>
      <c r="F499" s="152" t="s">
        <v>1953</v>
      </c>
      <c r="G499" s="469">
        <v>5</v>
      </c>
      <c r="H499" s="120" t="s">
        <v>435</v>
      </c>
      <c r="I499" s="261"/>
      <c r="J499" s="189"/>
      <c r="K499" s="261"/>
      <c r="L499" s="261"/>
      <c r="M499" s="261"/>
      <c r="N499" s="261"/>
      <c r="O499" s="261"/>
      <c r="P499" s="261"/>
      <c r="Q499" s="261"/>
      <c r="R499" s="261"/>
      <c r="S499" s="261"/>
      <c r="T499" s="261"/>
      <c r="U499" s="340"/>
      <c r="V499" s="340"/>
    </row>
    <row r="500" spans="1:22" ht="13.5" customHeight="1">
      <c r="A500" s="198">
        <v>2017</v>
      </c>
      <c r="B500" s="116" t="s">
        <v>53</v>
      </c>
      <c r="C500" s="116" t="s">
        <v>1628</v>
      </c>
      <c r="D500" s="116" t="s">
        <v>500</v>
      </c>
      <c r="E500" s="118">
        <v>43051</v>
      </c>
      <c r="F500" s="152" t="s">
        <v>1953</v>
      </c>
      <c r="G500" s="469">
        <v>5</v>
      </c>
      <c r="H500" s="120" t="s">
        <v>435</v>
      </c>
      <c r="I500" s="261"/>
      <c r="J500" s="189"/>
      <c r="K500" s="261"/>
      <c r="L500" s="261"/>
      <c r="M500" s="261"/>
      <c r="N500" s="261"/>
      <c r="O500" s="261"/>
      <c r="P500" s="261"/>
      <c r="Q500" s="261"/>
      <c r="R500" s="261"/>
      <c r="S500" s="261"/>
      <c r="T500" s="261"/>
      <c r="U500" s="340"/>
      <c r="V500" s="340"/>
    </row>
    <row r="501" spans="1:22" ht="13.5" customHeight="1">
      <c r="A501" s="198">
        <v>2017</v>
      </c>
      <c r="B501" s="116"/>
      <c r="C501" s="116"/>
      <c r="D501" s="116"/>
      <c r="E501" s="118"/>
      <c r="F501" s="152"/>
      <c r="G501" s="469">
        <f>SUM(G499:G500)</f>
        <v>10</v>
      </c>
      <c r="H501" s="120"/>
      <c r="I501" s="261"/>
      <c r="J501" s="189"/>
      <c r="K501" s="261"/>
      <c r="L501" s="261"/>
      <c r="M501" s="261"/>
      <c r="N501" s="261"/>
      <c r="O501" s="261"/>
      <c r="P501" s="261"/>
      <c r="Q501" s="261"/>
      <c r="R501" s="261"/>
      <c r="S501" s="261"/>
      <c r="T501" s="261"/>
      <c r="U501" s="340"/>
      <c r="V501" s="340"/>
    </row>
    <row r="502" spans="1:22" s="115" customFormat="1" ht="13.5" customHeight="1">
      <c r="A502" s="134">
        <v>2018</v>
      </c>
      <c r="B502" s="107" t="s">
        <v>53</v>
      </c>
      <c r="C502" s="107" t="s">
        <v>1628</v>
      </c>
      <c r="D502" s="107" t="s">
        <v>94</v>
      </c>
      <c r="E502" s="109">
        <v>43408</v>
      </c>
      <c r="F502" s="170" t="s">
        <v>1954</v>
      </c>
      <c r="G502" s="172">
        <v>5</v>
      </c>
      <c r="H502" s="112" t="s">
        <v>435</v>
      </c>
      <c r="I502" s="113"/>
      <c r="J502" s="114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</row>
    <row r="503" spans="1:22" ht="13.5" customHeight="1">
      <c r="A503" s="134">
        <v>2018</v>
      </c>
      <c r="B503" s="116"/>
      <c r="C503" s="116"/>
      <c r="D503" s="116"/>
      <c r="E503" s="118"/>
      <c r="F503" s="152"/>
      <c r="G503" s="172">
        <f>SUM(G502)</f>
        <v>5</v>
      </c>
      <c r="H503" s="120"/>
      <c r="I503" s="261"/>
      <c r="J503" s="189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340"/>
      <c r="V503" s="340"/>
    </row>
    <row r="504" spans="1:22" ht="13.5" customHeight="1">
      <c r="A504" s="147">
        <v>2019</v>
      </c>
      <c r="B504" s="73" t="s">
        <v>53</v>
      </c>
      <c r="C504" s="73" t="s">
        <v>1628</v>
      </c>
      <c r="D504" s="73" t="s">
        <v>58</v>
      </c>
      <c r="E504" s="85">
        <v>43506</v>
      </c>
      <c r="F504" s="88" t="s">
        <v>1955</v>
      </c>
      <c r="G504" s="87">
        <v>5</v>
      </c>
      <c r="H504" s="105" t="s">
        <v>435</v>
      </c>
      <c r="J504" s="93"/>
    </row>
    <row r="505" spans="1:22" ht="13.5" customHeight="1">
      <c r="A505" s="147">
        <v>2019</v>
      </c>
      <c r="B505" s="73" t="s">
        <v>53</v>
      </c>
      <c r="C505" s="73" t="s">
        <v>1628</v>
      </c>
      <c r="D505" s="73" t="s">
        <v>55</v>
      </c>
      <c r="E505" s="85">
        <v>43512</v>
      </c>
      <c r="F505" s="88" t="s">
        <v>1954</v>
      </c>
      <c r="G505" s="87">
        <v>5</v>
      </c>
      <c r="H505" s="105" t="s">
        <v>435</v>
      </c>
      <c r="J505" s="93"/>
    </row>
    <row r="506" spans="1:22" ht="13.5" customHeight="1">
      <c r="A506" s="147">
        <v>2019</v>
      </c>
      <c r="B506" s="73" t="s">
        <v>53</v>
      </c>
      <c r="C506" s="73" t="s">
        <v>1628</v>
      </c>
      <c r="D506" s="73" t="s">
        <v>55</v>
      </c>
      <c r="E506" s="85">
        <v>43512</v>
      </c>
      <c r="F506" s="88" t="s">
        <v>1956</v>
      </c>
      <c r="G506" s="87">
        <v>0</v>
      </c>
      <c r="H506" s="105" t="s">
        <v>435</v>
      </c>
      <c r="I506" s="2" t="s">
        <v>234</v>
      </c>
      <c r="J506" s="93"/>
    </row>
    <row r="507" spans="1:22" ht="13.5" customHeight="1">
      <c r="A507" s="147">
        <v>2019</v>
      </c>
      <c r="B507" s="73" t="s">
        <v>53</v>
      </c>
      <c r="C507" s="73" t="s">
        <v>1628</v>
      </c>
      <c r="D507" s="73" t="s">
        <v>227</v>
      </c>
      <c r="E507" s="85">
        <v>43604</v>
      </c>
      <c r="F507" s="88" t="s">
        <v>1954</v>
      </c>
      <c r="G507" s="87">
        <v>10</v>
      </c>
      <c r="H507" s="105" t="s">
        <v>1957</v>
      </c>
      <c r="J507" s="93"/>
    </row>
    <row r="508" spans="1:22" ht="13.5" customHeight="1">
      <c r="A508" s="147">
        <v>2019</v>
      </c>
      <c r="B508" s="73" t="s">
        <v>53</v>
      </c>
      <c r="C508" s="73" t="s">
        <v>1628</v>
      </c>
      <c r="D508" s="73" t="s">
        <v>819</v>
      </c>
      <c r="E508" s="85">
        <v>43765</v>
      </c>
      <c r="F508" s="88" t="s">
        <v>1954</v>
      </c>
      <c r="G508" s="87">
        <v>5</v>
      </c>
      <c r="H508" s="105" t="s">
        <v>435</v>
      </c>
      <c r="J508" s="93"/>
    </row>
    <row r="509" spans="1:22" ht="13.5" customHeight="1">
      <c r="A509" s="147">
        <v>2019</v>
      </c>
      <c r="B509" s="73" t="s">
        <v>53</v>
      </c>
      <c r="C509" s="73" t="s">
        <v>1628</v>
      </c>
      <c r="D509" s="73" t="s">
        <v>94</v>
      </c>
      <c r="E509" s="85">
        <v>43772</v>
      </c>
      <c r="F509" s="88" t="s">
        <v>1958</v>
      </c>
      <c r="G509" s="87">
        <v>5</v>
      </c>
      <c r="H509" s="105" t="s">
        <v>435</v>
      </c>
      <c r="J509" s="93"/>
    </row>
    <row r="510" spans="1:22" ht="13.5" customHeight="1">
      <c r="A510" s="147">
        <v>2019</v>
      </c>
      <c r="F510" s="88"/>
      <c r="G510" s="87">
        <f>SUM(G504:G509)</f>
        <v>30</v>
      </c>
      <c r="H510" s="105"/>
      <c r="J510" s="93"/>
    </row>
    <row r="511" spans="1:22" ht="13.5" customHeight="1">
      <c r="A511" s="144" t="s">
        <v>46</v>
      </c>
      <c r="B511" s="125"/>
      <c r="C511" s="125" t="s">
        <v>1959</v>
      </c>
      <c r="D511" s="125"/>
      <c r="E511" s="127"/>
      <c r="F511" s="146"/>
      <c r="G511" s="264">
        <f>G498+G501+G503+G510</f>
        <v>50</v>
      </c>
      <c r="H511" s="130"/>
      <c r="I511" s="223" t="s">
        <v>1951</v>
      </c>
      <c r="J511" s="93"/>
    </row>
    <row r="512" spans="1:22" ht="13.5" customHeight="1">
      <c r="A512" s="363">
        <v>2017</v>
      </c>
      <c r="B512" s="116" t="s">
        <v>91</v>
      </c>
      <c r="C512" s="116" t="s">
        <v>126</v>
      </c>
      <c r="D512" s="117" t="s">
        <v>222</v>
      </c>
      <c r="E512" s="118">
        <v>42799</v>
      </c>
      <c r="F512" s="119" t="s">
        <v>1960</v>
      </c>
      <c r="G512" s="199">
        <v>7</v>
      </c>
      <c r="H512" s="120" t="s">
        <v>1961</v>
      </c>
      <c r="I512" s="261"/>
      <c r="J512" s="189"/>
      <c r="K512" s="271"/>
      <c r="N512" s="195"/>
      <c r="O512" s="195"/>
      <c r="P512" s="195"/>
      <c r="Q512" s="195"/>
      <c r="R512" s="195"/>
      <c r="S512" s="195"/>
      <c r="T512" s="195"/>
      <c r="U512" s="197"/>
      <c r="V512" s="197"/>
    </row>
    <row r="513" spans="1:22" ht="13.5" customHeight="1">
      <c r="A513" s="198">
        <v>2017</v>
      </c>
      <c r="B513" s="116" t="s">
        <v>91</v>
      </c>
      <c r="C513" s="151" t="s">
        <v>126</v>
      </c>
      <c r="D513" s="116" t="s">
        <v>227</v>
      </c>
      <c r="E513" s="118">
        <v>42876</v>
      </c>
      <c r="F513" s="152" t="s">
        <v>1962</v>
      </c>
      <c r="G513" s="199">
        <v>7</v>
      </c>
      <c r="H513" s="120" t="s">
        <v>1963</v>
      </c>
      <c r="J513" s="189"/>
      <c r="K513" s="113"/>
      <c r="L513" s="195"/>
      <c r="M513" s="195"/>
      <c r="N513" s="195"/>
      <c r="O513" s="195"/>
      <c r="P513" s="271"/>
      <c r="Q513" s="271"/>
      <c r="R513" s="271"/>
      <c r="S513" s="271"/>
      <c r="T513" s="271"/>
      <c r="U513" s="372"/>
      <c r="V513" s="372"/>
    </row>
    <row r="514" spans="1:22" ht="13.5" customHeight="1">
      <c r="A514" s="198">
        <v>2017</v>
      </c>
      <c r="B514" s="116" t="s">
        <v>91</v>
      </c>
      <c r="C514" s="151" t="s">
        <v>126</v>
      </c>
      <c r="D514" s="116" t="s">
        <v>227</v>
      </c>
      <c r="E514" s="118">
        <v>42876</v>
      </c>
      <c r="F514" s="152" t="s">
        <v>1964</v>
      </c>
      <c r="G514" s="199">
        <v>3</v>
      </c>
      <c r="H514" s="120" t="s">
        <v>1965</v>
      </c>
      <c r="J514" s="189"/>
      <c r="K514" s="271"/>
      <c r="L514" s="195"/>
      <c r="M514" s="195"/>
      <c r="N514" s="195"/>
      <c r="O514" s="195"/>
      <c r="P514" s="271"/>
      <c r="Q514" s="271"/>
      <c r="R514" s="271"/>
      <c r="S514" s="271"/>
      <c r="T514" s="271"/>
      <c r="U514" s="372"/>
      <c r="V514" s="372"/>
    </row>
    <row r="515" spans="1:22" ht="13.5" customHeight="1">
      <c r="A515" s="198">
        <v>2017</v>
      </c>
      <c r="B515" s="116" t="s">
        <v>91</v>
      </c>
      <c r="C515" s="151" t="s">
        <v>126</v>
      </c>
      <c r="D515" s="116" t="s">
        <v>1663</v>
      </c>
      <c r="E515" s="118">
        <v>42883</v>
      </c>
      <c r="F515" s="152" t="s">
        <v>1964</v>
      </c>
      <c r="G515" s="199">
        <v>5</v>
      </c>
      <c r="H515" s="120" t="s">
        <v>1966</v>
      </c>
      <c r="J515" s="189"/>
      <c r="L515" s="195"/>
      <c r="M515" s="195"/>
      <c r="N515" s="195"/>
      <c r="O515" s="195"/>
      <c r="P515" s="271"/>
      <c r="Q515" s="271"/>
      <c r="R515" s="271"/>
      <c r="S515" s="271"/>
      <c r="T515" s="271"/>
      <c r="U515" s="372"/>
      <c r="V515" s="372"/>
    </row>
    <row r="516" spans="1:22" ht="13.5" customHeight="1">
      <c r="A516" s="198">
        <v>2017</v>
      </c>
      <c r="B516" s="116" t="s">
        <v>91</v>
      </c>
      <c r="C516" s="151" t="s">
        <v>126</v>
      </c>
      <c r="D516" s="116" t="s">
        <v>819</v>
      </c>
      <c r="E516" s="118">
        <v>43037</v>
      </c>
      <c r="F516" s="152" t="s">
        <v>1967</v>
      </c>
      <c r="G516" s="199">
        <v>10</v>
      </c>
      <c r="H516" s="120" t="s">
        <v>236</v>
      </c>
      <c r="J516" s="189"/>
      <c r="L516" s="195"/>
      <c r="M516" s="195"/>
      <c r="N516" s="195"/>
      <c r="O516" s="195"/>
      <c r="P516" s="271"/>
      <c r="Q516" s="271"/>
      <c r="R516" s="271"/>
      <c r="S516" s="271"/>
      <c r="T516" s="271"/>
      <c r="U516" s="372"/>
      <c r="V516" s="372"/>
    </row>
    <row r="517" spans="1:22" ht="13.5" customHeight="1">
      <c r="A517" s="198">
        <v>2017</v>
      </c>
      <c r="B517" s="116" t="s">
        <v>91</v>
      </c>
      <c r="C517" s="151" t="s">
        <v>126</v>
      </c>
      <c r="D517" s="116" t="s">
        <v>500</v>
      </c>
      <c r="E517" s="118">
        <v>43051</v>
      </c>
      <c r="F517" s="152" t="s">
        <v>1968</v>
      </c>
      <c r="G517" s="199">
        <v>10</v>
      </c>
      <c r="H517" s="120" t="s">
        <v>236</v>
      </c>
      <c r="J517" s="189"/>
      <c r="L517" s="195"/>
      <c r="M517" s="195"/>
      <c r="N517" s="195"/>
      <c r="O517" s="195"/>
      <c r="P517" s="271"/>
      <c r="Q517" s="271"/>
      <c r="R517" s="271"/>
      <c r="S517" s="271"/>
      <c r="T517" s="271"/>
      <c r="U517" s="372"/>
      <c r="V517" s="372"/>
    </row>
    <row r="518" spans="1:22" ht="13.5" customHeight="1">
      <c r="A518" s="198">
        <v>2017</v>
      </c>
      <c r="B518" s="116"/>
      <c r="C518" s="151"/>
      <c r="D518" s="116"/>
      <c r="E518" s="118"/>
      <c r="F518" s="152"/>
      <c r="G518" s="199">
        <f>SUM(G512:G517)</f>
        <v>42</v>
      </c>
      <c r="H518" s="120"/>
      <c r="J518" s="189"/>
      <c r="L518" s="195"/>
      <c r="M518" s="195"/>
      <c r="N518" s="195"/>
      <c r="O518" s="195"/>
      <c r="P518" s="271"/>
      <c r="Q518" s="271"/>
      <c r="R518" s="271"/>
      <c r="S518" s="271"/>
      <c r="T518" s="271"/>
      <c r="U518" s="372"/>
      <c r="V518" s="372"/>
    </row>
    <row r="519" spans="1:22" s="115" customFormat="1">
      <c r="A519" s="134">
        <v>2018</v>
      </c>
      <c r="B519" s="107" t="s">
        <v>91</v>
      </c>
      <c r="C519" s="107" t="s">
        <v>126</v>
      </c>
      <c r="D519" s="107" t="s">
        <v>227</v>
      </c>
      <c r="E519" s="135">
        <v>43240</v>
      </c>
      <c r="F519" s="136" t="s">
        <v>1969</v>
      </c>
      <c r="G519" s="111">
        <v>10</v>
      </c>
      <c r="H519" s="112" t="s">
        <v>610</v>
      </c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</row>
    <row r="520" spans="1:22" s="115" customFormat="1">
      <c r="A520" s="134">
        <v>2018</v>
      </c>
      <c r="B520" s="107" t="s">
        <v>91</v>
      </c>
      <c r="C520" s="107" t="s">
        <v>126</v>
      </c>
      <c r="D520" s="107" t="s">
        <v>227</v>
      </c>
      <c r="E520" s="135">
        <v>43240</v>
      </c>
      <c r="F520" s="136" t="s">
        <v>1970</v>
      </c>
      <c r="G520" s="111">
        <v>7</v>
      </c>
      <c r="H520" s="112" t="s">
        <v>612</v>
      </c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</row>
    <row r="521" spans="1:22" s="115" customFormat="1">
      <c r="A521" s="134">
        <v>2018</v>
      </c>
      <c r="B521" s="107" t="s">
        <v>91</v>
      </c>
      <c r="C521" s="107" t="s">
        <v>126</v>
      </c>
      <c r="D521" s="107" t="s">
        <v>500</v>
      </c>
      <c r="E521" s="135">
        <v>43415</v>
      </c>
      <c r="F521" s="136" t="s">
        <v>1971</v>
      </c>
      <c r="G521" s="111">
        <v>5</v>
      </c>
      <c r="H521" s="112" t="s">
        <v>236</v>
      </c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</row>
    <row r="522" spans="1:22" s="115" customFormat="1">
      <c r="A522" s="134">
        <v>2018</v>
      </c>
      <c r="B522" s="107" t="s">
        <v>91</v>
      </c>
      <c r="C522" s="107" t="s">
        <v>126</v>
      </c>
      <c r="D522" s="107" t="s">
        <v>500</v>
      </c>
      <c r="E522" s="135">
        <v>43415</v>
      </c>
      <c r="F522" s="136" t="s">
        <v>1971</v>
      </c>
      <c r="G522" s="111">
        <v>5</v>
      </c>
      <c r="H522" s="112" t="s">
        <v>273</v>
      </c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</row>
    <row r="523" spans="1:22" s="115" customFormat="1">
      <c r="A523" s="134">
        <v>2018</v>
      </c>
      <c r="B523" s="107"/>
      <c r="C523" s="107"/>
      <c r="D523" s="107"/>
      <c r="E523" s="135"/>
      <c r="F523" s="136"/>
      <c r="G523" s="111">
        <f>SUM(G519:G522)</f>
        <v>27</v>
      </c>
      <c r="H523" s="112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</row>
    <row r="524" spans="1:22" ht="13.5" customHeight="1">
      <c r="A524" s="144" t="s">
        <v>46</v>
      </c>
      <c r="B524" s="125"/>
      <c r="C524" s="145" t="s">
        <v>614</v>
      </c>
      <c r="D524" s="125"/>
      <c r="E524" s="127"/>
      <c r="F524" s="146"/>
      <c r="G524" s="129">
        <f>G518+G523</f>
        <v>69</v>
      </c>
      <c r="H524" s="130"/>
      <c r="J524" s="93"/>
    </row>
    <row r="525" spans="1:22" ht="13.5" customHeight="1">
      <c r="A525" s="147"/>
      <c r="C525" s="148"/>
      <c r="F525" s="88"/>
      <c r="G525" s="133"/>
      <c r="H525" s="105"/>
      <c r="J525" s="93"/>
    </row>
    <row r="526" spans="1:22" s="340" customFormat="1" ht="13.5" customHeight="1">
      <c r="A526" s="363">
        <v>2017</v>
      </c>
      <c r="B526" s="116" t="s">
        <v>91</v>
      </c>
      <c r="C526" s="116" t="s">
        <v>211</v>
      </c>
      <c r="D526" s="342" t="s">
        <v>461</v>
      </c>
      <c r="E526" s="118">
        <v>43002</v>
      </c>
      <c r="F526" s="152" t="s">
        <v>1972</v>
      </c>
      <c r="G526" s="469">
        <v>5</v>
      </c>
      <c r="H526" s="120" t="s">
        <v>236</v>
      </c>
      <c r="I526" s="261"/>
      <c r="J526" s="189"/>
      <c r="K526" s="261"/>
      <c r="L526" s="261"/>
      <c r="M526" s="261"/>
      <c r="N526" s="261"/>
      <c r="O526" s="261"/>
      <c r="P526" s="261"/>
      <c r="Q526" s="261"/>
      <c r="R526" s="261"/>
      <c r="S526" s="261"/>
      <c r="T526" s="261"/>
    </row>
    <row r="527" spans="1:22" s="340" customFormat="1" ht="13.5" customHeight="1">
      <c r="A527" s="363">
        <v>2017</v>
      </c>
      <c r="B527" s="116" t="s">
        <v>91</v>
      </c>
      <c r="C527" s="116" t="s">
        <v>211</v>
      </c>
      <c r="D527" s="342" t="s">
        <v>461</v>
      </c>
      <c r="E527" s="118">
        <v>43002</v>
      </c>
      <c r="F527" s="152" t="s">
        <v>1972</v>
      </c>
      <c r="G527" s="469">
        <v>5</v>
      </c>
      <c r="H527" s="120" t="s">
        <v>273</v>
      </c>
      <c r="I527" s="2"/>
      <c r="J527" s="189"/>
      <c r="K527" s="261"/>
      <c r="L527" s="261"/>
      <c r="M527" s="261"/>
      <c r="N527" s="261"/>
      <c r="O527" s="261"/>
      <c r="P527" s="261"/>
      <c r="Q527" s="261"/>
      <c r="R527" s="261"/>
      <c r="S527" s="261"/>
      <c r="T527" s="261"/>
    </row>
    <row r="528" spans="1:22" s="340" customFormat="1" ht="13.5" customHeight="1">
      <c r="A528" s="363">
        <v>2017</v>
      </c>
      <c r="B528" s="116"/>
      <c r="C528" s="116"/>
      <c r="D528" s="342"/>
      <c r="E528" s="118"/>
      <c r="F528" s="152"/>
      <c r="G528" s="469">
        <f>SUM(G526:G527)</f>
        <v>10</v>
      </c>
      <c r="H528" s="120"/>
      <c r="I528" s="261"/>
      <c r="J528" s="189"/>
      <c r="K528" s="261"/>
      <c r="L528" s="261"/>
      <c r="M528" s="261"/>
      <c r="N528" s="261"/>
      <c r="O528" s="261"/>
      <c r="P528" s="261"/>
      <c r="Q528" s="261"/>
      <c r="R528" s="261"/>
      <c r="S528" s="261"/>
      <c r="T528" s="261"/>
    </row>
    <row r="529" spans="1:22" s="115" customFormat="1">
      <c r="A529" s="134">
        <v>2018</v>
      </c>
      <c r="B529" s="107" t="s">
        <v>91</v>
      </c>
      <c r="C529" s="107" t="s">
        <v>211</v>
      </c>
      <c r="D529" s="107" t="s">
        <v>227</v>
      </c>
      <c r="E529" s="135">
        <v>43240</v>
      </c>
      <c r="F529" s="136" t="s">
        <v>1973</v>
      </c>
      <c r="G529" s="111">
        <v>3</v>
      </c>
      <c r="H529" s="112" t="s">
        <v>616</v>
      </c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</row>
    <row r="530" spans="1:22" s="115" customFormat="1">
      <c r="A530" s="134">
        <v>2018</v>
      </c>
      <c r="B530" s="107"/>
      <c r="C530" s="107"/>
      <c r="D530" s="107"/>
      <c r="E530" s="135"/>
      <c r="F530" s="136"/>
      <c r="G530" s="111">
        <f>G529</f>
        <v>3</v>
      </c>
      <c r="H530" s="112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</row>
    <row r="531" spans="1:22" ht="13.5" customHeight="1">
      <c r="A531" s="124" t="s">
        <v>46</v>
      </c>
      <c r="B531" s="125"/>
      <c r="C531" s="125" t="s">
        <v>617</v>
      </c>
      <c r="D531" s="272"/>
      <c r="E531" s="127"/>
      <c r="F531" s="146"/>
      <c r="G531" s="264">
        <f>G528+G530</f>
        <v>13</v>
      </c>
      <c r="H531" s="130"/>
      <c r="J531" s="93"/>
    </row>
    <row r="532" spans="1:22" ht="13.5" customHeight="1">
      <c r="A532" s="104"/>
      <c r="D532" s="72"/>
      <c r="F532" s="88"/>
      <c r="H532" s="105"/>
      <c r="J532" s="93"/>
    </row>
    <row r="533" spans="1:22" ht="13.5" customHeight="1">
      <c r="A533" s="276">
        <v>2016</v>
      </c>
      <c r="B533" s="266" t="s">
        <v>53</v>
      </c>
      <c r="C533" s="266" t="s">
        <v>144</v>
      </c>
      <c r="D533" s="267" t="s">
        <v>81</v>
      </c>
      <c r="E533" s="268">
        <v>42406</v>
      </c>
      <c r="F533" s="269" t="s">
        <v>618</v>
      </c>
      <c r="G533" s="277">
        <v>5</v>
      </c>
      <c r="H533" s="270" t="s">
        <v>248</v>
      </c>
      <c r="I533" s="271"/>
      <c r="J533" s="262"/>
      <c r="K533" s="271"/>
      <c r="L533" s="195"/>
      <c r="M533" s="195"/>
      <c r="N533" s="195"/>
      <c r="O533" s="195"/>
      <c r="P533" s="352"/>
      <c r="Q533" s="352"/>
      <c r="R533" s="352"/>
      <c r="S533" s="352"/>
      <c r="T533" s="352"/>
      <c r="U533" s="353"/>
      <c r="V533" s="353"/>
    </row>
    <row r="534" spans="1:22" ht="13.5" customHeight="1">
      <c r="A534" s="276">
        <v>2016</v>
      </c>
      <c r="B534" s="266"/>
      <c r="C534" s="266"/>
      <c r="D534" s="267"/>
      <c r="E534" s="268"/>
      <c r="F534" s="269"/>
      <c r="G534" s="277">
        <f>SUM(G533)</f>
        <v>5</v>
      </c>
      <c r="H534" s="270"/>
      <c r="I534" s="271"/>
      <c r="J534" s="262"/>
      <c r="K534" s="271"/>
      <c r="L534" s="195"/>
      <c r="M534" s="195"/>
      <c r="N534" s="195"/>
      <c r="O534" s="195"/>
      <c r="P534" s="352"/>
      <c r="Q534" s="352"/>
      <c r="R534" s="352"/>
      <c r="S534" s="352"/>
      <c r="T534" s="352"/>
      <c r="U534" s="353"/>
      <c r="V534" s="353"/>
    </row>
    <row r="535" spans="1:22" ht="16.149999999999999" customHeight="1">
      <c r="A535" s="134">
        <v>2018</v>
      </c>
      <c r="B535" s="107" t="s">
        <v>53</v>
      </c>
      <c r="C535" s="107" t="s">
        <v>144</v>
      </c>
      <c r="D535" s="107" t="s">
        <v>265</v>
      </c>
      <c r="E535" s="109">
        <v>43352</v>
      </c>
      <c r="F535" s="170" t="s">
        <v>1974</v>
      </c>
      <c r="G535" s="172">
        <v>3</v>
      </c>
      <c r="H535" s="112" t="s">
        <v>620</v>
      </c>
      <c r="J535" s="2"/>
    </row>
    <row r="536" spans="1:22">
      <c r="A536" s="134">
        <v>2018</v>
      </c>
      <c r="B536" s="107" t="s">
        <v>53</v>
      </c>
      <c r="C536" s="107" t="s">
        <v>144</v>
      </c>
      <c r="D536" s="107" t="s">
        <v>265</v>
      </c>
      <c r="E536" s="109">
        <v>43352</v>
      </c>
      <c r="F536" s="170" t="s">
        <v>1975</v>
      </c>
      <c r="G536" s="172">
        <v>7</v>
      </c>
      <c r="H536" s="112" t="s">
        <v>622</v>
      </c>
      <c r="J536" s="2"/>
    </row>
    <row r="537" spans="1:22">
      <c r="A537" s="134">
        <v>2018</v>
      </c>
      <c r="B537" s="107"/>
      <c r="C537" s="171"/>
      <c r="D537" s="107"/>
      <c r="E537" s="109"/>
      <c r="F537" s="170"/>
      <c r="G537" s="172">
        <f>SUM(G535:G536)</f>
        <v>10</v>
      </c>
      <c r="H537" s="112"/>
      <c r="J537" s="2"/>
    </row>
    <row r="538" spans="1:22">
      <c r="A538" s="173">
        <v>2019</v>
      </c>
      <c r="B538" s="73" t="s">
        <v>53</v>
      </c>
      <c r="C538" s="73" t="s">
        <v>144</v>
      </c>
      <c r="D538" s="73" t="s">
        <v>461</v>
      </c>
      <c r="E538" s="175">
        <v>43730</v>
      </c>
      <c r="F538" s="150" t="s">
        <v>1976</v>
      </c>
      <c r="G538" s="173">
        <v>2</v>
      </c>
      <c r="H538" s="105" t="s">
        <v>248</v>
      </c>
    </row>
    <row r="539" spans="1:22">
      <c r="A539" s="173">
        <v>2019</v>
      </c>
      <c r="B539" s="107"/>
      <c r="C539" s="171"/>
      <c r="D539" s="107"/>
      <c r="E539" s="109"/>
      <c r="F539" s="170"/>
      <c r="G539" s="87">
        <f>SUM(G538)</f>
        <v>2</v>
      </c>
      <c r="H539" s="112"/>
      <c r="J539" s="2"/>
    </row>
    <row r="540" spans="1:22" ht="13.5" customHeight="1">
      <c r="A540" s="124" t="s">
        <v>46</v>
      </c>
      <c r="B540" s="125"/>
      <c r="C540" s="125" t="s">
        <v>624</v>
      </c>
      <c r="D540" s="272"/>
      <c r="E540" s="127"/>
      <c r="F540" s="146"/>
      <c r="G540" s="264">
        <f>G534+G537+G539</f>
        <v>17</v>
      </c>
      <c r="H540" s="130"/>
      <c r="J540" s="93"/>
    </row>
    <row r="541" spans="1:22" ht="13.5" customHeight="1">
      <c r="A541" s="104"/>
      <c r="D541" s="72"/>
      <c r="F541" s="88"/>
      <c r="H541" s="105"/>
      <c r="J541" s="93"/>
    </row>
    <row r="542" spans="1:22" ht="13.5" customHeight="1">
      <c r="A542" s="198">
        <v>2017</v>
      </c>
      <c r="B542" s="116" t="s">
        <v>91</v>
      </c>
      <c r="C542" s="151" t="s">
        <v>165</v>
      </c>
      <c r="D542" s="116" t="s">
        <v>227</v>
      </c>
      <c r="E542" s="118">
        <v>42988</v>
      </c>
      <c r="F542" s="152" t="s">
        <v>1977</v>
      </c>
      <c r="G542" s="199">
        <v>3</v>
      </c>
      <c r="H542" s="120" t="s">
        <v>1978</v>
      </c>
      <c r="J542" s="349"/>
      <c r="L542" s="195"/>
      <c r="M542" s="195"/>
      <c r="N542" s="195"/>
      <c r="O542" s="195"/>
      <c r="P542" s="374"/>
      <c r="Q542" s="374"/>
      <c r="R542" s="374"/>
      <c r="S542" s="374"/>
      <c r="T542" s="374"/>
      <c r="U542" s="410"/>
      <c r="V542" s="410"/>
    </row>
    <row r="543" spans="1:22" ht="13.5" customHeight="1">
      <c r="A543" s="363">
        <v>2017</v>
      </c>
      <c r="B543" s="116" t="s">
        <v>91</v>
      </c>
      <c r="C543" s="116" t="s">
        <v>165</v>
      </c>
      <c r="D543" s="117" t="s">
        <v>222</v>
      </c>
      <c r="E543" s="118">
        <v>42799</v>
      </c>
      <c r="F543" s="119" t="s">
        <v>1979</v>
      </c>
      <c r="G543" s="199">
        <v>10</v>
      </c>
      <c r="H543" s="120" t="s">
        <v>1980</v>
      </c>
      <c r="I543" s="261"/>
      <c r="J543" s="189"/>
      <c r="K543" s="271"/>
      <c r="L543" s="352"/>
      <c r="M543" s="352"/>
      <c r="N543" s="113"/>
      <c r="O543" s="113"/>
      <c r="P543" s="195"/>
      <c r="Q543" s="195"/>
      <c r="R543" s="195"/>
      <c r="S543" s="195"/>
      <c r="T543" s="195"/>
      <c r="U543" s="197"/>
      <c r="V543" s="197"/>
    </row>
    <row r="544" spans="1:22" ht="13.5" customHeight="1">
      <c r="A544" s="198">
        <v>2017</v>
      </c>
      <c r="B544" s="116" t="s">
        <v>91</v>
      </c>
      <c r="C544" s="151" t="s">
        <v>165</v>
      </c>
      <c r="D544" s="116" t="s">
        <v>227</v>
      </c>
      <c r="E544" s="118">
        <v>42876</v>
      </c>
      <c r="F544" s="152" t="s">
        <v>1981</v>
      </c>
      <c r="G544" s="199">
        <v>3</v>
      </c>
      <c r="H544" s="120" t="s">
        <v>1982</v>
      </c>
      <c r="J544" s="189"/>
      <c r="K544" s="271"/>
      <c r="L544" s="352"/>
      <c r="M544" s="352"/>
      <c r="N544" s="474"/>
      <c r="O544" s="474"/>
      <c r="P544" s="474"/>
      <c r="Q544" s="474"/>
      <c r="R544" s="474"/>
      <c r="S544" s="474"/>
      <c r="T544" s="474"/>
      <c r="U544" s="475"/>
      <c r="V544" s="475"/>
    </row>
    <row r="545" spans="1:22" ht="13.5" customHeight="1">
      <c r="A545" s="198">
        <v>2017</v>
      </c>
      <c r="B545" s="116"/>
      <c r="C545" s="151"/>
      <c r="D545" s="116"/>
      <c r="E545" s="118"/>
      <c r="F545" s="152"/>
      <c r="G545" s="199">
        <f>SUM(G542:G544)</f>
        <v>16</v>
      </c>
      <c r="H545" s="120"/>
      <c r="J545" s="189"/>
      <c r="K545" s="271"/>
      <c r="L545" s="352"/>
      <c r="M545" s="352"/>
      <c r="N545" s="474"/>
      <c r="O545" s="474"/>
      <c r="P545" s="474"/>
      <c r="Q545" s="474"/>
      <c r="R545" s="474"/>
      <c r="S545" s="474"/>
      <c r="T545" s="474"/>
      <c r="U545" s="475"/>
      <c r="V545" s="475"/>
    </row>
    <row r="546" spans="1:22" s="115" customFormat="1" ht="13.5" customHeight="1">
      <c r="A546" s="134">
        <v>2018</v>
      </c>
      <c r="B546" s="107" t="s">
        <v>91</v>
      </c>
      <c r="C546" s="169" t="s">
        <v>165</v>
      </c>
      <c r="D546" s="107" t="s">
        <v>55</v>
      </c>
      <c r="E546" s="109">
        <v>43149</v>
      </c>
      <c r="F546" s="170" t="s">
        <v>1983</v>
      </c>
      <c r="G546" s="111">
        <v>10</v>
      </c>
      <c r="H546" s="112" t="s">
        <v>626</v>
      </c>
      <c r="I546" s="113"/>
      <c r="J546" s="114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</row>
    <row r="547" spans="1:22" s="115" customFormat="1">
      <c r="A547" s="134">
        <v>2018</v>
      </c>
      <c r="B547" s="107" t="s">
        <v>91</v>
      </c>
      <c r="C547" s="107" t="s">
        <v>165</v>
      </c>
      <c r="D547" s="107" t="s">
        <v>227</v>
      </c>
      <c r="E547" s="135">
        <v>43240</v>
      </c>
      <c r="F547" s="136" t="s">
        <v>1984</v>
      </c>
      <c r="G547" s="111">
        <v>3</v>
      </c>
      <c r="H547" s="112" t="s">
        <v>628</v>
      </c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</row>
    <row r="548" spans="1:22" s="115" customFormat="1">
      <c r="A548" s="134">
        <v>2018</v>
      </c>
      <c r="B548" s="107" t="s">
        <v>91</v>
      </c>
      <c r="C548" s="107" t="s">
        <v>165</v>
      </c>
      <c r="D548" s="107" t="s">
        <v>227</v>
      </c>
      <c r="E548" s="135">
        <v>43240</v>
      </c>
      <c r="F548" s="136" t="s">
        <v>1985</v>
      </c>
      <c r="G548" s="111">
        <v>10</v>
      </c>
      <c r="H548" s="112" t="s">
        <v>630</v>
      </c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</row>
    <row r="549" spans="1:22" s="115" customFormat="1">
      <c r="A549" s="134">
        <v>2018</v>
      </c>
      <c r="B549" s="107" t="s">
        <v>91</v>
      </c>
      <c r="C549" s="107" t="s">
        <v>165</v>
      </c>
      <c r="D549" s="107" t="s">
        <v>370</v>
      </c>
      <c r="E549" s="109">
        <v>43247</v>
      </c>
      <c r="F549" s="170" t="s">
        <v>1986</v>
      </c>
      <c r="G549" s="111">
        <v>5</v>
      </c>
      <c r="H549" s="112" t="s">
        <v>632</v>
      </c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</row>
    <row r="550" spans="1:22" s="115" customFormat="1" ht="13.5" customHeight="1">
      <c r="A550" s="134">
        <v>2018</v>
      </c>
      <c r="B550" s="107"/>
      <c r="C550" s="169"/>
      <c r="D550" s="107"/>
      <c r="E550" s="109"/>
      <c r="F550" s="170"/>
      <c r="G550" s="111">
        <f>SUM(G546:G549)</f>
        <v>28</v>
      </c>
      <c r="H550" s="112"/>
      <c r="I550" s="113"/>
      <c r="J550" s="114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</row>
    <row r="551" spans="1:22">
      <c r="A551" s="173">
        <v>2019</v>
      </c>
      <c r="B551" s="73" t="s">
        <v>91</v>
      </c>
      <c r="C551" s="174" t="s">
        <v>165</v>
      </c>
      <c r="D551" s="174" t="s">
        <v>277</v>
      </c>
      <c r="E551" s="175">
        <v>43716</v>
      </c>
      <c r="F551" s="176" t="s">
        <v>1987</v>
      </c>
      <c r="G551" s="173">
        <v>7</v>
      </c>
      <c r="H551" s="105" t="s">
        <v>634</v>
      </c>
    </row>
    <row r="552" spans="1:22">
      <c r="A552" s="173">
        <v>2019</v>
      </c>
      <c r="B552" s="174"/>
      <c r="C552" s="174"/>
      <c r="D552" s="174"/>
      <c r="E552" s="175"/>
      <c r="F552" s="176"/>
      <c r="G552" s="173">
        <f>SUM(G551)</f>
        <v>7</v>
      </c>
      <c r="H552" s="105"/>
    </row>
    <row r="553" spans="1:22" ht="13.5" customHeight="1">
      <c r="A553" s="144" t="s">
        <v>46</v>
      </c>
      <c r="B553" s="125"/>
      <c r="C553" s="145" t="s">
        <v>640</v>
      </c>
      <c r="D553" s="125"/>
      <c r="E553" s="127"/>
      <c r="F553" s="146"/>
      <c r="G553" s="129">
        <f>G545+G550+G552</f>
        <v>51</v>
      </c>
      <c r="H553" s="130"/>
      <c r="I553" s="223" t="s">
        <v>1761</v>
      </c>
      <c r="J553" s="93"/>
    </row>
    <row r="554" spans="1:22" ht="13.5" customHeight="1">
      <c r="A554" s="147"/>
      <c r="C554" s="148"/>
      <c r="F554" s="88"/>
      <c r="G554" s="133"/>
      <c r="H554" s="105"/>
      <c r="J554" s="93"/>
    </row>
    <row r="555" spans="1:22">
      <c r="A555" s="137">
        <v>2019</v>
      </c>
      <c r="B555" s="73" t="s">
        <v>164</v>
      </c>
      <c r="C555" s="148" t="s">
        <v>1988</v>
      </c>
      <c r="D555" s="138" t="s">
        <v>227</v>
      </c>
      <c r="E555" s="139">
        <v>43604</v>
      </c>
      <c r="F555" s="140" t="s">
        <v>1989</v>
      </c>
      <c r="G555" s="141">
        <v>7</v>
      </c>
      <c r="H555" s="142" t="s">
        <v>1990</v>
      </c>
      <c r="J555" s="2"/>
    </row>
    <row r="556" spans="1:22">
      <c r="A556" s="137">
        <v>2019</v>
      </c>
      <c r="B556" s="73" t="s">
        <v>164</v>
      </c>
      <c r="C556" s="148" t="s">
        <v>1988</v>
      </c>
      <c r="D556" s="138" t="s">
        <v>227</v>
      </c>
      <c r="E556" s="139">
        <v>43604</v>
      </c>
      <c r="F556" s="140" t="s">
        <v>1991</v>
      </c>
      <c r="G556" s="141">
        <v>10</v>
      </c>
      <c r="H556" s="142" t="s">
        <v>1992</v>
      </c>
      <c r="J556" s="2"/>
    </row>
    <row r="557" spans="1:22" ht="13.5" customHeight="1">
      <c r="A557" s="147">
        <v>2019</v>
      </c>
      <c r="B557" s="73" t="s">
        <v>164</v>
      </c>
      <c r="C557" s="148" t="s">
        <v>1988</v>
      </c>
      <c r="D557" s="73" t="s">
        <v>78</v>
      </c>
      <c r="E557" s="85">
        <v>43611</v>
      </c>
      <c r="F557" s="88" t="s">
        <v>1993</v>
      </c>
      <c r="G557" s="133">
        <v>10</v>
      </c>
      <c r="H557" s="105" t="s">
        <v>1994</v>
      </c>
      <c r="J557" s="93"/>
    </row>
    <row r="558" spans="1:22">
      <c r="A558" s="173">
        <v>2019</v>
      </c>
      <c r="B558" s="73" t="s">
        <v>164</v>
      </c>
      <c r="C558" s="174" t="s">
        <v>95</v>
      </c>
      <c r="D558" s="174" t="s">
        <v>277</v>
      </c>
      <c r="E558" s="175">
        <v>43716</v>
      </c>
      <c r="F558" s="176" t="s">
        <v>1995</v>
      </c>
      <c r="G558" s="173">
        <v>3</v>
      </c>
      <c r="H558" s="105" t="s">
        <v>620</v>
      </c>
    </row>
    <row r="559" spans="1:22">
      <c r="A559" s="173">
        <v>2019</v>
      </c>
      <c r="B559" s="73" t="s">
        <v>164</v>
      </c>
      <c r="C559" s="174" t="s">
        <v>95</v>
      </c>
      <c r="D559" s="174" t="s">
        <v>461</v>
      </c>
      <c r="E559" s="175">
        <v>43730</v>
      </c>
      <c r="F559" s="176" t="s">
        <v>1996</v>
      </c>
      <c r="G559" s="173">
        <v>5</v>
      </c>
      <c r="H559" s="105" t="s">
        <v>236</v>
      </c>
    </row>
    <row r="560" spans="1:22">
      <c r="A560" s="173">
        <v>2019</v>
      </c>
      <c r="B560" s="73" t="s">
        <v>164</v>
      </c>
      <c r="C560" s="174" t="s">
        <v>95</v>
      </c>
      <c r="D560" s="174" t="s">
        <v>461</v>
      </c>
      <c r="E560" s="175">
        <v>43730</v>
      </c>
      <c r="F560" s="176" t="s">
        <v>1996</v>
      </c>
      <c r="G560" s="173">
        <v>5</v>
      </c>
      <c r="H560" s="105" t="s">
        <v>414</v>
      </c>
    </row>
    <row r="561" spans="1:22">
      <c r="A561" s="173">
        <v>2019</v>
      </c>
      <c r="B561" s="73" t="s">
        <v>164</v>
      </c>
      <c r="C561" s="174" t="s">
        <v>95</v>
      </c>
      <c r="D561" s="73" t="s">
        <v>319</v>
      </c>
      <c r="E561" s="175">
        <v>43750</v>
      </c>
      <c r="F561" s="150" t="s">
        <v>1997</v>
      </c>
      <c r="G561" s="173">
        <v>5</v>
      </c>
      <c r="H561" s="105" t="s">
        <v>414</v>
      </c>
    </row>
    <row r="562" spans="1:22">
      <c r="A562" s="173">
        <v>2019</v>
      </c>
      <c r="B562" s="73" t="s">
        <v>164</v>
      </c>
      <c r="C562" s="73" t="s">
        <v>95</v>
      </c>
      <c r="D562" s="73" t="s">
        <v>84</v>
      </c>
      <c r="E562" s="175">
        <v>43765</v>
      </c>
      <c r="F562" s="150" t="s">
        <v>1998</v>
      </c>
      <c r="G562" s="173">
        <v>5</v>
      </c>
      <c r="H562" s="105" t="s">
        <v>391</v>
      </c>
    </row>
    <row r="563" spans="1:22">
      <c r="A563" s="173">
        <v>2019</v>
      </c>
      <c r="B563" s="73" t="s">
        <v>164</v>
      </c>
      <c r="C563" s="73" t="s">
        <v>95</v>
      </c>
      <c r="D563" s="73" t="s">
        <v>84</v>
      </c>
      <c r="E563" s="175">
        <v>43765</v>
      </c>
      <c r="F563" s="150" t="s">
        <v>1997</v>
      </c>
      <c r="G563" s="173">
        <v>5</v>
      </c>
      <c r="H563" s="105" t="s">
        <v>414</v>
      </c>
    </row>
    <row r="564" spans="1:22">
      <c r="A564" s="173">
        <v>2019</v>
      </c>
      <c r="B564" s="73" t="s">
        <v>164</v>
      </c>
      <c r="C564" s="73" t="s">
        <v>95</v>
      </c>
      <c r="D564" s="73" t="s">
        <v>246</v>
      </c>
      <c r="E564" s="175">
        <v>43779</v>
      </c>
      <c r="F564" s="150" t="s">
        <v>644</v>
      </c>
      <c r="G564" s="173">
        <v>5</v>
      </c>
      <c r="H564" s="105" t="s">
        <v>243</v>
      </c>
    </row>
    <row r="565" spans="1:22">
      <c r="A565" s="173">
        <v>2019</v>
      </c>
      <c r="B565" s="73" t="s">
        <v>164</v>
      </c>
      <c r="C565" s="73" t="s">
        <v>95</v>
      </c>
      <c r="D565" s="73" t="s">
        <v>246</v>
      </c>
      <c r="E565" s="175">
        <v>43779</v>
      </c>
      <c r="F565" s="150" t="s">
        <v>644</v>
      </c>
      <c r="G565" s="173">
        <v>5</v>
      </c>
      <c r="H565" s="105" t="s">
        <v>831</v>
      </c>
    </row>
    <row r="566" spans="1:22">
      <c r="A566" s="173">
        <v>2019</v>
      </c>
      <c r="B566" s="73" t="s">
        <v>164</v>
      </c>
      <c r="C566" s="73" t="s">
        <v>95</v>
      </c>
      <c r="D566" s="73" t="s">
        <v>246</v>
      </c>
      <c r="E566" s="175">
        <v>43779</v>
      </c>
      <c r="F566" s="150" t="s">
        <v>1999</v>
      </c>
      <c r="G566" s="173">
        <v>5</v>
      </c>
      <c r="H566" s="105" t="s">
        <v>391</v>
      </c>
    </row>
    <row r="567" spans="1:22">
      <c r="A567" s="173">
        <v>2019</v>
      </c>
      <c r="B567" s="73" t="s">
        <v>164</v>
      </c>
      <c r="C567" s="73" t="s">
        <v>95</v>
      </c>
      <c r="D567" s="73" t="s">
        <v>64</v>
      </c>
      <c r="E567" s="175">
        <v>43785</v>
      </c>
      <c r="F567" s="150" t="s">
        <v>2000</v>
      </c>
      <c r="G567" s="173">
        <v>5</v>
      </c>
      <c r="H567" s="105" t="s">
        <v>833</v>
      </c>
    </row>
    <row r="568" spans="1:22" ht="13.5" customHeight="1">
      <c r="A568" s="104">
        <v>2019</v>
      </c>
      <c r="D568" s="131"/>
      <c r="F568" s="132"/>
      <c r="G568" s="133">
        <f>SUM(G555:G567)</f>
        <v>75</v>
      </c>
      <c r="H568" s="105"/>
      <c r="J568" s="93"/>
    </row>
    <row r="569" spans="1:22" ht="13.5" customHeight="1">
      <c r="A569" s="124" t="s">
        <v>46</v>
      </c>
      <c r="B569" s="125"/>
      <c r="C569" s="125" t="s">
        <v>652</v>
      </c>
      <c r="D569" s="126"/>
      <c r="E569" s="127"/>
      <c r="F569" s="128"/>
      <c r="G569" s="129">
        <f>G568</f>
        <v>75</v>
      </c>
      <c r="H569" s="130"/>
      <c r="I569" s="223" t="s">
        <v>1756</v>
      </c>
      <c r="J569" s="93"/>
    </row>
    <row r="570" spans="1:22" ht="13.5" customHeight="1">
      <c r="A570" s="104"/>
      <c r="D570" s="131"/>
      <c r="F570" s="132"/>
      <c r="G570" s="133"/>
      <c r="H570" s="105"/>
      <c r="J570" s="93"/>
    </row>
    <row r="571" spans="1:22" ht="13.5" customHeight="1">
      <c r="A571" s="363">
        <v>2017</v>
      </c>
      <c r="B571" s="116" t="s">
        <v>53</v>
      </c>
      <c r="C571" s="116" t="s">
        <v>133</v>
      </c>
      <c r="D571" s="117" t="s">
        <v>1663</v>
      </c>
      <c r="E571" s="118">
        <v>42883</v>
      </c>
      <c r="F571" s="119" t="s">
        <v>653</v>
      </c>
      <c r="G571" s="199">
        <v>15</v>
      </c>
      <c r="H571" s="120" t="s">
        <v>2001</v>
      </c>
      <c r="I571" s="261"/>
      <c r="J571" s="189"/>
      <c r="L571" s="186"/>
      <c r="M571" s="186"/>
      <c r="N571" s="474"/>
      <c r="O571" s="474"/>
      <c r="P571" s="186"/>
      <c r="Q571" s="186"/>
      <c r="R571" s="186"/>
      <c r="S571" s="186"/>
      <c r="T571" s="186"/>
      <c r="U571" s="188"/>
      <c r="V571" s="188"/>
    </row>
    <row r="572" spans="1:22" ht="13.5" customHeight="1">
      <c r="A572" s="363">
        <v>2017</v>
      </c>
      <c r="B572" s="116"/>
      <c r="C572" s="116"/>
      <c r="D572" s="117"/>
      <c r="E572" s="118"/>
      <c r="F572" s="119"/>
      <c r="G572" s="199">
        <f>G571</f>
        <v>15</v>
      </c>
      <c r="H572" s="120"/>
      <c r="I572" s="261"/>
      <c r="J572" s="189"/>
      <c r="L572" s="186"/>
      <c r="M572" s="186"/>
      <c r="N572" s="474"/>
      <c r="O572" s="474"/>
      <c r="P572" s="186"/>
      <c r="Q572" s="186"/>
      <c r="R572" s="186"/>
      <c r="S572" s="186"/>
      <c r="T572" s="186"/>
      <c r="U572" s="188"/>
      <c r="V572" s="188"/>
    </row>
    <row r="573" spans="1:22" s="115" customFormat="1">
      <c r="A573" s="134">
        <v>2018</v>
      </c>
      <c r="B573" s="107" t="s">
        <v>53</v>
      </c>
      <c r="C573" s="107" t="s">
        <v>133</v>
      </c>
      <c r="D573" s="107" t="s">
        <v>227</v>
      </c>
      <c r="E573" s="135">
        <v>43240</v>
      </c>
      <c r="F573" s="136" t="s">
        <v>2002</v>
      </c>
      <c r="G573" s="111">
        <v>3</v>
      </c>
      <c r="H573" s="112" t="s">
        <v>2003</v>
      </c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</row>
    <row r="574" spans="1:22" s="115" customFormat="1" ht="13.5" customHeight="1">
      <c r="A574" s="106">
        <v>2018</v>
      </c>
      <c r="B574" s="107" t="s">
        <v>53</v>
      </c>
      <c r="C574" s="107" t="s">
        <v>133</v>
      </c>
      <c r="D574" s="171" t="s">
        <v>2004</v>
      </c>
      <c r="E574" s="109">
        <v>43415</v>
      </c>
      <c r="F574" s="110" t="s">
        <v>653</v>
      </c>
      <c r="G574" s="111">
        <v>0</v>
      </c>
      <c r="H574" s="112" t="s">
        <v>309</v>
      </c>
      <c r="I574" s="113" t="s">
        <v>234</v>
      </c>
      <c r="J574" s="114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</row>
    <row r="575" spans="1:22" s="115" customFormat="1" ht="13.5" customHeight="1">
      <c r="A575" s="106">
        <v>2018</v>
      </c>
      <c r="B575" s="107"/>
      <c r="C575" s="107"/>
      <c r="D575" s="171"/>
      <c r="E575" s="109"/>
      <c r="F575" s="110"/>
      <c r="G575" s="111">
        <f>SUM(G573:G574)</f>
        <v>3</v>
      </c>
      <c r="H575" s="112"/>
      <c r="I575" s="113"/>
      <c r="J575" s="114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</row>
    <row r="576" spans="1:22">
      <c r="A576" s="137">
        <v>2019</v>
      </c>
      <c r="B576" s="138" t="s">
        <v>53</v>
      </c>
      <c r="C576" s="73" t="s">
        <v>133</v>
      </c>
      <c r="D576" s="138" t="s">
        <v>227</v>
      </c>
      <c r="E576" s="139">
        <v>43604</v>
      </c>
      <c r="F576" s="140" t="s">
        <v>2005</v>
      </c>
      <c r="G576" s="141">
        <v>7</v>
      </c>
      <c r="H576" s="142" t="s">
        <v>2006</v>
      </c>
    </row>
    <row r="577" spans="1:20">
      <c r="A577" s="137">
        <v>2019</v>
      </c>
      <c r="B577" s="138" t="s">
        <v>53</v>
      </c>
      <c r="C577" s="73" t="s">
        <v>133</v>
      </c>
      <c r="D577" s="138" t="s">
        <v>94</v>
      </c>
      <c r="E577" s="139">
        <v>43772</v>
      </c>
      <c r="F577" s="140" t="s">
        <v>2007</v>
      </c>
      <c r="G577" s="141">
        <v>5</v>
      </c>
      <c r="H577" s="142" t="s">
        <v>435</v>
      </c>
    </row>
    <row r="578" spans="1:20">
      <c r="A578" s="137">
        <v>2019</v>
      </c>
      <c r="B578" s="143"/>
      <c r="C578" s="143"/>
      <c r="D578" s="138"/>
      <c r="E578" s="139"/>
      <c r="F578" s="140"/>
      <c r="G578" s="141">
        <f>SUM(G576:G577)</f>
        <v>12</v>
      </c>
      <c r="H578" s="142"/>
    </row>
    <row r="579" spans="1:20" ht="13.5" customHeight="1">
      <c r="A579" s="124" t="s">
        <v>46</v>
      </c>
      <c r="B579" s="125"/>
      <c r="C579" s="125" t="s">
        <v>655</v>
      </c>
      <c r="D579" s="126"/>
      <c r="E579" s="127"/>
      <c r="F579" s="128"/>
      <c r="G579" s="129">
        <f>G572+G575+G578</f>
        <v>30</v>
      </c>
      <c r="H579" s="130"/>
      <c r="I579" s="223" t="s">
        <v>1951</v>
      </c>
      <c r="J579" s="93"/>
    </row>
    <row r="580" spans="1:20" ht="13.5" customHeight="1">
      <c r="A580" s="278"/>
      <c r="B580" s="154"/>
      <c r="C580" s="154"/>
      <c r="D580" s="326"/>
      <c r="E580" s="156"/>
      <c r="F580" s="327"/>
      <c r="G580" s="153"/>
      <c r="H580" s="179"/>
      <c r="J580" s="93"/>
    </row>
    <row r="581" spans="1:20" s="115" customFormat="1" ht="13.5" customHeight="1">
      <c r="A581" s="106">
        <v>2018</v>
      </c>
      <c r="B581" s="107" t="s">
        <v>129</v>
      </c>
      <c r="C581" s="107" t="s">
        <v>141</v>
      </c>
      <c r="D581" s="171" t="s">
        <v>461</v>
      </c>
      <c r="E581" s="109">
        <v>43366</v>
      </c>
      <c r="F581" s="110" t="s">
        <v>2008</v>
      </c>
      <c r="G581" s="111">
        <v>5</v>
      </c>
      <c r="H581" s="112" t="s">
        <v>295</v>
      </c>
      <c r="I581" s="113"/>
      <c r="J581" s="114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</row>
    <row r="582" spans="1:20" s="115" customFormat="1" ht="13.5" customHeight="1">
      <c r="A582" s="106">
        <v>2018</v>
      </c>
      <c r="B582" s="107"/>
      <c r="C582" s="107"/>
      <c r="D582" s="171"/>
      <c r="E582" s="109"/>
      <c r="F582" s="110"/>
      <c r="G582" s="111">
        <f>SUM(G581)</f>
        <v>5</v>
      </c>
      <c r="H582" s="112"/>
      <c r="I582" s="113"/>
      <c r="J582" s="114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</row>
    <row r="583" spans="1:20" ht="13.5" customHeight="1">
      <c r="A583" s="104">
        <v>2019</v>
      </c>
      <c r="B583" s="73" t="s">
        <v>129</v>
      </c>
      <c r="C583" s="73" t="s">
        <v>141</v>
      </c>
      <c r="D583" s="72" t="s">
        <v>657</v>
      </c>
      <c r="E583" s="85">
        <v>43506</v>
      </c>
      <c r="F583" s="132" t="s">
        <v>2009</v>
      </c>
      <c r="G583" s="133">
        <v>5</v>
      </c>
      <c r="H583" s="105" t="s">
        <v>659</v>
      </c>
      <c r="J583" s="93"/>
    </row>
    <row r="584" spans="1:20">
      <c r="A584" s="173">
        <v>2019</v>
      </c>
      <c r="B584" s="73" t="s">
        <v>129</v>
      </c>
      <c r="C584" s="174" t="s">
        <v>141</v>
      </c>
      <c r="D584" s="174" t="s">
        <v>277</v>
      </c>
      <c r="E584" s="175">
        <v>43716</v>
      </c>
      <c r="F584" s="176" t="s">
        <v>2010</v>
      </c>
      <c r="G584" s="173">
        <v>3</v>
      </c>
      <c r="H584" s="105" t="s">
        <v>478</v>
      </c>
    </row>
    <row r="585" spans="1:20">
      <c r="A585" s="173">
        <v>2020</v>
      </c>
      <c r="B585" s="73" t="s">
        <v>129</v>
      </c>
      <c r="C585" s="174" t="s">
        <v>141</v>
      </c>
      <c r="D585" s="73" t="s">
        <v>461</v>
      </c>
      <c r="E585" s="175">
        <v>43730</v>
      </c>
      <c r="F585" s="150" t="s">
        <v>2011</v>
      </c>
      <c r="G585" s="173">
        <v>5</v>
      </c>
      <c r="H585" s="105" t="s">
        <v>662</v>
      </c>
    </row>
    <row r="586" spans="1:20" ht="13.5" customHeight="1">
      <c r="A586" s="104">
        <v>2019</v>
      </c>
      <c r="D586" s="72"/>
      <c r="F586" s="132"/>
      <c r="G586" s="133">
        <f>SUM(G583:G585)</f>
        <v>13</v>
      </c>
      <c r="H586" s="105"/>
      <c r="J586" s="93"/>
    </row>
    <row r="587" spans="1:20" ht="13.5" customHeight="1">
      <c r="A587" s="124" t="s">
        <v>46</v>
      </c>
      <c r="B587" s="125"/>
      <c r="C587" s="125" t="s">
        <v>664</v>
      </c>
      <c r="D587" s="126"/>
      <c r="E587" s="127"/>
      <c r="F587" s="128"/>
      <c r="G587" s="129">
        <f>G582+G586</f>
        <v>18</v>
      </c>
      <c r="H587" s="130"/>
      <c r="J587" s="93"/>
    </row>
    <row r="588" spans="1:20" ht="13.5" customHeight="1">
      <c r="A588" s="104"/>
      <c r="D588" s="131"/>
      <c r="F588" s="132"/>
      <c r="G588" s="133"/>
      <c r="H588" s="105"/>
      <c r="J588" s="93"/>
    </row>
    <row r="589" spans="1:20" s="115" customFormat="1" ht="13.5" customHeight="1">
      <c r="A589" s="134">
        <v>2018</v>
      </c>
      <c r="B589" s="107" t="s">
        <v>91</v>
      </c>
      <c r="C589" s="107" t="s">
        <v>103</v>
      </c>
      <c r="D589" s="107" t="s">
        <v>55</v>
      </c>
      <c r="E589" s="109">
        <v>43149</v>
      </c>
      <c r="F589" s="170"/>
      <c r="G589" s="111">
        <v>0</v>
      </c>
      <c r="H589" s="112" t="s">
        <v>342</v>
      </c>
      <c r="I589" s="113" t="s">
        <v>665</v>
      </c>
      <c r="J589" s="114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</row>
    <row r="590" spans="1:20" ht="13.5" customHeight="1">
      <c r="A590" s="134">
        <v>2018</v>
      </c>
      <c r="B590" s="107" t="s">
        <v>91</v>
      </c>
      <c r="C590" s="171" t="s">
        <v>103</v>
      </c>
      <c r="D590" s="107" t="s">
        <v>265</v>
      </c>
      <c r="E590" s="109">
        <v>43352</v>
      </c>
      <c r="F590" s="170" t="s">
        <v>2012</v>
      </c>
      <c r="G590" s="172">
        <v>10</v>
      </c>
      <c r="H590" s="112" t="s">
        <v>667</v>
      </c>
      <c r="J590" s="2"/>
    </row>
    <row r="591" spans="1:20" ht="13.5" customHeight="1">
      <c r="A591" s="134">
        <v>2018</v>
      </c>
      <c r="B591" s="107" t="s">
        <v>91</v>
      </c>
      <c r="C591" s="171" t="s">
        <v>103</v>
      </c>
      <c r="D591" s="107" t="s">
        <v>500</v>
      </c>
      <c r="E591" s="109">
        <v>43415</v>
      </c>
      <c r="F591" s="170" t="s">
        <v>668</v>
      </c>
      <c r="G591" s="172">
        <v>0</v>
      </c>
      <c r="H591" s="112" t="s">
        <v>645</v>
      </c>
      <c r="I591" s="113" t="s">
        <v>669</v>
      </c>
      <c r="J591" s="2"/>
    </row>
    <row r="592" spans="1:20" ht="13.5" customHeight="1">
      <c r="A592" s="134">
        <v>2018</v>
      </c>
      <c r="B592" s="107" t="s">
        <v>91</v>
      </c>
      <c r="C592" s="171" t="s">
        <v>103</v>
      </c>
      <c r="D592" s="107" t="s">
        <v>500</v>
      </c>
      <c r="E592" s="109">
        <v>43415</v>
      </c>
      <c r="F592" s="170" t="s">
        <v>668</v>
      </c>
      <c r="G592" s="172">
        <v>0</v>
      </c>
      <c r="H592" s="112" t="s">
        <v>670</v>
      </c>
      <c r="I592" s="113" t="s">
        <v>669</v>
      </c>
      <c r="J592" s="2"/>
    </row>
    <row r="593" spans="1:20" s="115" customFormat="1" ht="13.5" customHeight="1">
      <c r="A593" s="134">
        <v>2018</v>
      </c>
      <c r="B593" s="107"/>
      <c r="C593" s="107"/>
      <c r="D593" s="107"/>
      <c r="E593" s="109"/>
      <c r="F593" s="170"/>
      <c r="G593" s="111">
        <f>SUM(G589:G590)</f>
        <v>10</v>
      </c>
      <c r="H593" s="112"/>
      <c r="I593" s="113"/>
      <c r="J593" s="114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</row>
    <row r="594" spans="1:20" ht="13.5" customHeight="1">
      <c r="A594" s="147">
        <v>2019</v>
      </c>
      <c r="B594" s="73" t="s">
        <v>91</v>
      </c>
      <c r="C594" s="72" t="s">
        <v>103</v>
      </c>
      <c r="D594" s="73" t="s">
        <v>55</v>
      </c>
      <c r="E594" s="85">
        <v>43512</v>
      </c>
      <c r="F594" s="88" t="s">
        <v>671</v>
      </c>
      <c r="G594" s="87">
        <v>5</v>
      </c>
      <c r="H594" s="105" t="s">
        <v>236</v>
      </c>
      <c r="J594" s="2"/>
    </row>
    <row r="595" spans="1:20" ht="13.5" customHeight="1">
      <c r="A595" s="147">
        <v>2019</v>
      </c>
      <c r="B595" s="73" t="s">
        <v>91</v>
      </c>
      <c r="C595" s="72" t="s">
        <v>103</v>
      </c>
      <c r="D595" s="73" t="s">
        <v>55</v>
      </c>
      <c r="E595" s="85">
        <v>43512</v>
      </c>
      <c r="F595" s="88" t="s">
        <v>671</v>
      </c>
      <c r="G595" s="87">
        <v>5</v>
      </c>
      <c r="H595" s="105" t="s">
        <v>273</v>
      </c>
      <c r="J595" s="2"/>
    </row>
    <row r="596" spans="1:20">
      <c r="A596" s="137">
        <v>2019</v>
      </c>
      <c r="B596" s="73" t="s">
        <v>91</v>
      </c>
      <c r="C596" s="143" t="s">
        <v>103</v>
      </c>
      <c r="D596" s="138" t="s">
        <v>227</v>
      </c>
      <c r="E596" s="139">
        <v>43604</v>
      </c>
      <c r="F596" s="140" t="s">
        <v>2013</v>
      </c>
      <c r="G596" s="141">
        <v>3</v>
      </c>
      <c r="H596" s="142" t="s">
        <v>673</v>
      </c>
    </row>
    <row r="597" spans="1:20">
      <c r="A597" s="137">
        <v>2019</v>
      </c>
      <c r="B597" s="73" t="s">
        <v>91</v>
      </c>
      <c r="C597" s="143" t="s">
        <v>103</v>
      </c>
      <c r="D597" s="138" t="s">
        <v>227</v>
      </c>
      <c r="E597" s="139">
        <v>43604</v>
      </c>
      <c r="F597" s="140" t="s">
        <v>2014</v>
      </c>
      <c r="G597" s="141">
        <v>7</v>
      </c>
      <c r="H597" s="142" t="s">
        <v>497</v>
      </c>
    </row>
    <row r="598" spans="1:20">
      <c r="A598" s="173">
        <v>2019</v>
      </c>
      <c r="B598" s="73" t="s">
        <v>91</v>
      </c>
      <c r="C598" s="174" t="s">
        <v>103</v>
      </c>
      <c r="D598" s="73" t="s">
        <v>277</v>
      </c>
      <c r="E598" s="175">
        <v>43716</v>
      </c>
      <c r="F598" s="176" t="s">
        <v>2015</v>
      </c>
      <c r="G598" s="173">
        <v>10</v>
      </c>
      <c r="H598" s="105" t="s">
        <v>667</v>
      </c>
    </row>
    <row r="599" spans="1:20">
      <c r="A599" s="173">
        <v>2019</v>
      </c>
      <c r="B599" s="73" t="s">
        <v>91</v>
      </c>
      <c r="C599" s="174" t="s">
        <v>103</v>
      </c>
      <c r="D599" s="174" t="s">
        <v>277</v>
      </c>
      <c r="E599" s="175">
        <v>43716</v>
      </c>
      <c r="F599" s="176" t="s">
        <v>2016</v>
      </c>
      <c r="G599" s="173">
        <v>3</v>
      </c>
      <c r="H599" s="105" t="s">
        <v>677</v>
      </c>
    </row>
    <row r="600" spans="1:20" ht="13.5" customHeight="1">
      <c r="A600" s="147">
        <v>2019</v>
      </c>
      <c r="F600" s="88"/>
      <c r="G600" s="133">
        <f>SUM(G594:G599)</f>
        <v>33</v>
      </c>
      <c r="H600" s="105"/>
      <c r="J600" s="93"/>
    </row>
    <row r="601" spans="1:20" ht="13.5" customHeight="1">
      <c r="A601" s="144" t="s">
        <v>46</v>
      </c>
      <c r="B601" s="125"/>
      <c r="C601" s="145" t="s">
        <v>688</v>
      </c>
      <c r="D601" s="125"/>
      <c r="E601" s="127"/>
      <c r="F601" s="146"/>
      <c r="G601" s="129">
        <f>G593+G600</f>
        <v>43</v>
      </c>
      <c r="H601" s="130"/>
      <c r="J601" s="93"/>
    </row>
    <row r="602" spans="1:20" ht="13.5" customHeight="1">
      <c r="A602" s="178"/>
      <c r="B602" s="154"/>
      <c r="C602" s="155"/>
      <c r="D602" s="154"/>
      <c r="E602" s="156"/>
      <c r="F602" s="157"/>
      <c r="G602" s="153"/>
      <c r="H602" s="179"/>
      <c r="J602" s="93"/>
    </row>
    <row r="603" spans="1:20" ht="13.5" customHeight="1">
      <c r="A603" s="134">
        <v>2018</v>
      </c>
      <c r="B603" s="107" t="s">
        <v>53</v>
      </c>
      <c r="C603" s="107" t="s">
        <v>145</v>
      </c>
      <c r="D603" s="107" t="s">
        <v>265</v>
      </c>
      <c r="E603" s="109">
        <v>43352</v>
      </c>
      <c r="F603" s="170" t="s">
        <v>2017</v>
      </c>
      <c r="G603" s="111">
        <v>3</v>
      </c>
      <c r="H603" s="112" t="s">
        <v>690</v>
      </c>
      <c r="J603" s="2"/>
    </row>
    <row r="604" spans="1:20" s="115" customFormat="1">
      <c r="A604" s="134">
        <v>2018</v>
      </c>
      <c r="B604" s="107"/>
      <c r="C604" s="107"/>
      <c r="D604" s="107"/>
      <c r="E604" s="135"/>
      <c r="F604" s="136"/>
      <c r="G604" s="111">
        <f>SUM(G603:G603)</f>
        <v>3</v>
      </c>
      <c r="H604" s="112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</row>
    <row r="605" spans="1:20">
      <c r="A605" s="173">
        <v>2019</v>
      </c>
      <c r="B605" s="73" t="s">
        <v>53</v>
      </c>
      <c r="C605" s="174" t="s">
        <v>145</v>
      </c>
      <c r="D605" s="174" t="s">
        <v>277</v>
      </c>
      <c r="E605" s="175">
        <v>43716</v>
      </c>
      <c r="F605" s="176" t="s">
        <v>2018</v>
      </c>
      <c r="G605" s="173">
        <v>7</v>
      </c>
      <c r="H605" s="105" t="s">
        <v>692</v>
      </c>
    </row>
    <row r="606" spans="1:20">
      <c r="A606" s="173">
        <v>2019</v>
      </c>
      <c r="B606" s="174"/>
      <c r="C606" s="174"/>
      <c r="D606" s="174"/>
      <c r="E606" s="175"/>
      <c r="F606" s="176"/>
      <c r="G606" s="173">
        <f>SUM(G605)</f>
        <v>7</v>
      </c>
      <c r="H606" s="105"/>
    </row>
    <row r="607" spans="1:20" ht="13.5" customHeight="1">
      <c r="A607" s="144" t="s">
        <v>46</v>
      </c>
      <c r="B607" s="125"/>
      <c r="C607" s="272" t="s">
        <v>693</v>
      </c>
      <c r="D607" s="125"/>
      <c r="E607" s="127"/>
      <c r="F607" s="146"/>
      <c r="G607" s="264">
        <f>G604+G606</f>
        <v>10</v>
      </c>
      <c r="H607" s="130"/>
      <c r="J607" s="93"/>
    </row>
    <row r="608" spans="1:20" ht="13.5" customHeight="1">
      <c r="A608" s="178"/>
      <c r="B608" s="154"/>
      <c r="C608" s="155"/>
      <c r="D608" s="154"/>
      <c r="E608" s="156"/>
      <c r="F608" s="157"/>
      <c r="G608" s="153"/>
      <c r="H608" s="179"/>
      <c r="J608" s="93"/>
    </row>
    <row r="609" spans="1:22">
      <c r="A609" s="137">
        <v>2019</v>
      </c>
      <c r="B609" s="73" t="s">
        <v>53</v>
      </c>
      <c r="C609" s="73" t="s">
        <v>694</v>
      </c>
      <c r="D609" s="138" t="s">
        <v>227</v>
      </c>
      <c r="E609" s="139">
        <v>43604</v>
      </c>
      <c r="F609" s="140" t="s">
        <v>2019</v>
      </c>
      <c r="G609" s="141">
        <v>10</v>
      </c>
      <c r="H609" s="142" t="s">
        <v>696</v>
      </c>
      <c r="J609" s="2"/>
    </row>
    <row r="610" spans="1:22" ht="13.5" customHeight="1">
      <c r="A610" s="147">
        <v>2019</v>
      </c>
      <c r="B610" s="73" t="s">
        <v>53</v>
      </c>
      <c r="C610" s="73" t="s">
        <v>694</v>
      </c>
      <c r="D610" s="73" t="s">
        <v>78</v>
      </c>
      <c r="E610" s="85">
        <v>43611</v>
      </c>
      <c r="F610" s="88" t="s">
        <v>2020</v>
      </c>
      <c r="G610" s="133">
        <v>15</v>
      </c>
      <c r="H610" s="105" t="s">
        <v>698</v>
      </c>
      <c r="J610" s="2"/>
    </row>
    <row r="611" spans="1:22">
      <c r="A611" s="147">
        <v>2019</v>
      </c>
      <c r="E611" s="149"/>
      <c r="F611" s="150"/>
      <c r="G611" s="133">
        <f>SUM(G609:G610)</f>
        <v>25</v>
      </c>
      <c r="H611" s="105"/>
      <c r="J611" s="2"/>
    </row>
    <row r="612" spans="1:22" ht="13.5" customHeight="1">
      <c r="A612" s="144" t="s">
        <v>46</v>
      </c>
      <c r="B612" s="125"/>
      <c r="C612" s="272" t="s">
        <v>694</v>
      </c>
      <c r="D612" s="125"/>
      <c r="E612" s="127"/>
      <c r="F612" s="146"/>
      <c r="G612" s="264">
        <f>G611</f>
        <v>25</v>
      </c>
      <c r="H612" s="130"/>
      <c r="J612" s="93"/>
    </row>
    <row r="613" spans="1:22" ht="13.5" customHeight="1">
      <c r="A613" s="147"/>
      <c r="C613" s="148"/>
      <c r="F613" s="88"/>
      <c r="G613" s="133"/>
      <c r="H613" s="105"/>
      <c r="J613" s="93"/>
    </row>
    <row r="614" spans="1:22" ht="13.5" customHeight="1">
      <c r="A614" s="476">
        <v>2017</v>
      </c>
      <c r="B614" s="477" t="s">
        <v>164</v>
      </c>
      <c r="C614" s="477" t="s">
        <v>204</v>
      </c>
      <c r="D614" s="477" t="s">
        <v>433</v>
      </c>
      <c r="E614" s="478">
        <v>42806</v>
      </c>
      <c r="F614" s="479" t="s">
        <v>2021</v>
      </c>
      <c r="G614" s="480">
        <v>5</v>
      </c>
      <c r="H614" s="481" t="s">
        <v>354</v>
      </c>
      <c r="I614" s="261"/>
      <c r="J614" s="189"/>
      <c r="K614" s="271"/>
      <c r="L614" s="271"/>
      <c r="M614" s="271"/>
      <c r="N614" s="271"/>
      <c r="O614" s="271"/>
      <c r="P614" s="186"/>
      <c r="Q614" s="186"/>
      <c r="R614" s="186"/>
      <c r="S614" s="186"/>
      <c r="T614" s="186"/>
      <c r="U614" s="188"/>
      <c r="V614" s="188"/>
    </row>
    <row r="615" spans="1:22" ht="13.5" customHeight="1">
      <c r="A615" s="476">
        <v>2017</v>
      </c>
      <c r="B615" s="477"/>
      <c r="C615" s="477"/>
      <c r="D615" s="477"/>
      <c r="E615" s="478"/>
      <c r="F615" s="479"/>
      <c r="G615" s="480">
        <f>G614</f>
        <v>5</v>
      </c>
      <c r="H615" s="481"/>
      <c r="I615" s="261"/>
      <c r="J615" s="189"/>
      <c r="K615" s="271"/>
      <c r="L615" s="271"/>
      <c r="M615" s="271"/>
      <c r="N615" s="271"/>
      <c r="O615" s="271"/>
      <c r="P615" s="186"/>
      <c r="Q615" s="186"/>
      <c r="R615" s="186"/>
      <c r="S615" s="186"/>
      <c r="T615" s="186"/>
      <c r="U615" s="188"/>
      <c r="V615" s="188"/>
    </row>
    <row r="616" spans="1:22" s="115" customFormat="1" ht="13.5" customHeight="1">
      <c r="A616" s="355">
        <v>2018</v>
      </c>
      <c r="B616" s="356" t="s">
        <v>699</v>
      </c>
      <c r="C616" s="356" t="s">
        <v>204</v>
      </c>
      <c r="D616" s="356" t="s">
        <v>433</v>
      </c>
      <c r="E616" s="357">
        <v>43170</v>
      </c>
      <c r="F616" s="358" t="s">
        <v>2022</v>
      </c>
      <c r="G616" s="359">
        <v>5</v>
      </c>
      <c r="H616" s="360" t="s">
        <v>354</v>
      </c>
      <c r="I616" s="113"/>
      <c r="J616" s="114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</row>
    <row r="617" spans="1:22" s="115" customFormat="1" ht="13.5" customHeight="1">
      <c r="A617" s="355">
        <v>2018</v>
      </c>
      <c r="B617" s="356"/>
      <c r="C617" s="356"/>
      <c r="D617" s="356"/>
      <c r="E617" s="357"/>
      <c r="F617" s="358"/>
      <c r="G617" s="359">
        <f>G616</f>
        <v>5</v>
      </c>
      <c r="H617" s="360"/>
      <c r="I617" s="113"/>
      <c r="J617" s="114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</row>
    <row r="618" spans="1:22" ht="13.5" customHeight="1">
      <c r="A618" s="297" t="s">
        <v>46</v>
      </c>
      <c r="B618" s="298"/>
      <c r="C618" s="298" t="s">
        <v>701</v>
      </c>
      <c r="D618" s="298"/>
      <c r="E618" s="299"/>
      <c r="F618" s="300"/>
      <c r="G618" s="301">
        <f>G615+G617</f>
        <v>10</v>
      </c>
      <c r="H618" s="361"/>
      <c r="J618" s="93"/>
    </row>
    <row r="619" spans="1:22" ht="13.5" customHeight="1">
      <c r="A619" s="178"/>
      <c r="B619" s="154"/>
      <c r="C619" s="279"/>
      <c r="D619" s="154"/>
      <c r="E619" s="156"/>
      <c r="F619" s="157"/>
      <c r="G619" s="153"/>
      <c r="H619" s="179"/>
      <c r="J619" s="93"/>
    </row>
    <row r="620" spans="1:22" s="115" customFormat="1" ht="13.5" customHeight="1">
      <c r="A620" s="134">
        <v>2018</v>
      </c>
      <c r="B620" s="107" t="s">
        <v>53</v>
      </c>
      <c r="C620" s="171" t="s">
        <v>135</v>
      </c>
      <c r="D620" s="107" t="s">
        <v>702</v>
      </c>
      <c r="E620" s="109">
        <v>43257</v>
      </c>
      <c r="F620" s="170" t="s">
        <v>2023</v>
      </c>
      <c r="G620" s="111">
        <v>0</v>
      </c>
      <c r="H620" s="112" t="s">
        <v>435</v>
      </c>
      <c r="I620" s="113" t="s">
        <v>234</v>
      </c>
      <c r="J620" s="114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</row>
    <row r="621" spans="1:22" s="115" customFormat="1" ht="13.5" customHeight="1">
      <c r="A621" s="134">
        <v>2018</v>
      </c>
      <c r="B621" s="107"/>
      <c r="C621" s="171"/>
      <c r="D621" s="107"/>
      <c r="E621" s="109"/>
      <c r="F621" s="170"/>
      <c r="G621" s="111">
        <f>G620</f>
        <v>0</v>
      </c>
      <c r="H621" s="112"/>
      <c r="I621" s="113"/>
      <c r="J621" s="114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</row>
    <row r="622" spans="1:22" ht="13.5" customHeight="1">
      <c r="A622" s="144" t="s">
        <v>46</v>
      </c>
      <c r="B622" s="125"/>
      <c r="C622" s="272" t="s">
        <v>706</v>
      </c>
      <c r="D622" s="125"/>
      <c r="E622" s="127"/>
      <c r="F622" s="146"/>
      <c r="G622" s="129">
        <f>SUM(G620)</f>
        <v>0</v>
      </c>
      <c r="H622" s="130"/>
      <c r="J622" s="93"/>
    </row>
    <row r="623" spans="1:22" ht="13.5" customHeight="1">
      <c r="A623" s="302"/>
      <c r="B623" s="303"/>
      <c r="C623" s="303"/>
      <c r="D623" s="303"/>
      <c r="E623" s="304"/>
      <c r="F623" s="305"/>
      <c r="G623" s="306"/>
      <c r="H623" s="362"/>
      <c r="J623" s="93"/>
    </row>
    <row r="624" spans="1:22" s="115" customFormat="1">
      <c r="A624" s="134">
        <v>2018</v>
      </c>
      <c r="B624" s="107" t="s">
        <v>129</v>
      </c>
      <c r="C624" s="107" t="s">
        <v>138</v>
      </c>
      <c r="D624" s="107" t="s">
        <v>227</v>
      </c>
      <c r="E624" s="135">
        <v>43240</v>
      </c>
      <c r="F624" s="136" t="s">
        <v>2024</v>
      </c>
      <c r="G624" s="111">
        <v>7</v>
      </c>
      <c r="H624" s="112" t="s">
        <v>708</v>
      </c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</row>
    <row r="625" spans="1:22" s="115" customFormat="1">
      <c r="A625" s="134">
        <v>2018</v>
      </c>
      <c r="B625" s="107" t="s">
        <v>129</v>
      </c>
      <c r="C625" s="107" t="s">
        <v>138</v>
      </c>
      <c r="D625" s="107" t="s">
        <v>370</v>
      </c>
      <c r="E625" s="109">
        <v>43247</v>
      </c>
      <c r="F625" s="170" t="s">
        <v>2024</v>
      </c>
      <c r="G625" s="111">
        <v>10</v>
      </c>
      <c r="H625" s="112" t="s">
        <v>709</v>
      </c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</row>
    <row r="626" spans="1:22" s="115" customFormat="1">
      <c r="A626" s="134">
        <v>2018</v>
      </c>
      <c r="B626" s="107" t="s">
        <v>129</v>
      </c>
      <c r="C626" s="107" t="s">
        <v>138</v>
      </c>
      <c r="D626" s="107" t="s">
        <v>112</v>
      </c>
      <c r="E626" s="109">
        <v>43422</v>
      </c>
      <c r="F626" s="170" t="s">
        <v>2024</v>
      </c>
      <c r="G626" s="111">
        <v>5</v>
      </c>
      <c r="H626" s="112" t="s">
        <v>710</v>
      </c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</row>
    <row r="627" spans="1:22" s="115" customFormat="1">
      <c r="A627" s="134">
        <v>2018</v>
      </c>
      <c r="B627" s="107"/>
      <c r="C627" s="107"/>
      <c r="D627" s="107"/>
      <c r="E627" s="135"/>
      <c r="F627" s="136"/>
      <c r="G627" s="111">
        <f>SUM(G624:G626)</f>
        <v>22</v>
      </c>
      <c r="H627" s="112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</row>
    <row r="628" spans="1:22" ht="13.5" customHeight="1">
      <c r="A628" s="144" t="s">
        <v>46</v>
      </c>
      <c r="B628" s="125"/>
      <c r="C628" s="272" t="s">
        <v>711</v>
      </c>
      <c r="D628" s="125"/>
      <c r="E628" s="127"/>
      <c r="F628" s="146"/>
      <c r="G628" s="264">
        <f>G627</f>
        <v>22</v>
      </c>
      <c r="H628" s="130"/>
      <c r="J628" s="93"/>
    </row>
    <row r="629" spans="1:22" ht="13.5" customHeight="1">
      <c r="A629" s="147"/>
      <c r="C629" s="72"/>
      <c r="F629" s="88"/>
      <c r="H629" s="105"/>
      <c r="J629" s="93"/>
    </row>
    <row r="630" spans="1:22" s="115" customFormat="1" ht="13.5" customHeight="1">
      <c r="A630" s="134">
        <v>2018</v>
      </c>
      <c r="B630" s="107" t="s">
        <v>129</v>
      </c>
      <c r="C630" s="169" t="s">
        <v>174</v>
      </c>
      <c r="D630" s="107" t="s">
        <v>222</v>
      </c>
      <c r="E630" s="109">
        <v>43163</v>
      </c>
      <c r="F630" s="170" t="s">
        <v>2025</v>
      </c>
      <c r="G630" s="111">
        <v>3</v>
      </c>
      <c r="H630" s="112" t="s">
        <v>2026</v>
      </c>
      <c r="I630" s="113"/>
      <c r="J630" s="114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</row>
    <row r="631" spans="1:22" s="115" customFormat="1" ht="13.5" customHeight="1">
      <c r="A631" s="134">
        <v>2018</v>
      </c>
      <c r="B631" s="107" t="s">
        <v>129</v>
      </c>
      <c r="C631" s="169" t="s">
        <v>174</v>
      </c>
      <c r="D631" s="107" t="s">
        <v>86</v>
      </c>
      <c r="E631" s="109">
        <v>43211</v>
      </c>
      <c r="F631" s="170" t="s">
        <v>2025</v>
      </c>
      <c r="G631" s="111">
        <v>0</v>
      </c>
      <c r="H631" s="112" t="s">
        <v>645</v>
      </c>
      <c r="I631" s="113" t="s">
        <v>234</v>
      </c>
      <c r="J631" s="114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</row>
    <row r="632" spans="1:22" ht="13.5" customHeight="1">
      <c r="A632" s="134">
        <v>2018</v>
      </c>
      <c r="B632" s="107" t="s">
        <v>129</v>
      </c>
      <c r="C632" s="171" t="s">
        <v>174</v>
      </c>
      <c r="D632" s="107" t="s">
        <v>265</v>
      </c>
      <c r="E632" s="109">
        <v>43352</v>
      </c>
      <c r="F632" s="170" t="s">
        <v>2027</v>
      </c>
      <c r="G632" s="172">
        <v>3</v>
      </c>
      <c r="H632" s="112" t="s">
        <v>282</v>
      </c>
      <c r="J632" s="2"/>
    </row>
    <row r="633" spans="1:22" ht="13.5" customHeight="1">
      <c r="A633" s="134">
        <v>2018</v>
      </c>
      <c r="B633" s="116"/>
      <c r="C633" s="151"/>
      <c r="D633" s="116"/>
      <c r="E633" s="118"/>
      <c r="F633" s="152"/>
      <c r="G633" s="111">
        <f>SUM(G630:G632)</f>
        <v>6</v>
      </c>
      <c r="H633" s="120"/>
      <c r="J633" s="189"/>
      <c r="K633" s="271"/>
      <c r="L633" s="195"/>
      <c r="M633" s="195"/>
      <c r="P633" s="271"/>
      <c r="Q633" s="271"/>
      <c r="R633" s="271"/>
      <c r="S633" s="271"/>
      <c r="T633" s="271"/>
      <c r="U633" s="372"/>
      <c r="V633" s="372"/>
    </row>
    <row r="634" spans="1:22" ht="13.5" customHeight="1">
      <c r="A634" s="147">
        <v>2019</v>
      </c>
      <c r="B634" s="73" t="s">
        <v>129</v>
      </c>
      <c r="C634" s="72" t="s">
        <v>174</v>
      </c>
      <c r="D634" s="73" t="s">
        <v>86</v>
      </c>
      <c r="E634" s="85">
        <v>43562</v>
      </c>
      <c r="F634" s="88" t="s">
        <v>2028</v>
      </c>
      <c r="G634" s="87">
        <v>5</v>
      </c>
      <c r="H634" s="105" t="s">
        <v>659</v>
      </c>
      <c r="J634" s="2"/>
    </row>
    <row r="635" spans="1:22" ht="13.5" customHeight="1">
      <c r="A635" s="147">
        <v>2019</v>
      </c>
      <c r="B635" s="73" t="s">
        <v>129</v>
      </c>
      <c r="C635" s="72" t="s">
        <v>174</v>
      </c>
      <c r="D635" s="73" t="s">
        <v>86</v>
      </c>
      <c r="E635" s="85">
        <v>43562</v>
      </c>
      <c r="F635" s="88" t="s">
        <v>2029</v>
      </c>
      <c r="G635" s="87">
        <v>5</v>
      </c>
      <c r="H635" s="105" t="s">
        <v>645</v>
      </c>
      <c r="I635" s="2" t="s">
        <v>234</v>
      </c>
      <c r="J635" s="2"/>
    </row>
    <row r="636" spans="1:22" ht="13.5" customHeight="1">
      <c r="A636" s="147">
        <v>2019</v>
      </c>
      <c r="B636" s="73" t="s">
        <v>129</v>
      </c>
      <c r="C636" s="72" t="s">
        <v>174</v>
      </c>
      <c r="D636" s="73" t="s">
        <v>86</v>
      </c>
      <c r="E636" s="85">
        <v>43562</v>
      </c>
      <c r="F636" s="88" t="s">
        <v>2029</v>
      </c>
      <c r="G636" s="87">
        <v>5</v>
      </c>
      <c r="H636" s="105" t="s">
        <v>316</v>
      </c>
      <c r="I636" s="2" t="s">
        <v>234</v>
      </c>
      <c r="J636" s="2"/>
    </row>
    <row r="637" spans="1:22">
      <c r="A637" s="137">
        <v>2019</v>
      </c>
      <c r="B637" s="73" t="s">
        <v>129</v>
      </c>
      <c r="C637" s="72" t="s">
        <v>174</v>
      </c>
      <c r="D637" s="138" t="s">
        <v>227</v>
      </c>
      <c r="E637" s="139">
        <v>43604</v>
      </c>
      <c r="F637" s="140" t="s">
        <v>2030</v>
      </c>
      <c r="G637" s="141">
        <v>7</v>
      </c>
      <c r="H637" s="142" t="s">
        <v>2031</v>
      </c>
      <c r="J637" s="2"/>
    </row>
    <row r="638" spans="1:22">
      <c r="A638" s="173">
        <v>2019</v>
      </c>
      <c r="B638" s="73" t="s">
        <v>129</v>
      </c>
      <c r="C638" s="174" t="s">
        <v>174</v>
      </c>
      <c r="D638" s="174" t="s">
        <v>277</v>
      </c>
      <c r="E638" s="175">
        <v>43716</v>
      </c>
      <c r="F638" s="176" t="s">
        <v>2032</v>
      </c>
      <c r="G638" s="173">
        <v>3</v>
      </c>
      <c r="H638" s="105" t="s">
        <v>2033</v>
      </c>
    </row>
    <row r="639" spans="1:22" ht="13.5" customHeight="1">
      <c r="A639" s="147">
        <v>2019</v>
      </c>
      <c r="C639" s="72"/>
      <c r="F639" s="88"/>
      <c r="G639" s="87">
        <f>SUM(G634:G638)</f>
        <v>25</v>
      </c>
      <c r="H639" s="105"/>
      <c r="J639" s="2"/>
    </row>
    <row r="640" spans="1:22" ht="13.5" customHeight="1">
      <c r="A640" s="144" t="s">
        <v>46</v>
      </c>
      <c r="B640" s="125"/>
      <c r="C640" s="145" t="s">
        <v>714</v>
      </c>
      <c r="D640" s="125"/>
      <c r="E640" s="127"/>
      <c r="F640" s="146"/>
      <c r="G640" s="129">
        <f>G633+G639</f>
        <v>31</v>
      </c>
      <c r="H640" s="130"/>
      <c r="I640" s="223" t="s">
        <v>1747</v>
      </c>
      <c r="J640" s="93"/>
    </row>
    <row r="641" spans="1:22" ht="13.5" customHeight="1">
      <c r="A641" s="178"/>
      <c r="B641" s="154"/>
      <c r="C641" s="155"/>
      <c r="D641" s="154"/>
      <c r="E641" s="156"/>
      <c r="F641" s="157"/>
      <c r="G641" s="153"/>
      <c r="H641" s="179"/>
      <c r="J641" s="93"/>
    </row>
    <row r="642" spans="1:22" ht="13.5" customHeight="1">
      <c r="A642" s="104">
        <v>2019</v>
      </c>
      <c r="D642" s="131"/>
      <c r="F642" s="132"/>
      <c r="G642" s="133">
        <v>0</v>
      </c>
      <c r="H642" s="105"/>
      <c r="J642" s="93"/>
    </row>
    <row r="643" spans="1:22" ht="13.5" customHeight="1">
      <c r="A643" s="124" t="s">
        <v>46</v>
      </c>
      <c r="B643" s="125"/>
      <c r="C643" s="125" t="s">
        <v>2034</v>
      </c>
      <c r="D643" s="126"/>
      <c r="E643" s="127"/>
      <c r="F643" s="128"/>
      <c r="G643" s="129">
        <f>G642</f>
        <v>0</v>
      </c>
      <c r="H643" s="130"/>
      <c r="J643" s="93"/>
    </row>
    <row r="644" spans="1:22" ht="13.5" customHeight="1">
      <c r="A644" s="178"/>
      <c r="B644" s="154"/>
      <c r="C644" s="155"/>
      <c r="D644" s="154"/>
      <c r="E644" s="156"/>
      <c r="F644" s="157"/>
      <c r="G644" s="153"/>
      <c r="H644" s="179"/>
      <c r="J644" s="93"/>
    </row>
    <row r="645" spans="1:22">
      <c r="A645" s="173">
        <v>2019</v>
      </c>
      <c r="B645" s="73" t="s">
        <v>129</v>
      </c>
      <c r="C645" s="174" t="s">
        <v>162</v>
      </c>
      <c r="D645" s="174" t="s">
        <v>277</v>
      </c>
      <c r="E645" s="175">
        <v>43716</v>
      </c>
      <c r="F645" s="176" t="s">
        <v>2035</v>
      </c>
      <c r="G645" s="173">
        <v>3</v>
      </c>
      <c r="H645" s="105" t="s">
        <v>716</v>
      </c>
    </row>
    <row r="646" spans="1:22" ht="13.5" customHeight="1">
      <c r="A646" s="104">
        <v>2019</v>
      </c>
      <c r="D646" s="131"/>
      <c r="F646" s="132"/>
      <c r="G646" s="133">
        <f>SUM(G645)</f>
        <v>3</v>
      </c>
      <c r="H646" s="105"/>
      <c r="J646" s="93"/>
    </row>
    <row r="647" spans="1:22" ht="13.5" customHeight="1">
      <c r="A647" s="124" t="s">
        <v>46</v>
      </c>
      <c r="B647" s="125"/>
      <c r="C647" s="125" t="s">
        <v>717</v>
      </c>
      <c r="D647" s="126"/>
      <c r="E647" s="127"/>
      <c r="F647" s="128"/>
      <c r="G647" s="129">
        <f>G646</f>
        <v>3</v>
      </c>
      <c r="H647" s="130"/>
      <c r="J647" s="93"/>
    </row>
    <row r="648" spans="1:22" ht="13.5" customHeight="1">
      <c r="A648" s="147"/>
      <c r="C648" s="72"/>
      <c r="F648" s="88"/>
      <c r="G648" s="133"/>
      <c r="H648" s="105"/>
      <c r="J648" s="93"/>
    </row>
    <row r="649" spans="1:22" ht="13.5" customHeight="1">
      <c r="A649" s="198">
        <v>2017</v>
      </c>
      <c r="B649" s="116" t="s">
        <v>91</v>
      </c>
      <c r="C649" s="151" t="s">
        <v>123</v>
      </c>
      <c r="D649" s="116" t="s">
        <v>227</v>
      </c>
      <c r="E649" s="118">
        <v>42988</v>
      </c>
      <c r="F649" s="152" t="s">
        <v>2036</v>
      </c>
      <c r="G649" s="199">
        <v>7</v>
      </c>
      <c r="H649" s="120" t="s">
        <v>2037</v>
      </c>
      <c r="J649" s="349"/>
      <c r="L649" s="195"/>
      <c r="M649" s="195"/>
      <c r="N649" s="271"/>
      <c r="O649" s="271"/>
      <c r="P649" s="271"/>
      <c r="Q649" s="271"/>
      <c r="R649" s="271"/>
      <c r="S649" s="271"/>
      <c r="T649" s="271"/>
      <c r="U649" s="372"/>
      <c r="V649" s="372"/>
    </row>
    <row r="650" spans="1:22" ht="13.5" customHeight="1">
      <c r="A650" s="198">
        <v>2017</v>
      </c>
      <c r="B650" s="116" t="s">
        <v>91</v>
      </c>
      <c r="C650" s="151" t="s">
        <v>123</v>
      </c>
      <c r="D650" s="116" t="s">
        <v>227</v>
      </c>
      <c r="E650" s="118">
        <v>42876</v>
      </c>
      <c r="F650" s="152" t="s">
        <v>2038</v>
      </c>
      <c r="G650" s="199">
        <v>7</v>
      </c>
      <c r="H650" s="120" t="s">
        <v>2039</v>
      </c>
      <c r="J650" s="189"/>
      <c r="K650" s="195"/>
      <c r="L650" s="195"/>
      <c r="M650" s="195"/>
      <c r="N650" s="271"/>
      <c r="O650" s="271"/>
      <c r="P650" s="195"/>
      <c r="Q650" s="195"/>
      <c r="R650" s="195"/>
      <c r="S650" s="195"/>
      <c r="T650" s="195"/>
      <c r="U650" s="197"/>
      <c r="V650" s="197"/>
    </row>
    <row r="651" spans="1:22" ht="13.5" customHeight="1">
      <c r="A651" s="198">
        <v>2017</v>
      </c>
      <c r="B651" s="116" t="s">
        <v>91</v>
      </c>
      <c r="C651" s="151" t="s">
        <v>123</v>
      </c>
      <c r="D651" s="116" t="s">
        <v>227</v>
      </c>
      <c r="E651" s="118">
        <v>42876</v>
      </c>
      <c r="F651" s="152" t="s">
        <v>2040</v>
      </c>
      <c r="G651" s="199">
        <v>3</v>
      </c>
      <c r="H651" s="120" t="s">
        <v>2041</v>
      </c>
      <c r="J651" s="189"/>
      <c r="K651" s="195"/>
      <c r="L651" s="195"/>
      <c r="M651" s="195"/>
      <c r="N651" s="195"/>
      <c r="O651" s="195"/>
      <c r="P651" s="186"/>
      <c r="Q651" s="186"/>
      <c r="R651" s="186"/>
      <c r="S651" s="186"/>
      <c r="T651" s="186"/>
      <c r="U651" s="188"/>
      <c r="V651" s="188"/>
    </row>
    <row r="652" spans="1:22" ht="13.5" customHeight="1">
      <c r="A652" s="198">
        <v>2017</v>
      </c>
      <c r="B652" s="116" t="s">
        <v>91</v>
      </c>
      <c r="C652" s="151" t="s">
        <v>123</v>
      </c>
      <c r="D652" s="116" t="s">
        <v>227</v>
      </c>
      <c r="E652" s="118">
        <v>42876</v>
      </c>
      <c r="F652" s="152" t="s">
        <v>2042</v>
      </c>
      <c r="G652" s="199">
        <v>3</v>
      </c>
      <c r="H652" s="120" t="s">
        <v>2043</v>
      </c>
      <c r="J652" s="189"/>
      <c r="K652" s="271"/>
      <c r="L652" s="195"/>
      <c r="M652" s="195"/>
      <c r="N652" s="271"/>
      <c r="O652" s="271"/>
      <c r="P652" s="186"/>
      <c r="Q652" s="186"/>
      <c r="R652" s="186"/>
      <c r="S652" s="186"/>
      <c r="T652" s="186"/>
      <c r="U652" s="188"/>
      <c r="V652" s="188"/>
    </row>
    <row r="653" spans="1:22" ht="13.5" customHeight="1">
      <c r="A653" s="198">
        <v>2017</v>
      </c>
      <c r="B653" s="116" t="s">
        <v>91</v>
      </c>
      <c r="C653" s="151" t="s">
        <v>123</v>
      </c>
      <c r="D653" s="116" t="s">
        <v>227</v>
      </c>
      <c r="E653" s="118">
        <v>42876</v>
      </c>
      <c r="F653" s="152" t="s">
        <v>2044</v>
      </c>
      <c r="G653" s="199">
        <v>10</v>
      </c>
      <c r="H653" s="120" t="s">
        <v>2045</v>
      </c>
      <c r="J653" s="189"/>
      <c r="K653" s="352"/>
      <c r="L653" s="195"/>
      <c r="M653" s="195"/>
      <c r="N653" s="195"/>
      <c r="O653" s="195"/>
      <c r="P653" s="186"/>
      <c r="Q653" s="186"/>
      <c r="R653" s="186"/>
      <c r="S653" s="186"/>
      <c r="T653" s="186"/>
      <c r="U653" s="188"/>
      <c r="V653" s="188"/>
    </row>
    <row r="654" spans="1:22" ht="13.5" customHeight="1">
      <c r="A654" s="198">
        <v>2017</v>
      </c>
      <c r="B654" s="116" t="s">
        <v>91</v>
      </c>
      <c r="C654" s="151" t="s">
        <v>123</v>
      </c>
      <c r="D654" s="116" t="s">
        <v>227</v>
      </c>
      <c r="E654" s="118">
        <v>42876</v>
      </c>
      <c r="F654" s="152" t="s">
        <v>2046</v>
      </c>
      <c r="G654" s="199">
        <v>7</v>
      </c>
      <c r="H654" s="120" t="s">
        <v>2047</v>
      </c>
      <c r="J654" s="189"/>
      <c r="K654" s="473"/>
      <c r="L654" s="271"/>
      <c r="M654" s="271"/>
      <c r="N654" s="261"/>
      <c r="O654" s="261"/>
      <c r="P654" s="261"/>
      <c r="Q654" s="261"/>
      <c r="R654" s="261"/>
      <c r="S654" s="261"/>
      <c r="T654" s="261"/>
      <c r="U654" s="340"/>
      <c r="V654" s="340"/>
    </row>
    <row r="655" spans="1:22" ht="13.5" customHeight="1">
      <c r="A655" s="198">
        <v>2017</v>
      </c>
      <c r="B655" s="116" t="s">
        <v>91</v>
      </c>
      <c r="C655" s="151" t="s">
        <v>123</v>
      </c>
      <c r="D655" s="116" t="s">
        <v>227</v>
      </c>
      <c r="E655" s="118">
        <v>42876</v>
      </c>
      <c r="F655" s="152" t="s">
        <v>2048</v>
      </c>
      <c r="G655" s="199">
        <v>10</v>
      </c>
      <c r="H655" s="120" t="s">
        <v>2049</v>
      </c>
      <c r="J655" s="189"/>
      <c r="K655" s="195"/>
      <c r="L655" s="195"/>
      <c r="M655" s="195"/>
      <c r="N655" s="186"/>
      <c r="O655" s="186"/>
      <c r="P655" s="186"/>
      <c r="Q655" s="186"/>
      <c r="R655" s="186"/>
      <c r="S655" s="186"/>
      <c r="T655" s="186"/>
      <c r="U655" s="188"/>
      <c r="V655" s="188"/>
    </row>
    <row r="656" spans="1:22" ht="13.5" customHeight="1">
      <c r="A656" s="198">
        <v>2017</v>
      </c>
      <c r="B656" s="116" t="s">
        <v>91</v>
      </c>
      <c r="C656" s="151" t="s">
        <v>123</v>
      </c>
      <c r="D656" s="116" t="s">
        <v>227</v>
      </c>
      <c r="E656" s="118">
        <v>42876</v>
      </c>
      <c r="F656" s="152" t="s">
        <v>2050</v>
      </c>
      <c r="G656" s="199">
        <v>7</v>
      </c>
      <c r="H656" s="120" t="s">
        <v>2051</v>
      </c>
      <c r="J656" s="189"/>
      <c r="K656" s="271"/>
      <c r="L656" s="271"/>
      <c r="M656" s="271"/>
      <c r="N656" s="186"/>
      <c r="O656" s="186"/>
      <c r="P656" s="186"/>
      <c r="Q656" s="186"/>
      <c r="R656" s="186"/>
      <c r="S656" s="186"/>
      <c r="T656" s="186"/>
      <c r="U656" s="188"/>
      <c r="V656" s="188"/>
    </row>
    <row r="657" spans="1:22" ht="13.5" customHeight="1">
      <c r="A657" s="198">
        <v>2017</v>
      </c>
      <c r="B657" s="116" t="s">
        <v>91</v>
      </c>
      <c r="C657" s="151" t="s">
        <v>123</v>
      </c>
      <c r="D657" s="116" t="s">
        <v>227</v>
      </c>
      <c r="E657" s="118">
        <v>42876</v>
      </c>
      <c r="F657" s="152" t="s">
        <v>2052</v>
      </c>
      <c r="G657" s="199">
        <v>3</v>
      </c>
      <c r="H657" s="120" t="s">
        <v>2053</v>
      </c>
      <c r="J657" s="189"/>
      <c r="K657" s="113"/>
      <c r="L657" s="195"/>
      <c r="M657" s="195"/>
      <c r="N657" s="186"/>
      <c r="O657" s="186"/>
      <c r="P657" s="271"/>
      <c r="Q657" s="271"/>
      <c r="R657" s="271"/>
      <c r="S657" s="271"/>
      <c r="T657" s="271"/>
      <c r="U657" s="372"/>
      <c r="V657" s="372"/>
    </row>
    <row r="658" spans="1:22" ht="13.5" customHeight="1">
      <c r="A658" s="198">
        <v>2017</v>
      </c>
      <c r="B658" s="116" t="s">
        <v>91</v>
      </c>
      <c r="C658" s="151" t="s">
        <v>123</v>
      </c>
      <c r="D658" s="116" t="s">
        <v>1663</v>
      </c>
      <c r="E658" s="118">
        <v>42883</v>
      </c>
      <c r="F658" s="152" t="s">
        <v>2046</v>
      </c>
      <c r="G658" s="199">
        <v>10</v>
      </c>
      <c r="H658" s="120" t="s">
        <v>2054</v>
      </c>
      <c r="J658" s="189"/>
      <c r="L658" s="261"/>
      <c r="M658" s="261"/>
      <c r="N658" s="186"/>
      <c r="O658" s="186"/>
      <c r="P658" s="186"/>
      <c r="Q658" s="186"/>
      <c r="R658" s="186"/>
      <c r="S658" s="186"/>
      <c r="T658" s="186"/>
      <c r="U658" s="188"/>
      <c r="V658" s="188"/>
    </row>
    <row r="659" spans="1:22" ht="13.5" customHeight="1">
      <c r="A659" s="198">
        <v>2017</v>
      </c>
      <c r="B659" s="116" t="s">
        <v>91</v>
      </c>
      <c r="C659" s="151" t="s">
        <v>123</v>
      </c>
      <c r="D659" s="116" t="s">
        <v>1663</v>
      </c>
      <c r="E659" s="118">
        <v>42883</v>
      </c>
      <c r="F659" s="152" t="s">
        <v>2044</v>
      </c>
      <c r="G659" s="199">
        <v>15</v>
      </c>
      <c r="H659" s="120" t="s">
        <v>2055</v>
      </c>
      <c r="J659" s="189"/>
      <c r="L659" s="186"/>
      <c r="M659" s="186"/>
      <c r="N659" s="186"/>
      <c r="O659" s="186"/>
      <c r="P659" s="352"/>
      <c r="Q659" s="352"/>
      <c r="R659" s="352"/>
      <c r="S659" s="352"/>
      <c r="T659" s="352"/>
      <c r="U659" s="353"/>
      <c r="V659" s="353"/>
    </row>
    <row r="660" spans="1:22" ht="13.5" customHeight="1">
      <c r="A660" s="198">
        <v>2017</v>
      </c>
      <c r="B660" s="116" t="s">
        <v>91</v>
      </c>
      <c r="C660" s="151" t="s">
        <v>123</v>
      </c>
      <c r="D660" s="116" t="s">
        <v>1663</v>
      </c>
      <c r="E660" s="118">
        <v>42883</v>
      </c>
      <c r="F660" s="152" t="s">
        <v>2056</v>
      </c>
      <c r="G660" s="199">
        <v>5</v>
      </c>
      <c r="H660" s="120" t="s">
        <v>2057</v>
      </c>
      <c r="J660" s="189"/>
      <c r="L660" s="186"/>
      <c r="M660" s="186"/>
      <c r="N660" s="271"/>
      <c r="O660" s="271"/>
      <c r="P660" s="352"/>
      <c r="Q660" s="352"/>
      <c r="R660" s="352"/>
      <c r="S660" s="352"/>
      <c r="T660" s="352"/>
      <c r="U660" s="353"/>
      <c r="V660" s="353"/>
    </row>
    <row r="661" spans="1:22" ht="13.5" customHeight="1">
      <c r="A661" s="198">
        <v>2017</v>
      </c>
      <c r="B661" s="116" t="s">
        <v>91</v>
      </c>
      <c r="C661" s="151" t="s">
        <v>123</v>
      </c>
      <c r="D661" s="116" t="s">
        <v>1663</v>
      </c>
      <c r="E661" s="118">
        <v>42883</v>
      </c>
      <c r="F661" s="152" t="s">
        <v>2050</v>
      </c>
      <c r="G661" s="199">
        <v>10</v>
      </c>
      <c r="H661" s="120" t="s">
        <v>2058</v>
      </c>
      <c r="J661" s="189"/>
      <c r="L661" s="186"/>
      <c r="M661" s="186"/>
      <c r="N661" s="186"/>
      <c r="O661" s="186"/>
      <c r="P661" s="186"/>
      <c r="Q661" s="186"/>
      <c r="R661" s="186"/>
      <c r="S661" s="186"/>
      <c r="T661" s="186"/>
      <c r="U661" s="188"/>
      <c r="V661" s="188"/>
    </row>
    <row r="662" spans="1:22" ht="13.5" customHeight="1">
      <c r="A662" s="198">
        <v>2017</v>
      </c>
      <c r="B662" s="116" t="s">
        <v>91</v>
      </c>
      <c r="C662" s="151" t="s">
        <v>123</v>
      </c>
      <c r="D662" s="116" t="s">
        <v>1663</v>
      </c>
      <c r="E662" s="118">
        <v>42883</v>
      </c>
      <c r="F662" s="152" t="s">
        <v>2059</v>
      </c>
      <c r="G662" s="199">
        <v>15</v>
      </c>
      <c r="H662" s="120" t="s">
        <v>2060</v>
      </c>
      <c r="J662" s="189"/>
      <c r="L662" s="186"/>
      <c r="M662" s="186"/>
      <c r="N662" s="352"/>
      <c r="O662" s="352"/>
      <c r="P662" s="195"/>
      <c r="Q662" s="195"/>
      <c r="R662" s="195"/>
      <c r="S662" s="195"/>
      <c r="T662" s="195"/>
      <c r="U662" s="197"/>
      <c r="V662" s="197"/>
    </row>
    <row r="663" spans="1:22" ht="13.5" customHeight="1">
      <c r="A663" s="198">
        <v>2017</v>
      </c>
      <c r="B663" s="116"/>
      <c r="C663" s="151"/>
      <c r="D663" s="116"/>
      <c r="E663" s="118"/>
      <c r="F663" s="152"/>
      <c r="G663" s="199">
        <f>SUM(G649:G662)</f>
        <v>112</v>
      </c>
      <c r="H663" s="120"/>
      <c r="J663" s="189"/>
      <c r="L663" s="186"/>
      <c r="M663" s="186"/>
      <c r="N663" s="352"/>
      <c r="O663" s="352"/>
      <c r="P663" s="195"/>
      <c r="Q663" s="195"/>
      <c r="R663" s="195"/>
      <c r="S663" s="195"/>
      <c r="T663" s="195"/>
      <c r="U663" s="197"/>
      <c r="V663" s="197"/>
    </row>
    <row r="664" spans="1:22" s="115" customFormat="1" ht="13.5" customHeight="1">
      <c r="A664" s="134">
        <v>2018</v>
      </c>
      <c r="B664" s="107" t="s">
        <v>91</v>
      </c>
      <c r="C664" s="169" t="s">
        <v>123</v>
      </c>
      <c r="D664" s="107" t="s">
        <v>222</v>
      </c>
      <c r="E664" s="109">
        <v>43163</v>
      </c>
      <c r="F664" s="170" t="s">
        <v>2061</v>
      </c>
      <c r="G664" s="111">
        <v>3</v>
      </c>
      <c r="H664" s="112" t="s">
        <v>719</v>
      </c>
      <c r="I664" s="113"/>
      <c r="J664" s="114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</row>
    <row r="665" spans="1:22" ht="13.5" customHeight="1">
      <c r="A665" s="134">
        <v>2018</v>
      </c>
      <c r="B665" s="107" t="s">
        <v>91</v>
      </c>
      <c r="C665" s="169" t="s">
        <v>123</v>
      </c>
      <c r="D665" s="107" t="s">
        <v>222</v>
      </c>
      <c r="E665" s="109">
        <v>43163</v>
      </c>
      <c r="F665" s="170" t="s">
        <v>2062</v>
      </c>
      <c r="G665" s="111">
        <v>7</v>
      </c>
      <c r="H665" s="112" t="s">
        <v>721</v>
      </c>
      <c r="J665" s="189"/>
      <c r="L665" s="186"/>
      <c r="M665" s="186"/>
      <c r="N665" s="352"/>
      <c r="O665" s="352"/>
      <c r="P665" s="195"/>
      <c r="Q665" s="195"/>
      <c r="R665" s="195"/>
      <c r="S665" s="195"/>
      <c r="T665" s="195"/>
      <c r="U665" s="197"/>
      <c r="V665" s="197"/>
    </row>
    <row r="666" spans="1:22" ht="13.5" customHeight="1">
      <c r="A666" s="134">
        <v>2018</v>
      </c>
      <c r="B666" s="107" t="s">
        <v>91</v>
      </c>
      <c r="C666" s="169" t="s">
        <v>123</v>
      </c>
      <c r="D666" s="107" t="s">
        <v>222</v>
      </c>
      <c r="E666" s="109">
        <v>43163</v>
      </c>
      <c r="F666" s="170" t="s">
        <v>2063</v>
      </c>
      <c r="G666" s="111">
        <v>10</v>
      </c>
      <c r="H666" s="112" t="s">
        <v>723</v>
      </c>
      <c r="J666" s="189"/>
      <c r="L666" s="186"/>
      <c r="M666" s="186"/>
      <c r="N666" s="352"/>
      <c r="O666" s="352"/>
      <c r="P666" s="195"/>
      <c r="Q666" s="195"/>
      <c r="R666" s="195"/>
      <c r="S666" s="195"/>
      <c r="T666" s="195"/>
      <c r="U666" s="197"/>
      <c r="V666" s="197"/>
    </row>
    <row r="667" spans="1:22" s="115" customFormat="1">
      <c r="A667" s="134">
        <v>2018</v>
      </c>
      <c r="B667" s="107" t="s">
        <v>91</v>
      </c>
      <c r="C667" s="107" t="s">
        <v>123</v>
      </c>
      <c r="D667" s="107" t="s">
        <v>227</v>
      </c>
      <c r="E667" s="135">
        <v>43240</v>
      </c>
      <c r="F667" s="136" t="s">
        <v>2064</v>
      </c>
      <c r="G667" s="111">
        <v>7</v>
      </c>
      <c r="H667" s="112" t="s">
        <v>725</v>
      </c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</row>
    <row r="668" spans="1:22" s="115" customFormat="1">
      <c r="A668" s="134">
        <v>2018</v>
      </c>
      <c r="B668" s="107" t="s">
        <v>91</v>
      </c>
      <c r="C668" s="107" t="s">
        <v>123</v>
      </c>
      <c r="D668" s="107" t="s">
        <v>227</v>
      </c>
      <c r="E668" s="135">
        <v>43240</v>
      </c>
      <c r="F668" s="136" t="s">
        <v>2065</v>
      </c>
      <c r="G668" s="111">
        <v>3</v>
      </c>
      <c r="H668" s="112" t="s">
        <v>727</v>
      </c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</row>
    <row r="669" spans="1:22" s="115" customFormat="1">
      <c r="A669" s="134">
        <v>2018</v>
      </c>
      <c r="B669" s="107" t="s">
        <v>91</v>
      </c>
      <c r="C669" s="107" t="s">
        <v>123</v>
      </c>
      <c r="D669" s="107" t="s">
        <v>227</v>
      </c>
      <c r="E669" s="135">
        <v>43240</v>
      </c>
      <c r="F669" s="136" t="s">
        <v>2066</v>
      </c>
      <c r="G669" s="111">
        <v>10</v>
      </c>
      <c r="H669" s="112" t="s">
        <v>729</v>
      </c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</row>
    <row r="670" spans="1:22" s="115" customFormat="1">
      <c r="A670" s="134">
        <v>2018</v>
      </c>
      <c r="B670" s="107" t="s">
        <v>91</v>
      </c>
      <c r="C670" s="107" t="s">
        <v>123</v>
      </c>
      <c r="D670" s="107" t="s">
        <v>227</v>
      </c>
      <c r="E670" s="135">
        <v>43240</v>
      </c>
      <c r="F670" s="136" t="s">
        <v>2067</v>
      </c>
      <c r="G670" s="111">
        <v>7</v>
      </c>
      <c r="H670" s="112" t="s">
        <v>731</v>
      </c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</row>
    <row r="671" spans="1:22" s="115" customFormat="1">
      <c r="A671" s="134">
        <v>2018</v>
      </c>
      <c r="B671" s="107" t="s">
        <v>91</v>
      </c>
      <c r="C671" s="107" t="s">
        <v>123</v>
      </c>
      <c r="D671" s="107" t="s">
        <v>227</v>
      </c>
      <c r="E671" s="135">
        <v>43240</v>
      </c>
      <c r="F671" s="136" t="s">
        <v>2068</v>
      </c>
      <c r="G671" s="111">
        <v>3</v>
      </c>
      <c r="H671" s="112" t="s">
        <v>733</v>
      </c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</row>
    <row r="672" spans="1:22" s="115" customFormat="1">
      <c r="A672" s="134">
        <v>2018</v>
      </c>
      <c r="B672" s="107" t="s">
        <v>91</v>
      </c>
      <c r="C672" s="107" t="s">
        <v>123</v>
      </c>
      <c r="D672" s="107" t="s">
        <v>227</v>
      </c>
      <c r="E672" s="135">
        <v>43240</v>
      </c>
      <c r="F672" s="136" t="s">
        <v>2069</v>
      </c>
      <c r="G672" s="111">
        <v>10</v>
      </c>
      <c r="H672" s="112" t="s">
        <v>735</v>
      </c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</row>
    <row r="673" spans="1:22" s="115" customFormat="1">
      <c r="A673" s="134">
        <v>2018</v>
      </c>
      <c r="B673" s="107" t="s">
        <v>91</v>
      </c>
      <c r="C673" s="107" t="s">
        <v>123</v>
      </c>
      <c r="D673" s="107" t="s">
        <v>227</v>
      </c>
      <c r="E673" s="135">
        <v>43240</v>
      </c>
      <c r="F673" s="136" t="s">
        <v>2070</v>
      </c>
      <c r="G673" s="111">
        <v>3</v>
      </c>
      <c r="H673" s="112" t="s">
        <v>737</v>
      </c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</row>
    <row r="674" spans="1:22" s="115" customFormat="1">
      <c r="A674" s="134">
        <v>2018</v>
      </c>
      <c r="B674" s="107" t="s">
        <v>91</v>
      </c>
      <c r="C674" s="107" t="s">
        <v>123</v>
      </c>
      <c r="D674" s="107" t="s">
        <v>227</v>
      </c>
      <c r="E674" s="135">
        <v>43240</v>
      </c>
      <c r="F674" s="136" t="s">
        <v>2071</v>
      </c>
      <c r="G674" s="111">
        <v>10</v>
      </c>
      <c r="H674" s="112" t="s">
        <v>739</v>
      </c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</row>
    <row r="675" spans="1:22" s="115" customFormat="1">
      <c r="A675" s="134">
        <v>2018</v>
      </c>
      <c r="B675" s="107" t="s">
        <v>91</v>
      </c>
      <c r="C675" s="107" t="s">
        <v>123</v>
      </c>
      <c r="D675" s="107" t="s">
        <v>227</v>
      </c>
      <c r="E675" s="135">
        <v>43240</v>
      </c>
      <c r="F675" s="136" t="s">
        <v>2072</v>
      </c>
      <c r="G675" s="111">
        <v>10</v>
      </c>
      <c r="H675" s="112" t="s">
        <v>741</v>
      </c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</row>
    <row r="676" spans="1:22" s="115" customFormat="1">
      <c r="A676" s="134">
        <v>2018</v>
      </c>
      <c r="B676" s="107" t="s">
        <v>91</v>
      </c>
      <c r="C676" s="107" t="s">
        <v>123</v>
      </c>
      <c r="D676" s="107" t="s">
        <v>227</v>
      </c>
      <c r="E676" s="135">
        <v>43240</v>
      </c>
      <c r="F676" s="136" t="s">
        <v>2073</v>
      </c>
      <c r="G676" s="111">
        <v>7</v>
      </c>
      <c r="H676" s="112" t="s">
        <v>743</v>
      </c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</row>
    <row r="677" spans="1:22" s="115" customFormat="1">
      <c r="A677" s="134">
        <v>2018</v>
      </c>
      <c r="B677" s="107" t="s">
        <v>91</v>
      </c>
      <c r="C677" s="107" t="s">
        <v>123</v>
      </c>
      <c r="D677" s="107" t="s">
        <v>370</v>
      </c>
      <c r="E677" s="109">
        <v>43247</v>
      </c>
      <c r="F677" s="170" t="s">
        <v>2074</v>
      </c>
      <c r="G677" s="111">
        <v>5</v>
      </c>
      <c r="H677" s="112" t="s">
        <v>745</v>
      </c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</row>
    <row r="678" spans="1:22" s="115" customFormat="1">
      <c r="A678" s="134">
        <v>2018</v>
      </c>
      <c r="B678" s="107" t="s">
        <v>91</v>
      </c>
      <c r="C678" s="107" t="s">
        <v>123</v>
      </c>
      <c r="D678" s="107" t="s">
        <v>370</v>
      </c>
      <c r="E678" s="109">
        <v>43247</v>
      </c>
      <c r="F678" s="170" t="s">
        <v>2075</v>
      </c>
      <c r="G678" s="111">
        <v>10</v>
      </c>
      <c r="H678" s="112" t="s">
        <v>747</v>
      </c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</row>
    <row r="679" spans="1:22" s="115" customFormat="1">
      <c r="A679" s="134">
        <v>2018</v>
      </c>
      <c r="B679" s="107" t="s">
        <v>91</v>
      </c>
      <c r="C679" s="107" t="s">
        <v>123</v>
      </c>
      <c r="D679" s="107" t="s">
        <v>370</v>
      </c>
      <c r="E679" s="109">
        <v>43247</v>
      </c>
      <c r="F679" s="170" t="s">
        <v>2076</v>
      </c>
      <c r="G679" s="111">
        <v>5</v>
      </c>
      <c r="H679" s="112" t="s">
        <v>749</v>
      </c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</row>
    <row r="680" spans="1:22" ht="13.5" customHeight="1">
      <c r="A680" s="134">
        <v>2018</v>
      </c>
      <c r="B680" s="107" t="s">
        <v>91</v>
      </c>
      <c r="C680" s="107" t="s">
        <v>123</v>
      </c>
      <c r="D680" s="107" t="s">
        <v>265</v>
      </c>
      <c r="E680" s="109">
        <v>43352</v>
      </c>
      <c r="F680" s="170" t="s">
        <v>2077</v>
      </c>
      <c r="G680" s="111">
        <v>7</v>
      </c>
      <c r="H680" s="112" t="s">
        <v>751</v>
      </c>
      <c r="J680" s="2"/>
    </row>
    <row r="681" spans="1:22" ht="13.5" customHeight="1">
      <c r="A681" s="134">
        <v>2018</v>
      </c>
      <c r="B681" s="107" t="s">
        <v>91</v>
      </c>
      <c r="C681" s="171" t="s">
        <v>123</v>
      </c>
      <c r="D681" s="107" t="s">
        <v>265</v>
      </c>
      <c r="E681" s="109">
        <v>43352</v>
      </c>
      <c r="F681" s="170" t="s">
        <v>2078</v>
      </c>
      <c r="G681" s="172">
        <v>10</v>
      </c>
      <c r="H681" s="112" t="s">
        <v>753</v>
      </c>
      <c r="J681" s="2"/>
    </row>
    <row r="682" spans="1:22" ht="13.5" customHeight="1">
      <c r="A682" s="134">
        <v>2018</v>
      </c>
      <c r="B682" s="107" t="s">
        <v>91</v>
      </c>
      <c r="C682" s="171" t="s">
        <v>123</v>
      </c>
      <c r="D682" s="107" t="s">
        <v>265</v>
      </c>
      <c r="E682" s="109">
        <v>43352</v>
      </c>
      <c r="F682" s="170" t="s">
        <v>2079</v>
      </c>
      <c r="G682" s="172">
        <v>3</v>
      </c>
      <c r="H682" s="112" t="s">
        <v>380</v>
      </c>
      <c r="J682" s="2"/>
    </row>
    <row r="683" spans="1:22" ht="13.5" customHeight="1">
      <c r="A683" s="134">
        <v>2018</v>
      </c>
      <c r="B683" s="107"/>
      <c r="C683" s="169"/>
      <c r="D683" s="107"/>
      <c r="E683" s="109"/>
      <c r="F683" s="152"/>
      <c r="G683" s="111">
        <f>SUM(G664:G682)</f>
        <v>130</v>
      </c>
      <c r="H683" s="120"/>
      <c r="J683" s="189"/>
      <c r="L683" s="186"/>
      <c r="M683" s="186"/>
      <c r="N683" s="352"/>
      <c r="O683" s="352"/>
      <c r="P683" s="195"/>
      <c r="Q683" s="195"/>
      <c r="R683" s="195"/>
      <c r="S683" s="195"/>
      <c r="T683" s="195"/>
      <c r="U683" s="197"/>
      <c r="V683" s="197"/>
    </row>
    <row r="684" spans="1:22">
      <c r="A684" s="137">
        <v>2019</v>
      </c>
      <c r="B684" s="73" t="s">
        <v>91</v>
      </c>
      <c r="C684" s="73" t="s">
        <v>123</v>
      </c>
      <c r="D684" s="138" t="s">
        <v>227</v>
      </c>
      <c r="E684" s="139">
        <v>43604</v>
      </c>
      <c r="F684" s="140" t="s">
        <v>2080</v>
      </c>
      <c r="G684" s="141">
        <v>3</v>
      </c>
      <c r="H684" s="142" t="s">
        <v>756</v>
      </c>
      <c r="J684" s="2"/>
    </row>
    <row r="685" spans="1:22">
      <c r="A685" s="137">
        <v>2019</v>
      </c>
      <c r="B685" s="73" t="s">
        <v>91</v>
      </c>
      <c r="C685" s="73" t="s">
        <v>123</v>
      </c>
      <c r="D685" s="138" t="s">
        <v>227</v>
      </c>
      <c r="E685" s="139">
        <v>43604</v>
      </c>
      <c r="F685" s="140" t="s">
        <v>2079</v>
      </c>
      <c r="G685" s="141">
        <v>3</v>
      </c>
      <c r="H685" s="142" t="s">
        <v>745</v>
      </c>
      <c r="J685" s="2"/>
    </row>
    <row r="686" spans="1:22">
      <c r="A686" s="137">
        <v>2019</v>
      </c>
      <c r="B686" s="73" t="s">
        <v>91</v>
      </c>
      <c r="C686" s="73" t="s">
        <v>123</v>
      </c>
      <c r="D686" s="138" t="s">
        <v>227</v>
      </c>
      <c r="E686" s="139">
        <v>43604</v>
      </c>
      <c r="F686" s="140" t="s">
        <v>2081</v>
      </c>
      <c r="G686" s="141">
        <v>3</v>
      </c>
      <c r="H686" s="142" t="s">
        <v>758</v>
      </c>
      <c r="J686" s="2"/>
    </row>
    <row r="687" spans="1:22">
      <c r="A687" s="137">
        <v>2019</v>
      </c>
      <c r="B687" s="73" t="s">
        <v>91</v>
      </c>
      <c r="C687" s="73" t="s">
        <v>123</v>
      </c>
      <c r="D687" s="138" t="s">
        <v>227</v>
      </c>
      <c r="E687" s="139">
        <v>43604</v>
      </c>
      <c r="F687" s="140" t="s">
        <v>2078</v>
      </c>
      <c r="G687" s="141">
        <v>10</v>
      </c>
      <c r="H687" s="142" t="s">
        <v>759</v>
      </c>
    </row>
    <row r="688" spans="1:22" ht="13.5" customHeight="1">
      <c r="A688" s="104">
        <v>2019</v>
      </c>
      <c r="B688" s="73" t="s">
        <v>91</v>
      </c>
      <c r="C688" s="73" t="s">
        <v>123</v>
      </c>
      <c r="D688" s="72" t="s">
        <v>78</v>
      </c>
      <c r="E688" s="85">
        <v>43611</v>
      </c>
      <c r="F688" s="88" t="s">
        <v>760</v>
      </c>
      <c r="G688" s="87">
        <v>15</v>
      </c>
      <c r="H688" s="105" t="s">
        <v>761</v>
      </c>
      <c r="J688" s="2"/>
    </row>
    <row r="689" spans="1:20" ht="13.5" customHeight="1">
      <c r="A689" s="104">
        <v>2019</v>
      </c>
      <c r="B689" s="73" t="s">
        <v>91</v>
      </c>
      <c r="C689" s="73" t="s">
        <v>123</v>
      </c>
      <c r="D689" s="72" t="s">
        <v>78</v>
      </c>
      <c r="E689" s="85">
        <v>43611</v>
      </c>
      <c r="F689" s="88" t="s">
        <v>762</v>
      </c>
      <c r="G689" s="87">
        <v>3</v>
      </c>
      <c r="H689" s="105" t="s">
        <v>756</v>
      </c>
      <c r="J689" s="2"/>
    </row>
    <row r="690" spans="1:20" ht="13.5" customHeight="1">
      <c r="A690" s="147">
        <v>2019</v>
      </c>
      <c r="C690" s="148"/>
      <c r="F690" s="88"/>
      <c r="G690" s="133">
        <f>SUM(G684:G689)</f>
        <v>37</v>
      </c>
      <c r="H690" s="105"/>
      <c r="J690" s="93"/>
    </row>
    <row r="691" spans="1:20" ht="13.5" customHeight="1">
      <c r="A691" s="144" t="s">
        <v>46</v>
      </c>
      <c r="B691" s="125"/>
      <c r="C691" s="145" t="s">
        <v>763</v>
      </c>
      <c r="D691" s="125"/>
      <c r="E691" s="127"/>
      <c r="F691" s="146"/>
      <c r="G691" s="129">
        <f>G663+G683+G690</f>
        <v>279</v>
      </c>
      <c r="H691" s="130"/>
      <c r="J691" s="93"/>
    </row>
    <row r="692" spans="1:20" ht="13.5" customHeight="1">
      <c r="A692" s="104"/>
      <c r="D692" s="72"/>
      <c r="F692" s="132"/>
      <c r="G692" s="133"/>
      <c r="H692" s="105"/>
      <c r="J692" s="93"/>
    </row>
    <row r="693" spans="1:20">
      <c r="A693" s="137">
        <v>2019</v>
      </c>
      <c r="B693" s="138" t="s">
        <v>129</v>
      </c>
      <c r="C693" s="138" t="s">
        <v>130</v>
      </c>
      <c r="D693" s="138" t="s">
        <v>246</v>
      </c>
      <c r="E693" s="139">
        <v>43779</v>
      </c>
      <c r="F693" s="140" t="s">
        <v>2082</v>
      </c>
      <c r="G693" s="141">
        <v>0</v>
      </c>
      <c r="H693" s="142" t="s">
        <v>765</v>
      </c>
      <c r="I693" s="2" t="s">
        <v>234</v>
      </c>
    </row>
    <row r="694" spans="1:20">
      <c r="A694" s="137">
        <v>2019</v>
      </c>
      <c r="B694" s="138" t="s">
        <v>129</v>
      </c>
      <c r="C694" s="138" t="s">
        <v>130</v>
      </c>
      <c r="D694" s="138" t="s">
        <v>64</v>
      </c>
      <c r="E694" s="139">
        <v>43784</v>
      </c>
      <c r="F694" s="140" t="s">
        <v>2083</v>
      </c>
      <c r="G694" s="141">
        <v>5</v>
      </c>
      <c r="H694" s="142" t="s">
        <v>236</v>
      </c>
    </row>
    <row r="695" spans="1:20">
      <c r="A695" s="137">
        <v>2019</v>
      </c>
      <c r="B695" s="138" t="s">
        <v>129</v>
      </c>
      <c r="C695" s="138" t="s">
        <v>130</v>
      </c>
      <c r="D695" s="138" t="s">
        <v>64</v>
      </c>
      <c r="E695" s="139">
        <v>43784</v>
      </c>
      <c r="F695" s="140" t="s">
        <v>2083</v>
      </c>
      <c r="G695" s="141">
        <v>5</v>
      </c>
      <c r="H695" s="142" t="s">
        <v>767</v>
      </c>
    </row>
    <row r="696" spans="1:20" ht="13.5" customHeight="1">
      <c r="A696" s="147">
        <v>2019</v>
      </c>
      <c r="C696" s="148"/>
      <c r="F696" s="88"/>
      <c r="G696" s="133">
        <f>SUM(G693:G695)</f>
        <v>10</v>
      </c>
      <c r="H696" s="105"/>
      <c r="J696" s="93"/>
    </row>
    <row r="697" spans="1:20" ht="13.5" customHeight="1">
      <c r="A697" s="144" t="s">
        <v>46</v>
      </c>
      <c r="B697" s="125"/>
      <c r="C697" s="145" t="s">
        <v>774</v>
      </c>
      <c r="D697" s="125"/>
      <c r="E697" s="127"/>
      <c r="F697" s="146"/>
      <c r="G697" s="129">
        <f>G696</f>
        <v>10</v>
      </c>
      <c r="H697" s="130"/>
      <c r="J697" s="93"/>
    </row>
    <row r="698" spans="1:20" ht="13.5" customHeight="1">
      <c r="A698" s="278"/>
      <c r="B698" s="154"/>
      <c r="C698" s="154"/>
      <c r="D698" s="279"/>
      <c r="E698" s="156"/>
      <c r="F698" s="327"/>
      <c r="G698" s="153"/>
      <c r="H698" s="179"/>
      <c r="J698" s="93"/>
    </row>
    <row r="699" spans="1:20" s="115" customFormat="1" ht="13.5" customHeight="1">
      <c r="A699" s="106">
        <v>2018</v>
      </c>
      <c r="B699" s="107" t="s">
        <v>129</v>
      </c>
      <c r="C699" s="107" t="s">
        <v>146</v>
      </c>
      <c r="D699" s="171" t="s">
        <v>270</v>
      </c>
      <c r="E699" s="109">
        <v>43401</v>
      </c>
      <c r="F699" s="110" t="s">
        <v>775</v>
      </c>
      <c r="G699" s="111">
        <v>5</v>
      </c>
      <c r="H699" s="112" t="s">
        <v>305</v>
      </c>
      <c r="I699" s="113"/>
      <c r="J699" s="114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</row>
    <row r="700" spans="1:20" s="115" customFormat="1" ht="13.5" customHeight="1">
      <c r="A700" s="106">
        <v>2018</v>
      </c>
      <c r="B700" s="107" t="s">
        <v>129</v>
      </c>
      <c r="C700" s="107" t="s">
        <v>146</v>
      </c>
      <c r="D700" s="171" t="s">
        <v>270</v>
      </c>
      <c r="E700" s="109">
        <v>43408</v>
      </c>
      <c r="F700" s="110" t="s">
        <v>775</v>
      </c>
      <c r="G700" s="111">
        <v>5</v>
      </c>
      <c r="H700" s="112" t="s">
        <v>305</v>
      </c>
      <c r="I700" s="113"/>
      <c r="J700" s="114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</row>
    <row r="701" spans="1:20" s="115" customFormat="1" ht="13.5" customHeight="1">
      <c r="A701" s="106">
        <v>2018</v>
      </c>
      <c r="B701" s="107"/>
      <c r="C701" s="107"/>
      <c r="D701" s="171"/>
      <c r="E701" s="109"/>
      <c r="F701" s="110"/>
      <c r="G701" s="111">
        <f>SUM(G699:G700)</f>
        <v>10</v>
      </c>
      <c r="H701" s="112"/>
      <c r="I701" s="113"/>
      <c r="J701" s="114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</row>
    <row r="702" spans="1:20" ht="13.5" customHeight="1">
      <c r="A702" s="124" t="s">
        <v>46</v>
      </c>
      <c r="B702" s="125"/>
      <c r="C702" s="125" t="s">
        <v>776</v>
      </c>
      <c r="D702" s="272"/>
      <c r="E702" s="127"/>
      <c r="F702" s="128"/>
      <c r="G702" s="129">
        <f>SUM(G699)</f>
        <v>5</v>
      </c>
      <c r="H702" s="130"/>
      <c r="J702" s="93"/>
    </row>
    <row r="703" spans="1:20" ht="13.5" customHeight="1">
      <c r="A703" s="104"/>
      <c r="D703" s="72"/>
      <c r="F703" s="132"/>
      <c r="G703" s="133"/>
      <c r="H703" s="105"/>
      <c r="J703" s="93"/>
    </row>
    <row r="704" spans="1:20">
      <c r="A704" s="137">
        <v>2019</v>
      </c>
      <c r="B704" s="138" t="s">
        <v>91</v>
      </c>
      <c r="C704" s="143" t="s">
        <v>109</v>
      </c>
      <c r="D704" s="138" t="s">
        <v>227</v>
      </c>
      <c r="E704" s="139">
        <v>43604</v>
      </c>
      <c r="F704" s="140" t="s">
        <v>2084</v>
      </c>
      <c r="G704" s="141">
        <v>3</v>
      </c>
      <c r="H704" s="142" t="s">
        <v>778</v>
      </c>
    </row>
    <row r="705" spans="1:22" ht="13.5" customHeight="1">
      <c r="A705" s="147">
        <v>2019</v>
      </c>
      <c r="C705" s="148"/>
      <c r="F705" s="88"/>
      <c r="G705" s="133">
        <f>SUM(G704)</f>
        <v>3</v>
      </c>
      <c r="H705" s="105"/>
      <c r="J705" s="93"/>
    </row>
    <row r="706" spans="1:22" ht="13.5" customHeight="1">
      <c r="A706" s="144" t="s">
        <v>46</v>
      </c>
      <c r="B706" s="125"/>
      <c r="C706" s="145" t="s">
        <v>783</v>
      </c>
      <c r="D706" s="125"/>
      <c r="E706" s="127"/>
      <c r="F706" s="146"/>
      <c r="G706" s="129">
        <f>G705</f>
        <v>3</v>
      </c>
      <c r="H706" s="130"/>
      <c r="J706" s="93"/>
    </row>
    <row r="707" spans="1:22" ht="13.5" customHeight="1">
      <c r="A707" s="147"/>
      <c r="C707" s="148"/>
      <c r="F707" s="88"/>
      <c r="G707" s="133"/>
      <c r="H707" s="105"/>
      <c r="J707" s="93"/>
    </row>
    <row r="708" spans="1:22" ht="13.5" customHeight="1">
      <c r="A708" s="198">
        <v>2017</v>
      </c>
      <c r="B708" s="116" t="s">
        <v>91</v>
      </c>
      <c r="C708" s="151" t="s">
        <v>202</v>
      </c>
      <c r="D708" s="116" t="s">
        <v>227</v>
      </c>
      <c r="E708" s="118">
        <v>42876</v>
      </c>
      <c r="F708" s="152" t="s">
        <v>784</v>
      </c>
      <c r="G708" s="199">
        <v>10</v>
      </c>
      <c r="H708" s="120" t="s">
        <v>2085</v>
      </c>
      <c r="J708" s="189"/>
      <c r="K708" s="113"/>
      <c r="L708" s="296"/>
      <c r="M708" s="296"/>
      <c r="N708" s="113"/>
      <c r="O708" s="113"/>
      <c r="P708" s="195"/>
      <c r="Q708" s="195"/>
      <c r="R708" s="195"/>
      <c r="S708" s="195"/>
      <c r="T708" s="195"/>
      <c r="U708" s="197"/>
      <c r="V708" s="197"/>
    </row>
    <row r="709" spans="1:22" ht="13.5" customHeight="1">
      <c r="A709" s="198">
        <v>2017</v>
      </c>
      <c r="B709" s="116"/>
      <c r="C709" s="151"/>
      <c r="D709" s="116"/>
      <c r="E709" s="118"/>
      <c r="F709" s="152"/>
      <c r="G709" s="199">
        <f>G708</f>
        <v>10</v>
      </c>
      <c r="H709" s="120"/>
      <c r="J709" s="189"/>
      <c r="K709" s="113"/>
      <c r="L709" s="296"/>
      <c r="M709" s="296"/>
      <c r="N709" s="113"/>
      <c r="O709" s="113"/>
      <c r="P709" s="195"/>
      <c r="Q709" s="195"/>
      <c r="R709" s="195"/>
      <c r="S709" s="195"/>
      <c r="T709" s="195"/>
      <c r="U709" s="197"/>
      <c r="V709" s="197"/>
    </row>
    <row r="710" spans="1:22" s="115" customFormat="1" ht="13.5" customHeight="1">
      <c r="A710" s="134">
        <v>2018</v>
      </c>
      <c r="B710" s="107" t="s">
        <v>91</v>
      </c>
      <c r="C710" s="169" t="s">
        <v>202</v>
      </c>
      <c r="D710" s="107" t="s">
        <v>222</v>
      </c>
      <c r="E710" s="109">
        <v>43163</v>
      </c>
      <c r="F710" s="170" t="s">
        <v>2086</v>
      </c>
      <c r="G710" s="111">
        <v>3</v>
      </c>
      <c r="H710" s="112" t="s">
        <v>785</v>
      </c>
      <c r="I710" s="113"/>
      <c r="J710" s="114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</row>
    <row r="711" spans="1:22" ht="13.5" customHeight="1">
      <c r="A711" s="134">
        <v>2018</v>
      </c>
      <c r="B711" s="116"/>
      <c r="C711" s="151"/>
      <c r="D711" s="116"/>
      <c r="E711" s="118"/>
      <c r="F711" s="152"/>
      <c r="G711" s="111">
        <f>G710</f>
        <v>3</v>
      </c>
      <c r="H711" s="120"/>
      <c r="J711" s="189"/>
      <c r="K711" s="113"/>
      <c r="L711" s="296"/>
      <c r="M711" s="296"/>
      <c r="N711" s="113"/>
      <c r="O711" s="113"/>
      <c r="P711" s="195"/>
      <c r="Q711" s="195"/>
      <c r="R711" s="195"/>
      <c r="S711" s="195"/>
      <c r="T711" s="195"/>
      <c r="U711" s="197"/>
      <c r="V711" s="197"/>
    </row>
    <row r="712" spans="1:22">
      <c r="A712" s="173">
        <v>2019</v>
      </c>
      <c r="B712" s="73" t="s">
        <v>91</v>
      </c>
      <c r="C712" s="174" t="s">
        <v>202</v>
      </c>
      <c r="D712" s="174" t="s">
        <v>277</v>
      </c>
      <c r="E712" s="175">
        <v>43716</v>
      </c>
      <c r="F712" s="176" t="s">
        <v>2087</v>
      </c>
      <c r="G712" s="173">
        <v>3</v>
      </c>
      <c r="H712" s="105" t="s">
        <v>787</v>
      </c>
    </row>
    <row r="713" spans="1:22">
      <c r="A713" s="173">
        <v>2019</v>
      </c>
      <c r="B713" s="174"/>
      <c r="C713" s="174"/>
      <c r="D713" s="174"/>
      <c r="E713" s="175"/>
      <c r="F713" s="176"/>
      <c r="G713" s="173">
        <f>SUM(G712)</f>
        <v>3</v>
      </c>
      <c r="H713" s="105"/>
    </row>
    <row r="714" spans="1:22" ht="13.5" customHeight="1">
      <c r="A714" s="144" t="s">
        <v>46</v>
      </c>
      <c r="B714" s="125"/>
      <c r="C714" s="145" t="s">
        <v>788</v>
      </c>
      <c r="D714" s="125"/>
      <c r="E714" s="127"/>
      <c r="F714" s="146"/>
      <c r="G714" s="129">
        <f>G709+G711+G713</f>
        <v>16</v>
      </c>
      <c r="H714" s="130"/>
      <c r="I714" s="223" t="s">
        <v>1761</v>
      </c>
      <c r="J714" s="93"/>
    </row>
    <row r="715" spans="1:22" ht="13.5" customHeight="1">
      <c r="A715" s="147"/>
      <c r="C715" s="148"/>
      <c r="F715" s="88"/>
      <c r="G715" s="133"/>
      <c r="H715" s="105"/>
      <c r="J715" s="93"/>
    </row>
    <row r="716" spans="1:22" ht="13.5" customHeight="1">
      <c r="A716" s="363">
        <v>2017</v>
      </c>
      <c r="B716" s="116" t="s">
        <v>129</v>
      </c>
      <c r="C716" s="116" t="s">
        <v>153</v>
      </c>
      <c r="D716" s="342" t="s">
        <v>81</v>
      </c>
      <c r="E716" s="118">
        <v>42770</v>
      </c>
      <c r="F716" s="152" t="s">
        <v>2088</v>
      </c>
      <c r="G716" s="469">
        <v>5</v>
      </c>
      <c r="H716" s="120" t="s">
        <v>305</v>
      </c>
      <c r="I716" s="261"/>
      <c r="J716" s="296"/>
      <c r="K716" s="113"/>
      <c r="L716" s="195"/>
      <c r="M716" s="195"/>
      <c r="N716" s="195"/>
      <c r="O716" s="195"/>
      <c r="P716" s="195"/>
      <c r="Q716" s="195"/>
      <c r="R716" s="195"/>
      <c r="S716" s="195"/>
      <c r="T716" s="195"/>
      <c r="U716" s="197"/>
      <c r="V716" s="197"/>
    </row>
    <row r="717" spans="1:22" ht="13.5" customHeight="1">
      <c r="A717" s="363">
        <v>2017</v>
      </c>
      <c r="B717" s="116"/>
      <c r="C717" s="116"/>
      <c r="D717" s="342"/>
      <c r="E717" s="118"/>
      <c r="F717" s="152"/>
      <c r="G717" s="469">
        <v>5</v>
      </c>
      <c r="H717" s="120"/>
      <c r="I717" s="261"/>
      <c r="J717" s="296"/>
      <c r="K717" s="113"/>
      <c r="L717" s="195"/>
      <c r="M717" s="195"/>
      <c r="N717" s="195"/>
      <c r="O717" s="195"/>
      <c r="P717" s="195"/>
      <c r="Q717" s="195"/>
      <c r="R717" s="195"/>
      <c r="S717" s="195"/>
      <c r="T717" s="195"/>
      <c r="U717" s="197"/>
      <c r="V717" s="197"/>
    </row>
    <row r="718" spans="1:22" s="115" customFormat="1" ht="13.5" customHeight="1">
      <c r="A718" s="106">
        <v>2018</v>
      </c>
      <c r="B718" s="107" t="s">
        <v>129</v>
      </c>
      <c r="C718" s="107" t="s">
        <v>153</v>
      </c>
      <c r="D718" s="171" t="s">
        <v>86</v>
      </c>
      <c r="E718" s="109">
        <v>43211</v>
      </c>
      <c r="F718" s="170" t="s">
        <v>2089</v>
      </c>
      <c r="G718" s="172">
        <v>5</v>
      </c>
      <c r="H718" s="112" t="s">
        <v>305</v>
      </c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2" s="115" customFormat="1" ht="13.5" customHeight="1">
      <c r="A719" s="106">
        <v>2018</v>
      </c>
      <c r="B719" s="107"/>
      <c r="C719" s="107"/>
      <c r="D719" s="171"/>
      <c r="E719" s="109"/>
      <c r="F719" s="170"/>
      <c r="G719" s="172">
        <v>5</v>
      </c>
      <c r="H719" s="112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</row>
    <row r="720" spans="1:22" ht="13.5" customHeight="1">
      <c r="A720" s="124" t="s">
        <v>46</v>
      </c>
      <c r="B720" s="125"/>
      <c r="C720" s="125" t="s">
        <v>790</v>
      </c>
      <c r="D720" s="272"/>
      <c r="E720" s="127"/>
      <c r="F720" s="146"/>
      <c r="G720" s="264">
        <f>G717+G719</f>
        <v>10</v>
      </c>
      <c r="H720" s="130"/>
      <c r="J720" s="2"/>
    </row>
    <row r="721" spans="1:22" ht="13.5" customHeight="1">
      <c r="A721" s="104"/>
      <c r="D721" s="72"/>
      <c r="F721" s="88"/>
      <c r="H721" s="105"/>
      <c r="J721" s="2"/>
    </row>
    <row r="722" spans="1:22" ht="13.5" customHeight="1">
      <c r="A722" s="363">
        <v>2017</v>
      </c>
      <c r="B722" s="116" t="s">
        <v>91</v>
      </c>
      <c r="C722" s="116" t="s">
        <v>118</v>
      </c>
      <c r="D722" s="342" t="s">
        <v>433</v>
      </c>
      <c r="E722" s="118">
        <v>42806</v>
      </c>
      <c r="F722" s="152" t="s">
        <v>792</v>
      </c>
      <c r="G722" s="469">
        <v>5</v>
      </c>
      <c r="H722" s="120" t="s">
        <v>342</v>
      </c>
      <c r="I722" s="261"/>
      <c r="J722" s="261"/>
      <c r="K722" s="271"/>
      <c r="L722" s="113"/>
      <c r="M722" s="113"/>
      <c r="N722" s="195"/>
      <c r="O722" s="195"/>
      <c r="P722" s="195"/>
      <c r="Q722" s="195"/>
      <c r="R722" s="195"/>
      <c r="S722" s="195"/>
      <c r="T722" s="195"/>
      <c r="U722" s="197"/>
      <c r="V722" s="197"/>
    </row>
    <row r="723" spans="1:22" ht="13.5" customHeight="1">
      <c r="A723" s="363">
        <v>2017</v>
      </c>
      <c r="B723" s="116" t="s">
        <v>91</v>
      </c>
      <c r="C723" s="116" t="s">
        <v>118</v>
      </c>
      <c r="D723" s="342" t="s">
        <v>66</v>
      </c>
      <c r="E723" s="118">
        <v>42813</v>
      </c>
      <c r="F723" s="152" t="s">
        <v>792</v>
      </c>
      <c r="G723" s="469">
        <v>5</v>
      </c>
      <c r="H723" s="120" t="s">
        <v>342</v>
      </c>
      <c r="I723" s="261"/>
      <c r="J723" s="261"/>
      <c r="K723" s="271"/>
      <c r="L723" s="113"/>
      <c r="M723" s="113"/>
      <c r="N723" s="352"/>
      <c r="O723" s="352"/>
      <c r="P723" s="352"/>
      <c r="Q723" s="352"/>
      <c r="R723" s="352"/>
      <c r="S723" s="352"/>
      <c r="T723" s="352"/>
      <c r="U723" s="353"/>
      <c r="V723" s="353"/>
    </row>
    <row r="724" spans="1:22" ht="13.5" customHeight="1">
      <c r="A724" s="198">
        <v>2017</v>
      </c>
      <c r="B724" s="116" t="s">
        <v>91</v>
      </c>
      <c r="C724" s="151" t="s">
        <v>118</v>
      </c>
      <c r="D724" s="116" t="s">
        <v>227</v>
      </c>
      <c r="E724" s="118">
        <v>42876</v>
      </c>
      <c r="F724" s="152" t="s">
        <v>2090</v>
      </c>
      <c r="G724" s="199">
        <v>10</v>
      </c>
      <c r="H724" s="120" t="s">
        <v>2091</v>
      </c>
      <c r="J724" s="189"/>
      <c r="K724" s="271"/>
      <c r="L724" s="195"/>
      <c r="M724" s="195"/>
      <c r="N724" s="113"/>
      <c r="O724" s="113"/>
      <c r="P724" s="271"/>
      <c r="Q724" s="271"/>
      <c r="R724" s="271"/>
      <c r="S724" s="271"/>
      <c r="T724" s="271"/>
      <c r="U724" s="372"/>
      <c r="V724" s="372"/>
    </row>
    <row r="725" spans="1:22" ht="13.5" customHeight="1">
      <c r="A725" s="198">
        <v>2017</v>
      </c>
      <c r="B725" s="116" t="s">
        <v>91</v>
      </c>
      <c r="C725" s="151" t="s">
        <v>118</v>
      </c>
      <c r="D725" s="116" t="s">
        <v>227</v>
      </c>
      <c r="E725" s="118">
        <v>42876</v>
      </c>
      <c r="F725" s="152" t="s">
        <v>2092</v>
      </c>
      <c r="G725" s="199">
        <v>3</v>
      </c>
      <c r="H725" s="120" t="s">
        <v>2093</v>
      </c>
      <c r="J725" s="189"/>
      <c r="K725" s="271"/>
      <c r="L725" s="195"/>
      <c r="M725" s="195"/>
      <c r="N725" s="113"/>
      <c r="O725" s="113"/>
      <c r="P725" s="271"/>
      <c r="Q725" s="271"/>
      <c r="R725" s="271"/>
      <c r="S725" s="271"/>
      <c r="T725" s="271"/>
      <c r="U725" s="372"/>
      <c r="V725" s="372"/>
    </row>
    <row r="726" spans="1:22" ht="13.5" customHeight="1">
      <c r="A726" s="198">
        <v>2017</v>
      </c>
      <c r="B726" s="116"/>
      <c r="C726" s="151"/>
      <c r="D726" s="116"/>
      <c r="E726" s="118"/>
      <c r="F726" s="152"/>
      <c r="G726" s="199">
        <f>SUM(G722:G725)</f>
        <v>23</v>
      </c>
      <c r="H726" s="120"/>
      <c r="J726" s="189"/>
      <c r="K726" s="271"/>
      <c r="L726" s="195"/>
      <c r="M726" s="195"/>
      <c r="N726" s="113"/>
      <c r="O726" s="113"/>
      <c r="P726" s="271"/>
      <c r="Q726" s="271"/>
      <c r="R726" s="271"/>
      <c r="S726" s="271"/>
      <c r="T726" s="271"/>
      <c r="U726" s="372"/>
      <c r="V726" s="372"/>
    </row>
    <row r="727" spans="1:22" s="115" customFormat="1" ht="13.5" customHeight="1">
      <c r="A727" s="134">
        <v>2018</v>
      </c>
      <c r="B727" s="107" t="s">
        <v>91</v>
      </c>
      <c r="C727" s="169" t="s">
        <v>118</v>
      </c>
      <c r="D727" s="107" t="s">
        <v>66</v>
      </c>
      <c r="E727" s="109">
        <v>43177</v>
      </c>
      <c r="F727" s="170" t="s">
        <v>2094</v>
      </c>
      <c r="G727" s="111">
        <v>10</v>
      </c>
      <c r="H727" s="112" t="s">
        <v>626</v>
      </c>
      <c r="I727" s="113"/>
      <c r="J727" s="114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</row>
    <row r="728" spans="1:22" s="115" customFormat="1" ht="13.5" customHeight="1">
      <c r="A728" s="134">
        <v>2018</v>
      </c>
      <c r="B728" s="107" t="s">
        <v>91</v>
      </c>
      <c r="C728" s="169" t="s">
        <v>118</v>
      </c>
      <c r="D728" s="107" t="s">
        <v>66</v>
      </c>
      <c r="E728" s="109">
        <v>43177</v>
      </c>
      <c r="F728" s="170" t="s">
        <v>2095</v>
      </c>
      <c r="G728" s="111">
        <v>10</v>
      </c>
      <c r="H728" s="112" t="s">
        <v>342</v>
      </c>
      <c r="I728" s="113"/>
      <c r="J728" s="114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</row>
    <row r="729" spans="1:22" s="115" customFormat="1" ht="13.5" customHeight="1">
      <c r="A729" s="134">
        <v>2018</v>
      </c>
      <c r="B729" s="107" t="s">
        <v>91</v>
      </c>
      <c r="C729" s="169" t="s">
        <v>118</v>
      </c>
      <c r="D729" s="107" t="s">
        <v>433</v>
      </c>
      <c r="E729" s="109">
        <v>43170</v>
      </c>
      <c r="F729" s="170" t="s">
        <v>2094</v>
      </c>
      <c r="G729" s="111">
        <v>5</v>
      </c>
      <c r="H729" s="112" t="s">
        <v>793</v>
      </c>
      <c r="I729" s="113"/>
      <c r="J729" s="114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</row>
    <row r="730" spans="1:22" s="115" customFormat="1" ht="13.5" customHeight="1">
      <c r="A730" s="134">
        <v>2018</v>
      </c>
      <c r="B730" s="107" t="s">
        <v>91</v>
      </c>
      <c r="C730" s="169" t="s">
        <v>118</v>
      </c>
      <c r="D730" s="107" t="s">
        <v>433</v>
      </c>
      <c r="E730" s="109">
        <v>43171</v>
      </c>
      <c r="F730" s="170" t="s">
        <v>792</v>
      </c>
      <c r="G730" s="111">
        <v>10</v>
      </c>
      <c r="H730" s="112" t="s">
        <v>342</v>
      </c>
      <c r="I730" s="113"/>
      <c r="J730" s="114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</row>
    <row r="731" spans="1:22" s="115" customFormat="1">
      <c r="A731" s="134">
        <v>2018</v>
      </c>
      <c r="B731" s="107" t="s">
        <v>91</v>
      </c>
      <c r="C731" s="107" t="s">
        <v>118</v>
      </c>
      <c r="D731" s="107" t="s">
        <v>227</v>
      </c>
      <c r="E731" s="135">
        <v>43240</v>
      </c>
      <c r="F731" s="136" t="s">
        <v>2096</v>
      </c>
      <c r="G731" s="111">
        <v>7</v>
      </c>
      <c r="H731" s="112" t="s">
        <v>795</v>
      </c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</row>
    <row r="732" spans="1:22" s="115" customFormat="1">
      <c r="A732" s="134">
        <v>2018</v>
      </c>
      <c r="B732" s="107" t="s">
        <v>91</v>
      </c>
      <c r="C732" s="107" t="s">
        <v>118</v>
      </c>
      <c r="D732" s="107" t="s">
        <v>227</v>
      </c>
      <c r="E732" s="135">
        <v>43240</v>
      </c>
      <c r="F732" s="136" t="s">
        <v>2097</v>
      </c>
      <c r="G732" s="111">
        <v>7</v>
      </c>
      <c r="H732" s="112" t="s">
        <v>796</v>
      </c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</row>
    <row r="733" spans="1:22" s="115" customFormat="1">
      <c r="A733" s="134">
        <v>2018</v>
      </c>
      <c r="B733" s="107" t="s">
        <v>91</v>
      </c>
      <c r="C733" s="107" t="s">
        <v>118</v>
      </c>
      <c r="D733" s="107" t="s">
        <v>370</v>
      </c>
      <c r="E733" s="109">
        <v>43247</v>
      </c>
      <c r="F733" s="170" t="s">
        <v>2098</v>
      </c>
      <c r="G733" s="111">
        <v>15</v>
      </c>
      <c r="H733" s="112" t="s">
        <v>577</v>
      </c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</row>
    <row r="734" spans="1:22" s="115" customFormat="1" ht="13.5" customHeight="1">
      <c r="A734" s="134">
        <v>2018</v>
      </c>
      <c r="B734" s="107"/>
      <c r="C734" s="169"/>
      <c r="D734" s="107"/>
      <c r="E734" s="109"/>
      <c r="F734" s="170"/>
      <c r="G734" s="111">
        <f>SUM(G727:G733)</f>
        <v>64</v>
      </c>
      <c r="H734" s="112"/>
      <c r="I734" s="113"/>
      <c r="J734" s="114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</row>
    <row r="735" spans="1:22">
      <c r="A735" s="147">
        <v>1019</v>
      </c>
      <c r="B735" s="73" t="s">
        <v>91</v>
      </c>
      <c r="C735" s="73" t="s">
        <v>118</v>
      </c>
      <c r="D735" s="73" t="s">
        <v>66</v>
      </c>
      <c r="E735" s="85">
        <v>43541</v>
      </c>
      <c r="F735" s="88" t="s">
        <v>2099</v>
      </c>
      <c r="G735" s="133">
        <v>5</v>
      </c>
      <c r="H735" s="105" t="s">
        <v>798</v>
      </c>
      <c r="J735" s="2"/>
    </row>
    <row r="736" spans="1:22">
      <c r="A736" s="137">
        <v>2019</v>
      </c>
      <c r="B736" s="73" t="s">
        <v>91</v>
      </c>
      <c r="C736" s="143" t="s">
        <v>118</v>
      </c>
      <c r="D736" s="138" t="s">
        <v>227</v>
      </c>
      <c r="E736" s="139">
        <v>43604</v>
      </c>
      <c r="F736" s="140" t="s">
        <v>2100</v>
      </c>
      <c r="G736" s="141">
        <v>10</v>
      </c>
      <c r="H736" s="142" t="s">
        <v>577</v>
      </c>
    </row>
    <row r="737" spans="1:20" ht="13.5" customHeight="1">
      <c r="A737" s="147">
        <v>2019</v>
      </c>
      <c r="C737" s="148"/>
      <c r="F737" s="88"/>
      <c r="G737" s="133">
        <f>SUM(G735:G736)</f>
        <v>15</v>
      </c>
      <c r="H737" s="105"/>
      <c r="J737" s="93"/>
    </row>
    <row r="738" spans="1:20" ht="13.5" customHeight="1">
      <c r="A738" s="144" t="s">
        <v>46</v>
      </c>
      <c r="B738" s="125"/>
      <c r="C738" s="145" t="s">
        <v>801</v>
      </c>
      <c r="D738" s="125"/>
      <c r="E738" s="127"/>
      <c r="F738" s="146"/>
      <c r="G738" s="129">
        <f>G726+G734+G737</f>
        <v>102</v>
      </c>
      <c r="H738" s="130"/>
      <c r="J738" s="93"/>
    </row>
    <row r="739" spans="1:20" ht="13.5" customHeight="1">
      <c r="A739" s="147"/>
      <c r="C739" s="148"/>
      <c r="F739" s="88"/>
      <c r="G739" s="133"/>
      <c r="H739" s="105"/>
      <c r="J739" s="93"/>
    </row>
    <row r="740" spans="1:20" s="115" customFormat="1" ht="13.5" customHeight="1">
      <c r="A740" s="106">
        <v>2018</v>
      </c>
      <c r="B740" s="107" t="s">
        <v>53</v>
      </c>
      <c r="C740" s="107" t="s">
        <v>136</v>
      </c>
      <c r="D740" s="171" t="s">
        <v>270</v>
      </c>
      <c r="E740" s="109">
        <v>43401</v>
      </c>
      <c r="F740" s="170" t="s">
        <v>2101</v>
      </c>
      <c r="G740" s="172">
        <v>5</v>
      </c>
      <c r="H740" s="112" t="s">
        <v>248</v>
      </c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</row>
    <row r="741" spans="1:20" s="115" customFormat="1" ht="13.5" customHeight="1">
      <c r="A741" s="106">
        <v>2018</v>
      </c>
      <c r="B741" s="107" t="s">
        <v>53</v>
      </c>
      <c r="C741" s="107" t="s">
        <v>136</v>
      </c>
      <c r="D741" s="171" t="s">
        <v>500</v>
      </c>
      <c r="E741" s="109">
        <v>43415</v>
      </c>
      <c r="F741" s="170" t="s">
        <v>2102</v>
      </c>
      <c r="G741" s="172">
        <v>5</v>
      </c>
      <c r="H741" s="112" t="s">
        <v>435</v>
      </c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</row>
    <row r="742" spans="1:20" s="115" customFormat="1" ht="13.5" customHeight="1">
      <c r="A742" s="106">
        <v>2018</v>
      </c>
      <c r="B742" s="107" t="s">
        <v>53</v>
      </c>
      <c r="C742" s="107" t="s">
        <v>136</v>
      </c>
      <c r="D742" s="171" t="s">
        <v>500</v>
      </c>
      <c r="E742" s="109">
        <v>43415</v>
      </c>
      <c r="F742" s="170" t="s">
        <v>2103</v>
      </c>
      <c r="G742" s="172">
        <v>5</v>
      </c>
      <c r="H742" s="112" t="s">
        <v>248</v>
      </c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</row>
    <row r="743" spans="1:20" s="115" customFormat="1" ht="13.5" customHeight="1">
      <c r="A743" s="106">
        <v>2018</v>
      </c>
      <c r="B743" s="107"/>
      <c r="C743" s="107"/>
      <c r="D743" s="171"/>
      <c r="E743" s="109"/>
      <c r="F743" s="170"/>
      <c r="G743" s="172">
        <f>SUM(G740:G742)</f>
        <v>15</v>
      </c>
      <c r="H743" s="112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</row>
    <row r="744" spans="1:20" ht="13.5" customHeight="1">
      <c r="A744" s="104">
        <v>2019</v>
      </c>
      <c r="B744" s="73" t="s">
        <v>53</v>
      </c>
      <c r="C744" s="73" t="s">
        <v>136</v>
      </c>
      <c r="D744" s="72" t="s">
        <v>58</v>
      </c>
      <c r="E744" s="85">
        <v>43506</v>
      </c>
      <c r="F744" s="88" t="s">
        <v>2104</v>
      </c>
      <c r="G744" s="87">
        <v>5</v>
      </c>
      <c r="H744" s="105" t="s">
        <v>1374</v>
      </c>
      <c r="J744" s="2"/>
    </row>
    <row r="745" spans="1:20" ht="13.5" customHeight="1">
      <c r="A745" s="104">
        <v>2019</v>
      </c>
      <c r="B745" s="73" t="s">
        <v>53</v>
      </c>
      <c r="C745" s="73" t="s">
        <v>136</v>
      </c>
      <c r="D745" s="72" t="s">
        <v>55</v>
      </c>
      <c r="E745" s="85">
        <v>43512</v>
      </c>
      <c r="F745" s="88" t="s">
        <v>2105</v>
      </c>
      <c r="G745" s="87">
        <v>5</v>
      </c>
      <c r="H745" s="105" t="s">
        <v>481</v>
      </c>
      <c r="J745" s="2"/>
    </row>
    <row r="746" spans="1:20" ht="13.5" customHeight="1">
      <c r="A746" s="104">
        <v>2019</v>
      </c>
      <c r="B746" s="73" t="s">
        <v>53</v>
      </c>
      <c r="C746" s="73" t="s">
        <v>136</v>
      </c>
      <c r="D746" s="72" t="s">
        <v>64</v>
      </c>
      <c r="E746" s="85">
        <v>43533</v>
      </c>
      <c r="F746" s="88" t="s">
        <v>2106</v>
      </c>
      <c r="G746" s="87">
        <v>5</v>
      </c>
      <c r="H746" s="105" t="s">
        <v>1374</v>
      </c>
      <c r="J746" s="2"/>
    </row>
    <row r="747" spans="1:20" ht="13.5" customHeight="1">
      <c r="A747" s="104">
        <v>2019</v>
      </c>
      <c r="B747" s="73" t="s">
        <v>53</v>
      </c>
      <c r="C747" s="73" t="s">
        <v>136</v>
      </c>
      <c r="D747" s="72" t="s">
        <v>64</v>
      </c>
      <c r="E747" s="85">
        <v>43533</v>
      </c>
      <c r="F747" s="88" t="s">
        <v>2107</v>
      </c>
      <c r="G747" s="87">
        <v>0</v>
      </c>
      <c r="H747" s="105" t="s">
        <v>481</v>
      </c>
      <c r="I747" s="2" t="s">
        <v>234</v>
      </c>
      <c r="J747" s="2"/>
    </row>
    <row r="748" spans="1:20" ht="13.5" customHeight="1">
      <c r="A748" s="104">
        <v>2019</v>
      </c>
      <c r="B748" s="73" t="s">
        <v>53</v>
      </c>
      <c r="C748" s="73" t="s">
        <v>136</v>
      </c>
      <c r="D748" s="72" t="s">
        <v>72</v>
      </c>
      <c r="E748" s="85">
        <v>43547</v>
      </c>
      <c r="F748" s="88" t="s">
        <v>2108</v>
      </c>
      <c r="G748" s="87">
        <v>5</v>
      </c>
      <c r="H748" s="105" t="s">
        <v>1374</v>
      </c>
      <c r="J748" s="2"/>
    </row>
    <row r="749" spans="1:20" ht="13.5" customHeight="1">
      <c r="A749" s="104">
        <v>2019</v>
      </c>
      <c r="B749" s="73" t="s">
        <v>53</v>
      </c>
      <c r="C749" s="73" t="s">
        <v>136</v>
      </c>
      <c r="D749" s="72" t="s">
        <v>68</v>
      </c>
      <c r="E749" s="85">
        <v>43540</v>
      </c>
      <c r="F749" s="88" t="s">
        <v>2109</v>
      </c>
      <c r="G749" s="87">
        <v>5</v>
      </c>
      <c r="H749" s="105" t="s">
        <v>2110</v>
      </c>
      <c r="J749" s="2"/>
    </row>
    <row r="750" spans="1:20" ht="13.5" customHeight="1">
      <c r="A750" s="104">
        <v>2019</v>
      </c>
      <c r="B750" s="73" t="s">
        <v>53</v>
      </c>
      <c r="C750" s="73" t="s">
        <v>136</v>
      </c>
      <c r="D750" s="72" t="s">
        <v>68</v>
      </c>
      <c r="E750" s="85">
        <v>43540</v>
      </c>
      <c r="F750" s="88" t="s">
        <v>2109</v>
      </c>
      <c r="G750" s="87">
        <v>5</v>
      </c>
      <c r="H750" s="105" t="s">
        <v>1374</v>
      </c>
      <c r="J750" s="2"/>
    </row>
    <row r="751" spans="1:20" ht="13.5" customHeight="1">
      <c r="A751" s="104">
        <v>2019</v>
      </c>
      <c r="B751" s="73" t="s">
        <v>53</v>
      </c>
      <c r="C751" s="73" t="s">
        <v>136</v>
      </c>
      <c r="D751" s="72" t="s">
        <v>68</v>
      </c>
      <c r="E751" s="85">
        <v>43540</v>
      </c>
      <c r="F751" s="88" t="s">
        <v>2111</v>
      </c>
      <c r="G751" s="87">
        <v>0</v>
      </c>
      <c r="H751" s="105" t="s">
        <v>481</v>
      </c>
      <c r="I751" s="2" t="s">
        <v>234</v>
      </c>
      <c r="J751" s="2"/>
    </row>
    <row r="752" spans="1:20">
      <c r="A752" s="173">
        <v>2019</v>
      </c>
      <c r="B752" s="73" t="s">
        <v>53</v>
      </c>
      <c r="C752" s="174" t="s">
        <v>802</v>
      </c>
      <c r="D752" s="174" t="s">
        <v>277</v>
      </c>
      <c r="E752" s="175">
        <v>43716</v>
      </c>
      <c r="F752" s="176" t="s">
        <v>2112</v>
      </c>
      <c r="G752" s="173">
        <v>10</v>
      </c>
      <c r="H752" s="105" t="s">
        <v>753</v>
      </c>
    </row>
    <row r="753" spans="1:22">
      <c r="A753" s="173">
        <v>2019</v>
      </c>
      <c r="B753" s="73" t="s">
        <v>53</v>
      </c>
      <c r="C753" s="174" t="s">
        <v>802</v>
      </c>
      <c r="D753" s="174" t="s">
        <v>277</v>
      </c>
      <c r="E753" s="175">
        <v>43716</v>
      </c>
      <c r="F753" s="176" t="s">
        <v>2113</v>
      </c>
      <c r="G753" s="173">
        <v>3</v>
      </c>
      <c r="H753" s="105" t="s">
        <v>1751</v>
      </c>
    </row>
    <row r="754" spans="1:22">
      <c r="A754" s="173">
        <v>2019</v>
      </c>
      <c r="B754" s="73" t="s">
        <v>53</v>
      </c>
      <c r="C754" s="174" t="s">
        <v>802</v>
      </c>
      <c r="D754" s="174" t="s">
        <v>277</v>
      </c>
      <c r="E754" s="175">
        <v>43716</v>
      </c>
      <c r="F754" s="150" t="s">
        <v>2112</v>
      </c>
      <c r="G754" s="173">
        <v>10</v>
      </c>
      <c r="H754" s="105" t="s">
        <v>900</v>
      </c>
    </row>
    <row r="755" spans="1:22">
      <c r="A755" s="173">
        <v>2019</v>
      </c>
      <c r="B755" s="73" t="s">
        <v>53</v>
      </c>
      <c r="C755" s="174" t="s">
        <v>802</v>
      </c>
      <c r="D755" s="73" t="s">
        <v>94</v>
      </c>
      <c r="E755" s="175">
        <v>43772</v>
      </c>
      <c r="F755" s="150" t="s">
        <v>2114</v>
      </c>
      <c r="G755" s="173">
        <v>5</v>
      </c>
      <c r="H755" s="105" t="s">
        <v>481</v>
      </c>
    </row>
    <row r="756" spans="1:22">
      <c r="A756" s="173">
        <v>2019</v>
      </c>
      <c r="B756" s="73" t="s">
        <v>53</v>
      </c>
      <c r="C756" s="174" t="s">
        <v>802</v>
      </c>
      <c r="D756" s="73" t="s">
        <v>500</v>
      </c>
      <c r="E756" s="175">
        <v>43779</v>
      </c>
      <c r="F756" s="150" t="s">
        <v>803</v>
      </c>
      <c r="G756" s="173">
        <v>5</v>
      </c>
      <c r="H756" s="105" t="s">
        <v>1374</v>
      </c>
    </row>
    <row r="757" spans="1:22">
      <c r="A757" s="173">
        <v>2019</v>
      </c>
      <c r="B757" s="73" t="s">
        <v>53</v>
      </c>
      <c r="C757" s="174" t="s">
        <v>802</v>
      </c>
      <c r="D757" s="73" t="s">
        <v>500</v>
      </c>
      <c r="E757" s="175">
        <v>43779</v>
      </c>
      <c r="F757" s="150" t="s">
        <v>2115</v>
      </c>
      <c r="G757" s="173">
        <v>0</v>
      </c>
      <c r="H757" s="105" t="s">
        <v>481</v>
      </c>
      <c r="I757" s="2" t="s">
        <v>234</v>
      </c>
    </row>
    <row r="758" spans="1:22" ht="13.5" customHeight="1">
      <c r="A758" s="104">
        <v>2019</v>
      </c>
      <c r="D758" s="72"/>
      <c r="F758" s="88"/>
      <c r="G758" s="87">
        <f>SUM(G744:G757)</f>
        <v>63</v>
      </c>
      <c r="H758" s="105"/>
      <c r="J758" s="2"/>
    </row>
    <row r="759" spans="1:22" ht="13.5" customHeight="1">
      <c r="A759" s="124" t="s">
        <v>46</v>
      </c>
      <c r="B759" s="125"/>
      <c r="C759" s="125" t="s">
        <v>805</v>
      </c>
      <c r="D759" s="272"/>
      <c r="E759" s="127"/>
      <c r="F759" s="146"/>
      <c r="G759" s="264">
        <f>G743+G758</f>
        <v>78</v>
      </c>
      <c r="H759" s="130"/>
      <c r="I759" s="223" t="s">
        <v>1951</v>
      </c>
      <c r="J759" s="2"/>
    </row>
    <row r="760" spans="1:22" ht="13.5" customHeight="1">
      <c r="A760" s="104"/>
      <c r="D760" s="72"/>
      <c r="F760" s="88"/>
      <c r="H760" s="105"/>
      <c r="J760" s="2"/>
    </row>
    <row r="761" spans="1:22" ht="13.5" customHeight="1">
      <c r="A761" s="198">
        <v>2017</v>
      </c>
      <c r="B761" s="116" t="s">
        <v>164</v>
      </c>
      <c r="C761" s="151" t="s">
        <v>168</v>
      </c>
      <c r="D761" s="116" t="s">
        <v>227</v>
      </c>
      <c r="E761" s="118">
        <v>42988</v>
      </c>
      <c r="F761" s="152" t="s">
        <v>2116</v>
      </c>
      <c r="G761" s="199">
        <v>10</v>
      </c>
      <c r="H761" s="120" t="s">
        <v>2117</v>
      </c>
      <c r="J761" s="349"/>
      <c r="L761" s="352"/>
      <c r="M761" s="352"/>
      <c r="N761" s="271"/>
      <c r="O761" s="271"/>
      <c r="P761" s="195"/>
      <c r="Q761" s="195"/>
      <c r="R761" s="195"/>
      <c r="S761" s="195"/>
      <c r="T761" s="195"/>
      <c r="U761" s="197"/>
      <c r="V761" s="197"/>
    </row>
    <row r="762" spans="1:22" ht="13.5" customHeight="1">
      <c r="A762" s="198">
        <v>2017</v>
      </c>
      <c r="B762" s="116" t="s">
        <v>164</v>
      </c>
      <c r="C762" s="151" t="s">
        <v>168</v>
      </c>
      <c r="D762" s="116" t="s">
        <v>227</v>
      </c>
      <c r="E762" s="118">
        <v>42988</v>
      </c>
      <c r="F762" s="152" t="s">
        <v>2118</v>
      </c>
      <c r="G762" s="199">
        <v>7</v>
      </c>
      <c r="H762" s="120" t="s">
        <v>2119</v>
      </c>
      <c r="J762" s="349"/>
      <c r="L762" s="113"/>
      <c r="M762" s="113"/>
      <c r="N762" s="271"/>
      <c r="O762" s="271"/>
      <c r="P762" s="271"/>
      <c r="Q762" s="271"/>
      <c r="R762" s="271"/>
      <c r="S762" s="271"/>
      <c r="T762" s="271"/>
      <c r="U762" s="372"/>
      <c r="V762" s="372"/>
    </row>
    <row r="763" spans="1:22" ht="13.5" customHeight="1">
      <c r="A763" s="363">
        <v>2017</v>
      </c>
      <c r="B763" s="116" t="s">
        <v>164</v>
      </c>
      <c r="C763" s="116" t="s">
        <v>168</v>
      </c>
      <c r="D763" s="342" t="s">
        <v>81</v>
      </c>
      <c r="E763" s="118">
        <v>42770</v>
      </c>
      <c r="F763" s="152" t="s">
        <v>2120</v>
      </c>
      <c r="G763" s="469">
        <v>5</v>
      </c>
      <c r="H763" s="120" t="s">
        <v>304</v>
      </c>
      <c r="I763" s="261"/>
      <c r="J763" s="482"/>
      <c r="K763" s="271"/>
      <c r="L763" s="113"/>
      <c r="M763" s="113"/>
      <c r="N763" s="352"/>
      <c r="O763" s="352"/>
      <c r="P763" s="186"/>
      <c r="Q763" s="186"/>
      <c r="R763" s="186"/>
      <c r="S763" s="186"/>
      <c r="T763" s="186"/>
      <c r="U763" s="188"/>
      <c r="V763" s="188"/>
    </row>
    <row r="764" spans="1:22" ht="13.5" customHeight="1">
      <c r="A764" s="363">
        <v>2017</v>
      </c>
      <c r="B764" s="116" t="s">
        <v>164</v>
      </c>
      <c r="C764" s="116" t="s">
        <v>168</v>
      </c>
      <c r="D764" s="117" t="s">
        <v>222</v>
      </c>
      <c r="E764" s="118">
        <v>42799</v>
      </c>
      <c r="F764" s="119" t="s">
        <v>2121</v>
      </c>
      <c r="G764" s="199">
        <v>3</v>
      </c>
      <c r="H764" s="120" t="s">
        <v>785</v>
      </c>
      <c r="I764" s="261"/>
      <c r="J764" s="189"/>
      <c r="K764" s="113"/>
      <c r="L764" s="352"/>
      <c r="M764" s="352"/>
      <c r="N764" s="352"/>
      <c r="O764" s="352"/>
      <c r="P764" s="186"/>
      <c r="Q764" s="186"/>
      <c r="R764" s="186"/>
      <c r="S764" s="186"/>
      <c r="T764" s="186"/>
      <c r="U764" s="188"/>
      <c r="V764" s="188"/>
    </row>
    <row r="765" spans="1:22" ht="13.5" customHeight="1">
      <c r="A765" s="198">
        <v>2017</v>
      </c>
      <c r="B765" s="116" t="s">
        <v>164</v>
      </c>
      <c r="C765" s="151" t="s">
        <v>168</v>
      </c>
      <c r="D765" s="116" t="s">
        <v>227</v>
      </c>
      <c r="E765" s="118">
        <v>42876</v>
      </c>
      <c r="F765" s="152" t="s">
        <v>2122</v>
      </c>
      <c r="G765" s="199">
        <v>3</v>
      </c>
      <c r="H765" s="120" t="s">
        <v>2123</v>
      </c>
      <c r="J765" s="189"/>
      <c r="K765" s="271"/>
      <c r="L765" s="271"/>
      <c r="M765" s="271"/>
      <c r="N765" s="186"/>
      <c r="O765" s="186"/>
      <c r="P765" s="352"/>
      <c r="Q765" s="352"/>
      <c r="R765" s="352"/>
      <c r="S765" s="352"/>
      <c r="T765" s="352"/>
      <c r="U765" s="353"/>
      <c r="V765" s="353"/>
    </row>
    <row r="766" spans="1:22" ht="13.5" customHeight="1">
      <c r="A766" s="198">
        <v>2017</v>
      </c>
      <c r="B766" s="116" t="s">
        <v>164</v>
      </c>
      <c r="C766" s="151" t="s">
        <v>168</v>
      </c>
      <c r="D766" s="116" t="s">
        <v>227</v>
      </c>
      <c r="E766" s="118">
        <v>42876</v>
      </c>
      <c r="F766" s="152" t="s">
        <v>2124</v>
      </c>
      <c r="G766" s="199">
        <v>7</v>
      </c>
      <c r="H766" s="120" t="s">
        <v>2125</v>
      </c>
      <c r="J766" s="189"/>
      <c r="K766" s="271"/>
      <c r="L766" s="271"/>
      <c r="M766" s="271"/>
      <c r="N766" s="186"/>
      <c r="O766" s="186"/>
      <c r="P766" s="352"/>
      <c r="Q766" s="352"/>
      <c r="R766" s="352"/>
      <c r="S766" s="352"/>
      <c r="T766" s="352"/>
      <c r="U766" s="353"/>
      <c r="V766" s="353"/>
    </row>
    <row r="767" spans="1:22" ht="13.5" customHeight="1">
      <c r="A767" s="198">
        <v>2017</v>
      </c>
      <c r="B767" s="116"/>
      <c r="C767" s="151"/>
      <c r="D767" s="116"/>
      <c r="E767" s="118"/>
      <c r="F767" s="152"/>
      <c r="G767" s="199">
        <f>SUM(G761:G766)</f>
        <v>35</v>
      </c>
      <c r="H767" s="120"/>
      <c r="J767" s="189"/>
      <c r="K767" s="271"/>
      <c r="L767" s="271"/>
      <c r="M767" s="271"/>
      <c r="N767" s="186"/>
      <c r="O767" s="186"/>
      <c r="P767" s="352"/>
      <c r="Q767" s="352"/>
      <c r="R767" s="352"/>
      <c r="S767" s="352"/>
      <c r="T767" s="352"/>
      <c r="U767" s="353"/>
      <c r="V767" s="353"/>
    </row>
    <row r="768" spans="1:22" s="115" customFormat="1" ht="13.5" customHeight="1">
      <c r="A768" s="134">
        <v>2018</v>
      </c>
      <c r="B768" s="107" t="s">
        <v>164</v>
      </c>
      <c r="C768" s="169" t="s">
        <v>168</v>
      </c>
      <c r="D768" s="107" t="s">
        <v>222</v>
      </c>
      <c r="E768" s="109">
        <v>43163</v>
      </c>
      <c r="F768" s="170" t="s">
        <v>2126</v>
      </c>
      <c r="G768" s="111">
        <v>7</v>
      </c>
      <c r="H768" s="112" t="s">
        <v>810</v>
      </c>
      <c r="I768" s="113"/>
      <c r="J768" s="114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</row>
    <row r="769" spans="1:22" s="115" customFormat="1">
      <c r="A769" s="134">
        <v>2018</v>
      </c>
      <c r="B769" s="107" t="s">
        <v>164</v>
      </c>
      <c r="C769" s="107" t="s">
        <v>168</v>
      </c>
      <c r="D769" s="107" t="s">
        <v>227</v>
      </c>
      <c r="E769" s="135">
        <v>43240</v>
      </c>
      <c r="F769" s="136" t="s">
        <v>2116</v>
      </c>
      <c r="G769" s="111">
        <v>7</v>
      </c>
      <c r="H769" s="112" t="s">
        <v>812</v>
      </c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</row>
    <row r="770" spans="1:22" ht="13.5" customHeight="1">
      <c r="A770" s="134">
        <v>2018</v>
      </c>
      <c r="B770" s="116"/>
      <c r="C770" s="151"/>
      <c r="D770" s="116"/>
      <c r="E770" s="118"/>
      <c r="F770" s="152"/>
      <c r="G770" s="111">
        <f>SUM(G768:G769)</f>
        <v>14</v>
      </c>
      <c r="H770" s="120"/>
      <c r="J770" s="189"/>
      <c r="K770" s="271"/>
      <c r="L770" s="271"/>
      <c r="M770" s="271"/>
      <c r="N770" s="186"/>
      <c r="O770" s="186"/>
      <c r="P770" s="352"/>
      <c r="Q770" s="352"/>
      <c r="R770" s="352"/>
      <c r="S770" s="352"/>
      <c r="T770" s="352"/>
      <c r="U770" s="353"/>
      <c r="V770" s="353"/>
    </row>
    <row r="771" spans="1:22">
      <c r="A771" s="147">
        <v>2019</v>
      </c>
      <c r="B771" s="73" t="s">
        <v>164</v>
      </c>
      <c r="C771" s="73" t="s">
        <v>168</v>
      </c>
      <c r="D771" s="73" t="s">
        <v>94</v>
      </c>
      <c r="E771" s="149">
        <v>43772</v>
      </c>
      <c r="F771" s="150" t="s">
        <v>2127</v>
      </c>
      <c r="G771" s="133">
        <v>5</v>
      </c>
      <c r="H771" s="105" t="s">
        <v>414</v>
      </c>
      <c r="J771" s="2"/>
    </row>
    <row r="772" spans="1:22" ht="13.5" customHeight="1">
      <c r="A772" s="147">
        <v>2019</v>
      </c>
      <c r="C772" s="148"/>
      <c r="F772" s="88"/>
      <c r="G772" s="133">
        <f>SUM(G771)</f>
        <v>5</v>
      </c>
      <c r="H772" s="105"/>
      <c r="J772" s="93"/>
    </row>
    <row r="773" spans="1:22" ht="13.5" customHeight="1">
      <c r="A773" s="144" t="s">
        <v>46</v>
      </c>
      <c r="B773" s="125"/>
      <c r="C773" s="145" t="s">
        <v>817</v>
      </c>
      <c r="D773" s="125"/>
      <c r="E773" s="127"/>
      <c r="F773" s="146"/>
      <c r="G773" s="129">
        <f>G767+G770+G772</f>
        <v>54</v>
      </c>
      <c r="H773" s="130"/>
      <c r="J773" s="93"/>
    </row>
    <row r="774" spans="1:22" ht="13.5" customHeight="1">
      <c r="A774" s="147"/>
      <c r="C774" s="148"/>
      <c r="F774" s="88"/>
      <c r="G774" s="133"/>
      <c r="H774" s="105"/>
      <c r="J774" s="93"/>
    </row>
    <row r="775" spans="1:22" ht="13.5" customHeight="1">
      <c r="A775" s="363">
        <v>2017</v>
      </c>
      <c r="B775" s="116" t="s">
        <v>53</v>
      </c>
      <c r="C775" s="116" t="s">
        <v>154</v>
      </c>
      <c r="D775" s="342" t="s">
        <v>55</v>
      </c>
      <c r="E775" s="118">
        <v>42784</v>
      </c>
      <c r="F775" s="119" t="s">
        <v>818</v>
      </c>
      <c r="G775" s="199">
        <v>5</v>
      </c>
      <c r="H775" s="120" t="s">
        <v>435</v>
      </c>
      <c r="I775" s="296"/>
      <c r="J775" s="262"/>
      <c r="K775" s="113"/>
      <c r="L775" s="352"/>
      <c r="M775" s="352"/>
      <c r="N775" s="352"/>
      <c r="O775" s="352"/>
      <c r="P775" s="186"/>
      <c r="Q775" s="186"/>
      <c r="R775" s="186"/>
      <c r="S775" s="186"/>
      <c r="T775" s="186"/>
      <c r="U775" s="188"/>
      <c r="V775" s="188"/>
    </row>
    <row r="776" spans="1:22" ht="13.5" customHeight="1">
      <c r="A776" s="363">
        <v>2017</v>
      </c>
      <c r="B776" s="116" t="s">
        <v>53</v>
      </c>
      <c r="C776" s="116" t="s">
        <v>154</v>
      </c>
      <c r="D776" s="342" t="s">
        <v>819</v>
      </c>
      <c r="E776" s="118">
        <v>43037</v>
      </c>
      <c r="F776" s="119" t="s">
        <v>820</v>
      </c>
      <c r="G776" s="199">
        <v>5</v>
      </c>
      <c r="H776" s="120" t="s">
        <v>248</v>
      </c>
      <c r="I776" s="296"/>
      <c r="J776" s="262"/>
      <c r="K776" s="113"/>
      <c r="L776" s="352"/>
      <c r="M776" s="352"/>
      <c r="N776" s="352"/>
      <c r="O776" s="352"/>
      <c r="P776" s="186"/>
      <c r="Q776" s="186"/>
      <c r="R776" s="186"/>
      <c r="S776" s="186"/>
      <c r="T776" s="186"/>
      <c r="U776" s="188"/>
      <c r="V776" s="188"/>
    </row>
    <row r="777" spans="1:22" ht="13.5" customHeight="1">
      <c r="A777" s="363">
        <v>2017</v>
      </c>
      <c r="B777" s="116"/>
      <c r="C777" s="116"/>
      <c r="D777" s="342"/>
      <c r="E777" s="118"/>
      <c r="F777" s="119"/>
      <c r="G777" s="199">
        <v>10</v>
      </c>
      <c r="H777" s="120"/>
      <c r="I777" s="296"/>
      <c r="J777" s="262"/>
      <c r="K777" s="113"/>
      <c r="L777" s="352"/>
      <c r="M777" s="352"/>
      <c r="N777" s="352"/>
      <c r="O777" s="352"/>
      <c r="P777" s="186"/>
      <c r="Q777" s="186"/>
      <c r="R777" s="186"/>
      <c r="S777" s="186"/>
      <c r="T777" s="186"/>
      <c r="U777" s="188"/>
      <c r="V777" s="188"/>
    </row>
    <row r="778" spans="1:22" ht="13.5" customHeight="1">
      <c r="A778" s="104">
        <v>2019</v>
      </c>
      <c r="B778" s="73" t="s">
        <v>53</v>
      </c>
      <c r="C778" s="73" t="s">
        <v>154</v>
      </c>
      <c r="D778" s="72" t="s">
        <v>72</v>
      </c>
      <c r="E778" s="85">
        <v>43547</v>
      </c>
      <c r="F778" s="132" t="s">
        <v>821</v>
      </c>
      <c r="G778" s="133">
        <v>5</v>
      </c>
      <c r="H778" s="105" t="s">
        <v>342</v>
      </c>
      <c r="J778" s="93"/>
    </row>
    <row r="779" spans="1:22" ht="13.5" customHeight="1">
      <c r="A779" s="104">
        <v>2019</v>
      </c>
      <c r="B779" s="73" t="s">
        <v>53</v>
      </c>
      <c r="C779" s="73" t="s">
        <v>154</v>
      </c>
      <c r="D779" s="72" t="s">
        <v>72</v>
      </c>
      <c r="E779" s="85">
        <v>43547</v>
      </c>
      <c r="F779" s="132" t="s">
        <v>821</v>
      </c>
      <c r="G779" s="133">
        <v>0</v>
      </c>
      <c r="H779" s="105" t="s">
        <v>822</v>
      </c>
      <c r="I779" s="2" t="s">
        <v>234</v>
      </c>
      <c r="J779" s="93"/>
    </row>
    <row r="780" spans="1:22" ht="13.5" customHeight="1">
      <c r="A780" s="104">
        <v>2019</v>
      </c>
      <c r="D780" s="72"/>
      <c r="F780" s="132"/>
      <c r="G780" s="133">
        <f>SUM(G778:G779)</f>
        <v>5</v>
      </c>
      <c r="H780" s="105"/>
      <c r="J780" s="93"/>
    </row>
    <row r="781" spans="1:22" ht="13.5" customHeight="1">
      <c r="A781" s="124" t="s">
        <v>46</v>
      </c>
      <c r="B781" s="125"/>
      <c r="C781" s="125" t="s">
        <v>823</v>
      </c>
      <c r="D781" s="272"/>
      <c r="E781" s="127"/>
      <c r="F781" s="128"/>
      <c r="G781" s="129">
        <f>G777+G780</f>
        <v>15</v>
      </c>
      <c r="H781" s="130"/>
      <c r="J781" s="93"/>
    </row>
    <row r="782" spans="1:22" ht="13.5" customHeight="1">
      <c r="A782" s="278"/>
      <c r="B782" s="154"/>
      <c r="C782" s="154"/>
      <c r="D782" s="279"/>
      <c r="E782" s="156"/>
      <c r="F782" s="157"/>
      <c r="G782" s="280"/>
      <c r="H782" s="179"/>
      <c r="J782" s="93"/>
    </row>
    <row r="783" spans="1:22">
      <c r="A783" s="134">
        <v>2018</v>
      </c>
      <c r="B783" s="107" t="s">
        <v>53</v>
      </c>
      <c r="C783" s="107" t="s">
        <v>65</v>
      </c>
      <c r="D783" s="107" t="s">
        <v>265</v>
      </c>
      <c r="E783" s="109">
        <v>43352</v>
      </c>
      <c r="F783" s="170" t="s">
        <v>2128</v>
      </c>
      <c r="G783" s="111">
        <v>10</v>
      </c>
      <c r="H783" s="112" t="s">
        <v>248</v>
      </c>
      <c r="J783" s="2"/>
    </row>
    <row r="784" spans="1:22">
      <c r="A784" s="134">
        <v>2018</v>
      </c>
      <c r="B784" s="107" t="s">
        <v>53</v>
      </c>
      <c r="C784" s="107" t="s">
        <v>65</v>
      </c>
      <c r="D784" s="107" t="s">
        <v>265</v>
      </c>
      <c r="E784" s="109">
        <v>43352</v>
      </c>
      <c r="F784" s="170" t="s">
        <v>2128</v>
      </c>
      <c r="G784" s="111">
        <v>10</v>
      </c>
      <c r="H784" s="112" t="s">
        <v>825</v>
      </c>
      <c r="J784" s="2"/>
    </row>
    <row r="785" spans="1:22" s="371" customFormat="1" ht="13.5" customHeight="1">
      <c r="A785" s="106">
        <v>2018</v>
      </c>
      <c r="B785" s="364"/>
      <c r="C785" s="364"/>
      <c r="D785" s="365"/>
      <c r="E785" s="366"/>
      <c r="F785" s="367"/>
      <c r="G785" s="172">
        <f>SUM(G783:G784)</f>
        <v>20</v>
      </c>
      <c r="H785" s="368"/>
      <c r="I785" s="369"/>
      <c r="J785" s="370"/>
      <c r="K785" s="369"/>
      <c r="L785" s="369"/>
      <c r="M785" s="369"/>
      <c r="N785" s="369"/>
      <c r="O785" s="369"/>
      <c r="P785" s="369"/>
      <c r="Q785" s="369"/>
      <c r="R785" s="369"/>
      <c r="S785" s="369"/>
      <c r="T785" s="369"/>
    </row>
    <row r="786" spans="1:22" ht="13.5" customHeight="1">
      <c r="A786" s="124" t="s">
        <v>46</v>
      </c>
      <c r="B786" s="125"/>
      <c r="C786" s="125" t="s">
        <v>827</v>
      </c>
      <c r="D786" s="272"/>
      <c r="E786" s="127"/>
      <c r="F786" s="146"/>
      <c r="G786" s="264">
        <f>G785</f>
        <v>20</v>
      </c>
      <c r="H786" s="130"/>
      <c r="J786" s="93"/>
    </row>
    <row r="787" spans="1:22" ht="13.5" customHeight="1">
      <c r="A787" s="278"/>
      <c r="B787" s="154"/>
      <c r="C787" s="154"/>
      <c r="D787" s="279"/>
      <c r="E787" s="156"/>
      <c r="F787" s="157"/>
      <c r="G787" s="280"/>
      <c r="H787" s="179"/>
      <c r="J787" s="93"/>
    </row>
    <row r="788" spans="1:22">
      <c r="A788" s="134">
        <v>2018</v>
      </c>
      <c r="B788" s="107" t="s">
        <v>53</v>
      </c>
      <c r="C788" s="107" t="s">
        <v>155</v>
      </c>
      <c r="D788" s="107" t="s">
        <v>319</v>
      </c>
      <c r="E788" s="109">
        <v>43386</v>
      </c>
      <c r="F788" s="170" t="s">
        <v>828</v>
      </c>
      <c r="G788" s="111">
        <v>5</v>
      </c>
      <c r="H788" s="112" t="s">
        <v>248</v>
      </c>
      <c r="J788" s="2"/>
    </row>
    <row r="789" spans="1:22" s="371" customFormat="1" ht="13.5" customHeight="1">
      <c r="A789" s="106">
        <v>2018</v>
      </c>
      <c r="B789" s="364"/>
      <c r="C789" s="364"/>
      <c r="D789" s="365"/>
      <c r="E789" s="366"/>
      <c r="F789" s="367"/>
      <c r="G789" s="172">
        <f>SUM(G788:G788)</f>
        <v>5</v>
      </c>
      <c r="H789" s="368"/>
      <c r="I789" s="369"/>
      <c r="J789" s="370"/>
      <c r="K789" s="369"/>
      <c r="L789" s="369"/>
      <c r="M789" s="369"/>
      <c r="N789" s="369"/>
      <c r="O789" s="369"/>
      <c r="P789" s="369"/>
      <c r="Q789" s="369"/>
      <c r="R789" s="369"/>
      <c r="S789" s="369"/>
      <c r="T789" s="369"/>
    </row>
    <row r="790" spans="1:22" ht="13.5" customHeight="1">
      <c r="A790" s="124" t="s">
        <v>46</v>
      </c>
      <c r="B790" s="125"/>
      <c r="C790" s="125" t="s">
        <v>155</v>
      </c>
      <c r="D790" s="272"/>
      <c r="E790" s="127"/>
      <c r="F790" s="146"/>
      <c r="G790" s="264">
        <f>G789</f>
        <v>5</v>
      </c>
      <c r="H790" s="130"/>
      <c r="J790" s="93"/>
    </row>
    <row r="791" spans="1:22" ht="13.5" customHeight="1">
      <c r="A791" s="104"/>
      <c r="D791" s="72"/>
      <c r="F791" s="88"/>
      <c r="H791" s="105"/>
      <c r="J791" s="93"/>
    </row>
    <row r="792" spans="1:22" s="115" customFormat="1" ht="13.5" customHeight="1">
      <c r="A792" s="106">
        <v>2018</v>
      </c>
      <c r="B792" s="107" t="s">
        <v>164</v>
      </c>
      <c r="C792" s="107" t="s">
        <v>173</v>
      </c>
      <c r="D792" s="171" t="s">
        <v>500</v>
      </c>
      <c r="E792" s="109">
        <v>43415</v>
      </c>
      <c r="F792" s="110" t="s">
        <v>2129</v>
      </c>
      <c r="G792" s="111">
        <v>0</v>
      </c>
      <c r="H792" s="112" t="s">
        <v>354</v>
      </c>
      <c r="I792" s="113" t="s">
        <v>234</v>
      </c>
      <c r="J792" s="114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</row>
    <row r="793" spans="1:22" s="115" customFormat="1" ht="13.5" customHeight="1">
      <c r="A793" s="106">
        <v>2018</v>
      </c>
      <c r="B793" s="107" t="s">
        <v>164</v>
      </c>
      <c r="C793" s="107" t="s">
        <v>173</v>
      </c>
      <c r="D793" s="171" t="s">
        <v>94</v>
      </c>
      <c r="E793" s="109">
        <v>43408</v>
      </c>
      <c r="F793" s="110" t="s">
        <v>2130</v>
      </c>
      <c r="G793" s="111">
        <v>5</v>
      </c>
      <c r="H793" s="112" t="s">
        <v>831</v>
      </c>
      <c r="I793" s="113"/>
      <c r="J793" s="114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</row>
    <row r="794" spans="1:22" s="115" customFormat="1" ht="13.5" customHeight="1">
      <c r="A794" s="106">
        <v>2018</v>
      </c>
      <c r="B794" s="107"/>
      <c r="C794" s="107"/>
      <c r="D794" s="171"/>
      <c r="E794" s="109"/>
      <c r="F794" s="110"/>
      <c r="G794" s="111">
        <f>SUM(G792:G793)</f>
        <v>5</v>
      </c>
      <c r="H794" s="112"/>
      <c r="I794" s="113"/>
      <c r="J794" s="114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</row>
    <row r="795" spans="1:22" ht="13.5" customHeight="1">
      <c r="A795" s="104">
        <v>2019</v>
      </c>
      <c r="B795" s="73" t="s">
        <v>164</v>
      </c>
      <c r="C795" s="73" t="s">
        <v>173</v>
      </c>
      <c r="D795" s="72" t="s">
        <v>500</v>
      </c>
      <c r="E795" s="85">
        <v>43779</v>
      </c>
      <c r="F795" s="132" t="s">
        <v>2131</v>
      </c>
      <c r="G795" s="133">
        <v>5</v>
      </c>
      <c r="H795" s="105" t="s">
        <v>833</v>
      </c>
      <c r="J795" s="93"/>
    </row>
    <row r="796" spans="1:22" ht="13.5" customHeight="1">
      <c r="A796" s="104">
        <v>2019</v>
      </c>
      <c r="D796" s="72"/>
      <c r="F796" s="132"/>
      <c r="G796" s="133">
        <f>SUM(G795)</f>
        <v>5</v>
      </c>
      <c r="H796" s="105"/>
      <c r="J796" s="93"/>
    </row>
    <row r="797" spans="1:22" ht="13.5" customHeight="1">
      <c r="A797" s="124" t="s">
        <v>46</v>
      </c>
      <c r="B797" s="125"/>
      <c r="C797" s="125" t="s">
        <v>836</v>
      </c>
      <c r="D797" s="272"/>
      <c r="E797" s="127"/>
      <c r="F797" s="128"/>
      <c r="G797" s="129">
        <f>G794+G796</f>
        <v>10</v>
      </c>
      <c r="H797" s="130"/>
      <c r="J797" s="93"/>
    </row>
    <row r="798" spans="1:22" ht="13.5" customHeight="1">
      <c r="A798" s="278"/>
      <c r="B798" s="154"/>
      <c r="C798" s="154"/>
      <c r="D798" s="279"/>
      <c r="E798" s="156"/>
      <c r="F798" s="327"/>
      <c r="G798" s="153"/>
      <c r="H798" s="179"/>
      <c r="J798" s="93"/>
    </row>
    <row r="799" spans="1:22" ht="13.5" customHeight="1">
      <c r="A799" s="198">
        <v>2017</v>
      </c>
      <c r="B799" s="116" t="s">
        <v>164</v>
      </c>
      <c r="C799" s="151" t="s">
        <v>167</v>
      </c>
      <c r="D799" s="116" t="s">
        <v>227</v>
      </c>
      <c r="E799" s="118">
        <v>42988</v>
      </c>
      <c r="F799" s="152" t="s">
        <v>2132</v>
      </c>
      <c r="G799" s="199">
        <v>10</v>
      </c>
      <c r="H799" s="120" t="s">
        <v>2133</v>
      </c>
      <c r="J799" s="349"/>
      <c r="L799" s="186"/>
      <c r="M799" s="186"/>
      <c r="N799" s="186"/>
      <c r="O799" s="186"/>
      <c r="P799" s="352"/>
      <c r="Q799" s="352"/>
      <c r="R799" s="352"/>
      <c r="S799" s="352"/>
      <c r="T799" s="352"/>
      <c r="U799" s="353"/>
      <c r="V799" s="353"/>
    </row>
    <row r="800" spans="1:22" ht="13.5" customHeight="1">
      <c r="A800" s="198">
        <v>2017</v>
      </c>
      <c r="B800" s="116" t="s">
        <v>164</v>
      </c>
      <c r="C800" s="151" t="s">
        <v>167</v>
      </c>
      <c r="D800" s="116" t="s">
        <v>227</v>
      </c>
      <c r="E800" s="118">
        <v>42988</v>
      </c>
      <c r="F800" s="152" t="s">
        <v>2134</v>
      </c>
      <c r="G800" s="199">
        <v>7</v>
      </c>
      <c r="H800" s="120" t="s">
        <v>2135</v>
      </c>
      <c r="J800" s="349"/>
      <c r="L800" s="352"/>
      <c r="M800" s="352"/>
      <c r="N800" s="113"/>
      <c r="O800" s="113"/>
      <c r="P800" s="186"/>
      <c r="Q800" s="186"/>
      <c r="R800" s="186"/>
      <c r="S800" s="186"/>
      <c r="T800" s="186"/>
      <c r="U800" s="188"/>
      <c r="V800" s="188"/>
    </row>
    <row r="801" spans="1:22" ht="13.5" customHeight="1">
      <c r="A801" s="198">
        <v>2017</v>
      </c>
      <c r="B801" s="116"/>
      <c r="C801" s="151"/>
      <c r="D801" s="116"/>
      <c r="E801" s="118"/>
      <c r="F801" s="152"/>
      <c r="G801" s="199">
        <f>SUM(G799:G800)</f>
        <v>17</v>
      </c>
      <c r="H801" s="120"/>
      <c r="J801" s="349"/>
      <c r="L801" s="352"/>
      <c r="M801" s="352"/>
      <c r="N801" s="113"/>
      <c r="O801" s="113"/>
      <c r="P801" s="186"/>
      <c r="Q801" s="186"/>
      <c r="R801" s="186"/>
      <c r="S801" s="186"/>
      <c r="T801" s="186"/>
      <c r="U801" s="188"/>
      <c r="V801" s="188"/>
    </row>
    <row r="802" spans="1:22" s="115" customFormat="1">
      <c r="A802" s="134">
        <v>2018</v>
      </c>
      <c r="B802" s="107" t="s">
        <v>164</v>
      </c>
      <c r="C802" s="107" t="s">
        <v>167</v>
      </c>
      <c r="D802" s="107" t="s">
        <v>227</v>
      </c>
      <c r="E802" s="135">
        <v>43240</v>
      </c>
      <c r="F802" s="136" t="s">
        <v>2136</v>
      </c>
      <c r="G802" s="111">
        <v>7</v>
      </c>
      <c r="H802" s="112" t="s">
        <v>838</v>
      </c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</row>
    <row r="803" spans="1:22">
      <c r="A803" s="134">
        <v>2018</v>
      </c>
      <c r="B803" s="107" t="s">
        <v>164</v>
      </c>
      <c r="C803" s="171" t="s">
        <v>167</v>
      </c>
      <c r="D803" s="107" t="s">
        <v>265</v>
      </c>
      <c r="E803" s="109">
        <v>43352</v>
      </c>
      <c r="F803" s="170" t="s">
        <v>2137</v>
      </c>
      <c r="G803" s="172">
        <v>10</v>
      </c>
      <c r="H803" s="112" t="s">
        <v>840</v>
      </c>
      <c r="J803" s="2"/>
    </row>
    <row r="804" spans="1:22" s="115" customFormat="1">
      <c r="A804" s="134">
        <v>2018</v>
      </c>
      <c r="B804" s="107"/>
      <c r="C804" s="107"/>
      <c r="D804" s="107"/>
      <c r="E804" s="135"/>
      <c r="F804" s="136"/>
      <c r="G804" s="111">
        <f>SUM(G802:G803)</f>
        <v>17</v>
      </c>
      <c r="H804" s="112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</row>
    <row r="805" spans="1:22">
      <c r="A805" s="137">
        <v>2019</v>
      </c>
      <c r="B805" s="138" t="s">
        <v>164</v>
      </c>
      <c r="C805" s="138" t="s">
        <v>167</v>
      </c>
      <c r="D805" s="138" t="s">
        <v>227</v>
      </c>
      <c r="E805" s="139">
        <v>43604</v>
      </c>
      <c r="F805" s="140" t="s">
        <v>2138</v>
      </c>
      <c r="G805" s="141">
        <v>3</v>
      </c>
      <c r="H805" s="142" t="s">
        <v>842</v>
      </c>
      <c r="J805" s="2"/>
    </row>
    <row r="806" spans="1:22">
      <c r="A806" s="173">
        <v>2019</v>
      </c>
      <c r="B806" s="138" t="s">
        <v>164</v>
      </c>
      <c r="C806" s="174" t="s">
        <v>167</v>
      </c>
      <c r="D806" s="174" t="s">
        <v>277</v>
      </c>
      <c r="E806" s="175">
        <v>43716</v>
      </c>
      <c r="F806" s="176" t="s">
        <v>2139</v>
      </c>
      <c r="G806" s="173">
        <v>10</v>
      </c>
      <c r="H806" s="105" t="s">
        <v>840</v>
      </c>
    </row>
    <row r="807" spans="1:22">
      <c r="A807" s="137">
        <v>2019</v>
      </c>
      <c r="B807" s="143"/>
      <c r="C807" s="143"/>
      <c r="D807" s="138"/>
      <c r="E807" s="139"/>
      <c r="F807" s="140"/>
      <c r="G807" s="141">
        <f>SUM(G805:G806)</f>
        <v>13</v>
      </c>
      <c r="H807" s="142"/>
      <c r="J807" s="2"/>
    </row>
    <row r="808" spans="1:22" ht="13.5" customHeight="1">
      <c r="A808" s="144" t="s">
        <v>46</v>
      </c>
      <c r="B808" s="125"/>
      <c r="C808" s="145" t="s">
        <v>847</v>
      </c>
      <c r="D808" s="125"/>
      <c r="E808" s="127"/>
      <c r="F808" s="146"/>
      <c r="G808" s="129">
        <f>G801+G804+G807</f>
        <v>47</v>
      </c>
      <c r="H808" s="130"/>
      <c r="J808" s="93"/>
    </row>
    <row r="809" spans="1:22" ht="13.5" customHeight="1">
      <c r="A809" s="147"/>
      <c r="C809" s="148"/>
      <c r="F809" s="88"/>
      <c r="G809" s="133"/>
      <c r="H809" s="105"/>
      <c r="J809" s="93"/>
    </row>
    <row r="810" spans="1:22" ht="13.5" customHeight="1">
      <c r="A810" s="363">
        <v>2017</v>
      </c>
      <c r="B810" s="116" t="s">
        <v>91</v>
      </c>
      <c r="C810" s="116" t="s">
        <v>188</v>
      </c>
      <c r="D810" s="117" t="s">
        <v>222</v>
      </c>
      <c r="E810" s="118">
        <v>42799</v>
      </c>
      <c r="F810" s="119" t="s">
        <v>2140</v>
      </c>
      <c r="G810" s="199">
        <v>3</v>
      </c>
      <c r="H810" s="120" t="s">
        <v>1378</v>
      </c>
      <c r="I810" s="261"/>
      <c r="J810" s="189"/>
      <c r="K810" s="352"/>
      <c r="N810" s="271"/>
      <c r="O810" s="271"/>
      <c r="P810" s="271"/>
      <c r="Q810" s="271"/>
      <c r="R810" s="271"/>
      <c r="S810" s="271"/>
      <c r="T810" s="271"/>
      <c r="U810" s="372"/>
      <c r="V810" s="372"/>
    </row>
    <row r="811" spans="1:22" ht="13.5" customHeight="1">
      <c r="A811" s="363">
        <v>2017</v>
      </c>
      <c r="B811" s="116" t="s">
        <v>91</v>
      </c>
      <c r="C811" s="116" t="s">
        <v>188</v>
      </c>
      <c r="D811" s="117" t="s">
        <v>222</v>
      </c>
      <c r="E811" s="118">
        <v>42799</v>
      </c>
      <c r="F811" s="119" t="s">
        <v>2141</v>
      </c>
      <c r="G811" s="199">
        <v>7</v>
      </c>
      <c r="H811" s="120" t="s">
        <v>929</v>
      </c>
      <c r="I811" s="261"/>
      <c r="J811" s="189"/>
      <c r="L811" s="195"/>
      <c r="M811" s="195"/>
      <c r="N811" s="261"/>
      <c r="O811" s="261"/>
      <c r="P811" s="261"/>
      <c r="Q811" s="261"/>
      <c r="R811" s="261"/>
      <c r="S811" s="261"/>
      <c r="T811" s="261"/>
      <c r="U811" s="340"/>
      <c r="V811" s="340"/>
    </row>
    <row r="812" spans="1:22" ht="13.5" customHeight="1">
      <c r="A812" s="363">
        <v>2017</v>
      </c>
      <c r="B812" s="116" t="s">
        <v>91</v>
      </c>
      <c r="C812" s="116" t="s">
        <v>188</v>
      </c>
      <c r="D812" s="117" t="s">
        <v>222</v>
      </c>
      <c r="E812" s="118">
        <v>42799</v>
      </c>
      <c r="F812" s="119" t="s">
        <v>2142</v>
      </c>
      <c r="G812" s="199">
        <v>7</v>
      </c>
      <c r="H812" s="120" t="s">
        <v>1466</v>
      </c>
      <c r="J812" s="189"/>
      <c r="L812" s="195"/>
      <c r="M812" s="195"/>
      <c r="N812" s="261"/>
      <c r="O812" s="261"/>
      <c r="P812" s="261"/>
      <c r="Q812" s="261"/>
      <c r="R812" s="261"/>
      <c r="S812" s="261"/>
      <c r="T812" s="261"/>
      <c r="U812" s="340"/>
      <c r="V812" s="340"/>
    </row>
    <row r="813" spans="1:22" ht="13.5" customHeight="1">
      <c r="A813" s="363">
        <v>2017</v>
      </c>
      <c r="B813" s="116"/>
      <c r="C813" s="116"/>
      <c r="D813" s="117"/>
      <c r="E813" s="118"/>
      <c r="F813" s="119"/>
      <c r="G813" s="199">
        <f>SUM(G810:G812)</f>
        <v>17</v>
      </c>
      <c r="H813" s="120"/>
      <c r="I813" s="261"/>
      <c r="J813" s="189"/>
      <c r="L813" s="195"/>
      <c r="M813" s="195"/>
      <c r="N813" s="261"/>
      <c r="O813" s="261"/>
      <c r="P813" s="261"/>
      <c r="Q813" s="261"/>
      <c r="R813" s="261"/>
      <c r="S813" s="261"/>
      <c r="T813" s="261"/>
      <c r="U813" s="340"/>
      <c r="V813" s="340"/>
    </row>
    <row r="814" spans="1:22" s="115" customFormat="1" ht="13.5" customHeight="1">
      <c r="A814" s="106">
        <v>2018</v>
      </c>
      <c r="B814" s="107" t="s">
        <v>91</v>
      </c>
      <c r="C814" s="107" t="s">
        <v>188</v>
      </c>
      <c r="D814" s="108" t="s">
        <v>222</v>
      </c>
      <c r="E814" s="109">
        <v>43163</v>
      </c>
      <c r="F814" s="110" t="s">
        <v>2143</v>
      </c>
      <c r="G814" s="111">
        <v>7</v>
      </c>
      <c r="H814" s="112" t="s">
        <v>849</v>
      </c>
      <c r="I814" s="113"/>
      <c r="J814" s="114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</row>
    <row r="815" spans="1:22">
      <c r="A815" s="134">
        <v>2018</v>
      </c>
      <c r="B815" s="107" t="s">
        <v>91</v>
      </c>
      <c r="C815" s="171" t="s">
        <v>850</v>
      </c>
      <c r="D815" s="107" t="s">
        <v>265</v>
      </c>
      <c r="E815" s="109">
        <v>43352</v>
      </c>
      <c r="F815" s="170" t="s">
        <v>2144</v>
      </c>
      <c r="G815" s="172">
        <v>3</v>
      </c>
      <c r="H815" s="112" t="s">
        <v>852</v>
      </c>
      <c r="J815" s="2"/>
    </row>
    <row r="816" spans="1:22">
      <c r="A816" s="134">
        <v>2018</v>
      </c>
      <c r="B816" s="107" t="s">
        <v>91</v>
      </c>
      <c r="C816" s="171" t="s">
        <v>850</v>
      </c>
      <c r="D816" s="107" t="s">
        <v>265</v>
      </c>
      <c r="E816" s="109">
        <v>43352</v>
      </c>
      <c r="F816" s="170" t="s">
        <v>2145</v>
      </c>
      <c r="G816" s="172">
        <v>3</v>
      </c>
      <c r="H816" s="112" t="s">
        <v>677</v>
      </c>
      <c r="J816" s="2"/>
    </row>
    <row r="817" spans="1:22" ht="13.5" customHeight="1">
      <c r="A817" s="106">
        <v>2018</v>
      </c>
      <c r="B817" s="116"/>
      <c r="C817" s="116"/>
      <c r="D817" s="117"/>
      <c r="E817" s="118"/>
      <c r="F817" s="119"/>
      <c r="G817" s="111">
        <f>SUM(G814:G816)</f>
        <v>13</v>
      </c>
      <c r="H817" s="120"/>
      <c r="I817" s="261"/>
      <c r="J817" s="189"/>
      <c r="L817" s="195"/>
      <c r="M817" s="195"/>
      <c r="N817" s="261"/>
      <c r="O817" s="261"/>
      <c r="P817" s="261"/>
      <c r="Q817" s="261"/>
      <c r="R817" s="261"/>
      <c r="S817" s="261"/>
      <c r="T817" s="261"/>
      <c r="U817" s="340"/>
      <c r="V817" s="340"/>
    </row>
    <row r="818" spans="1:22">
      <c r="A818" s="137">
        <v>2019</v>
      </c>
      <c r="B818" s="138" t="s">
        <v>164</v>
      </c>
      <c r="C818" s="143" t="s">
        <v>188</v>
      </c>
      <c r="D818" s="138" t="s">
        <v>227</v>
      </c>
      <c r="E818" s="139">
        <v>43604</v>
      </c>
      <c r="F818" s="140" t="s">
        <v>2146</v>
      </c>
      <c r="G818" s="141">
        <v>10</v>
      </c>
      <c r="H818" s="142" t="s">
        <v>855</v>
      </c>
    </row>
    <row r="819" spans="1:22">
      <c r="A819" s="137">
        <v>2019</v>
      </c>
      <c r="B819" s="143"/>
      <c r="C819" s="143"/>
      <c r="D819" s="138"/>
      <c r="E819" s="139"/>
      <c r="F819" s="140"/>
      <c r="G819" s="141">
        <f>SUM(G818)</f>
        <v>10</v>
      </c>
      <c r="H819" s="142"/>
    </row>
    <row r="820" spans="1:22" ht="13.5" customHeight="1">
      <c r="A820" s="124" t="s">
        <v>46</v>
      </c>
      <c r="B820" s="125"/>
      <c r="C820" s="125" t="s">
        <v>856</v>
      </c>
      <c r="D820" s="126"/>
      <c r="E820" s="127"/>
      <c r="F820" s="128"/>
      <c r="G820" s="129">
        <f>G813+G817+G819</f>
        <v>40</v>
      </c>
      <c r="H820" s="130"/>
      <c r="J820" s="93"/>
    </row>
    <row r="821" spans="1:22" ht="13.5" customHeight="1">
      <c r="A821" s="104"/>
      <c r="D821" s="131"/>
      <c r="F821" s="132"/>
      <c r="G821" s="133"/>
      <c r="H821" s="105"/>
      <c r="J821" s="93"/>
    </row>
    <row r="822" spans="1:22" ht="13.5" customHeight="1">
      <c r="A822" s="134">
        <v>2018</v>
      </c>
      <c r="B822" s="107" t="s">
        <v>164</v>
      </c>
      <c r="C822" s="107" t="s">
        <v>857</v>
      </c>
      <c r="D822" s="107" t="s">
        <v>500</v>
      </c>
      <c r="E822" s="109">
        <v>43415</v>
      </c>
      <c r="F822" s="170" t="s">
        <v>2147</v>
      </c>
      <c r="G822" s="172">
        <v>5</v>
      </c>
      <c r="H822" s="112" t="s">
        <v>414</v>
      </c>
      <c r="J822" s="296"/>
      <c r="K822" s="271"/>
      <c r="N822" s="271"/>
      <c r="O822" s="271"/>
      <c r="P822" s="271"/>
      <c r="Q822" s="271"/>
      <c r="R822" s="271"/>
      <c r="S822" s="271"/>
      <c r="T822" s="271"/>
      <c r="U822" s="372"/>
      <c r="V822" s="372"/>
    </row>
    <row r="823" spans="1:22" ht="13.5" customHeight="1">
      <c r="A823" s="134">
        <v>2018</v>
      </c>
      <c r="B823" s="107"/>
      <c r="C823" s="107"/>
      <c r="D823" s="107"/>
      <c r="E823" s="109"/>
      <c r="F823" s="170"/>
      <c r="G823" s="172">
        <f>SUM(G822)</f>
        <v>5</v>
      </c>
      <c r="H823" s="270"/>
      <c r="J823" s="296"/>
      <c r="K823" s="271"/>
      <c r="N823" s="271"/>
      <c r="O823" s="271"/>
      <c r="P823" s="271"/>
      <c r="Q823" s="271"/>
      <c r="R823" s="271"/>
      <c r="S823" s="271"/>
      <c r="T823" s="271"/>
      <c r="U823" s="372"/>
      <c r="V823" s="372"/>
    </row>
    <row r="824" spans="1:22" ht="13.5" customHeight="1">
      <c r="A824" s="144" t="s">
        <v>46</v>
      </c>
      <c r="B824" s="125"/>
      <c r="C824" s="125" t="s">
        <v>859</v>
      </c>
      <c r="D824" s="125"/>
      <c r="E824" s="127"/>
      <c r="F824" s="146"/>
      <c r="G824" s="264">
        <f>G823</f>
        <v>5</v>
      </c>
      <c r="H824" s="130"/>
      <c r="J824" s="2"/>
    </row>
    <row r="825" spans="1:22" ht="13.5" customHeight="1">
      <c r="A825" s="147"/>
      <c r="F825" s="88"/>
      <c r="H825" s="105"/>
      <c r="J825" s="2"/>
    </row>
    <row r="826" spans="1:22" ht="13.5" customHeight="1">
      <c r="A826" s="363">
        <v>2017</v>
      </c>
      <c r="B826" s="116" t="s">
        <v>164</v>
      </c>
      <c r="C826" s="116" t="s">
        <v>198</v>
      </c>
      <c r="D826" s="117" t="s">
        <v>222</v>
      </c>
      <c r="E826" s="118">
        <v>42799</v>
      </c>
      <c r="F826" s="119" t="s">
        <v>2148</v>
      </c>
      <c r="G826" s="199">
        <v>7</v>
      </c>
      <c r="H826" s="120" t="s">
        <v>2149</v>
      </c>
      <c r="I826" s="261"/>
      <c r="J826" s="189"/>
      <c r="K826" s="271"/>
      <c r="L826" s="271"/>
      <c r="M826" s="271"/>
      <c r="N826" s="271"/>
      <c r="O826" s="271"/>
      <c r="P826" s="271"/>
      <c r="Q826" s="271"/>
      <c r="R826" s="271"/>
      <c r="S826" s="271"/>
      <c r="T826" s="271"/>
      <c r="U826" s="372"/>
      <c r="V826" s="372"/>
    </row>
    <row r="827" spans="1:22" ht="13.5" customHeight="1">
      <c r="A827" s="363">
        <v>2017</v>
      </c>
      <c r="B827" s="116" t="s">
        <v>164</v>
      </c>
      <c r="C827" s="116" t="s">
        <v>198</v>
      </c>
      <c r="D827" s="117" t="s">
        <v>222</v>
      </c>
      <c r="E827" s="118">
        <v>42799</v>
      </c>
      <c r="F827" s="119" t="s">
        <v>2150</v>
      </c>
      <c r="G827" s="199">
        <v>7</v>
      </c>
      <c r="H827" s="120" t="s">
        <v>1442</v>
      </c>
      <c r="I827" s="261"/>
      <c r="J827" s="189"/>
      <c r="K827" s="113"/>
      <c r="L827" s="261"/>
      <c r="M827" s="261"/>
      <c r="P827" s="195"/>
      <c r="Q827" s="195"/>
      <c r="R827" s="195"/>
      <c r="S827" s="195"/>
      <c r="T827" s="195"/>
      <c r="U827" s="197"/>
      <c r="V827" s="197"/>
    </row>
    <row r="828" spans="1:22" ht="13.5" customHeight="1">
      <c r="A828" s="363">
        <v>2017</v>
      </c>
      <c r="B828" s="116"/>
      <c r="C828" s="116"/>
      <c r="D828" s="117"/>
      <c r="E828" s="118"/>
      <c r="F828" s="119"/>
      <c r="G828" s="199">
        <f>SUM(G826:G827)</f>
        <v>14</v>
      </c>
      <c r="H828" s="120"/>
      <c r="I828" s="261"/>
      <c r="J828" s="189"/>
      <c r="K828" s="113"/>
      <c r="L828" s="261"/>
      <c r="M828" s="261"/>
      <c r="P828" s="195"/>
      <c r="Q828" s="195"/>
      <c r="R828" s="195"/>
      <c r="S828" s="195"/>
      <c r="T828" s="195"/>
      <c r="U828" s="197"/>
      <c r="V828" s="197"/>
    </row>
    <row r="829" spans="1:22" s="115" customFormat="1" ht="13.5" customHeight="1">
      <c r="A829" s="106">
        <v>2018</v>
      </c>
      <c r="B829" s="107" t="s">
        <v>164</v>
      </c>
      <c r="C829" s="107" t="s">
        <v>198</v>
      </c>
      <c r="D829" s="108" t="s">
        <v>222</v>
      </c>
      <c r="E829" s="109">
        <v>43163</v>
      </c>
      <c r="F829" s="110" t="s">
        <v>2151</v>
      </c>
      <c r="G829" s="111">
        <v>3</v>
      </c>
      <c r="H829" s="112" t="s">
        <v>861</v>
      </c>
      <c r="I829" s="113"/>
      <c r="J829" s="114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</row>
    <row r="830" spans="1:22" s="115" customFormat="1">
      <c r="A830" s="134">
        <v>2018</v>
      </c>
      <c r="B830" s="107" t="s">
        <v>164</v>
      </c>
      <c r="C830" s="107" t="s">
        <v>198</v>
      </c>
      <c r="D830" s="107" t="s">
        <v>227</v>
      </c>
      <c r="E830" s="135">
        <v>43240</v>
      </c>
      <c r="F830" s="136" t="s">
        <v>2152</v>
      </c>
      <c r="G830" s="111">
        <v>3</v>
      </c>
      <c r="H830" s="112" t="s">
        <v>863</v>
      </c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</row>
    <row r="831" spans="1:22" s="115" customFormat="1">
      <c r="A831" s="134">
        <v>2018</v>
      </c>
      <c r="B831" s="107" t="s">
        <v>164</v>
      </c>
      <c r="C831" s="107" t="s">
        <v>198</v>
      </c>
      <c r="D831" s="107" t="s">
        <v>227</v>
      </c>
      <c r="E831" s="135">
        <v>43240</v>
      </c>
      <c r="F831" s="136" t="s">
        <v>2153</v>
      </c>
      <c r="G831" s="111">
        <v>3</v>
      </c>
      <c r="H831" s="112" t="s">
        <v>865</v>
      </c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</row>
    <row r="832" spans="1:22" s="115" customFormat="1" ht="13.5" customHeight="1">
      <c r="A832" s="106">
        <v>2018</v>
      </c>
      <c r="B832" s="107"/>
      <c r="C832" s="107"/>
      <c r="D832" s="108"/>
      <c r="E832" s="109"/>
      <c r="F832" s="110"/>
      <c r="G832" s="111">
        <f>SUM(G829:G831)</f>
        <v>9</v>
      </c>
      <c r="H832" s="112"/>
      <c r="I832" s="113"/>
      <c r="J832" s="114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</row>
    <row r="833" spans="1:20" ht="13.5" customHeight="1">
      <c r="A833" s="124" t="s">
        <v>46</v>
      </c>
      <c r="B833" s="125"/>
      <c r="C833" s="125" t="s">
        <v>866</v>
      </c>
      <c r="D833" s="126"/>
      <c r="E833" s="127"/>
      <c r="F833" s="128"/>
      <c r="G833" s="129">
        <f>G828+G832</f>
        <v>23</v>
      </c>
      <c r="H833" s="130"/>
      <c r="J833" s="93"/>
    </row>
    <row r="834" spans="1:20" ht="13.5" customHeight="1">
      <c r="A834" s="104"/>
      <c r="D834" s="131"/>
      <c r="F834" s="132"/>
      <c r="G834" s="133"/>
      <c r="H834" s="105"/>
      <c r="J834" s="93"/>
    </row>
    <row r="835" spans="1:20">
      <c r="A835" s="137">
        <v>2019</v>
      </c>
      <c r="B835" s="73" t="s">
        <v>91</v>
      </c>
      <c r="C835" s="143" t="s">
        <v>96</v>
      </c>
      <c r="D835" s="138" t="s">
        <v>227</v>
      </c>
      <c r="E835" s="139">
        <v>43604</v>
      </c>
      <c r="F835" s="140" t="s">
        <v>2154</v>
      </c>
      <c r="G835" s="141">
        <v>10</v>
      </c>
      <c r="H835" s="142" t="s">
        <v>868</v>
      </c>
    </row>
    <row r="836" spans="1:20">
      <c r="A836" s="137">
        <v>2019</v>
      </c>
      <c r="B836" s="73" t="s">
        <v>91</v>
      </c>
      <c r="C836" s="143" t="s">
        <v>96</v>
      </c>
      <c r="D836" s="138" t="s">
        <v>227</v>
      </c>
      <c r="E836" s="139">
        <v>43604</v>
      </c>
      <c r="F836" s="140" t="s">
        <v>2155</v>
      </c>
      <c r="G836" s="141">
        <v>7</v>
      </c>
      <c r="H836" s="142" t="s">
        <v>870</v>
      </c>
    </row>
    <row r="837" spans="1:20">
      <c r="A837" s="137">
        <v>2019</v>
      </c>
      <c r="B837" s="73" t="s">
        <v>91</v>
      </c>
      <c r="C837" s="143" t="s">
        <v>96</v>
      </c>
      <c r="D837" s="138" t="s">
        <v>227</v>
      </c>
      <c r="E837" s="139">
        <v>43604</v>
      </c>
      <c r="F837" s="140" t="s">
        <v>2156</v>
      </c>
      <c r="G837" s="141">
        <v>3</v>
      </c>
      <c r="H837" s="142" t="s">
        <v>872</v>
      </c>
    </row>
    <row r="838" spans="1:20">
      <c r="A838" s="137">
        <v>2019</v>
      </c>
      <c r="B838" s="73" t="s">
        <v>91</v>
      </c>
      <c r="C838" s="143" t="s">
        <v>96</v>
      </c>
      <c r="D838" s="138" t="s">
        <v>227</v>
      </c>
      <c r="E838" s="139">
        <v>43604</v>
      </c>
      <c r="F838" s="140" t="s">
        <v>2157</v>
      </c>
      <c r="G838" s="141">
        <v>7</v>
      </c>
      <c r="H838" s="142" t="s">
        <v>874</v>
      </c>
    </row>
    <row r="839" spans="1:20">
      <c r="A839" s="137">
        <v>2019</v>
      </c>
      <c r="B839" s="73" t="s">
        <v>91</v>
      </c>
      <c r="C839" s="143" t="s">
        <v>96</v>
      </c>
      <c r="D839" s="138" t="s">
        <v>227</v>
      </c>
      <c r="E839" s="139">
        <v>43604</v>
      </c>
      <c r="F839" s="140" t="s">
        <v>2158</v>
      </c>
      <c r="G839" s="141">
        <v>3</v>
      </c>
      <c r="H839" s="142" t="s">
        <v>632</v>
      </c>
    </row>
    <row r="840" spans="1:20" ht="13.5" customHeight="1">
      <c r="A840" s="104">
        <v>2019</v>
      </c>
      <c r="B840" s="73" t="s">
        <v>91</v>
      </c>
      <c r="C840" s="73" t="s">
        <v>876</v>
      </c>
      <c r="D840" s="131" t="s">
        <v>78</v>
      </c>
      <c r="E840" s="85">
        <v>43611</v>
      </c>
      <c r="F840" s="132" t="s">
        <v>2159</v>
      </c>
      <c r="G840" s="133">
        <v>15</v>
      </c>
      <c r="H840" s="105" t="s">
        <v>868</v>
      </c>
      <c r="J840" s="93"/>
    </row>
    <row r="841" spans="1:20" ht="13.5" customHeight="1">
      <c r="A841" s="104">
        <v>2019</v>
      </c>
      <c r="B841" s="73" t="s">
        <v>91</v>
      </c>
      <c r="C841" s="73" t="s">
        <v>876</v>
      </c>
      <c r="D841" s="131" t="s">
        <v>78</v>
      </c>
      <c r="E841" s="85">
        <v>43611</v>
      </c>
      <c r="F841" s="132" t="s">
        <v>2160</v>
      </c>
      <c r="G841" s="133">
        <v>10</v>
      </c>
      <c r="H841" s="105" t="s">
        <v>870</v>
      </c>
      <c r="J841" s="93"/>
    </row>
    <row r="842" spans="1:20">
      <c r="A842" s="173">
        <v>2019</v>
      </c>
      <c r="B842" s="73" t="s">
        <v>91</v>
      </c>
      <c r="C842" s="174" t="s">
        <v>96</v>
      </c>
      <c r="D842" s="174" t="s">
        <v>277</v>
      </c>
      <c r="E842" s="175">
        <v>43716</v>
      </c>
      <c r="F842" s="176" t="s">
        <v>2161</v>
      </c>
      <c r="G842" s="173">
        <v>3</v>
      </c>
      <c r="H842" s="105" t="s">
        <v>879</v>
      </c>
    </row>
    <row r="843" spans="1:20">
      <c r="A843" s="173">
        <v>2019</v>
      </c>
      <c r="B843" s="174"/>
      <c r="C843" s="174"/>
      <c r="D843" s="174"/>
      <c r="E843" s="175"/>
      <c r="F843" s="176"/>
      <c r="G843" s="173">
        <f>SUM(G835:G842)</f>
        <v>58</v>
      </c>
      <c r="H843" s="105"/>
    </row>
    <row r="844" spans="1:20" ht="13.5" customHeight="1">
      <c r="A844" s="144" t="s">
        <v>46</v>
      </c>
      <c r="B844" s="125"/>
      <c r="C844" s="145" t="s">
        <v>886</v>
      </c>
      <c r="D844" s="125"/>
      <c r="E844" s="127"/>
      <c r="F844" s="146"/>
      <c r="G844" s="129">
        <f>G843</f>
        <v>58</v>
      </c>
      <c r="H844" s="130"/>
      <c r="J844" s="93"/>
    </row>
    <row r="845" spans="1:20" ht="13.5" customHeight="1">
      <c r="A845" s="147"/>
      <c r="C845" s="148"/>
      <c r="F845" s="88"/>
      <c r="G845" s="133"/>
      <c r="H845" s="105"/>
      <c r="J845" s="93"/>
    </row>
    <row r="846" spans="1:20" s="115" customFormat="1" ht="13.5" customHeight="1">
      <c r="A846" s="106">
        <v>2018</v>
      </c>
      <c r="B846" s="107" t="s">
        <v>164</v>
      </c>
      <c r="C846" s="107" t="s">
        <v>181</v>
      </c>
      <c r="D846" s="171" t="s">
        <v>55</v>
      </c>
      <c r="E846" s="109">
        <v>43149</v>
      </c>
      <c r="F846" s="170" t="s">
        <v>2162</v>
      </c>
      <c r="G846" s="172">
        <v>5</v>
      </c>
      <c r="H846" s="112" t="s">
        <v>354</v>
      </c>
      <c r="I846" s="113"/>
      <c r="J846" s="114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</row>
    <row r="847" spans="1:20" s="115" customFormat="1" ht="13.5" customHeight="1">
      <c r="A847" s="106">
        <v>2018</v>
      </c>
      <c r="B847" s="107" t="s">
        <v>164</v>
      </c>
      <c r="C847" s="107" t="s">
        <v>181</v>
      </c>
      <c r="D847" s="171" t="s">
        <v>64</v>
      </c>
      <c r="E847" s="109">
        <v>43169</v>
      </c>
      <c r="F847" s="170" t="s">
        <v>2163</v>
      </c>
      <c r="G847" s="172">
        <v>5</v>
      </c>
      <c r="H847" s="112" t="s">
        <v>354</v>
      </c>
      <c r="I847" s="113"/>
      <c r="J847" s="114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</row>
    <row r="848" spans="1:20" s="115" customFormat="1" ht="13.5" customHeight="1">
      <c r="A848" s="106">
        <v>2018</v>
      </c>
      <c r="B848" s="107" t="s">
        <v>164</v>
      </c>
      <c r="C848" s="107" t="s">
        <v>181</v>
      </c>
      <c r="D848" s="171" t="s">
        <v>68</v>
      </c>
      <c r="E848" s="109">
        <v>43176</v>
      </c>
      <c r="F848" s="170" t="s">
        <v>888</v>
      </c>
      <c r="G848" s="172">
        <v>10</v>
      </c>
      <c r="H848" s="112" t="s">
        <v>342</v>
      </c>
      <c r="I848" s="113"/>
      <c r="J848" s="114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</row>
    <row r="849" spans="1:22" s="115" customFormat="1" ht="13.5" customHeight="1">
      <c r="A849" s="106">
        <v>2018</v>
      </c>
      <c r="B849" s="107"/>
      <c r="C849" s="107"/>
      <c r="D849" s="171"/>
      <c r="E849" s="109"/>
      <c r="F849" s="170"/>
      <c r="G849" s="172">
        <f>SUM(G846:G848)</f>
        <v>20</v>
      </c>
      <c r="H849" s="112"/>
      <c r="I849" s="113"/>
      <c r="J849" s="114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</row>
    <row r="850" spans="1:22" ht="13.5" customHeight="1">
      <c r="A850" s="104">
        <v>2019</v>
      </c>
      <c r="B850" s="73" t="s">
        <v>164</v>
      </c>
      <c r="C850" s="73" t="s">
        <v>181</v>
      </c>
      <c r="D850" s="72" t="s">
        <v>86</v>
      </c>
      <c r="E850" s="85">
        <v>43562</v>
      </c>
      <c r="F850" s="88" t="s">
        <v>2164</v>
      </c>
      <c r="G850" s="87">
        <v>0</v>
      </c>
      <c r="H850" s="105" t="s">
        <v>2165</v>
      </c>
      <c r="I850" s="2" t="s">
        <v>234</v>
      </c>
      <c r="J850" s="93"/>
    </row>
    <row r="851" spans="1:22" ht="13.5" customHeight="1">
      <c r="A851" s="104">
        <v>2019</v>
      </c>
      <c r="D851" s="72"/>
      <c r="F851" s="88"/>
      <c r="G851" s="87">
        <f>SUM(G850)</f>
        <v>0</v>
      </c>
      <c r="H851" s="105"/>
      <c r="J851" s="93"/>
    </row>
    <row r="852" spans="1:22" ht="13.5" customHeight="1">
      <c r="A852" s="124" t="s">
        <v>46</v>
      </c>
      <c r="B852" s="125"/>
      <c r="C852" s="125" t="s">
        <v>892</v>
      </c>
      <c r="D852" s="272"/>
      <c r="E852" s="127"/>
      <c r="F852" s="146"/>
      <c r="G852" s="264">
        <f>G849+G851</f>
        <v>20</v>
      </c>
      <c r="H852" s="130"/>
      <c r="J852" s="93"/>
    </row>
    <row r="853" spans="1:22" ht="13.5" customHeight="1">
      <c r="A853" s="104"/>
      <c r="D853" s="72"/>
      <c r="F853" s="88"/>
      <c r="H853" s="105"/>
      <c r="J853" s="93"/>
    </row>
    <row r="854" spans="1:22" ht="13.5" customHeight="1">
      <c r="A854" s="198">
        <v>2017</v>
      </c>
      <c r="B854" s="116" t="s">
        <v>164</v>
      </c>
      <c r="C854" s="151" t="s">
        <v>195</v>
      </c>
      <c r="D854" s="116" t="s">
        <v>227</v>
      </c>
      <c r="E854" s="118">
        <v>42988</v>
      </c>
      <c r="F854" s="152" t="s">
        <v>2166</v>
      </c>
      <c r="G854" s="199">
        <v>7</v>
      </c>
      <c r="H854" s="120" t="s">
        <v>2167</v>
      </c>
      <c r="J854" s="349"/>
      <c r="L854" s="195"/>
      <c r="M854" s="195"/>
      <c r="N854" s="352"/>
      <c r="O854" s="352"/>
      <c r="P854" s="113"/>
      <c r="Q854" s="113"/>
      <c r="R854" s="113"/>
      <c r="S854" s="113"/>
      <c r="T854" s="113"/>
      <c r="U854" s="115"/>
      <c r="V854" s="115"/>
    </row>
    <row r="855" spans="1:22" ht="13.5" customHeight="1">
      <c r="A855" s="198">
        <v>2017</v>
      </c>
      <c r="B855" s="116" t="s">
        <v>164</v>
      </c>
      <c r="C855" s="151" t="s">
        <v>195</v>
      </c>
      <c r="D855" s="116" t="s">
        <v>227</v>
      </c>
      <c r="E855" s="118">
        <v>42988</v>
      </c>
      <c r="F855" s="152" t="s">
        <v>2168</v>
      </c>
      <c r="G855" s="199">
        <v>3</v>
      </c>
      <c r="H855" s="120" t="s">
        <v>2169</v>
      </c>
      <c r="J855" s="349"/>
      <c r="L855" s="271"/>
      <c r="M855" s="271"/>
      <c r="N855" s="352"/>
      <c r="O855" s="352"/>
      <c r="P855" s="113"/>
      <c r="Q855" s="113"/>
      <c r="R855" s="113"/>
      <c r="S855" s="113"/>
      <c r="T855" s="113"/>
      <c r="U855" s="115"/>
      <c r="V855" s="115"/>
    </row>
    <row r="856" spans="1:22" ht="13.5" customHeight="1">
      <c r="A856" s="198">
        <v>2017</v>
      </c>
      <c r="B856" s="116"/>
      <c r="C856" s="151"/>
      <c r="D856" s="116"/>
      <c r="E856" s="118"/>
      <c r="F856" s="152"/>
      <c r="G856" s="199">
        <f>SUM(G854:G855)</f>
        <v>10</v>
      </c>
      <c r="H856" s="120"/>
      <c r="J856" s="349"/>
      <c r="L856" s="271"/>
      <c r="M856" s="271"/>
      <c r="N856" s="352"/>
      <c r="O856" s="352"/>
      <c r="P856" s="113"/>
      <c r="Q856" s="113"/>
      <c r="R856" s="113"/>
      <c r="S856" s="113"/>
      <c r="T856" s="113"/>
      <c r="U856" s="115"/>
      <c r="V856" s="115"/>
    </row>
    <row r="857" spans="1:22">
      <c r="A857" s="134">
        <v>2018</v>
      </c>
      <c r="B857" s="107" t="s">
        <v>164</v>
      </c>
      <c r="C857" s="171" t="s">
        <v>195</v>
      </c>
      <c r="D857" s="107" t="s">
        <v>265</v>
      </c>
      <c r="E857" s="109">
        <v>43352</v>
      </c>
      <c r="F857" s="170" t="s">
        <v>2170</v>
      </c>
      <c r="G857" s="172">
        <v>10</v>
      </c>
      <c r="H857" s="112" t="s">
        <v>894</v>
      </c>
      <c r="J857" s="2"/>
    </row>
    <row r="858" spans="1:22" ht="13.5" customHeight="1">
      <c r="A858" s="134">
        <v>2018</v>
      </c>
      <c r="B858" s="116"/>
      <c r="C858" s="151"/>
      <c r="D858" s="116"/>
      <c r="E858" s="118"/>
      <c r="F858" s="152"/>
      <c r="G858" s="111">
        <v>10</v>
      </c>
      <c r="H858" s="120"/>
      <c r="J858" s="349"/>
      <c r="L858" s="271"/>
      <c r="M858" s="271"/>
      <c r="N858" s="352"/>
      <c r="O858" s="352"/>
      <c r="P858" s="113"/>
      <c r="Q858" s="113"/>
      <c r="R858" s="113"/>
      <c r="S858" s="113"/>
      <c r="T858" s="113"/>
      <c r="U858" s="115"/>
      <c r="V858" s="115"/>
    </row>
    <row r="859" spans="1:22" ht="13.5" customHeight="1">
      <c r="A859" s="144" t="s">
        <v>46</v>
      </c>
      <c r="B859" s="125"/>
      <c r="C859" s="145" t="s">
        <v>895</v>
      </c>
      <c r="D859" s="125"/>
      <c r="E859" s="127"/>
      <c r="F859" s="146"/>
      <c r="G859" s="129">
        <f>G856+G858</f>
        <v>20</v>
      </c>
      <c r="H859" s="130"/>
      <c r="J859" s="93"/>
    </row>
    <row r="860" spans="1:22" ht="13.5" customHeight="1">
      <c r="A860" s="147"/>
      <c r="C860" s="148"/>
      <c r="F860" s="88"/>
      <c r="G860" s="133"/>
      <c r="H860" s="105"/>
      <c r="J860" s="93"/>
    </row>
    <row r="861" spans="1:22" ht="13.5" customHeight="1">
      <c r="A861" s="198">
        <v>2017</v>
      </c>
      <c r="B861" s="116" t="s">
        <v>53</v>
      </c>
      <c r="C861" s="151" t="s">
        <v>57</v>
      </c>
      <c r="D861" s="116" t="s">
        <v>461</v>
      </c>
      <c r="E861" s="118">
        <v>43002</v>
      </c>
      <c r="F861" s="152" t="s">
        <v>668</v>
      </c>
      <c r="G861" s="199">
        <v>0</v>
      </c>
      <c r="H861" s="120" t="s">
        <v>248</v>
      </c>
      <c r="J861" s="349"/>
      <c r="L861" s="271"/>
      <c r="M861" s="271"/>
      <c r="N861" s="352"/>
      <c r="O861" s="352"/>
      <c r="P861" s="113"/>
      <c r="Q861" s="113"/>
      <c r="R861" s="113"/>
      <c r="S861" s="113"/>
      <c r="T861" s="113"/>
      <c r="U861" s="115"/>
      <c r="V861" s="115"/>
    </row>
    <row r="862" spans="1:22" ht="13.5" customHeight="1">
      <c r="A862" s="198">
        <v>2017</v>
      </c>
      <c r="B862" s="116"/>
      <c r="C862" s="151"/>
      <c r="D862" s="116"/>
      <c r="E862" s="118"/>
      <c r="F862" s="152"/>
      <c r="G862" s="199">
        <v>0</v>
      </c>
      <c r="H862" s="120"/>
      <c r="J862" s="349"/>
      <c r="L862" s="271"/>
      <c r="M862" s="271"/>
      <c r="N862" s="352"/>
      <c r="O862" s="352"/>
      <c r="P862" s="113"/>
      <c r="Q862" s="113"/>
      <c r="R862" s="113"/>
      <c r="S862" s="113"/>
      <c r="T862" s="113"/>
      <c r="U862" s="115"/>
      <c r="V862" s="115"/>
    </row>
    <row r="863" spans="1:22" s="115" customFormat="1" ht="13.5" customHeight="1">
      <c r="A863" s="134">
        <v>2018</v>
      </c>
      <c r="B863" s="107" t="s">
        <v>53</v>
      </c>
      <c r="C863" s="169" t="s">
        <v>57</v>
      </c>
      <c r="D863" s="107" t="s">
        <v>270</v>
      </c>
      <c r="E863" s="109">
        <v>43401</v>
      </c>
      <c r="F863" s="170" t="s">
        <v>668</v>
      </c>
      <c r="G863" s="111">
        <v>0</v>
      </c>
      <c r="H863" s="112" t="s">
        <v>481</v>
      </c>
      <c r="I863" s="113" t="s">
        <v>234</v>
      </c>
      <c r="J863" s="114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</row>
    <row r="864" spans="1:22" ht="13.5" customHeight="1">
      <c r="A864" s="134">
        <v>2018</v>
      </c>
      <c r="B864" s="116"/>
      <c r="C864" s="151"/>
      <c r="D864" s="116"/>
      <c r="E864" s="118"/>
      <c r="F864" s="152"/>
      <c r="G864" s="111">
        <v>0</v>
      </c>
      <c r="H864" s="120"/>
      <c r="J864" s="349"/>
      <c r="L864" s="271"/>
      <c r="M864" s="271"/>
      <c r="N864" s="352"/>
      <c r="O864" s="352"/>
      <c r="P864" s="113"/>
      <c r="Q864" s="113"/>
      <c r="R864" s="113"/>
      <c r="S864" s="113"/>
      <c r="T864" s="113"/>
      <c r="U864" s="115"/>
      <c r="V864" s="115"/>
    </row>
    <row r="865" spans="1:22" ht="13.5" customHeight="1">
      <c r="A865" s="147">
        <v>2019</v>
      </c>
      <c r="B865" s="73" t="s">
        <v>53</v>
      </c>
      <c r="C865" s="148" t="s">
        <v>57</v>
      </c>
      <c r="D865" s="73" t="s">
        <v>270</v>
      </c>
      <c r="E865" s="85">
        <v>43765</v>
      </c>
      <c r="F865" s="88" t="s">
        <v>668</v>
      </c>
      <c r="G865" s="133">
        <v>0</v>
      </c>
      <c r="H865" s="105" t="s">
        <v>481</v>
      </c>
      <c r="J865" s="93"/>
    </row>
    <row r="866" spans="1:22" ht="13.5" customHeight="1">
      <c r="A866" s="147">
        <v>2019</v>
      </c>
      <c r="B866" s="73" t="s">
        <v>53</v>
      </c>
      <c r="C866" s="148" t="s">
        <v>57</v>
      </c>
      <c r="D866" s="73" t="s">
        <v>270</v>
      </c>
      <c r="E866" s="85">
        <v>43765</v>
      </c>
      <c r="F866" s="88" t="s">
        <v>2171</v>
      </c>
      <c r="G866" s="133">
        <v>5</v>
      </c>
      <c r="H866" s="105" t="s">
        <v>248</v>
      </c>
      <c r="J866" s="93"/>
    </row>
    <row r="867" spans="1:22" ht="13.5" customHeight="1">
      <c r="A867" s="147">
        <v>2019</v>
      </c>
      <c r="C867" s="148"/>
      <c r="F867" s="88"/>
      <c r="G867" s="133">
        <f>SUM(G865:G866)</f>
        <v>5</v>
      </c>
      <c r="H867" s="105"/>
      <c r="J867" s="93"/>
    </row>
    <row r="868" spans="1:22" ht="13.5" customHeight="1">
      <c r="A868" s="144" t="s">
        <v>46</v>
      </c>
      <c r="B868" s="125"/>
      <c r="C868" s="145" t="s">
        <v>901</v>
      </c>
      <c r="D868" s="125"/>
      <c r="E868" s="127"/>
      <c r="F868" s="146"/>
      <c r="G868" s="129">
        <f>G867</f>
        <v>5</v>
      </c>
      <c r="H868" s="130"/>
      <c r="J868" s="93"/>
    </row>
    <row r="869" spans="1:22" ht="13.5" customHeight="1">
      <c r="A869" s="147"/>
      <c r="C869" s="148"/>
      <c r="F869" s="88"/>
      <c r="G869" s="133"/>
      <c r="H869" s="105"/>
      <c r="J869" s="93"/>
    </row>
    <row r="870" spans="1:22" s="115" customFormat="1" ht="13.5" customHeight="1">
      <c r="A870" s="134">
        <v>2018</v>
      </c>
      <c r="B870" s="107" t="s">
        <v>91</v>
      </c>
      <c r="C870" s="169" t="s">
        <v>115</v>
      </c>
      <c r="D870" s="107" t="s">
        <v>222</v>
      </c>
      <c r="E870" s="109">
        <v>43163</v>
      </c>
      <c r="F870" s="170" t="s">
        <v>2172</v>
      </c>
      <c r="G870" s="111">
        <v>3</v>
      </c>
      <c r="H870" s="112" t="s">
        <v>903</v>
      </c>
      <c r="I870" s="113"/>
      <c r="J870" s="114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</row>
    <row r="871" spans="1:22" s="115" customFormat="1">
      <c r="A871" s="134">
        <v>2018</v>
      </c>
      <c r="B871" s="107" t="s">
        <v>91</v>
      </c>
      <c r="C871" s="107" t="s">
        <v>115</v>
      </c>
      <c r="D871" s="107" t="s">
        <v>227</v>
      </c>
      <c r="E871" s="135">
        <v>43240</v>
      </c>
      <c r="F871" s="136" t="s">
        <v>2173</v>
      </c>
      <c r="G871" s="111">
        <v>3</v>
      </c>
      <c r="H871" s="112" t="s">
        <v>905</v>
      </c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</row>
    <row r="872" spans="1:22" s="115" customFormat="1">
      <c r="A872" s="134">
        <v>2018</v>
      </c>
      <c r="B872" s="107" t="s">
        <v>91</v>
      </c>
      <c r="C872" s="107" t="s">
        <v>115</v>
      </c>
      <c r="D872" s="107" t="s">
        <v>227</v>
      </c>
      <c r="E872" s="135">
        <v>43240</v>
      </c>
      <c r="F872" s="136" t="s">
        <v>2174</v>
      </c>
      <c r="G872" s="111">
        <v>7</v>
      </c>
      <c r="H872" s="112" t="s">
        <v>907</v>
      </c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</row>
    <row r="873" spans="1:22" s="115" customFormat="1">
      <c r="A873" s="134">
        <v>2018</v>
      </c>
      <c r="B873" s="107" t="s">
        <v>91</v>
      </c>
      <c r="C873" s="107" t="s">
        <v>115</v>
      </c>
      <c r="D873" s="107" t="s">
        <v>370</v>
      </c>
      <c r="E873" s="109">
        <v>43247</v>
      </c>
      <c r="F873" s="170" t="s">
        <v>2175</v>
      </c>
      <c r="G873" s="111">
        <v>5</v>
      </c>
      <c r="H873" s="112" t="s">
        <v>512</v>
      </c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</row>
    <row r="874" spans="1:22">
      <c r="A874" s="134">
        <v>2018</v>
      </c>
      <c r="B874" s="107" t="s">
        <v>91</v>
      </c>
      <c r="C874" s="107" t="s">
        <v>115</v>
      </c>
      <c r="D874" s="107" t="s">
        <v>265</v>
      </c>
      <c r="E874" s="109">
        <v>43352</v>
      </c>
      <c r="F874" s="170" t="s">
        <v>2176</v>
      </c>
      <c r="G874" s="111">
        <v>10</v>
      </c>
      <c r="H874" s="112" t="s">
        <v>910</v>
      </c>
      <c r="J874" s="2"/>
    </row>
    <row r="875" spans="1:22">
      <c r="A875" s="134">
        <v>2018</v>
      </c>
      <c r="B875" s="107" t="s">
        <v>91</v>
      </c>
      <c r="C875" s="171" t="s">
        <v>115</v>
      </c>
      <c r="D875" s="107" t="s">
        <v>265</v>
      </c>
      <c r="E875" s="109">
        <v>43352</v>
      </c>
      <c r="F875" s="170" t="s">
        <v>2177</v>
      </c>
      <c r="G875" s="172">
        <v>7</v>
      </c>
      <c r="H875" s="112" t="s">
        <v>912</v>
      </c>
      <c r="J875" s="2"/>
    </row>
    <row r="876" spans="1:22" ht="13.5" customHeight="1">
      <c r="A876" s="134">
        <v>2018</v>
      </c>
      <c r="B876" s="116"/>
      <c r="C876" s="151"/>
      <c r="D876" s="116"/>
      <c r="E876" s="118"/>
      <c r="F876" s="152"/>
      <c r="G876" s="111">
        <f>SUM(G870:G875)</f>
        <v>35</v>
      </c>
      <c r="H876" s="120"/>
      <c r="J876" s="349"/>
      <c r="L876" s="271"/>
      <c r="M876" s="271"/>
      <c r="N876" s="113"/>
      <c r="O876" s="113"/>
      <c r="P876" s="195"/>
      <c r="Q876" s="195"/>
      <c r="R876" s="195"/>
      <c r="S876" s="195"/>
      <c r="T876" s="195"/>
      <c r="U876" s="197"/>
      <c r="V876" s="197"/>
    </row>
    <row r="877" spans="1:22">
      <c r="A877" s="147">
        <v>2019</v>
      </c>
      <c r="B877" s="73" t="s">
        <v>91</v>
      </c>
      <c r="C877" s="72" t="s">
        <v>115</v>
      </c>
      <c r="D877" s="73" t="s">
        <v>70</v>
      </c>
      <c r="E877" s="85">
        <v>43548</v>
      </c>
      <c r="F877" s="88" t="s">
        <v>2178</v>
      </c>
      <c r="G877" s="87">
        <v>5</v>
      </c>
      <c r="H877" s="105" t="s">
        <v>800</v>
      </c>
      <c r="J877" s="2"/>
    </row>
    <row r="878" spans="1:22">
      <c r="A878" s="147">
        <v>2019</v>
      </c>
      <c r="B878" s="73" t="s">
        <v>91</v>
      </c>
      <c r="C878" s="72" t="s">
        <v>115</v>
      </c>
      <c r="D878" s="73" t="s">
        <v>66</v>
      </c>
      <c r="E878" s="85">
        <v>43541</v>
      </c>
      <c r="F878" s="88" t="s">
        <v>2178</v>
      </c>
      <c r="G878" s="87">
        <v>5</v>
      </c>
      <c r="H878" s="105" t="s">
        <v>342</v>
      </c>
      <c r="J878" s="2"/>
    </row>
    <row r="879" spans="1:22">
      <c r="A879" s="147">
        <v>2019</v>
      </c>
      <c r="B879" s="73" t="s">
        <v>91</v>
      </c>
      <c r="C879" s="72" t="s">
        <v>115</v>
      </c>
      <c r="D879" s="73" t="s">
        <v>66</v>
      </c>
      <c r="E879" s="85">
        <v>43541</v>
      </c>
      <c r="F879" s="88" t="s">
        <v>2178</v>
      </c>
      <c r="G879" s="87">
        <v>5</v>
      </c>
      <c r="H879" s="105" t="s">
        <v>800</v>
      </c>
      <c r="J879" s="2"/>
    </row>
    <row r="880" spans="1:22">
      <c r="A880" s="137">
        <v>2019</v>
      </c>
      <c r="B880" s="73" t="s">
        <v>91</v>
      </c>
      <c r="C880" s="143" t="s">
        <v>115</v>
      </c>
      <c r="D880" s="138" t="s">
        <v>227</v>
      </c>
      <c r="E880" s="139">
        <v>43604</v>
      </c>
      <c r="F880" s="140" t="s">
        <v>2179</v>
      </c>
      <c r="G880" s="141">
        <v>10</v>
      </c>
      <c r="H880" s="142" t="s">
        <v>915</v>
      </c>
    </row>
    <row r="881" spans="1:22">
      <c r="A881" s="147">
        <v>2019</v>
      </c>
      <c r="B881" s="73" t="s">
        <v>91</v>
      </c>
      <c r="C881" s="72" t="s">
        <v>115</v>
      </c>
      <c r="D881" s="73" t="s">
        <v>78</v>
      </c>
      <c r="E881" s="85">
        <v>43611</v>
      </c>
      <c r="F881" s="88" t="s">
        <v>2180</v>
      </c>
      <c r="G881" s="87">
        <v>10</v>
      </c>
      <c r="H881" s="105" t="s">
        <v>916</v>
      </c>
      <c r="J881" s="2"/>
    </row>
    <row r="882" spans="1:22">
      <c r="A882" s="173">
        <v>2019</v>
      </c>
      <c r="B882" s="73" t="s">
        <v>91</v>
      </c>
      <c r="C882" s="174" t="s">
        <v>115</v>
      </c>
      <c r="D882" s="174" t="s">
        <v>277</v>
      </c>
      <c r="E882" s="175">
        <v>43716</v>
      </c>
      <c r="F882" s="176" t="s">
        <v>2181</v>
      </c>
      <c r="G882" s="173">
        <v>10</v>
      </c>
      <c r="H882" s="105" t="s">
        <v>374</v>
      </c>
    </row>
    <row r="883" spans="1:22" ht="13.5" customHeight="1">
      <c r="A883" s="147">
        <v>2019</v>
      </c>
      <c r="C883" s="148"/>
      <c r="F883" s="88"/>
      <c r="G883" s="133">
        <f>SUM(G877:G882)</f>
        <v>45</v>
      </c>
      <c r="H883" s="105"/>
      <c r="J883" s="93"/>
    </row>
    <row r="884" spans="1:22" ht="13.5" customHeight="1">
      <c r="A884" s="144" t="s">
        <v>46</v>
      </c>
      <c r="B884" s="125"/>
      <c r="C884" s="145" t="s">
        <v>920</v>
      </c>
      <c r="D884" s="125"/>
      <c r="E884" s="127"/>
      <c r="F884" s="146"/>
      <c r="G884" s="129">
        <f>G876+G883</f>
        <v>80</v>
      </c>
      <c r="H884" s="130"/>
      <c r="J884" s="93"/>
    </row>
    <row r="885" spans="1:22" ht="13.5" customHeight="1">
      <c r="A885" s="147"/>
      <c r="C885" s="148"/>
      <c r="F885" s="88"/>
      <c r="G885" s="133"/>
      <c r="H885" s="105"/>
      <c r="J885" s="93"/>
    </row>
    <row r="886" spans="1:22" ht="13.5" customHeight="1">
      <c r="A886" s="147">
        <v>2019</v>
      </c>
      <c r="B886" s="73" t="s">
        <v>129</v>
      </c>
      <c r="C886" s="148" t="s">
        <v>921</v>
      </c>
      <c r="D886" s="73" t="s">
        <v>70</v>
      </c>
      <c r="E886" s="85">
        <v>43548</v>
      </c>
      <c r="F886" s="88" t="s">
        <v>2182</v>
      </c>
      <c r="G886" s="133">
        <v>5</v>
      </c>
      <c r="H886" s="105" t="s">
        <v>342</v>
      </c>
      <c r="J886" s="93"/>
    </row>
    <row r="887" spans="1:22" ht="13.5" customHeight="1">
      <c r="A887" s="147">
        <v>2019</v>
      </c>
      <c r="B887" s="73" t="s">
        <v>129</v>
      </c>
      <c r="C887" s="148" t="s">
        <v>921</v>
      </c>
      <c r="D887" s="73" t="s">
        <v>70</v>
      </c>
      <c r="E887" s="85">
        <v>43548</v>
      </c>
      <c r="F887" s="88" t="s">
        <v>2182</v>
      </c>
      <c r="G887" s="133">
        <v>5</v>
      </c>
      <c r="H887" s="105" t="s">
        <v>765</v>
      </c>
      <c r="J887" s="93"/>
    </row>
    <row r="888" spans="1:22" ht="13.5" customHeight="1">
      <c r="A888" s="104">
        <v>2019</v>
      </c>
      <c r="D888" s="72"/>
      <c r="F888" s="132"/>
      <c r="G888" s="133">
        <f>SUM(G886:G887)</f>
        <v>10</v>
      </c>
      <c r="H888" s="105"/>
      <c r="J888" s="2"/>
    </row>
    <row r="889" spans="1:22" ht="13.5" customHeight="1">
      <c r="A889" s="124" t="s">
        <v>46</v>
      </c>
      <c r="B889" s="125"/>
      <c r="C889" s="125" t="s">
        <v>923</v>
      </c>
      <c r="D889" s="272"/>
      <c r="E889" s="127"/>
      <c r="F889" s="128"/>
      <c r="G889" s="129">
        <f>G888</f>
        <v>10</v>
      </c>
      <c r="H889" s="130"/>
      <c r="J889" s="2"/>
    </row>
    <row r="890" spans="1:22" ht="13.5" customHeight="1">
      <c r="A890" s="104"/>
      <c r="D890" s="72"/>
      <c r="F890" s="132"/>
      <c r="G890" s="133"/>
      <c r="H890" s="105"/>
      <c r="J890" s="2"/>
    </row>
    <row r="891" spans="1:22" ht="13.5" customHeight="1">
      <c r="A891" s="198">
        <v>2017</v>
      </c>
      <c r="B891" s="116" t="s">
        <v>91</v>
      </c>
      <c r="C891" s="151" t="s">
        <v>121</v>
      </c>
      <c r="D891" s="116" t="s">
        <v>227</v>
      </c>
      <c r="E891" s="118">
        <v>42876</v>
      </c>
      <c r="F891" s="152" t="s">
        <v>2183</v>
      </c>
      <c r="G891" s="199">
        <v>3</v>
      </c>
      <c r="H891" s="120" t="s">
        <v>2184</v>
      </c>
      <c r="J891" s="189"/>
      <c r="K891" s="271"/>
      <c r="L891" s="271"/>
      <c r="M891" s="271"/>
      <c r="N891" s="261"/>
      <c r="O891" s="261"/>
      <c r="P891" s="261"/>
      <c r="Q891" s="261"/>
      <c r="R891" s="261"/>
      <c r="S891" s="261"/>
      <c r="T891" s="261"/>
      <c r="U891" s="340"/>
      <c r="V891" s="340"/>
    </row>
    <row r="892" spans="1:22" ht="13.5" customHeight="1">
      <c r="A892" s="198">
        <v>2017</v>
      </c>
      <c r="B892" s="116"/>
      <c r="C892" s="151"/>
      <c r="D892" s="116"/>
      <c r="E892" s="118"/>
      <c r="F892" s="152"/>
      <c r="G892" s="199">
        <f>G891</f>
        <v>3</v>
      </c>
      <c r="H892" s="120"/>
      <c r="J892" s="189"/>
      <c r="K892" s="271"/>
      <c r="L892" s="271"/>
      <c r="M892" s="271"/>
      <c r="N892" s="261"/>
      <c r="O892" s="261"/>
      <c r="P892" s="261"/>
      <c r="Q892" s="261"/>
      <c r="R892" s="261"/>
      <c r="S892" s="261"/>
      <c r="T892" s="261"/>
      <c r="U892" s="340"/>
      <c r="V892" s="340"/>
    </row>
    <row r="893" spans="1:22" s="115" customFormat="1" ht="13.5" customHeight="1">
      <c r="A893" s="134">
        <v>2018</v>
      </c>
      <c r="B893" s="107" t="s">
        <v>91</v>
      </c>
      <c r="C893" s="169" t="s">
        <v>121</v>
      </c>
      <c r="D893" s="107" t="s">
        <v>924</v>
      </c>
      <c r="E893" s="109">
        <v>43142</v>
      </c>
      <c r="F893" s="170" t="s">
        <v>2185</v>
      </c>
      <c r="G893" s="111">
        <v>10</v>
      </c>
      <c r="H893" s="112" t="s">
        <v>626</v>
      </c>
      <c r="I893" s="113"/>
      <c r="J893" s="114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</row>
    <row r="894" spans="1:22" s="115" customFormat="1" ht="13.5" customHeight="1">
      <c r="A894" s="134">
        <v>2018</v>
      </c>
      <c r="B894" s="107" t="s">
        <v>91</v>
      </c>
      <c r="C894" s="169" t="s">
        <v>121</v>
      </c>
      <c r="D894" s="107" t="s">
        <v>926</v>
      </c>
      <c r="E894" s="109">
        <v>43134</v>
      </c>
      <c r="F894" s="170" t="s">
        <v>2186</v>
      </c>
      <c r="G894" s="111">
        <v>10</v>
      </c>
      <c r="H894" s="112" t="s">
        <v>626</v>
      </c>
      <c r="I894" s="113"/>
      <c r="J894" s="114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</row>
    <row r="895" spans="1:22" s="115" customFormat="1" ht="13.5" customHeight="1">
      <c r="A895" s="134">
        <v>2018</v>
      </c>
      <c r="B895" s="107" t="s">
        <v>91</v>
      </c>
      <c r="C895" s="169" t="s">
        <v>121</v>
      </c>
      <c r="D895" s="107" t="s">
        <v>222</v>
      </c>
      <c r="E895" s="109">
        <v>43163</v>
      </c>
      <c r="F895" s="170" t="s">
        <v>2187</v>
      </c>
      <c r="G895" s="111">
        <v>7</v>
      </c>
      <c r="H895" s="112" t="s">
        <v>929</v>
      </c>
      <c r="I895" s="113"/>
      <c r="J895" s="114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</row>
    <row r="896" spans="1:22" s="115" customFormat="1" ht="13.5" customHeight="1">
      <c r="A896" s="134">
        <v>2018</v>
      </c>
      <c r="B896" s="107" t="s">
        <v>91</v>
      </c>
      <c r="C896" s="169" t="s">
        <v>121</v>
      </c>
      <c r="D896" s="107" t="s">
        <v>222</v>
      </c>
      <c r="E896" s="109">
        <v>43163</v>
      </c>
      <c r="F896" s="170" t="s">
        <v>2188</v>
      </c>
      <c r="G896" s="111">
        <v>10</v>
      </c>
      <c r="H896" s="112" t="s">
        <v>931</v>
      </c>
      <c r="I896" s="113"/>
      <c r="J896" s="114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</row>
    <row r="897" spans="1:20" s="115" customFormat="1" ht="13.5" customHeight="1">
      <c r="A897" s="134">
        <v>2018</v>
      </c>
      <c r="B897" s="107" t="s">
        <v>91</v>
      </c>
      <c r="C897" s="169" t="s">
        <v>121</v>
      </c>
      <c r="D897" s="107" t="s">
        <v>346</v>
      </c>
      <c r="E897" s="109">
        <v>43219</v>
      </c>
      <c r="F897" s="170" t="s">
        <v>2189</v>
      </c>
      <c r="G897" s="111">
        <v>5</v>
      </c>
      <c r="H897" s="112" t="s">
        <v>933</v>
      </c>
      <c r="I897" s="113"/>
      <c r="J897" s="114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</row>
    <row r="898" spans="1:20" s="115" customFormat="1" ht="13.5" customHeight="1">
      <c r="A898" s="134">
        <v>2018</v>
      </c>
      <c r="B898" s="107" t="s">
        <v>91</v>
      </c>
      <c r="C898" s="169" t="s">
        <v>121</v>
      </c>
      <c r="D898" s="107" t="s">
        <v>346</v>
      </c>
      <c r="E898" s="109">
        <v>43219</v>
      </c>
      <c r="F898" s="170" t="s">
        <v>2189</v>
      </c>
      <c r="G898" s="111">
        <v>0</v>
      </c>
      <c r="H898" s="112" t="s">
        <v>244</v>
      </c>
      <c r="I898" s="113" t="s">
        <v>234</v>
      </c>
      <c r="J898" s="114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</row>
    <row r="899" spans="1:20" s="115" customFormat="1">
      <c r="A899" s="134">
        <v>2018</v>
      </c>
      <c r="B899" s="107" t="s">
        <v>91</v>
      </c>
      <c r="C899" s="107" t="s">
        <v>121</v>
      </c>
      <c r="D899" s="107" t="s">
        <v>227</v>
      </c>
      <c r="E899" s="135">
        <v>43240</v>
      </c>
      <c r="F899" s="136" t="s">
        <v>2190</v>
      </c>
      <c r="G899" s="111">
        <v>10</v>
      </c>
      <c r="H899" s="112" t="s">
        <v>934</v>
      </c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</row>
    <row r="900" spans="1:20" s="115" customFormat="1">
      <c r="A900" s="134">
        <v>2018</v>
      </c>
      <c r="B900" s="107" t="s">
        <v>91</v>
      </c>
      <c r="C900" s="107" t="s">
        <v>121</v>
      </c>
      <c r="D900" s="107" t="s">
        <v>227</v>
      </c>
      <c r="E900" s="135">
        <v>43240</v>
      </c>
      <c r="F900" s="136" t="s">
        <v>2191</v>
      </c>
      <c r="G900" s="111">
        <v>7</v>
      </c>
      <c r="H900" s="112" t="s">
        <v>935</v>
      </c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</row>
    <row r="901" spans="1:20" s="115" customFormat="1">
      <c r="A901" s="134">
        <v>2018</v>
      </c>
      <c r="B901" s="107" t="s">
        <v>91</v>
      </c>
      <c r="C901" s="107" t="s">
        <v>121</v>
      </c>
      <c r="D901" s="107" t="s">
        <v>227</v>
      </c>
      <c r="E901" s="135">
        <v>43240</v>
      </c>
      <c r="F901" s="136" t="s">
        <v>2192</v>
      </c>
      <c r="G901" s="111">
        <v>10</v>
      </c>
      <c r="H901" s="112" t="s">
        <v>937</v>
      </c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</row>
    <row r="902" spans="1:20" s="115" customFormat="1">
      <c r="A902" s="134">
        <v>2018</v>
      </c>
      <c r="B902" s="107" t="s">
        <v>91</v>
      </c>
      <c r="C902" s="107" t="s">
        <v>121</v>
      </c>
      <c r="D902" s="107" t="s">
        <v>227</v>
      </c>
      <c r="E902" s="135">
        <v>43240</v>
      </c>
      <c r="F902" s="136" t="s">
        <v>2193</v>
      </c>
      <c r="G902" s="111">
        <v>7</v>
      </c>
      <c r="H902" s="112" t="s">
        <v>939</v>
      </c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</row>
    <row r="903" spans="1:20" s="115" customFormat="1">
      <c r="A903" s="134">
        <v>2018</v>
      </c>
      <c r="B903" s="107" t="s">
        <v>91</v>
      </c>
      <c r="C903" s="107" t="s">
        <v>121</v>
      </c>
      <c r="D903" s="107" t="s">
        <v>227</v>
      </c>
      <c r="E903" s="135">
        <v>43240</v>
      </c>
      <c r="F903" s="136" t="s">
        <v>2194</v>
      </c>
      <c r="G903" s="111">
        <v>3</v>
      </c>
      <c r="H903" s="112" t="s">
        <v>941</v>
      </c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</row>
    <row r="904" spans="1:20" s="115" customFormat="1">
      <c r="A904" s="134">
        <v>2018</v>
      </c>
      <c r="B904" s="107" t="s">
        <v>91</v>
      </c>
      <c r="C904" s="107" t="s">
        <v>121</v>
      </c>
      <c r="D904" s="107" t="s">
        <v>370</v>
      </c>
      <c r="E904" s="109">
        <v>43247</v>
      </c>
      <c r="F904" s="170" t="s">
        <v>2195</v>
      </c>
      <c r="G904" s="111">
        <v>10</v>
      </c>
      <c r="H904" s="112" t="s">
        <v>916</v>
      </c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</row>
    <row r="905" spans="1:20" s="115" customFormat="1" ht="13.5" customHeight="1">
      <c r="A905" s="134">
        <v>2018</v>
      </c>
      <c r="B905" s="107"/>
      <c r="C905" s="169"/>
      <c r="D905" s="107"/>
      <c r="E905" s="109"/>
      <c r="F905" s="170"/>
      <c r="G905" s="111">
        <f>SUM(G893:G904)</f>
        <v>89</v>
      </c>
      <c r="H905" s="112"/>
      <c r="I905" s="113"/>
      <c r="J905" s="114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</row>
    <row r="906" spans="1:20">
      <c r="A906" s="137">
        <v>2019</v>
      </c>
      <c r="B906" s="138" t="s">
        <v>91</v>
      </c>
      <c r="C906" s="138" t="s">
        <v>121</v>
      </c>
      <c r="D906" s="138" t="s">
        <v>227</v>
      </c>
      <c r="E906" s="139">
        <v>43604</v>
      </c>
      <c r="F906" s="140" t="s">
        <v>2196</v>
      </c>
      <c r="G906" s="141">
        <v>3</v>
      </c>
      <c r="H906" s="142" t="s">
        <v>944</v>
      </c>
      <c r="J906" s="2"/>
    </row>
    <row r="907" spans="1:20">
      <c r="A907" s="173">
        <v>2019</v>
      </c>
      <c r="B907" s="138" t="s">
        <v>91</v>
      </c>
      <c r="C907" s="174" t="s">
        <v>121</v>
      </c>
      <c r="D907" s="174" t="s">
        <v>277</v>
      </c>
      <c r="E907" s="175">
        <v>43716</v>
      </c>
      <c r="F907" s="176" t="s">
        <v>2197</v>
      </c>
      <c r="G907" s="173">
        <v>10</v>
      </c>
      <c r="H907" s="105" t="s">
        <v>267</v>
      </c>
    </row>
    <row r="908" spans="1:20">
      <c r="A908" s="173">
        <v>2019</v>
      </c>
      <c r="B908" s="138" t="s">
        <v>91</v>
      </c>
      <c r="C908" s="174" t="s">
        <v>121</v>
      </c>
      <c r="D908" s="174" t="s">
        <v>277</v>
      </c>
      <c r="E908" s="175">
        <v>43716</v>
      </c>
      <c r="F908" s="176" t="s">
        <v>2198</v>
      </c>
      <c r="G908" s="173">
        <v>10</v>
      </c>
      <c r="H908" s="105" t="s">
        <v>894</v>
      </c>
    </row>
    <row r="909" spans="1:20">
      <c r="A909" s="173">
        <v>2019</v>
      </c>
      <c r="B909" s="138" t="s">
        <v>91</v>
      </c>
      <c r="C909" s="174" t="s">
        <v>121</v>
      </c>
      <c r="D909" s="174" t="s">
        <v>277</v>
      </c>
      <c r="E909" s="175">
        <v>43716</v>
      </c>
      <c r="F909" s="176" t="s">
        <v>2199</v>
      </c>
      <c r="G909" s="173">
        <v>7</v>
      </c>
      <c r="H909" s="105" t="s">
        <v>948</v>
      </c>
    </row>
    <row r="910" spans="1:20">
      <c r="A910" s="137">
        <v>2019</v>
      </c>
      <c r="B910" s="143"/>
      <c r="C910" s="143"/>
      <c r="D910" s="138"/>
      <c r="E910" s="139"/>
      <c r="F910" s="140"/>
      <c r="G910" s="141">
        <f>SUM(G906:G909)</f>
        <v>30</v>
      </c>
      <c r="H910" s="142"/>
      <c r="J910" s="2"/>
    </row>
    <row r="911" spans="1:20" ht="13.5" customHeight="1">
      <c r="A911" s="144" t="s">
        <v>46</v>
      </c>
      <c r="B911" s="125"/>
      <c r="C911" s="145" t="s">
        <v>951</v>
      </c>
      <c r="D911" s="125"/>
      <c r="E911" s="127"/>
      <c r="F911" s="146"/>
      <c r="G911" s="129">
        <f>G892+G905+G910</f>
        <v>122</v>
      </c>
      <c r="H911" s="130"/>
      <c r="J911" s="93"/>
    </row>
    <row r="912" spans="1:20" ht="13.5" customHeight="1">
      <c r="A912" s="178"/>
      <c r="B912" s="154"/>
      <c r="C912" s="155"/>
      <c r="D912" s="154"/>
      <c r="E912" s="156"/>
      <c r="F912" s="157"/>
      <c r="G912" s="153"/>
      <c r="H912" s="179"/>
      <c r="J912" s="93"/>
    </row>
    <row r="913" spans="1:22">
      <c r="A913" s="134">
        <v>2018</v>
      </c>
      <c r="B913" s="107" t="s">
        <v>53</v>
      </c>
      <c r="C913" s="171" t="s">
        <v>149</v>
      </c>
      <c r="D913" s="107" t="s">
        <v>265</v>
      </c>
      <c r="E913" s="109">
        <v>43352</v>
      </c>
      <c r="F913" s="170" t="s">
        <v>2200</v>
      </c>
      <c r="G913" s="172">
        <v>7</v>
      </c>
      <c r="H913" s="112" t="s">
        <v>427</v>
      </c>
      <c r="J913" s="2"/>
    </row>
    <row r="914" spans="1:22" s="115" customFormat="1" ht="13.5" customHeight="1">
      <c r="A914" s="134">
        <v>2018</v>
      </c>
      <c r="B914" s="107"/>
      <c r="C914" s="169"/>
      <c r="D914" s="107"/>
      <c r="E914" s="109"/>
      <c r="F914" s="170"/>
      <c r="G914" s="111">
        <f>SUM(G913)</f>
        <v>7</v>
      </c>
      <c r="H914" s="112"/>
      <c r="I914" s="113"/>
      <c r="J914" s="114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</row>
    <row r="915" spans="1:22" ht="13.5" customHeight="1">
      <c r="A915" s="144" t="s">
        <v>46</v>
      </c>
      <c r="B915" s="125"/>
      <c r="C915" s="145" t="s">
        <v>953</v>
      </c>
      <c r="D915" s="125"/>
      <c r="E915" s="127"/>
      <c r="F915" s="146"/>
      <c r="G915" s="129">
        <f>G914</f>
        <v>7</v>
      </c>
      <c r="H915" s="130"/>
      <c r="J915" s="93"/>
    </row>
    <row r="916" spans="1:22" ht="13.5" customHeight="1">
      <c r="A916" s="147"/>
      <c r="C916" s="148"/>
      <c r="F916" s="88"/>
      <c r="G916" s="133"/>
      <c r="H916" s="105"/>
      <c r="J916" s="93"/>
    </row>
    <row r="917" spans="1:22" s="115" customFormat="1" ht="13.5" customHeight="1">
      <c r="A917" s="134">
        <v>2018</v>
      </c>
      <c r="B917" s="107" t="s">
        <v>53</v>
      </c>
      <c r="C917" s="169" t="s">
        <v>156</v>
      </c>
      <c r="D917" s="107" t="s">
        <v>70</v>
      </c>
      <c r="E917" s="109">
        <v>43170</v>
      </c>
      <c r="F917" s="170" t="s">
        <v>2201</v>
      </c>
      <c r="G917" s="111">
        <v>5</v>
      </c>
      <c r="H917" s="112" t="s">
        <v>481</v>
      </c>
      <c r="I917" s="113"/>
      <c r="J917" s="114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</row>
    <row r="918" spans="1:22" s="115" customFormat="1" ht="13.5" customHeight="1">
      <c r="A918" s="134">
        <v>2018</v>
      </c>
      <c r="B918" s="107"/>
      <c r="C918" s="169"/>
      <c r="D918" s="107"/>
      <c r="E918" s="109"/>
      <c r="F918" s="170"/>
      <c r="G918" s="111">
        <f>SUM(G917)</f>
        <v>5</v>
      </c>
      <c r="H918" s="112"/>
      <c r="I918" s="113"/>
      <c r="J918" s="114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</row>
    <row r="919" spans="1:22" ht="13.5" customHeight="1">
      <c r="A919" s="144" t="s">
        <v>46</v>
      </c>
      <c r="B919" s="125"/>
      <c r="C919" s="145" t="s">
        <v>955</v>
      </c>
      <c r="D919" s="125"/>
      <c r="E919" s="127"/>
      <c r="F919" s="146"/>
      <c r="G919" s="129">
        <f>G918</f>
        <v>5</v>
      </c>
      <c r="H919" s="130"/>
      <c r="J919" s="93"/>
    </row>
    <row r="920" spans="1:22" ht="13.5" customHeight="1">
      <c r="A920" s="147"/>
      <c r="C920" s="148"/>
      <c r="F920" s="88"/>
      <c r="G920" s="133"/>
      <c r="H920" s="105"/>
      <c r="J920" s="93"/>
    </row>
    <row r="921" spans="1:22" ht="13.5" customHeight="1">
      <c r="A921" s="198">
        <v>2017</v>
      </c>
      <c r="B921" s="116" t="s">
        <v>164</v>
      </c>
      <c r="C921" s="342" t="s">
        <v>1635</v>
      </c>
      <c r="D921" s="116" t="s">
        <v>64</v>
      </c>
      <c r="E921" s="118">
        <v>42805</v>
      </c>
      <c r="F921" s="152" t="s">
        <v>2202</v>
      </c>
      <c r="G921" s="199">
        <v>5</v>
      </c>
      <c r="H921" s="120" t="s">
        <v>342</v>
      </c>
      <c r="I921" s="261"/>
      <c r="J921" s="189"/>
      <c r="K921" s="186"/>
      <c r="L921" s="271"/>
      <c r="M921" s="271"/>
      <c r="N921" s="473"/>
      <c r="O921" s="473"/>
      <c r="P921" s="271"/>
      <c r="Q921" s="271"/>
      <c r="R921" s="271"/>
      <c r="S921" s="271"/>
      <c r="T921" s="271"/>
      <c r="U921" s="372"/>
      <c r="V921" s="372"/>
    </row>
    <row r="922" spans="1:22" ht="13.5" customHeight="1">
      <c r="A922" s="198">
        <v>2017</v>
      </c>
      <c r="B922" s="116"/>
      <c r="C922" s="342"/>
      <c r="D922" s="116"/>
      <c r="E922" s="118"/>
      <c r="F922" s="152"/>
      <c r="G922" s="199">
        <f>SUM(G921)</f>
        <v>5</v>
      </c>
      <c r="H922" s="120"/>
      <c r="I922" s="261"/>
      <c r="J922" s="189"/>
      <c r="K922" s="186"/>
      <c r="L922" s="271"/>
      <c r="M922" s="271"/>
      <c r="N922" s="473"/>
      <c r="O922" s="473"/>
      <c r="P922" s="271"/>
      <c r="Q922" s="271"/>
      <c r="R922" s="271"/>
      <c r="S922" s="271"/>
      <c r="T922" s="271"/>
      <c r="U922" s="372"/>
      <c r="V922" s="372"/>
    </row>
    <row r="923" spans="1:22" ht="13.5" customHeight="1">
      <c r="A923" s="144" t="s">
        <v>46</v>
      </c>
      <c r="B923" s="125"/>
      <c r="C923" s="272" t="s">
        <v>2203</v>
      </c>
      <c r="D923" s="125"/>
      <c r="E923" s="127"/>
      <c r="F923" s="146"/>
      <c r="G923" s="129">
        <f>G922</f>
        <v>5</v>
      </c>
      <c r="H923" s="130"/>
      <c r="J923" s="93"/>
    </row>
    <row r="924" spans="1:22" ht="13.5" customHeight="1">
      <c r="A924" s="147"/>
      <c r="C924" s="72"/>
      <c r="F924" s="88"/>
      <c r="G924" s="133"/>
      <c r="H924" s="105"/>
      <c r="J924" s="93"/>
    </row>
    <row r="925" spans="1:22" ht="13.5" customHeight="1">
      <c r="A925" s="198">
        <v>2017</v>
      </c>
      <c r="B925" s="116" t="s">
        <v>53</v>
      </c>
      <c r="C925" s="342" t="s">
        <v>69</v>
      </c>
      <c r="D925" s="116" t="s">
        <v>55</v>
      </c>
      <c r="E925" s="118">
        <v>42784</v>
      </c>
      <c r="F925" s="152" t="s">
        <v>956</v>
      </c>
      <c r="G925" s="199">
        <v>5</v>
      </c>
      <c r="H925" s="120" t="s">
        <v>248</v>
      </c>
      <c r="I925" s="261"/>
      <c r="J925" s="262"/>
      <c r="K925" s="113"/>
      <c r="L925" s="195"/>
      <c r="M925" s="373"/>
      <c r="N925" s="374"/>
      <c r="O925" s="374"/>
      <c r="P925" s="271"/>
      <c r="Q925" s="271"/>
      <c r="R925" s="271"/>
      <c r="S925" s="271"/>
      <c r="T925" s="271"/>
      <c r="U925" s="372"/>
      <c r="V925" s="372"/>
    </row>
    <row r="926" spans="1:22" ht="13.5" customHeight="1">
      <c r="A926" s="198">
        <v>2017</v>
      </c>
      <c r="B926" s="116"/>
      <c r="C926" s="342"/>
      <c r="D926" s="116"/>
      <c r="E926" s="118"/>
      <c r="F926" s="152"/>
      <c r="G926" s="199">
        <v>5</v>
      </c>
      <c r="H926" s="120"/>
      <c r="I926" s="261"/>
      <c r="J926" s="262"/>
      <c r="K926" s="113"/>
      <c r="L926" s="195"/>
      <c r="M926" s="373"/>
      <c r="N926" s="374"/>
      <c r="O926" s="374"/>
      <c r="P926" s="271"/>
      <c r="Q926" s="271"/>
      <c r="R926" s="271"/>
      <c r="S926" s="271"/>
      <c r="T926" s="271"/>
      <c r="U926" s="372"/>
      <c r="V926" s="372"/>
    </row>
    <row r="927" spans="1:22" s="115" customFormat="1" ht="13.5" customHeight="1">
      <c r="A927" s="134">
        <v>2018</v>
      </c>
      <c r="B927" s="107" t="s">
        <v>53</v>
      </c>
      <c r="C927" s="171" t="s">
        <v>69</v>
      </c>
      <c r="D927" s="107" t="s">
        <v>924</v>
      </c>
      <c r="E927" s="109">
        <v>43142</v>
      </c>
      <c r="F927" s="170" t="s">
        <v>2204</v>
      </c>
      <c r="G927" s="111">
        <v>5</v>
      </c>
      <c r="H927" s="112" t="s">
        <v>309</v>
      </c>
      <c r="I927" s="113"/>
      <c r="J927" s="114"/>
      <c r="K927" s="113"/>
      <c r="L927" s="113"/>
      <c r="M927" s="375"/>
      <c r="N927" s="113"/>
      <c r="O927" s="113"/>
      <c r="P927" s="113"/>
      <c r="Q927" s="113"/>
      <c r="R927" s="113"/>
      <c r="S927" s="113"/>
      <c r="T927" s="113"/>
    </row>
    <row r="928" spans="1:22" s="115" customFormat="1" ht="13.5" customHeight="1">
      <c r="A928" s="134">
        <v>2018</v>
      </c>
      <c r="B928" s="107" t="s">
        <v>53</v>
      </c>
      <c r="C928" s="171" t="s">
        <v>69</v>
      </c>
      <c r="D928" s="107" t="s">
        <v>81</v>
      </c>
      <c r="E928" s="109">
        <v>43133</v>
      </c>
      <c r="F928" s="170" t="s">
        <v>2204</v>
      </c>
      <c r="G928" s="111">
        <v>5</v>
      </c>
      <c r="H928" s="112" t="s">
        <v>309</v>
      </c>
      <c r="I928" s="113"/>
      <c r="J928" s="114"/>
      <c r="K928" s="113"/>
      <c r="L928" s="113"/>
      <c r="M928" s="375"/>
      <c r="N928" s="113"/>
      <c r="O928" s="113"/>
      <c r="P928" s="113"/>
      <c r="Q928" s="113"/>
      <c r="R928" s="113"/>
      <c r="S928" s="113"/>
      <c r="T928" s="113"/>
    </row>
    <row r="929" spans="1:22" s="115" customFormat="1" ht="13.5" customHeight="1">
      <c r="A929" s="134">
        <v>2018</v>
      </c>
      <c r="B929" s="107"/>
      <c r="C929" s="171"/>
      <c r="D929" s="107"/>
      <c r="E929" s="109"/>
      <c r="F929" s="170"/>
      <c r="G929" s="111">
        <f>SUM(G927:G928)</f>
        <v>10</v>
      </c>
      <c r="H929" s="112"/>
      <c r="I929" s="113"/>
      <c r="J929" s="114"/>
      <c r="K929" s="113"/>
      <c r="L929" s="113"/>
      <c r="M929" s="375"/>
      <c r="N929" s="113"/>
      <c r="O929" s="113"/>
      <c r="P929" s="113"/>
      <c r="Q929" s="113"/>
      <c r="R929" s="113"/>
      <c r="S929" s="113"/>
      <c r="T929" s="113"/>
    </row>
    <row r="930" spans="1:22" ht="13.5" customHeight="1">
      <c r="A930" s="144" t="s">
        <v>46</v>
      </c>
      <c r="B930" s="125"/>
      <c r="C930" s="272" t="s">
        <v>958</v>
      </c>
      <c r="D930" s="125"/>
      <c r="E930" s="127"/>
      <c r="F930" s="146"/>
      <c r="G930" s="129">
        <f>G926+G929</f>
        <v>15</v>
      </c>
      <c r="H930" s="130"/>
      <c r="J930" s="93"/>
      <c r="M930" s="338"/>
    </row>
    <row r="931" spans="1:22" ht="13.5" customHeight="1">
      <c r="A931" s="147"/>
      <c r="C931" s="72"/>
      <c r="F931" s="88"/>
      <c r="G931" s="133"/>
      <c r="H931" s="105"/>
      <c r="J931" s="93"/>
      <c r="M931" s="338"/>
    </row>
    <row r="932" spans="1:22" ht="13.5" customHeight="1">
      <c r="A932" s="198">
        <v>2017</v>
      </c>
      <c r="B932" s="116" t="s">
        <v>129</v>
      </c>
      <c r="C932" s="342" t="s">
        <v>1636</v>
      </c>
      <c r="D932" s="116" t="s">
        <v>81</v>
      </c>
      <c r="E932" s="118">
        <v>42770</v>
      </c>
      <c r="F932" s="152" t="s">
        <v>2205</v>
      </c>
      <c r="G932" s="199">
        <v>5</v>
      </c>
      <c r="H932" s="120" t="s">
        <v>304</v>
      </c>
      <c r="I932" s="261"/>
      <c r="J932" s="93"/>
      <c r="K932" s="271"/>
      <c r="L932" s="271"/>
      <c r="M932" s="271"/>
      <c r="N932" s="271"/>
      <c r="O932" s="271"/>
      <c r="P932" s="271"/>
      <c r="Q932" s="271"/>
      <c r="R932" s="271"/>
      <c r="S932" s="271"/>
      <c r="T932" s="271"/>
      <c r="U932" s="372"/>
      <c r="V932" s="372"/>
    </row>
    <row r="933" spans="1:22" ht="13.5" customHeight="1">
      <c r="A933" s="198">
        <v>2017</v>
      </c>
      <c r="B933" s="116"/>
      <c r="C933" s="342"/>
      <c r="D933" s="116"/>
      <c r="E933" s="118"/>
      <c r="F933" s="152"/>
      <c r="G933" s="199">
        <v>5</v>
      </c>
      <c r="H933" s="120"/>
      <c r="I933" s="261"/>
      <c r="J933" s="93"/>
      <c r="K933" s="271"/>
      <c r="L933" s="271"/>
      <c r="M933" s="271"/>
      <c r="N933" s="271"/>
      <c r="O933" s="271"/>
      <c r="P933" s="271"/>
      <c r="Q933" s="271"/>
      <c r="R933" s="271"/>
      <c r="S933" s="271"/>
      <c r="T933" s="271"/>
      <c r="U933" s="372"/>
      <c r="V933" s="372"/>
    </row>
    <row r="934" spans="1:22" ht="13.5" customHeight="1">
      <c r="A934" s="144" t="s">
        <v>46</v>
      </c>
      <c r="B934" s="125"/>
      <c r="C934" s="272" t="s">
        <v>2206</v>
      </c>
      <c r="D934" s="125"/>
      <c r="E934" s="127"/>
      <c r="F934" s="146"/>
      <c r="G934" s="129">
        <f>SUM(G932)</f>
        <v>5</v>
      </c>
      <c r="H934" s="130"/>
      <c r="J934" s="93"/>
    </row>
    <row r="935" spans="1:22" ht="13.5" customHeight="1">
      <c r="A935" s="147"/>
      <c r="C935" s="72"/>
      <c r="F935" s="88"/>
      <c r="G935" s="133"/>
      <c r="H935" s="105"/>
      <c r="J935" s="93"/>
    </row>
    <row r="936" spans="1:22" ht="13.5" customHeight="1">
      <c r="A936" s="363">
        <v>2017</v>
      </c>
      <c r="B936" s="116" t="s">
        <v>164</v>
      </c>
      <c r="C936" s="116" t="s">
        <v>191</v>
      </c>
      <c r="D936" s="117" t="s">
        <v>222</v>
      </c>
      <c r="E936" s="118">
        <v>42799</v>
      </c>
      <c r="F936" s="119" t="s">
        <v>2207</v>
      </c>
      <c r="G936" s="199">
        <v>10</v>
      </c>
      <c r="H936" s="120" t="s">
        <v>2208</v>
      </c>
      <c r="I936" s="261"/>
      <c r="J936" s="189"/>
      <c r="K936" s="186"/>
      <c r="L936" s="261"/>
      <c r="M936" s="261"/>
      <c r="N936" s="271"/>
      <c r="O936" s="271"/>
      <c r="P936" s="271"/>
      <c r="Q936" s="271"/>
      <c r="R936" s="271"/>
      <c r="S936" s="271"/>
      <c r="T936" s="271"/>
      <c r="U936" s="372"/>
      <c r="V936" s="372"/>
    </row>
    <row r="937" spans="1:22" ht="13.5" customHeight="1">
      <c r="A937" s="363">
        <v>2017</v>
      </c>
      <c r="B937" s="116"/>
      <c r="C937" s="116"/>
      <c r="D937" s="117"/>
      <c r="E937" s="118"/>
      <c r="F937" s="119"/>
      <c r="G937" s="199">
        <f>SUM(G936)</f>
        <v>10</v>
      </c>
      <c r="H937" s="120"/>
      <c r="I937" s="261"/>
      <c r="J937" s="189"/>
      <c r="K937" s="186"/>
      <c r="L937" s="261"/>
      <c r="M937" s="261"/>
      <c r="N937" s="271"/>
      <c r="O937" s="271"/>
      <c r="P937" s="271"/>
      <c r="Q937" s="271"/>
      <c r="R937" s="271"/>
      <c r="S937" s="271"/>
      <c r="T937" s="271"/>
      <c r="U937" s="372"/>
      <c r="V937" s="372"/>
    </row>
    <row r="938" spans="1:22" s="115" customFormat="1" ht="13.5" customHeight="1">
      <c r="A938" s="106">
        <v>2018</v>
      </c>
      <c r="B938" s="107" t="s">
        <v>164</v>
      </c>
      <c r="C938" s="107" t="s">
        <v>191</v>
      </c>
      <c r="D938" s="108" t="s">
        <v>222</v>
      </c>
      <c r="E938" s="109">
        <v>43163</v>
      </c>
      <c r="F938" s="110" t="s">
        <v>2209</v>
      </c>
      <c r="G938" s="111">
        <v>3</v>
      </c>
      <c r="H938" s="112" t="s">
        <v>960</v>
      </c>
      <c r="I938" s="113"/>
      <c r="J938" s="114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</row>
    <row r="939" spans="1:22" s="115" customFormat="1">
      <c r="A939" s="134">
        <v>2018</v>
      </c>
      <c r="B939" s="107" t="s">
        <v>164</v>
      </c>
      <c r="C939" s="107" t="s">
        <v>191</v>
      </c>
      <c r="D939" s="107" t="s">
        <v>370</v>
      </c>
      <c r="E939" s="109">
        <v>43247</v>
      </c>
      <c r="F939" s="170" t="s">
        <v>2210</v>
      </c>
      <c r="G939" s="111">
        <v>15</v>
      </c>
      <c r="H939" s="112" t="s">
        <v>759</v>
      </c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</row>
    <row r="940" spans="1:22" ht="13.5" customHeight="1">
      <c r="A940" s="106">
        <v>2018</v>
      </c>
      <c r="B940" s="116"/>
      <c r="C940" s="116"/>
      <c r="D940" s="117"/>
      <c r="E940" s="118"/>
      <c r="F940" s="119"/>
      <c r="G940" s="111">
        <f>SUM(G938:G939)</f>
        <v>18</v>
      </c>
      <c r="H940" s="120"/>
      <c r="I940" s="261"/>
      <c r="J940" s="189"/>
      <c r="K940" s="186"/>
      <c r="L940" s="261"/>
      <c r="M940" s="261"/>
      <c r="N940" s="271"/>
      <c r="O940" s="271"/>
      <c r="P940" s="271"/>
      <c r="Q940" s="271"/>
      <c r="R940" s="271"/>
      <c r="S940" s="271"/>
      <c r="T940" s="271"/>
      <c r="U940" s="372"/>
      <c r="V940" s="372"/>
    </row>
    <row r="941" spans="1:22" ht="13.5" customHeight="1">
      <c r="A941" s="124" t="s">
        <v>46</v>
      </c>
      <c r="B941" s="125"/>
      <c r="C941" s="125" t="s">
        <v>962</v>
      </c>
      <c r="D941" s="126"/>
      <c r="E941" s="127"/>
      <c r="F941" s="128"/>
      <c r="G941" s="129">
        <f>G937+G940</f>
        <v>28</v>
      </c>
      <c r="H941" s="130"/>
      <c r="J941" s="93"/>
    </row>
    <row r="942" spans="1:22" ht="13.5" customHeight="1">
      <c r="A942" s="147"/>
      <c r="C942" s="72"/>
      <c r="F942" s="88"/>
      <c r="G942" s="133"/>
      <c r="H942" s="105"/>
      <c r="J942" s="93"/>
    </row>
    <row r="943" spans="1:22" s="115" customFormat="1" ht="13.5" customHeight="1">
      <c r="A943" s="134">
        <v>2018</v>
      </c>
      <c r="B943" s="107" t="s">
        <v>53</v>
      </c>
      <c r="C943" s="171" t="s">
        <v>73</v>
      </c>
      <c r="D943" s="107" t="s">
        <v>270</v>
      </c>
      <c r="E943" s="109">
        <v>43401</v>
      </c>
      <c r="F943" s="170" t="s">
        <v>2211</v>
      </c>
      <c r="G943" s="111">
        <v>5</v>
      </c>
      <c r="H943" s="112" t="s">
        <v>435</v>
      </c>
      <c r="I943" s="113"/>
      <c r="J943" s="114"/>
      <c r="K943" s="113"/>
      <c r="L943" s="113"/>
      <c r="M943" s="375"/>
      <c r="N943" s="113"/>
      <c r="O943" s="113"/>
      <c r="P943" s="113"/>
      <c r="Q943" s="113"/>
      <c r="R943" s="113"/>
      <c r="S943" s="113"/>
      <c r="T943" s="113"/>
    </row>
    <row r="944" spans="1:22" s="115" customFormat="1" ht="13.5" customHeight="1">
      <c r="A944" s="134">
        <v>2018</v>
      </c>
      <c r="B944" s="107"/>
      <c r="C944" s="171"/>
      <c r="D944" s="107"/>
      <c r="E944" s="109"/>
      <c r="F944" s="170"/>
      <c r="G944" s="111">
        <f>SUM(G943:G943)</f>
        <v>5</v>
      </c>
      <c r="H944" s="112"/>
      <c r="I944" s="113"/>
      <c r="J944" s="114"/>
      <c r="K944" s="113"/>
      <c r="L944" s="113"/>
      <c r="M944" s="375"/>
      <c r="N944" s="113"/>
      <c r="O944" s="113"/>
      <c r="P944" s="113"/>
      <c r="Q944" s="113"/>
      <c r="R944" s="113"/>
      <c r="S944" s="113"/>
      <c r="T944" s="113"/>
    </row>
    <row r="945" spans="1:22">
      <c r="A945" s="137">
        <v>2019</v>
      </c>
      <c r="B945" s="138" t="s">
        <v>53</v>
      </c>
      <c r="C945" s="143" t="s">
        <v>73</v>
      </c>
      <c r="D945" s="138" t="s">
        <v>227</v>
      </c>
      <c r="E945" s="139">
        <v>43604</v>
      </c>
      <c r="F945" s="140" t="s">
        <v>2212</v>
      </c>
      <c r="G945" s="141">
        <v>3</v>
      </c>
      <c r="H945" s="142" t="s">
        <v>965</v>
      </c>
    </row>
    <row r="946" spans="1:22">
      <c r="A946" s="137">
        <v>2019</v>
      </c>
      <c r="B946" s="143"/>
      <c r="C946" s="143"/>
      <c r="D946" s="138"/>
      <c r="E946" s="139"/>
      <c r="F946" s="140"/>
      <c r="G946" s="141">
        <f>SUM(G945)</f>
        <v>3</v>
      </c>
      <c r="H946" s="142"/>
    </row>
    <row r="947" spans="1:22" ht="13.5" customHeight="1">
      <c r="A947" s="144" t="s">
        <v>46</v>
      </c>
      <c r="B947" s="125"/>
      <c r="C947" s="272" t="s">
        <v>958</v>
      </c>
      <c r="D947" s="125"/>
      <c r="E947" s="127"/>
      <c r="F947" s="146"/>
      <c r="G947" s="129">
        <f>G944+G946</f>
        <v>8</v>
      </c>
      <c r="H947" s="130"/>
      <c r="J947" s="93"/>
      <c r="M947" s="338"/>
    </row>
    <row r="948" spans="1:22" ht="13.5" customHeight="1">
      <c r="A948" s="104"/>
      <c r="D948" s="131"/>
      <c r="F948" s="132"/>
      <c r="G948" s="133"/>
      <c r="H948" s="105"/>
      <c r="J948" s="93"/>
    </row>
    <row r="949" spans="1:22" ht="13.5" customHeight="1">
      <c r="A949" s="198">
        <v>2017</v>
      </c>
      <c r="B949" s="116" t="s">
        <v>91</v>
      </c>
      <c r="C949" s="151" t="s">
        <v>966</v>
      </c>
      <c r="D949" s="116" t="s">
        <v>227</v>
      </c>
      <c r="E949" s="118">
        <v>42988</v>
      </c>
      <c r="F949" s="152" t="s">
        <v>2213</v>
      </c>
      <c r="G949" s="199">
        <v>7</v>
      </c>
      <c r="H949" s="120" t="s">
        <v>2214</v>
      </c>
      <c r="J949" s="349"/>
      <c r="L949" s="271"/>
      <c r="M949" s="271"/>
      <c r="N949" s="271"/>
      <c r="O949" s="271"/>
      <c r="P949" s="271"/>
      <c r="Q949" s="271"/>
      <c r="R949" s="271"/>
      <c r="S949" s="271"/>
      <c r="T949" s="271"/>
      <c r="U949" s="372"/>
      <c r="V949" s="372"/>
    </row>
    <row r="950" spans="1:22" ht="13.5" customHeight="1">
      <c r="A950" s="198">
        <v>2017</v>
      </c>
      <c r="B950" s="116" t="s">
        <v>91</v>
      </c>
      <c r="C950" s="151" t="s">
        <v>966</v>
      </c>
      <c r="D950" s="116" t="s">
        <v>227</v>
      </c>
      <c r="E950" s="118">
        <v>42988</v>
      </c>
      <c r="F950" s="152" t="s">
        <v>2215</v>
      </c>
      <c r="G950" s="199">
        <v>3</v>
      </c>
      <c r="H950" s="120" t="s">
        <v>2216</v>
      </c>
      <c r="J950" s="349"/>
      <c r="L950" s="271"/>
      <c r="M950" s="271"/>
      <c r="N950" s="271"/>
      <c r="O950" s="271"/>
      <c r="P950" s="271"/>
      <c r="Q950" s="271"/>
      <c r="R950" s="271"/>
      <c r="S950" s="271"/>
      <c r="T950" s="271"/>
      <c r="U950" s="372"/>
      <c r="V950" s="372"/>
    </row>
    <row r="951" spans="1:22" ht="13.5" customHeight="1">
      <c r="A951" s="198">
        <v>2017</v>
      </c>
      <c r="B951" s="116" t="s">
        <v>91</v>
      </c>
      <c r="C951" s="151" t="s">
        <v>966</v>
      </c>
      <c r="D951" s="116" t="s">
        <v>227</v>
      </c>
      <c r="E951" s="118">
        <v>42988</v>
      </c>
      <c r="F951" s="152" t="s">
        <v>2217</v>
      </c>
      <c r="G951" s="199">
        <v>3</v>
      </c>
      <c r="H951" s="120" t="s">
        <v>2218</v>
      </c>
      <c r="J951" s="349"/>
      <c r="N951" s="271"/>
      <c r="O951" s="271"/>
      <c r="P951" s="271"/>
      <c r="Q951" s="271"/>
      <c r="R951" s="271"/>
      <c r="S951" s="271"/>
      <c r="T951" s="271"/>
      <c r="U951" s="372"/>
      <c r="V951" s="372"/>
    </row>
    <row r="952" spans="1:22" ht="13.5" customHeight="1">
      <c r="A952" s="198">
        <v>2017</v>
      </c>
      <c r="B952" s="116" t="s">
        <v>91</v>
      </c>
      <c r="C952" s="151" t="s">
        <v>966</v>
      </c>
      <c r="D952" s="116" t="s">
        <v>227</v>
      </c>
      <c r="E952" s="118">
        <v>42988</v>
      </c>
      <c r="F952" s="152" t="s">
        <v>2219</v>
      </c>
      <c r="G952" s="199">
        <v>10</v>
      </c>
      <c r="H952" s="120" t="s">
        <v>2220</v>
      </c>
      <c r="J952" s="349"/>
      <c r="L952" s="473"/>
      <c r="M952" s="473"/>
      <c r="N952" s="271"/>
      <c r="O952" s="271"/>
      <c r="P952" s="271"/>
      <c r="Q952" s="271"/>
      <c r="R952" s="271"/>
      <c r="S952" s="271"/>
      <c r="T952" s="271"/>
      <c r="U952" s="372"/>
      <c r="V952" s="372"/>
    </row>
    <row r="953" spans="1:22" ht="13.5" customHeight="1">
      <c r="A953" s="363">
        <v>2017</v>
      </c>
      <c r="B953" s="116" t="s">
        <v>91</v>
      </c>
      <c r="C953" s="116" t="s">
        <v>966</v>
      </c>
      <c r="D953" s="117" t="s">
        <v>222</v>
      </c>
      <c r="E953" s="118">
        <v>42799</v>
      </c>
      <c r="F953" s="119" t="s">
        <v>2221</v>
      </c>
      <c r="G953" s="199">
        <v>3</v>
      </c>
      <c r="H953" s="120" t="s">
        <v>361</v>
      </c>
      <c r="I953" s="261"/>
      <c r="J953" s="189"/>
      <c r="K953" s="195"/>
      <c r="L953" s="271"/>
      <c r="M953" s="271"/>
      <c r="N953" s="271"/>
      <c r="O953" s="271"/>
    </row>
    <row r="954" spans="1:22" ht="13.5" customHeight="1">
      <c r="A954" s="363">
        <v>2017</v>
      </c>
      <c r="B954" s="116" t="s">
        <v>91</v>
      </c>
      <c r="C954" s="116" t="s">
        <v>966</v>
      </c>
      <c r="D954" s="117" t="s">
        <v>222</v>
      </c>
      <c r="E954" s="118">
        <v>42799</v>
      </c>
      <c r="F954" s="119" t="s">
        <v>2222</v>
      </c>
      <c r="G954" s="199">
        <v>7</v>
      </c>
      <c r="H954" s="120" t="s">
        <v>224</v>
      </c>
      <c r="I954" s="261"/>
      <c r="J954" s="189"/>
      <c r="K954" s="352"/>
      <c r="L954" s="271"/>
      <c r="M954" s="271"/>
      <c r="N954" s="271"/>
      <c r="O954" s="271"/>
      <c r="P954" s="113"/>
      <c r="Q954" s="113"/>
      <c r="R954" s="113"/>
      <c r="S954" s="113"/>
      <c r="T954" s="113"/>
      <c r="U954" s="115"/>
      <c r="V954" s="115"/>
    </row>
    <row r="955" spans="1:22" ht="13.5" customHeight="1">
      <c r="A955" s="363">
        <v>2017</v>
      </c>
      <c r="B955" s="116" t="s">
        <v>91</v>
      </c>
      <c r="C955" s="116" t="s">
        <v>966</v>
      </c>
      <c r="D955" s="117" t="s">
        <v>222</v>
      </c>
      <c r="E955" s="118">
        <v>42799</v>
      </c>
      <c r="F955" s="119" t="s">
        <v>2223</v>
      </c>
      <c r="G955" s="199">
        <v>7</v>
      </c>
      <c r="H955" s="120" t="s">
        <v>485</v>
      </c>
      <c r="I955" s="261"/>
      <c r="J955" s="189"/>
      <c r="K955" s="195"/>
      <c r="L955" s="271"/>
      <c r="M955" s="271"/>
      <c r="N955" s="271"/>
      <c r="O955" s="271"/>
      <c r="P955" s="271"/>
      <c r="Q955" s="271"/>
      <c r="R955" s="271"/>
      <c r="S955" s="271"/>
      <c r="T955" s="271"/>
      <c r="U955" s="372"/>
      <c r="V955" s="372"/>
    </row>
    <row r="956" spans="1:22" ht="13.5" customHeight="1">
      <c r="A956" s="363">
        <v>2017</v>
      </c>
      <c r="B956" s="116"/>
      <c r="C956" s="116"/>
      <c r="D956" s="117"/>
      <c r="E956" s="118"/>
      <c r="F956" s="119"/>
      <c r="G956" s="199">
        <f>SUM(G949:G955)</f>
        <v>40</v>
      </c>
      <c r="H956" s="120"/>
      <c r="I956" s="261"/>
      <c r="J956" s="189"/>
      <c r="K956" s="195"/>
      <c r="L956" s="271"/>
      <c r="M956" s="271"/>
      <c r="N956" s="271"/>
      <c r="O956" s="271"/>
      <c r="P956" s="271"/>
      <c r="Q956" s="271"/>
      <c r="R956" s="271"/>
      <c r="S956" s="271"/>
      <c r="T956" s="271"/>
      <c r="U956" s="372"/>
      <c r="V956" s="372"/>
    </row>
    <row r="957" spans="1:22" s="115" customFormat="1" ht="13.5" customHeight="1">
      <c r="A957" s="134">
        <v>2018</v>
      </c>
      <c r="B957" s="107" t="s">
        <v>91</v>
      </c>
      <c r="C957" s="107" t="s">
        <v>966</v>
      </c>
      <c r="D957" s="107" t="s">
        <v>227</v>
      </c>
      <c r="E957" s="135">
        <v>43240</v>
      </c>
      <c r="F957" s="136" t="s">
        <v>2224</v>
      </c>
      <c r="G957" s="111">
        <v>7</v>
      </c>
      <c r="H957" s="112" t="s">
        <v>968</v>
      </c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</row>
    <row r="958" spans="1:22" s="115" customFormat="1" ht="13.5" customHeight="1">
      <c r="A958" s="134">
        <v>2018</v>
      </c>
      <c r="B958" s="107" t="s">
        <v>91</v>
      </c>
      <c r="C958" s="107" t="s">
        <v>966</v>
      </c>
      <c r="D958" s="107" t="s">
        <v>227</v>
      </c>
      <c r="E958" s="135">
        <v>43240</v>
      </c>
      <c r="F958" s="136" t="s">
        <v>2225</v>
      </c>
      <c r="G958" s="111">
        <v>3</v>
      </c>
      <c r="H958" s="112" t="s">
        <v>970</v>
      </c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</row>
    <row r="959" spans="1:22" ht="13.5" customHeight="1">
      <c r="A959" s="134">
        <v>2018</v>
      </c>
      <c r="B959" s="107" t="s">
        <v>91</v>
      </c>
      <c r="C959" s="107" t="s">
        <v>966</v>
      </c>
      <c r="D959" s="107" t="s">
        <v>265</v>
      </c>
      <c r="E959" s="109">
        <v>43352</v>
      </c>
      <c r="F959" s="170" t="s">
        <v>2226</v>
      </c>
      <c r="G959" s="172">
        <v>7</v>
      </c>
      <c r="H959" s="112" t="s">
        <v>972</v>
      </c>
      <c r="J959" s="2"/>
    </row>
    <row r="960" spans="1:22" ht="13.5" customHeight="1">
      <c r="A960" s="134">
        <v>2018</v>
      </c>
      <c r="B960" s="107" t="s">
        <v>91</v>
      </c>
      <c r="C960" s="107" t="s">
        <v>966</v>
      </c>
      <c r="D960" s="107" t="s">
        <v>265</v>
      </c>
      <c r="E960" s="109">
        <v>43352</v>
      </c>
      <c r="F960" s="170" t="s">
        <v>2227</v>
      </c>
      <c r="G960" s="172">
        <v>7</v>
      </c>
      <c r="H960" s="112" t="s">
        <v>974</v>
      </c>
      <c r="J960" s="2"/>
    </row>
    <row r="961" spans="1:20">
      <c r="A961" s="134">
        <v>2018</v>
      </c>
      <c r="B961" s="107" t="s">
        <v>91</v>
      </c>
      <c r="C961" s="107" t="s">
        <v>966</v>
      </c>
      <c r="D961" s="107" t="s">
        <v>265</v>
      </c>
      <c r="E961" s="109">
        <v>43352</v>
      </c>
      <c r="F961" s="170" t="s">
        <v>2228</v>
      </c>
      <c r="G961" s="172">
        <v>7</v>
      </c>
      <c r="H961" s="112" t="s">
        <v>976</v>
      </c>
      <c r="J961" s="2"/>
    </row>
    <row r="962" spans="1:20">
      <c r="A962" s="134">
        <v>2018</v>
      </c>
      <c r="B962" s="107" t="s">
        <v>91</v>
      </c>
      <c r="C962" s="107" t="s">
        <v>966</v>
      </c>
      <c r="D962" s="107" t="s">
        <v>265</v>
      </c>
      <c r="E962" s="109">
        <v>43352</v>
      </c>
      <c r="F962" s="170" t="s">
        <v>2229</v>
      </c>
      <c r="G962" s="172">
        <v>7</v>
      </c>
      <c r="H962" s="112" t="s">
        <v>978</v>
      </c>
      <c r="J962" s="2"/>
    </row>
    <row r="963" spans="1:20">
      <c r="A963" s="134">
        <v>2018</v>
      </c>
      <c r="B963" s="107" t="s">
        <v>91</v>
      </c>
      <c r="C963" s="107" t="s">
        <v>966</v>
      </c>
      <c r="D963" s="107" t="s">
        <v>819</v>
      </c>
      <c r="E963" s="109">
        <v>43401</v>
      </c>
      <c r="F963" s="170" t="s">
        <v>2230</v>
      </c>
      <c r="G963" s="172">
        <v>0</v>
      </c>
      <c r="H963" s="112" t="s">
        <v>503</v>
      </c>
      <c r="I963" s="113" t="s">
        <v>234</v>
      </c>
      <c r="J963" s="2"/>
    </row>
    <row r="964" spans="1:20" s="115" customFormat="1" ht="13.5" customHeight="1">
      <c r="A964" s="134">
        <v>2018</v>
      </c>
      <c r="B964" s="107"/>
      <c r="C964" s="107"/>
      <c r="D964" s="107"/>
      <c r="E964" s="135"/>
      <c r="F964" s="136"/>
      <c r="G964" s="111">
        <f>SUM(G957:G963)</f>
        <v>38</v>
      </c>
      <c r="H964" s="112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</row>
    <row r="965" spans="1:20">
      <c r="A965" s="147">
        <v>2019</v>
      </c>
      <c r="B965" s="73" t="s">
        <v>91</v>
      </c>
      <c r="C965" s="73" t="s">
        <v>966</v>
      </c>
      <c r="D965" s="73" t="s">
        <v>70</v>
      </c>
      <c r="E965" s="85">
        <v>43547</v>
      </c>
      <c r="F965" s="88" t="s">
        <v>2231</v>
      </c>
      <c r="G965" s="87">
        <v>5</v>
      </c>
      <c r="H965" s="105" t="s">
        <v>981</v>
      </c>
      <c r="J965" s="2"/>
    </row>
    <row r="966" spans="1:20">
      <c r="A966" s="147">
        <v>2019</v>
      </c>
      <c r="B966" s="73" t="s">
        <v>91</v>
      </c>
      <c r="C966" s="73" t="s">
        <v>966</v>
      </c>
      <c r="D966" s="73" t="s">
        <v>70</v>
      </c>
      <c r="E966" s="85">
        <v>43547</v>
      </c>
      <c r="F966" s="88" t="s">
        <v>2231</v>
      </c>
      <c r="G966" s="87">
        <v>5</v>
      </c>
      <c r="H966" s="105" t="s">
        <v>798</v>
      </c>
      <c r="J966" s="2"/>
    </row>
    <row r="967" spans="1:20">
      <c r="A967" s="137">
        <v>2019</v>
      </c>
      <c r="B967" s="73" t="s">
        <v>91</v>
      </c>
      <c r="C967" s="73" t="s">
        <v>966</v>
      </c>
      <c r="D967" s="138" t="s">
        <v>227</v>
      </c>
      <c r="E967" s="139">
        <v>43604</v>
      </c>
      <c r="F967" s="140" t="s">
        <v>2232</v>
      </c>
      <c r="G967" s="141">
        <v>7</v>
      </c>
      <c r="H967" s="142" t="s">
        <v>983</v>
      </c>
    </row>
    <row r="968" spans="1:20">
      <c r="A968" s="137">
        <v>2019</v>
      </c>
      <c r="B968" s="73" t="s">
        <v>91</v>
      </c>
      <c r="C968" s="73" t="s">
        <v>966</v>
      </c>
      <c r="D968" s="138" t="s">
        <v>227</v>
      </c>
      <c r="E968" s="139">
        <v>43604</v>
      </c>
      <c r="F968" s="140" t="s">
        <v>2233</v>
      </c>
      <c r="G968" s="141">
        <v>7</v>
      </c>
      <c r="H968" s="142" t="s">
        <v>916</v>
      </c>
    </row>
    <row r="969" spans="1:20">
      <c r="A969" s="137">
        <v>2019</v>
      </c>
      <c r="B969" s="73" t="s">
        <v>91</v>
      </c>
      <c r="C969" s="73" t="s">
        <v>966</v>
      </c>
      <c r="D969" s="138" t="s">
        <v>227</v>
      </c>
      <c r="E969" s="139">
        <v>43604</v>
      </c>
      <c r="F969" s="140" t="s">
        <v>2234</v>
      </c>
      <c r="G969" s="141">
        <v>3</v>
      </c>
      <c r="H969" s="142" t="s">
        <v>986</v>
      </c>
    </row>
    <row r="970" spans="1:20">
      <c r="A970" s="137">
        <v>2019</v>
      </c>
      <c r="B970" s="73" t="s">
        <v>91</v>
      </c>
      <c r="C970" s="73" t="s">
        <v>966</v>
      </c>
      <c r="D970" s="138" t="s">
        <v>227</v>
      </c>
      <c r="E970" s="139">
        <v>43604</v>
      </c>
      <c r="F970" s="140" t="s">
        <v>2235</v>
      </c>
      <c r="G970" s="141">
        <v>3</v>
      </c>
      <c r="H970" s="142" t="s">
        <v>749</v>
      </c>
    </row>
    <row r="971" spans="1:20">
      <c r="A971" s="147">
        <v>2019</v>
      </c>
      <c r="B971" s="73" t="s">
        <v>91</v>
      </c>
      <c r="C971" s="73" t="s">
        <v>966</v>
      </c>
      <c r="D971" s="73" t="s">
        <v>78</v>
      </c>
      <c r="E971" s="85">
        <v>43611</v>
      </c>
      <c r="F971" s="88" t="s">
        <v>2236</v>
      </c>
      <c r="G971" s="87">
        <v>10</v>
      </c>
      <c r="H971" s="105" t="s">
        <v>989</v>
      </c>
      <c r="J971" s="2"/>
    </row>
    <row r="972" spans="1:20">
      <c r="A972" s="173">
        <v>2019</v>
      </c>
      <c r="B972" s="73" t="s">
        <v>91</v>
      </c>
      <c r="C972" s="73" t="s">
        <v>966</v>
      </c>
      <c r="D972" s="174" t="s">
        <v>277</v>
      </c>
      <c r="E972" s="175">
        <v>43716</v>
      </c>
      <c r="F972" s="176" t="s">
        <v>2237</v>
      </c>
      <c r="G972" s="173">
        <v>3</v>
      </c>
      <c r="H972" s="105" t="s">
        <v>991</v>
      </c>
    </row>
    <row r="973" spans="1:20">
      <c r="A973" s="173">
        <v>2019</v>
      </c>
      <c r="B973" s="73" t="s">
        <v>91</v>
      </c>
      <c r="C973" s="73" t="s">
        <v>966</v>
      </c>
      <c r="D973" s="174" t="s">
        <v>277</v>
      </c>
      <c r="E973" s="175">
        <v>43716</v>
      </c>
      <c r="F973" s="176" t="s">
        <v>2238</v>
      </c>
      <c r="G973" s="173">
        <v>7</v>
      </c>
      <c r="H973" s="105" t="s">
        <v>993</v>
      </c>
    </row>
    <row r="974" spans="1:20">
      <c r="A974" s="173">
        <v>2019</v>
      </c>
      <c r="B974" s="73" t="s">
        <v>91</v>
      </c>
      <c r="C974" s="73" t="s">
        <v>966</v>
      </c>
      <c r="D974" s="73" t="s">
        <v>94</v>
      </c>
      <c r="E974" s="175">
        <v>43772</v>
      </c>
      <c r="F974" s="150" t="s">
        <v>2239</v>
      </c>
      <c r="G974" s="173">
        <v>5</v>
      </c>
      <c r="H974" s="105" t="s">
        <v>995</v>
      </c>
    </row>
    <row r="975" spans="1:20">
      <c r="A975" s="173">
        <v>2019</v>
      </c>
      <c r="B975" s="73" t="s">
        <v>91</v>
      </c>
      <c r="C975" s="73" t="s">
        <v>966</v>
      </c>
      <c r="D975" s="73" t="s">
        <v>94</v>
      </c>
      <c r="E975" s="175">
        <v>43772</v>
      </c>
      <c r="F975" s="150" t="s">
        <v>2239</v>
      </c>
      <c r="G975" s="173">
        <v>5</v>
      </c>
      <c r="H975" s="105" t="s">
        <v>996</v>
      </c>
    </row>
    <row r="976" spans="1:20">
      <c r="A976" s="173">
        <v>2019</v>
      </c>
      <c r="B976" s="73" t="s">
        <v>91</v>
      </c>
      <c r="C976" s="73" t="s">
        <v>966</v>
      </c>
      <c r="D976" s="73" t="s">
        <v>246</v>
      </c>
      <c r="E976" s="175">
        <v>43779</v>
      </c>
      <c r="F976" s="150" t="s">
        <v>997</v>
      </c>
      <c r="G976" s="173">
        <v>5</v>
      </c>
      <c r="H976" s="105" t="s">
        <v>236</v>
      </c>
    </row>
    <row r="977" spans="1:22">
      <c r="A977" s="173">
        <v>2019</v>
      </c>
      <c r="B977" s="73" t="s">
        <v>91</v>
      </c>
      <c r="C977" s="73" t="s">
        <v>966</v>
      </c>
      <c r="D977" s="73" t="s">
        <v>246</v>
      </c>
      <c r="E977" s="175">
        <v>43779</v>
      </c>
      <c r="F977" s="150" t="s">
        <v>997</v>
      </c>
      <c r="G977" s="173">
        <v>5</v>
      </c>
      <c r="H977" s="105" t="s">
        <v>273</v>
      </c>
    </row>
    <row r="978" spans="1:22" ht="13.5" customHeight="1">
      <c r="A978" s="147">
        <v>2019</v>
      </c>
      <c r="E978" s="149"/>
      <c r="F978" s="150"/>
      <c r="G978" s="133">
        <f>SUM(G965:G977)</f>
        <v>70</v>
      </c>
      <c r="H978" s="105"/>
      <c r="J978" s="2"/>
    </row>
    <row r="979" spans="1:22" ht="13.5" customHeight="1">
      <c r="A979" s="124" t="s">
        <v>46</v>
      </c>
      <c r="B979" s="125"/>
      <c r="C979" s="125" t="s">
        <v>1005</v>
      </c>
      <c r="D979" s="126"/>
      <c r="E979" s="127"/>
      <c r="F979" s="128"/>
      <c r="G979" s="129">
        <f>G956+G964+G978</f>
        <v>148</v>
      </c>
      <c r="H979" s="130"/>
      <c r="J979" s="93"/>
    </row>
    <row r="980" spans="1:22" ht="13.5" customHeight="1">
      <c r="A980" s="147"/>
      <c r="C980" s="72"/>
      <c r="F980" s="88"/>
      <c r="G980" s="133"/>
      <c r="H980" s="105"/>
      <c r="J980" s="93"/>
    </row>
    <row r="981" spans="1:22" s="115" customFormat="1" ht="13.5" customHeight="1">
      <c r="A981" s="134">
        <v>2018</v>
      </c>
      <c r="B981" s="107" t="s">
        <v>91</v>
      </c>
      <c r="C981" s="169" t="s">
        <v>125</v>
      </c>
      <c r="D981" s="107" t="s">
        <v>222</v>
      </c>
      <c r="E981" s="109">
        <v>43163</v>
      </c>
      <c r="F981" s="170" t="s">
        <v>2240</v>
      </c>
      <c r="G981" s="111">
        <v>10</v>
      </c>
      <c r="H981" s="112" t="s">
        <v>1007</v>
      </c>
      <c r="I981" s="113"/>
      <c r="J981" s="114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</row>
    <row r="982" spans="1:22" s="115" customFormat="1" ht="13.5" customHeight="1">
      <c r="A982" s="134">
        <v>2018</v>
      </c>
      <c r="B982" s="107" t="s">
        <v>91</v>
      </c>
      <c r="C982" s="169" t="s">
        <v>125</v>
      </c>
      <c r="D982" s="107" t="s">
        <v>319</v>
      </c>
      <c r="E982" s="109">
        <v>43386</v>
      </c>
      <c r="F982" s="170" t="s">
        <v>2241</v>
      </c>
      <c r="G982" s="111">
        <v>5</v>
      </c>
      <c r="H982" s="112" t="s">
        <v>236</v>
      </c>
      <c r="I982" s="113"/>
      <c r="J982" s="114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</row>
    <row r="983" spans="1:22" s="115" customFormat="1" ht="13.5" customHeight="1">
      <c r="A983" s="134">
        <v>2018</v>
      </c>
      <c r="B983" s="107" t="s">
        <v>91</v>
      </c>
      <c r="C983" s="169" t="s">
        <v>125</v>
      </c>
      <c r="D983" s="107" t="s">
        <v>319</v>
      </c>
      <c r="E983" s="109">
        <v>43386</v>
      </c>
      <c r="F983" s="170" t="s">
        <v>2241</v>
      </c>
      <c r="G983" s="111">
        <v>5</v>
      </c>
      <c r="H983" s="112" t="s">
        <v>273</v>
      </c>
      <c r="I983" s="113"/>
      <c r="J983" s="114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</row>
    <row r="984" spans="1:22" ht="13.5" customHeight="1">
      <c r="A984" s="134">
        <v>2018</v>
      </c>
      <c r="B984" s="116"/>
      <c r="C984" s="151"/>
      <c r="D984" s="116"/>
      <c r="E984" s="118"/>
      <c r="F984" s="152"/>
      <c r="G984" s="111">
        <f>SUM(G981:G983)</f>
        <v>20</v>
      </c>
      <c r="H984" s="120"/>
      <c r="J984" s="189"/>
      <c r="K984" s="261"/>
      <c r="L984" s="271"/>
      <c r="M984" s="271"/>
      <c r="N984" s="195"/>
      <c r="O984" s="195"/>
      <c r="P984" s="195"/>
      <c r="Q984" s="195"/>
      <c r="R984" s="195"/>
      <c r="S984" s="195"/>
      <c r="T984" s="195"/>
      <c r="U984" s="197"/>
      <c r="V984" s="197"/>
    </row>
    <row r="985" spans="1:22">
      <c r="A985" s="173">
        <v>2019</v>
      </c>
      <c r="B985" s="73" t="s">
        <v>91</v>
      </c>
      <c r="C985" s="174" t="s">
        <v>125</v>
      </c>
      <c r="D985" s="174" t="s">
        <v>277</v>
      </c>
      <c r="E985" s="175">
        <v>43716</v>
      </c>
      <c r="F985" s="176" t="s">
        <v>2242</v>
      </c>
      <c r="G985" s="173">
        <v>3</v>
      </c>
      <c r="H985" s="105" t="s">
        <v>1010</v>
      </c>
    </row>
    <row r="986" spans="1:22">
      <c r="A986" s="173">
        <v>2019</v>
      </c>
      <c r="B986" s="73" t="s">
        <v>91</v>
      </c>
      <c r="C986" s="174" t="s">
        <v>125</v>
      </c>
      <c r="D986" s="73" t="s">
        <v>84</v>
      </c>
      <c r="E986" s="175">
        <v>43765</v>
      </c>
      <c r="F986" s="150" t="s">
        <v>2243</v>
      </c>
      <c r="G986" s="173">
        <v>0</v>
      </c>
      <c r="H986" s="105" t="s">
        <v>342</v>
      </c>
      <c r="I986" s="2" t="s">
        <v>234</v>
      </c>
    </row>
    <row r="987" spans="1:22">
      <c r="A987" s="173">
        <v>2019</v>
      </c>
      <c r="B987" s="73" t="s">
        <v>91</v>
      </c>
      <c r="C987" s="174" t="s">
        <v>125</v>
      </c>
      <c r="D987" s="73" t="s">
        <v>84</v>
      </c>
      <c r="E987" s="175">
        <v>43765</v>
      </c>
      <c r="F987" s="150" t="s">
        <v>2243</v>
      </c>
      <c r="G987" s="173">
        <v>0</v>
      </c>
      <c r="H987" s="105" t="s">
        <v>670</v>
      </c>
      <c r="I987" s="2" t="s">
        <v>234</v>
      </c>
    </row>
    <row r="988" spans="1:22">
      <c r="A988" s="173">
        <v>2019</v>
      </c>
      <c r="B988" s="174"/>
      <c r="C988" s="174"/>
      <c r="D988" s="174"/>
      <c r="E988" s="175"/>
      <c r="F988" s="176"/>
      <c r="G988" s="173">
        <f>SUM(G985:G987)</f>
        <v>3</v>
      </c>
      <c r="H988" s="105"/>
    </row>
    <row r="989" spans="1:22" ht="13.5" customHeight="1">
      <c r="A989" s="144" t="s">
        <v>46</v>
      </c>
      <c r="B989" s="125"/>
      <c r="C989" s="145" t="s">
        <v>1012</v>
      </c>
      <c r="D989" s="125"/>
      <c r="E989" s="127"/>
      <c r="F989" s="146"/>
      <c r="G989" s="129">
        <f>G984+G988</f>
        <v>23</v>
      </c>
      <c r="H989" s="130"/>
      <c r="J989" s="93"/>
    </row>
    <row r="990" spans="1:22" ht="13.5" customHeight="1">
      <c r="A990" s="147"/>
      <c r="C990" s="72"/>
      <c r="F990" s="88"/>
      <c r="G990" s="133"/>
      <c r="H990" s="105"/>
      <c r="J990" s="93"/>
    </row>
    <row r="991" spans="1:22" s="115" customFormat="1" ht="13.5" customHeight="1">
      <c r="A991" s="134">
        <v>2018</v>
      </c>
      <c r="B991" s="107" t="s">
        <v>53</v>
      </c>
      <c r="C991" s="169" t="s">
        <v>79</v>
      </c>
      <c r="D991" s="107" t="s">
        <v>461</v>
      </c>
      <c r="E991" s="109">
        <v>43366</v>
      </c>
      <c r="F991" s="170" t="s">
        <v>1013</v>
      </c>
      <c r="G991" s="111">
        <v>5</v>
      </c>
      <c r="H991" s="112" t="s">
        <v>248</v>
      </c>
      <c r="I991" s="113"/>
      <c r="J991" s="114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</row>
    <row r="992" spans="1:22" ht="13.5" customHeight="1">
      <c r="A992" s="134">
        <v>2018</v>
      </c>
      <c r="B992" s="116"/>
      <c r="C992" s="151"/>
      <c r="D992" s="116"/>
      <c r="E992" s="118"/>
      <c r="F992" s="152"/>
      <c r="G992" s="111">
        <f>SUM(G991:G991)</f>
        <v>5</v>
      </c>
      <c r="H992" s="120"/>
      <c r="J992" s="189"/>
      <c r="K992" s="261"/>
      <c r="L992" s="271"/>
      <c r="M992" s="271"/>
      <c r="N992" s="195"/>
      <c r="O992" s="195"/>
      <c r="P992" s="195"/>
      <c r="Q992" s="195"/>
      <c r="R992" s="195"/>
      <c r="S992" s="195"/>
      <c r="T992" s="195"/>
      <c r="U992" s="197"/>
      <c r="V992" s="197"/>
    </row>
    <row r="993" spans="1:22" ht="13.5" customHeight="1">
      <c r="A993" s="144" t="s">
        <v>46</v>
      </c>
      <c r="B993" s="125"/>
      <c r="C993" s="145" t="s">
        <v>1014</v>
      </c>
      <c r="D993" s="125"/>
      <c r="E993" s="127"/>
      <c r="F993" s="146"/>
      <c r="G993" s="129">
        <f>G992</f>
        <v>5</v>
      </c>
      <c r="H993" s="130"/>
      <c r="J993" s="93"/>
    </row>
    <row r="994" spans="1:22" ht="13.5" customHeight="1">
      <c r="A994" s="147"/>
      <c r="C994" s="148"/>
      <c r="F994" s="88"/>
      <c r="G994" s="133"/>
      <c r="H994" s="105"/>
      <c r="J994" s="93"/>
    </row>
    <row r="995" spans="1:22" s="115" customFormat="1" ht="13.5" customHeight="1">
      <c r="A995" s="134">
        <v>2018</v>
      </c>
      <c r="B995" s="107" t="s">
        <v>164</v>
      </c>
      <c r="C995" s="107" t="s">
        <v>180</v>
      </c>
      <c r="D995" s="107" t="s">
        <v>112</v>
      </c>
      <c r="E995" s="109">
        <v>43422</v>
      </c>
      <c r="F995" s="170" t="s">
        <v>1015</v>
      </c>
      <c r="G995" s="172">
        <v>0</v>
      </c>
      <c r="H995" s="112" t="s">
        <v>391</v>
      </c>
      <c r="I995" s="113" t="s">
        <v>234</v>
      </c>
      <c r="J995" s="114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</row>
    <row r="996" spans="1:22" s="115" customFormat="1" ht="13.5" customHeight="1">
      <c r="A996" s="134">
        <v>2018</v>
      </c>
      <c r="B996" s="107"/>
      <c r="C996" s="107"/>
      <c r="D996" s="107"/>
      <c r="E996" s="109"/>
      <c r="F996" s="170"/>
      <c r="G996" s="172">
        <f>SUM(G995)</f>
        <v>0</v>
      </c>
      <c r="H996" s="112"/>
      <c r="I996" s="113"/>
      <c r="J996" s="114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</row>
    <row r="997" spans="1:22" ht="13.5" customHeight="1">
      <c r="A997" s="144" t="s">
        <v>46</v>
      </c>
      <c r="B997" s="125"/>
      <c r="C997" s="125" t="s">
        <v>1018</v>
      </c>
      <c r="D997" s="125"/>
      <c r="E997" s="127"/>
      <c r="F997" s="146"/>
      <c r="G997" s="264">
        <f>G996</f>
        <v>0</v>
      </c>
      <c r="H997" s="130"/>
      <c r="J997" s="93"/>
    </row>
    <row r="998" spans="1:22" ht="13.5" customHeight="1">
      <c r="A998" s="178"/>
      <c r="B998" s="154"/>
      <c r="C998" s="154"/>
      <c r="D998" s="154"/>
      <c r="E998" s="156"/>
      <c r="F998" s="157"/>
      <c r="G998" s="280"/>
      <c r="H998" s="179"/>
      <c r="J998" s="93"/>
    </row>
    <row r="999" spans="1:22" s="115" customFormat="1">
      <c r="A999" s="134">
        <v>2018</v>
      </c>
      <c r="B999" s="107" t="s">
        <v>164</v>
      </c>
      <c r="C999" s="107" t="s">
        <v>206</v>
      </c>
      <c r="D999" s="107" t="s">
        <v>112</v>
      </c>
      <c r="E999" s="135">
        <v>43422</v>
      </c>
      <c r="F999" s="136" t="s">
        <v>1019</v>
      </c>
      <c r="G999" s="111">
        <v>0</v>
      </c>
      <c r="H999" s="112" t="s">
        <v>831</v>
      </c>
      <c r="I999" s="113" t="s">
        <v>234</v>
      </c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</row>
    <row r="1000" spans="1:22" s="115" customFormat="1">
      <c r="A1000" s="134">
        <v>2018</v>
      </c>
      <c r="B1000" s="107" t="s">
        <v>164</v>
      </c>
      <c r="C1000" s="107" t="s">
        <v>206</v>
      </c>
      <c r="D1000" s="107" t="s">
        <v>112</v>
      </c>
      <c r="E1000" s="135">
        <v>43422</v>
      </c>
      <c r="F1000" s="136" t="s">
        <v>1020</v>
      </c>
      <c r="G1000" s="111">
        <v>5</v>
      </c>
      <c r="H1000" s="112" t="s">
        <v>414</v>
      </c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</row>
    <row r="1001" spans="1:22" ht="13.5" customHeight="1">
      <c r="A1001" s="134">
        <v>2018</v>
      </c>
      <c r="B1001" s="116"/>
      <c r="C1001" s="151"/>
      <c r="D1001" s="116"/>
      <c r="E1001" s="118"/>
      <c r="F1001" s="152"/>
      <c r="G1001" s="111">
        <f>SUM(G999:G1000)</f>
        <v>5</v>
      </c>
      <c r="H1001" s="120"/>
      <c r="J1001" s="189"/>
      <c r="K1001" s="261"/>
      <c r="L1001" s="271"/>
      <c r="M1001" s="271"/>
      <c r="N1001" s="195"/>
      <c r="O1001" s="195"/>
      <c r="P1001" s="195"/>
      <c r="Q1001" s="195"/>
      <c r="R1001" s="195"/>
      <c r="S1001" s="195"/>
      <c r="T1001" s="195"/>
      <c r="U1001" s="197"/>
      <c r="V1001" s="197"/>
    </row>
    <row r="1002" spans="1:22" ht="13.5" customHeight="1">
      <c r="A1002" s="144" t="s">
        <v>46</v>
      </c>
      <c r="B1002" s="125"/>
      <c r="C1002" s="145" t="s">
        <v>1021</v>
      </c>
      <c r="D1002" s="125"/>
      <c r="E1002" s="127"/>
      <c r="F1002" s="146"/>
      <c r="G1002" s="129">
        <f>G1001</f>
        <v>5</v>
      </c>
      <c r="H1002" s="130"/>
      <c r="J1002" s="93"/>
    </row>
    <row r="1003" spans="1:22" ht="13.5" customHeight="1">
      <c r="A1003" s="147"/>
      <c r="F1003" s="88"/>
      <c r="H1003" s="105"/>
      <c r="J1003" s="93"/>
    </row>
    <row r="1004" spans="1:22" ht="13.5" customHeight="1">
      <c r="A1004" s="147">
        <v>2019</v>
      </c>
      <c r="B1004" s="73" t="s">
        <v>91</v>
      </c>
      <c r="C1004" s="73" t="s">
        <v>101</v>
      </c>
      <c r="D1004" s="73" t="s">
        <v>94</v>
      </c>
      <c r="E1004" s="85">
        <v>43772</v>
      </c>
      <c r="F1004" s="88" t="s">
        <v>2244</v>
      </c>
      <c r="G1004" s="87">
        <v>5</v>
      </c>
      <c r="H1004" s="105" t="s">
        <v>236</v>
      </c>
      <c r="J1004" s="93"/>
    </row>
    <row r="1005" spans="1:22" ht="13.5" customHeight="1">
      <c r="A1005" s="147">
        <v>2019</v>
      </c>
      <c r="B1005" s="73" t="s">
        <v>91</v>
      </c>
      <c r="C1005" s="73" t="s">
        <v>101</v>
      </c>
      <c r="D1005" s="73" t="s">
        <v>94</v>
      </c>
      <c r="E1005" s="85">
        <v>43772</v>
      </c>
      <c r="F1005" s="88" t="s">
        <v>2244</v>
      </c>
      <c r="G1005" s="87">
        <v>5</v>
      </c>
      <c r="H1005" s="105" t="s">
        <v>273</v>
      </c>
      <c r="J1005" s="93"/>
    </row>
    <row r="1006" spans="1:22" ht="13.5" customHeight="1">
      <c r="A1006" s="147">
        <v>2019</v>
      </c>
      <c r="F1006" s="88"/>
      <c r="G1006" s="87">
        <f>SUM(G1004:G1005)</f>
        <v>10</v>
      </c>
      <c r="H1006" s="105"/>
      <c r="J1006" s="93"/>
    </row>
    <row r="1007" spans="1:22" ht="13.5" customHeight="1">
      <c r="A1007" s="144" t="s">
        <v>46</v>
      </c>
      <c r="B1007" s="125"/>
      <c r="C1007" s="145" t="s">
        <v>1032</v>
      </c>
      <c r="D1007" s="125"/>
      <c r="E1007" s="127"/>
      <c r="F1007" s="146"/>
      <c r="G1007" s="129">
        <f>G1006</f>
        <v>10</v>
      </c>
      <c r="H1007" s="130"/>
      <c r="J1007" s="93"/>
    </row>
    <row r="1008" spans="1:22" ht="13.5" customHeight="1">
      <c r="A1008" s="147"/>
      <c r="C1008" s="148"/>
      <c r="F1008" s="88"/>
      <c r="G1008" s="133"/>
      <c r="H1008" s="105"/>
      <c r="J1008" s="93"/>
    </row>
    <row r="1009" spans="1:22" ht="13.5" customHeight="1">
      <c r="A1009" s="363">
        <v>2017</v>
      </c>
      <c r="B1009" s="116" t="s">
        <v>164</v>
      </c>
      <c r="C1009" s="116" t="s">
        <v>201</v>
      </c>
      <c r="D1009" s="117" t="s">
        <v>222</v>
      </c>
      <c r="E1009" s="118">
        <v>42799</v>
      </c>
      <c r="F1009" s="119" t="s">
        <v>2245</v>
      </c>
      <c r="G1009" s="199">
        <v>3</v>
      </c>
      <c r="H1009" s="120" t="s">
        <v>861</v>
      </c>
      <c r="I1009" s="261"/>
      <c r="J1009" s="189"/>
      <c r="K1009" s="261"/>
      <c r="L1009" s="195"/>
      <c r="M1009" s="195"/>
      <c r="N1009" s="296"/>
      <c r="O1009" s="296"/>
      <c r="P1009" s="296"/>
      <c r="Q1009" s="296"/>
      <c r="R1009" s="296"/>
      <c r="S1009" s="296"/>
      <c r="T1009" s="296"/>
      <c r="U1009" s="472"/>
      <c r="V1009" s="472"/>
    </row>
    <row r="1010" spans="1:22" ht="13.5" customHeight="1">
      <c r="A1010" s="363">
        <v>2017</v>
      </c>
      <c r="B1010" s="116"/>
      <c r="C1010" s="116"/>
      <c r="D1010" s="117"/>
      <c r="E1010" s="118"/>
      <c r="F1010" s="119"/>
      <c r="G1010" s="199">
        <v>3</v>
      </c>
      <c r="H1010" s="120"/>
      <c r="I1010" s="261"/>
      <c r="J1010" s="189"/>
      <c r="K1010" s="261"/>
      <c r="L1010" s="195"/>
      <c r="M1010" s="195"/>
      <c r="N1010" s="296"/>
      <c r="O1010" s="296"/>
      <c r="P1010" s="296"/>
      <c r="Q1010" s="296"/>
      <c r="R1010" s="296"/>
      <c r="S1010" s="296"/>
      <c r="T1010" s="296"/>
      <c r="U1010" s="472"/>
      <c r="V1010" s="472"/>
    </row>
    <row r="1011" spans="1:22" s="115" customFormat="1">
      <c r="A1011" s="134">
        <v>2018</v>
      </c>
      <c r="B1011" s="107" t="s">
        <v>164</v>
      </c>
      <c r="C1011" s="107" t="s">
        <v>201</v>
      </c>
      <c r="D1011" s="107" t="s">
        <v>227</v>
      </c>
      <c r="E1011" s="135">
        <v>43240</v>
      </c>
      <c r="F1011" s="136" t="s">
        <v>2246</v>
      </c>
      <c r="G1011" s="111">
        <v>7</v>
      </c>
      <c r="H1011" s="112" t="s">
        <v>1034</v>
      </c>
      <c r="I1011" s="113"/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</row>
    <row r="1012" spans="1:22" s="115" customFormat="1">
      <c r="A1012" s="134">
        <v>2018</v>
      </c>
      <c r="B1012" s="107"/>
      <c r="C1012" s="107"/>
      <c r="D1012" s="107"/>
      <c r="E1012" s="135"/>
      <c r="F1012" s="136"/>
      <c r="G1012" s="111">
        <f>SUM(G1011)</f>
        <v>7</v>
      </c>
      <c r="H1012" s="112"/>
      <c r="I1012" s="113"/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</row>
    <row r="1013" spans="1:22" ht="13.5" customHeight="1">
      <c r="A1013" s="124" t="s">
        <v>46</v>
      </c>
      <c r="B1013" s="125"/>
      <c r="C1013" s="125" t="s">
        <v>1035</v>
      </c>
      <c r="D1013" s="126"/>
      <c r="E1013" s="127"/>
      <c r="F1013" s="128"/>
      <c r="G1013" s="129">
        <f>G1010+G1012</f>
        <v>10</v>
      </c>
      <c r="H1013" s="130"/>
      <c r="J1013" s="93"/>
    </row>
    <row r="1014" spans="1:22" ht="13.5" customHeight="1">
      <c r="A1014" s="104"/>
      <c r="D1014" s="131"/>
      <c r="F1014" s="132"/>
      <c r="G1014" s="133"/>
      <c r="H1014" s="105"/>
      <c r="J1014" s="93"/>
    </row>
    <row r="1015" spans="1:22" ht="13.5" customHeight="1">
      <c r="A1015" s="363">
        <v>2017</v>
      </c>
      <c r="B1015" s="116" t="s">
        <v>91</v>
      </c>
      <c r="C1015" s="116" t="s">
        <v>185</v>
      </c>
      <c r="D1015" s="117" t="s">
        <v>222</v>
      </c>
      <c r="E1015" s="118">
        <v>42799</v>
      </c>
      <c r="F1015" s="119" t="s">
        <v>2247</v>
      </c>
      <c r="G1015" s="199">
        <v>3</v>
      </c>
      <c r="H1015" s="120" t="s">
        <v>344</v>
      </c>
      <c r="I1015" s="261"/>
      <c r="J1015" s="189"/>
      <c r="K1015" s="271"/>
      <c r="L1015" s="186"/>
      <c r="M1015" s="186"/>
      <c r="N1015" s="113"/>
      <c r="O1015" s="113"/>
      <c r="P1015" s="352"/>
      <c r="Q1015" s="352"/>
      <c r="R1015" s="352"/>
      <c r="S1015" s="352"/>
      <c r="T1015" s="352"/>
      <c r="U1015" s="353"/>
      <c r="V1015" s="353"/>
    </row>
    <row r="1016" spans="1:22" ht="13.5" customHeight="1">
      <c r="A1016" s="198">
        <v>2017</v>
      </c>
      <c r="B1016" s="116" t="s">
        <v>91</v>
      </c>
      <c r="C1016" s="151" t="s">
        <v>185</v>
      </c>
      <c r="D1016" s="116" t="s">
        <v>227</v>
      </c>
      <c r="E1016" s="118">
        <v>42876</v>
      </c>
      <c r="F1016" s="152" t="s">
        <v>1036</v>
      </c>
      <c r="G1016" s="199">
        <v>10</v>
      </c>
      <c r="H1016" s="120" t="s">
        <v>2248</v>
      </c>
      <c r="J1016" s="189"/>
      <c r="K1016" s="195"/>
      <c r="L1016" s="186"/>
      <c r="M1016" s="186"/>
      <c r="N1016" s="113"/>
      <c r="O1016" s="113"/>
      <c r="P1016" s="195"/>
      <c r="Q1016" s="195"/>
      <c r="R1016" s="195"/>
      <c r="S1016" s="195"/>
      <c r="T1016" s="195"/>
      <c r="U1016" s="197"/>
      <c r="V1016" s="197"/>
    </row>
    <row r="1017" spans="1:22" ht="13.5" customHeight="1">
      <c r="A1017" s="198">
        <v>2017</v>
      </c>
      <c r="B1017" s="116" t="s">
        <v>91</v>
      </c>
      <c r="C1017" s="151" t="s">
        <v>185</v>
      </c>
      <c r="D1017" s="116" t="s">
        <v>227</v>
      </c>
      <c r="E1017" s="118">
        <v>42876</v>
      </c>
      <c r="F1017" s="152" t="s">
        <v>2249</v>
      </c>
      <c r="G1017" s="199">
        <v>7</v>
      </c>
      <c r="H1017" s="120" t="s">
        <v>2250</v>
      </c>
      <c r="J1017" s="189"/>
      <c r="K1017" s="195"/>
      <c r="L1017" s="296"/>
      <c r="M1017" s="296"/>
      <c r="N1017" s="113"/>
      <c r="O1017" s="113"/>
      <c r="P1017" s="195"/>
      <c r="Q1017" s="195"/>
      <c r="R1017" s="195"/>
      <c r="S1017" s="195"/>
      <c r="T1017" s="195"/>
      <c r="U1017" s="197"/>
      <c r="V1017" s="197"/>
    </row>
    <row r="1018" spans="1:22" ht="13.5" customHeight="1">
      <c r="A1018" s="198">
        <v>2017</v>
      </c>
      <c r="B1018" s="116" t="s">
        <v>91</v>
      </c>
      <c r="C1018" s="151" t="s">
        <v>185</v>
      </c>
      <c r="D1018" s="116" t="s">
        <v>227</v>
      </c>
      <c r="E1018" s="118">
        <v>42876</v>
      </c>
      <c r="F1018" s="152" t="s">
        <v>2251</v>
      </c>
      <c r="G1018" s="199">
        <v>3</v>
      </c>
      <c r="H1018" s="120" t="s">
        <v>2252</v>
      </c>
      <c r="J1018" s="189"/>
      <c r="K1018" s="195"/>
      <c r="L1018" s="271"/>
      <c r="M1018" s="271"/>
      <c r="N1018" s="113"/>
      <c r="O1018" s="113"/>
      <c r="P1018" s="195"/>
      <c r="Q1018" s="195"/>
      <c r="R1018" s="195"/>
      <c r="S1018" s="195"/>
      <c r="T1018" s="195"/>
      <c r="U1018" s="197"/>
      <c r="V1018" s="197"/>
    </row>
    <row r="1019" spans="1:22" ht="13.5" customHeight="1">
      <c r="A1019" s="198">
        <v>2017</v>
      </c>
      <c r="B1019" s="116" t="s">
        <v>91</v>
      </c>
      <c r="C1019" s="151" t="s">
        <v>185</v>
      </c>
      <c r="D1019" s="116" t="s">
        <v>500</v>
      </c>
      <c r="E1019" s="118">
        <v>43051</v>
      </c>
      <c r="F1019" s="152" t="s">
        <v>2253</v>
      </c>
      <c r="G1019" s="199">
        <v>5</v>
      </c>
      <c r="H1019" s="120" t="s">
        <v>342</v>
      </c>
      <c r="J1019" s="189"/>
      <c r="K1019" s="195"/>
      <c r="L1019" s="271"/>
      <c r="M1019" s="271"/>
      <c r="N1019" s="113"/>
      <c r="O1019" s="113"/>
      <c r="P1019" s="195"/>
      <c r="Q1019" s="195"/>
      <c r="R1019" s="195"/>
      <c r="S1019" s="195"/>
      <c r="T1019" s="195"/>
      <c r="U1019" s="197"/>
      <c r="V1019" s="197"/>
    </row>
    <row r="1020" spans="1:22" ht="13.5" customHeight="1">
      <c r="A1020" s="198">
        <v>2017</v>
      </c>
      <c r="B1020" s="116" t="s">
        <v>91</v>
      </c>
      <c r="C1020" s="151" t="s">
        <v>185</v>
      </c>
      <c r="D1020" s="116" t="s">
        <v>1309</v>
      </c>
      <c r="E1020" s="118">
        <v>43064</v>
      </c>
      <c r="F1020" s="152" t="s">
        <v>2254</v>
      </c>
      <c r="G1020" s="199">
        <v>5</v>
      </c>
      <c r="H1020" s="120" t="s">
        <v>273</v>
      </c>
      <c r="J1020" s="189"/>
      <c r="K1020" s="195"/>
      <c r="L1020" s="271"/>
      <c r="M1020" s="271"/>
      <c r="N1020" s="113"/>
      <c r="O1020" s="113"/>
      <c r="P1020" s="195"/>
      <c r="Q1020" s="195"/>
      <c r="R1020" s="195"/>
      <c r="S1020" s="195"/>
      <c r="T1020" s="195"/>
      <c r="U1020" s="197"/>
      <c r="V1020" s="197"/>
    </row>
    <row r="1021" spans="1:22" ht="13.5" customHeight="1">
      <c r="A1021" s="198">
        <v>2017</v>
      </c>
      <c r="B1021" s="116"/>
      <c r="C1021" s="151"/>
      <c r="D1021" s="116"/>
      <c r="E1021" s="118"/>
      <c r="F1021" s="152"/>
      <c r="G1021" s="199">
        <f>SUM(G1015:G1020)</f>
        <v>33</v>
      </c>
      <c r="H1021" s="120"/>
      <c r="J1021" s="189"/>
      <c r="K1021" s="195"/>
      <c r="L1021" s="271"/>
      <c r="M1021" s="271"/>
      <c r="N1021" s="113"/>
      <c r="O1021" s="113"/>
      <c r="P1021" s="195"/>
      <c r="Q1021" s="195"/>
      <c r="R1021" s="195"/>
      <c r="S1021" s="195"/>
      <c r="T1021" s="195"/>
      <c r="U1021" s="197"/>
      <c r="V1021" s="197"/>
    </row>
    <row r="1022" spans="1:22" s="115" customFormat="1" ht="13.5" customHeight="1">
      <c r="A1022" s="134">
        <v>2018</v>
      </c>
      <c r="B1022" s="107" t="s">
        <v>91</v>
      </c>
      <c r="C1022" s="169" t="s">
        <v>185</v>
      </c>
      <c r="D1022" s="107" t="s">
        <v>222</v>
      </c>
      <c r="E1022" s="109">
        <v>43163</v>
      </c>
      <c r="F1022" s="170" t="s">
        <v>2255</v>
      </c>
      <c r="G1022" s="111">
        <v>3</v>
      </c>
      <c r="H1022" s="112" t="s">
        <v>1037</v>
      </c>
      <c r="I1022" s="113"/>
      <c r="J1022" s="114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</row>
    <row r="1023" spans="1:22" s="115" customFormat="1" ht="13.5" customHeight="1">
      <c r="A1023" s="134">
        <v>2018</v>
      </c>
      <c r="B1023" s="107" t="s">
        <v>91</v>
      </c>
      <c r="C1023" s="169" t="s">
        <v>185</v>
      </c>
      <c r="D1023" s="107" t="s">
        <v>222</v>
      </c>
      <c r="E1023" s="109">
        <v>43163</v>
      </c>
      <c r="F1023" s="170" t="s">
        <v>2256</v>
      </c>
      <c r="G1023" s="111">
        <v>7</v>
      </c>
      <c r="H1023" s="112" t="s">
        <v>1039</v>
      </c>
      <c r="I1023" s="113"/>
      <c r="J1023" s="114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</row>
    <row r="1024" spans="1:22">
      <c r="A1024" s="134">
        <v>2018</v>
      </c>
      <c r="B1024" s="107" t="s">
        <v>91</v>
      </c>
      <c r="C1024" s="171" t="s">
        <v>185</v>
      </c>
      <c r="D1024" s="107" t="s">
        <v>265</v>
      </c>
      <c r="E1024" s="109">
        <v>43352</v>
      </c>
      <c r="F1024" s="170" t="s">
        <v>2257</v>
      </c>
      <c r="G1024" s="172">
        <v>7</v>
      </c>
      <c r="H1024" s="112" t="s">
        <v>1041</v>
      </c>
      <c r="J1024" s="2"/>
    </row>
    <row r="1025" spans="1:22">
      <c r="A1025" s="134">
        <v>2018</v>
      </c>
      <c r="B1025" s="107" t="s">
        <v>91</v>
      </c>
      <c r="C1025" s="171" t="s">
        <v>185</v>
      </c>
      <c r="D1025" s="107" t="s">
        <v>265</v>
      </c>
      <c r="E1025" s="109">
        <v>43352</v>
      </c>
      <c r="F1025" s="170" t="s">
        <v>2258</v>
      </c>
      <c r="G1025" s="172">
        <v>3</v>
      </c>
      <c r="H1025" s="112" t="s">
        <v>991</v>
      </c>
      <c r="J1025" s="2"/>
    </row>
    <row r="1026" spans="1:22" ht="13.5" customHeight="1">
      <c r="A1026" s="134">
        <v>2018</v>
      </c>
      <c r="B1026" s="116"/>
      <c r="C1026" s="151"/>
      <c r="D1026" s="116"/>
      <c r="E1026" s="118"/>
      <c r="F1026" s="152"/>
      <c r="G1026" s="111">
        <f>SUM(G1022:G1025)</f>
        <v>20</v>
      </c>
      <c r="H1026" s="120"/>
      <c r="J1026" s="189"/>
      <c r="K1026" s="195"/>
      <c r="L1026" s="271"/>
      <c r="M1026" s="271"/>
      <c r="N1026" s="113"/>
      <c r="O1026" s="113"/>
      <c r="P1026" s="195"/>
      <c r="Q1026" s="195"/>
      <c r="R1026" s="195"/>
      <c r="S1026" s="195"/>
      <c r="T1026" s="195"/>
      <c r="U1026" s="197"/>
      <c r="V1026" s="197"/>
    </row>
    <row r="1027" spans="1:22">
      <c r="A1027" s="173">
        <v>2019</v>
      </c>
      <c r="B1027" s="73" t="s">
        <v>91</v>
      </c>
      <c r="C1027" s="174" t="s">
        <v>185</v>
      </c>
      <c r="D1027" s="174" t="s">
        <v>461</v>
      </c>
      <c r="E1027" s="175">
        <v>43730</v>
      </c>
      <c r="F1027" s="176" t="s">
        <v>2259</v>
      </c>
      <c r="G1027" s="173">
        <v>5</v>
      </c>
      <c r="H1027" s="105" t="s">
        <v>1044</v>
      </c>
    </row>
    <row r="1028" spans="1:22" ht="13.5" customHeight="1">
      <c r="A1028" s="173">
        <v>2019</v>
      </c>
      <c r="B1028" s="116"/>
      <c r="C1028" s="151"/>
      <c r="D1028" s="116"/>
      <c r="E1028" s="118"/>
      <c r="F1028" s="152"/>
      <c r="G1028" s="133">
        <f>SUM(G1027)</f>
        <v>5</v>
      </c>
      <c r="H1028" s="120"/>
      <c r="J1028" s="189"/>
      <c r="K1028" s="195"/>
      <c r="L1028" s="271"/>
      <c r="M1028" s="271"/>
      <c r="N1028" s="113"/>
      <c r="O1028" s="113"/>
      <c r="P1028" s="195"/>
      <c r="Q1028" s="195"/>
      <c r="R1028" s="195"/>
      <c r="S1028" s="195"/>
      <c r="T1028" s="195"/>
      <c r="U1028" s="197"/>
      <c r="V1028" s="197"/>
    </row>
    <row r="1029" spans="1:22" ht="13.5" customHeight="1">
      <c r="A1029" s="144" t="s">
        <v>46</v>
      </c>
      <c r="B1029" s="125"/>
      <c r="C1029" s="145" t="s">
        <v>1045</v>
      </c>
      <c r="D1029" s="125"/>
      <c r="E1029" s="127"/>
      <c r="F1029" s="146"/>
      <c r="G1029" s="129">
        <f>G1021+G1026+G1028</f>
        <v>58</v>
      </c>
      <c r="H1029" s="130"/>
      <c r="I1029" s="223" t="s">
        <v>1761</v>
      </c>
      <c r="J1029" s="93"/>
    </row>
    <row r="1030" spans="1:22" ht="13.5" customHeight="1">
      <c r="A1030" s="278"/>
      <c r="B1030" s="154"/>
      <c r="C1030" s="154"/>
      <c r="D1030" s="326"/>
      <c r="E1030" s="156"/>
      <c r="F1030" s="327"/>
      <c r="G1030" s="153"/>
      <c r="H1030" s="179"/>
      <c r="J1030" s="93"/>
    </row>
    <row r="1031" spans="1:22">
      <c r="A1031" s="173">
        <v>2019</v>
      </c>
      <c r="B1031" s="73" t="s">
        <v>53</v>
      </c>
      <c r="C1031" s="174" t="s">
        <v>52</v>
      </c>
      <c r="D1031" s="174" t="s">
        <v>277</v>
      </c>
      <c r="E1031" s="175">
        <v>43716</v>
      </c>
      <c r="F1031" s="176" t="s">
        <v>2260</v>
      </c>
      <c r="G1031" s="173">
        <v>7</v>
      </c>
      <c r="H1031" s="105" t="s">
        <v>1047</v>
      </c>
    </row>
    <row r="1032" spans="1:22" ht="13.5" customHeight="1">
      <c r="A1032" s="147">
        <v>2019</v>
      </c>
      <c r="D1032" s="131"/>
      <c r="F1032" s="132"/>
      <c r="G1032" s="133">
        <f>SUM(G1031)</f>
        <v>7</v>
      </c>
      <c r="H1032" s="105"/>
      <c r="J1032" s="93"/>
    </row>
    <row r="1033" spans="1:22" ht="13.5" customHeight="1">
      <c r="A1033" s="124" t="s">
        <v>46</v>
      </c>
      <c r="B1033" s="125"/>
      <c r="C1033" s="125" t="s">
        <v>1053</v>
      </c>
      <c r="D1033" s="126"/>
      <c r="E1033" s="127"/>
      <c r="F1033" s="128"/>
      <c r="G1033" s="129">
        <f>G1032</f>
        <v>7</v>
      </c>
      <c r="H1033" s="130"/>
      <c r="J1033" s="93"/>
    </row>
    <row r="1034" spans="1:22" ht="13.5" customHeight="1">
      <c r="A1034" s="147"/>
      <c r="C1034" s="148"/>
      <c r="F1034" s="88"/>
      <c r="G1034" s="133"/>
      <c r="H1034" s="105"/>
      <c r="J1034" s="93"/>
    </row>
    <row r="1035" spans="1:22" ht="13.5" customHeight="1">
      <c r="A1035" s="363">
        <v>2017</v>
      </c>
      <c r="B1035" s="116" t="s">
        <v>53</v>
      </c>
      <c r="C1035" s="116" t="s">
        <v>67</v>
      </c>
      <c r="D1035" s="117" t="s">
        <v>222</v>
      </c>
      <c r="E1035" s="118">
        <v>42799</v>
      </c>
      <c r="F1035" s="119" t="s">
        <v>2261</v>
      </c>
      <c r="G1035" s="199">
        <v>7</v>
      </c>
      <c r="H1035" s="120" t="s">
        <v>465</v>
      </c>
      <c r="I1035" s="261"/>
      <c r="J1035" s="189"/>
      <c r="K1035" s="352"/>
      <c r="L1035" s="261"/>
      <c r="M1035" s="261"/>
      <c r="N1035" s="113"/>
      <c r="O1035" s="113"/>
      <c r="P1035" s="195"/>
      <c r="Q1035" s="195"/>
      <c r="R1035" s="195"/>
      <c r="S1035" s="195"/>
      <c r="T1035" s="195"/>
      <c r="U1035" s="197"/>
      <c r="V1035" s="197"/>
    </row>
    <row r="1036" spans="1:22" ht="13.5" customHeight="1">
      <c r="A1036" s="363">
        <v>2017</v>
      </c>
      <c r="B1036" s="116"/>
      <c r="C1036" s="116"/>
      <c r="D1036" s="117"/>
      <c r="E1036" s="118"/>
      <c r="F1036" s="119"/>
      <c r="G1036" s="199">
        <v>7</v>
      </c>
      <c r="H1036" s="120"/>
      <c r="I1036" s="261"/>
      <c r="J1036" s="189"/>
      <c r="K1036" s="352"/>
      <c r="L1036" s="261"/>
      <c r="M1036" s="261"/>
      <c r="N1036" s="113"/>
      <c r="O1036" s="113"/>
      <c r="P1036" s="195"/>
      <c r="Q1036" s="195"/>
      <c r="R1036" s="195"/>
      <c r="S1036" s="195"/>
      <c r="T1036" s="195"/>
      <c r="U1036" s="197"/>
      <c r="V1036" s="197"/>
    </row>
    <row r="1037" spans="1:22" s="115" customFormat="1" ht="13.5" customHeight="1">
      <c r="A1037" s="134">
        <v>2018</v>
      </c>
      <c r="B1037" s="107" t="s">
        <v>53</v>
      </c>
      <c r="C1037" s="169" t="s">
        <v>67</v>
      </c>
      <c r="D1037" s="107" t="s">
        <v>222</v>
      </c>
      <c r="E1037" s="109">
        <v>43163</v>
      </c>
      <c r="F1037" s="170" t="s">
        <v>1055</v>
      </c>
      <c r="G1037" s="111">
        <v>10</v>
      </c>
      <c r="H1037" s="112" t="s">
        <v>1056</v>
      </c>
      <c r="I1037" s="113"/>
      <c r="J1037" s="114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</row>
    <row r="1038" spans="1:22" ht="13.5" customHeight="1">
      <c r="A1038" s="134">
        <v>2018</v>
      </c>
      <c r="B1038" s="116"/>
      <c r="C1038" s="116"/>
      <c r="D1038" s="117"/>
      <c r="E1038" s="118"/>
      <c r="F1038" s="119"/>
      <c r="G1038" s="111">
        <f>SUM(G1037)</f>
        <v>10</v>
      </c>
      <c r="H1038" s="120"/>
      <c r="I1038" s="261"/>
      <c r="J1038" s="189"/>
      <c r="K1038" s="352"/>
      <c r="L1038" s="261"/>
      <c r="M1038" s="261"/>
      <c r="N1038" s="113"/>
      <c r="O1038" s="113"/>
      <c r="P1038" s="195"/>
      <c r="Q1038" s="195"/>
      <c r="R1038" s="195"/>
      <c r="S1038" s="195"/>
      <c r="T1038" s="195"/>
      <c r="U1038" s="197"/>
      <c r="V1038" s="197"/>
    </row>
    <row r="1039" spans="1:22" ht="13.5" customHeight="1">
      <c r="A1039" s="124" t="s">
        <v>46</v>
      </c>
      <c r="B1039" s="125"/>
      <c r="C1039" s="125" t="s">
        <v>1058</v>
      </c>
      <c r="D1039" s="126"/>
      <c r="E1039" s="127"/>
      <c r="F1039" s="128"/>
      <c r="G1039" s="129">
        <f>G1036+G1038</f>
        <v>17</v>
      </c>
      <c r="H1039" s="130"/>
      <c r="J1039" s="93"/>
    </row>
    <row r="1040" spans="1:22" ht="13.5" customHeight="1">
      <c r="A1040" s="278"/>
      <c r="B1040" s="154"/>
      <c r="C1040" s="154"/>
      <c r="D1040" s="326"/>
      <c r="E1040" s="156"/>
      <c r="F1040" s="327"/>
      <c r="G1040" s="153"/>
      <c r="H1040" s="179"/>
      <c r="J1040" s="93"/>
    </row>
    <row r="1041" spans="1:22" ht="13.5" customHeight="1">
      <c r="A1041" s="147">
        <v>2019</v>
      </c>
      <c r="B1041" s="73" t="s">
        <v>129</v>
      </c>
      <c r="C1041" s="148" t="s">
        <v>157</v>
      </c>
      <c r="D1041" s="73" t="s">
        <v>68</v>
      </c>
      <c r="E1041" s="85">
        <v>43540</v>
      </c>
      <c r="F1041" s="88" t="s">
        <v>2262</v>
      </c>
      <c r="G1041" s="133">
        <v>5</v>
      </c>
      <c r="H1041" s="105" t="s">
        <v>659</v>
      </c>
      <c r="J1041" s="93"/>
    </row>
    <row r="1042" spans="1:22" ht="13.5" customHeight="1">
      <c r="A1042" s="147">
        <v>2019</v>
      </c>
      <c r="D1042" s="131"/>
      <c r="F1042" s="132"/>
      <c r="G1042" s="133">
        <f>SUM(G1041)</f>
        <v>5</v>
      </c>
      <c r="H1042" s="105"/>
      <c r="J1042" s="93"/>
    </row>
    <row r="1043" spans="1:22" ht="13.5" customHeight="1">
      <c r="A1043" s="124" t="s">
        <v>46</v>
      </c>
      <c r="B1043" s="125"/>
      <c r="C1043" s="125" t="s">
        <v>1060</v>
      </c>
      <c r="D1043" s="126"/>
      <c r="E1043" s="127"/>
      <c r="F1043" s="128"/>
      <c r="G1043" s="129">
        <f>SUM(G1042)</f>
        <v>5</v>
      </c>
      <c r="H1043" s="130"/>
      <c r="J1043" s="93"/>
    </row>
    <row r="1044" spans="1:22" ht="13.5" customHeight="1">
      <c r="A1044" s="104"/>
      <c r="D1044" s="131"/>
      <c r="F1044" s="132"/>
      <c r="G1044" s="133"/>
      <c r="H1044" s="105"/>
      <c r="J1044" s="93"/>
    </row>
    <row r="1045" spans="1:22" ht="13.5" customHeight="1">
      <c r="A1045" s="198">
        <v>2017</v>
      </c>
      <c r="B1045" s="116" t="s">
        <v>91</v>
      </c>
      <c r="C1045" s="151" t="s">
        <v>90</v>
      </c>
      <c r="D1045" s="116" t="s">
        <v>227</v>
      </c>
      <c r="E1045" s="118">
        <v>42988</v>
      </c>
      <c r="F1045" s="152" t="s">
        <v>2263</v>
      </c>
      <c r="G1045" s="199">
        <v>10</v>
      </c>
      <c r="H1045" s="120" t="s">
        <v>2264</v>
      </c>
      <c r="J1045" s="349"/>
      <c r="L1045" s="271"/>
      <c r="M1045" s="271"/>
      <c r="N1045" s="113"/>
      <c r="O1045" s="113"/>
      <c r="P1045" s="271"/>
      <c r="Q1045" s="271"/>
      <c r="R1045" s="271"/>
      <c r="S1045" s="271"/>
      <c r="T1045" s="271"/>
      <c r="U1045" s="372"/>
      <c r="V1045" s="372"/>
    </row>
    <row r="1046" spans="1:22" ht="13.5" customHeight="1">
      <c r="A1046" s="198">
        <v>2017</v>
      </c>
      <c r="B1046" s="116" t="s">
        <v>91</v>
      </c>
      <c r="C1046" s="151" t="s">
        <v>90</v>
      </c>
      <c r="D1046" s="116" t="s">
        <v>227</v>
      </c>
      <c r="E1046" s="118">
        <v>42988</v>
      </c>
      <c r="F1046" s="152" t="s">
        <v>2265</v>
      </c>
      <c r="G1046" s="199">
        <v>10</v>
      </c>
      <c r="H1046" s="120" t="s">
        <v>2266</v>
      </c>
      <c r="J1046" s="349"/>
      <c r="L1046" s="352"/>
      <c r="M1046" s="352"/>
      <c r="N1046" s="352"/>
      <c r="O1046" s="352"/>
      <c r="P1046" s="113"/>
      <c r="Q1046" s="113"/>
      <c r="R1046" s="113"/>
      <c r="S1046" s="113"/>
      <c r="T1046" s="113"/>
      <c r="U1046" s="115"/>
      <c r="V1046" s="115"/>
    </row>
    <row r="1047" spans="1:22" ht="13.5" customHeight="1">
      <c r="A1047" s="198">
        <v>2017</v>
      </c>
      <c r="B1047" s="116" t="s">
        <v>91</v>
      </c>
      <c r="C1047" s="151" t="s">
        <v>90</v>
      </c>
      <c r="D1047" s="116" t="s">
        <v>227</v>
      </c>
      <c r="E1047" s="118">
        <v>42988</v>
      </c>
      <c r="F1047" s="152" t="s">
        <v>2267</v>
      </c>
      <c r="G1047" s="199">
        <v>7</v>
      </c>
      <c r="H1047" s="120" t="s">
        <v>2268</v>
      </c>
      <c r="J1047" s="349"/>
      <c r="L1047" s="261"/>
      <c r="M1047" s="261"/>
      <c r="N1047" s="261"/>
      <c r="O1047" s="261"/>
      <c r="P1047" s="261"/>
      <c r="Q1047" s="261"/>
      <c r="R1047" s="261"/>
      <c r="S1047" s="261"/>
      <c r="T1047" s="261"/>
      <c r="U1047" s="340"/>
      <c r="V1047" s="340"/>
    </row>
    <row r="1048" spans="1:22" ht="13.5" customHeight="1">
      <c r="A1048" s="198">
        <v>2017</v>
      </c>
      <c r="B1048" s="116" t="s">
        <v>91</v>
      </c>
      <c r="C1048" s="151" t="s">
        <v>90</v>
      </c>
      <c r="D1048" s="116" t="s">
        <v>227</v>
      </c>
      <c r="E1048" s="118">
        <v>42988</v>
      </c>
      <c r="F1048" s="152" t="s">
        <v>2269</v>
      </c>
      <c r="G1048" s="199">
        <v>7</v>
      </c>
      <c r="H1048" s="120" t="s">
        <v>2270</v>
      </c>
      <c r="J1048" s="349"/>
      <c r="L1048" s="261"/>
      <c r="M1048" s="261"/>
      <c r="N1048" s="261"/>
      <c r="O1048" s="261"/>
      <c r="P1048" s="261"/>
      <c r="Q1048" s="261"/>
      <c r="R1048" s="261"/>
      <c r="S1048" s="261"/>
      <c r="T1048" s="261"/>
      <c r="U1048" s="340"/>
      <c r="V1048" s="340"/>
    </row>
    <row r="1049" spans="1:22" ht="13.5" customHeight="1">
      <c r="A1049" s="198">
        <v>2017</v>
      </c>
      <c r="B1049" s="116" t="s">
        <v>91</v>
      </c>
      <c r="C1049" s="151" t="s">
        <v>90</v>
      </c>
      <c r="D1049" s="116" t="s">
        <v>227</v>
      </c>
      <c r="E1049" s="118">
        <v>42988</v>
      </c>
      <c r="F1049" s="152" t="s">
        <v>2271</v>
      </c>
      <c r="G1049" s="199">
        <v>3</v>
      </c>
      <c r="H1049" s="120" t="s">
        <v>2272</v>
      </c>
      <c r="J1049" s="349"/>
      <c r="L1049" s="186"/>
      <c r="M1049" s="186"/>
      <c r="N1049" s="195"/>
      <c r="O1049" s="195"/>
      <c r="P1049" s="113"/>
      <c r="Q1049" s="113"/>
      <c r="R1049" s="113"/>
      <c r="S1049" s="113"/>
      <c r="T1049" s="113"/>
      <c r="U1049" s="115"/>
      <c r="V1049" s="115"/>
    </row>
    <row r="1050" spans="1:22" ht="13.5" customHeight="1">
      <c r="A1050" s="363">
        <v>2017</v>
      </c>
      <c r="B1050" s="116" t="s">
        <v>91</v>
      </c>
      <c r="C1050" s="116" t="s">
        <v>90</v>
      </c>
      <c r="D1050" s="342" t="s">
        <v>81</v>
      </c>
      <c r="E1050" s="118">
        <v>42770</v>
      </c>
      <c r="F1050" s="119" t="s">
        <v>2273</v>
      </c>
      <c r="G1050" s="199">
        <v>10</v>
      </c>
      <c r="H1050" s="120" t="s">
        <v>626</v>
      </c>
      <c r="I1050" s="261"/>
      <c r="J1050" s="93"/>
      <c r="K1050" s="271"/>
      <c r="L1050" s="352"/>
      <c r="M1050" s="352"/>
      <c r="N1050" s="352"/>
      <c r="O1050" s="352"/>
      <c r="P1050" s="352"/>
      <c r="Q1050" s="352"/>
      <c r="R1050" s="352"/>
      <c r="S1050" s="352"/>
      <c r="T1050" s="352"/>
      <c r="U1050" s="353"/>
      <c r="V1050" s="353"/>
    </row>
    <row r="1051" spans="1:22" ht="13.5" customHeight="1">
      <c r="A1051" s="363">
        <v>2017</v>
      </c>
      <c r="B1051" s="116" t="s">
        <v>91</v>
      </c>
      <c r="C1051" s="116" t="s">
        <v>90</v>
      </c>
      <c r="D1051" s="342" t="s">
        <v>81</v>
      </c>
      <c r="E1051" s="118">
        <v>42770</v>
      </c>
      <c r="F1051" s="119" t="s">
        <v>2274</v>
      </c>
      <c r="G1051" s="199">
        <v>10</v>
      </c>
      <c r="H1051" s="120" t="s">
        <v>342</v>
      </c>
      <c r="I1051" s="261"/>
      <c r="J1051" s="93"/>
      <c r="K1051" s="271"/>
      <c r="L1051" s="271"/>
      <c r="M1051" s="271"/>
      <c r="N1051" s="113"/>
      <c r="O1051" s="113"/>
    </row>
    <row r="1052" spans="1:22" ht="13.5" customHeight="1">
      <c r="A1052" s="363">
        <v>2017</v>
      </c>
      <c r="B1052" s="116" t="s">
        <v>91</v>
      </c>
      <c r="C1052" s="116" t="s">
        <v>90</v>
      </c>
      <c r="D1052" s="342" t="s">
        <v>58</v>
      </c>
      <c r="E1052" s="118">
        <v>42778</v>
      </c>
      <c r="F1052" s="119" t="s">
        <v>2273</v>
      </c>
      <c r="G1052" s="199">
        <v>5</v>
      </c>
      <c r="H1052" s="120" t="s">
        <v>244</v>
      </c>
      <c r="I1052" s="261"/>
      <c r="J1052" s="93"/>
      <c r="K1052" s="271"/>
      <c r="L1052" s="271"/>
      <c r="M1052" s="271"/>
      <c r="P1052" s="271"/>
      <c r="Q1052" s="271"/>
      <c r="R1052" s="271"/>
      <c r="S1052" s="271"/>
      <c r="T1052" s="271"/>
      <c r="U1052" s="372"/>
      <c r="V1052" s="372"/>
    </row>
    <row r="1053" spans="1:22" ht="13.5" customHeight="1">
      <c r="A1053" s="363">
        <v>2017</v>
      </c>
      <c r="B1053" s="116" t="s">
        <v>91</v>
      </c>
      <c r="C1053" s="116" t="s">
        <v>90</v>
      </c>
      <c r="D1053" s="342" t="s">
        <v>55</v>
      </c>
      <c r="E1053" s="118">
        <v>42784</v>
      </c>
      <c r="F1053" s="119" t="s">
        <v>2273</v>
      </c>
      <c r="G1053" s="199">
        <v>10</v>
      </c>
      <c r="H1053" s="120" t="s">
        <v>626</v>
      </c>
      <c r="I1053" s="261"/>
      <c r="J1053" s="262"/>
      <c r="K1053" s="271"/>
      <c r="L1053" s="186"/>
      <c r="M1053" s="186"/>
      <c r="N1053" s="352"/>
      <c r="O1053" s="352"/>
      <c r="P1053" s="271"/>
      <c r="Q1053" s="271"/>
      <c r="R1053" s="271"/>
      <c r="S1053" s="271"/>
      <c r="T1053" s="271"/>
      <c r="U1053" s="372"/>
      <c r="V1053" s="372"/>
    </row>
    <row r="1054" spans="1:22" ht="13.5" customHeight="1">
      <c r="A1054" s="363">
        <v>2017</v>
      </c>
      <c r="B1054" s="116" t="s">
        <v>91</v>
      </c>
      <c r="C1054" s="116" t="s">
        <v>90</v>
      </c>
      <c r="D1054" s="117" t="s">
        <v>222</v>
      </c>
      <c r="E1054" s="118">
        <v>42799</v>
      </c>
      <c r="F1054" s="119" t="s">
        <v>2275</v>
      </c>
      <c r="G1054" s="199">
        <v>7</v>
      </c>
      <c r="H1054" s="120" t="s">
        <v>2276</v>
      </c>
      <c r="I1054" s="261"/>
      <c r="J1054" s="189"/>
      <c r="K1054" s="271"/>
      <c r="L1054" s="186"/>
      <c r="M1054" s="186"/>
      <c r="P1054" s="195"/>
      <c r="Q1054" s="195"/>
      <c r="R1054" s="195"/>
      <c r="S1054" s="195"/>
      <c r="T1054" s="195"/>
      <c r="U1054" s="197"/>
      <c r="V1054" s="197"/>
    </row>
    <row r="1055" spans="1:22" ht="13.5" customHeight="1">
      <c r="A1055" s="363">
        <v>2017</v>
      </c>
      <c r="B1055" s="116" t="s">
        <v>91</v>
      </c>
      <c r="C1055" s="116" t="s">
        <v>90</v>
      </c>
      <c r="D1055" s="117" t="s">
        <v>222</v>
      </c>
      <c r="E1055" s="118">
        <v>42799</v>
      </c>
      <c r="F1055" s="119" t="s">
        <v>2277</v>
      </c>
      <c r="G1055" s="199">
        <v>3</v>
      </c>
      <c r="H1055" s="120" t="s">
        <v>2278</v>
      </c>
      <c r="I1055" s="261"/>
      <c r="J1055" s="189"/>
      <c r="K1055" s="195"/>
      <c r="L1055" s="352"/>
      <c r="M1055" s="352"/>
      <c r="N1055" s="195"/>
      <c r="O1055" s="195"/>
      <c r="P1055" s="271"/>
      <c r="Q1055" s="271"/>
      <c r="R1055" s="271"/>
      <c r="S1055" s="271"/>
      <c r="T1055" s="271"/>
      <c r="U1055" s="372"/>
      <c r="V1055" s="372"/>
    </row>
    <row r="1056" spans="1:22" ht="13.5" customHeight="1">
      <c r="A1056" s="363">
        <v>2017</v>
      </c>
      <c r="B1056" s="116" t="s">
        <v>91</v>
      </c>
      <c r="C1056" s="116" t="s">
        <v>90</v>
      </c>
      <c r="D1056" s="117" t="s">
        <v>222</v>
      </c>
      <c r="E1056" s="118">
        <v>42799</v>
      </c>
      <c r="F1056" s="119" t="s">
        <v>2279</v>
      </c>
      <c r="G1056" s="199">
        <v>7</v>
      </c>
      <c r="H1056" s="120" t="s">
        <v>849</v>
      </c>
      <c r="I1056" s="261"/>
      <c r="J1056" s="189"/>
      <c r="K1056" s="271"/>
      <c r="L1056" s="352"/>
      <c r="M1056" s="352"/>
      <c r="N1056" s="195"/>
      <c r="O1056" s="195"/>
      <c r="P1056" s="271"/>
      <c r="Q1056" s="271"/>
      <c r="R1056" s="271"/>
      <c r="S1056" s="271"/>
      <c r="T1056" s="271"/>
      <c r="U1056" s="372"/>
      <c r="V1056" s="372"/>
    </row>
    <row r="1057" spans="1:22" ht="13.5" customHeight="1">
      <c r="A1057" s="363">
        <v>2017</v>
      </c>
      <c r="B1057" s="116" t="s">
        <v>91</v>
      </c>
      <c r="C1057" s="116" t="s">
        <v>90</v>
      </c>
      <c r="D1057" s="117" t="s">
        <v>222</v>
      </c>
      <c r="E1057" s="118">
        <v>42799</v>
      </c>
      <c r="F1057" s="119" t="s">
        <v>2280</v>
      </c>
      <c r="G1057" s="199">
        <v>3</v>
      </c>
      <c r="H1057" s="120" t="s">
        <v>2281</v>
      </c>
      <c r="I1057" s="261"/>
      <c r="J1057" s="189"/>
      <c r="K1057" s="271"/>
      <c r="L1057" s="195"/>
      <c r="M1057" s="195"/>
      <c r="N1057" s="271"/>
      <c r="O1057" s="271"/>
      <c r="P1057" s="271"/>
      <c r="Q1057" s="271"/>
      <c r="R1057" s="271"/>
      <c r="S1057" s="271"/>
      <c r="T1057" s="271"/>
      <c r="U1057" s="372"/>
      <c r="V1057" s="372"/>
    </row>
    <row r="1058" spans="1:22" ht="13.5" customHeight="1">
      <c r="A1058" s="363">
        <v>2017</v>
      </c>
      <c r="B1058" s="116" t="s">
        <v>91</v>
      </c>
      <c r="C1058" s="116" t="s">
        <v>90</v>
      </c>
      <c r="D1058" s="117" t="s">
        <v>255</v>
      </c>
      <c r="E1058" s="118">
        <v>42820</v>
      </c>
      <c r="F1058" s="119" t="s">
        <v>2282</v>
      </c>
      <c r="G1058" s="199">
        <v>10</v>
      </c>
      <c r="H1058" s="120" t="s">
        <v>626</v>
      </c>
      <c r="I1058" s="261"/>
      <c r="J1058" s="189"/>
      <c r="K1058" s="271"/>
      <c r="L1058" s="186"/>
      <c r="M1058" s="186"/>
      <c r="N1058" s="271"/>
      <c r="O1058" s="271"/>
      <c r="P1058" s="271"/>
      <c r="Q1058" s="271"/>
      <c r="R1058" s="271"/>
      <c r="S1058" s="271"/>
      <c r="T1058" s="271"/>
      <c r="U1058" s="372"/>
      <c r="V1058" s="372"/>
    </row>
    <row r="1059" spans="1:22" ht="13.5" customHeight="1">
      <c r="A1059" s="198">
        <v>2017</v>
      </c>
      <c r="B1059" s="116" t="s">
        <v>91</v>
      </c>
      <c r="C1059" s="151" t="s">
        <v>90</v>
      </c>
      <c r="D1059" s="116" t="s">
        <v>227</v>
      </c>
      <c r="E1059" s="118">
        <v>42876</v>
      </c>
      <c r="F1059" s="152" t="s">
        <v>2283</v>
      </c>
      <c r="G1059" s="199">
        <v>3</v>
      </c>
      <c r="H1059" s="120" t="s">
        <v>2284</v>
      </c>
      <c r="J1059" s="189"/>
      <c r="K1059" s="195"/>
      <c r="L1059" s="186"/>
      <c r="M1059" s="186"/>
      <c r="N1059" s="271"/>
      <c r="O1059" s="271"/>
      <c r="P1059" s="271"/>
      <c r="Q1059" s="271"/>
      <c r="R1059" s="271"/>
      <c r="S1059" s="271"/>
      <c r="T1059" s="271"/>
      <c r="U1059" s="372"/>
      <c r="V1059" s="372"/>
    </row>
    <row r="1060" spans="1:22" ht="13.5" customHeight="1">
      <c r="A1060" s="198">
        <v>2017</v>
      </c>
      <c r="B1060" s="116" t="s">
        <v>91</v>
      </c>
      <c r="C1060" s="151" t="s">
        <v>90</v>
      </c>
      <c r="D1060" s="116" t="s">
        <v>227</v>
      </c>
      <c r="E1060" s="118">
        <v>42876</v>
      </c>
      <c r="F1060" s="152" t="s">
        <v>1117</v>
      </c>
      <c r="G1060" s="199">
        <v>10</v>
      </c>
      <c r="H1060" s="120" t="s">
        <v>2285</v>
      </c>
      <c r="J1060" s="189"/>
      <c r="K1060" s="352"/>
      <c r="L1060" s="352"/>
      <c r="M1060" s="352"/>
      <c r="N1060" s="271"/>
      <c r="O1060" s="271"/>
      <c r="P1060" s="195"/>
      <c r="Q1060" s="195"/>
      <c r="R1060" s="195"/>
      <c r="S1060" s="195"/>
      <c r="T1060" s="195"/>
      <c r="U1060" s="197"/>
      <c r="V1060" s="197"/>
    </row>
    <row r="1061" spans="1:22" ht="13.5" customHeight="1">
      <c r="A1061" s="198">
        <v>2017</v>
      </c>
      <c r="B1061" s="116" t="s">
        <v>91</v>
      </c>
      <c r="C1061" s="151" t="s">
        <v>90</v>
      </c>
      <c r="D1061" s="116" t="s">
        <v>227</v>
      </c>
      <c r="E1061" s="118">
        <v>42876</v>
      </c>
      <c r="F1061" s="152" t="s">
        <v>2286</v>
      </c>
      <c r="G1061" s="199">
        <v>7</v>
      </c>
      <c r="H1061" s="120" t="s">
        <v>2287</v>
      </c>
      <c r="J1061" s="189"/>
      <c r="K1061" s="352"/>
      <c r="L1061" s="113"/>
      <c r="M1061" s="113"/>
      <c r="N1061" s="271"/>
      <c r="O1061" s="271"/>
      <c r="P1061" s="271"/>
      <c r="Q1061" s="271"/>
      <c r="R1061" s="271"/>
      <c r="S1061" s="271"/>
      <c r="T1061" s="271"/>
      <c r="U1061" s="372"/>
      <c r="V1061" s="372"/>
    </row>
    <row r="1062" spans="1:22" ht="13.5" customHeight="1">
      <c r="A1062" s="198">
        <v>2017</v>
      </c>
      <c r="B1062" s="116" t="s">
        <v>91</v>
      </c>
      <c r="C1062" s="151" t="s">
        <v>90</v>
      </c>
      <c r="D1062" s="116" t="s">
        <v>227</v>
      </c>
      <c r="E1062" s="118">
        <v>42876</v>
      </c>
      <c r="F1062" s="152" t="s">
        <v>2288</v>
      </c>
      <c r="G1062" s="199">
        <v>3</v>
      </c>
      <c r="H1062" s="120" t="s">
        <v>2289</v>
      </c>
      <c r="J1062" s="189"/>
      <c r="K1062" s="271"/>
      <c r="N1062" s="271"/>
      <c r="O1062" s="271"/>
      <c r="P1062" s="271"/>
      <c r="Q1062" s="271"/>
      <c r="R1062" s="271"/>
      <c r="S1062" s="271"/>
      <c r="T1062" s="271"/>
      <c r="U1062" s="372"/>
      <c r="V1062" s="372"/>
    </row>
    <row r="1063" spans="1:22" ht="13.5" customHeight="1">
      <c r="A1063" s="198">
        <v>2017</v>
      </c>
      <c r="B1063" s="116"/>
      <c r="C1063" s="151"/>
      <c r="D1063" s="116"/>
      <c r="E1063" s="118"/>
      <c r="F1063" s="152"/>
      <c r="G1063" s="199">
        <f>SUM(G1045:G1062)</f>
        <v>125</v>
      </c>
      <c r="H1063" s="120"/>
      <c r="J1063" s="189"/>
      <c r="K1063" s="271"/>
      <c r="N1063" s="271"/>
      <c r="O1063" s="271"/>
      <c r="P1063" s="271"/>
      <c r="Q1063" s="271"/>
      <c r="R1063" s="271"/>
      <c r="S1063" s="271"/>
      <c r="T1063" s="271"/>
      <c r="U1063" s="372"/>
      <c r="V1063" s="372"/>
    </row>
    <row r="1064" spans="1:22" s="115" customFormat="1" ht="13.5" customHeight="1">
      <c r="A1064" s="134">
        <v>2018</v>
      </c>
      <c r="B1064" s="107" t="s">
        <v>91</v>
      </c>
      <c r="C1064" s="169" t="s">
        <v>90</v>
      </c>
      <c r="D1064" s="107" t="s">
        <v>222</v>
      </c>
      <c r="E1064" s="109">
        <v>43163</v>
      </c>
      <c r="F1064" s="170" t="s">
        <v>2290</v>
      </c>
      <c r="G1064" s="111">
        <v>10</v>
      </c>
      <c r="H1064" s="112" t="s">
        <v>1062</v>
      </c>
      <c r="I1064" s="113"/>
      <c r="J1064" s="114"/>
      <c r="K1064" s="113"/>
      <c r="L1064" s="113"/>
      <c r="M1064" s="113"/>
      <c r="N1064" s="113"/>
      <c r="O1064" s="113"/>
      <c r="P1064" s="113"/>
      <c r="Q1064" s="113"/>
      <c r="R1064" s="113"/>
      <c r="S1064" s="113"/>
      <c r="T1064" s="113"/>
    </row>
    <row r="1065" spans="1:22" s="115" customFormat="1" ht="13.5" customHeight="1">
      <c r="A1065" s="134">
        <v>2018</v>
      </c>
      <c r="B1065" s="107" t="s">
        <v>91</v>
      </c>
      <c r="C1065" s="169" t="s">
        <v>90</v>
      </c>
      <c r="D1065" s="107" t="s">
        <v>222</v>
      </c>
      <c r="E1065" s="109">
        <v>43163</v>
      </c>
      <c r="F1065" s="170" t="s">
        <v>2291</v>
      </c>
      <c r="G1065" s="111">
        <v>3</v>
      </c>
      <c r="H1065" s="112" t="s">
        <v>1064</v>
      </c>
      <c r="I1065" s="113"/>
      <c r="J1065" s="114"/>
      <c r="K1065" s="113"/>
      <c r="L1065" s="113"/>
      <c r="M1065" s="113"/>
      <c r="N1065" s="113"/>
      <c r="O1065" s="113"/>
      <c r="P1065" s="113"/>
      <c r="Q1065" s="113"/>
      <c r="R1065" s="113"/>
      <c r="S1065" s="113"/>
      <c r="T1065" s="113"/>
    </row>
    <row r="1066" spans="1:22" s="115" customFormat="1">
      <c r="A1066" s="134">
        <v>2018</v>
      </c>
      <c r="B1066" s="107" t="s">
        <v>91</v>
      </c>
      <c r="C1066" s="107" t="s">
        <v>90</v>
      </c>
      <c r="D1066" s="107" t="s">
        <v>227</v>
      </c>
      <c r="E1066" s="135">
        <v>43240</v>
      </c>
      <c r="F1066" s="136" t="s">
        <v>2292</v>
      </c>
      <c r="G1066" s="111">
        <v>10</v>
      </c>
      <c r="H1066" s="112" t="s">
        <v>1066</v>
      </c>
      <c r="I1066" s="113"/>
      <c r="J1066" s="113"/>
      <c r="K1066" s="113"/>
      <c r="L1066" s="113"/>
      <c r="M1066" s="113"/>
      <c r="N1066" s="113"/>
      <c r="O1066" s="113"/>
      <c r="P1066" s="113"/>
      <c r="Q1066" s="113"/>
      <c r="R1066" s="113"/>
      <c r="S1066" s="113"/>
      <c r="T1066" s="113"/>
    </row>
    <row r="1067" spans="1:22" s="115" customFormat="1">
      <c r="A1067" s="134">
        <v>2018</v>
      </c>
      <c r="B1067" s="107" t="s">
        <v>91</v>
      </c>
      <c r="C1067" s="107" t="s">
        <v>90</v>
      </c>
      <c r="D1067" s="107" t="s">
        <v>227</v>
      </c>
      <c r="E1067" s="135">
        <v>43240</v>
      </c>
      <c r="F1067" s="136" t="s">
        <v>2293</v>
      </c>
      <c r="G1067" s="111">
        <v>7</v>
      </c>
      <c r="H1067" s="112" t="s">
        <v>1068</v>
      </c>
      <c r="I1067" s="113"/>
      <c r="J1067" s="113"/>
      <c r="K1067" s="113"/>
      <c r="L1067" s="113"/>
      <c r="M1067" s="113"/>
      <c r="N1067" s="113"/>
      <c r="O1067" s="113"/>
      <c r="P1067" s="113"/>
      <c r="Q1067" s="113"/>
      <c r="R1067" s="113"/>
      <c r="S1067" s="113"/>
      <c r="T1067" s="113"/>
    </row>
    <row r="1068" spans="1:22" s="115" customFormat="1">
      <c r="A1068" s="134">
        <v>2018</v>
      </c>
      <c r="B1068" s="107" t="s">
        <v>91</v>
      </c>
      <c r="C1068" s="107" t="s">
        <v>90</v>
      </c>
      <c r="D1068" s="107" t="s">
        <v>227</v>
      </c>
      <c r="E1068" s="135">
        <v>43240</v>
      </c>
      <c r="F1068" s="136" t="s">
        <v>2294</v>
      </c>
      <c r="G1068" s="111">
        <v>10</v>
      </c>
      <c r="H1068" s="112" t="s">
        <v>1070</v>
      </c>
      <c r="I1068" s="113"/>
      <c r="J1068" s="113"/>
      <c r="K1068" s="113"/>
      <c r="L1068" s="113"/>
      <c r="M1068" s="113"/>
      <c r="N1068" s="113"/>
      <c r="O1068" s="113"/>
      <c r="P1068" s="113"/>
      <c r="Q1068" s="113"/>
      <c r="R1068" s="113"/>
      <c r="S1068" s="113"/>
      <c r="T1068" s="113"/>
    </row>
    <row r="1069" spans="1:22" s="115" customFormat="1">
      <c r="A1069" s="134">
        <v>2018</v>
      </c>
      <c r="B1069" s="107" t="s">
        <v>91</v>
      </c>
      <c r="C1069" s="107" t="s">
        <v>90</v>
      </c>
      <c r="D1069" s="107" t="s">
        <v>227</v>
      </c>
      <c r="E1069" s="135">
        <v>43240</v>
      </c>
      <c r="F1069" s="136" t="s">
        <v>2295</v>
      </c>
      <c r="G1069" s="111">
        <v>7</v>
      </c>
      <c r="H1069" s="112" t="s">
        <v>1072</v>
      </c>
      <c r="I1069" s="113"/>
      <c r="J1069" s="113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</row>
    <row r="1070" spans="1:22" s="115" customFormat="1">
      <c r="A1070" s="134">
        <v>2018</v>
      </c>
      <c r="B1070" s="107" t="s">
        <v>91</v>
      </c>
      <c r="C1070" s="107" t="s">
        <v>90</v>
      </c>
      <c r="D1070" s="107" t="s">
        <v>227</v>
      </c>
      <c r="E1070" s="135">
        <v>43240</v>
      </c>
      <c r="F1070" s="136" t="s">
        <v>2296</v>
      </c>
      <c r="G1070" s="111">
        <v>3</v>
      </c>
      <c r="H1070" s="112" t="s">
        <v>1074</v>
      </c>
      <c r="I1070" s="113"/>
      <c r="J1070" s="113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</row>
    <row r="1071" spans="1:22" s="115" customFormat="1">
      <c r="A1071" s="134">
        <v>2018</v>
      </c>
      <c r="B1071" s="107" t="s">
        <v>91</v>
      </c>
      <c r="C1071" s="107" t="s">
        <v>90</v>
      </c>
      <c r="D1071" s="107" t="s">
        <v>370</v>
      </c>
      <c r="E1071" s="109">
        <v>43247</v>
      </c>
      <c r="F1071" s="170" t="s">
        <v>2297</v>
      </c>
      <c r="G1071" s="111">
        <v>10</v>
      </c>
      <c r="H1071" s="112" t="s">
        <v>509</v>
      </c>
      <c r="I1071" s="113"/>
      <c r="J1071" s="113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</row>
    <row r="1072" spans="1:22" s="115" customFormat="1">
      <c r="A1072" s="134">
        <v>2018</v>
      </c>
      <c r="B1072" s="107" t="s">
        <v>91</v>
      </c>
      <c r="C1072" s="107" t="s">
        <v>90</v>
      </c>
      <c r="D1072" s="107" t="s">
        <v>370</v>
      </c>
      <c r="E1072" s="109">
        <v>43247</v>
      </c>
      <c r="F1072" s="170" t="s">
        <v>2298</v>
      </c>
      <c r="G1072" s="111">
        <v>15</v>
      </c>
      <c r="H1072" s="112" t="s">
        <v>590</v>
      </c>
      <c r="I1072" s="113"/>
      <c r="J1072" s="113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</row>
    <row r="1073" spans="1:20" s="115" customFormat="1">
      <c r="A1073" s="134">
        <v>2018</v>
      </c>
      <c r="B1073" s="107" t="s">
        <v>91</v>
      </c>
      <c r="C1073" s="107" t="s">
        <v>90</v>
      </c>
      <c r="D1073" s="107" t="s">
        <v>370</v>
      </c>
      <c r="E1073" s="109">
        <v>43247</v>
      </c>
      <c r="F1073" s="170" t="s">
        <v>2299</v>
      </c>
      <c r="G1073" s="111">
        <v>10</v>
      </c>
      <c r="H1073" s="112" t="s">
        <v>588</v>
      </c>
      <c r="I1073" s="113"/>
      <c r="J1073" s="113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</row>
    <row r="1074" spans="1:20">
      <c r="A1074" s="134">
        <v>2018</v>
      </c>
      <c r="B1074" s="107" t="s">
        <v>91</v>
      </c>
      <c r="C1074" s="107" t="s">
        <v>90</v>
      </c>
      <c r="D1074" s="107" t="s">
        <v>265</v>
      </c>
      <c r="E1074" s="109">
        <v>43352</v>
      </c>
      <c r="F1074" s="170" t="s">
        <v>2300</v>
      </c>
      <c r="G1074" s="111">
        <v>3</v>
      </c>
      <c r="H1074" s="112" t="s">
        <v>1010</v>
      </c>
      <c r="J1074" s="2"/>
    </row>
    <row r="1075" spans="1:20">
      <c r="A1075" s="134">
        <v>2018</v>
      </c>
      <c r="B1075" s="107" t="s">
        <v>91</v>
      </c>
      <c r="C1075" s="171" t="s">
        <v>90</v>
      </c>
      <c r="D1075" s="107" t="s">
        <v>265</v>
      </c>
      <c r="E1075" s="109">
        <v>43352</v>
      </c>
      <c r="F1075" s="170" t="s">
        <v>2301</v>
      </c>
      <c r="G1075" s="172">
        <v>10</v>
      </c>
      <c r="H1075" s="112" t="s">
        <v>1080</v>
      </c>
      <c r="J1075" s="2"/>
    </row>
    <row r="1076" spans="1:20">
      <c r="A1076" s="134">
        <v>2018</v>
      </c>
      <c r="B1076" s="107" t="s">
        <v>91</v>
      </c>
      <c r="C1076" s="171" t="s">
        <v>90</v>
      </c>
      <c r="D1076" s="107" t="s">
        <v>265</v>
      </c>
      <c r="E1076" s="109">
        <v>43352</v>
      </c>
      <c r="F1076" s="170" t="s">
        <v>2302</v>
      </c>
      <c r="G1076" s="172">
        <v>3</v>
      </c>
      <c r="H1076" s="112" t="s">
        <v>1082</v>
      </c>
      <c r="J1076" s="2"/>
    </row>
    <row r="1077" spans="1:20">
      <c r="A1077" s="134">
        <v>2018</v>
      </c>
      <c r="B1077" s="107" t="s">
        <v>91</v>
      </c>
      <c r="C1077" s="171" t="s">
        <v>90</v>
      </c>
      <c r="D1077" s="107" t="s">
        <v>265</v>
      </c>
      <c r="E1077" s="109">
        <v>43352</v>
      </c>
      <c r="F1077" s="170" t="s">
        <v>2303</v>
      </c>
      <c r="G1077" s="172">
        <v>10</v>
      </c>
      <c r="H1077" s="112" t="s">
        <v>284</v>
      </c>
      <c r="J1077" s="2"/>
    </row>
    <row r="1078" spans="1:20">
      <c r="A1078" s="134">
        <v>2018</v>
      </c>
      <c r="B1078" s="107" t="s">
        <v>91</v>
      </c>
      <c r="C1078" s="171" t="s">
        <v>90</v>
      </c>
      <c r="D1078" s="107" t="s">
        <v>265</v>
      </c>
      <c r="E1078" s="109">
        <v>43352</v>
      </c>
      <c r="F1078" s="136" t="s">
        <v>2304</v>
      </c>
      <c r="G1078" s="172">
        <v>3</v>
      </c>
      <c r="H1078" s="112" t="s">
        <v>1085</v>
      </c>
      <c r="J1078" s="2"/>
    </row>
    <row r="1079" spans="1:20" s="115" customFormat="1" ht="13.5" customHeight="1">
      <c r="A1079" s="134">
        <v>2018</v>
      </c>
      <c r="B1079" s="107"/>
      <c r="C1079" s="169"/>
      <c r="D1079" s="107"/>
      <c r="E1079" s="109"/>
      <c r="F1079" s="170"/>
      <c r="G1079" s="111">
        <f>SUM(G1064:G1078)</f>
        <v>114</v>
      </c>
      <c r="H1079" s="112"/>
      <c r="I1079" s="113"/>
      <c r="J1079" s="114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0">
      <c r="A1080" s="137">
        <v>2019</v>
      </c>
      <c r="B1080" s="73" t="s">
        <v>91</v>
      </c>
      <c r="C1080" s="143" t="s">
        <v>90</v>
      </c>
      <c r="D1080" s="138" t="s">
        <v>227</v>
      </c>
      <c r="E1080" s="139">
        <v>43604</v>
      </c>
      <c r="F1080" s="140" t="s">
        <v>2305</v>
      </c>
      <c r="G1080" s="141">
        <v>3</v>
      </c>
      <c r="H1080" s="142" t="s">
        <v>1087</v>
      </c>
    </row>
    <row r="1081" spans="1:20">
      <c r="A1081" s="137">
        <v>2019</v>
      </c>
      <c r="B1081" s="73" t="s">
        <v>91</v>
      </c>
      <c r="C1081" s="143" t="s">
        <v>90</v>
      </c>
      <c r="D1081" s="138" t="s">
        <v>227</v>
      </c>
      <c r="E1081" s="139">
        <v>43604</v>
      </c>
      <c r="F1081" s="140" t="s">
        <v>2306</v>
      </c>
      <c r="G1081" s="141">
        <v>7</v>
      </c>
      <c r="H1081" s="142" t="s">
        <v>747</v>
      </c>
    </row>
    <row r="1082" spans="1:20">
      <c r="A1082" s="137">
        <v>2019</v>
      </c>
      <c r="B1082" s="73" t="s">
        <v>91</v>
      </c>
      <c r="C1082" s="143" t="s">
        <v>90</v>
      </c>
      <c r="D1082" s="138" t="s">
        <v>227</v>
      </c>
      <c r="E1082" s="139">
        <v>43604</v>
      </c>
      <c r="F1082" s="140" t="s">
        <v>2307</v>
      </c>
      <c r="G1082" s="141">
        <v>10</v>
      </c>
      <c r="H1082" s="142" t="s">
        <v>590</v>
      </c>
    </row>
    <row r="1083" spans="1:20">
      <c r="A1083" s="137">
        <v>2019</v>
      </c>
      <c r="B1083" s="73" t="s">
        <v>91</v>
      </c>
      <c r="C1083" s="143" t="s">
        <v>90</v>
      </c>
      <c r="D1083" s="138" t="s">
        <v>227</v>
      </c>
      <c r="E1083" s="139">
        <v>43604</v>
      </c>
      <c r="F1083" s="140" t="s">
        <v>2308</v>
      </c>
      <c r="G1083" s="141">
        <v>3</v>
      </c>
      <c r="H1083" s="142" t="s">
        <v>1090</v>
      </c>
    </row>
    <row r="1084" spans="1:20">
      <c r="A1084" s="137">
        <v>2019</v>
      </c>
      <c r="B1084" s="73" t="s">
        <v>91</v>
      </c>
      <c r="C1084" s="143" t="s">
        <v>90</v>
      </c>
      <c r="D1084" s="138" t="s">
        <v>227</v>
      </c>
      <c r="E1084" s="139">
        <v>43604</v>
      </c>
      <c r="F1084" s="140" t="s">
        <v>2309</v>
      </c>
      <c r="G1084" s="141">
        <v>10</v>
      </c>
      <c r="H1084" s="142" t="s">
        <v>1092</v>
      </c>
    </row>
    <row r="1085" spans="1:20">
      <c r="A1085" s="137">
        <v>2019</v>
      </c>
      <c r="B1085" s="73" t="s">
        <v>91</v>
      </c>
      <c r="C1085" s="143" t="s">
        <v>90</v>
      </c>
      <c r="D1085" s="138" t="s">
        <v>227</v>
      </c>
      <c r="E1085" s="139">
        <v>43604</v>
      </c>
      <c r="F1085" s="140" t="s">
        <v>2310</v>
      </c>
      <c r="G1085" s="141">
        <v>3</v>
      </c>
      <c r="H1085" s="142" t="s">
        <v>1094</v>
      </c>
    </row>
    <row r="1086" spans="1:20">
      <c r="A1086" s="147">
        <v>2019</v>
      </c>
      <c r="B1086" s="73" t="s">
        <v>91</v>
      </c>
      <c r="C1086" s="72" t="s">
        <v>90</v>
      </c>
      <c r="D1086" s="73" t="s">
        <v>78</v>
      </c>
      <c r="E1086" s="85">
        <v>43611</v>
      </c>
      <c r="F1086" s="150" t="s">
        <v>2311</v>
      </c>
      <c r="G1086" s="87">
        <v>10</v>
      </c>
      <c r="H1086" s="105" t="s">
        <v>588</v>
      </c>
      <c r="J1086" s="2"/>
    </row>
    <row r="1087" spans="1:20">
      <c r="A1087" s="173">
        <v>2019</v>
      </c>
      <c r="B1087" s="73" t="s">
        <v>91</v>
      </c>
      <c r="C1087" s="174" t="s">
        <v>90</v>
      </c>
      <c r="D1087" s="174" t="s">
        <v>277</v>
      </c>
      <c r="E1087" s="175">
        <v>43716</v>
      </c>
      <c r="F1087" s="176" t="s">
        <v>2312</v>
      </c>
      <c r="G1087" s="173">
        <v>7</v>
      </c>
      <c r="H1087" s="105" t="s">
        <v>751</v>
      </c>
    </row>
    <row r="1088" spans="1:20">
      <c r="A1088" s="173">
        <v>2019</v>
      </c>
      <c r="B1088" s="73" t="s">
        <v>91</v>
      </c>
      <c r="C1088" s="174" t="s">
        <v>90</v>
      </c>
      <c r="D1088" s="174" t="s">
        <v>277</v>
      </c>
      <c r="E1088" s="175">
        <v>43716</v>
      </c>
      <c r="F1088" s="176" t="s">
        <v>2313</v>
      </c>
      <c r="G1088" s="173">
        <v>7</v>
      </c>
      <c r="H1088" s="105" t="s">
        <v>1098</v>
      </c>
    </row>
    <row r="1089" spans="1:22">
      <c r="A1089" s="173">
        <v>2019</v>
      </c>
      <c r="B1089" s="73" t="s">
        <v>91</v>
      </c>
      <c r="C1089" s="174" t="s">
        <v>90</v>
      </c>
      <c r="D1089" s="174" t="s">
        <v>277</v>
      </c>
      <c r="E1089" s="175">
        <v>43716</v>
      </c>
      <c r="F1089" s="176" t="s">
        <v>2314</v>
      </c>
      <c r="G1089" s="173">
        <v>7</v>
      </c>
      <c r="H1089" s="105" t="s">
        <v>1100</v>
      </c>
    </row>
    <row r="1090" spans="1:22">
      <c r="A1090" s="173">
        <v>2019</v>
      </c>
      <c r="B1090" s="73" t="s">
        <v>91</v>
      </c>
      <c r="C1090" s="174" t="s">
        <v>90</v>
      </c>
      <c r="D1090" s="174" t="s">
        <v>277</v>
      </c>
      <c r="E1090" s="175">
        <v>43716</v>
      </c>
      <c r="F1090" s="176" t="s">
        <v>2315</v>
      </c>
      <c r="G1090" s="173">
        <v>3</v>
      </c>
      <c r="H1090" s="105" t="s">
        <v>1082</v>
      </c>
    </row>
    <row r="1091" spans="1:22">
      <c r="A1091" s="173">
        <v>2019</v>
      </c>
      <c r="B1091" s="73" t="s">
        <v>91</v>
      </c>
      <c r="C1091" s="174" t="s">
        <v>90</v>
      </c>
      <c r="D1091" s="174" t="s">
        <v>277</v>
      </c>
      <c r="E1091" s="175">
        <v>43716</v>
      </c>
      <c r="F1091" s="176" t="s">
        <v>2316</v>
      </c>
      <c r="G1091" s="173">
        <v>10</v>
      </c>
      <c r="H1091" s="105" t="s">
        <v>1103</v>
      </c>
    </row>
    <row r="1092" spans="1:22">
      <c r="A1092" s="173">
        <v>2019</v>
      </c>
      <c r="B1092" s="73" t="s">
        <v>91</v>
      </c>
      <c r="C1092" s="174" t="s">
        <v>90</v>
      </c>
      <c r="D1092" s="174" t="s">
        <v>277</v>
      </c>
      <c r="E1092" s="175">
        <v>43716</v>
      </c>
      <c r="F1092" s="176" t="s">
        <v>2317</v>
      </c>
      <c r="G1092" s="173">
        <v>10</v>
      </c>
      <c r="H1092" s="105" t="s">
        <v>1105</v>
      </c>
    </row>
    <row r="1093" spans="1:22">
      <c r="A1093" s="173">
        <v>2019</v>
      </c>
      <c r="B1093" s="73" t="s">
        <v>91</v>
      </c>
      <c r="C1093" s="174" t="s">
        <v>90</v>
      </c>
      <c r="D1093" s="73" t="s">
        <v>319</v>
      </c>
      <c r="E1093" s="175">
        <v>43750</v>
      </c>
      <c r="F1093" s="150" t="s">
        <v>2318</v>
      </c>
      <c r="G1093" s="173">
        <v>5</v>
      </c>
      <c r="H1093" s="105" t="s">
        <v>236</v>
      </c>
    </row>
    <row r="1094" spans="1:22">
      <c r="A1094" s="173">
        <v>2019</v>
      </c>
      <c r="B1094" s="73" t="s">
        <v>91</v>
      </c>
      <c r="C1094" s="174" t="s">
        <v>90</v>
      </c>
      <c r="D1094" s="73" t="s">
        <v>319</v>
      </c>
      <c r="E1094" s="175">
        <v>43750</v>
      </c>
      <c r="F1094" s="150" t="s">
        <v>2318</v>
      </c>
      <c r="G1094" s="173">
        <v>5</v>
      </c>
      <c r="H1094" s="105" t="s">
        <v>273</v>
      </c>
    </row>
    <row r="1095" spans="1:22">
      <c r="A1095" s="173">
        <v>2019</v>
      </c>
      <c r="B1095" s="73" t="s">
        <v>91</v>
      </c>
      <c r="C1095" s="174" t="s">
        <v>90</v>
      </c>
      <c r="D1095" s="73" t="s">
        <v>1107</v>
      </c>
      <c r="E1095" s="175">
        <v>43765</v>
      </c>
      <c r="F1095" s="150" t="s">
        <v>2303</v>
      </c>
      <c r="G1095" s="173">
        <v>5</v>
      </c>
      <c r="H1095" s="105" t="s">
        <v>243</v>
      </c>
    </row>
    <row r="1096" spans="1:22">
      <c r="A1096" s="173">
        <v>2019</v>
      </c>
      <c r="B1096" s="73" t="s">
        <v>91</v>
      </c>
      <c r="C1096" s="174" t="s">
        <v>90</v>
      </c>
      <c r="D1096" s="73" t="s">
        <v>1107</v>
      </c>
      <c r="E1096" s="175">
        <v>43765</v>
      </c>
      <c r="F1096" s="150" t="s">
        <v>2303</v>
      </c>
      <c r="G1096" s="173">
        <v>5</v>
      </c>
      <c r="H1096" s="105" t="s">
        <v>244</v>
      </c>
    </row>
    <row r="1097" spans="1:22" ht="13.5" customHeight="1">
      <c r="A1097" s="147">
        <v>2019</v>
      </c>
      <c r="C1097" s="148"/>
      <c r="F1097" s="88"/>
      <c r="G1097" s="133">
        <f>SUM(G1080:G1096)</f>
        <v>110</v>
      </c>
      <c r="H1097" s="105"/>
      <c r="J1097" s="93"/>
    </row>
    <row r="1098" spans="1:22" ht="13.5" customHeight="1">
      <c r="A1098" s="144" t="s">
        <v>46</v>
      </c>
      <c r="B1098" s="125"/>
      <c r="C1098" s="145" t="s">
        <v>1123</v>
      </c>
      <c r="D1098" s="125"/>
      <c r="E1098" s="127"/>
      <c r="F1098" s="146"/>
      <c r="G1098" s="129">
        <f>G1063+G1079+G1097</f>
        <v>349</v>
      </c>
      <c r="H1098" s="130"/>
      <c r="J1098" s="93"/>
    </row>
    <row r="1099" spans="1:22" ht="13.5" customHeight="1">
      <c r="A1099" s="147"/>
      <c r="C1099" s="148"/>
      <c r="F1099" s="88"/>
      <c r="G1099" s="133"/>
      <c r="H1099" s="105"/>
      <c r="J1099" s="93"/>
    </row>
    <row r="1100" spans="1:22" ht="13.5" customHeight="1">
      <c r="A1100" s="198">
        <v>2017</v>
      </c>
      <c r="B1100" s="116" t="s">
        <v>91</v>
      </c>
      <c r="C1100" s="151" t="s">
        <v>106</v>
      </c>
      <c r="D1100" s="116" t="s">
        <v>227</v>
      </c>
      <c r="E1100" s="118">
        <v>42988</v>
      </c>
      <c r="F1100" s="152" t="s">
        <v>2319</v>
      </c>
      <c r="G1100" s="199">
        <v>10</v>
      </c>
      <c r="H1100" s="120" t="s">
        <v>2320</v>
      </c>
      <c r="J1100" s="349"/>
      <c r="L1100" s="352"/>
      <c r="M1100" s="352"/>
      <c r="N1100" s="261"/>
      <c r="O1100" s="261"/>
      <c r="P1100" s="261"/>
      <c r="Q1100" s="261"/>
      <c r="R1100" s="261"/>
      <c r="S1100" s="261"/>
      <c r="T1100" s="261"/>
      <c r="U1100" s="340"/>
      <c r="V1100" s="340"/>
    </row>
    <row r="1101" spans="1:22" ht="13.5" customHeight="1">
      <c r="A1101" s="198">
        <v>2017</v>
      </c>
      <c r="B1101" s="116" t="s">
        <v>91</v>
      </c>
      <c r="C1101" s="151" t="s">
        <v>106</v>
      </c>
      <c r="D1101" s="116" t="s">
        <v>227</v>
      </c>
      <c r="E1101" s="118">
        <v>42988</v>
      </c>
      <c r="F1101" s="152" t="s">
        <v>2321</v>
      </c>
      <c r="G1101" s="199">
        <v>3</v>
      </c>
      <c r="H1101" s="120" t="s">
        <v>2322</v>
      </c>
      <c r="J1101" s="349"/>
      <c r="N1101" s="261"/>
      <c r="O1101" s="261"/>
      <c r="P1101" s="261"/>
      <c r="Q1101" s="261"/>
      <c r="R1101" s="261"/>
      <c r="S1101" s="261"/>
      <c r="T1101" s="261"/>
      <c r="U1101" s="340"/>
      <c r="V1101" s="340"/>
    </row>
    <row r="1102" spans="1:22" ht="13.5" customHeight="1">
      <c r="A1102" s="198">
        <v>2017</v>
      </c>
      <c r="B1102" s="116" t="s">
        <v>91</v>
      </c>
      <c r="C1102" s="151" t="s">
        <v>106</v>
      </c>
      <c r="D1102" s="116" t="s">
        <v>227</v>
      </c>
      <c r="E1102" s="118">
        <v>42988</v>
      </c>
      <c r="F1102" s="152" t="s">
        <v>2323</v>
      </c>
      <c r="G1102" s="199">
        <v>7</v>
      </c>
      <c r="H1102" s="120" t="s">
        <v>2324</v>
      </c>
      <c r="J1102" s="349"/>
      <c r="L1102" s="195"/>
      <c r="M1102" s="195"/>
      <c r="N1102" s="271"/>
      <c r="O1102" s="271"/>
      <c r="P1102" s="352"/>
      <c r="Q1102" s="352"/>
      <c r="R1102" s="352"/>
      <c r="S1102" s="352"/>
      <c r="T1102" s="352"/>
      <c r="U1102" s="353"/>
      <c r="V1102" s="353"/>
    </row>
    <row r="1103" spans="1:22" ht="13.5" customHeight="1">
      <c r="A1103" s="198">
        <v>2017</v>
      </c>
      <c r="B1103" s="116" t="s">
        <v>91</v>
      </c>
      <c r="C1103" s="151" t="s">
        <v>106</v>
      </c>
      <c r="D1103" s="116" t="s">
        <v>227</v>
      </c>
      <c r="E1103" s="118">
        <v>42988</v>
      </c>
      <c r="F1103" s="152" t="s">
        <v>2325</v>
      </c>
      <c r="G1103" s="199">
        <v>3</v>
      </c>
      <c r="H1103" s="120" t="s">
        <v>2326</v>
      </c>
      <c r="J1103" s="349"/>
      <c r="L1103" s="195"/>
      <c r="M1103" s="195"/>
      <c r="N1103" s="271"/>
      <c r="O1103" s="271"/>
      <c r="P1103" s="271"/>
      <c r="Q1103" s="271"/>
      <c r="R1103" s="271"/>
      <c r="S1103" s="271"/>
      <c r="T1103" s="271"/>
      <c r="U1103" s="372"/>
      <c r="V1103" s="372"/>
    </row>
    <row r="1104" spans="1:22" ht="13.5" customHeight="1">
      <c r="A1104" s="198">
        <v>2017</v>
      </c>
      <c r="B1104" s="116" t="s">
        <v>91</v>
      </c>
      <c r="C1104" s="151" t="s">
        <v>106</v>
      </c>
      <c r="D1104" s="116" t="s">
        <v>227</v>
      </c>
      <c r="E1104" s="118">
        <v>42988</v>
      </c>
      <c r="F1104" s="152" t="s">
        <v>2327</v>
      </c>
      <c r="G1104" s="199">
        <v>7</v>
      </c>
      <c r="H1104" s="120" t="s">
        <v>2328</v>
      </c>
      <c r="J1104" s="349"/>
      <c r="L1104" s="271"/>
      <c r="M1104" s="271"/>
      <c r="N1104" s="271"/>
      <c r="O1104" s="271"/>
      <c r="P1104" s="271"/>
      <c r="Q1104" s="271"/>
      <c r="R1104" s="271"/>
      <c r="S1104" s="271"/>
      <c r="T1104" s="271"/>
      <c r="U1104" s="372"/>
      <c r="V1104" s="372"/>
    </row>
    <row r="1105" spans="1:22" ht="13.5" customHeight="1">
      <c r="A1105" s="198">
        <v>2017</v>
      </c>
      <c r="B1105" s="116" t="s">
        <v>91</v>
      </c>
      <c r="C1105" s="151" t="s">
        <v>106</v>
      </c>
      <c r="D1105" s="116" t="s">
        <v>227</v>
      </c>
      <c r="E1105" s="118">
        <v>42988</v>
      </c>
      <c r="F1105" s="152" t="s">
        <v>2329</v>
      </c>
      <c r="G1105" s="199">
        <v>10</v>
      </c>
      <c r="H1105" s="120" t="s">
        <v>2330</v>
      </c>
      <c r="J1105" s="349"/>
      <c r="L1105" s="271"/>
      <c r="M1105" s="271"/>
      <c r="N1105" s="271"/>
      <c r="O1105" s="271"/>
      <c r="P1105" s="271"/>
      <c r="Q1105" s="271"/>
      <c r="R1105" s="271"/>
      <c r="S1105" s="271"/>
      <c r="T1105" s="271"/>
      <c r="U1105" s="372"/>
      <c r="V1105" s="372"/>
    </row>
    <row r="1106" spans="1:22" ht="13.5" customHeight="1">
      <c r="A1106" s="363">
        <v>2017</v>
      </c>
      <c r="B1106" s="116" t="s">
        <v>91</v>
      </c>
      <c r="C1106" s="116" t="s">
        <v>106</v>
      </c>
      <c r="D1106" s="117" t="s">
        <v>222</v>
      </c>
      <c r="E1106" s="118">
        <v>42799</v>
      </c>
      <c r="F1106" s="119" t="s">
        <v>2331</v>
      </c>
      <c r="G1106" s="199">
        <v>7</v>
      </c>
      <c r="H1106" s="120" t="s">
        <v>1128</v>
      </c>
      <c r="I1106" s="261"/>
      <c r="J1106" s="189"/>
      <c r="K1106" s="374"/>
      <c r="L1106" s="195"/>
      <c r="M1106" s="195"/>
      <c r="N1106" s="352"/>
      <c r="O1106" s="352"/>
      <c r="P1106" s="352"/>
      <c r="Q1106" s="352"/>
      <c r="R1106" s="352"/>
      <c r="S1106" s="352"/>
      <c r="T1106" s="352"/>
      <c r="U1106" s="353"/>
      <c r="V1106" s="353"/>
    </row>
    <row r="1107" spans="1:22" ht="13.5" customHeight="1">
      <c r="A1107" s="363">
        <v>2017</v>
      </c>
      <c r="B1107" s="116" t="s">
        <v>91</v>
      </c>
      <c r="C1107" s="116" t="s">
        <v>106</v>
      </c>
      <c r="D1107" s="117" t="s">
        <v>222</v>
      </c>
      <c r="E1107" s="118">
        <v>42799</v>
      </c>
      <c r="F1107" s="119" t="s">
        <v>2332</v>
      </c>
      <c r="G1107" s="199">
        <v>3</v>
      </c>
      <c r="H1107" s="120" t="s">
        <v>2333</v>
      </c>
      <c r="I1107" s="261"/>
      <c r="J1107" s="189"/>
      <c r="K1107" s="113"/>
      <c r="L1107" s="271"/>
      <c r="M1107" s="271"/>
      <c r="N1107" s="271"/>
      <c r="O1107" s="271"/>
      <c r="P1107" s="352"/>
      <c r="Q1107" s="352"/>
      <c r="R1107" s="352"/>
      <c r="S1107" s="352"/>
      <c r="T1107" s="352"/>
      <c r="U1107" s="353"/>
      <c r="V1107" s="353"/>
    </row>
    <row r="1108" spans="1:22" ht="13.5" customHeight="1">
      <c r="A1108" s="363">
        <v>2017</v>
      </c>
      <c r="B1108" s="116" t="s">
        <v>91</v>
      </c>
      <c r="C1108" s="116" t="s">
        <v>106</v>
      </c>
      <c r="D1108" s="117" t="s">
        <v>222</v>
      </c>
      <c r="E1108" s="118">
        <v>42799</v>
      </c>
      <c r="F1108" s="119" t="s">
        <v>2334</v>
      </c>
      <c r="G1108" s="199">
        <v>10</v>
      </c>
      <c r="H1108" s="120" t="s">
        <v>2335</v>
      </c>
      <c r="I1108" s="261"/>
      <c r="J1108" s="189"/>
      <c r="K1108" s="352"/>
      <c r="L1108" s="271"/>
      <c r="M1108" s="271"/>
      <c r="N1108" s="271"/>
      <c r="O1108" s="271"/>
      <c r="P1108" s="352"/>
      <c r="Q1108" s="352"/>
      <c r="R1108" s="352"/>
      <c r="S1108" s="352"/>
      <c r="T1108" s="352"/>
      <c r="U1108" s="353"/>
      <c r="V1108" s="353"/>
    </row>
    <row r="1109" spans="1:22" ht="13.5" customHeight="1">
      <c r="A1109" s="363">
        <v>2017</v>
      </c>
      <c r="B1109" s="116" t="s">
        <v>91</v>
      </c>
      <c r="C1109" s="116" t="s">
        <v>106</v>
      </c>
      <c r="D1109" s="117" t="s">
        <v>222</v>
      </c>
      <c r="E1109" s="118">
        <v>42799</v>
      </c>
      <c r="F1109" s="119" t="s">
        <v>2336</v>
      </c>
      <c r="G1109" s="199">
        <v>10</v>
      </c>
      <c r="H1109" s="120" t="s">
        <v>2337</v>
      </c>
      <c r="I1109" s="261"/>
      <c r="J1109" s="189"/>
      <c r="K1109" s="186"/>
      <c r="L1109" s="271"/>
      <c r="M1109" s="271"/>
      <c r="N1109" s="195"/>
      <c r="O1109" s="195"/>
      <c r="P1109" s="352"/>
      <c r="Q1109" s="352"/>
      <c r="R1109" s="352"/>
      <c r="S1109" s="352"/>
      <c r="T1109" s="352"/>
      <c r="U1109" s="353"/>
      <c r="V1109" s="353"/>
    </row>
    <row r="1110" spans="1:22" ht="13.5" customHeight="1">
      <c r="A1110" s="363">
        <v>2017</v>
      </c>
      <c r="B1110" s="116" t="s">
        <v>91</v>
      </c>
      <c r="C1110" s="116" t="s">
        <v>106</v>
      </c>
      <c r="D1110" s="117" t="s">
        <v>222</v>
      </c>
      <c r="E1110" s="118">
        <v>42799</v>
      </c>
      <c r="F1110" s="119" t="s">
        <v>2338</v>
      </c>
      <c r="G1110" s="199">
        <v>7</v>
      </c>
      <c r="H1110" s="120" t="s">
        <v>2339</v>
      </c>
      <c r="I1110" s="261"/>
      <c r="J1110" s="189"/>
      <c r="K1110" s="195"/>
      <c r="L1110" s="271"/>
      <c r="M1110" s="271"/>
      <c r="N1110" s="352"/>
      <c r="O1110" s="352"/>
      <c r="P1110" s="195"/>
      <c r="Q1110" s="195"/>
      <c r="R1110" s="195"/>
      <c r="S1110" s="195"/>
      <c r="T1110" s="195"/>
      <c r="U1110" s="197"/>
      <c r="V1110" s="197"/>
    </row>
    <row r="1111" spans="1:22" ht="13.5" customHeight="1">
      <c r="A1111" s="363">
        <v>2017</v>
      </c>
      <c r="B1111" s="116" t="s">
        <v>91</v>
      </c>
      <c r="C1111" s="116" t="s">
        <v>106</v>
      </c>
      <c r="D1111" s="117" t="s">
        <v>346</v>
      </c>
      <c r="E1111" s="118">
        <v>42813</v>
      </c>
      <c r="F1111" s="119" t="s">
        <v>2340</v>
      </c>
      <c r="G1111" s="199">
        <v>10</v>
      </c>
      <c r="H1111" s="120" t="s">
        <v>626</v>
      </c>
      <c r="I1111" s="261"/>
      <c r="J1111" s="189"/>
      <c r="K1111" s="271"/>
      <c r="L1111" s="271"/>
      <c r="M1111" s="271"/>
      <c r="N1111" s="352"/>
      <c r="O1111" s="352"/>
      <c r="P1111" s="195"/>
      <c r="Q1111" s="195"/>
      <c r="R1111" s="195"/>
      <c r="S1111" s="195"/>
      <c r="T1111" s="195"/>
      <c r="U1111" s="197"/>
      <c r="V1111" s="197"/>
    </row>
    <row r="1112" spans="1:22" ht="13.5" customHeight="1">
      <c r="A1112" s="198">
        <v>2017</v>
      </c>
      <c r="B1112" s="116" t="s">
        <v>91</v>
      </c>
      <c r="C1112" s="151" t="s">
        <v>106</v>
      </c>
      <c r="D1112" s="116" t="s">
        <v>227</v>
      </c>
      <c r="E1112" s="118">
        <v>42876</v>
      </c>
      <c r="F1112" s="152" t="s">
        <v>2341</v>
      </c>
      <c r="G1112" s="199">
        <v>10</v>
      </c>
      <c r="H1112" s="120" t="s">
        <v>2342</v>
      </c>
      <c r="J1112" s="189"/>
      <c r="K1112" s="271"/>
      <c r="L1112" s="271"/>
      <c r="M1112" s="271"/>
      <c r="N1112" s="352"/>
      <c r="O1112" s="352"/>
      <c r="P1112" s="195"/>
      <c r="Q1112" s="195"/>
      <c r="R1112" s="195"/>
      <c r="S1112" s="195"/>
      <c r="T1112" s="195"/>
      <c r="U1112" s="197"/>
      <c r="V1112" s="197"/>
    </row>
    <row r="1113" spans="1:22" ht="13.5" customHeight="1">
      <c r="A1113" s="198">
        <v>2017</v>
      </c>
      <c r="B1113" s="116" t="s">
        <v>91</v>
      </c>
      <c r="C1113" s="151" t="s">
        <v>106</v>
      </c>
      <c r="D1113" s="116" t="s">
        <v>227</v>
      </c>
      <c r="E1113" s="118">
        <v>42876</v>
      </c>
      <c r="F1113" s="152" t="s">
        <v>2343</v>
      </c>
      <c r="G1113" s="199">
        <v>7</v>
      </c>
      <c r="H1113" s="120" t="s">
        <v>2344</v>
      </c>
      <c r="J1113" s="189"/>
      <c r="K1113" s="271"/>
      <c r="L1113" s="195"/>
      <c r="M1113" s="195"/>
      <c r="N1113" s="352"/>
      <c r="O1113" s="352"/>
      <c r="P1113" s="186"/>
      <c r="Q1113" s="186"/>
      <c r="R1113" s="186"/>
      <c r="S1113" s="186"/>
      <c r="T1113" s="186"/>
      <c r="U1113" s="188"/>
      <c r="V1113" s="188"/>
    </row>
    <row r="1114" spans="1:22" ht="13.5" customHeight="1">
      <c r="A1114" s="198">
        <v>2017</v>
      </c>
      <c r="B1114" s="116" t="s">
        <v>91</v>
      </c>
      <c r="C1114" s="151" t="s">
        <v>106</v>
      </c>
      <c r="D1114" s="116" t="s">
        <v>227</v>
      </c>
      <c r="E1114" s="118">
        <v>42876</v>
      </c>
      <c r="F1114" s="152" t="s">
        <v>2345</v>
      </c>
      <c r="G1114" s="199">
        <v>3</v>
      </c>
      <c r="H1114" s="120" t="s">
        <v>2346</v>
      </c>
      <c r="J1114" s="189"/>
      <c r="K1114" s="261"/>
      <c r="L1114" s="271"/>
      <c r="M1114" s="271"/>
      <c r="N1114" s="195"/>
      <c r="O1114" s="195"/>
      <c r="P1114" s="186"/>
      <c r="Q1114" s="186"/>
      <c r="R1114" s="186"/>
      <c r="S1114" s="186"/>
      <c r="T1114" s="186"/>
      <c r="U1114" s="188"/>
      <c r="V1114" s="188"/>
    </row>
    <row r="1115" spans="1:22" ht="13.5" customHeight="1">
      <c r="A1115" s="198">
        <v>2017</v>
      </c>
      <c r="B1115" s="116" t="s">
        <v>91</v>
      </c>
      <c r="C1115" s="151" t="s">
        <v>106</v>
      </c>
      <c r="D1115" s="116" t="s">
        <v>227</v>
      </c>
      <c r="E1115" s="118">
        <v>42876</v>
      </c>
      <c r="F1115" s="152" t="s">
        <v>2347</v>
      </c>
      <c r="G1115" s="199">
        <v>10</v>
      </c>
      <c r="H1115" s="120" t="s">
        <v>2348</v>
      </c>
      <c r="J1115" s="189"/>
      <c r="K1115" s="261"/>
      <c r="L1115" s="186"/>
      <c r="M1115" s="186"/>
      <c r="N1115" s="195"/>
      <c r="O1115" s="195"/>
      <c r="P1115" s="271"/>
      <c r="Q1115" s="271"/>
      <c r="R1115" s="271"/>
      <c r="S1115" s="271"/>
      <c r="T1115" s="271"/>
      <c r="U1115" s="372"/>
      <c r="V1115" s="372"/>
    </row>
    <row r="1116" spans="1:22" ht="13.5" customHeight="1">
      <c r="A1116" s="198">
        <v>2017</v>
      </c>
      <c r="B1116" s="116" t="s">
        <v>91</v>
      </c>
      <c r="C1116" s="151" t="s">
        <v>106</v>
      </c>
      <c r="D1116" s="116" t="s">
        <v>227</v>
      </c>
      <c r="E1116" s="118">
        <v>42876</v>
      </c>
      <c r="F1116" s="152" t="s">
        <v>2349</v>
      </c>
      <c r="G1116" s="199">
        <v>3</v>
      </c>
      <c r="H1116" s="120" t="s">
        <v>2350</v>
      </c>
      <c r="J1116" s="189"/>
      <c r="K1116" s="195"/>
      <c r="L1116" s="352"/>
      <c r="M1116" s="352"/>
      <c r="N1116" s="186"/>
      <c r="O1116" s="186"/>
      <c r="P1116" s="352"/>
      <c r="Q1116" s="352"/>
      <c r="R1116" s="352"/>
      <c r="S1116" s="352"/>
      <c r="T1116" s="352"/>
      <c r="U1116" s="353"/>
      <c r="V1116" s="353"/>
    </row>
    <row r="1117" spans="1:22" ht="13.5" customHeight="1">
      <c r="A1117" s="198">
        <v>2017</v>
      </c>
      <c r="B1117" s="116" t="s">
        <v>91</v>
      </c>
      <c r="C1117" s="151" t="s">
        <v>106</v>
      </c>
      <c r="D1117" s="116" t="s">
        <v>1663</v>
      </c>
      <c r="E1117" s="118">
        <v>42882</v>
      </c>
      <c r="F1117" s="152" t="s">
        <v>2341</v>
      </c>
      <c r="G1117" s="199">
        <v>10</v>
      </c>
      <c r="H1117" s="120" t="s">
        <v>2342</v>
      </c>
      <c r="J1117" s="189"/>
      <c r="L1117" s="271"/>
      <c r="M1117" s="271"/>
      <c r="N1117" s="186"/>
      <c r="O1117" s="186"/>
      <c r="P1117" s="195"/>
      <c r="Q1117" s="195"/>
      <c r="R1117" s="195"/>
      <c r="S1117" s="195"/>
      <c r="T1117" s="195"/>
      <c r="U1117" s="197"/>
      <c r="V1117" s="197"/>
    </row>
    <row r="1118" spans="1:22" ht="13.5" customHeight="1">
      <c r="A1118" s="198">
        <v>2017</v>
      </c>
      <c r="B1118" s="116" t="s">
        <v>91</v>
      </c>
      <c r="C1118" s="151" t="s">
        <v>106</v>
      </c>
      <c r="D1118" s="116" t="s">
        <v>819</v>
      </c>
      <c r="E1118" s="118">
        <v>43037</v>
      </c>
      <c r="F1118" s="152" t="s">
        <v>2351</v>
      </c>
      <c r="G1118" s="199">
        <v>5</v>
      </c>
      <c r="H1118" s="120" t="s">
        <v>244</v>
      </c>
      <c r="J1118" s="189"/>
      <c r="L1118" s="271"/>
      <c r="M1118" s="271"/>
      <c r="N1118" s="186"/>
      <c r="O1118" s="186"/>
      <c r="P1118" s="195"/>
      <c r="Q1118" s="195"/>
      <c r="R1118" s="195"/>
      <c r="S1118" s="195"/>
      <c r="T1118" s="195"/>
      <c r="U1118" s="197"/>
      <c r="V1118" s="197"/>
    </row>
    <row r="1119" spans="1:22" ht="13.5" customHeight="1">
      <c r="A1119" s="198">
        <v>2017</v>
      </c>
      <c r="B1119" s="116"/>
      <c r="C1119" s="151"/>
      <c r="D1119" s="116"/>
      <c r="E1119" s="118"/>
      <c r="F1119" s="152"/>
      <c r="G1119" s="199">
        <f>SUM(G1100:G1118)</f>
        <v>135</v>
      </c>
      <c r="H1119" s="120"/>
      <c r="J1119" s="189"/>
      <c r="L1119" s="271"/>
      <c r="M1119" s="271"/>
      <c r="N1119" s="186"/>
      <c r="O1119" s="186"/>
      <c r="P1119" s="195"/>
      <c r="Q1119" s="195"/>
      <c r="R1119" s="195"/>
      <c r="S1119" s="195"/>
      <c r="T1119" s="195"/>
      <c r="U1119" s="197"/>
      <c r="V1119" s="197"/>
    </row>
    <row r="1120" spans="1:22" s="115" customFormat="1" ht="13.5" customHeight="1">
      <c r="A1120" s="134">
        <v>2018</v>
      </c>
      <c r="B1120" s="107" t="s">
        <v>91</v>
      </c>
      <c r="C1120" s="169" t="s">
        <v>106</v>
      </c>
      <c r="D1120" s="107" t="s">
        <v>81</v>
      </c>
      <c r="E1120" s="109">
        <v>43133</v>
      </c>
      <c r="F1120" s="170" t="s">
        <v>1124</v>
      </c>
      <c r="G1120" s="111">
        <v>5</v>
      </c>
      <c r="H1120" s="112" t="s">
        <v>670</v>
      </c>
      <c r="I1120" s="113"/>
      <c r="J1120" s="114"/>
      <c r="K1120" s="113"/>
      <c r="L1120" s="113"/>
      <c r="M1120" s="113"/>
      <c r="N1120" s="113"/>
      <c r="O1120" s="113"/>
      <c r="P1120" s="113"/>
      <c r="Q1120" s="113"/>
      <c r="R1120" s="113"/>
      <c r="S1120" s="113"/>
      <c r="T1120" s="113"/>
    </row>
    <row r="1121" spans="1:20" s="115" customFormat="1" ht="13.5" customHeight="1">
      <c r="A1121" s="134">
        <v>2018</v>
      </c>
      <c r="B1121" s="107" t="s">
        <v>91</v>
      </c>
      <c r="C1121" s="169" t="s">
        <v>106</v>
      </c>
      <c r="D1121" s="107" t="s">
        <v>222</v>
      </c>
      <c r="E1121" s="109">
        <v>43163</v>
      </c>
      <c r="F1121" s="170" t="s">
        <v>2240</v>
      </c>
      <c r="G1121" s="111">
        <v>10</v>
      </c>
      <c r="H1121" s="112" t="s">
        <v>1007</v>
      </c>
      <c r="I1121" s="113"/>
      <c r="J1121" s="114"/>
      <c r="K1121" s="113"/>
      <c r="L1121" s="113"/>
      <c r="M1121" s="113"/>
      <c r="N1121" s="113"/>
      <c r="O1121" s="113"/>
      <c r="P1121" s="113"/>
      <c r="Q1121" s="113"/>
      <c r="R1121" s="113"/>
      <c r="S1121" s="113"/>
      <c r="T1121" s="113"/>
    </row>
    <row r="1122" spans="1:20" s="115" customFormat="1" ht="13.5" customHeight="1">
      <c r="A1122" s="134">
        <v>2018</v>
      </c>
      <c r="B1122" s="107" t="s">
        <v>91</v>
      </c>
      <c r="C1122" s="169" t="s">
        <v>106</v>
      </c>
      <c r="D1122" s="107" t="s">
        <v>222</v>
      </c>
      <c r="E1122" s="109">
        <v>43163</v>
      </c>
      <c r="F1122" s="170" t="s">
        <v>2352</v>
      </c>
      <c r="G1122" s="111">
        <v>10</v>
      </c>
      <c r="H1122" s="112" t="s">
        <v>1126</v>
      </c>
      <c r="I1122" s="113"/>
      <c r="J1122" s="114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</row>
    <row r="1123" spans="1:20" s="115" customFormat="1" ht="13.5" customHeight="1">
      <c r="A1123" s="134">
        <v>2018</v>
      </c>
      <c r="B1123" s="107" t="s">
        <v>91</v>
      </c>
      <c r="C1123" s="169" t="s">
        <v>106</v>
      </c>
      <c r="D1123" s="107" t="s">
        <v>222</v>
      </c>
      <c r="E1123" s="109">
        <v>43163</v>
      </c>
      <c r="F1123" s="170" t="s">
        <v>2353</v>
      </c>
      <c r="G1123" s="111">
        <v>7</v>
      </c>
      <c r="H1123" s="112" t="s">
        <v>1128</v>
      </c>
      <c r="I1123" s="113"/>
      <c r="J1123" s="114"/>
      <c r="K1123" s="113"/>
      <c r="L1123" s="113"/>
      <c r="M1123" s="113"/>
      <c r="N1123" s="113"/>
      <c r="O1123" s="113"/>
      <c r="P1123" s="113"/>
      <c r="Q1123" s="113"/>
      <c r="R1123" s="113"/>
      <c r="S1123" s="113"/>
      <c r="T1123" s="113"/>
    </row>
    <row r="1124" spans="1:20" s="115" customFormat="1" ht="13.5" customHeight="1">
      <c r="A1124" s="134">
        <v>2018</v>
      </c>
      <c r="B1124" s="107" t="s">
        <v>91</v>
      </c>
      <c r="C1124" s="169" t="s">
        <v>106</v>
      </c>
      <c r="D1124" s="107" t="s">
        <v>222</v>
      </c>
      <c r="E1124" s="109">
        <v>43163</v>
      </c>
      <c r="F1124" s="170" t="s">
        <v>2354</v>
      </c>
      <c r="G1124" s="111">
        <v>3</v>
      </c>
      <c r="H1124" s="112" t="s">
        <v>1130</v>
      </c>
      <c r="I1124" s="113"/>
      <c r="J1124" s="114"/>
      <c r="K1124" s="113"/>
      <c r="L1124" s="113"/>
      <c r="M1124" s="113"/>
      <c r="N1124" s="113"/>
      <c r="O1124" s="113"/>
      <c r="P1124" s="113"/>
      <c r="Q1124" s="113"/>
      <c r="R1124" s="113"/>
      <c r="S1124" s="113"/>
      <c r="T1124" s="113"/>
    </row>
    <row r="1125" spans="1:20" s="115" customFormat="1" ht="13.5" customHeight="1">
      <c r="A1125" s="134">
        <v>2018</v>
      </c>
      <c r="B1125" s="107" t="s">
        <v>91</v>
      </c>
      <c r="C1125" s="169" t="s">
        <v>106</v>
      </c>
      <c r="D1125" s="107" t="s">
        <v>222</v>
      </c>
      <c r="E1125" s="109">
        <v>43163</v>
      </c>
      <c r="F1125" s="170" t="s">
        <v>2355</v>
      </c>
      <c r="G1125" s="111">
        <v>7</v>
      </c>
      <c r="H1125" s="112" t="s">
        <v>1132</v>
      </c>
      <c r="I1125" s="113"/>
      <c r="J1125" s="114"/>
      <c r="K1125" s="113"/>
      <c r="L1125" s="113"/>
      <c r="M1125" s="113"/>
      <c r="N1125" s="113"/>
      <c r="O1125" s="113"/>
      <c r="P1125" s="113"/>
      <c r="Q1125" s="113"/>
      <c r="R1125" s="113"/>
      <c r="S1125" s="113"/>
      <c r="T1125" s="113"/>
    </row>
    <row r="1126" spans="1:20" s="115" customFormat="1" ht="13.5" customHeight="1">
      <c r="A1126" s="134">
        <v>2018</v>
      </c>
      <c r="B1126" s="107" t="s">
        <v>91</v>
      </c>
      <c r="C1126" s="169" t="s">
        <v>106</v>
      </c>
      <c r="D1126" s="107" t="s">
        <v>222</v>
      </c>
      <c r="E1126" s="109">
        <v>43163</v>
      </c>
      <c r="F1126" s="170" t="s">
        <v>1133</v>
      </c>
      <c r="G1126" s="111">
        <v>7</v>
      </c>
      <c r="H1126" s="112" t="s">
        <v>588</v>
      </c>
      <c r="I1126" s="113"/>
      <c r="J1126" s="114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</row>
    <row r="1127" spans="1:20" s="115" customFormat="1" ht="13.5" customHeight="1">
      <c r="A1127" s="134">
        <v>2018</v>
      </c>
      <c r="B1127" s="107" t="s">
        <v>91</v>
      </c>
      <c r="C1127" s="169" t="s">
        <v>106</v>
      </c>
      <c r="D1127" s="107" t="s">
        <v>222</v>
      </c>
      <c r="E1127" s="109">
        <v>43163</v>
      </c>
      <c r="F1127" s="170"/>
      <c r="G1127" s="111">
        <v>10</v>
      </c>
      <c r="H1127" s="112" t="s">
        <v>454</v>
      </c>
      <c r="I1127" s="113"/>
      <c r="J1127" s="114"/>
      <c r="K1127" s="113"/>
      <c r="L1127" s="113"/>
      <c r="M1127" s="113"/>
      <c r="N1127" s="113"/>
      <c r="O1127" s="113"/>
      <c r="P1127" s="113"/>
      <c r="Q1127" s="113"/>
      <c r="R1127" s="113"/>
      <c r="S1127" s="113"/>
      <c r="T1127" s="113"/>
    </row>
    <row r="1128" spans="1:20" s="115" customFormat="1" ht="13.5" customHeight="1">
      <c r="A1128" s="134">
        <v>2018</v>
      </c>
      <c r="B1128" s="107" t="s">
        <v>91</v>
      </c>
      <c r="C1128" s="169" t="s">
        <v>106</v>
      </c>
      <c r="D1128" s="107" t="s">
        <v>222</v>
      </c>
      <c r="E1128" s="109">
        <v>43163</v>
      </c>
      <c r="F1128" s="170"/>
      <c r="G1128" s="111">
        <v>7</v>
      </c>
      <c r="H1128" s="112" t="s">
        <v>456</v>
      </c>
      <c r="I1128" s="113"/>
      <c r="J1128" s="114"/>
      <c r="K1128" s="113"/>
      <c r="L1128" s="113"/>
      <c r="M1128" s="113"/>
      <c r="N1128" s="113"/>
      <c r="O1128" s="113"/>
      <c r="P1128" s="113"/>
      <c r="Q1128" s="113"/>
      <c r="R1128" s="113"/>
      <c r="S1128" s="113"/>
      <c r="T1128" s="113"/>
    </row>
    <row r="1129" spans="1:20" s="115" customFormat="1" ht="13.5" customHeight="1">
      <c r="A1129" s="134">
        <v>2018</v>
      </c>
      <c r="B1129" s="107" t="s">
        <v>91</v>
      </c>
      <c r="C1129" s="169" t="s">
        <v>106</v>
      </c>
      <c r="D1129" s="107" t="s">
        <v>346</v>
      </c>
      <c r="E1129" s="109">
        <v>43219</v>
      </c>
      <c r="F1129" s="170" t="s">
        <v>2356</v>
      </c>
      <c r="G1129" s="111">
        <v>0</v>
      </c>
      <c r="H1129" s="112" t="s">
        <v>670</v>
      </c>
      <c r="I1129" s="113" t="s">
        <v>234</v>
      </c>
      <c r="J1129" s="114"/>
      <c r="K1129" s="113"/>
      <c r="L1129" s="113"/>
      <c r="M1129" s="113"/>
      <c r="N1129" s="113"/>
      <c r="O1129" s="113"/>
      <c r="P1129" s="113"/>
      <c r="Q1129" s="113"/>
      <c r="R1129" s="113"/>
      <c r="S1129" s="113"/>
      <c r="T1129" s="113"/>
    </row>
    <row r="1130" spans="1:20" s="115" customFormat="1">
      <c r="A1130" s="134">
        <v>2018</v>
      </c>
      <c r="B1130" s="107" t="s">
        <v>91</v>
      </c>
      <c r="C1130" s="107" t="s">
        <v>1135</v>
      </c>
      <c r="D1130" s="107" t="s">
        <v>227</v>
      </c>
      <c r="E1130" s="135">
        <v>43240</v>
      </c>
      <c r="F1130" s="136" t="s">
        <v>2357</v>
      </c>
      <c r="G1130" s="111">
        <v>7</v>
      </c>
      <c r="H1130" s="112" t="s">
        <v>1137</v>
      </c>
      <c r="I1130" s="113"/>
      <c r="J1130" s="113"/>
      <c r="K1130" s="113"/>
      <c r="L1130" s="113"/>
      <c r="M1130" s="113"/>
      <c r="N1130" s="113"/>
      <c r="O1130" s="113"/>
      <c r="P1130" s="113"/>
      <c r="Q1130" s="113"/>
      <c r="R1130" s="113"/>
      <c r="S1130" s="113"/>
      <c r="T1130" s="113"/>
    </row>
    <row r="1131" spans="1:20" s="115" customFormat="1">
      <c r="A1131" s="134">
        <v>2018</v>
      </c>
      <c r="B1131" s="107" t="s">
        <v>91</v>
      </c>
      <c r="C1131" s="107" t="s">
        <v>1135</v>
      </c>
      <c r="D1131" s="107" t="s">
        <v>227</v>
      </c>
      <c r="E1131" s="135">
        <v>43240</v>
      </c>
      <c r="F1131" s="136" t="s">
        <v>2329</v>
      </c>
      <c r="G1131" s="111">
        <v>3</v>
      </c>
      <c r="H1131" s="112" t="s">
        <v>1139</v>
      </c>
      <c r="I1131" s="113"/>
      <c r="J1131" s="113"/>
      <c r="K1131" s="113"/>
      <c r="L1131" s="113"/>
      <c r="M1131" s="113"/>
      <c r="N1131" s="113"/>
      <c r="O1131" s="113"/>
      <c r="P1131" s="113"/>
      <c r="Q1131" s="113"/>
      <c r="R1131" s="113"/>
      <c r="S1131" s="113"/>
      <c r="T1131" s="113"/>
    </row>
    <row r="1132" spans="1:20" s="115" customFormat="1">
      <c r="A1132" s="134">
        <v>2018</v>
      </c>
      <c r="B1132" s="107" t="s">
        <v>91</v>
      </c>
      <c r="C1132" s="107" t="s">
        <v>1135</v>
      </c>
      <c r="D1132" s="107" t="s">
        <v>227</v>
      </c>
      <c r="E1132" s="135">
        <v>43240</v>
      </c>
      <c r="F1132" s="136" t="s">
        <v>2358</v>
      </c>
      <c r="G1132" s="111">
        <v>7</v>
      </c>
      <c r="H1132" s="112" t="s">
        <v>1141</v>
      </c>
      <c r="I1132" s="113"/>
      <c r="J1132" s="113"/>
      <c r="K1132" s="113"/>
      <c r="L1132" s="113"/>
      <c r="M1132" s="113"/>
      <c r="N1132" s="113"/>
      <c r="O1132" s="113"/>
      <c r="P1132" s="113"/>
      <c r="Q1132" s="113"/>
      <c r="R1132" s="113"/>
      <c r="S1132" s="113"/>
      <c r="T1132" s="113"/>
    </row>
    <row r="1133" spans="1:20" s="115" customFormat="1">
      <c r="A1133" s="134">
        <v>2018</v>
      </c>
      <c r="B1133" s="107" t="s">
        <v>91</v>
      </c>
      <c r="C1133" s="107" t="s">
        <v>1135</v>
      </c>
      <c r="D1133" s="107" t="s">
        <v>227</v>
      </c>
      <c r="E1133" s="135">
        <v>43240</v>
      </c>
      <c r="F1133" s="136" t="s">
        <v>2359</v>
      </c>
      <c r="G1133" s="111">
        <v>3</v>
      </c>
      <c r="H1133" s="112" t="s">
        <v>1143</v>
      </c>
      <c r="I1133" s="113"/>
      <c r="J1133" s="113"/>
      <c r="K1133" s="113"/>
      <c r="L1133" s="113"/>
      <c r="M1133" s="113"/>
      <c r="N1133" s="113"/>
      <c r="O1133" s="113"/>
      <c r="P1133" s="113"/>
      <c r="Q1133" s="113"/>
      <c r="R1133" s="113"/>
      <c r="S1133" s="113"/>
      <c r="T1133" s="113"/>
    </row>
    <row r="1134" spans="1:20" s="115" customFormat="1">
      <c r="A1134" s="134">
        <v>2018</v>
      </c>
      <c r="B1134" s="107" t="s">
        <v>91</v>
      </c>
      <c r="C1134" s="107" t="s">
        <v>1135</v>
      </c>
      <c r="D1134" s="107" t="s">
        <v>370</v>
      </c>
      <c r="E1134" s="109">
        <v>43247</v>
      </c>
      <c r="F1134" s="170" t="s">
        <v>2360</v>
      </c>
      <c r="G1134" s="111">
        <v>5</v>
      </c>
      <c r="H1134" s="112" t="s">
        <v>1130</v>
      </c>
      <c r="I1134" s="113"/>
      <c r="J1134" s="113"/>
      <c r="K1134" s="113"/>
      <c r="L1134" s="113"/>
      <c r="M1134" s="113"/>
      <c r="N1134" s="113"/>
      <c r="O1134" s="113"/>
      <c r="P1134" s="113"/>
      <c r="Q1134" s="113"/>
      <c r="R1134" s="113"/>
      <c r="S1134" s="113"/>
      <c r="T1134" s="113"/>
    </row>
    <row r="1135" spans="1:20" s="115" customFormat="1">
      <c r="A1135" s="134">
        <v>2018</v>
      </c>
      <c r="B1135" s="107" t="s">
        <v>91</v>
      </c>
      <c r="C1135" s="107" t="s">
        <v>1135</v>
      </c>
      <c r="D1135" s="107" t="s">
        <v>370</v>
      </c>
      <c r="E1135" s="109">
        <v>43247</v>
      </c>
      <c r="F1135" s="170" t="s">
        <v>2361</v>
      </c>
      <c r="G1135" s="111">
        <v>15</v>
      </c>
      <c r="H1135" s="112" t="s">
        <v>487</v>
      </c>
      <c r="I1135" s="113"/>
      <c r="J1135" s="113"/>
      <c r="K1135" s="113"/>
      <c r="L1135" s="113"/>
      <c r="M1135" s="113"/>
      <c r="N1135" s="113"/>
      <c r="O1135" s="113"/>
      <c r="P1135" s="113"/>
      <c r="Q1135" s="113"/>
      <c r="R1135" s="113"/>
      <c r="S1135" s="113"/>
      <c r="T1135" s="113"/>
    </row>
    <row r="1136" spans="1:20">
      <c r="A1136" s="134">
        <v>2018</v>
      </c>
      <c r="B1136" s="107" t="s">
        <v>91</v>
      </c>
      <c r="C1136" s="171" t="s">
        <v>1135</v>
      </c>
      <c r="D1136" s="107" t="s">
        <v>265</v>
      </c>
      <c r="E1136" s="109">
        <v>43352</v>
      </c>
      <c r="F1136" s="170" t="s">
        <v>2362</v>
      </c>
      <c r="G1136" s="172">
        <v>7</v>
      </c>
      <c r="H1136" s="112" t="s">
        <v>279</v>
      </c>
      <c r="J1136" s="2"/>
    </row>
    <row r="1137" spans="1:22">
      <c r="A1137" s="134">
        <v>2018</v>
      </c>
      <c r="B1137" s="107" t="s">
        <v>91</v>
      </c>
      <c r="C1137" s="171" t="s">
        <v>1135</v>
      </c>
      <c r="D1137" s="107" t="s">
        <v>265</v>
      </c>
      <c r="E1137" s="109">
        <v>43352</v>
      </c>
      <c r="F1137" s="170" t="s">
        <v>2363</v>
      </c>
      <c r="G1137" s="172">
        <v>10</v>
      </c>
      <c r="H1137" s="112" t="s">
        <v>425</v>
      </c>
      <c r="J1137" s="2"/>
    </row>
    <row r="1138" spans="1:22">
      <c r="A1138" s="134">
        <v>2018</v>
      </c>
      <c r="B1138" s="107" t="s">
        <v>91</v>
      </c>
      <c r="C1138" s="171" t="s">
        <v>1135</v>
      </c>
      <c r="D1138" s="107" t="s">
        <v>265</v>
      </c>
      <c r="E1138" s="109">
        <v>43352</v>
      </c>
      <c r="F1138" s="170" t="s">
        <v>2364</v>
      </c>
      <c r="G1138" s="172">
        <v>3</v>
      </c>
      <c r="H1138" s="112" t="s">
        <v>1148</v>
      </c>
      <c r="J1138" s="2"/>
    </row>
    <row r="1139" spans="1:22">
      <c r="A1139" s="134">
        <v>2018</v>
      </c>
      <c r="B1139" s="107" t="s">
        <v>91</v>
      </c>
      <c r="C1139" s="171" t="s">
        <v>1135</v>
      </c>
      <c r="D1139" s="107" t="s">
        <v>265</v>
      </c>
      <c r="E1139" s="109">
        <v>43352</v>
      </c>
      <c r="F1139" s="170" t="s">
        <v>2365</v>
      </c>
      <c r="G1139" s="172">
        <v>10</v>
      </c>
      <c r="H1139" s="112" t="s">
        <v>1103</v>
      </c>
      <c r="J1139" s="2"/>
    </row>
    <row r="1140" spans="1:22">
      <c r="A1140" s="134">
        <v>2018</v>
      </c>
      <c r="B1140" s="107" t="s">
        <v>91</v>
      </c>
      <c r="C1140" s="171" t="s">
        <v>1135</v>
      </c>
      <c r="D1140" s="107" t="s">
        <v>265</v>
      </c>
      <c r="E1140" s="109">
        <v>43352</v>
      </c>
      <c r="F1140" s="170" t="s">
        <v>2365</v>
      </c>
      <c r="G1140" s="172">
        <v>7</v>
      </c>
      <c r="H1140" s="112" t="s">
        <v>948</v>
      </c>
      <c r="J1140" s="2"/>
    </row>
    <row r="1141" spans="1:22">
      <c r="A1141" s="134">
        <v>2018</v>
      </c>
      <c r="B1141" s="107" t="s">
        <v>91</v>
      </c>
      <c r="C1141" s="171" t="s">
        <v>1135</v>
      </c>
      <c r="D1141" s="107" t="s">
        <v>265</v>
      </c>
      <c r="E1141" s="109">
        <v>43352</v>
      </c>
      <c r="F1141" s="170" t="s">
        <v>2366</v>
      </c>
      <c r="G1141" s="172">
        <v>3</v>
      </c>
      <c r="H1141" s="112" t="s">
        <v>1151</v>
      </c>
      <c r="J1141" s="2"/>
    </row>
    <row r="1142" spans="1:22">
      <c r="A1142" s="134">
        <v>2018</v>
      </c>
      <c r="B1142" s="107" t="s">
        <v>91</v>
      </c>
      <c r="C1142" s="171" t="s">
        <v>1135</v>
      </c>
      <c r="D1142" s="107" t="s">
        <v>265</v>
      </c>
      <c r="E1142" s="109">
        <v>43352</v>
      </c>
      <c r="F1142" s="170" t="s">
        <v>2367</v>
      </c>
      <c r="G1142" s="172">
        <v>10</v>
      </c>
      <c r="H1142" s="112" t="s">
        <v>1153</v>
      </c>
      <c r="J1142" s="2"/>
    </row>
    <row r="1143" spans="1:22">
      <c r="A1143" s="134">
        <v>2018</v>
      </c>
      <c r="B1143" s="107" t="s">
        <v>91</v>
      </c>
      <c r="C1143" s="171" t="s">
        <v>1135</v>
      </c>
      <c r="D1143" s="107" t="s">
        <v>112</v>
      </c>
      <c r="E1143" s="109">
        <v>43422</v>
      </c>
      <c r="F1143" s="170" t="s">
        <v>2368</v>
      </c>
      <c r="G1143" s="172">
        <v>5</v>
      </c>
      <c r="H1143" s="112" t="s">
        <v>342</v>
      </c>
      <c r="J1143" s="2"/>
    </row>
    <row r="1144" spans="1:22">
      <c r="A1144" s="134">
        <v>2018</v>
      </c>
      <c r="B1144" s="107" t="s">
        <v>91</v>
      </c>
      <c r="C1144" s="171" t="s">
        <v>1135</v>
      </c>
      <c r="D1144" s="107" t="s">
        <v>112</v>
      </c>
      <c r="E1144" s="109">
        <v>43422</v>
      </c>
      <c r="F1144" s="170" t="s">
        <v>2368</v>
      </c>
      <c r="G1144" s="172">
        <v>0</v>
      </c>
      <c r="H1144" s="112" t="s">
        <v>800</v>
      </c>
      <c r="I1144" s="113" t="s">
        <v>234</v>
      </c>
      <c r="J1144" s="2"/>
    </row>
    <row r="1145" spans="1:22" ht="13.5" customHeight="1">
      <c r="A1145" s="134">
        <v>2018</v>
      </c>
      <c r="B1145" s="116"/>
      <c r="C1145" s="151"/>
      <c r="D1145" s="116"/>
      <c r="E1145" s="118"/>
      <c r="F1145" s="152"/>
      <c r="G1145" s="111">
        <f>SUM(G1120:G1144)</f>
        <v>161</v>
      </c>
      <c r="H1145" s="120"/>
      <c r="J1145" s="189"/>
      <c r="L1145" s="271"/>
      <c r="M1145" s="271"/>
      <c r="N1145" s="186"/>
      <c r="O1145" s="186"/>
      <c r="P1145" s="195"/>
      <c r="Q1145" s="195"/>
      <c r="R1145" s="195"/>
      <c r="S1145" s="195"/>
      <c r="T1145" s="195"/>
      <c r="U1145" s="197"/>
      <c r="V1145" s="197"/>
    </row>
    <row r="1146" spans="1:22">
      <c r="A1146" s="137">
        <v>2019</v>
      </c>
      <c r="B1146" s="73" t="s">
        <v>91</v>
      </c>
      <c r="C1146" s="143" t="s">
        <v>1135</v>
      </c>
      <c r="D1146" s="138" t="s">
        <v>227</v>
      </c>
      <c r="E1146" s="139">
        <v>43604</v>
      </c>
      <c r="F1146" s="140" t="s">
        <v>2369</v>
      </c>
      <c r="G1146" s="141">
        <v>3</v>
      </c>
      <c r="H1146" s="142" t="s">
        <v>1155</v>
      </c>
    </row>
    <row r="1147" spans="1:22">
      <c r="A1147" s="137">
        <v>2019</v>
      </c>
      <c r="B1147" s="73" t="s">
        <v>91</v>
      </c>
      <c r="C1147" s="143" t="s">
        <v>1135</v>
      </c>
      <c r="D1147" s="138" t="s">
        <v>227</v>
      </c>
      <c r="E1147" s="139">
        <v>43604</v>
      </c>
      <c r="F1147" s="140" t="s">
        <v>2370</v>
      </c>
      <c r="G1147" s="141">
        <v>10</v>
      </c>
      <c r="H1147" s="142" t="s">
        <v>1157</v>
      </c>
    </row>
    <row r="1148" spans="1:22">
      <c r="A1148" s="137">
        <v>2019</v>
      </c>
      <c r="B1148" s="73" t="s">
        <v>91</v>
      </c>
      <c r="C1148" s="143" t="s">
        <v>1135</v>
      </c>
      <c r="D1148" s="138" t="s">
        <v>227</v>
      </c>
      <c r="E1148" s="139">
        <v>43604</v>
      </c>
      <c r="F1148" s="140" t="s">
        <v>2371</v>
      </c>
      <c r="G1148" s="141">
        <v>7</v>
      </c>
      <c r="H1148" s="142" t="s">
        <v>1159</v>
      </c>
    </row>
    <row r="1149" spans="1:22">
      <c r="A1149" s="137">
        <v>2019</v>
      </c>
      <c r="B1149" s="73" t="s">
        <v>91</v>
      </c>
      <c r="C1149" s="143" t="s">
        <v>1135</v>
      </c>
      <c r="D1149" s="138" t="s">
        <v>227</v>
      </c>
      <c r="E1149" s="139">
        <v>43604</v>
      </c>
      <c r="F1149" s="140" t="s">
        <v>2372</v>
      </c>
      <c r="G1149" s="141">
        <v>10</v>
      </c>
      <c r="H1149" s="142" t="s">
        <v>487</v>
      </c>
    </row>
    <row r="1150" spans="1:22">
      <c r="A1150" s="147">
        <v>2019</v>
      </c>
      <c r="B1150" s="73" t="s">
        <v>91</v>
      </c>
      <c r="C1150" s="72" t="s">
        <v>1135</v>
      </c>
      <c r="D1150" s="73" t="s">
        <v>78</v>
      </c>
      <c r="E1150" s="85">
        <v>43611</v>
      </c>
      <c r="F1150" s="88" t="s">
        <v>2373</v>
      </c>
      <c r="G1150" s="87">
        <v>10</v>
      </c>
      <c r="H1150" s="105" t="s">
        <v>747</v>
      </c>
      <c r="J1150" s="2"/>
    </row>
    <row r="1151" spans="1:22">
      <c r="A1151" s="173">
        <v>2019</v>
      </c>
      <c r="B1151" s="73" t="s">
        <v>91</v>
      </c>
      <c r="C1151" s="174" t="s">
        <v>1135</v>
      </c>
      <c r="D1151" s="174" t="s">
        <v>277</v>
      </c>
      <c r="E1151" s="175">
        <v>43716</v>
      </c>
      <c r="F1151" s="176" t="s">
        <v>2374</v>
      </c>
      <c r="G1151" s="173">
        <v>3</v>
      </c>
      <c r="H1151" s="105" t="s">
        <v>1148</v>
      </c>
    </row>
    <row r="1152" spans="1:22">
      <c r="A1152" s="173">
        <v>2019</v>
      </c>
      <c r="B1152" s="73" t="s">
        <v>91</v>
      </c>
      <c r="C1152" s="174" t="s">
        <v>1135</v>
      </c>
      <c r="D1152" s="174" t="s">
        <v>277</v>
      </c>
      <c r="E1152" s="175">
        <v>43716</v>
      </c>
      <c r="F1152" s="176" t="s">
        <v>2375</v>
      </c>
      <c r="G1152" s="173">
        <v>10</v>
      </c>
      <c r="H1152" s="105" t="s">
        <v>1080</v>
      </c>
    </row>
    <row r="1153" spans="1:13">
      <c r="A1153" s="173">
        <v>2019</v>
      </c>
      <c r="B1153" s="73" t="s">
        <v>91</v>
      </c>
      <c r="C1153" s="174" t="s">
        <v>1135</v>
      </c>
      <c r="D1153" s="174" t="s">
        <v>277</v>
      </c>
      <c r="E1153" s="175">
        <v>43716</v>
      </c>
      <c r="F1153" s="176" t="s">
        <v>2376</v>
      </c>
      <c r="G1153" s="173">
        <v>7</v>
      </c>
      <c r="H1153" s="105" t="s">
        <v>912</v>
      </c>
    </row>
    <row r="1154" spans="1:13">
      <c r="A1154" s="173">
        <v>2019</v>
      </c>
      <c r="B1154" s="73" t="s">
        <v>91</v>
      </c>
      <c r="C1154" s="174" t="s">
        <v>1135</v>
      </c>
      <c r="D1154" s="174" t="s">
        <v>277</v>
      </c>
      <c r="E1154" s="175">
        <v>43716</v>
      </c>
      <c r="F1154" s="176" t="s">
        <v>2377</v>
      </c>
      <c r="G1154" s="173">
        <v>3</v>
      </c>
      <c r="H1154" s="105" t="s">
        <v>1166</v>
      </c>
    </row>
    <row r="1155" spans="1:13">
      <c r="A1155" s="173">
        <v>2019</v>
      </c>
      <c r="B1155" s="73" t="s">
        <v>91</v>
      </c>
      <c r="C1155" s="174" t="s">
        <v>1135</v>
      </c>
      <c r="D1155" s="174" t="s">
        <v>277</v>
      </c>
      <c r="E1155" s="175">
        <v>43716</v>
      </c>
      <c r="F1155" s="176" t="s">
        <v>2378</v>
      </c>
      <c r="G1155" s="173">
        <v>3</v>
      </c>
      <c r="H1155" s="105" t="s">
        <v>1168</v>
      </c>
    </row>
    <row r="1156" spans="1:13">
      <c r="A1156" s="173">
        <v>2019</v>
      </c>
      <c r="B1156" s="73" t="s">
        <v>91</v>
      </c>
      <c r="C1156" s="174" t="s">
        <v>1135</v>
      </c>
      <c r="D1156" s="174" t="s">
        <v>277</v>
      </c>
      <c r="E1156" s="175">
        <v>43716</v>
      </c>
      <c r="F1156" s="176" t="s">
        <v>2379</v>
      </c>
      <c r="G1156" s="173">
        <v>7</v>
      </c>
      <c r="H1156" s="105" t="s">
        <v>1170</v>
      </c>
    </row>
    <row r="1157" spans="1:13">
      <c r="A1157" s="173">
        <v>2019</v>
      </c>
      <c r="B1157" s="73" t="s">
        <v>91</v>
      </c>
      <c r="C1157" s="174" t="s">
        <v>1135</v>
      </c>
      <c r="D1157" s="174" t="s">
        <v>277</v>
      </c>
      <c r="E1157" s="175">
        <v>43716</v>
      </c>
      <c r="F1157" s="176" t="s">
        <v>2380</v>
      </c>
      <c r="G1157" s="173">
        <v>10</v>
      </c>
      <c r="H1157" s="105" t="s">
        <v>1153</v>
      </c>
    </row>
    <row r="1158" spans="1:13">
      <c r="A1158" s="173">
        <v>2019</v>
      </c>
      <c r="B1158" s="73" t="s">
        <v>91</v>
      </c>
      <c r="C1158" s="174" t="s">
        <v>1135</v>
      </c>
      <c r="D1158" s="73" t="s">
        <v>112</v>
      </c>
      <c r="E1158" s="175">
        <v>43786</v>
      </c>
      <c r="F1158" s="150" t="s">
        <v>1172</v>
      </c>
      <c r="G1158" s="173">
        <v>0</v>
      </c>
      <c r="H1158" s="105" t="s">
        <v>342</v>
      </c>
      <c r="I1158" s="2" t="s">
        <v>234</v>
      </c>
    </row>
    <row r="1159" spans="1:13">
      <c r="A1159" s="173">
        <v>2019</v>
      </c>
      <c r="B1159" s="73" t="s">
        <v>91</v>
      </c>
      <c r="C1159" s="174" t="s">
        <v>1135</v>
      </c>
      <c r="D1159" s="73" t="s">
        <v>112</v>
      </c>
      <c r="E1159" s="175">
        <v>43786</v>
      </c>
      <c r="F1159" s="150" t="s">
        <v>1172</v>
      </c>
      <c r="G1159" s="173">
        <v>0</v>
      </c>
      <c r="H1159" s="105" t="s">
        <v>275</v>
      </c>
      <c r="I1159" s="2" t="s">
        <v>234</v>
      </c>
    </row>
    <row r="1160" spans="1:13">
      <c r="A1160" s="173">
        <v>2019</v>
      </c>
      <c r="B1160" s="73" t="s">
        <v>91</v>
      </c>
      <c r="C1160" s="174" t="s">
        <v>1135</v>
      </c>
      <c r="D1160" s="73" t="s">
        <v>112</v>
      </c>
      <c r="E1160" s="175">
        <v>43786</v>
      </c>
      <c r="F1160" s="150" t="s">
        <v>1173</v>
      </c>
      <c r="G1160" s="173">
        <v>5</v>
      </c>
      <c r="H1160" s="105" t="s">
        <v>236</v>
      </c>
    </row>
    <row r="1161" spans="1:13">
      <c r="A1161" s="173">
        <v>2019</v>
      </c>
      <c r="B1161" s="73" t="s">
        <v>91</v>
      </c>
      <c r="C1161" s="174" t="s">
        <v>1135</v>
      </c>
      <c r="D1161" s="73" t="s">
        <v>112</v>
      </c>
      <c r="E1161" s="175">
        <v>43786</v>
      </c>
      <c r="F1161" s="150" t="s">
        <v>1173</v>
      </c>
      <c r="G1161" s="173">
        <v>5</v>
      </c>
      <c r="H1161" s="105" t="s">
        <v>273</v>
      </c>
    </row>
    <row r="1162" spans="1:13" ht="13.5" customHeight="1">
      <c r="A1162" s="147">
        <v>2019</v>
      </c>
      <c r="C1162" s="148"/>
      <c r="F1162" s="88"/>
      <c r="G1162" s="133">
        <f>SUM(G1146:G1161)</f>
        <v>93</v>
      </c>
      <c r="H1162" s="105"/>
      <c r="J1162" s="93"/>
    </row>
    <row r="1163" spans="1:13" ht="13.5" customHeight="1">
      <c r="A1163" s="144" t="s">
        <v>46</v>
      </c>
      <c r="B1163" s="125"/>
      <c r="C1163" s="145" t="s">
        <v>1181</v>
      </c>
      <c r="D1163" s="125"/>
      <c r="E1163" s="127"/>
      <c r="F1163" s="146"/>
      <c r="G1163" s="129">
        <f>G1119+G1145+G1162</f>
        <v>389</v>
      </c>
      <c r="H1163" s="130"/>
      <c r="J1163" s="93"/>
    </row>
    <row r="1164" spans="1:13" ht="13.5" customHeight="1">
      <c r="A1164" s="147"/>
      <c r="C1164" s="148"/>
      <c r="F1164" s="88"/>
      <c r="G1164" s="133"/>
      <c r="H1164" s="105"/>
      <c r="J1164" s="93"/>
    </row>
    <row r="1165" spans="1:13">
      <c r="A1165" s="134">
        <v>2018</v>
      </c>
      <c r="B1165" s="107" t="s">
        <v>164</v>
      </c>
      <c r="C1165" s="171" t="s">
        <v>190</v>
      </c>
      <c r="D1165" s="107" t="s">
        <v>265</v>
      </c>
      <c r="E1165" s="109">
        <v>43352</v>
      </c>
      <c r="F1165" s="170" t="s">
        <v>2381</v>
      </c>
      <c r="G1165" s="172">
        <v>10</v>
      </c>
      <c r="H1165" s="112" t="s">
        <v>1183</v>
      </c>
      <c r="J1165" s="2"/>
    </row>
    <row r="1166" spans="1:13">
      <c r="A1166" s="134">
        <v>2018</v>
      </c>
      <c r="B1166" s="107" t="s">
        <v>164</v>
      </c>
      <c r="C1166" s="171" t="s">
        <v>190</v>
      </c>
      <c r="D1166" s="107" t="s">
        <v>265</v>
      </c>
      <c r="E1166" s="109">
        <v>43352</v>
      </c>
      <c r="F1166" s="170" t="s">
        <v>2382</v>
      </c>
      <c r="G1166" s="172">
        <v>7</v>
      </c>
      <c r="H1166" s="112" t="s">
        <v>1185</v>
      </c>
      <c r="J1166" s="2"/>
    </row>
    <row r="1167" spans="1:13">
      <c r="A1167" s="134">
        <v>2018</v>
      </c>
      <c r="B1167" s="107" t="s">
        <v>164</v>
      </c>
      <c r="C1167" s="171" t="s">
        <v>190</v>
      </c>
      <c r="D1167" s="107" t="s">
        <v>265</v>
      </c>
      <c r="E1167" s="109">
        <v>43352</v>
      </c>
      <c r="F1167" s="170" t="s">
        <v>2383</v>
      </c>
      <c r="G1167" s="172">
        <v>3</v>
      </c>
      <c r="H1167" s="112" t="s">
        <v>1168</v>
      </c>
      <c r="J1167" s="2"/>
    </row>
    <row r="1168" spans="1:13" ht="13.5" customHeight="1">
      <c r="A1168" s="134">
        <v>2018</v>
      </c>
      <c r="B1168" s="266"/>
      <c r="C1168" s="267"/>
      <c r="D1168" s="266"/>
      <c r="E1168" s="268"/>
      <c r="F1168" s="269"/>
      <c r="G1168" s="111">
        <f>SUM(G1165:G1167)</f>
        <v>20</v>
      </c>
      <c r="H1168" s="270"/>
      <c r="I1168" s="271"/>
      <c r="J1168" s="93"/>
      <c r="K1168" s="271"/>
      <c r="L1168" s="195"/>
      <c r="M1168" s="195"/>
    </row>
    <row r="1169" spans="1:252" ht="13.5" customHeight="1">
      <c r="A1169" s="144" t="s">
        <v>46</v>
      </c>
      <c r="B1169" s="125"/>
      <c r="C1169" s="272" t="s">
        <v>190</v>
      </c>
      <c r="D1169" s="125"/>
      <c r="E1169" s="127"/>
      <c r="F1169" s="146"/>
      <c r="G1169" s="129">
        <f>G1168</f>
        <v>20</v>
      </c>
      <c r="H1169" s="130"/>
      <c r="J1169" s="93"/>
    </row>
    <row r="1170" spans="1:252" ht="13.5" customHeight="1">
      <c r="A1170" s="147"/>
      <c r="C1170" s="72"/>
      <c r="F1170" s="88"/>
      <c r="G1170" s="133"/>
      <c r="H1170" s="105"/>
      <c r="J1170" s="93"/>
    </row>
    <row r="1171" spans="1:252" s="115" customFormat="1" ht="13.5" customHeight="1">
      <c r="A1171" s="134">
        <v>2018</v>
      </c>
      <c r="B1171" s="107" t="s">
        <v>164</v>
      </c>
      <c r="C1171" s="169" t="s">
        <v>171</v>
      </c>
      <c r="D1171" s="107" t="s">
        <v>924</v>
      </c>
      <c r="E1171" s="109">
        <v>43142</v>
      </c>
      <c r="F1171" s="170" t="s">
        <v>2384</v>
      </c>
      <c r="G1171" s="111">
        <v>5</v>
      </c>
      <c r="H1171" s="112" t="s">
        <v>352</v>
      </c>
      <c r="I1171" s="113"/>
      <c r="J1171" s="114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</row>
    <row r="1172" spans="1:252" s="115" customFormat="1" ht="13.5" customHeight="1">
      <c r="A1172" s="134">
        <v>2018</v>
      </c>
      <c r="B1172" s="107" t="s">
        <v>164</v>
      </c>
      <c r="C1172" s="169" t="s">
        <v>171</v>
      </c>
      <c r="D1172" s="107" t="s">
        <v>924</v>
      </c>
      <c r="E1172" s="109">
        <v>43142</v>
      </c>
      <c r="F1172" s="170" t="s">
        <v>2385</v>
      </c>
      <c r="G1172" s="111">
        <v>5</v>
      </c>
      <c r="H1172" s="112" t="s">
        <v>354</v>
      </c>
      <c r="I1172" s="113"/>
      <c r="J1172" s="114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</row>
    <row r="1173" spans="1:252" s="115" customFormat="1" ht="13.5" customHeight="1">
      <c r="A1173" s="134">
        <v>2018</v>
      </c>
      <c r="B1173" s="107" t="s">
        <v>164</v>
      </c>
      <c r="C1173" s="169" t="s">
        <v>171</v>
      </c>
      <c r="D1173" s="107" t="s">
        <v>55</v>
      </c>
      <c r="E1173" s="109">
        <v>43149</v>
      </c>
      <c r="F1173" s="170" t="s">
        <v>2386</v>
      </c>
      <c r="G1173" s="111">
        <v>5</v>
      </c>
      <c r="H1173" s="112" t="s">
        <v>414</v>
      </c>
      <c r="I1173" s="113"/>
      <c r="J1173" s="114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</row>
    <row r="1174" spans="1:252" s="115" customFormat="1" ht="13.5" customHeight="1">
      <c r="A1174" s="134">
        <v>2018</v>
      </c>
      <c r="B1174" s="107" t="s">
        <v>164</v>
      </c>
      <c r="C1174" s="169" t="s">
        <v>171</v>
      </c>
      <c r="D1174" s="107" t="s">
        <v>255</v>
      </c>
      <c r="E1174" s="109">
        <v>43183</v>
      </c>
      <c r="F1174" s="170" t="s">
        <v>2384</v>
      </c>
      <c r="G1174" s="111">
        <v>10</v>
      </c>
      <c r="H1174" s="112" t="s">
        <v>626</v>
      </c>
      <c r="I1174" s="113"/>
      <c r="J1174" s="114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</row>
    <row r="1175" spans="1:252" s="115" customFormat="1" ht="13.5" customHeight="1">
      <c r="A1175" s="134">
        <v>2018</v>
      </c>
      <c r="B1175" s="107" t="s">
        <v>164</v>
      </c>
      <c r="C1175" s="169" t="s">
        <v>171</v>
      </c>
      <c r="D1175" s="107" t="s">
        <v>500</v>
      </c>
      <c r="E1175" s="109">
        <v>43415</v>
      </c>
      <c r="F1175" s="170" t="s">
        <v>2386</v>
      </c>
      <c r="G1175" s="111">
        <v>5</v>
      </c>
      <c r="H1175" s="112" t="s">
        <v>352</v>
      </c>
      <c r="I1175" s="113"/>
      <c r="J1175" s="114"/>
      <c r="K1175" s="113"/>
      <c r="L1175" s="113"/>
      <c r="M1175" s="113"/>
      <c r="N1175" s="113"/>
      <c r="O1175" s="113"/>
      <c r="P1175" s="113"/>
      <c r="Q1175" s="113"/>
      <c r="R1175" s="113"/>
      <c r="S1175" s="113"/>
      <c r="T1175" s="113"/>
    </row>
    <row r="1176" spans="1:252" s="115" customFormat="1" ht="13.5" customHeight="1">
      <c r="A1176" s="134">
        <v>2018</v>
      </c>
      <c r="B1176" s="107"/>
      <c r="C1176" s="169"/>
      <c r="D1176" s="107"/>
      <c r="E1176" s="109"/>
      <c r="F1176" s="170"/>
      <c r="G1176" s="111">
        <f>SUM(G1171:G1175)</f>
        <v>30</v>
      </c>
      <c r="H1176" s="112"/>
      <c r="I1176" s="113"/>
      <c r="J1176" s="114"/>
      <c r="K1176" s="113"/>
      <c r="L1176" s="113"/>
      <c r="M1176" s="113"/>
      <c r="N1176" s="113"/>
      <c r="O1176" s="113"/>
      <c r="P1176" s="113"/>
      <c r="Q1176" s="113"/>
      <c r="R1176" s="113"/>
      <c r="S1176" s="113"/>
      <c r="T1176" s="113"/>
    </row>
    <row r="1177" spans="1:252" ht="13.5" customHeight="1">
      <c r="A1177" s="147">
        <v>2019</v>
      </c>
      <c r="B1177" s="73" t="s">
        <v>164</v>
      </c>
      <c r="C1177" s="148" t="s">
        <v>171</v>
      </c>
      <c r="D1177" s="73" t="s">
        <v>64</v>
      </c>
      <c r="E1177" s="85">
        <v>43533</v>
      </c>
      <c r="F1177" s="88" t="s">
        <v>2384</v>
      </c>
      <c r="G1177" s="133">
        <v>5</v>
      </c>
      <c r="H1177" s="105" t="s">
        <v>391</v>
      </c>
      <c r="J1177" s="93"/>
    </row>
    <row r="1178" spans="1:252" ht="13.5" customHeight="1">
      <c r="A1178" s="147">
        <v>2019</v>
      </c>
      <c r="B1178" s="73" t="s">
        <v>164</v>
      </c>
      <c r="C1178" s="148" t="s">
        <v>171</v>
      </c>
      <c r="D1178" s="73" t="s">
        <v>1190</v>
      </c>
      <c r="E1178" s="85">
        <v>43547</v>
      </c>
      <c r="F1178" s="88" t="s">
        <v>2387</v>
      </c>
      <c r="G1178" s="133">
        <v>5</v>
      </c>
      <c r="H1178" s="105" t="s">
        <v>1192</v>
      </c>
      <c r="J1178" s="93"/>
    </row>
    <row r="1179" spans="1:252" ht="13.5" customHeight="1">
      <c r="A1179" s="147">
        <v>2019</v>
      </c>
      <c r="B1179" s="73" t="s">
        <v>164</v>
      </c>
      <c r="C1179" s="148" t="s">
        <v>171</v>
      </c>
      <c r="D1179" s="73" t="s">
        <v>1190</v>
      </c>
      <c r="E1179" s="85">
        <v>43547</v>
      </c>
      <c r="F1179" s="88" t="s">
        <v>2384</v>
      </c>
      <c r="G1179" s="133">
        <v>0</v>
      </c>
      <c r="H1179" s="105" t="s">
        <v>391</v>
      </c>
      <c r="I1179" s="2" t="s">
        <v>234</v>
      </c>
      <c r="J1179" s="93"/>
    </row>
    <row r="1180" spans="1:252">
      <c r="A1180" s="173">
        <v>2019</v>
      </c>
      <c r="B1180" s="73" t="s">
        <v>164</v>
      </c>
      <c r="C1180" s="174" t="s">
        <v>171</v>
      </c>
      <c r="D1180" s="174" t="s">
        <v>277</v>
      </c>
      <c r="E1180" s="175">
        <v>43716</v>
      </c>
      <c r="F1180" s="176" t="s">
        <v>2388</v>
      </c>
      <c r="G1180" s="173">
        <v>10</v>
      </c>
      <c r="H1180" s="105" t="s">
        <v>1183</v>
      </c>
    </row>
    <row r="1181" spans="1:252">
      <c r="A1181" s="173">
        <v>2019</v>
      </c>
      <c r="B1181" s="73" t="s">
        <v>164</v>
      </c>
      <c r="C1181" s="174" t="s">
        <v>171</v>
      </c>
      <c r="D1181" s="73" t="s">
        <v>94</v>
      </c>
      <c r="E1181" s="175">
        <v>43772</v>
      </c>
      <c r="F1181" s="150" t="s">
        <v>1194</v>
      </c>
      <c r="G1181" s="173">
        <v>5</v>
      </c>
      <c r="H1181" s="105" t="s">
        <v>354</v>
      </c>
    </row>
    <row r="1182" spans="1:252" ht="13.5" customHeight="1">
      <c r="A1182" s="147">
        <v>2019</v>
      </c>
      <c r="C1182" s="148"/>
      <c r="F1182" s="88"/>
      <c r="G1182" s="133">
        <f>SUM(G1177:G1181)</f>
        <v>25</v>
      </c>
      <c r="H1182" s="105"/>
      <c r="J1182" s="93"/>
    </row>
    <row r="1183" spans="1:252" ht="13.5" customHeight="1">
      <c r="A1183" s="144" t="s">
        <v>46</v>
      </c>
      <c r="B1183" s="125"/>
      <c r="C1183" s="145" t="s">
        <v>1197</v>
      </c>
      <c r="D1183" s="125"/>
      <c r="E1183" s="127"/>
      <c r="F1183" s="146"/>
      <c r="G1183" s="129">
        <f>G1176+G1182</f>
        <v>55</v>
      </c>
      <c r="H1183" s="130"/>
      <c r="J1183" s="93"/>
      <c r="IR1183" s="90">
        <f>SUBTOTAL(9,A1183:IQ1183)</f>
        <v>55</v>
      </c>
    </row>
    <row r="1184" spans="1:252" ht="13.5" customHeight="1">
      <c r="A1184" s="147"/>
      <c r="C1184" s="148"/>
      <c r="F1184" s="88"/>
      <c r="G1184" s="133"/>
      <c r="H1184" s="105"/>
      <c r="J1184" s="93"/>
    </row>
    <row r="1185" spans="1:22" ht="13.5" customHeight="1">
      <c r="A1185" s="198">
        <v>2017</v>
      </c>
      <c r="B1185" s="116" t="s">
        <v>91</v>
      </c>
      <c r="C1185" s="151" t="s">
        <v>122</v>
      </c>
      <c r="D1185" s="116" t="s">
        <v>227</v>
      </c>
      <c r="E1185" s="118">
        <v>42876</v>
      </c>
      <c r="F1185" s="152" t="s">
        <v>2389</v>
      </c>
      <c r="G1185" s="199">
        <v>3</v>
      </c>
      <c r="H1185" s="120" t="s">
        <v>2390</v>
      </c>
      <c r="J1185" s="189"/>
      <c r="K1185" s="261"/>
      <c r="L1185" s="271"/>
      <c r="M1185" s="271"/>
      <c r="N1185" s="195"/>
      <c r="O1185" s="195"/>
      <c r="P1185" s="352"/>
      <c r="Q1185" s="352"/>
      <c r="R1185" s="352"/>
      <c r="S1185" s="352"/>
      <c r="T1185" s="352"/>
      <c r="U1185" s="353"/>
      <c r="V1185" s="353"/>
    </row>
    <row r="1186" spans="1:22" ht="13.5" customHeight="1">
      <c r="A1186" s="198">
        <v>2017</v>
      </c>
      <c r="B1186" s="116" t="s">
        <v>91</v>
      </c>
      <c r="C1186" s="151" t="s">
        <v>122</v>
      </c>
      <c r="D1186" s="116" t="s">
        <v>227</v>
      </c>
      <c r="E1186" s="118">
        <v>42876</v>
      </c>
      <c r="F1186" s="152" t="s">
        <v>2391</v>
      </c>
      <c r="G1186" s="199">
        <v>10</v>
      </c>
      <c r="H1186" s="120" t="s">
        <v>2392</v>
      </c>
      <c r="J1186" s="189"/>
      <c r="K1186" s="261"/>
      <c r="L1186" s="271"/>
      <c r="M1186" s="271"/>
      <c r="N1186" s="352"/>
      <c r="O1186" s="352"/>
    </row>
    <row r="1187" spans="1:22" ht="13.5" customHeight="1">
      <c r="A1187" s="198">
        <v>2017</v>
      </c>
      <c r="B1187" s="116" t="s">
        <v>91</v>
      </c>
      <c r="C1187" s="151" t="s">
        <v>122</v>
      </c>
      <c r="D1187" s="116" t="s">
        <v>227</v>
      </c>
      <c r="E1187" s="118">
        <v>42876</v>
      </c>
      <c r="F1187" s="152" t="s">
        <v>2393</v>
      </c>
      <c r="G1187" s="199">
        <v>10</v>
      </c>
      <c r="H1187" s="120" t="s">
        <v>2394</v>
      </c>
      <c r="J1187" s="189"/>
      <c r="K1187" s="271"/>
      <c r="L1187" s="271"/>
      <c r="M1187" s="271"/>
      <c r="N1187" s="271"/>
      <c r="O1187" s="271"/>
      <c r="P1187" s="271"/>
      <c r="Q1187" s="271"/>
      <c r="R1187" s="271"/>
      <c r="S1187" s="271"/>
      <c r="T1187" s="271"/>
      <c r="U1187" s="372"/>
      <c r="V1187" s="372"/>
    </row>
    <row r="1188" spans="1:22" ht="13.5" customHeight="1">
      <c r="A1188" s="198">
        <v>2017</v>
      </c>
      <c r="B1188" s="116" t="s">
        <v>91</v>
      </c>
      <c r="C1188" s="151" t="s">
        <v>122</v>
      </c>
      <c r="D1188" s="116" t="s">
        <v>227</v>
      </c>
      <c r="E1188" s="118">
        <v>42876</v>
      </c>
      <c r="F1188" s="152" t="s">
        <v>2395</v>
      </c>
      <c r="G1188" s="199">
        <v>3</v>
      </c>
      <c r="H1188" s="120" t="s">
        <v>2396</v>
      </c>
      <c r="J1188" s="189"/>
      <c r="K1188" s="195"/>
      <c r="L1188" s="352"/>
      <c r="M1188" s="352"/>
      <c r="N1188" s="271"/>
      <c r="O1188" s="271"/>
      <c r="P1188" s="271"/>
      <c r="Q1188" s="271"/>
      <c r="R1188" s="271"/>
      <c r="S1188" s="271"/>
      <c r="T1188" s="271"/>
      <c r="U1188" s="372"/>
      <c r="V1188" s="372"/>
    </row>
    <row r="1189" spans="1:22" ht="13.5" customHeight="1">
      <c r="A1189" s="198">
        <v>2017</v>
      </c>
      <c r="B1189" s="116" t="s">
        <v>91</v>
      </c>
      <c r="C1189" s="151" t="s">
        <v>122</v>
      </c>
      <c r="D1189" s="116" t="s">
        <v>227</v>
      </c>
      <c r="E1189" s="118">
        <v>42876</v>
      </c>
      <c r="F1189" s="152" t="s">
        <v>2397</v>
      </c>
      <c r="G1189" s="199">
        <v>10</v>
      </c>
      <c r="H1189" s="120" t="s">
        <v>2398</v>
      </c>
      <c r="J1189" s="189"/>
      <c r="K1189" s="195"/>
      <c r="L1189" s="195"/>
      <c r="M1189" s="195"/>
      <c r="N1189" s="271"/>
      <c r="O1189" s="271"/>
      <c r="P1189" s="271"/>
      <c r="Q1189" s="271"/>
      <c r="R1189" s="271"/>
      <c r="S1189" s="271"/>
      <c r="T1189" s="271"/>
      <c r="U1189" s="372"/>
      <c r="V1189" s="372"/>
    </row>
    <row r="1190" spans="1:22" ht="13.5" customHeight="1">
      <c r="A1190" s="198">
        <v>2017</v>
      </c>
      <c r="B1190" s="116" t="s">
        <v>91</v>
      </c>
      <c r="C1190" s="151" t="s">
        <v>122</v>
      </c>
      <c r="D1190" s="116" t="s">
        <v>227</v>
      </c>
      <c r="E1190" s="118">
        <v>42876</v>
      </c>
      <c r="F1190" s="152" t="s">
        <v>2399</v>
      </c>
      <c r="G1190" s="199">
        <v>10</v>
      </c>
      <c r="H1190" s="120" t="s">
        <v>2400</v>
      </c>
      <c r="J1190" s="189"/>
      <c r="K1190" s="195"/>
      <c r="L1190" s="186"/>
      <c r="M1190" s="186"/>
      <c r="N1190" s="271"/>
      <c r="O1190" s="271"/>
      <c r="P1190" s="271"/>
      <c r="Q1190" s="271"/>
      <c r="R1190" s="271"/>
      <c r="S1190" s="271"/>
      <c r="T1190" s="271"/>
      <c r="U1190" s="372"/>
      <c r="V1190" s="372"/>
    </row>
    <row r="1191" spans="1:22" ht="13.5" customHeight="1">
      <c r="A1191" s="198">
        <v>2017</v>
      </c>
      <c r="B1191" s="116" t="s">
        <v>91</v>
      </c>
      <c r="C1191" s="151" t="s">
        <v>122</v>
      </c>
      <c r="D1191" s="116" t="s">
        <v>227</v>
      </c>
      <c r="E1191" s="118">
        <v>42876</v>
      </c>
      <c r="F1191" s="152" t="s">
        <v>2401</v>
      </c>
      <c r="G1191" s="199">
        <v>7</v>
      </c>
      <c r="H1191" s="120" t="s">
        <v>2402</v>
      </c>
      <c r="J1191" s="189"/>
      <c r="K1191" s="195"/>
      <c r="L1191" s="195"/>
      <c r="M1191" s="195"/>
      <c r="N1191" s="271"/>
      <c r="O1191" s="271"/>
    </row>
    <row r="1192" spans="1:22" ht="13.5" customHeight="1">
      <c r="A1192" s="198">
        <v>2017</v>
      </c>
      <c r="B1192" s="116" t="s">
        <v>91</v>
      </c>
      <c r="C1192" s="151" t="s">
        <v>122</v>
      </c>
      <c r="D1192" s="116" t="s">
        <v>227</v>
      </c>
      <c r="E1192" s="118">
        <v>42876</v>
      </c>
      <c r="F1192" s="152" t="s">
        <v>2403</v>
      </c>
      <c r="G1192" s="199">
        <v>7</v>
      </c>
      <c r="H1192" s="120" t="s">
        <v>2404</v>
      </c>
      <c r="J1192" s="189"/>
      <c r="K1192" s="195"/>
      <c r="L1192" s="195"/>
      <c r="M1192" s="195"/>
      <c r="N1192" s="271"/>
      <c r="O1192" s="271"/>
    </row>
    <row r="1193" spans="1:22" ht="13.5" customHeight="1">
      <c r="A1193" s="198">
        <v>2017</v>
      </c>
      <c r="B1193" s="116" t="s">
        <v>91</v>
      </c>
      <c r="C1193" s="151" t="s">
        <v>122</v>
      </c>
      <c r="D1193" s="116" t="s">
        <v>1663</v>
      </c>
      <c r="E1193" s="118">
        <v>42883</v>
      </c>
      <c r="F1193" s="152" t="s">
        <v>2395</v>
      </c>
      <c r="G1193" s="199">
        <v>5</v>
      </c>
      <c r="H1193" s="120" t="s">
        <v>2405</v>
      </c>
      <c r="J1193" s="189"/>
      <c r="L1193" s="195"/>
      <c r="M1193" s="195"/>
      <c r="N1193" s="271"/>
      <c r="O1193" s="271"/>
    </row>
    <row r="1194" spans="1:22" ht="13.5" customHeight="1">
      <c r="A1194" s="198">
        <v>2017</v>
      </c>
      <c r="B1194" s="116" t="s">
        <v>91</v>
      </c>
      <c r="C1194" s="151" t="s">
        <v>122</v>
      </c>
      <c r="D1194" s="116" t="s">
        <v>1663</v>
      </c>
      <c r="E1194" s="118">
        <v>42883</v>
      </c>
      <c r="F1194" s="152" t="s">
        <v>2399</v>
      </c>
      <c r="G1194" s="199">
        <v>15</v>
      </c>
      <c r="H1194" s="120" t="s">
        <v>2406</v>
      </c>
      <c r="J1194" s="189"/>
      <c r="L1194" s="195"/>
      <c r="M1194" s="195"/>
    </row>
    <row r="1195" spans="1:22" ht="13.5" customHeight="1">
      <c r="A1195" s="198">
        <v>2017</v>
      </c>
      <c r="B1195" s="116" t="s">
        <v>91</v>
      </c>
      <c r="C1195" s="151" t="s">
        <v>122</v>
      </c>
      <c r="D1195" s="116" t="s">
        <v>227</v>
      </c>
      <c r="E1195" s="118">
        <v>42988</v>
      </c>
      <c r="F1195" s="152" t="s">
        <v>2407</v>
      </c>
      <c r="G1195" s="199">
        <v>10</v>
      </c>
      <c r="H1195" s="120" t="s">
        <v>2408</v>
      </c>
      <c r="J1195" s="349"/>
      <c r="L1195" s="271"/>
      <c r="M1195" s="271"/>
      <c r="P1195" s="195"/>
      <c r="Q1195" s="195"/>
      <c r="R1195" s="195"/>
      <c r="S1195" s="195"/>
      <c r="T1195" s="195"/>
      <c r="U1195" s="197"/>
      <c r="V1195" s="197"/>
    </row>
    <row r="1196" spans="1:22" ht="13.5" customHeight="1">
      <c r="A1196" s="198">
        <v>2017</v>
      </c>
      <c r="B1196" s="116" t="s">
        <v>91</v>
      </c>
      <c r="C1196" s="151" t="s">
        <v>122</v>
      </c>
      <c r="D1196" s="116" t="s">
        <v>227</v>
      </c>
      <c r="E1196" s="118">
        <v>42988</v>
      </c>
      <c r="F1196" s="152" t="s">
        <v>2409</v>
      </c>
      <c r="G1196" s="199">
        <v>7</v>
      </c>
      <c r="H1196" s="120" t="s">
        <v>2410</v>
      </c>
      <c r="J1196" s="349"/>
      <c r="N1196" s="186"/>
      <c r="O1196" s="186"/>
      <c r="P1196" s="195"/>
      <c r="Q1196" s="195"/>
      <c r="R1196" s="195"/>
      <c r="S1196" s="195"/>
      <c r="T1196" s="195"/>
      <c r="U1196" s="197"/>
      <c r="V1196" s="197"/>
    </row>
    <row r="1197" spans="1:22" ht="13.5" customHeight="1">
      <c r="A1197" s="198">
        <v>2017</v>
      </c>
      <c r="B1197" s="116" t="s">
        <v>91</v>
      </c>
      <c r="C1197" s="151" t="s">
        <v>122</v>
      </c>
      <c r="D1197" s="116" t="s">
        <v>227</v>
      </c>
      <c r="E1197" s="118">
        <v>42988</v>
      </c>
      <c r="F1197" s="152" t="s">
        <v>2411</v>
      </c>
      <c r="G1197" s="199">
        <v>10</v>
      </c>
      <c r="H1197" s="120" t="s">
        <v>2412</v>
      </c>
      <c r="J1197" s="349"/>
      <c r="N1197" s="271"/>
      <c r="O1197" s="271"/>
      <c r="P1197" s="195"/>
      <c r="Q1197" s="195"/>
      <c r="R1197" s="195"/>
      <c r="S1197" s="195"/>
      <c r="T1197" s="195"/>
      <c r="U1197" s="197"/>
      <c r="V1197" s="197"/>
    </row>
    <row r="1198" spans="1:22" ht="13.5" customHeight="1">
      <c r="A1198" s="198">
        <v>2017</v>
      </c>
      <c r="B1198" s="116" t="s">
        <v>91</v>
      </c>
      <c r="C1198" s="151" t="s">
        <v>122</v>
      </c>
      <c r="D1198" s="116" t="s">
        <v>227</v>
      </c>
      <c r="E1198" s="118">
        <v>42988</v>
      </c>
      <c r="F1198" s="152" t="s">
        <v>2413</v>
      </c>
      <c r="G1198" s="199">
        <v>3</v>
      </c>
      <c r="H1198" s="120" t="s">
        <v>2414</v>
      </c>
      <c r="J1198" s="349"/>
      <c r="N1198" s="195"/>
      <c r="O1198" s="195"/>
      <c r="P1198" s="186"/>
      <c r="Q1198" s="186"/>
      <c r="R1198" s="186"/>
      <c r="S1198" s="186"/>
      <c r="T1198" s="186"/>
      <c r="U1198" s="188"/>
      <c r="V1198" s="188"/>
    </row>
    <row r="1199" spans="1:22" ht="13.5" customHeight="1">
      <c r="A1199" s="198">
        <v>2017</v>
      </c>
      <c r="B1199" s="116" t="s">
        <v>91</v>
      </c>
      <c r="C1199" s="151" t="s">
        <v>122</v>
      </c>
      <c r="D1199" s="116" t="s">
        <v>227</v>
      </c>
      <c r="E1199" s="118">
        <v>42988</v>
      </c>
      <c r="F1199" s="152" t="s">
        <v>2415</v>
      </c>
      <c r="G1199" s="199">
        <v>10</v>
      </c>
      <c r="H1199" s="120" t="s">
        <v>2416</v>
      </c>
      <c r="J1199" s="349"/>
      <c r="N1199" s="195"/>
      <c r="O1199" s="195"/>
      <c r="P1199" s="195"/>
      <c r="Q1199" s="195"/>
      <c r="R1199" s="195"/>
      <c r="S1199" s="195"/>
      <c r="T1199" s="195"/>
      <c r="U1199" s="197"/>
      <c r="V1199" s="197"/>
    </row>
    <row r="1200" spans="1:22" ht="13.5" customHeight="1">
      <c r="A1200" s="198">
        <v>2017</v>
      </c>
      <c r="B1200" s="116" t="s">
        <v>91</v>
      </c>
      <c r="C1200" s="151" t="s">
        <v>122</v>
      </c>
      <c r="D1200" s="116" t="s">
        <v>227</v>
      </c>
      <c r="E1200" s="118">
        <v>42988</v>
      </c>
      <c r="F1200" s="152" t="s">
        <v>2417</v>
      </c>
      <c r="G1200" s="199">
        <v>3</v>
      </c>
      <c r="H1200" s="120" t="s">
        <v>2418</v>
      </c>
      <c r="J1200" s="349"/>
      <c r="L1200" s="186"/>
      <c r="M1200" s="186"/>
      <c r="N1200" s="261"/>
      <c r="O1200" s="261"/>
      <c r="P1200" s="261"/>
      <c r="Q1200" s="261"/>
      <c r="R1200" s="261"/>
      <c r="S1200" s="261"/>
      <c r="T1200" s="261"/>
      <c r="U1200" s="340"/>
      <c r="V1200" s="340"/>
    </row>
    <row r="1201" spans="1:22" ht="13.5" customHeight="1">
      <c r="A1201" s="198">
        <v>2017</v>
      </c>
      <c r="B1201" s="116" t="s">
        <v>91</v>
      </c>
      <c r="C1201" s="151" t="s">
        <v>122</v>
      </c>
      <c r="D1201" s="116" t="s">
        <v>227</v>
      </c>
      <c r="E1201" s="118">
        <v>42988</v>
      </c>
      <c r="F1201" s="152" t="s">
        <v>2419</v>
      </c>
      <c r="G1201" s="199">
        <v>3</v>
      </c>
      <c r="H1201" s="120" t="s">
        <v>2420</v>
      </c>
      <c r="J1201" s="349"/>
      <c r="L1201" s="473"/>
      <c r="M1201" s="473"/>
      <c r="N1201" s="261"/>
      <c r="O1201" s="261"/>
      <c r="P1201" s="261"/>
      <c r="Q1201" s="261"/>
      <c r="R1201" s="261"/>
      <c r="S1201" s="261"/>
      <c r="T1201" s="261"/>
      <c r="U1201" s="340"/>
      <c r="V1201" s="340"/>
    </row>
    <row r="1202" spans="1:22" ht="13.5" customHeight="1">
      <c r="A1202" s="198">
        <v>2017</v>
      </c>
      <c r="B1202" s="116" t="s">
        <v>91</v>
      </c>
      <c r="C1202" s="151" t="s">
        <v>122</v>
      </c>
      <c r="D1202" s="116" t="s">
        <v>227</v>
      </c>
      <c r="E1202" s="118">
        <v>42988</v>
      </c>
      <c r="F1202" s="152" t="s">
        <v>2421</v>
      </c>
      <c r="G1202" s="199">
        <v>10</v>
      </c>
      <c r="H1202" s="120" t="s">
        <v>2422</v>
      </c>
      <c r="J1202" s="349"/>
      <c r="L1202" s="195"/>
      <c r="M1202" s="195"/>
      <c r="N1202" s="261"/>
      <c r="O1202" s="261"/>
      <c r="P1202" s="261"/>
      <c r="Q1202" s="261"/>
      <c r="R1202" s="261"/>
      <c r="S1202" s="261"/>
      <c r="T1202" s="261"/>
      <c r="U1202" s="340"/>
      <c r="V1202" s="340"/>
    </row>
    <row r="1203" spans="1:22" ht="13.5" customHeight="1">
      <c r="A1203" s="198">
        <v>2017</v>
      </c>
      <c r="B1203" s="116" t="s">
        <v>91</v>
      </c>
      <c r="C1203" s="151" t="s">
        <v>122</v>
      </c>
      <c r="D1203" s="116" t="s">
        <v>227</v>
      </c>
      <c r="E1203" s="118">
        <v>42988</v>
      </c>
      <c r="F1203" s="152" t="s">
        <v>2423</v>
      </c>
      <c r="G1203" s="199">
        <v>7</v>
      </c>
      <c r="H1203" s="120" t="s">
        <v>2424</v>
      </c>
      <c r="J1203" s="349"/>
      <c r="L1203" s="195"/>
      <c r="M1203" s="195"/>
      <c r="N1203" s="261"/>
      <c r="O1203" s="261"/>
      <c r="P1203" s="261"/>
      <c r="Q1203" s="261"/>
      <c r="R1203" s="261"/>
      <c r="S1203" s="261"/>
      <c r="T1203" s="261"/>
      <c r="U1203" s="340"/>
      <c r="V1203" s="340"/>
    </row>
    <row r="1204" spans="1:22" ht="13.5" customHeight="1">
      <c r="A1204" s="198">
        <v>2017</v>
      </c>
      <c r="B1204" s="116" t="s">
        <v>91</v>
      </c>
      <c r="C1204" s="151" t="s">
        <v>122</v>
      </c>
      <c r="D1204" s="116" t="s">
        <v>227</v>
      </c>
      <c r="E1204" s="118">
        <v>42988</v>
      </c>
      <c r="F1204" s="152" t="s">
        <v>2425</v>
      </c>
      <c r="G1204" s="199">
        <v>10</v>
      </c>
      <c r="H1204" s="120" t="s">
        <v>2426</v>
      </c>
      <c r="J1204" s="349"/>
      <c r="L1204" s="473"/>
      <c r="M1204" s="473"/>
      <c r="N1204" s="352"/>
      <c r="O1204" s="352"/>
      <c r="P1204" s="352"/>
      <c r="Q1204" s="352"/>
      <c r="R1204" s="352"/>
      <c r="S1204" s="352"/>
      <c r="T1204" s="352"/>
      <c r="U1204" s="353"/>
      <c r="V1204" s="353"/>
    </row>
    <row r="1205" spans="1:22" ht="13.5" customHeight="1">
      <c r="A1205" s="198">
        <v>2017</v>
      </c>
      <c r="B1205" s="116" t="s">
        <v>91</v>
      </c>
      <c r="C1205" s="151" t="s">
        <v>122</v>
      </c>
      <c r="D1205" s="116" t="s">
        <v>227</v>
      </c>
      <c r="E1205" s="118">
        <v>42988</v>
      </c>
      <c r="F1205" s="152" t="s">
        <v>2427</v>
      </c>
      <c r="G1205" s="199">
        <v>10</v>
      </c>
      <c r="H1205" s="120" t="s">
        <v>2428</v>
      </c>
      <c r="J1205" s="349"/>
      <c r="L1205" s="473"/>
      <c r="M1205" s="473"/>
      <c r="N1205" s="352"/>
      <c r="O1205" s="352"/>
    </row>
    <row r="1206" spans="1:22" ht="13.5" customHeight="1">
      <c r="A1206" s="198">
        <v>2017</v>
      </c>
      <c r="B1206" s="116"/>
      <c r="C1206" s="151"/>
      <c r="D1206" s="116"/>
      <c r="E1206" s="118"/>
      <c r="F1206" s="152"/>
      <c r="G1206" s="199">
        <f>SUM(G1185:G1205)</f>
        <v>163</v>
      </c>
      <c r="H1206" s="120"/>
      <c r="J1206" s="349"/>
      <c r="L1206" s="473"/>
      <c r="M1206" s="473"/>
      <c r="N1206" s="352"/>
      <c r="O1206" s="352"/>
    </row>
    <row r="1207" spans="1:22" s="115" customFormat="1">
      <c r="A1207" s="134">
        <v>2018</v>
      </c>
      <c r="B1207" s="107" t="s">
        <v>91</v>
      </c>
      <c r="C1207" s="107" t="s">
        <v>122</v>
      </c>
      <c r="D1207" s="107" t="s">
        <v>227</v>
      </c>
      <c r="E1207" s="135">
        <v>43240</v>
      </c>
      <c r="F1207" s="136" t="s">
        <v>2429</v>
      </c>
      <c r="G1207" s="111">
        <v>10</v>
      </c>
      <c r="H1207" s="112" t="s">
        <v>1199</v>
      </c>
      <c r="I1207" s="113"/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</row>
    <row r="1208" spans="1:22" s="115" customFormat="1">
      <c r="A1208" s="134">
        <v>2018</v>
      </c>
      <c r="B1208" s="107" t="s">
        <v>91</v>
      </c>
      <c r="C1208" s="107" t="s">
        <v>122</v>
      </c>
      <c r="D1208" s="107" t="s">
        <v>227</v>
      </c>
      <c r="E1208" s="135">
        <v>43240</v>
      </c>
      <c r="F1208" s="136" t="s">
        <v>2430</v>
      </c>
      <c r="G1208" s="111">
        <v>7</v>
      </c>
      <c r="H1208" s="112" t="s">
        <v>1201</v>
      </c>
      <c r="I1208" s="113"/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</row>
    <row r="1209" spans="1:22" s="115" customFormat="1">
      <c r="A1209" s="134">
        <v>2018</v>
      </c>
      <c r="B1209" s="107" t="s">
        <v>91</v>
      </c>
      <c r="C1209" s="107" t="s">
        <v>122</v>
      </c>
      <c r="D1209" s="107" t="s">
        <v>227</v>
      </c>
      <c r="E1209" s="135">
        <v>43240</v>
      </c>
      <c r="F1209" s="136" t="s">
        <v>2431</v>
      </c>
      <c r="G1209" s="111">
        <v>10</v>
      </c>
      <c r="H1209" s="112" t="s">
        <v>1203</v>
      </c>
      <c r="I1209" s="113"/>
      <c r="J1209" s="113"/>
      <c r="K1209" s="113"/>
      <c r="L1209" s="113"/>
      <c r="M1209" s="113"/>
      <c r="N1209" s="113"/>
      <c r="O1209" s="113"/>
      <c r="P1209" s="113"/>
      <c r="Q1209" s="113"/>
      <c r="R1209" s="113"/>
      <c r="S1209" s="113"/>
      <c r="T1209" s="113"/>
    </row>
    <row r="1210" spans="1:22" s="115" customFormat="1">
      <c r="A1210" s="134">
        <v>2018</v>
      </c>
      <c r="B1210" s="107" t="s">
        <v>91</v>
      </c>
      <c r="C1210" s="107" t="s">
        <v>122</v>
      </c>
      <c r="D1210" s="107" t="s">
        <v>227</v>
      </c>
      <c r="E1210" s="135">
        <v>43240</v>
      </c>
      <c r="F1210" s="136" t="s">
        <v>2432</v>
      </c>
      <c r="G1210" s="111">
        <v>7</v>
      </c>
      <c r="H1210" s="112" t="s">
        <v>1205</v>
      </c>
      <c r="I1210" s="113"/>
      <c r="J1210" s="113"/>
      <c r="K1210" s="113"/>
      <c r="L1210" s="113"/>
      <c r="M1210" s="113"/>
      <c r="N1210" s="113"/>
      <c r="O1210" s="113"/>
      <c r="P1210" s="113"/>
      <c r="Q1210" s="113"/>
      <c r="R1210" s="113"/>
      <c r="S1210" s="113"/>
      <c r="T1210" s="113"/>
    </row>
    <row r="1211" spans="1:22" s="115" customFormat="1">
      <c r="A1211" s="134">
        <v>2018</v>
      </c>
      <c r="B1211" s="107" t="s">
        <v>91</v>
      </c>
      <c r="C1211" s="107" t="s">
        <v>1206</v>
      </c>
      <c r="D1211" s="107" t="s">
        <v>370</v>
      </c>
      <c r="E1211" s="109">
        <v>43247</v>
      </c>
      <c r="F1211" s="170" t="s">
        <v>2433</v>
      </c>
      <c r="G1211" s="111">
        <v>10</v>
      </c>
      <c r="H1211" s="112" t="s">
        <v>239</v>
      </c>
      <c r="I1211" s="113"/>
      <c r="J1211" s="113"/>
      <c r="K1211" s="113"/>
      <c r="L1211" s="113"/>
      <c r="M1211" s="113"/>
      <c r="N1211" s="113"/>
      <c r="O1211" s="113"/>
      <c r="P1211" s="113"/>
      <c r="Q1211" s="113"/>
      <c r="R1211" s="113"/>
      <c r="S1211" s="113"/>
      <c r="T1211" s="113"/>
    </row>
    <row r="1212" spans="1:22" s="115" customFormat="1">
      <c r="A1212" s="134">
        <v>2018</v>
      </c>
      <c r="B1212" s="107" t="s">
        <v>91</v>
      </c>
      <c r="C1212" s="107" t="s">
        <v>1206</v>
      </c>
      <c r="D1212" s="107" t="s">
        <v>370</v>
      </c>
      <c r="E1212" s="109">
        <v>43247</v>
      </c>
      <c r="F1212" s="170" t="s">
        <v>2434</v>
      </c>
      <c r="G1212" s="111">
        <v>15</v>
      </c>
      <c r="H1212" s="112" t="s">
        <v>1209</v>
      </c>
      <c r="I1212" s="113"/>
      <c r="J1212" s="113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</row>
    <row r="1213" spans="1:22" s="115" customFormat="1">
      <c r="A1213" s="134">
        <v>2018</v>
      </c>
      <c r="B1213" s="107" t="s">
        <v>91</v>
      </c>
      <c r="C1213" s="107" t="s">
        <v>1206</v>
      </c>
      <c r="D1213" s="107" t="s">
        <v>370</v>
      </c>
      <c r="E1213" s="109">
        <v>43247</v>
      </c>
      <c r="F1213" s="170" t="s">
        <v>2435</v>
      </c>
      <c r="G1213" s="111">
        <v>15</v>
      </c>
      <c r="H1213" s="112" t="s">
        <v>1211</v>
      </c>
      <c r="I1213" s="113"/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</row>
    <row r="1214" spans="1:22" s="115" customFormat="1">
      <c r="A1214" s="134">
        <v>2018</v>
      </c>
      <c r="B1214" s="107" t="s">
        <v>91</v>
      </c>
      <c r="C1214" s="107" t="s">
        <v>1206</v>
      </c>
      <c r="D1214" s="107" t="s">
        <v>370</v>
      </c>
      <c r="E1214" s="109">
        <v>43247</v>
      </c>
      <c r="F1214" s="170" t="s">
        <v>2436</v>
      </c>
      <c r="G1214" s="111">
        <v>10</v>
      </c>
      <c r="H1214" s="112" t="s">
        <v>1213</v>
      </c>
      <c r="I1214" s="113"/>
      <c r="J1214" s="113"/>
      <c r="K1214" s="113"/>
      <c r="L1214" s="113"/>
      <c r="M1214" s="113"/>
      <c r="N1214" s="113"/>
      <c r="O1214" s="113"/>
      <c r="P1214" s="113"/>
      <c r="Q1214" s="113"/>
      <c r="R1214" s="113"/>
      <c r="S1214" s="113"/>
      <c r="T1214" s="113"/>
    </row>
    <row r="1215" spans="1:22">
      <c r="A1215" s="134">
        <v>2018</v>
      </c>
      <c r="B1215" s="107" t="s">
        <v>91</v>
      </c>
      <c r="C1215" s="107" t="s">
        <v>122</v>
      </c>
      <c r="D1215" s="107" t="s">
        <v>265</v>
      </c>
      <c r="E1215" s="109">
        <v>43352</v>
      </c>
      <c r="F1215" s="170" t="s">
        <v>2437</v>
      </c>
      <c r="G1215" s="111">
        <v>10</v>
      </c>
      <c r="H1215" s="112" t="s">
        <v>1215</v>
      </c>
      <c r="J1215" s="2"/>
    </row>
    <row r="1216" spans="1:22">
      <c r="A1216" s="134">
        <v>2018</v>
      </c>
      <c r="B1216" s="107" t="s">
        <v>91</v>
      </c>
      <c r="C1216" s="107" t="s">
        <v>122</v>
      </c>
      <c r="D1216" s="107" t="s">
        <v>265</v>
      </c>
      <c r="E1216" s="109">
        <v>43352</v>
      </c>
      <c r="F1216" s="170" t="s">
        <v>2438</v>
      </c>
      <c r="G1216" s="111">
        <v>3</v>
      </c>
      <c r="H1216" s="112" t="s">
        <v>787</v>
      </c>
      <c r="J1216" s="2"/>
    </row>
    <row r="1217" spans="1:10">
      <c r="A1217" s="134">
        <v>2018</v>
      </c>
      <c r="B1217" s="107" t="s">
        <v>91</v>
      </c>
      <c r="C1217" s="107" t="s">
        <v>122</v>
      </c>
      <c r="D1217" s="107" t="s">
        <v>265</v>
      </c>
      <c r="E1217" s="109">
        <v>43352</v>
      </c>
      <c r="F1217" s="170" t="s">
        <v>2439</v>
      </c>
      <c r="G1217" s="111">
        <v>7</v>
      </c>
      <c r="H1217" s="112" t="s">
        <v>400</v>
      </c>
      <c r="J1217" s="2"/>
    </row>
    <row r="1218" spans="1:10">
      <c r="A1218" s="134">
        <v>2018</v>
      </c>
      <c r="B1218" s="107" t="s">
        <v>91</v>
      </c>
      <c r="C1218" s="107" t="s">
        <v>122</v>
      </c>
      <c r="D1218" s="107" t="s">
        <v>265</v>
      </c>
      <c r="E1218" s="109">
        <v>43352</v>
      </c>
      <c r="F1218" s="170" t="s">
        <v>2440</v>
      </c>
      <c r="G1218" s="111">
        <v>3</v>
      </c>
      <c r="H1218" s="112" t="s">
        <v>1219</v>
      </c>
      <c r="J1218" s="2"/>
    </row>
    <row r="1219" spans="1:10">
      <c r="A1219" s="134">
        <v>2018</v>
      </c>
      <c r="B1219" s="107" t="s">
        <v>91</v>
      </c>
      <c r="C1219" s="171" t="s">
        <v>122</v>
      </c>
      <c r="D1219" s="107" t="s">
        <v>265</v>
      </c>
      <c r="E1219" s="109">
        <v>43352</v>
      </c>
      <c r="F1219" s="170" t="s">
        <v>2441</v>
      </c>
      <c r="G1219" s="172">
        <v>10</v>
      </c>
      <c r="H1219" s="112" t="s">
        <v>1221</v>
      </c>
      <c r="J1219" s="2"/>
    </row>
    <row r="1220" spans="1:10">
      <c r="A1220" s="134">
        <v>2018</v>
      </c>
      <c r="B1220" s="107" t="s">
        <v>91</v>
      </c>
      <c r="C1220" s="171" t="s">
        <v>122</v>
      </c>
      <c r="D1220" s="107" t="s">
        <v>265</v>
      </c>
      <c r="E1220" s="109">
        <v>43352</v>
      </c>
      <c r="F1220" s="170" t="s">
        <v>2442</v>
      </c>
      <c r="G1220" s="172">
        <v>7</v>
      </c>
      <c r="H1220" s="112" t="s">
        <v>1098</v>
      </c>
      <c r="J1220" s="2"/>
    </row>
    <row r="1221" spans="1:10">
      <c r="A1221" s="134">
        <v>2018</v>
      </c>
      <c r="B1221" s="107" t="s">
        <v>91</v>
      </c>
      <c r="C1221" s="171" t="s">
        <v>122</v>
      </c>
      <c r="D1221" s="107" t="s">
        <v>265</v>
      </c>
      <c r="E1221" s="109">
        <v>43352</v>
      </c>
      <c r="F1221" s="170" t="s">
        <v>2443</v>
      </c>
      <c r="G1221" s="172">
        <v>3</v>
      </c>
      <c r="H1221" s="112" t="s">
        <v>879</v>
      </c>
      <c r="J1221" s="2"/>
    </row>
    <row r="1222" spans="1:10">
      <c r="A1222" s="134">
        <v>2018</v>
      </c>
      <c r="B1222" s="107" t="s">
        <v>91</v>
      </c>
      <c r="C1222" s="171" t="s">
        <v>122</v>
      </c>
      <c r="D1222" s="107" t="s">
        <v>265</v>
      </c>
      <c r="E1222" s="109">
        <v>43352</v>
      </c>
      <c r="F1222" s="170" t="s">
        <v>2444</v>
      </c>
      <c r="G1222" s="172">
        <v>10</v>
      </c>
      <c r="H1222" s="112" t="s">
        <v>1225</v>
      </c>
      <c r="J1222" s="2"/>
    </row>
    <row r="1223" spans="1:10">
      <c r="A1223" s="134">
        <v>2018</v>
      </c>
      <c r="B1223" s="107" t="s">
        <v>91</v>
      </c>
      <c r="C1223" s="171" t="s">
        <v>122</v>
      </c>
      <c r="D1223" s="107" t="s">
        <v>265</v>
      </c>
      <c r="E1223" s="109">
        <v>43352</v>
      </c>
      <c r="F1223" s="170" t="s">
        <v>2445</v>
      </c>
      <c r="G1223" s="172">
        <v>7</v>
      </c>
      <c r="H1223" s="112" t="s">
        <v>634</v>
      </c>
      <c r="J1223" s="2"/>
    </row>
    <row r="1224" spans="1:10">
      <c r="A1224" s="134">
        <v>2018</v>
      </c>
      <c r="B1224" s="107" t="s">
        <v>91</v>
      </c>
      <c r="C1224" s="171" t="s">
        <v>122</v>
      </c>
      <c r="D1224" s="107" t="s">
        <v>265</v>
      </c>
      <c r="E1224" s="109">
        <v>43352</v>
      </c>
      <c r="F1224" s="170" t="s">
        <v>2446</v>
      </c>
      <c r="G1224" s="172">
        <v>3</v>
      </c>
      <c r="H1224" s="112" t="s">
        <v>1166</v>
      </c>
      <c r="J1224" s="2"/>
    </row>
    <row r="1225" spans="1:10">
      <c r="A1225" s="134">
        <v>2018</v>
      </c>
      <c r="B1225" s="107" t="s">
        <v>91</v>
      </c>
      <c r="C1225" s="171" t="s">
        <v>122</v>
      </c>
      <c r="D1225" s="107" t="s">
        <v>265</v>
      </c>
      <c r="E1225" s="109">
        <v>43352</v>
      </c>
      <c r="F1225" s="170" t="s">
        <v>2447</v>
      </c>
      <c r="G1225" s="172">
        <v>7</v>
      </c>
      <c r="H1225" s="112" t="s">
        <v>1170</v>
      </c>
      <c r="J1225" s="2"/>
    </row>
    <row r="1226" spans="1:10">
      <c r="A1226" s="134">
        <v>2018</v>
      </c>
      <c r="B1226" s="107" t="s">
        <v>91</v>
      </c>
      <c r="C1226" s="171" t="s">
        <v>122</v>
      </c>
      <c r="D1226" s="107" t="s">
        <v>265</v>
      </c>
      <c r="E1226" s="109">
        <v>43352</v>
      </c>
      <c r="F1226" s="170" t="s">
        <v>2448</v>
      </c>
      <c r="G1226" s="172">
        <v>10</v>
      </c>
      <c r="H1226" s="112" t="s">
        <v>1230</v>
      </c>
      <c r="J1226" s="2"/>
    </row>
    <row r="1227" spans="1:10">
      <c r="A1227" s="134">
        <v>2018</v>
      </c>
      <c r="B1227" s="107" t="s">
        <v>91</v>
      </c>
      <c r="C1227" s="171" t="s">
        <v>122</v>
      </c>
      <c r="D1227" s="107" t="s">
        <v>265</v>
      </c>
      <c r="E1227" s="109">
        <v>43352</v>
      </c>
      <c r="F1227" s="170" t="s">
        <v>2449</v>
      </c>
      <c r="G1227" s="172">
        <v>7</v>
      </c>
      <c r="H1227" s="112" t="s">
        <v>1232</v>
      </c>
      <c r="J1227" s="2"/>
    </row>
    <row r="1228" spans="1:10">
      <c r="A1228" s="134">
        <v>2018</v>
      </c>
      <c r="B1228" s="107"/>
      <c r="C1228" s="171"/>
      <c r="D1228" s="107"/>
      <c r="E1228" s="109"/>
      <c r="F1228" s="170"/>
      <c r="G1228" s="172">
        <f>SUM(G1207:G1227)</f>
        <v>171</v>
      </c>
      <c r="H1228" s="112"/>
      <c r="J1228" s="2"/>
    </row>
    <row r="1229" spans="1:10">
      <c r="A1229" s="137">
        <v>2019</v>
      </c>
      <c r="B1229" s="73" t="s">
        <v>91</v>
      </c>
      <c r="C1229" s="143" t="s">
        <v>122</v>
      </c>
      <c r="D1229" s="138" t="s">
        <v>227</v>
      </c>
      <c r="E1229" s="139">
        <v>43604</v>
      </c>
      <c r="F1229" s="140" t="s">
        <v>2450</v>
      </c>
      <c r="G1229" s="141">
        <v>10</v>
      </c>
      <c r="H1229" s="142" t="s">
        <v>761</v>
      </c>
    </row>
    <row r="1230" spans="1:10">
      <c r="A1230" s="137">
        <v>2019</v>
      </c>
      <c r="B1230" s="73" t="s">
        <v>91</v>
      </c>
      <c r="C1230" s="143" t="s">
        <v>122</v>
      </c>
      <c r="D1230" s="138" t="s">
        <v>227</v>
      </c>
      <c r="E1230" s="139">
        <v>43604</v>
      </c>
      <c r="F1230" s="140" t="s">
        <v>2451</v>
      </c>
      <c r="G1230" s="141">
        <v>10</v>
      </c>
      <c r="H1230" s="142" t="s">
        <v>1235</v>
      </c>
    </row>
    <row r="1231" spans="1:10">
      <c r="A1231" s="137">
        <v>2019</v>
      </c>
      <c r="B1231" s="73" t="s">
        <v>91</v>
      </c>
      <c r="C1231" s="143" t="s">
        <v>122</v>
      </c>
      <c r="D1231" s="138" t="s">
        <v>227</v>
      </c>
      <c r="E1231" s="139">
        <v>43604</v>
      </c>
      <c r="F1231" s="140" t="s">
        <v>2452</v>
      </c>
      <c r="G1231" s="141">
        <v>7</v>
      </c>
      <c r="H1231" s="142" t="s">
        <v>1237</v>
      </c>
    </row>
    <row r="1232" spans="1:10">
      <c r="A1232" s="137">
        <v>2019</v>
      </c>
      <c r="B1232" s="73" t="s">
        <v>91</v>
      </c>
      <c r="C1232" s="143" t="s">
        <v>122</v>
      </c>
      <c r="D1232" s="138" t="s">
        <v>227</v>
      </c>
      <c r="E1232" s="139">
        <v>43604</v>
      </c>
      <c r="F1232" s="140" t="s">
        <v>2453</v>
      </c>
      <c r="G1232" s="141">
        <v>7</v>
      </c>
      <c r="H1232" s="142" t="s">
        <v>1239</v>
      </c>
    </row>
    <row r="1233" spans="1:10">
      <c r="A1233" s="137">
        <v>2019</v>
      </c>
      <c r="B1233" s="73" t="s">
        <v>91</v>
      </c>
      <c r="C1233" s="143" t="s">
        <v>122</v>
      </c>
      <c r="D1233" s="138" t="s">
        <v>227</v>
      </c>
      <c r="E1233" s="139">
        <v>43604</v>
      </c>
      <c r="F1233" s="140" t="s">
        <v>2454</v>
      </c>
      <c r="G1233" s="141">
        <v>10</v>
      </c>
      <c r="H1233" s="142" t="s">
        <v>1241</v>
      </c>
    </row>
    <row r="1234" spans="1:10">
      <c r="A1234" s="137">
        <v>2019</v>
      </c>
      <c r="B1234" s="73" t="s">
        <v>91</v>
      </c>
      <c r="C1234" s="143" t="s">
        <v>122</v>
      </c>
      <c r="D1234" s="138" t="s">
        <v>227</v>
      </c>
      <c r="E1234" s="139">
        <v>43604</v>
      </c>
      <c r="F1234" s="140" t="s">
        <v>2455</v>
      </c>
      <c r="G1234" s="141">
        <v>7</v>
      </c>
      <c r="H1234" s="142" t="s">
        <v>1243</v>
      </c>
    </row>
    <row r="1235" spans="1:10">
      <c r="A1235" s="137">
        <v>2019</v>
      </c>
      <c r="B1235" s="73" t="s">
        <v>91</v>
      </c>
      <c r="C1235" s="143" t="s">
        <v>122</v>
      </c>
      <c r="D1235" s="138" t="s">
        <v>227</v>
      </c>
      <c r="E1235" s="139">
        <v>43604</v>
      </c>
      <c r="F1235" s="140" t="s">
        <v>2456</v>
      </c>
      <c r="G1235" s="141">
        <v>10</v>
      </c>
      <c r="H1235" s="142" t="s">
        <v>1245</v>
      </c>
    </row>
    <row r="1236" spans="1:10">
      <c r="A1236" s="137">
        <v>2019</v>
      </c>
      <c r="B1236" s="73" t="s">
        <v>91</v>
      </c>
      <c r="C1236" s="143" t="s">
        <v>122</v>
      </c>
      <c r="D1236" s="138" t="s">
        <v>227</v>
      </c>
      <c r="E1236" s="139">
        <v>43604</v>
      </c>
      <c r="F1236" s="140" t="s">
        <v>2457</v>
      </c>
      <c r="G1236" s="141">
        <v>7</v>
      </c>
      <c r="H1236" s="142" t="s">
        <v>1247</v>
      </c>
    </row>
    <row r="1237" spans="1:10">
      <c r="A1237" s="137">
        <v>2019</v>
      </c>
      <c r="B1237" s="73" t="s">
        <v>91</v>
      </c>
      <c r="C1237" s="143" t="s">
        <v>122</v>
      </c>
      <c r="D1237" s="138" t="s">
        <v>227</v>
      </c>
      <c r="E1237" s="139">
        <v>43604</v>
      </c>
      <c r="F1237" s="140" t="s">
        <v>2458</v>
      </c>
      <c r="G1237" s="141">
        <v>3</v>
      </c>
      <c r="H1237" s="142" t="s">
        <v>1249</v>
      </c>
    </row>
    <row r="1238" spans="1:10">
      <c r="A1238" s="137">
        <v>2019</v>
      </c>
      <c r="B1238" s="73" t="s">
        <v>91</v>
      </c>
      <c r="C1238" s="143" t="s">
        <v>1250</v>
      </c>
      <c r="D1238" s="138" t="s">
        <v>227</v>
      </c>
      <c r="E1238" s="139">
        <v>43604</v>
      </c>
      <c r="F1238" s="140" t="s">
        <v>2459</v>
      </c>
      <c r="G1238" s="141">
        <v>7</v>
      </c>
      <c r="H1238" s="142" t="s">
        <v>1252</v>
      </c>
    </row>
    <row r="1239" spans="1:10">
      <c r="A1239" s="137">
        <v>2019</v>
      </c>
      <c r="B1239" s="73" t="s">
        <v>91</v>
      </c>
      <c r="C1239" s="143" t="s">
        <v>1250</v>
      </c>
      <c r="D1239" s="138" t="s">
        <v>227</v>
      </c>
      <c r="E1239" s="139">
        <v>43604</v>
      </c>
      <c r="F1239" s="140" t="s">
        <v>2460</v>
      </c>
      <c r="G1239" s="141">
        <v>10</v>
      </c>
      <c r="H1239" s="142" t="s">
        <v>1209</v>
      </c>
    </row>
    <row r="1240" spans="1:10">
      <c r="A1240" s="137">
        <v>2019</v>
      </c>
      <c r="B1240" s="73" t="s">
        <v>91</v>
      </c>
      <c r="C1240" s="143" t="s">
        <v>1250</v>
      </c>
      <c r="D1240" s="138" t="s">
        <v>227</v>
      </c>
      <c r="E1240" s="139">
        <v>43604</v>
      </c>
      <c r="F1240" s="140" t="s">
        <v>2461</v>
      </c>
      <c r="G1240" s="141">
        <v>7</v>
      </c>
      <c r="H1240" s="142" t="s">
        <v>1255</v>
      </c>
    </row>
    <row r="1241" spans="1:10">
      <c r="A1241" s="147">
        <v>2019</v>
      </c>
      <c r="B1241" s="73" t="s">
        <v>91</v>
      </c>
      <c r="C1241" s="72" t="s">
        <v>122</v>
      </c>
      <c r="D1241" s="73" t="s">
        <v>78</v>
      </c>
      <c r="E1241" s="85">
        <v>43611</v>
      </c>
      <c r="F1241" s="88" t="s">
        <v>2462</v>
      </c>
      <c r="G1241" s="87">
        <v>15</v>
      </c>
      <c r="H1241" s="105" t="s">
        <v>1235</v>
      </c>
      <c r="J1241" s="2"/>
    </row>
    <row r="1242" spans="1:10">
      <c r="A1242" s="147">
        <v>2019</v>
      </c>
      <c r="B1242" s="73" t="s">
        <v>91</v>
      </c>
      <c r="C1242" s="72" t="s">
        <v>122</v>
      </c>
      <c r="D1242" s="73" t="s">
        <v>78</v>
      </c>
      <c r="E1242" s="85">
        <v>43611</v>
      </c>
      <c r="F1242" s="88" t="s">
        <v>2463</v>
      </c>
      <c r="G1242" s="87">
        <v>10</v>
      </c>
      <c r="H1242" s="105" t="s">
        <v>1258</v>
      </c>
      <c r="J1242" s="2"/>
    </row>
    <row r="1243" spans="1:10">
      <c r="A1243" s="147">
        <v>2019</v>
      </c>
      <c r="B1243" s="73" t="s">
        <v>91</v>
      </c>
      <c r="C1243" s="72" t="s">
        <v>122</v>
      </c>
      <c r="D1243" s="73" t="s">
        <v>78</v>
      </c>
      <c r="E1243" s="85">
        <v>43611</v>
      </c>
      <c r="F1243" s="88" t="s">
        <v>2464</v>
      </c>
      <c r="G1243" s="87">
        <v>15</v>
      </c>
      <c r="H1243" s="105" t="s">
        <v>1209</v>
      </c>
      <c r="J1243" s="2"/>
    </row>
    <row r="1244" spans="1:10">
      <c r="A1244" s="147">
        <v>2019</v>
      </c>
      <c r="B1244" s="73" t="s">
        <v>91</v>
      </c>
      <c r="C1244" s="72" t="s">
        <v>122</v>
      </c>
      <c r="D1244" s="73" t="s">
        <v>78</v>
      </c>
      <c r="E1244" s="85">
        <v>43611</v>
      </c>
      <c r="F1244" s="88" t="s">
        <v>2465</v>
      </c>
      <c r="G1244" s="87">
        <v>5</v>
      </c>
      <c r="H1244" s="105" t="s">
        <v>1261</v>
      </c>
      <c r="J1244" s="2"/>
    </row>
    <row r="1245" spans="1:10">
      <c r="A1245" s="173">
        <v>2019</v>
      </c>
      <c r="B1245" s="73" t="s">
        <v>91</v>
      </c>
      <c r="C1245" s="174" t="s">
        <v>122</v>
      </c>
      <c r="D1245" s="174" t="s">
        <v>277</v>
      </c>
      <c r="E1245" s="175">
        <v>43716</v>
      </c>
      <c r="F1245" s="176" t="s">
        <v>2466</v>
      </c>
      <c r="G1245" s="173">
        <v>3</v>
      </c>
      <c r="H1245" s="105" t="s">
        <v>690</v>
      </c>
    </row>
    <row r="1246" spans="1:10">
      <c r="A1246" s="173">
        <v>2019</v>
      </c>
      <c r="B1246" s="73" t="s">
        <v>91</v>
      </c>
      <c r="C1246" s="174" t="s">
        <v>122</v>
      </c>
      <c r="D1246" s="174" t="s">
        <v>277</v>
      </c>
      <c r="E1246" s="175">
        <v>43716</v>
      </c>
      <c r="F1246" s="176" t="s">
        <v>2467</v>
      </c>
      <c r="G1246" s="173">
        <v>10</v>
      </c>
      <c r="H1246" s="105" t="s">
        <v>825</v>
      </c>
    </row>
    <row r="1247" spans="1:10">
      <c r="A1247" s="173">
        <v>2019</v>
      </c>
      <c r="B1247" s="73" t="s">
        <v>91</v>
      </c>
      <c r="C1247" s="174" t="s">
        <v>122</v>
      </c>
      <c r="D1247" s="174" t="s">
        <v>277</v>
      </c>
      <c r="E1247" s="175">
        <v>43716</v>
      </c>
      <c r="F1247" s="176" t="s">
        <v>2468</v>
      </c>
      <c r="G1247" s="173">
        <v>10</v>
      </c>
      <c r="H1247" s="105" t="s">
        <v>910</v>
      </c>
    </row>
    <row r="1248" spans="1:10">
      <c r="A1248" s="173">
        <v>2019</v>
      </c>
      <c r="B1248" s="73" t="s">
        <v>91</v>
      </c>
      <c r="C1248" s="174" t="s">
        <v>122</v>
      </c>
      <c r="D1248" s="174" t="s">
        <v>277</v>
      </c>
      <c r="E1248" s="175">
        <v>43716</v>
      </c>
      <c r="F1248" s="176" t="s">
        <v>2469</v>
      </c>
      <c r="G1248" s="173">
        <v>3</v>
      </c>
      <c r="H1248" s="105" t="s">
        <v>1219</v>
      </c>
    </row>
    <row r="1249" spans="1:10">
      <c r="A1249" s="173">
        <v>2019</v>
      </c>
      <c r="B1249" s="73" t="s">
        <v>91</v>
      </c>
      <c r="C1249" s="174" t="s">
        <v>122</v>
      </c>
      <c r="D1249" s="174" t="s">
        <v>277</v>
      </c>
      <c r="E1249" s="175">
        <v>43716</v>
      </c>
      <c r="F1249" s="176" t="s">
        <v>2470</v>
      </c>
      <c r="G1249" s="173">
        <v>10</v>
      </c>
      <c r="H1249" s="105" t="s">
        <v>1221</v>
      </c>
    </row>
    <row r="1250" spans="1:10">
      <c r="A1250" s="173">
        <v>2019</v>
      </c>
      <c r="B1250" s="73" t="s">
        <v>91</v>
      </c>
      <c r="C1250" s="174" t="s">
        <v>122</v>
      </c>
      <c r="D1250" s="174" t="s">
        <v>277</v>
      </c>
      <c r="E1250" s="175">
        <v>43716</v>
      </c>
      <c r="F1250" s="176" t="s">
        <v>2471</v>
      </c>
      <c r="G1250" s="173">
        <v>7</v>
      </c>
      <c r="H1250" s="105" t="s">
        <v>972</v>
      </c>
    </row>
    <row r="1251" spans="1:10">
      <c r="A1251" s="173">
        <v>2019</v>
      </c>
      <c r="B1251" s="73" t="s">
        <v>91</v>
      </c>
      <c r="C1251" s="174" t="s">
        <v>122</v>
      </c>
      <c r="D1251" s="174" t="s">
        <v>277</v>
      </c>
      <c r="E1251" s="175">
        <v>43716</v>
      </c>
      <c r="F1251" s="176" t="s">
        <v>2472</v>
      </c>
      <c r="G1251" s="173">
        <v>3</v>
      </c>
      <c r="H1251" s="105" t="s">
        <v>1269</v>
      </c>
    </row>
    <row r="1252" spans="1:10">
      <c r="A1252" s="173">
        <v>2019</v>
      </c>
      <c r="B1252" s="73" t="s">
        <v>91</v>
      </c>
      <c r="C1252" s="174" t="s">
        <v>122</v>
      </c>
      <c r="D1252" s="174" t="s">
        <v>277</v>
      </c>
      <c r="E1252" s="175">
        <v>43716</v>
      </c>
      <c r="F1252" s="176" t="s">
        <v>2473</v>
      </c>
      <c r="G1252" s="173">
        <v>3</v>
      </c>
      <c r="H1252" s="105" t="s">
        <v>1271</v>
      </c>
    </row>
    <row r="1253" spans="1:10">
      <c r="A1253" s="173">
        <v>2019</v>
      </c>
      <c r="B1253" s="73" t="s">
        <v>91</v>
      </c>
      <c r="C1253" s="174" t="s">
        <v>122</v>
      </c>
      <c r="D1253" s="174" t="s">
        <v>277</v>
      </c>
      <c r="E1253" s="175">
        <v>43716</v>
      </c>
      <c r="F1253" s="176" t="s">
        <v>2474</v>
      </c>
      <c r="G1253" s="173">
        <v>3</v>
      </c>
      <c r="H1253" s="105" t="s">
        <v>852</v>
      </c>
    </row>
    <row r="1254" spans="1:10">
      <c r="A1254" s="173">
        <v>2019</v>
      </c>
      <c r="B1254" s="73" t="s">
        <v>91</v>
      </c>
      <c r="C1254" s="174" t="s">
        <v>122</v>
      </c>
      <c r="D1254" s="174" t="s">
        <v>277</v>
      </c>
      <c r="E1254" s="175">
        <v>43716</v>
      </c>
      <c r="F1254" s="176" t="s">
        <v>2475</v>
      </c>
      <c r="G1254" s="173">
        <v>7</v>
      </c>
      <c r="H1254" s="105" t="s">
        <v>1274</v>
      </c>
    </row>
    <row r="1255" spans="1:10">
      <c r="A1255" s="173">
        <v>2019</v>
      </c>
      <c r="B1255" s="73" t="s">
        <v>91</v>
      </c>
      <c r="C1255" s="174" t="s">
        <v>122</v>
      </c>
      <c r="D1255" s="174" t="s">
        <v>277</v>
      </c>
      <c r="E1255" s="175">
        <v>43716</v>
      </c>
      <c r="F1255" s="176" t="s">
        <v>2476</v>
      </c>
      <c r="G1255" s="173">
        <v>7</v>
      </c>
      <c r="H1255" s="105" t="s">
        <v>1276</v>
      </c>
    </row>
    <row r="1256" spans="1:10">
      <c r="A1256" s="173">
        <v>2019</v>
      </c>
      <c r="B1256" s="73" t="s">
        <v>91</v>
      </c>
      <c r="C1256" s="174" t="s">
        <v>122</v>
      </c>
      <c r="D1256" s="174" t="s">
        <v>277</v>
      </c>
      <c r="E1256" s="175">
        <v>43716</v>
      </c>
      <c r="F1256" s="176" t="s">
        <v>2477</v>
      </c>
      <c r="G1256" s="173">
        <v>10</v>
      </c>
      <c r="H1256" s="105" t="s">
        <v>1278</v>
      </c>
    </row>
    <row r="1257" spans="1:10">
      <c r="A1257" s="173">
        <v>2019</v>
      </c>
      <c r="B1257" s="73" t="s">
        <v>91</v>
      </c>
      <c r="C1257" s="174" t="s">
        <v>122</v>
      </c>
      <c r="D1257" s="174" t="s">
        <v>277</v>
      </c>
      <c r="E1257" s="175">
        <v>43716</v>
      </c>
      <c r="F1257" s="176" t="s">
        <v>2478</v>
      </c>
      <c r="G1257" s="173">
        <v>7</v>
      </c>
      <c r="H1257" s="105" t="s">
        <v>1280</v>
      </c>
    </row>
    <row r="1258" spans="1:10">
      <c r="A1258" s="173">
        <v>2019</v>
      </c>
      <c r="B1258" s="73" t="s">
        <v>91</v>
      </c>
      <c r="C1258" s="174" t="s">
        <v>122</v>
      </c>
      <c r="D1258" s="174" t="s">
        <v>277</v>
      </c>
      <c r="E1258" s="175">
        <v>43716</v>
      </c>
      <c r="F1258" s="176" t="s">
        <v>2479</v>
      </c>
      <c r="G1258" s="173">
        <v>10</v>
      </c>
      <c r="H1258" s="105" t="s">
        <v>1230</v>
      </c>
    </row>
    <row r="1259" spans="1:10">
      <c r="A1259" s="173">
        <v>2019</v>
      </c>
      <c r="B1259" s="73" t="s">
        <v>91</v>
      </c>
      <c r="C1259" s="174" t="s">
        <v>122</v>
      </c>
      <c r="D1259" s="174" t="s">
        <v>277</v>
      </c>
      <c r="E1259" s="175">
        <v>43716</v>
      </c>
      <c r="F1259" s="176" t="s">
        <v>2480</v>
      </c>
      <c r="G1259" s="173">
        <v>7</v>
      </c>
      <c r="H1259" s="105" t="s">
        <v>1232</v>
      </c>
    </row>
    <row r="1260" spans="1:10">
      <c r="A1260" s="173">
        <v>2019</v>
      </c>
      <c r="B1260" s="73" t="s">
        <v>91</v>
      </c>
      <c r="C1260" s="174" t="s">
        <v>122</v>
      </c>
      <c r="D1260" s="174" t="s">
        <v>277</v>
      </c>
      <c r="E1260" s="175">
        <v>43716</v>
      </c>
      <c r="F1260" s="176" t="s">
        <v>2481</v>
      </c>
      <c r="G1260" s="173">
        <v>3</v>
      </c>
      <c r="H1260" s="105" t="s">
        <v>1284</v>
      </c>
    </row>
    <row r="1261" spans="1:10">
      <c r="A1261" s="147">
        <v>2019</v>
      </c>
      <c r="E1261" s="149"/>
      <c r="F1261" s="150"/>
      <c r="G1261" s="133">
        <f>SUM(G1229:G1260)</f>
        <v>243</v>
      </c>
      <c r="H1261" s="105"/>
      <c r="J1261" s="2"/>
    </row>
    <row r="1262" spans="1:10" ht="13.5" customHeight="1">
      <c r="A1262" s="144" t="s">
        <v>46</v>
      </c>
      <c r="B1262" s="125"/>
      <c r="C1262" s="145" t="s">
        <v>1285</v>
      </c>
      <c r="D1262" s="125"/>
      <c r="E1262" s="127"/>
      <c r="F1262" s="146"/>
      <c r="G1262" s="129">
        <f>G1206+G1228+G1261</f>
        <v>577</v>
      </c>
      <c r="H1262" s="130"/>
      <c r="J1262" s="93"/>
    </row>
    <row r="1263" spans="1:10" ht="13.5" customHeight="1">
      <c r="A1263" s="178"/>
      <c r="B1263" s="154"/>
      <c r="C1263" s="155"/>
      <c r="D1263" s="154"/>
      <c r="E1263" s="156"/>
      <c r="F1263" s="157"/>
      <c r="G1263" s="153"/>
      <c r="H1263" s="179"/>
      <c r="J1263" s="93"/>
    </row>
    <row r="1264" spans="1:10">
      <c r="A1264" s="147">
        <v>2019</v>
      </c>
      <c r="B1264" s="73" t="s">
        <v>129</v>
      </c>
      <c r="C1264" s="72" t="s">
        <v>147</v>
      </c>
      <c r="D1264" s="73" t="s">
        <v>55</v>
      </c>
      <c r="E1264" s="85">
        <v>43506</v>
      </c>
      <c r="F1264" s="88" t="s">
        <v>2482</v>
      </c>
      <c r="G1264" s="87">
        <v>5</v>
      </c>
      <c r="H1264" s="105" t="s">
        <v>765</v>
      </c>
      <c r="J1264" s="2"/>
    </row>
    <row r="1265" spans="1:20">
      <c r="A1265" s="147">
        <v>2019</v>
      </c>
      <c r="B1265" s="73" t="s">
        <v>129</v>
      </c>
      <c r="C1265" s="72" t="s">
        <v>147</v>
      </c>
      <c r="D1265" s="73" t="s">
        <v>112</v>
      </c>
      <c r="E1265" s="85">
        <v>43786</v>
      </c>
      <c r="F1265" s="88" t="s">
        <v>1286</v>
      </c>
      <c r="G1265" s="87">
        <v>5</v>
      </c>
      <c r="H1265" s="105" t="s">
        <v>765</v>
      </c>
      <c r="J1265" s="2"/>
    </row>
    <row r="1266" spans="1:20" ht="13.5" customHeight="1">
      <c r="A1266" s="147">
        <v>2019</v>
      </c>
      <c r="B1266" s="266"/>
      <c r="C1266" s="267"/>
      <c r="D1266" s="266"/>
      <c r="E1266" s="268"/>
      <c r="F1266" s="269"/>
      <c r="G1266" s="133">
        <f>SUM(G1264:G1265)</f>
        <v>10</v>
      </c>
      <c r="H1266" s="270"/>
      <c r="I1266" s="271"/>
      <c r="J1266" s="93"/>
      <c r="K1266" s="271"/>
      <c r="L1266" s="195"/>
      <c r="M1266" s="195"/>
    </row>
    <row r="1267" spans="1:20" ht="13.5" customHeight="1">
      <c r="A1267" s="144" t="s">
        <v>46</v>
      </c>
      <c r="B1267" s="125"/>
      <c r="C1267" s="272" t="s">
        <v>147</v>
      </c>
      <c r="D1267" s="125"/>
      <c r="E1267" s="127"/>
      <c r="F1267" s="146"/>
      <c r="G1267" s="129">
        <f>G1266</f>
        <v>10</v>
      </c>
      <c r="H1267" s="130"/>
      <c r="J1267" s="93"/>
    </row>
    <row r="1268" spans="1:20" ht="13.5" customHeight="1">
      <c r="A1268" s="178"/>
      <c r="B1268" s="154"/>
      <c r="C1268" s="155"/>
      <c r="D1268" s="154"/>
      <c r="E1268" s="156"/>
      <c r="F1268" s="157"/>
      <c r="G1268" s="153"/>
      <c r="H1268" s="179"/>
      <c r="J1268" s="93"/>
    </row>
    <row r="1269" spans="1:20" s="115" customFormat="1" ht="13.5" customHeight="1">
      <c r="A1269" s="134">
        <v>2018</v>
      </c>
      <c r="B1269" s="107" t="s">
        <v>91</v>
      </c>
      <c r="C1269" s="107" t="s">
        <v>93</v>
      </c>
      <c r="D1269" s="107" t="s">
        <v>657</v>
      </c>
      <c r="E1269" s="109">
        <v>43142</v>
      </c>
      <c r="F1269" s="170" t="s">
        <v>2483</v>
      </c>
      <c r="G1269" s="111">
        <v>10</v>
      </c>
      <c r="H1269" s="112" t="s">
        <v>342</v>
      </c>
      <c r="I1269" s="113"/>
      <c r="J1269" s="114"/>
      <c r="K1269" s="113"/>
      <c r="L1269" s="113"/>
      <c r="M1269" s="113"/>
      <c r="N1269" s="113"/>
      <c r="O1269" s="113"/>
      <c r="P1269" s="113"/>
      <c r="Q1269" s="113"/>
      <c r="R1269" s="113"/>
      <c r="S1269" s="113"/>
      <c r="T1269" s="113"/>
    </row>
    <row r="1270" spans="1:20" s="115" customFormat="1" ht="13.5" customHeight="1">
      <c r="A1270" s="134">
        <v>2018</v>
      </c>
      <c r="B1270" s="107" t="s">
        <v>91</v>
      </c>
      <c r="C1270" s="107" t="s">
        <v>93</v>
      </c>
      <c r="D1270" s="107" t="s">
        <v>64</v>
      </c>
      <c r="E1270" s="109">
        <v>43169</v>
      </c>
      <c r="F1270" s="170" t="s">
        <v>2484</v>
      </c>
      <c r="G1270" s="111">
        <v>10</v>
      </c>
      <c r="H1270" s="112" t="s">
        <v>342</v>
      </c>
      <c r="I1270" s="113"/>
      <c r="J1270" s="114"/>
      <c r="K1270" s="113"/>
      <c r="L1270" s="113"/>
      <c r="M1270" s="113"/>
      <c r="N1270" s="113"/>
      <c r="O1270" s="113"/>
      <c r="P1270" s="113"/>
      <c r="Q1270" s="113"/>
      <c r="R1270" s="113"/>
      <c r="S1270" s="113"/>
      <c r="T1270" s="113"/>
    </row>
    <row r="1271" spans="1:20" s="115" customFormat="1" ht="13.5" customHeight="1">
      <c r="A1271" s="134">
        <v>2018</v>
      </c>
      <c r="B1271" s="107" t="s">
        <v>91</v>
      </c>
      <c r="C1271" s="107" t="s">
        <v>93</v>
      </c>
      <c r="D1271" s="107" t="s">
        <v>222</v>
      </c>
      <c r="E1271" s="109">
        <v>43163</v>
      </c>
      <c r="F1271" s="170" t="s">
        <v>2485</v>
      </c>
      <c r="G1271" s="111">
        <v>7</v>
      </c>
      <c r="H1271" s="112" t="s">
        <v>1290</v>
      </c>
      <c r="I1271" s="113"/>
      <c r="J1271" s="114"/>
      <c r="K1271" s="113"/>
      <c r="L1271" s="113"/>
      <c r="M1271" s="113"/>
      <c r="N1271" s="113"/>
      <c r="O1271" s="113"/>
      <c r="P1271" s="113"/>
      <c r="Q1271" s="113"/>
      <c r="R1271" s="113"/>
      <c r="S1271" s="113"/>
      <c r="T1271" s="113"/>
    </row>
    <row r="1272" spans="1:20" s="115" customFormat="1" ht="13.5" customHeight="1">
      <c r="A1272" s="134">
        <v>2018</v>
      </c>
      <c r="B1272" s="107" t="s">
        <v>91</v>
      </c>
      <c r="C1272" s="107" t="s">
        <v>93</v>
      </c>
      <c r="D1272" s="107" t="s">
        <v>222</v>
      </c>
      <c r="E1272" s="109">
        <v>43163</v>
      </c>
      <c r="F1272" s="170" t="s">
        <v>2486</v>
      </c>
      <c r="G1272" s="111">
        <v>3</v>
      </c>
      <c r="H1272" s="112" t="s">
        <v>1292</v>
      </c>
      <c r="I1272" s="113"/>
      <c r="J1272" s="114"/>
      <c r="K1272" s="113"/>
      <c r="L1272" s="113"/>
      <c r="M1272" s="113"/>
      <c r="N1272" s="113"/>
      <c r="O1272" s="113"/>
      <c r="P1272" s="113"/>
      <c r="Q1272" s="113"/>
      <c r="R1272" s="113"/>
      <c r="S1272" s="113"/>
      <c r="T1272" s="113"/>
    </row>
    <row r="1273" spans="1:20" s="115" customFormat="1" ht="13.5" customHeight="1">
      <c r="A1273" s="134">
        <v>2018</v>
      </c>
      <c r="B1273" s="107" t="s">
        <v>91</v>
      </c>
      <c r="C1273" s="107" t="s">
        <v>93</v>
      </c>
      <c r="D1273" s="107" t="s">
        <v>222</v>
      </c>
      <c r="E1273" s="109">
        <v>43163</v>
      </c>
      <c r="F1273" s="170" t="s">
        <v>2484</v>
      </c>
      <c r="G1273" s="111">
        <v>10</v>
      </c>
      <c r="H1273" s="112" t="s">
        <v>1293</v>
      </c>
      <c r="I1273" s="113"/>
      <c r="J1273" s="114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</row>
    <row r="1274" spans="1:20" s="115" customFormat="1" ht="13.5" customHeight="1">
      <c r="A1274" s="134">
        <v>2018</v>
      </c>
      <c r="B1274" s="107" t="s">
        <v>91</v>
      </c>
      <c r="C1274" s="107" t="s">
        <v>93</v>
      </c>
      <c r="D1274" s="107" t="s">
        <v>86</v>
      </c>
      <c r="E1274" s="109">
        <v>43180</v>
      </c>
      <c r="F1274" s="170" t="s">
        <v>2487</v>
      </c>
      <c r="G1274" s="111">
        <v>10</v>
      </c>
      <c r="H1274" s="112" t="s">
        <v>1295</v>
      </c>
      <c r="I1274" s="113"/>
      <c r="J1274" s="114"/>
      <c r="K1274" s="113"/>
      <c r="L1274" s="113"/>
      <c r="M1274" s="113"/>
      <c r="N1274" s="113"/>
      <c r="O1274" s="113"/>
      <c r="P1274" s="113"/>
      <c r="Q1274" s="113"/>
      <c r="R1274" s="113"/>
      <c r="S1274" s="113"/>
      <c r="T1274" s="113"/>
    </row>
    <row r="1275" spans="1:20" s="115" customFormat="1">
      <c r="A1275" s="134">
        <v>2018</v>
      </c>
      <c r="B1275" s="107" t="s">
        <v>91</v>
      </c>
      <c r="C1275" s="107" t="s">
        <v>93</v>
      </c>
      <c r="D1275" s="107" t="s">
        <v>227</v>
      </c>
      <c r="E1275" s="135">
        <v>43240</v>
      </c>
      <c r="F1275" s="136" t="s">
        <v>2488</v>
      </c>
      <c r="G1275" s="111">
        <v>10</v>
      </c>
      <c r="H1275" s="112" t="s">
        <v>1297</v>
      </c>
      <c r="I1275" s="113"/>
      <c r="J1275" s="113"/>
      <c r="K1275" s="113"/>
      <c r="L1275" s="113"/>
      <c r="M1275" s="113"/>
      <c r="N1275" s="113"/>
      <c r="O1275" s="113"/>
      <c r="P1275" s="113"/>
      <c r="Q1275" s="113"/>
      <c r="R1275" s="113"/>
      <c r="S1275" s="113"/>
      <c r="T1275" s="113"/>
    </row>
    <row r="1276" spans="1:20" s="115" customFormat="1">
      <c r="A1276" s="134">
        <v>2018</v>
      </c>
      <c r="B1276" s="107" t="s">
        <v>91</v>
      </c>
      <c r="C1276" s="107" t="s">
        <v>93</v>
      </c>
      <c r="D1276" s="107" t="s">
        <v>227</v>
      </c>
      <c r="E1276" s="135">
        <v>43240</v>
      </c>
      <c r="F1276" s="136" t="s">
        <v>2489</v>
      </c>
      <c r="G1276" s="111">
        <v>7</v>
      </c>
      <c r="H1276" s="112" t="s">
        <v>1299</v>
      </c>
      <c r="I1276" s="113"/>
      <c r="J1276" s="113"/>
      <c r="K1276" s="113"/>
      <c r="L1276" s="113"/>
      <c r="M1276" s="113"/>
      <c r="N1276" s="113"/>
      <c r="O1276" s="113"/>
      <c r="P1276" s="113"/>
      <c r="Q1276" s="113"/>
      <c r="R1276" s="113"/>
      <c r="S1276" s="113"/>
      <c r="T1276" s="113"/>
    </row>
    <row r="1277" spans="1:20" s="115" customFormat="1">
      <c r="A1277" s="134">
        <v>2018</v>
      </c>
      <c r="B1277" s="107" t="s">
        <v>91</v>
      </c>
      <c r="C1277" s="107" t="s">
        <v>93</v>
      </c>
      <c r="D1277" s="107" t="s">
        <v>227</v>
      </c>
      <c r="E1277" s="135">
        <v>43240</v>
      </c>
      <c r="F1277" s="136" t="s">
        <v>2490</v>
      </c>
      <c r="G1277" s="111">
        <v>10</v>
      </c>
      <c r="H1277" s="112" t="s">
        <v>1301</v>
      </c>
      <c r="I1277" s="113"/>
      <c r="J1277" s="113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</row>
    <row r="1278" spans="1:20" s="115" customFormat="1">
      <c r="A1278" s="134">
        <v>2018</v>
      </c>
      <c r="B1278" s="107" t="s">
        <v>91</v>
      </c>
      <c r="C1278" s="107" t="s">
        <v>93</v>
      </c>
      <c r="D1278" s="107" t="s">
        <v>370</v>
      </c>
      <c r="E1278" s="109">
        <v>43247</v>
      </c>
      <c r="F1278" s="170" t="s">
        <v>2491</v>
      </c>
      <c r="G1278" s="111">
        <v>5</v>
      </c>
      <c r="H1278" s="112" t="s">
        <v>1303</v>
      </c>
      <c r="I1278" s="113"/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</row>
    <row r="1279" spans="1:20" s="115" customFormat="1">
      <c r="A1279" s="134">
        <v>2018</v>
      </c>
      <c r="B1279" s="107" t="s">
        <v>91</v>
      </c>
      <c r="C1279" s="107" t="s">
        <v>93</v>
      </c>
      <c r="D1279" s="107" t="s">
        <v>702</v>
      </c>
      <c r="E1279" s="109">
        <v>43267</v>
      </c>
      <c r="F1279" s="170" t="s">
        <v>2492</v>
      </c>
      <c r="G1279" s="111">
        <v>0</v>
      </c>
      <c r="H1279" s="112" t="s">
        <v>793</v>
      </c>
      <c r="I1279" s="113" t="s">
        <v>234</v>
      </c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</row>
    <row r="1280" spans="1:20" s="115" customFormat="1">
      <c r="A1280" s="134">
        <v>2018</v>
      </c>
      <c r="B1280" s="107" t="s">
        <v>91</v>
      </c>
      <c r="C1280" s="107" t="s">
        <v>93</v>
      </c>
      <c r="D1280" s="107" t="s">
        <v>702</v>
      </c>
      <c r="E1280" s="109">
        <v>43267</v>
      </c>
      <c r="F1280" s="170" t="s">
        <v>2493</v>
      </c>
      <c r="G1280" s="111">
        <v>0</v>
      </c>
      <c r="H1280" s="112" t="s">
        <v>1306</v>
      </c>
      <c r="I1280" s="113" t="s">
        <v>234</v>
      </c>
      <c r="J1280" s="113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</row>
    <row r="1281" spans="1:20">
      <c r="A1281" s="134">
        <v>2018</v>
      </c>
      <c r="B1281" s="107" t="s">
        <v>91</v>
      </c>
      <c r="C1281" s="171" t="s">
        <v>93</v>
      </c>
      <c r="D1281" s="107" t="s">
        <v>265</v>
      </c>
      <c r="E1281" s="109">
        <v>43352</v>
      </c>
      <c r="F1281" s="170" t="s">
        <v>2494</v>
      </c>
      <c r="G1281" s="172">
        <v>10</v>
      </c>
      <c r="H1281" s="112" t="s">
        <v>1308</v>
      </c>
      <c r="J1281" s="2"/>
    </row>
    <row r="1282" spans="1:20">
      <c r="A1282" s="134">
        <v>2018</v>
      </c>
      <c r="B1282" s="107" t="s">
        <v>91</v>
      </c>
      <c r="C1282" s="171" t="s">
        <v>93</v>
      </c>
      <c r="D1282" s="107" t="s">
        <v>1309</v>
      </c>
      <c r="E1282" s="109">
        <v>43421</v>
      </c>
      <c r="F1282" s="170" t="s">
        <v>2495</v>
      </c>
      <c r="G1282" s="172">
        <v>5</v>
      </c>
      <c r="H1282" s="112" t="s">
        <v>273</v>
      </c>
      <c r="J1282" s="2"/>
    </row>
    <row r="1283" spans="1:20" s="115" customFormat="1" ht="13.5" customHeight="1">
      <c r="A1283" s="134">
        <v>2018</v>
      </c>
      <c r="B1283" s="107"/>
      <c r="C1283" s="107"/>
      <c r="D1283" s="107"/>
      <c r="E1283" s="109"/>
      <c r="F1283" s="170"/>
      <c r="G1283" s="111">
        <f>SUM(G1269:G1282)</f>
        <v>97</v>
      </c>
      <c r="H1283" s="112"/>
      <c r="I1283" s="113"/>
      <c r="J1283" s="114"/>
      <c r="K1283" s="113"/>
      <c r="L1283" s="113"/>
      <c r="M1283" s="113"/>
      <c r="N1283" s="113"/>
      <c r="O1283" s="113"/>
      <c r="P1283" s="113"/>
      <c r="Q1283" s="113"/>
      <c r="R1283" s="113"/>
      <c r="S1283" s="113"/>
      <c r="T1283" s="113"/>
    </row>
    <row r="1284" spans="1:20">
      <c r="A1284" s="147">
        <v>2019</v>
      </c>
      <c r="B1284" s="73" t="s">
        <v>91</v>
      </c>
      <c r="C1284" s="72" t="s">
        <v>93</v>
      </c>
      <c r="D1284" s="73" t="s">
        <v>657</v>
      </c>
      <c r="E1284" s="85">
        <v>43506</v>
      </c>
      <c r="F1284" s="88" t="s">
        <v>2496</v>
      </c>
      <c r="G1284" s="87">
        <v>5</v>
      </c>
      <c r="H1284" s="105" t="s">
        <v>798</v>
      </c>
      <c r="J1284" s="2"/>
    </row>
    <row r="1285" spans="1:20">
      <c r="A1285" s="147">
        <v>2019</v>
      </c>
      <c r="B1285" s="73" t="s">
        <v>91</v>
      </c>
      <c r="C1285" s="72" t="s">
        <v>93</v>
      </c>
      <c r="D1285" s="73" t="s">
        <v>64</v>
      </c>
      <c r="E1285" s="85">
        <v>43533</v>
      </c>
      <c r="F1285" s="88" t="s">
        <v>2497</v>
      </c>
      <c r="G1285" s="87">
        <v>5</v>
      </c>
      <c r="H1285" s="105" t="s">
        <v>798</v>
      </c>
      <c r="J1285" s="2"/>
    </row>
    <row r="1286" spans="1:20">
      <c r="A1286" s="147">
        <v>2019</v>
      </c>
      <c r="B1286" s="73" t="s">
        <v>91</v>
      </c>
      <c r="C1286" s="72" t="s">
        <v>93</v>
      </c>
      <c r="D1286" s="73" t="s">
        <v>64</v>
      </c>
      <c r="E1286" s="85">
        <v>43533</v>
      </c>
      <c r="F1286" s="88" t="s">
        <v>2484</v>
      </c>
      <c r="G1286" s="87">
        <v>5</v>
      </c>
      <c r="H1286" s="105" t="s">
        <v>342</v>
      </c>
      <c r="J1286" s="2"/>
    </row>
    <row r="1287" spans="1:20">
      <c r="A1287" s="147">
        <v>2019</v>
      </c>
      <c r="B1287" s="73" t="s">
        <v>91</v>
      </c>
      <c r="C1287" s="72" t="s">
        <v>93</v>
      </c>
      <c r="D1287" s="73" t="s">
        <v>64</v>
      </c>
      <c r="E1287" s="85">
        <v>43533</v>
      </c>
      <c r="F1287" s="88" t="s">
        <v>2484</v>
      </c>
      <c r="G1287" s="87">
        <v>5</v>
      </c>
      <c r="H1287" s="105" t="s">
        <v>800</v>
      </c>
      <c r="J1287" s="2"/>
    </row>
    <row r="1288" spans="1:20">
      <c r="A1288" s="147">
        <v>2019</v>
      </c>
      <c r="B1288" s="73" t="s">
        <v>91</v>
      </c>
      <c r="C1288" s="72" t="s">
        <v>93</v>
      </c>
      <c r="D1288" s="73" t="s">
        <v>72</v>
      </c>
      <c r="E1288" s="85">
        <v>43547</v>
      </c>
      <c r="F1288" s="88" t="s">
        <v>2498</v>
      </c>
      <c r="G1288" s="87">
        <v>5</v>
      </c>
      <c r="H1288" s="105" t="s">
        <v>342</v>
      </c>
      <c r="J1288" s="2"/>
    </row>
    <row r="1289" spans="1:20">
      <c r="A1289" s="147">
        <v>2019</v>
      </c>
      <c r="B1289" s="73" t="s">
        <v>91</v>
      </c>
      <c r="C1289" s="72" t="s">
        <v>93</v>
      </c>
      <c r="D1289" s="73" t="s">
        <v>72</v>
      </c>
      <c r="E1289" s="85">
        <v>43547</v>
      </c>
      <c r="F1289" s="88" t="s">
        <v>2498</v>
      </c>
      <c r="G1289" s="87">
        <v>5</v>
      </c>
      <c r="H1289" s="105" t="s">
        <v>798</v>
      </c>
      <c r="J1289" s="2"/>
    </row>
    <row r="1290" spans="1:20">
      <c r="A1290" s="147">
        <v>2019</v>
      </c>
      <c r="B1290" s="73" t="s">
        <v>91</v>
      </c>
      <c r="C1290" s="72" t="s">
        <v>93</v>
      </c>
      <c r="D1290" s="73" t="s">
        <v>86</v>
      </c>
      <c r="E1290" s="85">
        <v>43562</v>
      </c>
      <c r="F1290" s="88" t="s">
        <v>2499</v>
      </c>
      <c r="G1290" s="87">
        <v>5</v>
      </c>
      <c r="H1290" s="105" t="s">
        <v>1315</v>
      </c>
      <c r="J1290" s="2"/>
    </row>
    <row r="1291" spans="1:20">
      <c r="A1291" s="147">
        <v>2019</v>
      </c>
      <c r="B1291" s="73" t="s">
        <v>91</v>
      </c>
      <c r="C1291" s="72" t="s">
        <v>93</v>
      </c>
      <c r="D1291" s="73" t="s">
        <v>86</v>
      </c>
      <c r="E1291" s="85">
        <v>43562</v>
      </c>
      <c r="F1291" s="88" t="s">
        <v>2499</v>
      </c>
      <c r="G1291" s="87">
        <v>5</v>
      </c>
      <c r="H1291" s="105" t="s">
        <v>798</v>
      </c>
      <c r="J1291" s="2"/>
    </row>
    <row r="1292" spans="1:20">
      <c r="A1292" s="137">
        <v>2019</v>
      </c>
      <c r="B1292" s="73" t="s">
        <v>91</v>
      </c>
      <c r="C1292" s="143" t="s">
        <v>93</v>
      </c>
      <c r="D1292" s="138" t="s">
        <v>227</v>
      </c>
      <c r="E1292" s="139">
        <v>43604</v>
      </c>
      <c r="F1292" s="140" t="s">
        <v>2500</v>
      </c>
      <c r="G1292" s="141">
        <v>10</v>
      </c>
      <c r="H1292" s="142" t="s">
        <v>1317</v>
      </c>
    </row>
    <row r="1293" spans="1:20">
      <c r="A1293" s="137">
        <v>2019</v>
      </c>
      <c r="B1293" s="73" t="s">
        <v>91</v>
      </c>
      <c r="C1293" s="143" t="s">
        <v>93</v>
      </c>
      <c r="D1293" s="138" t="s">
        <v>227</v>
      </c>
      <c r="E1293" s="139">
        <v>43604</v>
      </c>
      <c r="F1293" s="140" t="s">
        <v>2501</v>
      </c>
      <c r="G1293" s="141">
        <v>3</v>
      </c>
      <c r="H1293" s="142" t="s">
        <v>1319</v>
      </c>
    </row>
    <row r="1294" spans="1:20">
      <c r="A1294" s="147">
        <v>2019</v>
      </c>
      <c r="B1294" s="73" t="s">
        <v>91</v>
      </c>
      <c r="C1294" s="72" t="s">
        <v>93</v>
      </c>
      <c r="D1294" s="73" t="s">
        <v>78</v>
      </c>
      <c r="E1294" s="85">
        <v>43611</v>
      </c>
      <c r="F1294" s="88" t="s">
        <v>2502</v>
      </c>
      <c r="G1294" s="87">
        <v>10</v>
      </c>
      <c r="H1294" s="105" t="s">
        <v>564</v>
      </c>
      <c r="J1294" s="2"/>
    </row>
    <row r="1295" spans="1:20">
      <c r="A1295" s="173">
        <v>2019</v>
      </c>
      <c r="B1295" s="73" t="s">
        <v>91</v>
      </c>
      <c r="C1295" s="174" t="s">
        <v>93</v>
      </c>
      <c r="D1295" s="174" t="s">
        <v>277</v>
      </c>
      <c r="E1295" s="175">
        <v>43716</v>
      </c>
      <c r="F1295" s="176" t="s">
        <v>2503</v>
      </c>
      <c r="G1295" s="173">
        <v>10</v>
      </c>
      <c r="H1295" s="105" t="s">
        <v>1308</v>
      </c>
    </row>
    <row r="1296" spans="1:20">
      <c r="A1296" s="173">
        <v>2019</v>
      </c>
      <c r="B1296" s="73" t="s">
        <v>91</v>
      </c>
      <c r="C1296" s="174" t="s">
        <v>93</v>
      </c>
      <c r="D1296" s="174" t="s">
        <v>277</v>
      </c>
      <c r="E1296" s="175">
        <v>43716</v>
      </c>
      <c r="F1296" s="176" t="s">
        <v>2504</v>
      </c>
      <c r="G1296" s="173">
        <v>7</v>
      </c>
      <c r="H1296" s="105" t="s">
        <v>1041</v>
      </c>
    </row>
    <row r="1297" spans="1:20">
      <c r="A1297" s="173">
        <v>2019</v>
      </c>
      <c r="B1297" s="73" t="s">
        <v>91</v>
      </c>
      <c r="C1297" s="174" t="s">
        <v>93</v>
      </c>
      <c r="D1297" s="174" t="s">
        <v>277</v>
      </c>
      <c r="E1297" s="175">
        <v>43716</v>
      </c>
      <c r="F1297" s="176" t="s">
        <v>2505</v>
      </c>
      <c r="G1297" s="173">
        <v>10</v>
      </c>
      <c r="H1297" s="105" t="s">
        <v>1225</v>
      </c>
    </row>
    <row r="1298" spans="1:20">
      <c r="A1298" s="173">
        <v>2019</v>
      </c>
      <c r="B1298" s="73" t="s">
        <v>91</v>
      </c>
      <c r="C1298" s="174" t="s">
        <v>93</v>
      </c>
      <c r="D1298" s="174" t="s">
        <v>64</v>
      </c>
      <c r="E1298" s="175">
        <v>43784</v>
      </c>
      <c r="F1298" s="176" t="s">
        <v>2506</v>
      </c>
      <c r="G1298" s="173">
        <v>5</v>
      </c>
      <c r="H1298" s="105" t="s">
        <v>1325</v>
      </c>
    </row>
    <row r="1299" spans="1:20">
      <c r="A1299" s="147">
        <v>2019</v>
      </c>
      <c r="C1299" s="72"/>
      <c r="F1299" s="88"/>
      <c r="G1299" s="87">
        <f>SUM(G1284:G1298)</f>
        <v>95</v>
      </c>
      <c r="H1299" s="105"/>
      <c r="J1299" s="2"/>
    </row>
    <row r="1300" spans="1:20" ht="13.5" customHeight="1">
      <c r="A1300" s="144" t="s">
        <v>46</v>
      </c>
      <c r="B1300" s="125"/>
      <c r="C1300" s="145" t="s">
        <v>1337</v>
      </c>
      <c r="D1300" s="125"/>
      <c r="E1300" s="127"/>
      <c r="F1300" s="146"/>
      <c r="G1300" s="129">
        <f>G1283+G1299</f>
        <v>192</v>
      </c>
      <c r="H1300" s="130"/>
      <c r="J1300" s="93"/>
    </row>
    <row r="1301" spans="1:20" ht="13.5" customHeight="1">
      <c r="A1301" s="147"/>
      <c r="C1301" s="148"/>
      <c r="F1301" s="88"/>
      <c r="G1301" s="133"/>
      <c r="H1301" s="105"/>
      <c r="J1301" s="93"/>
    </row>
    <row r="1302" spans="1:20" ht="13.5" customHeight="1">
      <c r="A1302" s="363">
        <v>2017</v>
      </c>
      <c r="B1302" s="116" t="s">
        <v>53</v>
      </c>
      <c r="C1302" s="116" t="s">
        <v>1596</v>
      </c>
      <c r="D1302" s="342" t="s">
        <v>81</v>
      </c>
      <c r="E1302" s="118">
        <v>42770</v>
      </c>
      <c r="F1302" s="119" t="s">
        <v>2507</v>
      </c>
      <c r="G1302" s="199">
        <v>0</v>
      </c>
      <c r="H1302" s="120" t="s">
        <v>435</v>
      </c>
      <c r="I1302" s="261" t="s">
        <v>2508</v>
      </c>
      <c r="J1302" s="93"/>
      <c r="K1302" s="195"/>
    </row>
    <row r="1303" spans="1:20" ht="13.5" customHeight="1">
      <c r="A1303" s="363">
        <v>2017</v>
      </c>
      <c r="B1303" s="116"/>
      <c r="C1303" s="116"/>
      <c r="D1303" s="342"/>
      <c r="E1303" s="118"/>
      <c r="F1303" s="119"/>
      <c r="G1303" s="199">
        <v>0</v>
      </c>
      <c r="H1303" s="120"/>
      <c r="I1303" s="261"/>
      <c r="J1303" s="93"/>
      <c r="K1303" s="195"/>
    </row>
    <row r="1304" spans="1:20" ht="13.5" customHeight="1">
      <c r="A1304" s="124" t="s">
        <v>46</v>
      </c>
      <c r="B1304" s="125"/>
      <c r="C1304" s="125" t="s">
        <v>2509</v>
      </c>
      <c r="D1304" s="272"/>
      <c r="E1304" s="127"/>
      <c r="F1304" s="128"/>
      <c r="G1304" s="129">
        <f>SUM(G1302)</f>
        <v>0</v>
      </c>
      <c r="H1304" s="130"/>
      <c r="J1304" s="93"/>
    </row>
    <row r="1305" spans="1:20" ht="13.5" customHeight="1">
      <c r="A1305" s="278"/>
      <c r="B1305" s="154"/>
      <c r="C1305" s="154"/>
      <c r="D1305" s="279"/>
      <c r="E1305" s="156"/>
      <c r="F1305" s="327"/>
      <c r="G1305" s="153"/>
      <c r="H1305" s="179"/>
      <c r="J1305" s="93"/>
    </row>
    <row r="1306" spans="1:20" s="115" customFormat="1" ht="13.5" customHeight="1">
      <c r="A1306" s="134">
        <v>2018</v>
      </c>
      <c r="B1306" s="107" t="s">
        <v>164</v>
      </c>
      <c r="C1306" s="169" t="s">
        <v>212</v>
      </c>
      <c r="D1306" s="107" t="s">
        <v>222</v>
      </c>
      <c r="E1306" s="109">
        <v>43163</v>
      </c>
      <c r="F1306" s="170" t="s">
        <v>2510</v>
      </c>
      <c r="G1306" s="111">
        <v>3</v>
      </c>
      <c r="H1306" s="112" t="s">
        <v>1339</v>
      </c>
      <c r="I1306" s="113"/>
      <c r="J1306" s="114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</row>
    <row r="1307" spans="1:20" ht="13.5" customHeight="1">
      <c r="A1307" s="106">
        <v>2017</v>
      </c>
      <c r="B1307" s="116"/>
      <c r="C1307" s="116"/>
      <c r="D1307" s="342"/>
      <c r="E1307" s="118"/>
      <c r="F1307" s="119"/>
      <c r="G1307" s="111">
        <f>SUM(G1306)</f>
        <v>3</v>
      </c>
      <c r="H1307" s="120"/>
      <c r="I1307" s="261"/>
      <c r="J1307" s="93"/>
      <c r="K1307" s="195"/>
    </row>
    <row r="1308" spans="1:20" ht="13.5" customHeight="1">
      <c r="A1308" s="124" t="s">
        <v>46</v>
      </c>
      <c r="B1308" s="125"/>
      <c r="C1308" s="125" t="s">
        <v>1340</v>
      </c>
      <c r="D1308" s="272"/>
      <c r="E1308" s="127"/>
      <c r="F1308" s="128"/>
      <c r="G1308" s="129">
        <f>G1307</f>
        <v>3</v>
      </c>
      <c r="H1308" s="130"/>
      <c r="J1308" s="93"/>
    </row>
    <row r="1309" spans="1:20" ht="13.5" customHeight="1">
      <c r="A1309" s="104"/>
      <c r="D1309" s="72"/>
      <c r="F1309" s="132"/>
      <c r="G1309" s="133"/>
      <c r="H1309" s="105"/>
      <c r="J1309" s="93"/>
    </row>
    <row r="1310" spans="1:20">
      <c r="A1310" s="147">
        <v>2019</v>
      </c>
      <c r="B1310" s="73" t="s">
        <v>164</v>
      </c>
      <c r="C1310" s="148" t="s">
        <v>182</v>
      </c>
      <c r="D1310" s="73" t="s">
        <v>58</v>
      </c>
      <c r="E1310" s="85">
        <v>43506</v>
      </c>
      <c r="F1310" s="88" t="s">
        <v>2511</v>
      </c>
      <c r="G1310" s="87">
        <v>5</v>
      </c>
      <c r="H1310" s="105" t="s">
        <v>663</v>
      </c>
      <c r="J1310" s="2"/>
    </row>
    <row r="1311" spans="1:20">
      <c r="A1311" s="173">
        <v>2019</v>
      </c>
      <c r="B1311" s="73" t="s">
        <v>164</v>
      </c>
      <c r="C1311" s="148" t="s">
        <v>182</v>
      </c>
      <c r="D1311" s="174" t="s">
        <v>277</v>
      </c>
      <c r="E1311" s="175">
        <v>43716</v>
      </c>
      <c r="F1311" s="176" t="s">
        <v>2512</v>
      </c>
      <c r="G1311" s="173">
        <v>10</v>
      </c>
      <c r="H1311" s="105" t="s">
        <v>1343</v>
      </c>
    </row>
    <row r="1312" spans="1:20">
      <c r="A1312" s="173">
        <v>2019</v>
      </c>
      <c r="B1312" s="73" t="s">
        <v>164</v>
      </c>
      <c r="C1312" s="148" t="s">
        <v>182</v>
      </c>
      <c r="D1312" s="73" t="s">
        <v>84</v>
      </c>
      <c r="E1312" s="175">
        <v>43765</v>
      </c>
      <c r="F1312" s="150" t="s">
        <v>2513</v>
      </c>
      <c r="G1312" s="173">
        <v>5</v>
      </c>
      <c r="H1312" s="105" t="s">
        <v>352</v>
      </c>
    </row>
    <row r="1313" spans="1:20">
      <c r="A1313" s="173">
        <v>2019</v>
      </c>
      <c r="B1313" s="73" t="s">
        <v>164</v>
      </c>
      <c r="C1313" s="148" t="s">
        <v>1345</v>
      </c>
      <c r="D1313" s="73" t="s">
        <v>94</v>
      </c>
      <c r="E1313" s="175">
        <v>43772</v>
      </c>
      <c r="F1313" s="150" t="s">
        <v>2514</v>
      </c>
      <c r="G1313" s="173">
        <v>5</v>
      </c>
      <c r="H1313" s="105" t="s">
        <v>352</v>
      </c>
    </row>
    <row r="1314" spans="1:20">
      <c r="A1314" s="173">
        <v>2019</v>
      </c>
      <c r="B1314" s="73" t="s">
        <v>164</v>
      </c>
      <c r="C1314" s="148" t="s">
        <v>1345</v>
      </c>
      <c r="D1314" s="73" t="s">
        <v>112</v>
      </c>
      <c r="E1314" s="175">
        <v>43786</v>
      </c>
      <c r="F1314" s="150" t="s">
        <v>2515</v>
      </c>
      <c r="G1314" s="173">
        <v>5</v>
      </c>
      <c r="H1314" s="105" t="s">
        <v>352</v>
      </c>
    </row>
    <row r="1315" spans="1:20">
      <c r="A1315" s="173">
        <v>2019</v>
      </c>
      <c r="B1315" s="73" t="s">
        <v>164</v>
      </c>
      <c r="C1315" s="148" t="s">
        <v>1345</v>
      </c>
      <c r="D1315" s="73" t="s">
        <v>112</v>
      </c>
      <c r="E1315" s="175">
        <v>43786</v>
      </c>
      <c r="F1315" s="150" t="s">
        <v>2516</v>
      </c>
      <c r="G1315" s="173">
        <v>0</v>
      </c>
      <c r="H1315" s="105" t="s">
        <v>391</v>
      </c>
      <c r="I1315" s="2" t="s">
        <v>234</v>
      </c>
    </row>
    <row r="1316" spans="1:20" s="115" customFormat="1" ht="13.5" customHeight="1">
      <c r="A1316" s="147">
        <v>2019</v>
      </c>
      <c r="B1316" s="107"/>
      <c r="C1316" s="169"/>
      <c r="D1316" s="107"/>
      <c r="E1316" s="109"/>
      <c r="F1316" s="170"/>
      <c r="G1316" s="133">
        <f>SUM(G1310:G1315)</f>
        <v>30</v>
      </c>
      <c r="H1316" s="112"/>
      <c r="I1316" s="113"/>
      <c r="J1316" s="114"/>
      <c r="K1316" s="113"/>
      <c r="L1316" s="113"/>
      <c r="M1316" s="113"/>
      <c r="N1316" s="113"/>
      <c r="O1316" s="113"/>
      <c r="P1316" s="113"/>
      <c r="Q1316" s="113"/>
      <c r="R1316" s="113"/>
      <c r="S1316" s="113"/>
      <c r="T1316" s="113"/>
    </row>
    <row r="1317" spans="1:20" ht="13.5" customHeight="1">
      <c r="A1317" s="144" t="s">
        <v>46</v>
      </c>
      <c r="B1317" s="125"/>
      <c r="C1317" s="145" t="s">
        <v>1349</v>
      </c>
      <c r="D1317" s="125"/>
      <c r="E1317" s="127"/>
      <c r="F1317" s="146"/>
      <c r="G1317" s="129">
        <f>G1316</f>
        <v>30</v>
      </c>
      <c r="H1317" s="130"/>
      <c r="J1317" s="93"/>
    </row>
    <row r="1318" spans="1:20" ht="13.5" customHeight="1">
      <c r="A1318" s="104"/>
      <c r="D1318" s="72"/>
      <c r="F1318" s="132"/>
      <c r="G1318" s="133"/>
      <c r="H1318" s="105"/>
      <c r="J1318" s="93"/>
    </row>
    <row r="1319" spans="1:20">
      <c r="A1319" s="173">
        <v>2019</v>
      </c>
      <c r="B1319" s="73" t="s">
        <v>164</v>
      </c>
      <c r="C1319" s="174" t="s">
        <v>196</v>
      </c>
      <c r="D1319" s="174" t="s">
        <v>277</v>
      </c>
      <c r="E1319" s="175">
        <v>43716</v>
      </c>
      <c r="F1319" s="176" t="s">
        <v>2517</v>
      </c>
      <c r="G1319" s="173">
        <v>10</v>
      </c>
      <c r="H1319" s="105" t="s">
        <v>1351</v>
      </c>
    </row>
    <row r="1320" spans="1:20" s="115" customFormat="1" ht="13.5" customHeight="1">
      <c r="A1320" s="147">
        <v>2019</v>
      </c>
      <c r="B1320" s="107"/>
      <c r="C1320" s="169"/>
      <c r="D1320" s="107"/>
      <c r="E1320" s="109"/>
      <c r="F1320" s="170"/>
      <c r="G1320" s="133">
        <f>SUM(G1319)</f>
        <v>10</v>
      </c>
      <c r="H1320" s="112"/>
      <c r="I1320" s="113"/>
      <c r="J1320" s="114"/>
      <c r="K1320" s="113"/>
      <c r="L1320" s="113"/>
      <c r="M1320" s="113"/>
      <c r="N1320" s="113"/>
      <c r="O1320" s="113"/>
      <c r="P1320" s="113"/>
      <c r="Q1320" s="113"/>
      <c r="R1320" s="113"/>
      <c r="S1320" s="113"/>
      <c r="T1320" s="113"/>
    </row>
    <row r="1321" spans="1:20" ht="13.5" customHeight="1">
      <c r="A1321" s="144" t="s">
        <v>46</v>
      </c>
      <c r="B1321" s="125"/>
      <c r="C1321" s="145" t="s">
        <v>1352</v>
      </c>
      <c r="D1321" s="125"/>
      <c r="E1321" s="127"/>
      <c r="F1321" s="146"/>
      <c r="G1321" s="129">
        <f>G1320</f>
        <v>10</v>
      </c>
      <c r="H1321" s="130"/>
      <c r="J1321" s="93"/>
    </row>
    <row r="1322" spans="1:20" ht="13.5" customHeight="1">
      <c r="A1322" s="147"/>
      <c r="C1322" s="148"/>
      <c r="F1322" s="88"/>
      <c r="G1322" s="133"/>
      <c r="H1322" s="105"/>
      <c r="J1322" s="93"/>
    </row>
    <row r="1323" spans="1:20">
      <c r="A1323" s="137">
        <v>2019</v>
      </c>
      <c r="B1323" s="138" t="s">
        <v>129</v>
      </c>
      <c r="C1323" s="143" t="s">
        <v>170</v>
      </c>
      <c r="D1323" s="138" t="s">
        <v>227</v>
      </c>
      <c r="E1323" s="139">
        <v>43604</v>
      </c>
      <c r="F1323" s="140" t="s">
        <v>2518</v>
      </c>
      <c r="G1323" s="141">
        <v>10</v>
      </c>
      <c r="H1323" s="142" t="s">
        <v>546</v>
      </c>
    </row>
    <row r="1324" spans="1:20" ht="13.5" customHeight="1">
      <c r="A1324" s="147">
        <v>2019</v>
      </c>
      <c r="B1324" s="138" t="s">
        <v>129</v>
      </c>
      <c r="C1324" s="148" t="s">
        <v>170</v>
      </c>
      <c r="D1324" s="73" t="s">
        <v>78</v>
      </c>
      <c r="E1324" s="85">
        <v>43611</v>
      </c>
      <c r="F1324" s="88" t="s">
        <v>2519</v>
      </c>
      <c r="G1324" s="133">
        <v>15</v>
      </c>
      <c r="H1324" s="105" t="s">
        <v>2520</v>
      </c>
      <c r="J1324" s="93"/>
    </row>
    <row r="1325" spans="1:20">
      <c r="A1325" s="173">
        <v>2019</v>
      </c>
      <c r="B1325" s="138" t="s">
        <v>129</v>
      </c>
      <c r="C1325" s="174" t="s">
        <v>170</v>
      </c>
      <c r="D1325" s="174" t="s">
        <v>277</v>
      </c>
      <c r="E1325" s="175">
        <v>43716</v>
      </c>
      <c r="F1325" s="176" t="s">
        <v>2521</v>
      </c>
      <c r="G1325" s="173">
        <v>10</v>
      </c>
      <c r="H1325" s="105" t="s">
        <v>581</v>
      </c>
    </row>
    <row r="1326" spans="1:20" ht="13.5" customHeight="1">
      <c r="A1326" s="104">
        <v>2019</v>
      </c>
      <c r="D1326" s="72"/>
      <c r="F1326" s="132"/>
      <c r="G1326" s="133">
        <f>SUM(G1323:G1325)</f>
        <v>35</v>
      </c>
      <c r="H1326" s="105"/>
      <c r="J1326" s="93"/>
    </row>
    <row r="1327" spans="1:20" ht="13.5" customHeight="1">
      <c r="A1327" s="124" t="s">
        <v>46</v>
      </c>
      <c r="B1327" s="125"/>
      <c r="C1327" s="125" t="s">
        <v>1355</v>
      </c>
      <c r="D1327" s="272"/>
      <c r="E1327" s="127"/>
      <c r="F1327" s="128"/>
      <c r="G1327" s="129">
        <f>G1326</f>
        <v>35</v>
      </c>
      <c r="H1327" s="130"/>
      <c r="I1327" s="223" t="s">
        <v>1747</v>
      </c>
      <c r="J1327" s="93"/>
    </row>
    <row r="1328" spans="1:20" ht="13.5" customHeight="1">
      <c r="A1328" s="147"/>
      <c r="C1328" s="148"/>
      <c r="F1328" s="88"/>
      <c r="G1328" s="133"/>
      <c r="H1328" s="105"/>
      <c r="J1328" s="93"/>
    </row>
    <row r="1329" spans="1:22" ht="13.5" customHeight="1">
      <c r="A1329" s="104">
        <v>2019</v>
      </c>
      <c r="D1329" s="72"/>
      <c r="F1329" s="132"/>
      <c r="G1329" s="133">
        <v>0</v>
      </c>
      <c r="H1329" s="105"/>
      <c r="J1329" s="93"/>
    </row>
    <row r="1330" spans="1:22" ht="13.5" customHeight="1">
      <c r="A1330" s="124" t="s">
        <v>46</v>
      </c>
      <c r="B1330" s="125"/>
      <c r="C1330" s="125" t="s">
        <v>1362</v>
      </c>
      <c r="D1330" s="272"/>
      <c r="E1330" s="127"/>
      <c r="F1330" s="128"/>
      <c r="G1330" s="129">
        <v>0</v>
      </c>
      <c r="H1330" s="130"/>
      <c r="J1330" s="93"/>
    </row>
    <row r="1331" spans="1:22" ht="13.5" customHeight="1">
      <c r="A1331" s="147"/>
      <c r="C1331" s="148"/>
      <c r="F1331" s="88"/>
      <c r="G1331" s="133"/>
      <c r="H1331" s="105"/>
      <c r="J1331" s="93"/>
    </row>
    <row r="1332" spans="1:22" s="115" customFormat="1" ht="13.5" customHeight="1">
      <c r="A1332" s="106">
        <v>2018</v>
      </c>
      <c r="B1332" s="107" t="s">
        <v>53</v>
      </c>
      <c r="C1332" s="107" t="s">
        <v>142</v>
      </c>
      <c r="D1332" s="108" t="s">
        <v>55</v>
      </c>
      <c r="E1332" s="109">
        <v>43149</v>
      </c>
      <c r="F1332" s="110" t="s">
        <v>2522</v>
      </c>
      <c r="G1332" s="111">
        <v>5</v>
      </c>
      <c r="H1332" s="112" t="s">
        <v>435</v>
      </c>
      <c r="I1332" s="113"/>
      <c r="J1332" s="114"/>
      <c r="K1332" s="113"/>
      <c r="L1332" s="113"/>
      <c r="M1332" s="113"/>
      <c r="N1332" s="113"/>
      <c r="O1332" s="113"/>
      <c r="P1332" s="113"/>
      <c r="Q1332" s="113"/>
      <c r="R1332" s="113"/>
      <c r="S1332" s="113"/>
      <c r="T1332" s="113"/>
    </row>
    <row r="1333" spans="1:22" s="115" customFormat="1" ht="13.5" customHeight="1">
      <c r="A1333" s="106">
        <v>2018</v>
      </c>
      <c r="B1333" s="107" t="s">
        <v>53</v>
      </c>
      <c r="C1333" s="107" t="s">
        <v>142</v>
      </c>
      <c r="D1333" s="108" t="s">
        <v>68</v>
      </c>
      <c r="E1333" s="109">
        <v>43176</v>
      </c>
      <c r="F1333" s="110" t="s">
        <v>2522</v>
      </c>
      <c r="G1333" s="111">
        <v>5</v>
      </c>
      <c r="H1333" s="112" t="s">
        <v>435</v>
      </c>
      <c r="I1333" s="113"/>
      <c r="J1333" s="114"/>
      <c r="K1333" s="113"/>
      <c r="L1333" s="113"/>
      <c r="M1333" s="113"/>
      <c r="N1333" s="113"/>
      <c r="O1333" s="113"/>
      <c r="P1333" s="113"/>
      <c r="Q1333" s="113"/>
      <c r="R1333" s="113"/>
      <c r="S1333" s="113"/>
      <c r="T1333" s="113"/>
    </row>
    <row r="1334" spans="1:22" s="115" customFormat="1" ht="13.5" customHeight="1">
      <c r="A1334" s="106">
        <v>2018</v>
      </c>
      <c r="B1334" s="107" t="s">
        <v>53</v>
      </c>
      <c r="C1334" s="107" t="s">
        <v>142</v>
      </c>
      <c r="D1334" s="108" t="s">
        <v>86</v>
      </c>
      <c r="E1334" s="109">
        <v>43211</v>
      </c>
      <c r="F1334" s="110" t="s">
        <v>2522</v>
      </c>
      <c r="G1334" s="111">
        <v>5</v>
      </c>
      <c r="H1334" s="112" t="s">
        <v>435</v>
      </c>
      <c r="I1334" s="113"/>
      <c r="J1334" s="114"/>
      <c r="K1334" s="113"/>
      <c r="L1334" s="113"/>
      <c r="M1334" s="113"/>
      <c r="N1334" s="113"/>
      <c r="O1334" s="113"/>
      <c r="P1334" s="113"/>
      <c r="Q1334" s="113"/>
      <c r="R1334" s="113"/>
      <c r="S1334" s="113"/>
      <c r="T1334" s="113"/>
    </row>
    <row r="1335" spans="1:22" s="115" customFormat="1" ht="13.5" customHeight="1">
      <c r="A1335" s="106">
        <v>2018</v>
      </c>
      <c r="B1335" s="107" t="s">
        <v>53</v>
      </c>
      <c r="C1335" s="107" t="s">
        <v>142</v>
      </c>
      <c r="D1335" s="108" t="s">
        <v>86</v>
      </c>
      <c r="E1335" s="109">
        <v>43211</v>
      </c>
      <c r="F1335" s="110" t="s">
        <v>2523</v>
      </c>
      <c r="G1335" s="111">
        <v>0</v>
      </c>
      <c r="H1335" s="112" t="s">
        <v>309</v>
      </c>
      <c r="I1335" s="113" t="s">
        <v>234</v>
      </c>
      <c r="J1335" s="114"/>
      <c r="K1335" s="113"/>
      <c r="L1335" s="113"/>
      <c r="M1335" s="113"/>
      <c r="N1335" s="113"/>
      <c r="O1335" s="113"/>
      <c r="P1335" s="113"/>
      <c r="Q1335" s="113"/>
      <c r="R1335" s="113"/>
      <c r="S1335" s="113"/>
      <c r="T1335" s="113"/>
    </row>
    <row r="1336" spans="1:22" s="115" customFormat="1" ht="13.5" customHeight="1">
      <c r="A1336" s="106">
        <v>2018</v>
      </c>
      <c r="B1336" s="107"/>
      <c r="C1336" s="107"/>
      <c r="D1336" s="108"/>
      <c r="E1336" s="109"/>
      <c r="F1336" s="110"/>
      <c r="G1336" s="111">
        <f>SUM(G1332:G1335)</f>
        <v>15</v>
      </c>
      <c r="H1336" s="112"/>
      <c r="I1336" s="113"/>
      <c r="J1336" s="114"/>
      <c r="K1336" s="113"/>
      <c r="L1336" s="113"/>
      <c r="M1336" s="113"/>
      <c r="N1336" s="113"/>
      <c r="O1336" s="113"/>
      <c r="P1336" s="113"/>
      <c r="Q1336" s="113"/>
      <c r="R1336" s="113"/>
      <c r="S1336" s="113"/>
      <c r="T1336" s="113"/>
    </row>
    <row r="1337" spans="1:22" ht="13.5" customHeight="1">
      <c r="A1337" s="124" t="s">
        <v>46</v>
      </c>
      <c r="B1337" s="125"/>
      <c r="C1337" s="125" t="s">
        <v>1365</v>
      </c>
      <c r="D1337" s="126"/>
      <c r="E1337" s="127"/>
      <c r="F1337" s="128"/>
      <c r="G1337" s="129">
        <f>G1336</f>
        <v>15</v>
      </c>
      <c r="H1337" s="130"/>
      <c r="J1337" s="93"/>
    </row>
    <row r="1338" spans="1:22" ht="13.5" customHeight="1">
      <c r="A1338" s="178"/>
      <c r="B1338" s="154"/>
      <c r="C1338" s="154"/>
      <c r="D1338" s="154"/>
      <c r="E1338" s="156"/>
      <c r="F1338" s="157"/>
      <c r="G1338" s="280"/>
      <c r="H1338" s="179"/>
      <c r="J1338" s="2"/>
    </row>
    <row r="1339" spans="1:22" s="115" customFormat="1" ht="13.5" customHeight="1">
      <c r="A1339" s="134">
        <v>2018</v>
      </c>
      <c r="B1339" s="107" t="s">
        <v>164</v>
      </c>
      <c r="C1339" s="169" t="s">
        <v>176</v>
      </c>
      <c r="D1339" s="107" t="s">
        <v>222</v>
      </c>
      <c r="E1339" s="109">
        <v>43163</v>
      </c>
      <c r="F1339" s="170" t="s">
        <v>2524</v>
      </c>
      <c r="G1339" s="172">
        <v>3</v>
      </c>
      <c r="H1339" s="112" t="s">
        <v>1367</v>
      </c>
      <c r="I1339" s="113"/>
      <c r="J1339" s="114"/>
      <c r="K1339" s="113"/>
      <c r="L1339" s="113"/>
      <c r="M1339" s="113"/>
      <c r="N1339" s="113"/>
      <c r="O1339" s="113"/>
      <c r="P1339" s="113"/>
      <c r="Q1339" s="113"/>
      <c r="R1339" s="113"/>
      <c r="S1339" s="113"/>
      <c r="T1339" s="113"/>
    </row>
    <row r="1340" spans="1:22" s="115" customFormat="1" ht="13.5" customHeight="1">
      <c r="A1340" s="134">
        <v>2018</v>
      </c>
      <c r="B1340" s="107" t="s">
        <v>164</v>
      </c>
      <c r="C1340" s="169" t="s">
        <v>176</v>
      </c>
      <c r="D1340" s="107" t="s">
        <v>70</v>
      </c>
      <c r="E1340" s="109">
        <v>43211</v>
      </c>
      <c r="F1340" s="170" t="s">
        <v>2525</v>
      </c>
      <c r="G1340" s="172">
        <v>5</v>
      </c>
      <c r="H1340" s="112" t="s">
        <v>352</v>
      </c>
      <c r="I1340" s="113"/>
      <c r="J1340" s="114"/>
      <c r="K1340" s="113"/>
      <c r="L1340" s="113"/>
      <c r="M1340" s="113"/>
      <c r="N1340" s="113"/>
      <c r="O1340" s="113"/>
      <c r="P1340" s="113"/>
      <c r="Q1340" s="113"/>
      <c r="R1340" s="113"/>
      <c r="S1340" s="113"/>
      <c r="T1340" s="113"/>
    </row>
    <row r="1341" spans="1:22" ht="13.5" customHeight="1">
      <c r="A1341" s="134">
        <v>2018</v>
      </c>
      <c r="B1341" s="116"/>
      <c r="C1341" s="151"/>
      <c r="D1341" s="116"/>
      <c r="E1341" s="118"/>
      <c r="F1341" s="152"/>
      <c r="G1341" s="172">
        <f>SUM(G1339:G1340)</f>
        <v>8</v>
      </c>
      <c r="H1341" s="120"/>
      <c r="J1341" s="349"/>
      <c r="L1341" s="352"/>
      <c r="M1341" s="352"/>
      <c r="N1341" s="186"/>
      <c r="O1341" s="186"/>
      <c r="P1341" s="195"/>
      <c r="Q1341" s="195"/>
      <c r="R1341" s="195"/>
      <c r="S1341" s="195"/>
      <c r="T1341" s="195"/>
      <c r="U1341" s="197"/>
      <c r="V1341" s="197"/>
    </row>
    <row r="1342" spans="1:22">
      <c r="A1342" s="173">
        <v>2019</v>
      </c>
      <c r="B1342" s="73" t="s">
        <v>164</v>
      </c>
      <c r="C1342" s="174" t="s">
        <v>176</v>
      </c>
      <c r="D1342" s="174" t="s">
        <v>277</v>
      </c>
      <c r="E1342" s="175">
        <v>43716</v>
      </c>
      <c r="F1342" s="176" t="s">
        <v>2526</v>
      </c>
      <c r="G1342" s="173">
        <v>7</v>
      </c>
      <c r="H1342" s="105" t="s">
        <v>622</v>
      </c>
    </row>
    <row r="1343" spans="1:22">
      <c r="A1343" s="173">
        <v>2019</v>
      </c>
      <c r="B1343" s="174"/>
      <c r="C1343" s="174"/>
      <c r="D1343" s="174"/>
      <c r="E1343" s="175"/>
      <c r="F1343" s="176"/>
      <c r="G1343" s="173">
        <f>SUM(G1342)</f>
        <v>7</v>
      </c>
      <c r="H1343" s="105"/>
    </row>
    <row r="1344" spans="1:22" ht="13.5" customHeight="1">
      <c r="A1344" s="144" t="s">
        <v>46</v>
      </c>
      <c r="B1344" s="125"/>
      <c r="C1344" s="145" t="s">
        <v>1371</v>
      </c>
      <c r="D1344" s="125"/>
      <c r="E1344" s="127"/>
      <c r="F1344" s="146"/>
      <c r="G1344" s="129">
        <f>G1341+G1343</f>
        <v>15</v>
      </c>
      <c r="H1344" s="130"/>
      <c r="J1344" s="93"/>
    </row>
    <row r="1345" spans="1:22" ht="13.5" customHeight="1">
      <c r="A1345" s="104"/>
      <c r="D1345" s="131"/>
      <c r="F1345" s="132"/>
      <c r="G1345" s="133"/>
      <c r="H1345" s="105"/>
      <c r="J1345" s="93"/>
    </row>
    <row r="1346" spans="1:22" ht="13.5" customHeight="1">
      <c r="A1346" s="147">
        <v>2018</v>
      </c>
      <c r="C1346" s="148"/>
      <c r="F1346" s="88"/>
      <c r="G1346" s="133">
        <v>0</v>
      </c>
      <c r="H1346" s="105"/>
      <c r="J1346" s="93"/>
    </row>
    <row r="1347" spans="1:22" ht="13.5" customHeight="1">
      <c r="A1347" s="144" t="s">
        <v>46</v>
      </c>
      <c r="B1347" s="125"/>
      <c r="C1347" s="145" t="s">
        <v>2527</v>
      </c>
      <c r="D1347" s="125"/>
      <c r="E1347" s="127"/>
      <c r="F1347" s="146"/>
      <c r="G1347" s="129">
        <v>0</v>
      </c>
      <c r="H1347" s="130"/>
      <c r="J1347" s="93"/>
    </row>
    <row r="1348" spans="1:22" ht="13.5" customHeight="1">
      <c r="A1348" s="178"/>
      <c r="B1348" s="154"/>
      <c r="C1348" s="155"/>
      <c r="D1348" s="154"/>
      <c r="E1348" s="156"/>
      <c r="F1348" s="157"/>
      <c r="G1348" s="153"/>
      <c r="H1348" s="179"/>
      <c r="J1348" s="93"/>
    </row>
    <row r="1349" spans="1:22" ht="13.5" customHeight="1">
      <c r="A1349" s="147">
        <v>2018</v>
      </c>
      <c r="B1349" s="73" t="s">
        <v>53</v>
      </c>
      <c r="C1349" s="148" t="s">
        <v>1372</v>
      </c>
      <c r="D1349" s="73" t="s">
        <v>70</v>
      </c>
      <c r="E1349" s="85">
        <v>43548</v>
      </c>
      <c r="F1349" s="88" t="s">
        <v>1373</v>
      </c>
      <c r="G1349" s="133">
        <v>5</v>
      </c>
      <c r="H1349" s="105" t="s">
        <v>1374</v>
      </c>
      <c r="J1349" s="93"/>
    </row>
    <row r="1350" spans="1:22" ht="13.5" customHeight="1">
      <c r="A1350" s="147">
        <v>2018</v>
      </c>
      <c r="B1350" s="73" t="s">
        <v>53</v>
      </c>
      <c r="C1350" s="148" t="s">
        <v>1372</v>
      </c>
      <c r="D1350" s="73" t="s">
        <v>70</v>
      </c>
      <c r="E1350" s="85">
        <v>43548</v>
      </c>
      <c r="F1350" s="88" t="s">
        <v>1375</v>
      </c>
      <c r="G1350" s="133">
        <v>0</v>
      </c>
      <c r="H1350" s="105" t="s">
        <v>481</v>
      </c>
      <c r="I1350" s="2" t="s">
        <v>234</v>
      </c>
      <c r="J1350" s="93"/>
    </row>
    <row r="1351" spans="1:22" ht="13.5" customHeight="1">
      <c r="A1351" s="147">
        <v>2018</v>
      </c>
      <c r="B1351" s="73" t="s">
        <v>53</v>
      </c>
      <c r="C1351" s="148" t="s">
        <v>1372</v>
      </c>
      <c r="D1351" s="73" t="s">
        <v>66</v>
      </c>
      <c r="E1351" s="85">
        <v>43541</v>
      </c>
      <c r="F1351" s="88" t="s">
        <v>1375</v>
      </c>
      <c r="G1351" s="133">
        <v>0</v>
      </c>
      <c r="H1351" s="105" t="s">
        <v>481</v>
      </c>
      <c r="I1351" s="2" t="s">
        <v>234</v>
      </c>
      <c r="J1351" s="93"/>
    </row>
    <row r="1352" spans="1:22" ht="13.5" customHeight="1">
      <c r="A1352" s="147">
        <v>2018</v>
      </c>
      <c r="C1352" s="148"/>
      <c r="F1352" s="88"/>
      <c r="G1352" s="133">
        <f>SUM(G1349)</f>
        <v>5</v>
      </c>
      <c r="H1352" s="105"/>
      <c r="J1352" s="93"/>
    </row>
    <row r="1353" spans="1:22" ht="13.5" customHeight="1">
      <c r="A1353" s="144" t="s">
        <v>46</v>
      </c>
      <c r="B1353" s="125"/>
      <c r="C1353" s="145" t="s">
        <v>1376</v>
      </c>
      <c r="D1353" s="125"/>
      <c r="E1353" s="127"/>
      <c r="F1353" s="146"/>
      <c r="G1353" s="129">
        <f>G1352</f>
        <v>5</v>
      </c>
      <c r="H1353" s="130"/>
      <c r="J1353" s="93"/>
    </row>
    <row r="1354" spans="1:22" ht="13.5" customHeight="1">
      <c r="A1354" s="147"/>
      <c r="C1354" s="148"/>
      <c r="F1354" s="88"/>
      <c r="G1354" s="133"/>
      <c r="H1354" s="105"/>
      <c r="J1354" s="93"/>
    </row>
    <row r="1355" spans="1:22" ht="13.5" customHeight="1">
      <c r="A1355" s="363">
        <v>2017</v>
      </c>
      <c r="B1355" s="116" t="s">
        <v>91</v>
      </c>
      <c r="C1355" s="116" t="s">
        <v>92</v>
      </c>
      <c r="D1355" s="117" t="s">
        <v>222</v>
      </c>
      <c r="E1355" s="118">
        <v>42799</v>
      </c>
      <c r="F1355" s="119" t="s">
        <v>2528</v>
      </c>
      <c r="G1355" s="199">
        <v>10</v>
      </c>
      <c r="H1355" s="120" t="s">
        <v>1380</v>
      </c>
      <c r="I1355" s="261"/>
      <c r="J1355" s="189"/>
      <c r="K1355" s="271"/>
      <c r="L1355" s="261"/>
      <c r="M1355" s="261"/>
      <c r="N1355" s="271"/>
      <c r="O1355" s="271"/>
      <c r="P1355" s="271"/>
      <c r="Q1355" s="271"/>
      <c r="R1355" s="271"/>
      <c r="S1355" s="271"/>
      <c r="T1355" s="271"/>
      <c r="U1355" s="372"/>
      <c r="V1355" s="372"/>
    </row>
    <row r="1356" spans="1:22" ht="13.5" customHeight="1">
      <c r="A1356" s="363">
        <v>2017</v>
      </c>
      <c r="B1356" s="116" t="s">
        <v>91</v>
      </c>
      <c r="C1356" s="116" t="s">
        <v>92</v>
      </c>
      <c r="D1356" s="117" t="s">
        <v>222</v>
      </c>
      <c r="E1356" s="118">
        <v>42799</v>
      </c>
      <c r="F1356" s="119" t="s">
        <v>2529</v>
      </c>
      <c r="G1356" s="199">
        <v>7</v>
      </c>
      <c r="H1356" s="120" t="s">
        <v>365</v>
      </c>
      <c r="I1356" s="261"/>
      <c r="J1356" s="189"/>
      <c r="K1356" s="271"/>
      <c r="L1356" s="271"/>
      <c r="M1356" s="271"/>
      <c r="N1356" s="374"/>
      <c r="O1356" s="374"/>
      <c r="P1356" s="271"/>
      <c r="Q1356" s="271"/>
      <c r="R1356" s="271"/>
      <c r="S1356" s="271"/>
      <c r="T1356" s="271"/>
      <c r="U1356" s="372"/>
      <c r="V1356" s="372"/>
    </row>
    <row r="1357" spans="1:22" ht="13.5" customHeight="1">
      <c r="A1357" s="363">
        <v>2017</v>
      </c>
      <c r="B1357" s="116" t="s">
        <v>91</v>
      </c>
      <c r="C1357" s="116" t="s">
        <v>92</v>
      </c>
      <c r="D1357" s="117" t="s">
        <v>222</v>
      </c>
      <c r="E1357" s="118">
        <v>42799</v>
      </c>
      <c r="F1357" s="119" t="s">
        <v>2530</v>
      </c>
      <c r="G1357" s="199">
        <v>3</v>
      </c>
      <c r="H1357" s="120" t="s">
        <v>1064</v>
      </c>
      <c r="I1357" s="261"/>
      <c r="J1357" s="189"/>
      <c r="L1357" s="271"/>
      <c r="M1357" s="271"/>
      <c r="N1357" s="271"/>
      <c r="O1357" s="271"/>
      <c r="P1357" s="271"/>
      <c r="Q1357" s="271"/>
      <c r="R1357" s="271"/>
      <c r="S1357" s="271"/>
      <c r="T1357" s="271"/>
      <c r="U1357" s="372"/>
      <c r="V1357" s="372"/>
    </row>
    <row r="1358" spans="1:22" ht="13.5" customHeight="1">
      <c r="A1358" s="363">
        <v>2017</v>
      </c>
      <c r="B1358" s="116" t="s">
        <v>91</v>
      </c>
      <c r="C1358" s="116" t="s">
        <v>92</v>
      </c>
      <c r="D1358" s="117" t="s">
        <v>222</v>
      </c>
      <c r="E1358" s="118">
        <v>42799</v>
      </c>
      <c r="F1358" s="119" t="s">
        <v>2531</v>
      </c>
      <c r="G1358" s="199">
        <v>7</v>
      </c>
      <c r="H1358" s="120" t="s">
        <v>2532</v>
      </c>
      <c r="I1358" s="261"/>
      <c r="J1358" s="189"/>
      <c r="K1358" s="374"/>
      <c r="L1358" s="113"/>
      <c r="M1358" s="113"/>
      <c r="N1358" s="271"/>
      <c r="O1358" s="271"/>
      <c r="P1358" s="271"/>
      <c r="Q1358" s="271"/>
      <c r="R1358" s="271"/>
      <c r="S1358" s="271"/>
      <c r="T1358" s="271"/>
      <c r="U1358" s="372"/>
      <c r="V1358" s="372"/>
    </row>
    <row r="1359" spans="1:22" ht="13.5" customHeight="1">
      <c r="A1359" s="363">
        <v>2017</v>
      </c>
      <c r="B1359" s="116" t="s">
        <v>91</v>
      </c>
      <c r="C1359" s="116" t="s">
        <v>92</v>
      </c>
      <c r="D1359" s="117" t="s">
        <v>222</v>
      </c>
      <c r="E1359" s="118">
        <v>42799</v>
      </c>
      <c r="F1359" s="119" t="s">
        <v>2533</v>
      </c>
      <c r="G1359" s="199">
        <v>3</v>
      </c>
      <c r="H1359" s="120" t="s">
        <v>449</v>
      </c>
      <c r="I1359" s="261"/>
      <c r="J1359" s="189"/>
      <c r="K1359" s="271"/>
      <c r="N1359" s="271"/>
      <c r="O1359" s="271"/>
      <c r="P1359" s="271"/>
      <c r="Q1359" s="271"/>
      <c r="R1359" s="271"/>
      <c r="S1359" s="271"/>
      <c r="T1359" s="271"/>
      <c r="U1359" s="372"/>
      <c r="V1359" s="372"/>
    </row>
    <row r="1360" spans="1:22" ht="13.5" customHeight="1">
      <c r="A1360" s="363">
        <v>2017</v>
      </c>
      <c r="B1360" s="116" t="s">
        <v>91</v>
      </c>
      <c r="C1360" s="116" t="s">
        <v>92</v>
      </c>
      <c r="D1360" s="117" t="s">
        <v>222</v>
      </c>
      <c r="E1360" s="118">
        <v>42799</v>
      </c>
      <c r="F1360" s="119" t="s">
        <v>2534</v>
      </c>
      <c r="G1360" s="199">
        <v>10</v>
      </c>
      <c r="H1360" s="120" t="s">
        <v>1386</v>
      </c>
      <c r="I1360" s="261"/>
      <c r="J1360" s="189"/>
      <c r="K1360" s="352"/>
      <c r="N1360" s="271"/>
      <c r="O1360" s="271"/>
      <c r="P1360" s="271"/>
      <c r="Q1360" s="271"/>
      <c r="R1360" s="271"/>
      <c r="S1360" s="271"/>
      <c r="T1360" s="271"/>
      <c r="U1360" s="372"/>
      <c r="V1360" s="372"/>
    </row>
    <row r="1361" spans="1:22" ht="13.5" customHeight="1">
      <c r="A1361" s="363">
        <v>2017</v>
      </c>
      <c r="B1361" s="116" t="s">
        <v>91</v>
      </c>
      <c r="C1361" s="116" t="s">
        <v>92</v>
      </c>
      <c r="D1361" s="117" t="s">
        <v>222</v>
      </c>
      <c r="E1361" s="118">
        <v>42799</v>
      </c>
      <c r="F1361" s="119" t="s">
        <v>2535</v>
      </c>
      <c r="G1361" s="199">
        <v>3</v>
      </c>
      <c r="H1361" s="120" t="s">
        <v>2026</v>
      </c>
      <c r="I1361" s="261"/>
      <c r="J1361" s="189"/>
      <c r="K1361" s="271"/>
      <c r="L1361" s="271">
        <f>+SUM(K1359+K1357)</f>
        <v>0</v>
      </c>
      <c r="M1361" s="271"/>
      <c r="N1361" s="271"/>
      <c r="O1361" s="271"/>
      <c r="P1361" s="271"/>
      <c r="Q1361" s="271"/>
      <c r="R1361" s="271"/>
      <c r="S1361" s="271"/>
      <c r="T1361" s="271"/>
      <c r="U1361" s="372"/>
      <c r="V1361" s="372"/>
    </row>
    <row r="1362" spans="1:22" ht="13.5" customHeight="1">
      <c r="A1362" s="198">
        <v>2017</v>
      </c>
      <c r="B1362" s="116" t="s">
        <v>91</v>
      </c>
      <c r="C1362" s="151" t="s">
        <v>92</v>
      </c>
      <c r="D1362" s="116" t="s">
        <v>68</v>
      </c>
      <c r="E1362" s="118">
        <v>42812</v>
      </c>
      <c r="F1362" s="152" t="s">
        <v>2536</v>
      </c>
      <c r="G1362" s="199">
        <v>5</v>
      </c>
      <c r="H1362" s="120" t="s">
        <v>244</v>
      </c>
      <c r="J1362" s="189"/>
      <c r="L1362" s="374"/>
      <c r="M1362" s="374"/>
      <c r="N1362" s="271"/>
      <c r="O1362" s="271"/>
      <c r="P1362" s="271"/>
      <c r="Q1362" s="271"/>
      <c r="R1362" s="271"/>
      <c r="S1362" s="271"/>
      <c r="T1362" s="271"/>
      <c r="U1362" s="372"/>
      <c r="V1362" s="372"/>
    </row>
    <row r="1363" spans="1:22" ht="13.5" customHeight="1">
      <c r="A1363" s="198">
        <v>2017</v>
      </c>
      <c r="B1363" s="116" t="s">
        <v>91</v>
      </c>
      <c r="C1363" s="151" t="s">
        <v>92</v>
      </c>
      <c r="D1363" s="116" t="s">
        <v>227</v>
      </c>
      <c r="E1363" s="118">
        <v>42876</v>
      </c>
      <c r="F1363" s="152" t="s">
        <v>2536</v>
      </c>
      <c r="G1363" s="199">
        <v>10</v>
      </c>
      <c r="H1363" s="120" t="s">
        <v>2537</v>
      </c>
      <c r="J1363" s="189"/>
      <c r="L1363" s="271"/>
      <c r="M1363" s="271"/>
      <c r="N1363" s="271"/>
      <c r="O1363" s="271"/>
      <c r="P1363" s="195"/>
      <c r="Q1363" s="195"/>
      <c r="R1363" s="195"/>
      <c r="S1363" s="195"/>
      <c r="T1363" s="195"/>
      <c r="U1363" s="197"/>
      <c r="V1363" s="197"/>
    </row>
    <row r="1364" spans="1:22" ht="13.5" customHeight="1">
      <c r="A1364" s="198">
        <v>2017</v>
      </c>
      <c r="B1364" s="116" t="s">
        <v>91</v>
      </c>
      <c r="C1364" s="151" t="s">
        <v>92</v>
      </c>
      <c r="D1364" s="116" t="s">
        <v>227</v>
      </c>
      <c r="E1364" s="118">
        <v>42876</v>
      </c>
      <c r="F1364" s="152" t="s">
        <v>1381</v>
      </c>
      <c r="G1364" s="199">
        <v>3</v>
      </c>
      <c r="H1364" s="120" t="s">
        <v>2538</v>
      </c>
      <c r="J1364" s="189"/>
      <c r="K1364" s="271"/>
      <c r="L1364" s="271"/>
      <c r="M1364" s="271"/>
      <c r="N1364" s="271"/>
      <c r="O1364" s="271"/>
      <c r="P1364" s="271"/>
      <c r="Q1364" s="271"/>
      <c r="R1364" s="271"/>
      <c r="S1364" s="271"/>
      <c r="T1364" s="271"/>
      <c r="U1364" s="372"/>
      <c r="V1364" s="372"/>
    </row>
    <row r="1365" spans="1:22" ht="13.5" customHeight="1">
      <c r="A1365" s="198">
        <v>2017</v>
      </c>
      <c r="B1365" s="116" t="s">
        <v>91</v>
      </c>
      <c r="C1365" s="151" t="s">
        <v>92</v>
      </c>
      <c r="D1365" s="116" t="s">
        <v>227</v>
      </c>
      <c r="E1365" s="118">
        <v>42876</v>
      </c>
      <c r="F1365" s="152" t="s">
        <v>2539</v>
      </c>
      <c r="G1365" s="199">
        <v>3</v>
      </c>
      <c r="H1365" s="120" t="s">
        <v>2540</v>
      </c>
      <c r="J1365" s="189"/>
      <c r="K1365" s="271"/>
      <c r="L1365" s="271"/>
      <c r="M1365" s="271"/>
      <c r="N1365" s="271"/>
      <c r="O1365" s="271"/>
      <c r="P1365" s="271"/>
      <c r="Q1365" s="271"/>
      <c r="R1365" s="271"/>
      <c r="S1365" s="271"/>
      <c r="T1365" s="271"/>
      <c r="U1365" s="372"/>
      <c r="V1365" s="372"/>
    </row>
    <row r="1366" spans="1:22" ht="13.5" customHeight="1">
      <c r="A1366" s="198">
        <v>2017</v>
      </c>
      <c r="B1366" s="116" t="s">
        <v>91</v>
      </c>
      <c r="C1366" s="151" t="s">
        <v>92</v>
      </c>
      <c r="D1366" s="116" t="s">
        <v>227</v>
      </c>
      <c r="E1366" s="118">
        <v>42876</v>
      </c>
      <c r="F1366" s="152" t="s">
        <v>2541</v>
      </c>
      <c r="G1366" s="199">
        <v>7</v>
      </c>
      <c r="H1366" s="120" t="s">
        <v>2542</v>
      </c>
      <c r="J1366" s="189"/>
      <c r="K1366" s="271"/>
      <c r="L1366" s="271"/>
      <c r="M1366" s="271"/>
      <c r="N1366" s="374"/>
      <c r="O1366" s="374"/>
      <c r="P1366" s="271"/>
      <c r="Q1366" s="271"/>
      <c r="R1366" s="271"/>
      <c r="S1366" s="271"/>
      <c r="T1366" s="271"/>
      <c r="U1366" s="372"/>
      <c r="V1366" s="372"/>
    </row>
    <row r="1367" spans="1:22" ht="13.5" customHeight="1">
      <c r="A1367" s="198">
        <v>2017</v>
      </c>
      <c r="B1367" s="116" t="s">
        <v>91</v>
      </c>
      <c r="C1367" s="151" t="s">
        <v>92</v>
      </c>
      <c r="D1367" s="116" t="s">
        <v>227</v>
      </c>
      <c r="E1367" s="118">
        <v>42876</v>
      </c>
      <c r="F1367" s="152" t="s">
        <v>2543</v>
      </c>
      <c r="G1367" s="199">
        <v>3</v>
      </c>
      <c r="H1367" s="120" t="s">
        <v>2544</v>
      </c>
      <c r="J1367" s="189"/>
      <c r="K1367" s="271"/>
      <c r="N1367" s="374"/>
      <c r="O1367" s="374"/>
      <c r="P1367" s="271"/>
      <c r="Q1367" s="271"/>
      <c r="R1367" s="271"/>
      <c r="S1367" s="271"/>
      <c r="T1367" s="271"/>
      <c r="U1367" s="372"/>
      <c r="V1367" s="372"/>
    </row>
    <row r="1368" spans="1:22" ht="13.5" customHeight="1">
      <c r="A1368" s="198">
        <v>2017</v>
      </c>
      <c r="B1368" s="116" t="s">
        <v>91</v>
      </c>
      <c r="C1368" s="151" t="s">
        <v>92</v>
      </c>
      <c r="D1368" s="116" t="s">
        <v>227</v>
      </c>
      <c r="E1368" s="118">
        <v>42876</v>
      </c>
      <c r="F1368" s="152" t="s">
        <v>2545</v>
      </c>
      <c r="G1368" s="199">
        <v>3</v>
      </c>
      <c r="H1368" s="120" t="s">
        <v>2546</v>
      </c>
      <c r="J1368" s="189"/>
      <c r="K1368" s="271"/>
      <c r="L1368" s="374"/>
      <c r="M1368" s="374"/>
      <c r="N1368" s="271"/>
      <c r="O1368" s="271"/>
      <c r="P1368" s="271"/>
      <c r="Q1368" s="271"/>
      <c r="R1368" s="271"/>
      <c r="S1368" s="271"/>
      <c r="T1368" s="271"/>
      <c r="U1368" s="372"/>
      <c r="V1368" s="372"/>
    </row>
    <row r="1369" spans="1:22" ht="13.5" customHeight="1">
      <c r="A1369" s="198">
        <v>2017</v>
      </c>
      <c r="B1369" s="116" t="s">
        <v>91</v>
      </c>
      <c r="C1369" s="151" t="s">
        <v>92</v>
      </c>
      <c r="D1369" s="116" t="s">
        <v>1663</v>
      </c>
      <c r="E1369" s="118">
        <v>42883</v>
      </c>
      <c r="F1369" s="152" t="s">
        <v>1381</v>
      </c>
      <c r="G1369" s="199">
        <v>10</v>
      </c>
      <c r="H1369" s="120" t="s">
        <v>2547</v>
      </c>
      <c r="J1369" s="189"/>
      <c r="L1369" s="271"/>
      <c r="M1369" s="271"/>
      <c r="N1369" s="271"/>
      <c r="O1369" s="271"/>
      <c r="P1369" s="271"/>
      <c r="Q1369" s="271"/>
      <c r="R1369" s="271"/>
      <c r="S1369" s="271"/>
      <c r="T1369" s="271"/>
      <c r="U1369" s="372"/>
      <c r="V1369" s="372"/>
    </row>
    <row r="1370" spans="1:22" ht="13.5" customHeight="1">
      <c r="A1370" s="198">
        <v>2017</v>
      </c>
      <c r="B1370" s="116" t="s">
        <v>91</v>
      </c>
      <c r="C1370" s="151" t="s">
        <v>92</v>
      </c>
      <c r="D1370" s="116" t="s">
        <v>227</v>
      </c>
      <c r="E1370" s="118">
        <v>42988</v>
      </c>
      <c r="F1370" s="152" t="s">
        <v>2548</v>
      </c>
      <c r="G1370" s="199">
        <v>10</v>
      </c>
      <c r="H1370" s="120" t="s">
        <v>2549</v>
      </c>
      <c r="J1370" s="349"/>
      <c r="L1370" s="271"/>
      <c r="M1370" s="271"/>
      <c r="P1370" s="271"/>
      <c r="Q1370" s="271"/>
      <c r="R1370" s="271"/>
      <c r="S1370" s="271"/>
      <c r="T1370" s="271"/>
      <c r="U1370" s="372"/>
      <c r="V1370" s="372"/>
    </row>
    <row r="1371" spans="1:22" ht="13.5" customHeight="1">
      <c r="A1371" s="198">
        <v>2017</v>
      </c>
      <c r="B1371" s="116" t="s">
        <v>91</v>
      </c>
      <c r="C1371" s="151" t="s">
        <v>92</v>
      </c>
      <c r="D1371" s="116" t="s">
        <v>227</v>
      </c>
      <c r="E1371" s="118">
        <v>42988</v>
      </c>
      <c r="F1371" s="152" t="s">
        <v>2550</v>
      </c>
      <c r="G1371" s="199">
        <v>10</v>
      </c>
      <c r="H1371" s="120" t="s">
        <v>2551</v>
      </c>
      <c r="J1371" s="349"/>
      <c r="L1371" s="271"/>
      <c r="M1371" s="271"/>
      <c r="N1371" s="271"/>
      <c r="O1371" s="271"/>
    </row>
    <row r="1372" spans="1:22" ht="13.5" customHeight="1">
      <c r="A1372" s="198">
        <v>2017</v>
      </c>
      <c r="B1372" s="116" t="s">
        <v>91</v>
      </c>
      <c r="C1372" s="151" t="s">
        <v>92</v>
      </c>
      <c r="D1372" s="116" t="s">
        <v>227</v>
      </c>
      <c r="E1372" s="118">
        <v>42988</v>
      </c>
      <c r="F1372" s="152" t="s">
        <v>2552</v>
      </c>
      <c r="G1372" s="199">
        <v>7</v>
      </c>
      <c r="H1372" s="120" t="s">
        <v>2553</v>
      </c>
      <c r="J1372" s="349"/>
      <c r="N1372" s="271"/>
      <c r="O1372" s="271"/>
    </row>
    <row r="1373" spans="1:22" ht="13.5" customHeight="1">
      <c r="A1373" s="198">
        <v>2017</v>
      </c>
      <c r="B1373" s="116"/>
      <c r="C1373" s="151"/>
      <c r="D1373" s="116"/>
      <c r="E1373" s="118"/>
      <c r="F1373" s="152"/>
      <c r="G1373" s="199">
        <f>SUM(G1355:G1372)</f>
        <v>114</v>
      </c>
      <c r="H1373" s="120"/>
      <c r="J1373" s="349"/>
      <c r="N1373" s="271"/>
      <c r="O1373" s="271"/>
    </row>
    <row r="1374" spans="1:22" s="115" customFormat="1" ht="13.5" customHeight="1">
      <c r="A1374" s="134">
        <v>2018</v>
      </c>
      <c r="B1374" s="107" t="s">
        <v>91</v>
      </c>
      <c r="C1374" s="169" t="s">
        <v>92</v>
      </c>
      <c r="D1374" s="107" t="s">
        <v>222</v>
      </c>
      <c r="E1374" s="109">
        <v>43163</v>
      </c>
      <c r="F1374" s="170" t="s">
        <v>2554</v>
      </c>
      <c r="G1374" s="111">
        <v>3</v>
      </c>
      <c r="H1374" s="112" t="s">
        <v>1378</v>
      </c>
      <c r="I1374" s="113"/>
      <c r="J1374" s="114"/>
      <c r="K1374" s="113"/>
      <c r="L1374" s="113"/>
      <c r="M1374" s="113"/>
      <c r="N1374" s="113"/>
      <c r="O1374" s="113"/>
      <c r="P1374" s="113"/>
      <c r="Q1374" s="113"/>
      <c r="R1374" s="113"/>
      <c r="S1374" s="113"/>
      <c r="T1374" s="113"/>
    </row>
    <row r="1375" spans="1:22" s="115" customFormat="1" ht="13.5" customHeight="1">
      <c r="A1375" s="134">
        <v>2018</v>
      </c>
      <c r="B1375" s="107" t="s">
        <v>91</v>
      </c>
      <c r="C1375" s="169" t="s">
        <v>92</v>
      </c>
      <c r="D1375" s="107" t="s">
        <v>222</v>
      </c>
      <c r="E1375" s="109">
        <v>43163</v>
      </c>
      <c r="F1375" s="170" t="s">
        <v>2555</v>
      </c>
      <c r="G1375" s="111">
        <v>10</v>
      </c>
      <c r="H1375" s="112" t="s">
        <v>1380</v>
      </c>
      <c r="I1375" s="113"/>
      <c r="J1375" s="114"/>
      <c r="K1375" s="113"/>
      <c r="L1375" s="113"/>
      <c r="M1375" s="113"/>
      <c r="N1375" s="113"/>
      <c r="O1375" s="113"/>
      <c r="P1375" s="113"/>
      <c r="Q1375" s="113"/>
      <c r="R1375" s="113"/>
      <c r="S1375" s="113"/>
      <c r="T1375" s="113"/>
    </row>
    <row r="1376" spans="1:22" s="115" customFormat="1" ht="13.5" customHeight="1">
      <c r="A1376" s="134">
        <v>2018</v>
      </c>
      <c r="B1376" s="107" t="s">
        <v>91</v>
      </c>
      <c r="C1376" s="169" t="s">
        <v>92</v>
      </c>
      <c r="D1376" s="107" t="s">
        <v>222</v>
      </c>
      <c r="E1376" s="109">
        <v>43163</v>
      </c>
      <c r="F1376" s="170" t="s">
        <v>2556</v>
      </c>
      <c r="G1376" s="111">
        <v>10</v>
      </c>
      <c r="H1376" s="112" t="s">
        <v>1382</v>
      </c>
      <c r="I1376" s="113"/>
      <c r="J1376" s="114"/>
      <c r="K1376" s="113"/>
      <c r="L1376" s="113"/>
      <c r="M1376" s="113"/>
      <c r="N1376" s="113"/>
      <c r="O1376" s="113"/>
      <c r="P1376" s="113"/>
      <c r="Q1376" s="113"/>
      <c r="R1376" s="113"/>
      <c r="S1376" s="113"/>
      <c r="T1376" s="113"/>
    </row>
    <row r="1377" spans="1:20" s="115" customFormat="1" ht="13.5" customHeight="1">
      <c r="A1377" s="134">
        <v>2018</v>
      </c>
      <c r="B1377" s="107" t="s">
        <v>91</v>
      </c>
      <c r="C1377" s="169" t="s">
        <v>92</v>
      </c>
      <c r="D1377" s="107" t="s">
        <v>222</v>
      </c>
      <c r="E1377" s="109">
        <v>43163</v>
      </c>
      <c r="F1377" s="170" t="s">
        <v>2557</v>
      </c>
      <c r="G1377" s="111">
        <v>10</v>
      </c>
      <c r="H1377" s="112" t="s">
        <v>1384</v>
      </c>
      <c r="I1377" s="113"/>
      <c r="J1377" s="114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</row>
    <row r="1378" spans="1:20" s="115" customFormat="1" ht="13.5" customHeight="1">
      <c r="A1378" s="134">
        <v>2018</v>
      </c>
      <c r="B1378" s="107" t="s">
        <v>91</v>
      </c>
      <c r="C1378" s="169" t="s">
        <v>92</v>
      </c>
      <c r="D1378" s="107" t="s">
        <v>222</v>
      </c>
      <c r="E1378" s="109">
        <v>43163</v>
      </c>
      <c r="F1378" s="170" t="s">
        <v>2558</v>
      </c>
      <c r="G1378" s="111">
        <v>10</v>
      </c>
      <c r="H1378" s="112" t="s">
        <v>1386</v>
      </c>
      <c r="I1378" s="113"/>
      <c r="J1378" s="114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</row>
    <row r="1379" spans="1:20" s="115" customFormat="1" ht="13.5" customHeight="1">
      <c r="A1379" s="134">
        <v>2018</v>
      </c>
      <c r="B1379" s="107" t="s">
        <v>91</v>
      </c>
      <c r="C1379" s="169" t="s">
        <v>92</v>
      </c>
      <c r="D1379" s="107" t="s">
        <v>222</v>
      </c>
      <c r="E1379" s="109">
        <v>43163</v>
      </c>
      <c r="F1379" s="170" t="s">
        <v>1387</v>
      </c>
      <c r="G1379" s="111">
        <v>3</v>
      </c>
      <c r="H1379" s="112" t="s">
        <v>1388</v>
      </c>
      <c r="I1379" s="113"/>
      <c r="J1379" s="114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</row>
    <row r="1380" spans="1:20" s="115" customFormat="1">
      <c r="A1380" s="134">
        <v>2018</v>
      </c>
      <c r="B1380" s="107" t="s">
        <v>91</v>
      </c>
      <c r="C1380" s="107" t="s">
        <v>92</v>
      </c>
      <c r="D1380" s="107" t="s">
        <v>227</v>
      </c>
      <c r="E1380" s="135">
        <v>43240</v>
      </c>
      <c r="F1380" s="136" t="s">
        <v>2559</v>
      </c>
      <c r="G1380" s="111">
        <v>10</v>
      </c>
      <c r="H1380" s="112" t="s">
        <v>1390</v>
      </c>
      <c r="I1380" s="113"/>
      <c r="J1380" s="113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</row>
    <row r="1381" spans="1:20" s="115" customFormat="1">
      <c r="A1381" s="134">
        <v>2018</v>
      </c>
      <c r="B1381" s="107" t="s">
        <v>91</v>
      </c>
      <c r="C1381" s="107" t="s">
        <v>92</v>
      </c>
      <c r="D1381" s="107" t="s">
        <v>227</v>
      </c>
      <c r="E1381" s="135">
        <v>43240</v>
      </c>
      <c r="F1381" s="136" t="s">
        <v>2552</v>
      </c>
      <c r="G1381" s="111">
        <v>10</v>
      </c>
      <c r="H1381" s="112" t="s">
        <v>1392</v>
      </c>
      <c r="I1381" s="113"/>
      <c r="J1381" s="113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</row>
    <row r="1382" spans="1:20" s="115" customFormat="1">
      <c r="A1382" s="134">
        <v>2018</v>
      </c>
      <c r="B1382" s="107" t="s">
        <v>91</v>
      </c>
      <c r="C1382" s="107" t="s">
        <v>92</v>
      </c>
      <c r="D1382" s="107" t="s">
        <v>370</v>
      </c>
      <c r="E1382" s="109">
        <v>43247</v>
      </c>
      <c r="F1382" s="170" t="s">
        <v>2560</v>
      </c>
      <c r="G1382" s="111">
        <v>15</v>
      </c>
      <c r="H1382" s="112" t="s">
        <v>1157</v>
      </c>
      <c r="I1382" s="113"/>
      <c r="J1382" s="113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</row>
    <row r="1383" spans="1:20" s="115" customFormat="1">
      <c r="A1383" s="134">
        <v>2018</v>
      </c>
      <c r="B1383" s="107" t="s">
        <v>91</v>
      </c>
      <c r="C1383" s="107" t="s">
        <v>92</v>
      </c>
      <c r="D1383" s="107" t="s">
        <v>370</v>
      </c>
      <c r="E1383" s="109">
        <v>43247</v>
      </c>
      <c r="F1383" s="170" t="s">
        <v>2561</v>
      </c>
      <c r="G1383" s="111">
        <v>5</v>
      </c>
      <c r="H1383" s="112" t="s">
        <v>965</v>
      </c>
      <c r="I1383" s="113"/>
      <c r="J1383" s="113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</row>
    <row r="1384" spans="1:20" s="115" customFormat="1">
      <c r="A1384" s="134">
        <v>2018</v>
      </c>
      <c r="B1384" s="107" t="s">
        <v>91</v>
      </c>
      <c r="C1384" s="107" t="s">
        <v>92</v>
      </c>
      <c r="D1384" s="107" t="s">
        <v>370</v>
      </c>
      <c r="E1384" s="109">
        <v>43247</v>
      </c>
      <c r="F1384" s="170" t="s">
        <v>2562</v>
      </c>
      <c r="G1384" s="111">
        <v>5</v>
      </c>
      <c r="H1384" s="112" t="s">
        <v>778</v>
      </c>
      <c r="I1384" s="113"/>
      <c r="J1384" s="113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</row>
    <row r="1385" spans="1:20">
      <c r="A1385" s="134">
        <v>2018</v>
      </c>
      <c r="B1385" s="107" t="s">
        <v>91</v>
      </c>
      <c r="C1385" s="171" t="s">
        <v>92</v>
      </c>
      <c r="D1385" s="107" t="s">
        <v>265</v>
      </c>
      <c r="E1385" s="109">
        <v>43352</v>
      </c>
      <c r="F1385" s="170" t="s">
        <v>2563</v>
      </c>
      <c r="G1385" s="172">
        <v>3</v>
      </c>
      <c r="H1385" s="112" t="s">
        <v>1269</v>
      </c>
      <c r="J1385" s="2"/>
    </row>
    <row r="1386" spans="1:20">
      <c r="A1386" s="134">
        <v>2018</v>
      </c>
      <c r="B1386" s="107" t="s">
        <v>91</v>
      </c>
      <c r="C1386" s="171" t="s">
        <v>92</v>
      </c>
      <c r="D1386" s="107" t="s">
        <v>265</v>
      </c>
      <c r="E1386" s="109">
        <v>43352</v>
      </c>
      <c r="F1386" s="170" t="s">
        <v>2564</v>
      </c>
      <c r="G1386" s="172">
        <v>3</v>
      </c>
      <c r="H1386" s="112" t="s">
        <v>339</v>
      </c>
      <c r="J1386" s="2"/>
    </row>
    <row r="1387" spans="1:20">
      <c r="A1387" s="134">
        <v>2018</v>
      </c>
      <c r="B1387" s="107" t="s">
        <v>91</v>
      </c>
      <c r="C1387" s="171" t="s">
        <v>92</v>
      </c>
      <c r="D1387" s="107" t="s">
        <v>265</v>
      </c>
      <c r="E1387" s="109">
        <v>43352</v>
      </c>
      <c r="F1387" s="170" t="s">
        <v>2565</v>
      </c>
      <c r="G1387" s="172">
        <v>7</v>
      </c>
      <c r="H1387" s="112" t="s">
        <v>1274</v>
      </c>
      <c r="J1387" s="2"/>
    </row>
    <row r="1388" spans="1:20">
      <c r="A1388" s="134">
        <v>2018</v>
      </c>
      <c r="B1388" s="107" t="s">
        <v>91</v>
      </c>
      <c r="C1388" s="171" t="s">
        <v>92</v>
      </c>
      <c r="D1388" s="107" t="s">
        <v>265</v>
      </c>
      <c r="E1388" s="109">
        <v>43352</v>
      </c>
      <c r="F1388" s="170" t="s">
        <v>2566</v>
      </c>
      <c r="G1388" s="172">
        <v>7</v>
      </c>
      <c r="H1388" s="112" t="s">
        <v>1400</v>
      </c>
      <c r="J1388" s="2"/>
    </row>
    <row r="1389" spans="1:20">
      <c r="A1389" s="134">
        <v>2018</v>
      </c>
      <c r="B1389" s="107" t="s">
        <v>91</v>
      </c>
      <c r="C1389" s="171" t="s">
        <v>92</v>
      </c>
      <c r="D1389" s="107" t="s">
        <v>265</v>
      </c>
      <c r="E1389" s="109">
        <v>43352</v>
      </c>
      <c r="F1389" s="170" t="s">
        <v>2567</v>
      </c>
      <c r="G1389" s="172">
        <v>10</v>
      </c>
      <c r="H1389" s="112" t="s">
        <v>1278</v>
      </c>
      <c r="J1389" s="2"/>
    </row>
    <row r="1390" spans="1:20" ht="13.5" customHeight="1">
      <c r="A1390" s="134">
        <v>2018</v>
      </c>
      <c r="B1390" s="116"/>
      <c r="C1390" s="151"/>
      <c r="D1390" s="116"/>
      <c r="E1390" s="118"/>
      <c r="F1390" s="152"/>
      <c r="G1390" s="111">
        <f>SUM(G1374:G1389)</f>
        <v>121</v>
      </c>
      <c r="H1390" s="120"/>
      <c r="J1390" s="349"/>
      <c r="N1390" s="271"/>
      <c r="O1390" s="271"/>
    </row>
    <row r="1391" spans="1:20">
      <c r="A1391" s="147">
        <v>2019</v>
      </c>
      <c r="B1391" s="73" t="s">
        <v>91</v>
      </c>
      <c r="C1391" s="72" t="s">
        <v>92</v>
      </c>
      <c r="D1391" s="73" t="s">
        <v>1402</v>
      </c>
      <c r="E1391" s="85">
        <v>43512</v>
      </c>
      <c r="F1391" s="88" t="s">
        <v>1403</v>
      </c>
      <c r="G1391" s="87">
        <v>5</v>
      </c>
      <c r="H1391" s="105" t="s">
        <v>342</v>
      </c>
      <c r="J1391" s="2"/>
    </row>
    <row r="1392" spans="1:20">
      <c r="A1392" s="147">
        <v>2019</v>
      </c>
      <c r="B1392" s="73" t="s">
        <v>91</v>
      </c>
      <c r="C1392" s="72" t="s">
        <v>92</v>
      </c>
      <c r="D1392" s="73" t="s">
        <v>1402</v>
      </c>
      <c r="E1392" s="85">
        <v>43512</v>
      </c>
      <c r="F1392" s="88" t="s">
        <v>1403</v>
      </c>
      <c r="G1392" s="87">
        <v>5</v>
      </c>
      <c r="H1392" s="105" t="s">
        <v>1404</v>
      </c>
      <c r="J1392" s="2"/>
    </row>
    <row r="1393" spans="1:22">
      <c r="A1393" s="137">
        <v>2019</v>
      </c>
      <c r="B1393" s="73" t="s">
        <v>91</v>
      </c>
      <c r="C1393" s="143" t="s">
        <v>92</v>
      </c>
      <c r="D1393" s="138" t="s">
        <v>227</v>
      </c>
      <c r="E1393" s="139">
        <v>43604</v>
      </c>
      <c r="F1393" s="140" t="s">
        <v>2568</v>
      </c>
      <c r="G1393" s="141">
        <v>3</v>
      </c>
      <c r="H1393" s="142" t="s">
        <v>1406</v>
      </c>
    </row>
    <row r="1394" spans="1:22">
      <c r="A1394" s="137">
        <v>2019</v>
      </c>
      <c r="B1394" s="73" t="s">
        <v>91</v>
      </c>
      <c r="C1394" s="143" t="s">
        <v>92</v>
      </c>
      <c r="D1394" s="138" t="s">
        <v>227</v>
      </c>
      <c r="E1394" s="139">
        <v>43604</v>
      </c>
      <c r="F1394" s="140" t="s">
        <v>2569</v>
      </c>
      <c r="G1394" s="141">
        <v>10</v>
      </c>
      <c r="H1394" s="142" t="s">
        <v>1408</v>
      </c>
    </row>
    <row r="1395" spans="1:22">
      <c r="A1395" s="137">
        <v>2019</v>
      </c>
      <c r="B1395" s="73" t="s">
        <v>91</v>
      </c>
      <c r="C1395" s="143" t="s">
        <v>92</v>
      </c>
      <c r="D1395" s="138" t="s">
        <v>227</v>
      </c>
      <c r="E1395" s="139">
        <v>43604</v>
      </c>
      <c r="F1395" s="140" t="s">
        <v>2570</v>
      </c>
      <c r="G1395" s="141">
        <v>3</v>
      </c>
      <c r="H1395" s="142" t="s">
        <v>512</v>
      </c>
    </row>
    <row r="1396" spans="1:22">
      <c r="A1396" s="137">
        <v>2019</v>
      </c>
      <c r="B1396" s="73" t="s">
        <v>91</v>
      </c>
      <c r="C1396" s="143" t="s">
        <v>92</v>
      </c>
      <c r="D1396" s="138" t="s">
        <v>227</v>
      </c>
      <c r="E1396" s="139">
        <v>43604</v>
      </c>
      <c r="F1396" s="140" t="s">
        <v>2566</v>
      </c>
      <c r="G1396" s="141">
        <v>7</v>
      </c>
      <c r="H1396" s="142" t="s">
        <v>709</v>
      </c>
    </row>
    <row r="1397" spans="1:22">
      <c r="A1397" s="147">
        <v>2019</v>
      </c>
      <c r="B1397" s="73" t="s">
        <v>91</v>
      </c>
      <c r="C1397" s="72" t="s">
        <v>92</v>
      </c>
      <c r="D1397" s="73" t="s">
        <v>78</v>
      </c>
      <c r="E1397" s="85">
        <v>43611</v>
      </c>
      <c r="F1397" s="88" t="s">
        <v>1407</v>
      </c>
      <c r="G1397" s="87">
        <v>10</v>
      </c>
      <c r="H1397" s="105" t="s">
        <v>1410</v>
      </c>
      <c r="J1397" s="2"/>
    </row>
    <row r="1398" spans="1:22">
      <c r="A1398" s="147">
        <v>2019</v>
      </c>
      <c r="B1398" s="73" t="s">
        <v>91</v>
      </c>
      <c r="C1398" s="72" t="s">
        <v>92</v>
      </c>
      <c r="D1398" s="73" t="s">
        <v>78</v>
      </c>
      <c r="E1398" s="85">
        <v>43611</v>
      </c>
      <c r="F1398" s="88" t="s">
        <v>1399</v>
      </c>
      <c r="G1398" s="87">
        <v>15</v>
      </c>
      <c r="H1398" s="105" t="s">
        <v>378</v>
      </c>
      <c r="J1398" s="2"/>
    </row>
    <row r="1399" spans="1:22">
      <c r="A1399" s="173">
        <v>2019</v>
      </c>
      <c r="B1399" s="73" t="s">
        <v>91</v>
      </c>
      <c r="C1399" s="174" t="s">
        <v>92</v>
      </c>
      <c r="D1399" s="174" t="s">
        <v>277</v>
      </c>
      <c r="E1399" s="175">
        <v>43716</v>
      </c>
      <c r="F1399" s="176" t="s">
        <v>2571</v>
      </c>
      <c r="G1399" s="173">
        <v>7</v>
      </c>
      <c r="H1399" s="105" t="s">
        <v>1400</v>
      </c>
    </row>
    <row r="1400" spans="1:22">
      <c r="A1400" s="173">
        <v>2019</v>
      </c>
      <c r="B1400" s="73" t="s">
        <v>91</v>
      </c>
      <c r="C1400" s="174" t="s">
        <v>92</v>
      </c>
      <c r="D1400" s="174" t="s">
        <v>277</v>
      </c>
      <c r="E1400" s="175">
        <v>43716</v>
      </c>
      <c r="F1400" s="176" t="s">
        <v>2572</v>
      </c>
      <c r="G1400" s="173">
        <v>3</v>
      </c>
      <c r="H1400" s="105" t="s">
        <v>1413</v>
      </c>
    </row>
    <row r="1401" spans="1:22">
      <c r="A1401" s="173">
        <v>2019</v>
      </c>
      <c r="B1401" s="73" t="s">
        <v>91</v>
      </c>
      <c r="C1401" s="174" t="s">
        <v>92</v>
      </c>
      <c r="D1401" s="73" t="s">
        <v>94</v>
      </c>
      <c r="E1401" s="175">
        <v>43772</v>
      </c>
      <c r="F1401" s="150" t="s">
        <v>2573</v>
      </c>
      <c r="G1401" s="173">
        <v>5</v>
      </c>
      <c r="H1401" s="105" t="s">
        <v>243</v>
      </c>
    </row>
    <row r="1402" spans="1:22">
      <c r="A1402" s="173">
        <v>2019</v>
      </c>
      <c r="B1402" s="73" t="s">
        <v>91</v>
      </c>
      <c r="C1402" s="174" t="s">
        <v>92</v>
      </c>
      <c r="D1402" s="73" t="s">
        <v>94</v>
      </c>
      <c r="E1402" s="175">
        <v>43772</v>
      </c>
      <c r="F1402" s="150" t="s">
        <v>2573</v>
      </c>
      <c r="G1402" s="173">
        <v>5</v>
      </c>
      <c r="H1402" s="105" t="s">
        <v>244</v>
      </c>
    </row>
    <row r="1403" spans="1:22" ht="13.5" customHeight="1">
      <c r="A1403" s="147">
        <v>2019</v>
      </c>
      <c r="C1403" s="148"/>
      <c r="F1403" s="88"/>
      <c r="G1403" s="133">
        <f>SUM(G1391:G1402)</f>
        <v>78</v>
      </c>
      <c r="H1403" s="105"/>
      <c r="J1403" s="93"/>
    </row>
    <row r="1404" spans="1:22" ht="13.5" customHeight="1">
      <c r="A1404" s="144" t="s">
        <v>46</v>
      </c>
      <c r="B1404" s="125"/>
      <c r="C1404" s="145" t="s">
        <v>1424</v>
      </c>
      <c r="D1404" s="125"/>
      <c r="E1404" s="127"/>
      <c r="F1404" s="146"/>
      <c r="G1404" s="129">
        <f>G1373+G1390+G1403</f>
        <v>313</v>
      </c>
      <c r="H1404" s="130"/>
      <c r="J1404" s="93"/>
    </row>
    <row r="1405" spans="1:22" ht="13.5" customHeight="1">
      <c r="A1405" s="178"/>
      <c r="B1405" s="154"/>
      <c r="C1405" s="155"/>
      <c r="D1405" s="154"/>
      <c r="E1405" s="156"/>
      <c r="F1405" s="157"/>
      <c r="G1405" s="153"/>
      <c r="H1405" s="179"/>
      <c r="J1405" s="93"/>
    </row>
    <row r="1406" spans="1:22" ht="13.5" customHeight="1">
      <c r="A1406" s="363">
        <v>2017</v>
      </c>
      <c r="B1406" s="116" t="s">
        <v>91</v>
      </c>
      <c r="C1406" s="116" t="s">
        <v>127</v>
      </c>
      <c r="D1406" s="117" t="s">
        <v>222</v>
      </c>
      <c r="E1406" s="118">
        <v>42799</v>
      </c>
      <c r="F1406" s="119" t="s">
        <v>2574</v>
      </c>
      <c r="G1406" s="199">
        <v>10</v>
      </c>
      <c r="H1406" s="120" t="s">
        <v>1426</v>
      </c>
      <c r="I1406" s="261"/>
      <c r="J1406" s="189"/>
      <c r="K1406" s="271"/>
      <c r="L1406" s="271"/>
      <c r="M1406" s="271"/>
      <c r="N1406" s="271"/>
      <c r="O1406" s="271"/>
      <c r="P1406" s="374"/>
      <c r="Q1406" s="374"/>
      <c r="R1406" s="374"/>
      <c r="S1406" s="374"/>
      <c r="T1406" s="374"/>
      <c r="U1406" s="410"/>
      <c r="V1406" s="410"/>
    </row>
    <row r="1407" spans="1:22" ht="13.5" customHeight="1">
      <c r="A1407" s="363">
        <v>2017</v>
      </c>
      <c r="B1407" s="116" t="s">
        <v>91</v>
      </c>
      <c r="C1407" s="116" t="s">
        <v>127</v>
      </c>
      <c r="D1407" s="117" t="s">
        <v>222</v>
      </c>
      <c r="E1407" s="118">
        <v>42799</v>
      </c>
      <c r="F1407" s="119" t="s">
        <v>2575</v>
      </c>
      <c r="G1407" s="199">
        <v>10</v>
      </c>
      <c r="H1407" s="120" t="s">
        <v>723</v>
      </c>
      <c r="I1407" s="261"/>
      <c r="J1407" s="189"/>
      <c r="K1407" s="271"/>
      <c r="L1407" s="374"/>
      <c r="M1407" s="374"/>
      <c r="N1407" s="271"/>
      <c r="O1407" s="271"/>
      <c r="P1407" s="374"/>
      <c r="Q1407" s="374"/>
      <c r="R1407" s="374"/>
      <c r="S1407" s="374"/>
      <c r="T1407" s="374"/>
      <c r="U1407" s="410"/>
      <c r="V1407" s="410"/>
    </row>
    <row r="1408" spans="1:22" ht="13.5" customHeight="1">
      <c r="A1408" s="363">
        <v>2017</v>
      </c>
      <c r="B1408" s="116" t="s">
        <v>91</v>
      </c>
      <c r="C1408" s="116" t="s">
        <v>127</v>
      </c>
      <c r="D1408" s="117" t="s">
        <v>222</v>
      </c>
      <c r="E1408" s="118">
        <v>42799</v>
      </c>
      <c r="F1408" s="119" t="s">
        <v>2576</v>
      </c>
      <c r="G1408" s="199">
        <v>7</v>
      </c>
      <c r="H1408" s="120" t="s">
        <v>1430</v>
      </c>
      <c r="I1408" s="261"/>
      <c r="J1408" s="189"/>
      <c r="K1408" s="271"/>
      <c r="L1408" s="374"/>
      <c r="M1408" s="374"/>
      <c r="N1408" s="271"/>
      <c r="O1408" s="271"/>
      <c r="P1408" s="374"/>
      <c r="Q1408" s="374"/>
      <c r="R1408" s="374"/>
      <c r="S1408" s="374"/>
      <c r="T1408" s="374"/>
      <c r="U1408" s="410"/>
      <c r="V1408" s="410"/>
    </row>
    <row r="1409" spans="1:22" ht="13.5" customHeight="1">
      <c r="A1409" s="363">
        <v>2017</v>
      </c>
      <c r="B1409" s="116"/>
      <c r="C1409" s="116"/>
      <c r="D1409" s="117"/>
      <c r="E1409" s="118"/>
      <c r="F1409" s="119"/>
      <c r="G1409" s="199">
        <f>SUM(G1406:G1408)</f>
        <v>27</v>
      </c>
      <c r="H1409" s="120"/>
      <c r="I1409" s="261"/>
      <c r="J1409" s="189"/>
      <c r="K1409" s="271"/>
      <c r="L1409" s="374"/>
      <c r="M1409" s="374"/>
      <c r="N1409" s="271"/>
      <c r="O1409" s="271"/>
      <c r="P1409" s="374"/>
      <c r="Q1409" s="374"/>
      <c r="R1409" s="374"/>
      <c r="S1409" s="374"/>
      <c r="T1409" s="374"/>
      <c r="U1409" s="410"/>
      <c r="V1409" s="410"/>
    </row>
    <row r="1410" spans="1:22" ht="13.5" customHeight="1">
      <c r="A1410" s="106">
        <v>2018</v>
      </c>
      <c r="B1410" s="107" t="s">
        <v>91</v>
      </c>
      <c r="C1410" s="107" t="s">
        <v>127</v>
      </c>
      <c r="D1410" s="108" t="s">
        <v>222</v>
      </c>
      <c r="E1410" s="109">
        <v>43163</v>
      </c>
      <c r="F1410" s="110" t="s">
        <v>2577</v>
      </c>
      <c r="G1410" s="111">
        <v>10</v>
      </c>
      <c r="H1410" s="112" t="s">
        <v>1426</v>
      </c>
      <c r="I1410" s="261"/>
      <c r="J1410" s="189"/>
      <c r="K1410" s="271"/>
      <c r="L1410" s="374"/>
      <c r="M1410" s="374"/>
      <c r="N1410" s="271"/>
      <c r="O1410" s="271"/>
      <c r="P1410" s="374"/>
      <c r="Q1410" s="374"/>
      <c r="R1410" s="374"/>
      <c r="S1410" s="374"/>
      <c r="T1410" s="374"/>
      <c r="U1410" s="410"/>
      <c r="V1410" s="410"/>
    </row>
    <row r="1411" spans="1:22" ht="13.5" customHeight="1">
      <c r="A1411" s="106">
        <v>2018</v>
      </c>
      <c r="B1411" s="107" t="s">
        <v>91</v>
      </c>
      <c r="C1411" s="107" t="s">
        <v>127</v>
      </c>
      <c r="D1411" s="108" t="s">
        <v>222</v>
      </c>
      <c r="E1411" s="109">
        <v>43163</v>
      </c>
      <c r="F1411" s="110" t="s">
        <v>2578</v>
      </c>
      <c r="G1411" s="111">
        <v>3</v>
      </c>
      <c r="H1411" s="112" t="s">
        <v>1428</v>
      </c>
      <c r="I1411" s="261"/>
      <c r="J1411" s="189"/>
      <c r="K1411" s="271"/>
      <c r="L1411" s="374"/>
      <c r="M1411" s="374"/>
      <c r="N1411" s="271"/>
      <c r="O1411" s="271"/>
      <c r="P1411" s="374"/>
      <c r="Q1411" s="374"/>
      <c r="R1411" s="374"/>
      <c r="S1411" s="374"/>
      <c r="T1411" s="374"/>
      <c r="U1411" s="410"/>
      <c r="V1411" s="410"/>
    </row>
    <row r="1412" spans="1:22" ht="13.5" customHeight="1">
      <c r="A1412" s="106">
        <v>2018</v>
      </c>
      <c r="B1412" s="107" t="s">
        <v>91</v>
      </c>
      <c r="C1412" s="107" t="s">
        <v>127</v>
      </c>
      <c r="D1412" s="108" t="s">
        <v>222</v>
      </c>
      <c r="E1412" s="109">
        <v>43163</v>
      </c>
      <c r="F1412" s="110" t="s">
        <v>2579</v>
      </c>
      <c r="G1412" s="111">
        <v>7</v>
      </c>
      <c r="H1412" s="112" t="s">
        <v>1430</v>
      </c>
      <c r="I1412" s="261"/>
      <c r="J1412" s="189"/>
      <c r="K1412" s="271"/>
      <c r="L1412" s="374"/>
      <c r="M1412" s="374"/>
      <c r="N1412" s="271"/>
      <c r="O1412" s="271"/>
      <c r="P1412" s="374"/>
      <c r="Q1412" s="374"/>
      <c r="R1412" s="374"/>
      <c r="S1412" s="374"/>
      <c r="T1412" s="374"/>
      <c r="U1412" s="410"/>
      <c r="V1412" s="410"/>
    </row>
    <row r="1413" spans="1:22" s="115" customFormat="1" ht="13.5" customHeight="1">
      <c r="A1413" s="134">
        <v>2018</v>
      </c>
      <c r="B1413" s="107" t="s">
        <v>91</v>
      </c>
      <c r="C1413" s="107" t="s">
        <v>127</v>
      </c>
      <c r="D1413" s="107" t="s">
        <v>227</v>
      </c>
      <c r="E1413" s="135">
        <v>43240</v>
      </c>
      <c r="F1413" s="136" t="s">
        <v>2580</v>
      </c>
      <c r="G1413" s="111">
        <v>3</v>
      </c>
      <c r="H1413" s="112" t="s">
        <v>1432</v>
      </c>
      <c r="I1413" s="113"/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</row>
    <row r="1414" spans="1:22" s="115" customFormat="1" ht="13.5" customHeight="1">
      <c r="A1414" s="106">
        <v>2018</v>
      </c>
      <c r="B1414" s="107"/>
      <c r="C1414" s="107"/>
      <c r="D1414" s="107"/>
      <c r="E1414" s="135"/>
      <c r="F1414" s="136"/>
      <c r="G1414" s="111">
        <f>SUM(G1410:G1413)</f>
        <v>23</v>
      </c>
      <c r="H1414" s="112"/>
      <c r="I1414" s="113"/>
      <c r="J1414" s="113"/>
      <c r="K1414" s="113"/>
      <c r="L1414" s="113"/>
      <c r="M1414" s="113"/>
      <c r="N1414" s="113"/>
      <c r="O1414" s="113"/>
      <c r="P1414" s="113"/>
      <c r="Q1414" s="113"/>
      <c r="R1414" s="113"/>
      <c r="S1414" s="113"/>
      <c r="T1414" s="113"/>
    </row>
    <row r="1415" spans="1:22" ht="13.5" customHeight="1">
      <c r="A1415" s="147">
        <v>2019</v>
      </c>
      <c r="B1415" s="73" t="s">
        <v>91</v>
      </c>
      <c r="C1415" s="73" t="s">
        <v>127</v>
      </c>
      <c r="D1415" s="73" t="s">
        <v>68</v>
      </c>
      <c r="E1415" s="149">
        <v>43540</v>
      </c>
      <c r="F1415" s="150" t="s">
        <v>2581</v>
      </c>
      <c r="G1415" s="133">
        <v>0</v>
      </c>
      <c r="H1415" s="105" t="s">
        <v>798</v>
      </c>
      <c r="I1415" s="2" t="s">
        <v>234</v>
      </c>
      <c r="J1415" s="2"/>
    </row>
    <row r="1416" spans="1:22" ht="13.5" customHeight="1">
      <c r="A1416" s="147">
        <v>2019</v>
      </c>
      <c r="B1416" s="73" t="s">
        <v>91</v>
      </c>
      <c r="C1416" s="73" t="s">
        <v>127</v>
      </c>
      <c r="D1416" s="73" t="s">
        <v>68</v>
      </c>
      <c r="E1416" s="149">
        <v>43540</v>
      </c>
      <c r="F1416" s="150" t="s">
        <v>2582</v>
      </c>
      <c r="G1416" s="133">
        <v>0</v>
      </c>
      <c r="H1416" s="105" t="s">
        <v>800</v>
      </c>
      <c r="I1416" s="2" t="s">
        <v>234</v>
      </c>
      <c r="J1416" s="2"/>
    </row>
    <row r="1417" spans="1:22" ht="13.5" customHeight="1">
      <c r="A1417" s="104">
        <v>2019</v>
      </c>
      <c r="E1417" s="149"/>
      <c r="F1417" s="150"/>
      <c r="G1417" s="133">
        <f>SUM(G1415:G1416)</f>
        <v>0</v>
      </c>
      <c r="H1417" s="105"/>
      <c r="J1417" s="2"/>
    </row>
    <row r="1418" spans="1:22" ht="13.5" customHeight="1">
      <c r="A1418" s="124" t="s">
        <v>46</v>
      </c>
      <c r="B1418" s="125"/>
      <c r="C1418" s="125" t="s">
        <v>1435</v>
      </c>
      <c r="D1418" s="126"/>
      <c r="E1418" s="127"/>
      <c r="F1418" s="128"/>
      <c r="G1418" s="129">
        <f>G1409+G1414+G1417</f>
        <v>50</v>
      </c>
      <c r="H1418" s="130"/>
      <c r="I1418" s="223" t="s">
        <v>2583</v>
      </c>
      <c r="J1418" s="93"/>
    </row>
    <row r="1419" spans="1:22" ht="13.5" customHeight="1">
      <c r="A1419" s="104"/>
      <c r="D1419" s="131"/>
      <c r="F1419" s="132"/>
      <c r="G1419" s="133"/>
      <c r="H1419" s="105"/>
      <c r="J1419" s="93"/>
    </row>
    <row r="1420" spans="1:22" ht="13.5" customHeight="1">
      <c r="A1420" s="363">
        <v>2017</v>
      </c>
      <c r="B1420" s="116" t="s">
        <v>91</v>
      </c>
      <c r="C1420" s="116" t="s">
        <v>1640</v>
      </c>
      <c r="D1420" s="342" t="s">
        <v>58</v>
      </c>
      <c r="E1420" s="118">
        <v>42778</v>
      </c>
      <c r="F1420" s="152" t="s">
        <v>2584</v>
      </c>
      <c r="G1420" s="469">
        <v>5</v>
      </c>
      <c r="H1420" s="120" t="s">
        <v>670</v>
      </c>
      <c r="I1420" s="296"/>
      <c r="J1420" s="262"/>
      <c r="K1420" s="271"/>
      <c r="L1420" s="195"/>
      <c r="M1420" s="195"/>
      <c r="N1420" s="296"/>
      <c r="O1420" s="296"/>
      <c r="P1420" s="296"/>
      <c r="Q1420" s="296"/>
      <c r="R1420" s="296"/>
      <c r="S1420" s="296"/>
      <c r="T1420" s="296"/>
      <c r="U1420" s="472"/>
      <c r="V1420" s="472"/>
    </row>
    <row r="1421" spans="1:22" ht="13.5" customHeight="1">
      <c r="A1421" s="363">
        <v>2017</v>
      </c>
      <c r="B1421" s="116" t="s">
        <v>91</v>
      </c>
      <c r="C1421" s="116" t="s">
        <v>1640</v>
      </c>
      <c r="D1421" s="117" t="s">
        <v>222</v>
      </c>
      <c r="E1421" s="118">
        <v>42799</v>
      </c>
      <c r="F1421" s="119" t="s">
        <v>2585</v>
      </c>
      <c r="G1421" s="199">
        <v>3</v>
      </c>
      <c r="H1421" s="120" t="s">
        <v>2586</v>
      </c>
      <c r="I1421" s="261"/>
      <c r="J1421" s="189"/>
      <c r="K1421" s="271"/>
      <c r="L1421" s="271"/>
      <c r="M1421" s="271"/>
      <c r="N1421" s="296"/>
      <c r="O1421" s="296"/>
      <c r="P1421" s="296"/>
      <c r="Q1421" s="296"/>
      <c r="R1421" s="296"/>
      <c r="S1421" s="296"/>
      <c r="T1421" s="296"/>
      <c r="U1421" s="472"/>
      <c r="V1421" s="472"/>
    </row>
    <row r="1422" spans="1:22" ht="13.5" customHeight="1">
      <c r="A1422" s="363">
        <v>2017</v>
      </c>
      <c r="B1422" s="116"/>
      <c r="C1422" s="116"/>
      <c r="D1422" s="117"/>
      <c r="E1422" s="118"/>
      <c r="F1422" s="119"/>
      <c r="G1422" s="199">
        <f>SUM(G1420:G1421)</f>
        <v>8</v>
      </c>
      <c r="H1422" s="120"/>
      <c r="I1422" s="261"/>
      <c r="J1422" s="189"/>
      <c r="K1422" s="271"/>
      <c r="L1422" s="271"/>
      <c r="M1422" s="271"/>
      <c r="N1422" s="296"/>
      <c r="O1422" s="296"/>
      <c r="P1422" s="296"/>
      <c r="Q1422" s="296"/>
      <c r="R1422" s="296"/>
      <c r="S1422" s="296"/>
      <c r="T1422" s="296"/>
      <c r="U1422" s="472"/>
      <c r="V1422" s="472"/>
    </row>
    <row r="1423" spans="1:22" ht="13.5" customHeight="1">
      <c r="A1423" s="124" t="s">
        <v>46</v>
      </c>
      <c r="B1423" s="125"/>
      <c r="C1423" s="125" t="s">
        <v>2587</v>
      </c>
      <c r="D1423" s="126"/>
      <c r="E1423" s="127"/>
      <c r="F1423" s="128"/>
      <c r="G1423" s="129">
        <f>G1422</f>
        <v>8</v>
      </c>
      <c r="H1423" s="130"/>
      <c r="J1423" s="93"/>
    </row>
    <row r="1424" spans="1:22" ht="13.5" customHeight="1">
      <c r="A1424" s="104"/>
      <c r="D1424" s="131"/>
      <c r="F1424" s="132"/>
      <c r="G1424" s="133"/>
      <c r="H1424" s="105"/>
      <c r="J1424" s="93"/>
    </row>
    <row r="1425" spans="1:22" ht="13.5" customHeight="1">
      <c r="A1425" s="363">
        <v>2017</v>
      </c>
      <c r="B1425" s="116" t="s">
        <v>129</v>
      </c>
      <c r="C1425" s="116" t="s">
        <v>158</v>
      </c>
      <c r="D1425" s="342" t="s">
        <v>58</v>
      </c>
      <c r="E1425" s="118">
        <v>42778</v>
      </c>
      <c r="F1425" s="152" t="s">
        <v>2588</v>
      </c>
      <c r="G1425" s="469">
        <v>10</v>
      </c>
      <c r="H1425" s="120" t="s">
        <v>342</v>
      </c>
      <c r="I1425" s="296"/>
      <c r="J1425" s="93"/>
      <c r="K1425" s="271"/>
      <c r="L1425" s="271"/>
      <c r="M1425" s="271"/>
      <c r="N1425" s="296"/>
      <c r="O1425" s="296"/>
      <c r="P1425" s="296"/>
      <c r="Q1425" s="296"/>
      <c r="R1425" s="296"/>
      <c r="S1425" s="296"/>
      <c r="T1425" s="296"/>
      <c r="U1425" s="472"/>
      <c r="V1425" s="472"/>
    </row>
    <row r="1426" spans="1:22" ht="13.5" customHeight="1">
      <c r="A1426" s="363">
        <v>2017</v>
      </c>
      <c r="B1426" s="116" t="s">
        <v>129</v>
      </c>
      <c r="C1426" s="116" t="s">
        <v>158</v>
      </c>
      <c r="D1426" s="342" t="s">
        <v>55</v>
      </c>
      <c r="E1426" s="118">
        <v>42784</v>
      </c>
      <c r="F1426" s="152" t="s">
        <v>2588</v>
      </c>
      <c r="G1426" s="469">
        <v>5</v>
      </c>
      <c r="H1426" s="120" t="s">
        <v>304</v>
      </c>
      <c r="I1426" s="296"/>
      <c r="J1426" s="93"/>
      <c r="K1426" s="271"/>
      <c r="L1426" s="271"/>
      <c r="M1426" s="271"/>
      <c r="N1426" s="271"/>
      <c r="O1426" s="271"/>
      <c r="P1426" s="271"/>
      <c r="Q1426" s="271"/>
      <c r="R1426" s="271"/>
      <c r="S1426" s="271"/>
      <c r="T1426" s="271"/>
      <c r="U1426" s="372"/>
      <c r="V1426" s="372"/>
    </row>
    <row r="1427" spans="1:22" ht="13.5" customHeight="1">
      <c r="A1427" s="363">
        <v>2017</v>
      </c>
      <c r="B1427" s="116"/>
      <c r="C1427" s="116"/>
      <c r="D1427" s="342"/>
      <c r="E1427" s="118"/>
      <c r="F1427" s="152"/>
      <c r="G1427" s="469">
        <f>SUM(G1425:G1426)</f>
        <v>15</v>
      </c>
      <c r="H1427" s="120"/>
      <c r="I1427" s="296"/>
      <c r="J1427" s="93"/>
      <c r="K1427" s="271"/>
      <c r="L1427" s="271"/>
      <c r="M1427" s="271"/>
      <c r="N1427" s="271"/>
      <c r="O1427" s="271"/>
      <c r="P1427" s="271"/>
      <c r="Q1427" s="271"/>
      <c r="R1427" s="271"/>
      <c r="S1427" s="271"/>
      <c r="T1427" s="271"/>
      <c r="U1427" s="372"/>
      <c r="V1427" s="372"/>
    </row>
    <row r="1428" spans="1:22" ht="13.5" customHeight="1">
      <c r="A1428" s="104">
        <v>2019</v>
      </c>
      <c r="B1428" s="73" t="s">
        <v>129</v>
      </c>
      <c r="C1428" s="73" t="s">
        <v>158</v>
      </c>
      <c r="D1428" s="72" t="s">
        <v>246</v>
      </c>
      <c r="E1428" s="85">
        <v>43779</v>
      </c>
      <c r="F1428" s="88" t="s">
        <v>1436</v>
      </c>
      <c r="G1428" s="87">
        <v>5</v>
      </c>
      <c r="H1428" s="105" t="s">
        <v>305</v>
      </c>
      <c r="J1428" s="93"/>
    </row>
    <row r="1429" spans="1:22" ht="13.5" customHeight="1">
      <c r="A1429" s="104">
        <v>2019</v>
      </c>
      <c r="B1429" s="116"/>
      <c r="C1429" s="116"/>
      <c r="D1429" s="342"/>
      <c r="E1429" s="118"/>
      <c r="F1429" s="152"/>
      <c r="G1429" s="87">
        <f>SUM(G1428)</f>
        <v>5</v>
      </c>
      <c r="H1429" s="120"/>
      <c r="I1429" s="296"/>
      <c r="J1429" s="93"/>
      <c r="K1429" s="271"/>
      <c r="L1429" s="271"/>
      <c r="M1429" s="271"/>
      <c r="N1429" s="271"/>
      <c r="O1429" s="271"/>
      <c r="P1429" s="271"/>
      <c r="Q1429" s="271"/>
      <c r="R1429" s="271"/>
      <c r="S1429" s="271"/>
      <c r="T1429" s="271"/>
      <c r="U1429" s="372"/>
      <c r="V1429" s="372"/>
    </row>
    <row r="1430" spans="1:22" ht="13.5" customHeight="1">
      <c r="A1430" s="124" t="s">
        <v>46</v>
      </c>
      <c r="B1430" s="125"/>
      <c r="C1430" s="125" t="s">
        <v>1437</v>
      </c>
      <c r="D1430" s="272"/>
      <c r="E1430" s="127"/>
      <c r="F1430" s="146"/>
      <c r="G1430" s="264">
        <f>G1427+G1429</f>
        <v>20</v>
      </c>
      <c r="H1430" s="130"/>
      <c r="J1430" s="93"/>
    </row>
    <row r="1431" spans="1:22" ht="13.5" customHeight="1">
      <c r="A1431" s="104"/>
      <c r="D1431" s="72"/>
      <c r="F1431" s="88"/>
      <c r="H1431" s="105"/>
      <c r="J1431" s="93"/>
    </row>
    <row r="1432" spans="1:22" ht="13.5" customHeight="1">
      <c r="A1432" s="363">
        <v>2017</v>
      </c>
      <c r="B1432" s="116" t="s">
        <v>164</v>
      </c>
      <c r="C1432" s="116" t="s">
        <v>189</v>
      </c>
      <c r="D1432" s="117" t="s">
        <v>222</v>
      </c>
      <c r="E1432" s="118">
        <v>42799</v>
      </c>
      <c r="F1432" s="119" t="s">
        <v>2589</v>
      </c>
      <c r="G1432" s="199">
        <v>7</v>
      </c>
      <c r="H1432" s="120" t="s">
        <v>2590</v>
      </c>
      <c r="I1432" s="261"/>
      <c r="J1432" s="189"/>
      <c r="K1432" s="374"/>
      <c r="L1432" s="271"/>
      <c r="M1432" s="271"/>
    </row>
    <row r="1433" spans="1:22" ht="13.5" customHeight="1">
      <c r="A1433" s="363">
        <v>2017</v>
      </c>
      <c r="B1433" s="116"/>
      <c r="C1433" s="116"/>
      <c r="D1433" s="117"/>
      <c r="E1433" s="118"/>
      <c r="F1433" s="119"/>
      <c r="G1433" s="199">
        <f>SUM(G1432)</f>
        <v>7</v>
      </c>
      <c r="H1433" s="120"/>
      <c r="I1433" s="261"/>
      <c r="J1433" s="189"/>
      <c r="K1433" s="374"/>
      <c r="L1433" s="271"/>
      <c r="M1433" s="271"/>
    </row>
    <row r="1434" spans="1:22" s="115" customFormat="1" ht="13.5" customHeight="1">
      <c r="A1434" s="106">
        <v>2018</v>
      </c>
      <c r="B1434" s="107" t="s">
        <v>164</v>
      </c>
      <c r="C1434" s="107" t="s">
        <v>189</v>
      </c>
      <c r="D1434" s="108" t="s">
        <v>55</v>
      </c>
      <c r="E1434" s="109">
        <v>43149</v>
      </c>
      <c r="F1434" s="110" t="s">
        <v>2591</v>
      </c>
      <c r="G1434" s="111">
        <v>5</v>
      </c>
      <c r="H1434" s="112" t="s">
        <v>352</v>
      </c>
      <c r="I1434" s="113"/>
      <c r="J1434" s="114"/>
      <c r="K1434" s="113"/>
      <c r="L1434" s="113"/>
      <c r="M1434" s="113"/>
      <c r="N1434" s="113"/>
      <c r="O1434" s="113"/>
      <c r="P1434" s="113"/>
      <c r="Q1434" s="113"/>
      <c r="R1434" s="113"/>
      <c r="S1434" s="113"/>
      <c r="T1434" s="113"/>
    </row>
    <row r="1435" spans="1:22" s="115" customFormat="1" ht="13.5" customHeight="1">
      <c r="A1435" s="106">
        <v>2018</v>
      </c>
      <c r="B1435" s="107" t="s">
        <v>164</v>
      </c>
      <c r="C1435" s="107" t="s">
        <v>189</v>
      </c>
      <c r="D1435" s="108" t="s">
        <v>222</v>
      </c>
      <c r="E1435" s="109">
        <v>43163</v>
      </c>
      <c r="F1435" s="110" t="s">
        <v>2592</v>
      </c>
      <c r="G1435" s="111">
        <v>10</v>
      </c>
      <c r="H1435" s="112" t="s">
        <v>1440</v>
      </c>
      <c r="I1435" s="113"/>
      <c r="J1435" s="114"/>
      <c r="K1435" s="113"/>
      <c r="L1435" s="113"/>
      <c r="M1435" s="113"/>
      <c r="N1435" s="113"/>
      <c r="O1435" s="113"/>
      <c r="P1435" s="113"/>
      <c r="Q1435" s="113"/>
      <c r="R1435" s="113"/>
      <c r="S1435" s="113"/>
      <c r="T1435" s="113"/>
    </row>
    <row r="1436" spans="1:22" s="115" customFormat="1" ht="13.5" customHeight="1">
      <c r="A1436" s="106">
        <v>2018</v>
      </c>
      <c r="B1436" s="107" t="s">
        <v>164</v>
      </c>
      <c r="C1436" s="107" t="s">
        <v>189</v>
      </c>
      <c r="D1436" s="108" t="s">
        <v>222</v>
      </c>
      <c r="E1436" s="109">
        <v>43163</v>
      </c>
      <c r="F1436" s="110" t="s">
        <v>2593</v>
      </c>
      <c r="G1436" s="111">
        <v>7</v>
      </c>
      <c r="H1436" s="112" t="s">
        <v>1442</v>
      </c>
      <c r="I1436" s="113"/>
      <c r="J1436" s="114"/>
      <c r="K1436" s="113"/>
      <c r="L1436" s="113"/>
      <c r="M1436" s="113"/>
      <c r="N1436" s="113"/>
      <c r="O1436" s="113"/>
      <c r="P1436" s="113"/>
      <c r="Q1436" s="113"/>
      <c r="R1436" s="113"/>
      <c r="S1436" s="113"/>
      <c r="T1436" s="113"/>
    </row>
    <row r="1437" spans="1:22" s="115" customFormat="1" ht="13.5" customHeight="1">
      <c r="A1437" s="106">
        <v>2018</v>
      </c>
      <c r="B1437" s="107"/>
      <c r="C1437" s="107"/>
      <c r="D1437" s="108"/>
      <c r="E1437" s="109"/>
      <c r="F1437" s="110"/>
      <c r="G1437" s="111">
        <f>SUM(G1434:G1436)</f>
        <v>22</v>
      </c>
      <c r="H1437" s="112"/>
      <c r="I1437" s="113"/>
      <c r="J1437" s="114"/>
      <c r="K1437" s="113"/>
      <c r="L1437" s="113"/>
      <c r="M1437" s="113"/>
      <c r="N1437" s="113"/>
      <c r="O1437" s="113"/>
      <c r="P1437" s="113"/>
      <c r="Q1437" s="113"/>
      <c r="R1437" s="113"/>
      <c r="S1437" s="113"/>
      <c r="T1437" s="113"/>
    </row>
    <row r="1438" spans="1:22" ht="13.5" customHeight="1">
      <c r="A1438" s="124" t="s">
        <v>46</v>
      </c>
      <c r="B1438" s="125"/>
      <c r="C1438" s="125" t="s">
        <v>1443</v>
      </c>
      <c r="D1438" s="126"/>
      <c r="E1438" s="127"/>
      <c r="F1438" s="128"/>
      <c r="G1438" s="129">
        <f>G1433+G1437</f>
        <v>29</v>
      </c>
      <c r="H1438" s="130"/>
      <c r="J1438" s="93"/>
    </row>
    <row r="1439" spans="1:22" ht="13.5" customHeight="1">
      <c r="A1439" s="104"/>
      <c r="D1439" s="72"/>
      <c r="F1439" s="88"/>
      <c r="H1439" s="105"/>
      <c r="J1439" s="93"/>
    </row>
    <row r="1440" spans="1:22">
      <c r="A1440" s="173">
        <v>2019</v>
      </c>
      <c r="B1440" s="73" t="s">
        <v>129</v>
      </c>
      <c r="C1440" s="174" t="s">
        <v>150</v>
      </c>
      <c r="D1440" s="174" t="s">
        <v>277</v>
      </c>
      <c r="E1440" s="175">
        <v>43716</v>
      </c>
      <c r="F1440" s="176" t="s">
        <v>2594</v>
      </c>
      <c r="G1440" s="173">
        <v>7</v>
      </c>
      <c r="H1440" s="105" t="s">
        <v>1185</v>
      </c>
    </row>
    <row r="1441" spans="1:20" s="115" customFormat="1" ht="13.5" customHeight="1">
      <c r="A1441" s="173">
        <v>2019</v>
      </c>
      <c r="B1441" s="107"/>
      <c r="C1441" s="107"/>
      <c r="D1441" s="108"/>
      <c r="E1441" s="109"/>
      <c r="F1441" s="110"/>
      <c r="G1441" s="133">
        <f>SUM(G1440)</f>
        <v>7</v>
      </c>
      <c r="H1441" s="112"/>
      <c r="I1441" s="113"/>
      <c r="J1441" s="114"/>
      <c r="K1441" s="113"/>
      <c r="L1441" s="113"/>
      <c r="M1441" s="113"/>
      <c r="N1441" s="113"/>
      <c r="O1441" s="113"/>
      <c r="P1441" s="113"/>
      <c r="Q1441" s="113"/>
      <c r="R1441" s="113"/>
      <c r="S1441" s="113"/>
      <c r="T1441" s="113"/>
    </row>
    <row r="1442" spans="1:20" ht="13.5" customHeight="1">
      <c r="A1442" s="124" t="s">
        <v>46</v>
      </c>
      <c r="B1442" s="125"/>
      <c r="C1442" s="125" t="s">
        <v>1445</v>
      </c>
      <c r="D1442" s="126"/>
      <c r="E1442" s="127"/>
      <c r="F1442" s="128"/>
      <c r="G1442" s="129">
        <f>G1441</f>
        <v>7</v>
      </c>
      <c r="H1442" s="130"/>
      <c r="J1442" s="93"/>
    </row>
    <row r="1443" spans="1:20" ht="13.5" customHeight="1">
      <c r="A1443" s="104"/>
      <c r="D1443" s="131"/>
      <c r="F1443" s="132"/>
      <c r="G1443" s="133"/>
      <c r="H1443" s="105"/>
      <c r="J1443" s="93"/>
    </row>
    <row r="1444" spans="1:20" ht="13.5" customHeight="1">
      <c r="A1444" s="363">
        <v>2017</v>
      </c>
      <c r="B1444" s="116" t="s">
        <v>129</v>
      </c>
      <c r="C1444" s="116" t="s">
        <v>159</v>
      </c>
      <c r="D1444" s="342" t="s">
        <v>68</v>
      </c>
      <c r="E1444" s="118">
        <v>42812</v>
      </c>
      <c r="F1444" s="152" t="s">
        <v>2595</v>
      </c>
      <c r="G1444" s="469">
        <v>5</v>
      </c>
      <c r="H1444" s="120" t="s">
        <v>305</v>
      </c>
      <c r="I1444" s="261"/>
      <c r="J1444" s="261"/>
      <c r="K1444" s="261"/>
      <c r="L1444" s="374"/>
      <c r="M1444" s="374"/>
    </row>
    <row r="1445" spans="1:20" ht="13.5" customHeight="1">
      <c r="A1445" s="363">
        <v>2017</v>
      </c>
      <c r="B1445" s="116"/>
      <c r="C1445" s="116"/>
      <c r="D1445" s="342"/>
      <c r="E1445" s="118"/>
      <c r="F1445" s="152"/>
      <c r="G1445" s="469">
        <f>SUM(G1444)</f>
        <v>5</v>
      </c>
      <c r="H1445" s="120"/>
      <c r="I1445" s="261"/>
      <c r="J1445" s="261"/>
      <c r="K1445" s="261"/>
      <c r="L1445" s="374"/>
      <c r="M1445" s="374"/>
    </row>
    <row r="1446" spans="1:20" ht="13.5" customHeight="1">
      <c r="A1446" s="104">
        <v>2019</v>
      </c>
      <c r="B1446" s="73" t="s">
        <v>129</v>
      </c>
      <c r="C1446" s="73" t="s">
        <v>159</v>
      </c>
      <c r="D1446" s="72" t="s">
        <v>64</v>
      </c>
      <c r="E1446" s="85">
        <v>43533</v>
      </c>
      <c r="F1446" s="88" t="s">
        <v>2596</v>
      </c>
      <c r="G1446" s="87">
        <v>0</v>
      </c>
      <c r="H1446" s="105" t="s">
        <v>659</v>
      </c>
      <c r="I1446" s="2" t="s">
        <v>234</v>
      </c>
      <c r="J1446" s="2"/>
    </row>
    <row r="1447" spans="1:20" ht="13.5" customHeight="1">
      <c r="A1447" s="104">
        <v>2019</v>
      </c>
      <c r="B1447" s="73" t="s">
        <v>129</v>
      </c>
      <c r="C1447" s="73" t="s">
        <v>159</v>
      </c>
      <c r="D1447" s="72" t="s">
        <v>64</v>
      </c>
      <c r="E1447" s="85">
        <v>43533</v>
      </c>
      <c r="F1447" s="88" t="s">
        <v>2597</v>
      </c>
      <c r="G1447" s="87">
        <v>0</v>
      </c>
      <c r="H1447" s="105" t="s">
        <v>765</v>
      </c>
      <c r="I1447" s="2" t="s">
        <v>234</v>
      </c>
      <c r="J1447" s="2"/>
    </row>
    <row r="1448" spans="1:20" ht="13.5" customHeight="1">
      <c r="A1448" s="104">
        <v>2019</v>
      </c>
      <c r="B1448" s="73" t="s">
        <v>129</v>
      </c>
      <c r="C1448" s="73" t="s">
        <v>159</v>
      </c>
      <c r="D1448" s="72" t="s">
        <v>68</v>
      </c>
      <c r="E1448" s="85">
        <v>43540</v>
      </c>
      <c r="F1448" s="88" t="s">
        <v>2598</v>
      </c>
      <c r="G1448" s="87">
        <v>5</v>
      </c>
      <c r="H1448" s="105" t="s">
        <v>765</v>
      </c>
      <c r="I1448" s="2" t="s">
        <v>234</v>
      </c>
      <c r="J1448" s="2"/>
    </row>
    <row r="1449" spans="1:20" ht="13.5" customHeight="1">
      <c r="A1449" s="104">
        <v>2019</v>
      </c>
      <c r="D1449" s="72"/>
      <c r="F1449" s="88"/>
      <c r="G1449" s="87">
        <f>SUM(G1446:G1448)</f>
        <v>5</v>
      </c>
      <c r="H1449" s="105"/>
      <c r="J1449" s="2"/>
    </row>
    <row r="1450" spans="1:20" ht="13.5" customHeight="1">
      <c r="A1450" s="124" t="s">
        <v>46</v>
      </c>
      <c r="B1450" s="125"/>
      <c r="C1450" s="125" t="s">
        <v>1449</v>
      </c>
      <c r="D1450" s="272"/>
      <c r="E1450" s="127"/>
      <c r="F1450" s="146"/>
      <c r="G1450" s="264">
        <f>G1445+G1449</f>
        <v>10</v>
      </c>
      <c r="H1450" s="130"/>
      <c r="J1450" s="2"/>
    </row>
    <row r="1451" spans="1:20" ht="13.5" customHeight="1">
      <c r="A1451" s="104"/>
      <c r="D1451" s="72"/>
      <c r="F1451" s="88"/>
      <c r="H1451" s="105"/>
      <c r="J1451" s="2"/>
    </row>
    <row r="1452" spans="1:20" ht="13.5" customHeight="1">
      <c r="A1452" s="147">
        <v>2019</v>
      </c>
      <c r="C1452" s="148"/>
      <c r="F1452" s="88"/>
      <c r="G1452" s="133">
        <v>0</v>
      </c>
      <c r="H1452" s="105"/>
      <c r="J1452" s="93"/>
    </row>
    <row r="1453" spans="1:20" ht="13.5" customHeight="1">
      <c r="A1453" s="144" t="s">
        <v>46</v>
      </c>
      <c r="B1453" s="125"/>
      <c r="C1453" s="145" t="s">
        <v>1450</v>
      </c>
      <c r="D1453" s="125"/>
      <c r="E1453" s="127"/>
      <c r="F1453" s="146"/>
      <c r="G1453" s="129">
        <v>0</v>
      </c>
      <c r="H1453" s="130"/>
      <c r="J1453" s="93"/>
    </row>
    <row r="1454" spans="1:20" ht="13.5" customHeight="1">
      <c r="A1454" s="278"/>
      <c r="B1454" s="154"/>
      <c r="C1454" s="154"/>
      <c r="D1454" s="279"/>
      <c r="E1454" s="156"/>
      <c r="F1454" s="157"/>
      <c r="G1454" s="280"/>
      <c r="H1454" s="179"/>
      <c r="J1454" s="93"/>
    </row>
    <row r="1455" spans="1:20" s="115" customFormat="1" ht="13.5" customHeight="1">
      <c r="A1455" s="106">
        <v>2018</v>
      </c>
      <c r="B1455" s="107" t="s">
        <v>129</v>
      </c>
      <c r="C1455" s="107" t="s">
        <v>1451</v>
      </c>
      <c r="D1455" s="171" t="s">
        <v>702</v>
      </c>
      <c r="E1455" s="109">
        <v>43267</v>
      </c>
      <c r="F1455" s="170" t="s">
        <v>2599</v>
      </c>
      <c r="G1455" s="172">
        <v>0</v>
      </c>
      <c r="H1455" s="112" t="s">
        <v>765</v>
      </c>
      <c r="I1455" s="113" t="s">
        <v>234</v>
      </c>
      <c r="J1455" s="113"/>
      <c r="K1455" s="113"/>
      <c r="L1455" s="113"/>
      <c r="M1455" s="113"/>
      <c r="N1455" s="113"/>
      <c r="O1455" s="113"/>
      <c r="P1455" s="113"/>
      <c r="Q1455" s="113"/>
      <c r="R1455" s="113"/>
      <c r="S1455" s="113"/>
      <c r="T1455" s="113"/>
    </row>
    <row r="1456" spans="1:20" s="115" customFormat="1" ht="13.5" customHeight="1">
      <c r="A1456" s="106">
        <v>2018</v>
      </c>
      <c r="B1456" s="107"/>
      <c r="C1456" s="107"/>
      <c r="D1456" s="171"/>
      <c r="E1456" s="109"/>
      <c r="F1456" s="170"/>
      <c r="G1456" s="172">
        <f>G1455</f>
        <v>0</v>
      </c>
      <c r="H1456" s="112"/>
      <c r="I1456" s="113"/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</row>
    <row r="1457" spans="1:22" ht="13.5" customHeight="1">
      <c r="A1457" s="124" t="s">
        <v>46</v>
      </c>
      <c r="B1457" s="125"/>
      <c r="C1457" s="125" t="s">
        <v>1453</v>
      </c>
      <c r="D1457" s="272"/>
      <c r="E1457" s="127"/>
      <c r="F1457" s="146"/>
      <c r="G1457" s="264">
        <f>G1456</f>
        <v>0</v>
      </c>
      <c r="H1457" s="130"/>
      <c r="J1457" s="2"/>
    </row>
    <row r="1458" spans="1:22" ht="13.5" customHeight="1">
      <c r="A1458" s="278"/>
      <c r="B1458" s="154"/>
      <c r="C1458" s="154"/>
      <c r="D1458" s="279"/>
      <c r="E1458" s="156"/>
      <c r="F1458" s="157"/>
      <c r="G1458" s="280"/>
      <c r="H1458" s="179"/>
      <c r="J1458" s="93"/>
    </row>
    <row r="1459" spans="1:22" s="115" customFormat="1" ht="13.5" customHeight="1">
      <c r="A1459" s="104">
        <v>2019</v>
      </c>
      <c r="B1459" s="73" t="s">
        <v>53</v>
      </c>
      <c r="C1459" s="73" t="s">
        <v>160</v>
      </c>
      <c r="D1459" s="72" t="s">
        <v>94</v>
      </c>
      <c r="E1459" s="85">
        <v>43772</v>
      </c>
      <c r="F1459" s="88" t="s">
        <v>2600</v>
      </c>
      <c r="G1459" s="87">
        <v>5</v>
      </c>
      <c r="H1459" s="105" t="s">
        <v>435</v>
      </c>
      <c r="I1459" s="113"/>
      <c r="J1459" s="113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</row>
    <row r="1460" spans="1:22" s="115" customFormat="1" ht="13.5" customHeight="1">
      <c r="A1460" s="104">
        <v>2018</v>
      </c>
      <c r="B1460" s="73"/>
      <c r="C1460" s="73"/>
      <c r="D1460" s="72"/>
      <c r="E1460" s="85"/>
      <c r="F1460" s="88"/>
      <c r="G1460" s="87">
        <f>G1459</f>
        <v>5</v>
      </c>
      <c r="H1460" s="105"/>
      <c r="I1460" s="113"/>
      <c r="J1460" s="113"/>
      <c r="K1460" s="113"/>
      <c r="L1460" s="113"/>
      <c r="M1460" s="113"/>
      <c r="N1460" s="113"/>
      <c r="O1460" s="113"/>
      <c r="P1460" s="113"/>
      <c r="Q1460" s="113"/>
      <c r="R1460" s="113"/>
      <c r="S1460" s="113"/>
      <c r="T1460" s="113"/>
    </row>
    <row r="1461" spans="1:22" ht="13.5" customHeight="1">
      <c r="A1461" s="124" t="s">
        <v>46</v>
      </c>
      <c r="B1461" s="125"/>
      <c r="C1461" s="125" t="s">
        <v>1455</v>
      </c>
      <c r="D1461" s="272"/>
      <c r="E1461" s="127"/>
      <c r="F1461" s="146"/>
      <c r="G1461" s="264">
        <f>G1460</f>
        <v>5</v>
      </c>
      <c r="H1461" s="130"/>
      <c r="J1461" s="2"/>
    </row>
    <row r="1462" spans="1:22" ht="13.5" customHeight="1">
      <c r="A1462" s="278"/>
      <c r="B1462" s="154"/>
      <c r="C1462" s="154"/>
      <c r="D1462" s="279"/>
      <c r="E1462" s="156"/>
      <c r="F1462" s="157"/>
      <c r="G1462" s="280"/>
      <c r="H1462" s="179"/>
      <c r="J1462" s="93"/>
    </row>
    <row r="1463" spans="1:22" s="115" customFormat="1" ht="13.5" customHeight="1">
      <c r="A1463" s="106">
        <v>2018</v>
      </c>
      <c r="B1463" s="107" t="s">
        <v>699</v>
      </c>
      <c r="C1463" s="107" t="s">
        <v>1456</v>
      </c>
      <c r="D1463" s="171" t="s">
        <v>1457</v>
      </c>
      <c r="E1463" s="109">
        <v>43170</v>
      </c>
      <c r="F1463" s="170" t="s">
        <v>1458</v>
      </c>
      <c r="G1463" s="172">
        <v>10</v>
      </c>
      <c r="H1463" s="112" t="s">
        <v>1295</v>
      </c>
      <c r="I1463" s="113"/>
      <c r="J1463" s="113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</row>
    <row r="1464" spans="1:22" s="115" customFormat="1" ht="13.5" customHeight="1">
      <c r="A1464" s="106">
        <v>2018</v>
      </c>
      <c r="B1464" s="107"/>
      <c r="C1464" s="107"/>
      <c r="D1464" s="171"/>
      <c r="E1464" s="109"/>
      <c r="F1464" s="170"/>
      <c r="G1464" s="172">
        <f>G1463</f>
        <v>10</v>
      </c>
      <c r="H1464" s="112"/>
      <c r="I1464" s="113"/>
      <c r="J1464" s="113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</row>
    <row r="1465" spans="1:22" ht="13.5" customHeight="1">
      <c r="A1465" s="124" t="s">
        <v>46</v>
      </c>
      <c r="B1465" s="125"/>
      <c r="C1465" s="125" t="s">
        <v>1459</v>
      </c>
      <c r="D1465" s="272"/>
      <c r="E1465" s="127"/>
      <c r="F1465" s="146"/>
      <c r="G1465" s="264">
        <f>G1464</f>
        <v>10</v>
      </c>
      <c r="H1465" s="130"/>
      <c r="J1465" s="2"/>
    </row>
    <row r="1466" spans="1:22" ht="13.5" customHeight="1">
      <c r="A1466" s="104"/>
      <c r="D1466" s="72"/>
      <c r="F1466" s="88"/>
      <c r="H1466" s="105"/>
      <c r="J1466" s="93"/>
    </row>
    <row r="1467" spans="1:22" ht="13.5" customHeight="1">
      <c r="A1467" s="363">
        <v>2017</v>
      </c>
      <c r="B1467" s="116" t="s">
        <v>129</v>
      </c>
      <c r="C1467" s="116" t="s">
        <v>143</v>
      </c>
      <c r="D1467" s="342" t="s">
        <v>819</v>
      </c>
      <c r="E1467" s="118">
        <v>43037</v>
      </c>
      <c r="F1467" s="152" t="s">
        <v>2601</v>
      </c>
      <c r="G1467" s="469">
        <v>5</v>
      </c>
      <c r="H1467" s="120" t="s">
        <v>295</v>
      </c>
      <c r="I1467" s="261"/>
      <c r="J1467" s="261"/>
      <c r="K1467" s="261"/>
      <c r="L1467" s="261"/>
      <c r="M1467" s="261"/>
      <c r="N1467" s="261"/>
      <c r="O1467" s="261"/>
      <c r="P1467" s="261"/>
      <c r="Q1467" s="261"/>
      <c r="R1467" s="261"/>
      <c r="S1467" s="261"/>
      <c r="T1467" s="261"/>
      <c r="U1467" s="340"/>
      <c r="V1467" s="340"/>
    </row>
    <row r="1468" spans="1:22" ht="13.5" customHeight="1">
      <c r="A1468" s="363">
        <v>2017</v>
      </c>
      <c r="B1468" s="116"/>
      <c r="C1468" s="116"/>
      <c r="D1468" s="342"/>
      <c r="E1468" s="118"/>
      <c r="F1468" s="152"/>
      <c r="G1468" s="469">
        <f>G1467</f>
        <v>5</v>
      </c>
      <c r="H1468" s="120"/>
      <c r="I1468" s="261"/>
      <c r="J1468" s="261"/>
      <c r="K1468" s="261"/>
      <c r="L1468" s="261"/>
      <c r="M1468" s="261"/>
      <c r="N1468" s="261"/>
      <c r="O1468" s="261"/>
      <c r="P1468" s="261"/>
      <c r="Q1468" s="261"/>
      <c r="R1468" s="261"/>
      <c r="S1468" s="261"/>
      <c r="T1468" s="261"/>
      <c r="U1468" s="340"/>
      <c r="V1468" s="340"/>
    </row>
    <row r="1469" spans="1:22" ht="13.5" customHeight="1">
      <c r="A1469" s="104">
        <v>2019</v>
      </c>
      <c r="B1469" s="73" t="s">
        <v>129</v>
      </c>
      <c r="C1469" s="73" t="s">
        <v>143</v>
      </c>
      <c r="D1469" s="72" t="s">
        <v>819</v>
      </c>
      <c r="E1469" s="85">
        <v>43765</v>
      </c>
      <c r="F1469" s="88" t="s">
        <v>2602</v>
      </c>
      <c r="G1469" s="87">
        <v>5</v>
      </c>
      <c r="H1469" s="105" t="s">
        <v>305</v>
      </c>
      <c r="J1469" s="2"/>
    </row>
    <row r="1470" spans="1:22" ht="13.5" customHeight="1">
      <c r="A1470" s="104">
        <v>2019</v>
      </c>
      <c r="B1470" s="73" t="s">
        <v>129</v>
      </c>
      <c r="C1470" s="73" t="s">
        <v>143</v>
      </c>
      <c r="D1470" s="72" t="s">
        <v>819</v>
      </c>
      <c r="E1470" s="85">
        <v>43765</v>
      </c>
      <c r="F1470" s="88" t="s">
        <v>2603</v>
      </c>
      <c r="G1470" s="87">
        <v>5</v>
      </c>
      <c r="H1470" s="105" t="s">
        <v>295</v>
      </c>
      <c r="J1470" s="2"/>
    </row>
    <row r="1471" spans="1:22" ht="13.5" customHeight="1">
      <c r="A1471" s="104">
        <v>2019</v>
      </c>
      <c r="B1471" s="73" t="s">
        <v>129</v>
      </c>
      <c r="C1471" s="73" t="s">
        <v>143</v>
      </c>
      <c r="D1471" s="72" t="s">
        <v>94</v>
      </c>
      <c r="E1471" s="85">
        <v>43765</v>
      </c>
      <c r="F1471" s="88" t="s">
        <v>2603</v>
      </c>
      <c r="G1471" s="87">
        <v>5</v>
      </c>
      <c r="H1471" s="105" t="s">
        <v>295</v>
      </c>
      <c r="J1471" s="2"/>
    </row>
    <row r="1472" spans="1:22" ht="13.5" customHeight="1">
      <c r="A1472" s="104">
        <v>2019</v>
      </c>
      <c r="B1472" s="116"/>
      <c r="C1472" s="116"/>
      <c r="D1472" s="342"/>
      <c r="E1472" s="118"/>
      <c r="F1472" s="152"/>
      <c r="G1472" s="87">
        <f>SUM(G1469:G1471)</f>
        <v>15</v>
      </c>
      <c r="H1472" s="120"/>
      <c r="I1472" s="261"/>
      <c r="J1472" s="261"/>
      <c r="K1472" s="261"/>
      <c r="L1472" s="261"/>
      <c r="M1472" s="261"/>
      <c r="N1472" s="261"/>
      <c r="O1472" s="261"/>
      <c r="P1472" s="261"/>
      <c r="Q1472" s="261"/>
      <c r="R1472" s="261"/>
      <c r="S1472" s="261"/>
      <c r="T1472" s="261"/>
      <c r="U1472" s="340"/>
      <c r="V1472" s="340"/>
    </row>
    <row r="1473" spans="1:22" ht="13.5" customHeight="1">
      <c r="A1473" s="124" t="s">
        <v>46</v>
      </c>
      <c r="B1473" s="125"/>
      <c r="C1473" s="125" t="s">
        <v>1459</v>
      </c>
      <c r="D1473" s="272"/>
      <c r="E1473" s="127"/>
      <c r="F1473" s="146"/>
      <c r="G1473" s="264">
        <f>G1468+G1472</f>
        <v>20</v>
      </c>
      <c r="H1473" s="130"/>
      <c r="J1473" s="2"/>
    </row>
    <row r="1474" spans="1:22" ht="13.5" customHeight="1">
      <c r="A1474" s="104"/>
      <c r="D1474" s="72"/>
      <c r="F1474" s="88"/>
      <c r="H1474" s="105"/>
      <c r="J1474" s="2"/>
    </row>
    <row r="1475" spans="1:22" ht="13.5" customHeight="1">
      <c r="A1475" s="363">
        <v>2017</v>
      </c>
      <c r="B1475" s="116" t="s">
        <v>129</v>
      </c>
      <c r="C1475" s="116" t="s">
        <v>161</v>
      </c>
      <c r="D1475" s="342" t="s">
        <v>433</v>
      </c>
      <c r="E1475" s="118">
        <v>42806</v>
      </c>
      <c r="F1475" s="152" t="s">
        <v>2604</v>
      </c>
      <c r="G1475" s="469">
        <v>5</v>
      </c>
      <c r="H1475" s="120" t="s">
        <v>305</v>
      </c>
      <c r="I1475" s="261"/>
      <c r="J1475" s="261"/>
    </row>
    <row r="1476" spans="1:22" ht="13.5" customHeight="1">
      <c r="A1476" s="363">
        <v>2017</v>
      </c>
      <c r="B1476" s="116" t="s">
        <v>129</v>
      </c>
      <c r="C1476" s="116" t="s">
        <v>161</v>
      </c>
      <c r="D1476" s="342" t="s">
        <v>66</v>
      </c>
      <c r="E1476" s="118">
        <v>42813</v>
      </c>
      <c r="F1476" s="152" t="s">
        <v>2604</v>
      </c>
      <c r="G1476" s="469">
        <v>5</v>
      </c>
      <c r="H1476" s="120" t="s">
        <v>305</v>
      </c>
      <c r="I1476" s="261"/>
      <c r="J1476" s="261"/>
      <c r="N1476" s="113"/>
      <c r="O1476" s="113"/>
    </row>
    <row r="1477" spans="1:22" ht="13.5" customHeight="1">
      <c r="A1477" s="363">
        <v>2017</v>
      </c>
      <c r="B1477" s="116"/>
      <c r="C1477" s="116"/>
      <c r="D1477" s="342"/>
      <c r="E1477" s="118"/>
      <c r="F1477" s="152"/>
      <c r="G1477" s="469">
        <f>SUM(G1475:G1476)</f>
        <v>10</v>
      </c>
      <c r="H1477" s="120"/>
      <c r="I1477" s="261"/>
      <c r="J1477" s="261"/>
      <c r="N1477" s="113"/>
      <c r="O1477" s="113"/>
    </row>
    <row r="1478" spans="1:22" ht="13.5" customHeight="1">
      <c r="A1478" s="104">
        <v>2019</v>
      </c>
      <c r="B1478" s="73" t="s">
        <v>129</v>
      </c>
      <c r="C1478" s="73" t="s">
        <v>161</v>
      </c>
      <c r="D1478" s="72" t="s">
        <v>433</v>
      </c>
      <c r="E1478" s="85">
        <v>43548</v>
      </c>
      <c r="F1478" s="88" t="s">
        <v>2605</v>
      </c>
      <c r="G1478" s="87">
        <v>5</v>
      </c>
      <c r="H1478" s="105" t="s">
        <v>1463</v>
      </c>
      <c r="J1478" s="2"/>
    </row>
    <row r="1479" spans="1:22" ht="13.5" customHeight="1">
      <c r="A1479" s="104">
        <v>2019</v>
      </c>
      <c r="D1479" s="72"/>
      <c r="F1479" s="88"/>
      <c r="G1479" s="87">
        <f>SUM(G1478)</f>
        <v>5</v>
      </c>
      <c r="H1479" s="105"/>
      <c r="J1479" s="2"/>
    </row>
    <row r="1480" spans="1:22" ht="13.5" customHeight="1">
      <c r="A1480" s="124" t="s">
        <v>46</v>
      </c>
      <c r="B1480" s="125"/>
      <c r="C1480" s="125" t="s">
        <v>1464</v>
      </c>
      <c r="D1480" s="272"/>
      <c r="E1480" s="127"/>
      <c r="F1480" s="146"/>
      <c r="G1480" s="264">
        <f>G1477+G1479</f>
        <v>15</v>
      </c>
      <c r="H1480" s="130"/>
      <c r="J1480" s="2"/>
    </row>
    <row r="1481" spans="1:22" ht="13.5" customHeight="1">
      <c r="A1481" s="278"/>
      <c r="B1481" s="154"/>
      <c r="C1481" s="154"/>
      <c r="D1481" s="279"/>
      <c r="E1481" s="156"/>
      <c r="F1481" s="157"/>
      <c r="G1481" s="280"/>
      <c r="H1481" s="179"/>
      <c r="J1481" s="2"/>
    </row>
    <row r="1482" spans="1:22" s="115" customFormat="1" ht="13.5" customHeight="1">
      <c r="A1482" s="134">
        <v>2018</v>
      </c>
      <c r="B1482" s="107" t="s">
        <v>129</v>
      </c>
      <c r="C1482" s="169" t="s">
        <v>137</v>
      </c>
      <c r="D1482" s="107" t="s">
        <v>222</v>
      </c>
      <c r="E1482" s="109">
        <v>43163</v>
      </c>
      <c r="F1482" s="170" t="s">
        <v>2606</v>
      </c>
      <c r="G1482" s="111">
        <v>7</v>
      </c>
      <c r="H1482" s="112" t="s">
        <v>1466</v>
      </c>
      <c r="I1482" s="113"/>
      <c r="J1482" s="114"/>
      <c r="K1482" s="113"/>
      <c r="L1482" s="113"/>
      <c r="M1482" s="113"/>
      <c r="N1482" s="113"/>
      <c r="O1482" s="113"/>
      <c r="P1482" s="113"/>
      <c r="Q1482" s="113"/>
      <c r="R1482" s="113"/>
      <c r="S1482" s="113"/>
      <c r="T1482" s="113"/>
    </row>
    <row r="1483" spans="1:22" ht="13.5" customHeight="1">
      <c r="A1483" s="134">
        <v>2018</v>
      </c>
      <c r="B1483" s="116"/>
      <c r="C1483" s="151"/>
      <c r="D1483" s="116"/>
      <c r="E1483" s="118"/>
      <c r="F1483" s="152"/>
      <c r="G1483" s="111">
        <f>SUM(G1482)</f>
        <v>7</v>
      </c>
      <c r="H1483" s="120"/>
      <c r="J1483" s="189"/>
      <c r="K1483" s="186"/>
    </row>
    <row r="1484" spans="1:22" ht="13.5" customHeight="1">
      <c r="A1484" s="147">
        <v>2019</v>
      </c>
      <c r="B1484" s="73" t="s">
        <v>129</v>
      </c>
      <c r="C1484" s="148" t="s">
        <v>137</v>
      </c>
      <c r="D1484" s="73" t="s">
        <v>94</v>
      </c>
      <c r="E1484" s="85">
        <v>43772</v>
      </c>
      <c r="F1484" s="88" t="s">
        <v>2607</v>
      </c>
      <c r="G1484" s="133">
        <v>5</v>
      </c>
      <c r="H1484" s="105" t="s">
        <v>765</v>
      </c>
      <c r="J1484" s="93"/>
    </row>
    <row r="1485" spans="1:22" ht="13.5" customHeight="1">
      <c r="A1485" s="147">
        <v>2018</v>
      </c>
      <c r="C1485" s="148"/>
      <c r="F1485" s="88"/>
      <c r="G1485" s="133">
        <f>SUM(G1484)</f>
        <v>5</v>
      </c>
      <c r="H1485" s="105"/>
      <c r="J1485" s="93"/>
    </row>
    <row r="1486" spans="1:22" ht="13.5" customHeight="1">
      <c r="A1486" s="144" t="s">
        <v>46</v>
      </c>
      <c r="B1486" s="125"/>
      <c r="C1486" s="145" t="s">
        <v>1469</v>
      </c>
      <c r="D1486" s="125"/>
      <c r="E1486" s="127"/>
      <c r="F1486" s="146"/>
      <c r="G1486" s="129">
        <f>G1483+G1485</f>
        <v>12</v>
      </c>
      <c r="H1486" s="130"/>
      <c r="J1486" s="93"/>
    </row>
    <row r="1487" spans="1:22" ht="13.5" customHeight="1">
      <c r="A1487" s="147"/>
      <c r="C1487" s="148"/>
      <c r="F1487" s="88"/>
      <c r="G1487" s="133"/>
      <c r="H1487" s="105"/>
      <c r="J1487" s="93"/>
    </row>
    <row r="1488" spans="1:22" ht="13.5" customHeight="1">
      <c r="A1488" s="198">
        <v>2017</v>
      </c>
      <c r="B1488" s="116" t="s">
        <v>53</v>
      </c>
      <c r="C1488" s="151" t="s">
        <v>1470</v>
      </c>
      <c r="D1488" s="116" t="s">
        <v>68</v>
      </c>
      <c r="E1488" s="118">
        <v>42812</v>
      </c>
      <c r="F1488" s="152" t="s">
        <v>1471</v>
      </c>
      <c r="G1488" s="199">
        <v>5</v>
      </c>
      <c r="H1488" s="120" t="s">
        <v>435</v>
      </c>
      <c r="I1488" s="261"/>
      <c r="J1488" s="189"/>
      <c r="K1488" s="261"/>
      <c r="L1488" s="261"/>
      <c r="M1488" s="261"/>
      <c r="N1488" s="261"/>
      <c r="O1488" s="261"/>
      <c r="P1488" s="261"/>
      <c r="Q1488" s="261"/>
      <c r="R1488" s="261"/>
      <c r="S1488" s="261"/>
      <c r="T1488" s="261"/>
      <c r="U1488" s="340"/>
      <c r="V1488" s="340"/>
    </row>
    <row r="1489" spans="1:22" ht="13.5" customHeight="1">
      <c r="A1489" s="198">
        <v>2017</v>
      </c>
      <c r="B1489" s="116"/>
      <c r="C1489" s="151"/>
      <c r="D1489" s="116"/>
      <c r="E1489" s="118"/>
      <c r="F1489" s="152"/>
      <c r="G1489" s="199">
        <v>5</v>
      </c>
      <c r="H1489" s="120"/>
      <c r="I1489" s="261"/>
      <c r="J1489" s="189"/>
      <c r="K1489" s="261"/>
      <c r="L1489" s="261"/>
      <c r="M1489" s="261"/>
      <c r="N1489" s="261"/>
      <c r="O1489" s="261"/>
      <c r="P1489" s="261"/>
      <c r="Q1489" s="261"/>
      <c r="R1489" s="261"/>
      <c r="S1489" s="261"/>
      <c r="T1489" s="261"/>
      <c r="U1489" s="340"/>
      <c r="V1489" s="340"/>
    </row>
    <row r="1490" spans="1:22" s="115" customFormat="1" ht="13.5" customHeight="1">
      <c r="A1490" s="134">
        <v>2018</v>
      </c>
      <c r="B1490" s="107" t="s">
        <v>53</v>
      </c>
      <c r="C1490" s="169" t="s">
        <v>1470</v>
      </c>
      <c r="D1490" s="107" t="s">
        <v>346</v>
      </c>
      <c r="E1490" s="109">
        <v>43219</v>
      </c>
      <c r="F1490" s="170" t="s">
        <v>2608</v>
      </c>
      <c r="G1490" s="111">
        <v>0</v>
      </c>
      <c r="H1490" s="112" t="s">
        <v>309</v>
      </c>
      <c r="I1490" s="113" t="s">
        <v>234</v>
      </c>
      <c r="J1490" s="114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</row>
    <row r="1491" spans="1:22" ht="13.5" customHeight="1">
      <c r="A1491" s="134">
        <v>2018</v>
      </c>
      <c r="B1491" s="116"/>
      <c r="C1491" s="151"/>
      <c r="D1491" s="116"/>
      <c r="E1491" s="118"/>
      <c r="F1491" s="152"/>
      <c r="G1491" s="111">
        <v>0</v>
      </c>
      <c r="H1491" s="120"/>
      <c r="I1491" s="261"/>
      <c r="J1491" s="189"/>
      <c r="K1491" s="261"/>
      <c r="L1491" s="261"/>
      <c r="M1491" s="261"/>
      <c r="N1491" s="261"/>
      <c r="O1491" s="261"/>
      <c r="P1491" s="261"/>
      <c r="Q1491" s="261"/>
      <c r="R1491" s="261"/>
      <c r="S1491" s="261"/>
      <c r="T1491" s="261"/>
      <c r="U1491" s="340"/>
      <c r="V1491" s="340"/>
    </row>
    <row r="1492" spans="1:22" ht="13.5" customHeight="1">
      <c r="A1492" s="144" t="s">
        <v>46</v>
      </c>
      <c r="B1492" s="125"/>
      <c r="C1492" s="145" t="s">
        <v>1473</v>
      </c>
      <c r="D1492" s="125"/>
      <c r="E1492" s="127"/>
      <c r="F1492" s="146"/>
      <c r="G1492" s="129">
        <f>SUM(G1488)</f>
        <v>5</v>
      </c>
      <c r="H1492" s="130"/>
      <c r="J1492" s="93"/>
    </row>
    <row r="1493" spans="1:22" ht="13.5" customHeight="1">
      <c r="A1493" s="147"/>
      <c r="C1493" s="148"/>
      <c r="F1493" s="88"/>
      <c r="G1493" s="133"/>
      <c r="H1493" s="105"/>
      <c r="J1493" s="93"/>
    </row>
    <row r="1494" spans="1:22" ht="13.5" customHeight="1">
      <c r="A1494" s="363">
        <v>2017</v>
      </c>
      <c r="B1494" s="116" t="s">
        <v>91</v>
      </c>
      <c r="C1494" s="116" t="s">
        <v>116</v>
      </c>
      <c r="D1494" s="342" t="s">
        <v>86</v>
      </c>
      <c r="E1494" s="118">
        <v>42847</v>
      </c>
      <c r="F1494" s="119" t="s">
        <v>2609</v>
      </c>
      <c r="G1494" s="199">
        <v>5</v>
      </c>
      <c r="H1494" s="120" t="s">
        <v>244</v>
      </c>
      <c r="I1494" s="261"/>
      <c r="J1494" s="189"/>
    </row>
    <row r="1495" spans="1:22" ht="13.5" customHeight="1">
      <c r="A1495" s="198">
        <v>2017</v>
      </c>
      <c r="B1495" s="116" t="s">
        <v>91</v>
      </c>
      <c r="C1495" s="151" t="s">
        <v>116</v>
      </c>
      <c r="D1495" s="116" t="s">
        <v>227</v>
      </c>
      <c r="E1495" s="118">
        <v>42876</v>
      </c>
      <c r="F1495" s="152" t="s">
        <v>2610</v>
      </c>
      <c r="G1495" s="199">
        <v>7</v>
      </c>
      <c r="H1495" s="120" t="s">
        <v>2611</v>
      </c>
      <c r="J1495" s="189"/>
      <c r="K1495" s="271"/>
    </row>
    <row r="1496" spans="1:22" ht="13.5" customHeight="1">
      <c r="A1496" s="198">
        <v>2017</v>
      </c>
      <c r="B1496" s="116" t="s">
        <v>91</v>
      </c>
      <c r="C1496" s="151" t="s">
        <v>116</v>
      </c>
      <c r="D1496" s="116" t="s">
        <v>227</v>
      </c>
      <c r="E1496" s="118">
        <v>42876</v>
      </c>
      <c r="F1496" s="152" t="s">
        <v>2612</v>
      </c>
      <c r="G1496" s="199">
        <v>10</v>
      </c>
      <c r="H1496" s="120" t="s">
        <v>2613</v>
      </c>
      <c r="J1496" s="189"/>
      <c r="K1496" s="271"/>
    </row>
    <row r="1497" spans="1:22" ht="13.5" customHeight="1">
      <c r="A1497" s="198">
        <v>2017</v>
      </c>
      <c r="B1497" s="116" t="s">
        <v>91</v>
      </c>
      <c r="C1497" s="151" t="s">
        <v>116</v>
      </c>
      <c r="D1497" s="116" t="s">
        <v>1663</v>
      </c>
      <c r="E1497" s="118">
        <v>42883</v>
      </c>
      <c r="F1497" s="152" t="s">
        <v>2610</v>
      </c>
      <c r="G1497" s="199">
        <v>15</v>
      </c>
      <c r="H1497" s="120" t="s">
        <v>2614</v>
      </c>
      <c r="J1497" s="2"/>
    </row>
    <row r="1498" spans="1:22" ht="13.5" customHeight="1">
      <c r="A1498" s="198">
        <v>2017</v>
      </c>
      <c r="B1498" s="116" t="s">
        <v>91</v>
      </c>
      <c r="C1498" s="151" t="s">
        <v>116</v>
      </c>
      <c r="D1498" s="116" t="s">
        <v>1663</v>
      </c>
      <c r="E1498" s="118">
        <v>42883</v>
      </c>
      <c r="F1498" s="152" t="s">
        <v>2612</v>
      </c>
      <c r="G1498" s="199">
        <v>10</v>
      </c>
      <c r="H1498" s="120" t="s">
        <v>2615</v>
      </c>
      <c r="J1498" s="189"/>
    </row>
    <row r="1499" spans="1:22" ht="13.5" customHeight="1">
      <c r="A1499" s="198">
        <v>2017</v>
      </c>
      <c r="B1499" s="116"/>
      <c r="C1499" s="151"/>
      <c r="D1499" s="116"/>
      <c r="E1499" s="118"/>
      <c r="F1499" s="152"/>
      <c r="G1499" s="199">
        <f>SUM(G1494:G1498)</f>
        <v>47</v>
      </c>
      <c r="H1499" s="120"/>
      <c r="J1499" s="189"/>
    </row>
    <row r="1500" spans="1:22" s="115" customFormat="1" ht="13.5" customHeight="1">
      <c r="A1500" s="134">
        <v>2018</v>
      </c>
      <c r="B1500" s="107" t="s">
        <v>91</v>
      </c>
      <c r="C1500" s="169" t="s">
        <v>116</v>
      </c>
      <c r="D1500" s="107" t="s">
        <v>86</v>
      </c>
      <c r="E1500" s="109">
        <v>43211</v>
      </c>
      <c r="F1500" s="170" t="s">
        <v>2616</v>
      </c>
      <c r="G1500" s="111">
        <v>0</v>
      </c>
      <c r="H1500" s="112" t="s">
        <v>670</v>
      </c>
      <c r="I1500" s="113" t="s">
        <v>234</v>
      </c>
      <c r="J1500" s="114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</row>
    <row r="1501" spans="1:22" s="115" customFormat="1" ht="13.5" customHeight="1">
      <c r="A1501" s="134">
        <v>2018</v>
      </c>
      <c r="B1501" s="107" t="s">
        <v>91</v>
      </c>
      <c r="C1501" s="107" t="s">
        <v>116</v>
      </c>
      <c r="D1501" s="107" t="s">
        <v>227</v>
      </c>
      <c r="E1501" s="135">
        <v>43240</v>
      </c>
      <c r="F1501" s="136" t="s">
        <v>2617</v>
      </c>
      <c r="G1501" s="111">
        <v>7</v>
      </c>
      <c r="H1501" s="112" t="s">
        <v>1476</v>
      </c>
      <c r="I1501" s="113"/>
      <c r="J1501" s="113"/>
      <c r="K1501" s="113"/>
      <c r="L1501" s="113"/>
      <c r="M1501" s="113"/>
      <c r="N1501" s="113"/>
      <c r="O1501" s="113"/>
      <c r="P1501" s="113"/>
      <c r="Q1501" s="113"/>
      <c r="R1501" s="113"/>
      <c r="S1501" s="113"/>
      <c r="T1501" s="113"/>
    </row>
    <row r="1502" spans="1:22" s="115" customFormat="1">
      <c r="A1502" s="134">
        <v>2018</v>
      </c>
      <c r="B1502" s="107" t="s">
        <v>91</v>
      </c>
      <c r="C1502" s="107" t="s">
        <v>116</v>
      </c>
      <c r="D1502" s="107" t="s">
        <v>370</v>
      </c>
      <c r="E1502" s="109">
        <v>43247</v>
      </c>
      <c r="F1502" s="170" t="s">
        <v>2618</v>
      </c>
      <c r="G1502" s="111">
        <v>5</v>
      </c>
      <c r="H1502" s="112" t="s">
        <v>457</v>
      </c>
      <c r="I1502" s="113"/>
      <c r="J1502" s="113"/>
      <c r="K1502" s="113"/>
      <c r="L1502" s="113"/>
      <c r="M1502" s="113"/>
      <c r="N1502" s="113"/>
      <c r="O1502" s="113"/>
      <c r="P1502" s="113"/>
      <c r="Q1502" s="113"/>
      <c r="R1502" s="113"/>
      <c r="S1502" s="113"/>
      <c r="T1502" s="113"/>
    </row>
    <row r="1503" spans="1:22" s="115" customFormat="1" ht="13.5" customHeight="1">
      <c r="A1503" s="134">
        <v>2018</v>
      </c>
      <c r="B1503" s="107"/>
      <c r="C1503" s="169"/>
      <c r="D1503" s="107"/>
      <c r="E1503" s="109"/>
      <c r="F1503" s="170"/>
      <c r="G1503" s="111">
        <f>SUM(G1500:G1502)</f>
        <v>12</v>
      </c>
      <c r="H1503" s="112"/>
      <c r="I1503" s="113"/>
      <c r="J1503" s="114"/>
      <c r="K1503" s="113"/>
      <c r="L1503" s="113"/>
      <c r="M1503" s="113"/>
      <c r="N1503" s="113"/>
      <c r="O1503" s="113"/>
      <c r="P1503" s="113"/>
      <c r="Q1503" s="113"/>
      <c r="R1503" s="113"/>
      <c r="S1503" s="113"/>
      <c r="T1503" s="113"/>
    </row>
    <row r="1504" spans="1:22">
      <c r="A1504" s="147">
        <v>2019</v>
      </c>
      <c r="B1504" s="73" t="s">
        <v>91</v>
      </c>
      <c r="C1504" s="73" t="s">
        <v>116</v>
      </c>
      <c r="D1504" s="73" t="s">
        <v>86</v>
      </c>
      <c r="E1504" s="85">
        <v>43562</v>
      </c>
      <c r="F1504" s="88" t="s">
        <v>2619</v>
      </c>
      <c r="G1504" s="133">
        <v>0</v>
      </c>
      <c r="H1504" s="105" t="s">
        <v>800</v>
      </c>
      <c r="I1504" s="2" t="s">
        <v>234</v>
      </c>
      <c r="J1504" s="2"/>
    </row>
    <row r="1505" spans="1:20">
      <c r="A1505" s="173">
        <v>2019</v>
      </c>
      <c r="B1505" s="73" t="s">
        <v>91</v>
      </c>
      <c r="C1505" s="174" t="s">
        <v>116</v>
      </c>
      <c r="D1505" s="174" t="s">
        <v>277</v>
      </c>
      <c r="E1505" s="175">
        <v>43716</v>
      </c>
      <c r="F1505" s="176" t="s">
        <v>2620</v>
      </c>
      <c r="G1505" s="173">
        <v>10</v>
      </c>
      <c r="H1505" s="105" t="s">
        <v>1215</v>
      </c>
    </row>
    <row r="1506" spans="1:20">
      <c r="A1506" s="173">
        <v>2019</v>
      </c>
      <c r="B1506" s="73" t="s">
        <v>91</v>
      </c>
      <c r="C1506" s="174" t="s">
        <v>116</v>
      </c>
      <c r="D1506" s="174" t="s">
        <v>277</v>
      </c>
      <c r="E1506" s="175">
        <v>43716</v>
      </c>
      <c r="F1506" s="176" t="s">
        <v>2621</v>
      </c>
      <c r="G1506" s="173">
        <v>3</v>
      </c>
      <c r="H1506" s="105" t="s">
        <v>1151</v>
      </c>
    </row>
    <row r="1507" spans="1:20">
      <c r="A1507" s="173">
        <v>2019</v>
      </c>
      <c r="B1507" s="73" t="s">
        <v>91</v>
      </c>
      <c r="C1507" s="174" t="s">
        <v>116</v>
      </c>
      <c r="D1507" s="174" t="s">
        <v>277</v>
      </c>
      <c r="E1507" s="175">
        <v>43716</v>
      </c>
      <c r="F1507" s="176" t="s">
        <v>2622</v>
      </c>
      <c r="G1507" s="173">
        <v>7</v>
      </c>
      <c r="H1507" s="105" t="s">
        <v>976</v>
      </c>
    </row>
    <row r="1508" spans="1:20">
      <c r="A1508" s="147">
        <v>2019</v>
      </c>
      <c r="F1508" s="88"/>
      <c r="G1508" s="133">
        <f>SUM(G1504:G1507)</f>
        <v>20</v>
      </c>
      <c r="H1508" s="105"/>
      <c r="J1508" s="2"/>
    </row>
    <row r="1509" spans="1:20" ht="13.5" customHeight="1">
      <c r="A1509" s="144" t="s">
        <v>46</v>
      </c>
      <c r="B1509" s="125"/>
      <c r="C1509" s="145" t="s">
        <v>1484</v>
      </c>
      <c r="D1509" s="125"/>
      <c r="E1509" s="127"/>
      <c r="F1509" s="146"/>
      <c r="G1509" s="129">
        <f>G1503+G1499+G1508</f>
        <v>79</v>
      </c>
      <c r="H1509" s="130"/>
      <c r="J1509" s="93"/>
    </row>
    <row r="1510" spans="1:20" ht="13.5" customHeight="1">
      <c r="A1510" s="147"/>
      <c r="C1510" s="148"/>
      <c r="F1510" s="88"/>
      <c r="G1510" s="133"/>
      <c r="H1510" s="105"/>
      <c r="J1510" s="93"/>
    </row>
    <row r="1511" spans="1:20" ht="13.5" customHeight="1">
      <c r="A1511" s="104">
        <v>2019</v>
      </c>
      <c r="B1511" s="73" t="s">
        <v>53</v>
      </c>
      <c r="C1511" s="73" t="s">
        <v>82</v>
      </c>
      <c r="D1511" s="131" t="s">
        <v>66</v>
      </c>
      <c r="E1511" s="85">
        <v>43541</v>
      </c>
      <c r="F1511" s="132" t="s">
        <v>2623</v>
      </c>
      <c r="G1511" s="133">
        <v>5</v>
      </c>
      <c r="H1511" s="105" t="s">
        <v>1374</v>
      </c>
      <c r="J1511" s="93"/>
    </row>
    <row r="1512" spans="1:20" ht="13.5" customHeight="1">
      <c r="A1512" s="104">
        <v>2019</v>
      </c>
      <c r="D1512" s="131"/>
      <c r="F1512" s="132"/>
      <c r="G1512" s="133">
        <f>SUM(G1511)</f>
        <v>5</v>
      </c>
      <c r="H1512" s="105"/>
      <c r="J1512" s="93"/>
    </row>
    <row r="1513" spans="1:20" ht="13.5" customHeight="1">
      <c r="A1513" s="124" t="s">
        <v>46</v>
      </c>
      <c r="B1513" s="125"/>
      <c r="C1513" s="125" t="s">
        <v>1486</v>
      </c>
      <c r="D1513" s="126"/>
      <c r="E1513" s="127"/>
      <c r="F1513" s="128"/>
      <c r="G1513" s="129">
        <f>G1512</f>
        <v>5</v>
      </c>
      <c r="H1513" s="130"/>
      <c r="J1513" s="93"/>
    </row>
    <row r="1514" spans="1:20" ht="13.5" customHeight="1">
      <c r="A1514" s="147"/>
      <c r="C1514" s="148"/>
      <c r="F1514" s="88"/>
      <c r="G1514" s="133"/>
      <c r="H1514" s="105"/>
      <c r="J1514" s="93"/>
    </row>
    <row r="1515" spans="1:20" ht="13.5" customHeight="1">
      <c r="A1515" s="363">
        <v>2017</v>
      </c>
      <c r="B1515" s="116" t="s">
        <v>164</v>
      </c>
      <c r="C1515" s="116" t="s">
        <v>1487</v>
      </c>
      <c r="D1515" s="117" t="s">
        <v>222</v>
      </c>
      <c r="E1515" s="118">
        <v>42799</v>
      </c>
      <c r="F1515" s="119" t="s">
        <v>2624</v>
      </c>
      <c r="G1515" s="199">
        <v>7</v>
      </c>
      <c r="H1515" s="120" t="s">
        <v>2625</v>
      </c>
      <c r="I1515" s="261"/>
      <c r="J1515" s="189"/>
      <c r="K1515" s="261"/>
    </row>
    <row r="1516" spans="1:20" ht="13.5" customHeight="1">
      <c r="A1516" s="363">
        <v>2017</v>
      </c>
      <c r="B1516" s="116"/>
      <c r="C1516" s="116"/>
      <c r="D1516" s="117"/>
      <c r="E1516" s="118"/>
      <c r="F1516" s="119"/>
      <c r="G1516" s="199">
        <v>7</v>
      </c>
      <c r="H1516" s="120"/>
      <c r="I1516" s="261"/>
      <c r="J1516" s="189"/>
      <c r="K1516" s="261"/>
    </row>
    <row r="1517" spans="1:20" s="115" customFormat="1" ht="13.5" customHeight="1">
      <c r="A1517" s="134">
        <v>2018</v>
      </c>
      <c r="B1517" s="107" t="s">
        <v>164</v>
      </c>
      <c r="C1517" s="107" t="s">
        <v>2626</v>
      </c>
      <c r="D1517" s="107" t="s">
        <v>64</v>
      </c>
      <c r="E1517" s="109">
        <v>43169</v>
      </c>
      <c r="F1517" s="170" t="s">
        <v>2627</v>
      </c>
      <c r="G1517" s="172">
        <v>10</v>
      </c>
      <c r="H1517" s="112" t="s">
        <v>626</v>
      </c>
      <c r="I1517" s="113"/>
      <c r="J1517" s="113"/>
      <c r="K1517" s="113"/>
      <c r="L1517" s="113"/>
      <c r="M1517" s="113"/>
      <c r="N1517" s="113"/>
      <c r="O1517" s="113"/>
      <c r="P1517" s="113"/>
      <c r="Q1517" s="113"/>
      <c r="R1517" s="113"/>
      <c r="S1517" s="113"/>
      <c r="T1517" s="113"/>
    </row>
    <row r="1518" spans="1:20" s="115" customFormat="1">
      <c r="A1518" s="134">
        <v>2018</v>
      </c>
      <c r="B1518" s="107" t="s">
        <v>164</v>
      </c>
      <c r="C1518" s="107" t="s">
        <v>111</v>
      </c>
      <c r="D1518" s="107" t="s">
        <v>227</v>
      </c>
      <c r="E1518" s="135">
        <v>43240</v>
      </c>
      <c r="F1518" s="136" t="s">
        <v>2628</v>
      </c>
      <c r="G1518" s="111">
        <v>7</v>
      </c>
      <c r="H1518" s="112" t="s">
        <v>2629</v>
      </c>
      <c r="I1518" s="113"/>
      <c r="J1518" s="113"/>
      <c r="K1518" s="113"/>
      <c r="L1518" s="113"/>
      <c r="M1518" s="113"/>
      <c r="N1518" s="113"/>
      <c r="O1518" s="113"/>
      <c r="P1518" s="113"/>
      <c r="Q1518" s="113"/>
      <c r="R1518" s="113"/>
      <c r="S1518" s="113"/>
      <c r="T1518" s="113"/>
    </row>
    <row r="1519" spans="1:20" s="115" customFormat="1" ht="13.5" customHeight="1">
      <c r="A1519" s="134">
        <v>2018</v>
      </c>
      <c r="B1519" s="107"/>
      <c r="C1519" s="107"/>
      <c r="D1519" s="107"/>
      <c r="E1519" s="109"/>
      <c r="F1519" s="170"/>
      <c r="G1519" s="172">
        <f>SUM(G1517:G1518)</f>
        <v>17</v>
      </c>
      <c r="H1519" s="112"/>
      <c r="I1519" s="113"/>
      <c r="J1519" s="113"/>
      <c r="K1519" s="113"/>
      <c r="L1519" s="113"/>
      <c r="M1519" s="113"/>
      <c r="N1519" s="113"/>
      <c r="O1519" s="113"/>
      <c r="P1519" s="113"/>
      <c r="Q1519" s="113"/>
      <c r="R1519" s="113"/>
      <c r="S1519" s="113"/>
      <c r="T1519" s="113"/>
    </row>
    <row r="1520" spans="1:20">
      <c r="A1520" s="147">
        <v>2019</v>
      </c>
      <c r="B1520" s="73" t="s">
        <v>164</v>
      </c>
      <c r="C1520" s="73" t="s">
        <v>2626</v>
      </c>
      <c r="D1520" s="73" t="s">
        <v>64</v>
      </c>
      <c r="E1520" s="149">
        <v>43533</v>
      </c>
      <c r="F1520" s="150" t="s">
        <v>2630</v>
      </c>
      <c r="G1520" s="133">
        <v>5</v>
      </c>
      <c r="H1520" s="105" t="s">
        <v>2631</v>
      </c>
      <c r="J1520" s="2"/>
    </row>
    <row r="1521" spans="1:20">
      <c r="A1521" s="147">
        <v>2019</v>
      </c>
      <c r="B1521" s="73" t="s">
        <v>164</v>
      </c>
      <c r="C1521" s="73" t="s">
        <v>2626</v>
      </c>
      <c r="D1521" s="73" t="s">
        <v>64</v>
      </c>
      <c r="E1521" s="149">
        <v>43533</v>
      </c>
      <c r="F1521" s="150" t="s">
        <v>2630</v>
      </c>
      <c r="G1521" s="133">
        <v>5</v>
      </c>
      <c r="H1521" s="105" t="s">
        <v>2632</v>
      </c>
      <c r="J1521" s="2"/>
    </row>
    <row r="1522" spans="1:20">
      <c r="A1522" s="137">
        <v>2019</v>
      </c>
      <c r="B1522" s="73" t="s">
        <v>164</v>
      </c>
      <c r="C1522" s="143" t="s">
        <v>1487</v>
      </c>
      <c r="D1522" s="138" t="s">
        <v>227</v>
      </c>
      <c r="E1522" s="139">
        <v>43604</v>
      </c>
      <c r="F1522" s="140" t="s">
        <v>2633</v>
      </c>
      <c r="G1522" s="141">
        <v>7</v>
      </c>
      <c r="H1522" s="142" t="s">
        <v>372</v>
      </c>
    </row>
    <row r="1523" spans="1:20">
      <c r="A1523" s="137">
        <v>2019</v>
      </c>
      <c r="B1523" s="73" t="s">
        <v>164</v>
      </c>
      <c r="C1523" s="143" t="s">
        <v>1487</v>
      </c>
      <c r="D1523" s="138" t="s">
        <v>227</v>
      </c>
      <c r="E1523" s="139">
        <v>43604</v>
      </c>
      <c r="F1523" s="140" t="s">
        <v>2634</v>
      </c>
      <c r="G1523" s="141">
        <v>7</v>
      </c>
      <c r="H1523" s="142" t="s">
        <v>2635</v>
      </c>
    </row>
    <row r="1524" spans="1:20">
      <c r="A1524" s="147">
        <v>2019</v>
      </c>
      <c r="B1524" s="73" t="s">
        <v>164</v>
      </c>
      <c r="C1524" s="73" t="s">
        <v>2626</v>
      </c>
      <c r="D1524" s="73" t="s">
        <v>78</v>
      </c>
      <c r="E1524" s="149">
        <v>43611</v>
      </c>
      <c r="F1524" s="150" t="s">
        <v>2636</v>
      </c>
      <c r="G1524" s="133">
        <v>15</v>
      </c>
      <c r="H1524" s="105" t="s">
        <v>2637</v>
      </c>
      <c r="J1524" s="2"/>
    </row>
    <row r="1525" spans="1:20" ht="13.5" customHeight="1">
      <c r="A1525" s="147">
        <v>2019</v>
      </c>
      <c r="F1525" s="88"/>
      <c r="G1525" s="87">
        <f>SUM(G1520:G1524)</f>
        <v>39</v>
      </c>
      <c r="H1525" s="105"/>
      <c r="J1525" s="2"/>
    </row>
    <row r="1526" spans="1:20" ht="13.5" customHeight="1">
      <c r="A1526" s="144" t="s">
        <v>46</v>
      </c>
      <c r="B1526" s="125"/>
      <c r="C1526" s="125" t="s">
        <v>1491</v>
      </c>
      <c r="D1526" s="125"/>
      <c r="E1526" s="127"/>
      <c r="F1526" s="146"/>
      <c r="G1526" s="264">
        <f>G1516+G1519+G1525</f>
        <v>63</v>
      </c>
      <c r="H1526" s="130"/>
      <c r="I1526" s="223" t="s">
        <v>1756</v>
      </c>
      <c r="J1526" s="2"/>
    </row>
    <row r="1527" spans="1:20" ht="13.5" customHeight="1">
      <c r="A1527" s="147"/>
      <c r="F1527" s="88"/>
      <c r="H1527" s="105"/>
      <c r="J1527" s="2"/>
    </row>
    <row r="1528" spans="1:20" ht="13.5" customHeight="1">
      <c r="A1528" s="363">
        <v>2017</v>
      </c>
      <c r="B1528" s="116" t="s">
        <v>53</v>
      </c>
      <c r="C1528" s="116" t="s">
        <v>1492</v>
      </c>
      <c r="D1528" s="117" t="s">
        <v>222</v>
      </c>
      <c r="E1528" s="118">
        <v>42799</v>
      </c>
      <c r="F1528" s="119" t="s">
        <v>2638</v>
      </c>
      <c r="G1528" s="199">
        <v>3</v>
      </c>
      <c r="H1528" s="120" t="s">
        <v>1494</v>
      </c>
      <c r="I1528" s="261"/>
      <c r="J1528" s="189"/>
    </row>
    <row r="1529" spans="1:20" ht="13.5" customHeight="1">
      <c r="A1529" s="363">
        <v>2017</v>
      </c>
      <c r="B1529" s="116"/>
      <c r="C1529" s="116"/>
      <c r="D1529" s="117"/>
      <c r="E1529" s="118"/>
      <c r="F1529" s="119"/>
      <c r="G1529" s="199">
        <v>3</v>
      </c>
      <c r="H1529" s="120"/>
      <c r="I1529" s="261"/>
      <c r="J1529" s="189"/>
    </row>
    <row r="1530" spans="1:20" ht="13.5" customHeight="1">
      <c r="A1530" s="124" t="s">
        <v>46</v>
      </c>
      <c r="B1530" s="125"/>
      <c r="C1530" s="125" t="s">
        <v>1495</v>
      </c>
      <c r="D1530" s="126"/>
      <c r="E1530" s="127"/>
      <c r="F1530" s="128"/>
      <c r="G1530" s="129">
        <f>SUM(G1528)</f>
        <v>3</v>
      </c>
      <c r="H1530" s="130"/>
      <c r="J1530" s="93"/>
    </row>
    <row r="1531" spans="1:20" ht="13.5" customHeight="1">
      <c r="A1531" s="278"/>
      <c r="B1531" s="154"/>
      <c r="C1531" s="154"/>
      <c r="D1531" s="326"/>
      <c r="E1531" s="156"/>
      <c r="F1531" s="327"/>
      <c r="G1531" s="153"/>
      <c r="H1531" s="179"/>
      <c r="J1531" s="93"/>
    </row>
    <row r="1532" spans="1:20" ht="13.5" customHeight="1">
      <c r="A1532" s="104">
        <v>2019</v>
      </c>
      <c r="B1532" s="73" t="s">
        <v>53</v>
      </c>
      <c r="C1532" s="73" t="s">
        <v>85</v>
      </c>
      <c r="D1532" s="131" t="s">
        <v>72</v>
      </c>
      <c r="E1532" s="85">
        <v>43750</v>
      </c>
      <c r="F1532" s="132" t="s">
        <v>2639</v>
      </c>
      <c r="G1532" s="133">
        <v>5</v>
      </c>
      <c r="H1532" s="105" t="s">
        <v>248</v>
      </c>
      <c r="I1532" s="261"/>
      <c r="J1532" s="189"/>
    </row>
    <row r="1533" spans="1:20" ht="13.5" customHeight="1">
      <c r="A1533" s="104">
        <v>2019</v>
      </c>
      <c r="D1533" s="131"/>
      <c r="F1533" s="132"/>
      <c r="G1533" s="133">
        <f>SUM(G1532)</f>
        <v>5</v>
      </c>
      <c r="H1533" s="105"/>
      <c r="I1533" s="261"/>
      <c r="J1533" s="189"/>
    </row>
    <row r="1534" spans="1:20" ht="13.5" customHeight="1">
      <c r="A1534" s="124" t="s">
        <v>46</v>
      </c>
      <c r="B1534" s="125"/>
      <c r="C1534" s="125" t="s">
        <v>1497</v>
      </c>
      <c r="D1534" s="126"/>
      <c r="E1534" s="127"/>
      <c r="F1534" s="128"/>
      <c r="G1534" s="129">
        <f>SUM(G1532)</f>
        <v>5</v>
      </c>
      <c r="H1534" s="130"/>
      <c r="J1534" s="93"/>
    </row>
    <row r="1535" spans="1:20" ht="14.1" customHeight="1">
      <c r="A1535" s="178"/>
      <c r="B1535" s="154"/>
      <c r="C1535" s="154"/>
      <c r="D1535" s="154"/>
      <c r="E1535" s="156"/>
      <c r="F1535" s="157"/>
      <c r="G1535" s="280"/>
      <c r="H1535" s="179"/>
      <c r="J1535" s="93"/>
    </row>
    <row r="1536" spans="1:20" s="115" customFormat="1" ht="13.5" customHeight="1">
      <c r="A1536" s="134">
        <v>2018</v>
      </c>
      <c r="B1536" s="107" t="s">
        <v>53</v>
      </c>
      <c r="C1536" s="107" t="s">
        <v>87</v>
      </c>
      <c r="D1536" s="107" t="s">
        <v>1309</v>
      </c>
      <c r="E1536" s="109">
        <v>43421</v>
      </c>
      <c r="F1536" s="170" t="s">
        <v>2640</v>
      </c>
      <c r="G1536" s="172">
        <v>5</v>
      </c>
      <c r="H1536" s="112" t="s">
        <v>248</v>
      </c>
      <c r="I1536" s="113"/>
      <c r="J1536" s="113"/>
      <c r="K1536" s="113"/>
      <c r="L1536" s="113"/>
      <c r="M1536" s="113"/>
      <c r="N1536" s="113"/>
      <c r="O1536" s="113"/>
      <c r="P1536" s="113"/>
      <c r="Q1536" s="113"/>
      <c r="R1536" s="113"/>
      <c r="S1536" s="113"/>
      <c r="T1536" s="113"/>
    </row>
    <row r="1537" spans="1:256" s="115" customFormat="1" ht="13.5" customHeight="1">
      <c r="A1537" s="134">
        <v>2018</v>
      </c>
      <c r="B1537" s="107"/>
      <c r="C1537" s="107"/>
      <c r="D1537" s="107"/>
      <c r="E1537" s="109"/>
      <c r="F1537" s="170"/>
      <c r="G1537" s="172">
        <v>5</v>
      </c>
      <c r="H1537" s="112"/>
      <c r="I1537" s="113"/>
      <c r="J1537" s="113"/>
      <c r="K1537" s="113"/>
      <c r="L1537" s="113"/>
      <c r="M1537" s="113"/>
      <c r="N1537" s="113"/>
      <c r="O1537" s="113"/>
      <c r="P1537" s="113"/>
      <c r="Q1537" s="113"/>
      <c r="R1537" s="113"/>
      <c r="S1537" s="113"/>
      <c r="T1537" s="113"/>
    </row>
    <row r="1538" spans="1:256" ht="13.5" customHeight="1">
      <c r="A1538" s="144" t="s">
        <v>46</v>
      </c>
      <c r="B1538" s="125"/>
      <c r="C1538" s="125" t="s">
        <v>1499</v>
      </c>
      <c r="D1538" s="125"/>
      <c r="E1538" s="127"/>
      <c r="F1538" s="146"/>
      <c r="G1538" s="264">
        <f>G1537</f>
        <v>5</v>
      </c>
      <c r="H1538" s="130"/>
      <c r="J1538" s="2"/>
    </row>
    <row r="1539" spans="1:256" ht="13.5" customHeight="1">
      <c r="A1539" s="147"/>
      <c r="F1539" s="88"/>
      <c r="H1539" s="105"/>
      <c r="J1539" s="93"/>
    </row>
    <row r="1540" spans="1:256" ht="13.5" customHeight="1">
      <c r="A1540" s="198">
        <v>2017</v>
      </c>
      <c r="B1540" s="116" t="s">
        <v>129</v>
      </c>
      <c r="C1540" s="151" t="s">
        <v>1600</v>
      </c>
      <c r="D1540" s="116" t="s">
        <v>227</v>
      </c>
      <c r="E1540" s="118">
        <v>42876</v>
      </c>
      <c r="F1540" s="152" t="s">
        <v>2641</v>
      </c>
      <c r="G1540" s="199">
        <v>7</v>
      </c>
      <c r="H1540" s="120" t="s">
        <v>2642</v>
      </c>
      <c r="I1540" s="271"/>
      <c r="J1540" s="189"/>
      <c r="K1540" s="195"/>
      <c r="IV1540" s="2"/>
    </row>
    <row r="1541" spans="1:256" ht="13.5" customHeight="1">
      <c r="A1541" s="198">
        <v>2017</v>
      </c>
      <c r="B1541" s="116"/>
      <c r="C1541" s="151"/>
      <c r="D1541" s="116"/>
      <c r="E1541" s="118"/>
      <c r="F1541" s="152"/>
      <c r="G1541" s="199">
        <v>7</v>
      </c>
      <c r="H1541" s="120"/>
      <c r="I1541" s="271"/>
      <c r="J1541" s="189"/>
      <c r="K1541" s="195"/>
      <c r="IV1541" s="2"/>
    </row>
    <row r="1542" spans="1:256" ht="13.5" customHeight="1">
      <c r="A1542" s="144" t="s">
        <v>46</v>
      </c>
      <c r="B1542" s="125"/>
      <c r="C1542" s="145" t="s">
        <v>2643</v>
      </c>
      <c r="D1542" s="125"/>
      <c r="E1542" s="127"/>
      <c r="F1542" s="146"/>
      <c r="G1542" s="129">
        <f>SUM(G1540)</f>
        <v>7</v>
      </c>
      <c r="H1542" s="130"/>
      <c r="J1542" s="93"/>
      <c r="IV1542" s="2"/>
    </row>
    <row r="1543" spans="1:256" ht="13.5" customHeight="1">
      <c r="A1543" s="276"/>
      <c r="B1543" s="266"/>
      <c r="C1543" s="266"/>
      <c r="D1543" s="266"/>
      <c r="E1543" s="268"/>
      <c r="F1543" s="269"/>
      <c r="G1543" s="277"/>
      <c r="H1543" s="270"/>
      <c r="J1543" s="93"/>
      <c r="IV1543" s="2"/>
    </row>
    <row r="1544" spans="1:256">
      <c r="A1544" s="137">
        <v>2019</v>
      </c>
      <c r="B1544" s="138" t="s">
        <v>53</v>
      </c>
      <c r="C1544" s="138" t="s">
        <v>151</v>
      </c>
      <c r="D1544" s="138" t="s">
        <v>227</v>
      </c>
      <c r="E1544" s="139">
        <v>43604</v>
      </c>
      <c r="F1544" s="140" t="s">
        <v>2644</v>
      </c>
      <c r="G1544" s="141">
        <v>7</v>
      </c>
      <c r="H1544" s="142" t="s">
        <v>1501</v>
      </c>
    </row>
    <row r="1545" spans="1:256">
      <c r="A1545" s="137">
        <v>2019</v>
      </c>
      <c r="B1545" s="143"/>
      <c r="C1545" s="143"/>
      <c r="D1545" s="138"/>
      <c r="E1545" s="139"/>
      <c r="F1545" s="140"/>
      <c r="G1545" s="141">
        <f>SUM(G1544)</f>
        <v>7</v>
      </c>
      <c r="H1545" s="142"/>
    </row>
    <row r="1546" spans="1:256">
      <c r="A1546" s="144" t="s">
        <v>46</v>
      </c>
      <c r="B1546" s="125"/>
      <c r="C1546" s="145" t="s">
        <v>1502</v>
      </c>
      <c r="D1546" s="125"/>
      <c r="E1546" s="127"/>
      <c r="F1546" s="146"/>
      <c r="G1546" s="129">
        <f>G1545</f>
        <v>7</v>
      </c>
      <c r="H1546" s="130"/>
    </row>
  </sheetData>
  <sheetProtection selectLockedCells="1" selectUnlockedCells="1"/>
  <mergeCells count="1">
    <mergeCell ref="A1:H1"/>
  </mergeCells>
  <pageMargins left="0.7" right="0.7" top="0.75" bottom="0.75" header="0.51180555555555551" footer="0.51180555555555551"/>
  <pageSetup paperSize="9" firstPageNumber="0" orientation="landscape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B1:V112"/>
  <sheetViews>
    <sheetView zoomScale="80" zoomScaleNormal="80" workbookViewId="0">
      <selection activeCell="A3" sqref="A3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9.4" customHeight="1"/>
    <row r="2" spans="2:22" ht="15" customHeight="1"/>
    <row r="3" spans="2:22" ht="29.45" customHeight="1">
      <c r="B3" s="457" t="s">
        <v>2645</v>
      </c>
      <c r="C3" s="458"/>
      <c r="D3" s="458"/>
      <c r="E3" s="458"/>
      <c r="F3" s="458"/>
      <c r="G3" s="458"/>
      <c r="H3" s="458"/>
      <c r="I3" s="458"/>
      <c r="J3" s="458"/>
      <c r="K3" s="458"/>
      <c r="L3" s="458"/>
      <c r="M3" s="458"/>
      <c r="N3" s="458"/>
      <c r="O3" s="459"/>
    </row>
    <row r="4" spans="2:22" ht="12.6" customHeight="1"/>
    <row r="5" spans="2:22" ht="15.75">
      <c r="B5" s="3" t="s">
        <v>2646</v>
      </c>
      <c r="C5" s="4"/>
      <c r="D5" s="5"/>
      <c r="E5" s="5"/>
      <c r="P5" s="5"/>
      <c r="Q5" s="3" t="s">
        <v>1605</v>
      </c>
      <c r="R5" s="4"/>
      <c r="S5" s="4"/>
      <c r="T5" s="4"/>
      <c r="U5" s="4"/>
      <c r="V5" s="4"/>
    </row>
    <row r="6" spans="2:22" ht="10.5" customHeight="1">
      <c r="C6" s="4"/>
      <c r="D6" s="5"/>
      <c r="E6" s="5"/>
      <c r="P6" s="5"/>
      <c r="Q6" s="4"/>
      <c r="R6" s="4"/>
      <c r="S6" s="4"/>
      <c r="T6" s="4"/>
      <c r="U6" s="4"/>
      <c r="V6" s="4"/>
    </row>
    <row r="7" spans="2:22" ht="13.15" customHeight="1">
      <c r="B7" s="35" t="s">
        <v>1504</v>
      </c>
      <c r="C7" s="43"/>
      <c r="D7" s="5"/>
      <c r="E7" s="35" t="s">
        <v>1505</v>
      </c>
      <c r="F7" s="43"/>
      <c r="H7" s="35" t="s">
        <v>1506</v>
      </c>
      <c r="I7" s="43"/>
      <c r="K7" s="35" t="s">
        <v>1507</v>
      </c>
      <c r="L7" s="43"/>
      <c r="N7" s="35" t="s">
        <v>1508</v>
      </c>
      <c r="O7" s="43"/>
      <c r="P7" s="5"/>
      <c r="Q7" s="35" t="s">
        <v>47</v>
      </c>
      <c r="R7" s="36" t="s">
        <v>48</v>
      </c>
      <c r="S7" s="36" t="s">
        <v>1509</v>
      </c>
      <c r="T7" s="36" t="s">
        <v>49</v>
      </c>
      <c r="U7" s="36" t="s">
        <v>50</v>
      </c>
      <c r="V7" s="43" t="s">
        <v>51</v>
      </c>
    </row>
    <row r="8" spans="2:22" ht="13.15" customHeight="1">
      <c r="B8" s="412" t="s">
        <v>44</v>
      </c>
      <c r="C8" s="413" t="s">
        <v>46</v>
      </c>
      <c r="D8" s="414"/>
      <c r="E8" s="412" t="s">
        <v>44</v>
      </c>
      <c r="F8" s="413" t="s">
        <v>46</v>
      </c>
      <c r="H8" s="415" t="s">
        <v>44</v>
      </c>
      <c r="I8" s="416" t="s">
        <v>46</v>
      </c>
      <c r="K8" s="412" t="s">
        <v>44</v>
      </c>
      <c r="L8" s="413" t="s">
        <v>46</v>
      </c>
      <c r="N8" s="412" t="s">
        <v>44</v>
      </c>
      <c r="O8" s="413" t="s">
        <v>46</v>
      </c>
      <c r="P8" s="414"/>
      <c r="Q8" s="417" t="s">
        <v>1582</v>
      </c>
      <c r="R8" s="418">
        <v>9</v>
      </c>
      <c r="S8" s="418">
        <v>2018</v>
      </c>
      <c r="T8" s="419" t="s">
        <v>61</v>
      </c>
      <c r="U8" s="419" t="s">
        <v>277</v>
      </c>
      <c r="V8" s="483" t="s">
        <v>1588</v>
      </c>
    </row>
    <row r="9" spans="2:22" ht="12.75" customHeight="1">
      <c r="B9" s="484" t="s">
        <v>123</v>
      </c>
      <c r="C9" s="485">
        <v>14</v>
      </c>
      <c r="D9" s="423"/>
      <c r="E9" s="486" t="s">
        <v>184</v>
      </c>
      <c r="F9" s="487">
        <v>14</v>
      </c>
      <c r="H9" s="486" t="s">
        <v>2647</v>
      </c>
      <c r="I9" s="488">
        <v>16</v>
      </c>
      <c r="K9" s="486" t="s">
        <v>122</v>
      </c>
      <c r="L9" s="487">
        <v>24</v>
      </c>
      <c r="N9" s="486" t="s">
        <v>115</v>
      </c>
      <c r="O9" s="487">
        <v>11</v>
      </c>
      <c r="P9" s="423"/>
      <c r="Q9" s="424" t="s">
        <v>1577</v>
      </c>
      <c r="R9" s="425">
        <v>3</v>
      </c>
      <c r="S9" s="425">
        <v>2019</v>
      </c>
      <c r="T9" s="45" t="s">
        <v>61</v>
      </c>
      <c r="U9" s="45" t="s">
        <v>252</v>
      </c>
      <c r="V9" s="483" t="s">
        <v>1578</v>
      </c>
    </row>
    <row r="10" spans="2:22" ht="12.75" customHeight="1">
      <c r="B10" s="486" t="s">
        <v>103</v>
      </c>
      <c r="C10" s="487">
        <v>10</v>
      </c>
      <c r="D10" s="423"/>
      <c r="E10" s="486" t="s">
        <v>1250</v>
      </c>
      <c r="F10" s="487">
        <v>8</v>
      </c>
      <c r="H10" s="489" t="s">
        <v>122</v>
      </c>
      <c r="I10" s="488">
        <v>13</v>
      </c>
      <c r="K10" s="486" t="s">
        <v>123</v>
      </c>
      <c r="L10" s="487">
        <v>8</v>
      </c>
      <c r="N10" s="486" t="s">
        <v>1135</v>
      </c>
      <c r="O10" s="487">
        <v>9</v>
      </c>
      <c r="P10" s="423"/>
      <c r="Q10" s="424" t="s">
        <v>75</v>
      </c>
      <c r="R10" s="425">
        <v>19</v>
      </c>
      <c r="S10" s="425">
        <v>2019</v>
      </c>
      <c r="T10" s="45" t="s">
        <v>61</v>
      </c>
      <c r="U10" s="45" t="s">
        <v>1579</v>
      </c>
      <c r="V10" s="483" t="s">
        <v>1588</v>
      </c>
    </row>
    <row r="11" spans="2:22" ht="12.75" customHeight="1">
      <c r="B11" s="486" t="s">
        <v>122</v>
      </c>
      <c r="C11" s="487">
        <v>6</v>
      </c>
      <c r="D11" s="423"/>
      <c r="E11" s="489" t="s">
        <v>65</v>
      </c>
      <c r="F11" s="488">
        <v>6</v>
      </c>
      <c r="H11" s="486" t="s">
        <v>92</v>
      </c>
      <c r="I11" s="487">
        <v>8</v>
      </c>
      <c r="K11" s="489" t="s">
        <v>115</v>
      </c>
      <c r="L11" s="488">
        <v>6</v>
      </c>
      <c r="N11" s="489" t="s">
        <v>123</v>
      </c>
      <c r="O11" s="488">
        <v>7</v>
      </c>
      <c r="P11" s="423"/>
      <c r="Q11" s="428" t="s">
        <v>1591</v>
      </c>
      <c r="R11" s="429">
        <v>26</v>
      </c>
      <c r="S11" s="430">
        <v>2019</v>
      </c>
      <c r="T11" s="431" t="s">
        <v>78</v>
      </c>
      <c r="U11" s="431" t="s">
        <v>1592</v>
      </c>
      <c r="V11" s="490" t="s">
        <v>1588</v>
      </c>
    </row>
    <row r="12" spans="2:22" ht="12.75" customHeight="1">
      <c r="B12" s="489" t="s">
        <v>124</v>
      </c>
      <c r="C12" s="487">
        <v>6</v>
      </c>
      <c r="D12" s="423"/>
      <c r="E12" s="489" t="s">
        <v>1593</v>
      </c>
      <c r="F12" s="488">
        <v>5</v>
      </c>
      <c r="H12" s="486" t="s">
        <v>103</v>
      </c>
      <c r="I12" s="487">
        <v>5</v>
      </c>
      <c r="K12" s="486" t="s">
        <v>99</v>
      </c>
      <c r="L12" s="487">
        <v>5</v>
      </c>
      <c r="N12" s="489" t="s">
        <v>95</v>
      </c>
      <c r="O12" s="488">
        <v>6</v>
      </c>
      <c r="P12" s="423"/>
    </row>
    <row r="13" spans="2:22" ht="12.75" customHeight="1">
      <c r="B13" s="489" t="s">
        <v>145</v>
      </c>
      <c r="C13" s="488">
        <v>4</v>
      </c>
      <c r="D13" s="423"/>
      <c r="E13" s="486" t="s">
        <v>177</v>
      </c>
      <c r="F13" s="487">
        <v>4</v>
      </c>
      <c r="H13" s="486" t="s">
        <v>1135</v>
      </c>
      <c r="I13" s="487">
        <v>3</v>
      </c>
      <c r="K13" s="486" t="s">
        <v>120</v>
      </c>
      <c r="L13" s="487">
        <v>4</v>
      </c>
      <c r="N13" s="486" t="s">
        <v>99</v>
      </c>
      <c r="O13" s="487">
        <v>5</v>
      </c>
      <c r="P13" s="423"/>
    </row>
    <row r="14" spans="2:22" ht="12.75" customHeight="1">
      <c r="B14" s="489" t="s">
        <v>1135</v>
      </c>
      <c r="C14" s="488">
        <v>3</v>
      </c>
      <c r="D14" s="423"/>
      <c r="E14" s="486" t="s">
        <v>123</v>
      </c>
      <c r="F14" s="487">
        <v>4</v>
      </c>
      <c r="H14" s="489" t="s">
        <v>123</v>
      </c>
      <c r="I14" s="488">
        <v>1</v>
      </c>
      <c r="K14" s="489" t="s">
        <v>174</v>
      </c>
      <c r="L14" s="488">
        <v>2</v>
      </c>
      <c r="N14" s="489" t="s">
        <v>1590</v>
      </c>
      <c r="O14" s="488">
        <v>4</v>
      </c>
      <c r="P14" s="423"/>
    </row>
    <row r="15" spans="2:22" ht="12.75" customHeight="1">
      <c r="B15" s="486" t="s">
        <v>99</v>
      </c>
      <c r="C15" s="488">
        <v>2</v>
      </c>
      <c r="D15" s="423"/>
      <c r="E15" s="489" t="s">
        <v>90</v>
      </c>
      <c r="F15" s="488">
        <v>4</v>
      </c>
      <c r="H15" s="486" t="s">
        <v>93</v>
      </c>
      <c r="I15" s="487">
        <v>1</v>
      </c>
      <c r="K15" s="486" t="s">
        <v>150</v>
      </c>
      <c r="L15" s="487">
        <v>2</v>
      </c>
      <c r="N15" s="486" t="s">
        <v>122</v>
      </c>
      <c r="O15" s="487">
        <v>3</v>
      </c>
      <c r="P15" s="423"/>
    </row>
    <row r="16" spans="2:22" ht="12.75" customHeight="1">
      <c r="B16" s="486" t="s">
        <v>118</v>
      </c>
      <c r="C16" s="487">
        <v>2</v>
      </c>
      <c r="D16" s="423"/>
      <c r="E16" s="489" t="s">
        <v>196</v>
      </c>
      <c r="F16" s="488">
        <v>2</v>
      </c>
      <c r="H16" s="491"/>
      <c r="I16" s="492"/>
      <c r="K16" s="489" t="s">
        <v>186</v>
      </c>
      <c r="L16" s="488">
        <v>1</v>
      </c>
      <c r="N16" s="486" t="s">
        <v>1628</v>
      </c>
      <c r="O16" s="487">
        <v>2</v>
      </c>
      <c r="P16" s="423"/>
    </row>
    <row r="17" spans="2:16">
      <c r="B17" s="486" t="s">
        <v>125</v>
      </c>
      <c r="C17" s="487">
        <v>1</v>
      </c>
      <c r="D17" s="423"/>
      <c r="E17" s="489" t="s">
        <v>154</v>
      </c>
      <c r="F17" s="488">
        <v>1</v>
      </c>
      <c r="H17" s="491"/>
      <c r="I17" s="492"/>
      <c r="K17" s="491"/>
      <c r="L17" s="492"/>
      <c r="N17" s="491"/>
      <c r="O17" s="492"/>
      <c r="P17" s="423"/>
    </row>
    <row r="18" spans="2:16">
      <c r="B18" s="493"/>
      <c r="C18" s="494"/>
      <c r="D18" s="423"/>
      <c r="E18" s="491"/>
      <c r="F18" s="492"/>
      <c r="H18" s="491"/>
      <c r="I18" s="492"/>
      <c r="K18" s="491"/>
      <c r="L18" s="492"/>
      <c r="N18" s="491"/>
      <c r="O18" s="492"/>
      <c r="P18" s="423"/>
    </row>
    <row r="19" spans="2:16">
      <c r="B19" s="495"/>
      <c r="C19" s="492"/>
      <c r="D19" s="423"/>
      <c r="E19" s="491"/>
      <c r="F19" s="492"/>
      <c r="H19" s="491"/>
      <c r="I19" s="492"/>
      <c r="K19" s="491"/>
      <c r="L19" s="492"/>
      <c r="N19" s="491"/>
      <c r="O19" s="492"/>
      <c r="P19" s="423"/>
    </row>
    <row r="20" spans="2:16">
      <c r="B20" s="496"/>
      <c r="C20" s="497"/>
      <c r="D20" s="423"/>
      <c r="E20" s="491"/>
      <c r="F20" s="492"/>
      <c r="H20" s="491"/>
      <c r="I20" s="492"/>
      <c r="K20" s="491"/>
      <c r="L20" s="492"/>
      <c r="N20" s="491"/>
      <c r="O20" s="492"/>
      <c r="P20" s="423"/>
    </row>
    <row r="21" spans="2:16">
      <c r="B21" s="496"/>
      <c r="C21" s="497"/>
      <c r="D21" s="423"/>
      <c r="E21" s="498"/>
      <c r="F21" s="499"/>
      <c r="H21" s="491"/>
      <c r="I21" s="492"/>
      <c r="K21" s="491"/>
      <c r="L21" s="492"/>
      <c r="N21" s="500"/>
      <c r="O21" s="501"/>
      <c r="P21" s="423"/>
    </row>
    <row r="22" spans="2:16" ht="13.15" customHeight="1">
      <c r="B22" s="496"/>
      <c r="C22" s="497"/>
      <c r="D22" s="423"/>
      <c r="E22" s="498"/>
      <c r="F22" s="499"/>
      <c r="H22" s="498"/>
      <c r="I22" s="499"/>
      <c r="K22" s="500"/>
      <c r="L22" s="501"/>
      <c r="N22" s="498"/>
      <c r="O22" s="501"/>
      <c r="P22" s="423"/>
    </row>
    <row r="23" spans="2:16">
      <c r="B23" s="502"/>
      <c r="C23" s="503"/>
      <c r="E23" s="504"/>
      <c r="F23" s="505"/>
      <c r="H23" s="504"/>
      <c r="I23" s="505"/>
      <c r="K23" s="506"/>
      <c r="L23" s="507"/>
      <c r="N23" s="506"/>
      <c r="O23" s="507"/>
    </row>
    <row r="24" spans="2:16" ht="13.5" customHeight="1">
      <c r="K24" s="4"/>
      <c r="L24" s="4"/>
    </row>
    <row r="25" spans="2:16">
      <c r="B25" s="35" t="s">
        <v>1512</v>
      </c>
      <c r="C25" s="43"/>
      <c r="E25" s="35" t="s">
        <v>1513</v>
      </c>
      <c r="F25" s="43"/>
      <c r="H25" s="35" t="s">
        <v>1514</v>
      </c>
      <c r="I25" s="43"/>
      <c r="K25" s="35" t="s">
        <v>1515</v>
      </c>
      <c r="L25" s="43"/>
      <c r="N25" s="35" t="s">
        <v>1516</v>
      </c>
      <c r="O25" s="43"/>
    </row>
    <row r="26" spans="2:16">
      <c r="B26" s="412" t="s">
        <v>44</v>
      </c>
      <c r="C26" s="439" t="s">
        <v>46</v>
      </c>
      <c r="E26" s="412" t="s">
        <v>44</v>
      </c>
      <c r="F26" s="413" t="s">
        <v>46</v>
      </c>
      <c r="H26" s="412" t="s">
        <v>44</v>
      </c>
      <c r="I26" s="413" t="s">
        <v>46</v>
      </c>
      <c r="K26" s="412" t="s">
        <v>44</v>
      </c>
      <c r="L26" s="413" t="s">
        <v>46</v>
      </c>
      <c r="N26" s="412" t="s">
        <v>44</v>
      </c>
      <c r="O26" s="413" t="s">
        <v>46</v>
      </c>
    </row>
    <row r="27" spans="2:16">
      <c r="B27" s="508" t="s">
        <v>122</v>
      </c>
      <c r="C27" s="509">
        <v>13</v>
      </c>
      <c r="E27" s="508" t="s">
        <v>1135</v>
      </c>
      <c r="F27" s="509">
        <v>13</v>
      </c>
      <c r="H27" s="484" t="s">
        <v>185</v>
      </c>
      <c r="I27" s="485">
        <v>12</v>
      </c>
      <c r="K27" s="508" t="s">
        <v>96</v>
      </c>
      <c r="L27" s="509">
        <v>39</v>
      </c>
      <c r="N27" s="484" t="s">
        <v>123</v>
      </c>
      <c r="O27" s="509">
        <v>21</v>
      </c>
    </row>
    <row r="28" spans="2:16">
      <c r="B28" s="486" t="s">
        <v>188</v>
      </c>
      <c r="C28" s="487">
        <v>9</v>
      </c>
      <c r="E28" s="486" t="s">
        <v>119</v>
      </c>
      <c r="F28" s="487">
        <v>12</v>
      </c>
      <c r="H28" s="486" t="s">
        <v>93</v>
      </c>
      <c r="I28" s="487">
        <v>12</v>
      </c>
      <c r="K28" s="489" t="s">
        <v>2648</v>
      </c>
      <c r="L28" s="487">
        <v>7</v>
      </c>
      <c r="N28" s="486" t="s">
        <v>122</v>
      </c>
      <c r="O28" s="487">
        <v>10</v>
      </c>
    </row>
    <row r="29" spans="2:16">
      <c r="B29" s="486" t="s">
        <v>99</v>
      </c>
      <c r="C29" s="487">
        <v>7</v>
      </c>
      <c r="E29" s="486" t="s">
        <v>519</v>
      </c>
      <c r="F29" s="487">
        <v>7</v>
      </c>
      <c r="H29" s="486" t="s">
        <v>122</v>
      </c>
      <c r="I29" s="487">
        <v>10</v>
      </c>
      <c r="K29" s="489" t="s">
        <v>113</v>
      </c>
      <c r="L29" s="488">
        <v>3</v>
      </c>
      <c r="N29" s="486" t="s">
        <v>95</v>
      </c>
      <c r="O29" s="487">
        <v>5</v>
      </c>
    </row>
    <row r="30" spans="2:16">
      <c r="B30" s="489" t="s">
        <v>92</v>
      </c>
      <c r="C30" s="487">
        <v>6</v>
      </c>
      <c r="E30" s="486" t="s">
        <v>174</v>
      </c>
      <c r="F30" s="487">
        <v>5</v>
      </c>
      <c r="H30" s="486" t="s">
        <v>99</v>
      </c>
      <c r="I30" s="487">
        <v>7</v>
      </c>
      <c r="K30" s="486" t="s">
        <v>99</v>
      </c>
      <c r="L30" s="487">
        <v>3</v>
      </c>
      <c r="N30" s="486" t="s">
        <v>1594</v>
      </c>
      <c r="O30" s="487">
        <v>3</v>
      </c>
    </row>
    <row r="31" spans="2:16">
      <c r="B31" s="486" t="s">
        <v>90</v>
      </c>
      <c r="C31" s="487">
        <v>4</v>
      </c>
      <c r="E31" s="489" t="s">
        <v>149</v>
      </c>
      <c r="F31" s="488">
        <v>5</v>
      </c>
      <c r="H31" s="486" t="s">
        <v>127</v>
      </c>
      <c r="I31" s="487">
        <v>4</v>
      </c>
      <c r="K31" s="486" t="s">
        <v>77</v>
      </c>
      <c r="L31" s="487">
        <v>2</v>
      </c>
      <c r="N31" s="489" t="s">
        <v>2649</v>
      </c>
      <c r="O31" s="488">
        <v>2</v>
      </c>
    </row>
    <row r="32" spans="2:16">
      <c r="B32" s="486" t="s">
        <v>126</v>
      </c>
      <c r="C32" s="487">
        <v>3</v>
      </c>
      <c r="E32" s="489" t="s">
        <v>122</v>
      </c>
      <c r="F32" s="488">
        <v>3</v>
      </c>
      <c r="H32" s="489" t="s">
        <v>1135</v>
      </c>
      <c r="I32" s="488">
        <v>2</v>
      </c>
      <c r="K32" s="489" t="s">
        <v>174</v>
      </c>
      <c r="L32" s="488">
        <v>1</v>
      </c>
      <c r="N32" s="486" t="s">
        <v>90</v>
      </c>
      <c r="O32" s="487">
        <v>1</v>
      </c>
    </row>
    <row r="33" spans="2:15">
      <c r="B33" s="489" t="s">
        <v>79</v>
      </c>
      <c r="C33" s="488">
        <v>3</v>
      </c>
      <c r="E33" s="486" t="s">
        <v>109</v>
      </c>
      <c r="F33" s="487">
        <v>2</v>
      </c>
      <c r="H33" s="489" t="s">
        <v>96</v>
      </c>
      <c r="I33" s="488">
        <v>1</v>
      </c>
      <c r="K33" s="486" t="s">
        <v>188</v>
      </c>
      <c r="L33" s="487">
        <v>1</v>
      </c>
      <c r="N33" s="489" t="s">
        <v>150</v>
      </c>
      <c r="O33" s="488">
        <v>1</v>
      </c>
    </row>
    <row r="34" spans="2:15">
      <c r="B34" s="486" t="s">
        <v>174</v>
      </c>
      <c r="C34" s="487">
        <v>1</v>
      </c>
      <c r="E34" s="489" t="s">
        <v>2648</v>
      </c>
      <c r="F34" s="488">
        <v>2</v>
      </c>
      <c r="H34" s="491"/>
      <c r="I34" s="492"/>
      <c r="K34" s="491"/>
      <c r="L34" s="492"/>
      <c r="N34" s="491"/>
      <c r="O34" s="492"/>
    </row>
    <row r="35" spans="2:15">
      <c r="B35" s="489" t="s">
        <v>162</v>
      </c>
      <c r="C35" s="488">
        <v>1</v>
      </c>
      <c r="E35" s="486" t="s">
        <v>186</v>
      </c>
      <c r="F35" s="487">
        <v>1</v>
      </c>
      <c r="H35" s="491"/>
      <c r="I35" s="492"/>
      <c r="K35" s="491"/>
      <c r="L35" s="492"/>
      <c r="N35" s="491"/>
      <c r="O35" s="492"/>
    </row>
    <row r="36" spans="2:15">
      <c r="B36" s="491"/>
      <c r="C36" s="492"/>
      <c r="E36" s="489" t="s">
        <v>599</v>
      </c>
      <c r="F36" s="488">
        <v>1</v>
      </c>
      <c r="H36" s="491"/>
      <c r="I36" s="492"/>
      <c r="K36" s="491"/>
      <c r="L36" s="492"/>
      <c r="N36" s="491"/>
      <c r="O36" s="492"/>
    </row>
    <row r="37" spans="2:15">
      <c r="B37" s="491"/>
      <c r="C37" s="492"/>
      <c r="E37" s="491"/>
      <c r="F37" s="492"/>
      <c r="H37" s="491"/>
      <c r="I37" s="492"/>
      <c r="K37" s="491"/>
      <c r="L37" s="492"/>
      <c r="N37" s="491"/>
      <c r="O37" s="492"/>
    </row>
    <row r="38" spans="2:15">
      <c r="B38" s="500"/>
      <c r="C38" s="501"/>
      <c r="E38" s="500"/>
      <c r="F38" s="501"/>
      <c r="H38" s="500"/>
      <c r="I38" s="501"/>
      <c r="K38" s="498"/>
      <c r="L38" s="501"/>
      <c r="N38" s="500"/>
      <c r="O38" s="501"/>
    </row>
    <row r="39" spans="2:15">
      <c r="B39" s="500"/>
      <c r="C39" s="501"/>
      <c r="E39" s="500"/>
      <c r="F39" s="501"/>
      <c r="H39" s="500"/>
      <c r="I39" s="501"/>
      <c r="K39" s="500"/>
      <c r="L39" s="501"/>
      <c r="N39" s="500"/>
      <c r="O39" s="501"/>
    </row>
    <row r="40" spans="2:15">
      <c r="B40" s="500"/>
      <c r="C40" s="501"/>
      <c r="E40" s="500"/>
      <c r="F40" s="501"/>
      <c r="H40" s="500"/>
      <c r="I40" s="501"/>
      <c r="K40" s="500"/>
      <c r="L40" s="501"/>
      <c r="N40" s="500"/>
      <c r="O40" s="501"/>
    </row>
    <row r="41" spans="2:15">
      <c r="B41" s="506"/>
      <c r="C41" s="507"/>
      <c r="E41" s="506"/>
      <c r="F41" s="507"/>
      <c r="H41" s="506"/>
      <c r="I41" s="507"/>
      <c r="K41" s="506"/>
      <c r="L41" s="507"/>
      <c r="N41" s="506"/>
      <c r="O41" s="507"/>
    </row>
    <row r="43" spans="2:15">
      <c r="B43" s="35" t="s">
        <v>1517</v>
      </c>
      <c r="C43" s="43"/>
      <c r="E43" s="35" t="s">
        <v>1518</v>
      </c>
      <c r="F43" s="43"/>
      <c r="H43" s="35" t="s">
        <v>1519</v>
      </c>
      <c r="I43" s="43"/>
      <c r="K43" s="35" t="s">
        <v>1520</v>
      </c>
      <c r="L43" s="43"/>
      <c r="N43" s="35" t="s">
        <v>1521</v>
      </c>
      <c r="O43" s="43"/>
    </row>
    <row r="44" spans="2:15">
      <c r="B44" s="412" t="s">
        <v>44</v>
      </c>
      <c r="C44" s="413" t="s">
        <v>46</v>
      </c>
      <c r="E44" s="412" t="s">
        <v>44</v>
      </c>
      <c r="F44" s="413" t="s">
        <v>46</v>
      </c>
      <c r="H44" s="412" t="s">
        <v>44</v>
      </c>
      <c r="I44" s="413" t="s">
        <v>46</v>
      </c>
      <c r="K44" s="412" t="s">
        <v>44</v>
      </c>
      <c r="L44" s="413" t="s">
        <v>46</v>
      </c>
      <c r="N44" s="412" t="s">
        <v>44</v>
      </c>
      <c r="O44" s="413" t="s">
        <v>46</v>
      </c>
    </row>
    <row r="45" spans="2:15">
      <c r="B45" s="484" t="s">
        <v>190</v>
      </c>
      <c r="C45" s="485">
        <v>14</v>
      </c>
      <c r="E45" s="508" t="s">
        <v>63</v>
      </c>
      <c r="F45" s="509">
        <v>17</v>
      </c>
      <c r="H45" s="508" t="s">
        <v>122</v>
      </c>
      <c r="I45" s="509">
        <v>24</v>
      </c>
      <c r="K45" s="508" t="s">
        <v>107</v>
      </c>
      <c r="L45" s="509">
        <v>14</v>
      </c>
      <c r="N45" s="508" t="s">
        <v>122</v>
      </c>
      <c r="O45" s="509">
        <v>12</v>
      </c>
    </row>
    <row r="46" spans="2:15">
      <c r="B46" s="486" t="s">
        <v>110</v>
      </c>
      <c r="C46" s="487">
        <v>12</v>
      </c>
      <c r="E46" s="486" t="s">
        <v>519</v>
      </c>
      <c r="F46" s="487">
        <v>14</v>
      </c>
      <c r="H46" s="489" t="s">
        <v>167</v>
      </c>
      <c r="I46" s="488">
        <v>10</v>
      </c>
      <c r="K46" s="489" t="s">
        <v>114</v>
      </c>
      <c r="L46" s="488">
        <v>11</v>
      </c>
      <c r="N46" s="486" t="s">
        <v>92</v>
      </c>
      <c r="O46" s="487">
        <v>11</v>
      </c>
    </row>
    <row r="47" spans="2:15">
      <c r="B47" s="486" t="s">
        <v>120</v>
      </c>
      <c r="C47" s="487">
        <v>7</v>
      </c>
      <c r="E47" s="489" t="s">
        <v>90</v>
      </c>
      <c r="F47" s="488">
        <v>10</v>
      </c>
      <c r="H47" s="486" t="s">
        <v>109</v>
      </c>
      <c r="I47" s="487">
        <v>8</v>
      </c>
      <c r="K47" s="486" t="s">
        <v>2650</v>
      </c>
      <c r="L47" s="487">
        <v>10</v>
      </c>
      <c r="N47" s="486" t="s">
        <v>123</v>
      </c>
      <c r="O47" s="487">
        <v>7</v>
      </c>
    </row>
    <row r="48" spans="2:15">
      <c r="B48" s="486" t="s">
        <v>355</v>
      </c>
      <c r="C48" s="487">
        <v>4</v>
      </c>
      <c r="E48" s="486" t="s">
        <v>116</v>
      </c>
      <c r="F48" s="487">
        <v>6</v>
      </c>
      <c r="H48" s="486" t="s">
        <v>2651</v>
      </c>
      <c r="I48" s="487">
        <v>3</v>
      </c>
      <c r="K48" s="486" t="s">
        <v>121</v>
      </c>
      <c r="L48" s="487">
        <v>7</v>
      </c>
      <c r="N48" s="486" t="s">
        <v>96</v>
      </c>
      <c r="O48" s="487">
        <v>5</v>
      </c>
    </row>
    <row r="49" spans="2:15">
      <c r="B49" s="489" t="s">
        <v>599</v>
      </c>
      <c r="C49" s="488">
        <v>4</v>
      </c>
      <c r="E49" s="489" t="s">
        <v>1597</v>
      </c>
      <c r="F49" s="488">
        <v>1</v>
      </c>
      <c r="H49" s="486" t="s">
        <v>2652</v>
      </c>
      <c r="I49" s="487">
        <v>2</v>
      </c>
      <c r="K49" s="489" t="s">
        <v>174</v>
      </c>
      <c r="L49" s="488">
        <v>5</v>
      </c>
      <c r="N49" s="486" t="s">
        <v>93</v>
      </c>
      <c r="O49" s="487">
        <v>5</v>
      </c>
    </row>
    <row r="50" spans="2:15">
      <c r="B50" s="486" t="s">
        <v>171</v>
      </c>
      <c r="C50" s="487">
        <v>2</v>
      </c>
      <c r="E50" s="486" t="s">
        <v>118</v>
      </c>
      <c r="F50" s="487">
        <v>1</v>
      </c>
      <c r="H50" s="489" t="s">
        <v>187</v>
      </c>
      <c r="I50" s="488">
        <v>1</v>
      </c>
      <c r="K50" s="489" t="s">
        <v>191</v>
      </c>
      <c r="L50" s="488">
        <v>2</v>
      </c>
      <c r="N50" s="489" t="s">
        <v>95</v>
      </c>
      <c r="O50" s="488">
        <v>4</v>
      </c>
    </row>
    <row r="51" spans="2:15">
      <c r="B51" s="489" t="s">
        <v>138</v>
      </c>
      <c r="C51" s="488">
        <v>2</v>
      </c>
      <c r="E51" s="491"/>
      <c r="F51" s="492"/>
      <c r="H51" s="491"/>
      <c r="I51" s="492"/>
      <c r="K51" s="486" t="s">
        <v>1533</v>
      </c>
      <c r="L51" s="487">
        <v>1</v>
      </c>
      <c r="N51" s="486" t="s">
        <v>101</v>
      </c>
      <c r="O51" s="487">
        <v>2</v>
      </c>
    </row>
    <row r="52" spans="2:15">
      <c r="B52" s="486" t="s">
        <v>2653</v>
      </c>
      <c r="C52" s="487">
        <v>1</v>
      </c>
      <c r="E52" s="491"/>
      <c r="F52" s="492"/>
      <c r="H52" s="491"/>
      <c r="I52" s="492"/>
      <c r="K52" s="491"/>
      <c r="L52" s="492"/>
      <c r="N52" s="489" t="s">
        <v>2654</v>
      </c>
      <c r="O52" s="488">
        <v>1</v>
      </c>
    </row>
    <row r="53" spans="2:15">
      <c r="B53" s="489" t="s">
        <v>92</v>
      </c>
      <c r="C53" s="488">
        <v>1</v>
      </c>
      <c r="E53" s="500"/>
      <c r="F53" s="510"/>
      <c r="H53" s="491"/>
      <c r="I53" s="492"/>
      <c r="K53" s="491"/>
      <c r="L53" s="492"/>
      <c r="N53" s="491"/>
      <c r="O53" s="492"/>
    </row>
    <row r="54" spans="2:15">
      <c r="B54" s="491"/>
      <c r="C54" s="492"/>
      <c r="E54" s="500"/>
      <c r="F54" s="501"/>
      <c r="H54" s="491"/>
      <c r="I54" s="492"/>
      <c r="K54" s="500"/>
      <c r="L54" s="501"/>
      <c r="N54" s="491"/>
      <c r="O54" s="492"/>
    </row>
    <row r="55" spans="2:15">
      <c r="B55" s="491"/>
      <c r="C55" s="492"/>
      <c r="E55" s="500"/>
      <c r="F55" s="501"/>
      <c r="H55" s="500"/>
      <c r="I55" s="501"/>
      <c r="K55" s="500"/>
      <c r="L55" s="501"/>
      <c r="N55" s="491"/>
      <c r="O55" s="492"/>
    </row>
    <row r="56" spans="2:15">
      <c r="B56" s="491"/>
      <c r="C56" s="492"/>
      <c r="E56" s="500"/>
      <c r="F56" s="501"/>
      <c r="H56" s="500"/>
      <c r="I56" s="501"/>
      <c r="K56" s="500"/>
      <c r="L56" s="501"/>
      <c r="N56" s="491"/>
      <c r="O56" s="492"/>
    </row>
    <row r="57" spans="2:15">
      <c r="B57" s="500"/>
      <c r="C57" s="501"/>
      <c r="E57" s="500"/>
      <c r="F57" s="501"/>
      <c r="H57" s="500"/>
      <c r="I57" s="501"/>
      <c r="K57" s="500"/>
      <c r="L57" s="501"/>
      <c r="N57" s="491"/>
      <c r="O57" s="492"/>
    </row>
    <row r="58" spans="2:15">
      <c r="B58" s="500"/>
      <c r="C58" s="501"/>
      <c r="E58" s="500"/>
      <c r="F58" s="501"/>
      <c r="H58" s="500"/>
      <c r="I58" s="501"/>
      <c r="K58" s="500"/>
      <c r="L58" s="501"/>
      <c r="N58" s="500"/>
      <c r="O58" s="501"/>
    </row>
    <row r="59" spans="2:15">
      <c r="B59" s="506"/>
      <c r="C59" s="507"/>
      <c r="E59" s="506"/>
      <c r="F59" s="507"/>
      <c r="H59" s="506"/>
      <c r="I59" s="507"/>
      <c r="K59" s="506"/>
      <c r="L59" s="507"/>
      <c r="N59" s="506"/>
      <c r="O59" s="507"/>
    </row>
    <row r="61" spans="2:15">
      <c r="B61" s="35" t="s">
        <v>1522</v>
      </c>
      <c r="C61" s="43"/>
      <c r="E61" s="35" t="s">
        <v>1523</v>
      </c>
      <c r="F61" s="43"/>
      <c r="H61" s="35" t="s">
        <v>1524</v>
      </c>
      <c r="I61" s="43"/>
      <c r="K61" s="35" t="s">
        <v>1525</v>
      </c>
      <c r="L61" s="43"/>
      <c r="N61" s="35" t="s">
        <v>1526</v>
      </c>
      <c r="O61" s="43"/>
    </row>
    <row r="62" spans="2:15">
      <c r="B62" s="442" t="s">
        <v>44</v>
      </c>
      <c r="C62" s="443" t="s">
        <v>46</v>
      </c>
      <c r="E62" s="442" t="s">
        <v>44</v>
      </c>
      <c r="F62" s="443" t="s">
        <v>46</v>
      </c>
      <c r="H62" s="442" t="s">
        <v>44</v>
      </c>
      <c r="I62" s="443" t="s">
        <v>46</v>
      </c>
      <c r="K62" s="442" t="s">
        <v>44</v>
      </c>
      <c r="L62" s="443" t="s">
        <v>46</v>
      </c>
      <c r="N62" s="442" t="s">
        <v>44</v>
      </c>
      <c r="O62" s="443" t="s">
        <v>46</v>
      </c>
    </row>
    <row r="63" spans="2:15">
      <c r="B63" s="508" t="s">
        <v>99</v>
      </c>
      <c r="C63" s="509">
        <v>9</v>
      </c>
      <c r="E63" s="508" t="s">
        <v>1135</v>
      </c>
      <c r="F63" s="509">
        <v>17</v>
      </c>
      <c r="H63" s="508" t="s">
        <v>1250</v>
      </c>
      <c r="I63" s="509">
        <v>23</v>
      </c>
      <c r="K63" s="508" t="s">
        <v>120</v>
      </c>
      <c r="L63" s="509">
        <v>15</v>
      </c>
      <c r="N63" s="484" t="s">
        <v>178</v>
      </c>
      <c r="O63" s="509">
        <v>12</v>
      </c>
    </row>
    <row r="64" spans="2:15">
      <c r="B64" s="489" t="s">
        <v>195</v>
      </c>
      <c r="C64" s="488">
        <v>9</v>
      </c>
      <c r="E64" s="486" t="s">
        <v>73</v>
      </c>
      <c r="F64" s="487">
        <v>7</v>
      </c>
      <c r="H64" s="486" t="s">
        <v>90</v>
      </c>
      <c r="I64" s="487">
        <v>11</v>
      </c>
      <c r="K64" s="486" t="s">
        <v>92</v>
      </c>
      <c r="L64" s="487">
        <v>11</v>
      </c>
      <c r="N64" s="486" t="s">
        <v>170</v>
      </c>
      <c r="O64" s="487">
        <v>12</v>
      </c>
    </row>
    <row r="65" spans="2:15">
      <c r="B65" s="486" t="s">
        <v>114</v>
      </c>
      <c r="C65" s="487">
        <v>6</v>
      </c>
      <c r="E65" s="489" t="s">
        <v>115</v>
      </c>
      <c r="F65" s="488">
        <v>5</v>
      </c>
      <c r="H65" s="486" t="s">
        <v>1135</v>
      </c>
      <c r="I65" s="487">
        <v>10</v>
      </c>
      <c r="K65" s="489" t="s">
        <v>110</v>
      </c>
      <c r="L65" s="488">
        <v>6</v>
      </c>
      <c r="N65" s="486" t="s">
        <v>107</v>
      </c>
      <c r="O65" s="487">
        <v>9</v>
      </c>
    </row>
    <row r="66" spans="2:15">
      <c r="B66" s="486" t="s">
        <v>151</v>
      </c>
      <c r="C66" s="487">
        <v>5</v>
      </c>
      <c r="E66" s="489" t="s">
        <v>850</v>
      </c>
      <c r="F66" s="488">
        <v>4</v>
      </c>
      <c r="H66" s="486" t="s">
        <v>2655</v>
      </c>
      <c r="I66" s="487">
        <v>4</v>
      </c>
      <c r="K66" s="489" t="s">
        <v>1594</v>
      </c>
      <c r="L66" s="487">
        <v>6</v>
      </c>
      <c r="N66" s="486" t="s">
        <v>93</v>
      </c>
      <c r="O66" s="487">
        <v>7</v>
      </c>
    </row>
    <row r="67" spans="2:15">
      <c r="B67" s="489" t="s">
        <v>92</v>
      </c>
      <c r="C67" s="488">
        <v>4</v>
      </c>
      <c r="E67" s="489" t="s">
        <v>99</v>
      </c>
      <c r="F67" s="488">
        <v>3</v>
      </c>
      <c r="H67" s="486" t="s">
        <v>93</v>
      </c>
      <c r="I67" s="487">
        <v>3</v>
      </c>
      <c r="K67" s="486" t="s">
        <v>173</v>
      </c>
      <c r="L67" s="487">
        <v>4</v>
      </c>
      <c r="N67" s="489" t="s">
        <v>1345</v>
      </c>
      <c r="O67" s="488">
        <v>5</v>
      </c>
    </row>
    <row r="68" spans="2:15">
      <c r="B68" s="486" t="s">
        <v>96</v>
      </c>
      <c r="C68" s="487">
        <v>3</v>
      </c>
      <c r="E68" s="486" t="s">
        <v>2656</v>
      </c>
      <c r="F68" s="487">
        <v>3</v>
      </c>
      <c r="H68" s="486" t="s">
        <v>2653</v>
      </c>
      <c r="I68" s="487">
        <v>1</v>
      </c>
      <c r="K68" s="489" t="s">
        <v>190</v>
      </c>
      <c r="L68" s="488">
        <v>4</v>
      </c>
      <c r="N68" s="489" t="s">
        <v>113</v>
      </c>
      <c r="O68" s="488">
        <v>4</v>
      </c>
    </row>
    <row r="69" spans="2:15">
      <c r="B69" s="486" t="s">
        <v>93</v>
      </c>
      <c r="C69" s="487">
        <v>3</v>
      </c>
      <c r="E69" s="489" t="s">
        <v>187</v>
      </c>
      <c r="F69" s="488">
        <v>2</v>
      </c>
      <c r="H69" s="489" t="s">
        <v>174</v>
      </c>
      <c r="I69" s="488">
        <v>1</v>
      </c>
      <c r="K69" s="486" t="s">
        <v>123</v>
      </c>
      <c r="L69" s="487">
        <v>1</v>
      </c>
      <c r="N69" s="486" t="s">
        <v>120</v>
      </c>
      <c r="O69" s="487">
        <v>4</v>
      </c>
    </row>
    <row r="70" spans="2:15">
      <c r="B70" s="486" t="s">
        <v>172</v>
      </c>
      <c r="C70" s="487">
        <v>2</v>
      </c>
      <c r="E70" s="489" t="s">
        <v>122</v>
      </c>
      <c r="F70" s="488">
        <v>1</v>
      </c>
      <c r="H70" s="491"/>
      <c r="I70" s="492"/>
      <c r="K70" s="491"/>
      <c r="L70" s="492"/>
      <c r="N70" s="489" t="s">
        <v>196</v>
      </c>
      <c r="O70" s="488">
        <v>2</v>
      </c>
    </row>
    <row r="71" spans="2:15">
      <c r="B71" s="489" t="s">
        <v>1594</v>
      </c>
      <c r="C71" s="488">
        <v>1</v>
      </c>
      <c r="E71" s="491"/>
      <c r="F71" s="492"/>
      <c r="H71" s="500"/>
      <c r="I71" s="501"/>
      <c r="K71" s="500"/>
      <c r="L71" s="501"/>
      <c r="N71" s="486" t="s">
        <v>127</v>
      </c>
      <c r="O71" s="487">
        <v>1</v>
      </c>
    </row>
    <row r="72" spans="2:15">
      <c r="B72" s="486" t="s">
        <v>127</v>
      </c>
      <c r="C72" s="487">
        <v>1</v>
      </c>
      <c r="E72" s="491"/>
      <c r="F72" s="492"/>
      <c r="H72" s="500"/>
      <c r="I72" s="501"/>
      <c r="K72" s="500"/>
      <c r="L72" s="501"/>
      <c r="N72" s="500"/>
      <c r="O72" s="501"/>
    </row>
    <row r="73" spans="2:15">
      <c r="B73" s="491"/>
      <c r="C73" s="492"/>
      <c r="E73" s="491"/>
      <c r="F73" s="492"/>
      <c r="H73" s="500"/>
      <c r="I73" s="501"/>
      <c r="K73" s="500"/>
      <c r="L73" s="501"/>
      <c r="N73" s="500"/>
      <c r="O73" s="501"/>
    </row>
    <row r="74" spans="2:15">
      <c r="B74" s="500"/>
      <c r="C74" s="501"/>
      <c r="E74" s="500"/>
      <c r="F74" s="501"/>
      <c r="H74" s="500"/>
      <c r="I74" s="501"/>
      <c r="K74" s="500"/>
      <c r="L74" s="501"/>
      <c r="N74" s="500"/>
      <c r="O74" s="501"/>
    </row>
    <row r="75" spans="2:15">
      <c r="B75" s="506"/>
      <c r="C75" s="507"/>
      <c r="E75" s="506"/>
      <c r="F75" s="507"/>
      <c r="H75" s="506"/>
      <c r="I75" s="507"/>
      <c r="K75" s="506"/>
      <c r="L75" s="507"/>
      <c r="N75" s="506"/>
      <c r="O75" s="507"/>
    </row>
    <row r="77" spans="2:15">
      <c r="B77" s="35" t="s">
        <v>1528</v>
      </c>
      <c r="C77" s="43"/>
      <c r="E77" s="35" t="s">
        <v>1529</v>
      </c>
      <c r="F77" s="43"/>
      <c r="H77" s="35" t="s">
        <v>1530</v>
      </c>
      <c r="I77" s="43"/>
      <c r="K77" s="35" t="s">
        <v>1531</v>
      </c>
      <c r="L77" s="43"/>
      <c r="N77" s="35" t="s">
        <v>1532</v>
      </c>
      <c r="O77" s="43"/>
    </row>
    <row r="78" spans="2:15">
      <c r="B78" s="442" t="s">
        <v>44</v>
      </c>
      <c r="C78" s="443" t="s">
        <v>46</v>
      </c>
      <c r="E78" s="442" t="s">
        <v>44</v>
      </c>
      <c r="F78" s="443" t="s">
        <v>46</v>
      </c>
      <c r="H78" s="442" t="s">
        <v>44</v>
      </c>
      <c r="I78" s="443" t="s">
        <v>46</v>
      </c>
      <c r="K78" s="442" t="s">
        <v>44</v>
      </c>
      <c r="L78" s="443" t="s">
        <v>46</v>
      </c>
      <c r="N78" s="442" t="s">
        <v>44</v>
      </c>
      <c r="O78" s="443" t="s">
        <v>46</v>
      </c>
    </row>
    <row r="79" spans="2:15">
      <c r="B79" s="508" t="s">
        <v>109</v>
      </c>
      <c r="C79" s="509">
        <v>17</v>
      </c>
      <c r="E79" s="484" t="s">
        <v>95</v>
      </c>
      <c r="F79" s="509">
        <v>19</v>
      </c>
      <c r="H79" s="508" t="s">
        <v>1135</v>
      </c>
      <c r="I79" s="509">
        <v>14</v>
      </c>
      <c r="K79" s="508" t="s">
        <v>118</v>
      </c>
      <c r="L79" s="509">
        <v>9</v>
      </c>
      <c r="N79" s="508" t="s">
        <v>90</v>
      </c>
      <c r="O79" s="509">
        <v>15</v>
      </c>
    </row>
    <row r="80" spans="2:15">
      <c r="B80" s="486" t="s">
        <v>92</v>
      </c>
      <c r="C80" s="487">
        <v>16</v>
      </c>
      <c r="E80" s="486" t="s">
        <v>1487</v>
      </c>
      <c r="F80" s="487">
        <v>11</v>
      </c>
      <c r="H80" s="486" t="s">
        <v>122</v>
      </c>
      <c r="I80" s="487">
        <v>7</v>
      </c>
      <c r="K80" s="489" t="s">
        <v>2657</v>
      </c>
      <c r="L80" s="488">
        <v>9</v>
      </c>
      <c r="N80" s="486" t="s">
        <v>586</v>
      </c>
      <c r="O80" s="487">
        <v>11</v>
      </c>
    </row>
    <row r="81" spans="2:15">
      <c r="B81" s="489" t="s">
        <v>1527</v>
      </c>
      <c r="C81" s="488">
        <v>7</v>
      </c>
      <c r="E81" s="489" t="s">
        <v>122</v>
      </c>
      <c r="F81" s="488">
        <v>5</v>
      </c>
      <c r="H81" s="489" t="s">
        <v>1597</v>
      </c>
      <c r="I81" s="488">
        <v>6</v>
      </c>
      <c r="K81" s="486" t="s">
        <v>186</v>
      </c>
      <c r="L81" s="487">
        <v>7</v>
      </c>
      <c r="N81" s="486" t="s">
        <v>1135</v>
      </c>
      <c r="O81" s="487">
        <v>9</v>
      </c>
    </row>
    <row r="82" spans="2:15">
      <c r="B82" s="486" t="s">
        <v>110</v>
      </c>
      <c r="C82" s="487">
        <v>6</v>
      </c>
      <c r="E82" s="486" t="s">
        <v>96</v>
      </c>
      <c r="F82" s="487">
        <v>4</v>
      </c>
      <c r="H82" s="486" t="s">
        <v>99</v>
      </c>
      <c r="I82" s="487">
        <v>6</v>
      </c>
      <c r="K82" s="489" t="s">
        <v>92</v>
      </c>
      <c r="L82" s="488">
        <v>6</v>
      </c>
      <c r="N82" s="486" t="s">
        <v>99</v>
      </c>
      <c r="O82" s="487">
        <v>8</v>
      </c>
    </row>
    <row r="83" spans="2:15">
      <c r="B83" s="486" t="s">
        <v>87</v>
      </c>
      <c r="C83" s="487">
        <v>2</v>
      </c>
      <c r="E83" s="489" t="s">
        <v>850</v>
      </c>
      <c r="F83" s="488">
        <v>4</v>
      </c>
      <c r="H83" s="486" t="s">
        <v>119</v>
      </c>
      <c r="I83" s="487">
        <v>5</v>
      </c>
      <c r="K83" s="486" t="s">
        <v>1135</v>
      </c>
      <c r="L83" s="487">
        <v>4</v>
      </c>
      <c r="N83" s="489" t="s">
        <v>2658</v>
      </c>
      <c r="O83" s="488">
        <v>4</v>
      </c>
    </row>
    <row r="84" spans="2:15">
      <c r="B84" s="489" t="s">
        <v>162</v>
      </c>
      <c r="C84" s="488">
        <v>2</v>
      </c>
      <c r="E84" s="486" t="s">
        <v>103</v>
      </c>
      <c r="F84" s="487">
        <v>3</v>
      </c>
      <c r="H84" s="489" t="s">
        <v>195</v>
      </c>
      <c r="I84" s="488">
        <v>3</v>
      </c>
      <c r="K84" s="486" t="s">
        <v>93</v>
      </c>
      <c r="L84" s="487">
        <v>4</v>
      </c>
      <c r="N84" s="489" t="s">
        <v>113</v>
      </c>
      <c r="O84" s="488">
        <v>3</v>
      </c>
    </row>
    <row r="85" spans="2:15">
      <c r="B85" s="489" t="s">
        <v>209</v>
      </c>
      <c r="C85" s="488">
        <v>1</v>
      </c>
      <c r="E85" s="489" t="s">
        <v>998</v>
      </c>
      <c r="F85" s="488">
        <v>3</v>
      </c>
      <c r="H85" s="486" t="s">
        <v>93</v>
      </c>
      <c r="I85" s="487">
        <v>3</v>
      </c>
      <c r="K85" s="489" t="s">
        <v>123</v>
      </c>
      <c r="L85" s="488">
        <v>3</v>
      </c>
      <c r="N85" s="486" t="s">
        <v>116</v>
      </c>
      <c r="O85" s="487">
        <v>2</v>
      </c>
    </row>
    <row r="86" spans="2:15">
      <c r="B86" s="491"/>
      <c r="C86" s="492"/>
      <c r="E86" s="486" t="s">
        <v>2655</v>
      </c>
      <c r="F86" s="487">
        <v>3</v>
      </c>
      <c r="H86" s="511"/>
      <c r="I86" s="487"/>
      <c r="K86" s="486" t="s">
        <v>122</v>
      </c>
      <c r="L86" s="487">
        <v>2</v>
      </c>
      <c r="N86" s="489" t="s">
        <v>519</v>
      </c>
      <c r="O86" s="488">
        <v>1</v>
      </c>
    </row>
    <row r="87" spans="2:15">
      <c r="B87" s="491"/>
      <c r="C87" s="492"/>
      <c r="E87" s="486" t="s">
        <v>123</v>
      </c>
      <c r="F87" s="487">
        <v>1</v>
      </c>
      <c r="H87" s="511"/>
      <c r="I87" s="487"/>
      <c r="K87" s="489" t="s">
        <v>116</v>
      </c>
      <c r="L87" s="488">
        <v>1</v>
      </c>
      <c r="N87" s="491"/>
      <c r="O87" s="492"/>
    </row>
    <row r="88" spans="2:15">
      <c r="B88" s="500"/>
      <c r="C88" s="501"/>
      <c r="E88" s="491"/>
      <c r="F88" s="492"/>
      <c r="H88" s="511"/>
      <c r="I88" s="487"/>
      <c r="K88" s="491"/>
      <c r="L88" s="492"/>
      <c r="N88" s="491"/>
      <c r="O88" s="492"/>
    </row>
    <row r="89" spans="2:15">
      <c r="B89" s="500"/>
      <c r="C89" s="501"/>
      <c r="E89" s="491"/>
      <c r="F89" s="492"/>
      <c r="H89" s="511"/>
      <c r="I89" s="487"/>
      <c r="K89" s="491"/>
      <c r="L89" s="492"/>
      <c r="N89" s="491"/>
      <c r="O89" s="492"/>
    </row>
    <row r="90" spans="2:15">
      <c r="B90" s="500"/>
      <c r="C90" s="501"/>
      <c r="E90" s="491"/>
      <c r="F90" s="492"/>
      <c r="H90" s="512"/>
      <c r="I90" s="513"/>
      <c r="K90" s="491"/>
      <c r="L90" s="492"/>
      <c r="N90" s="500"/>
      <c r="O90" s="501"/>
    </row>
    <row r="91" spans="2:15">
      <c r="B91" s="500"/>
      <c r="C91" s="501"/>
      <c r="E91" s="491"/>
      <c r="F91" s="492"/>
      <c r="H91" s="514"/>
      <c r="I91" s="515"/>
      <c r="K91" s="491"/>
      <c r="L91" s="492"/>
      <c r="N91" s="500"/>
      <c r="O91" s="501"/>
    </row>
    <row r="92" spans="2:15">
      <c r="B92" s="500"/>
      <c r="C92" s="501"/>
      <c r="E92" s="491"/>
      <c r="F92" s="492"/>
      <c r="H92" s="500"/>
      <c r="I92" s="501"/>
      <c r="K92" s="491"/>
      <c r="L92" s="492"/>
      <c r="N92" s="500"/>
      <c r="O92" s="501"/>
    </row>
    <row r="93" spans="2:15">
      <c r="B93" s="500"/>
      <c r="C93" s="501"/>
      <c r="E93" s="491"/>
      <c r="F93" s="492"/>
      <c r="H93" s="500"/>
      <c r="I93" s="501"/>
      <c r="K93" s="500"/>
      <c r="L93" s="501"/>
      <c r="N93" s="500"/>
      <c r="O93" s="501"/>
    </row>
    <row r="94" spans="2:15">
      <c r="B94" s="506"/>
      <c r="C94" s="507"/>
      <c r="E94" s="516"/>
      <c r="F94" s="517"/>
      <c r="H94" s="506"/>
      <c r="I94" s="507"/>
      <c r="K94" s="506"/>
      <c r="L94" s="507"/>
      <c r="N94" s="506"/>
      <c r="O94" s="507"/>
    </row>
    <row r="95" spans="2:15">
      <c r="E95" s="444"/>
      <c r="F95" s="445"/>
    </row>
    <row r="96" spans="2:15">
      <c r="B96" s="35" t="s">
        <v>1534</v>
      </c>
      <c r="C96" s="43"/>
      <c r="E96" s="35" t="s">
        <v>1535</v>
      </c>
      <c r="F96" s="43"/>
      <c r="H96" s="35" t="s">
        <v>1536</v>
      </c>
      <c r="I96" s="43"/>
      <c r="K96" s="446"/>
      <c r="L96" s="446"/>
    </row>
    <row r="97" spans="2:12">
      <c r="B97" s="442" t="s">
        <v>44</v>
      </c>
      <c r="C97" s="443" t="s">
        <v>46</v>
      </c>
      <c r="E97" s="442" t="s">
        <v>44</v>
      </c>
      <c r="F97" s="443" t="s">
        <v>46</v>
      </c>
      <c r="H97" s="442" t="s">
        <v>44</v>
      </c>
      <c r="I97" s="443" t="s">
        <v>46</v>
      </c>
      <c r="K97" s="19"/>
      <c r="L97" s="447"/>
    </row>
    <row r="98" spans="2:12">
      <c r="B98" s="484" t="s">
        <v>90</v>
      </c>
      <c r="C98" s="485">
        <v>16</v>
      </c>
      <c r="E98" s="508" t="s">
        <v>122</v>
      </c>
      <c r="F98" s="485">
        <v>25</v>
      </c>
      <c r="H98" s="508" t="s">
        <v>568</v>
      </c>
      <c r="I98" s="509">
        <v>9</v>
      </c>
      <c r="K98" s="20"/>
      <c r="L98" s="20"/>
    </row>
    <row r="99" spans="2:12">
      <c r="B99" s="489" t="s">
        <v>966</v>
      </c>
      <c r="C99" s="488">
        <v>10</v>
      </c>
      <c r="E99" s="486" t="s">
        <v>128</v>
      </c>
      <c r="F99" s="487">
        <v>8</v>
      </c>
      <c r="H99" s="486" t="s">
        <v>122</v>
      </c>
      <c r="I99" s="487">
        <v>8</v>
      </c>
      <c r="K99" s="20"/>
      <c r="L99" s="20"/>
    </row>
    <row r="100" spans="2:12">
      <c r="B100" s="486" t="s">
        <v>1250</v>
      </c>
      <c r="C100" s="487">
        <v>10</v>
      </c>
      <c r="E100" s="489" t="s">
        <v>1527</v>
      </c>
      <c r="F100" s="488">
        <v>4</v>
      </c>
      <c r="H100" s="486" t="s">
        <v>1487</v>
      </c>
      <c r="I100" s="487">
        <v>5</v>
      </c>
      <c r="K100" s="20"/>
      <c r="L100" s="20"/>
    </row>
    <row r="101" spans="2:12">
      <c r="B101" s="489" t="s">
        <v>96</v>
      </c>
      <c r="C101" s="488">
        <v>6</v>
      </c>
      <c r="E101" s="489" t="s">
        <v>190</v>
      </c>
      <c r="F101" s="488">
        <v>3</v>
      </c>
      <c r="H101" s="486" t="s">
        <v>2659</v>
      </c>
      <c r="I101" s="487">
        <v>3</v>
      </c>
      <c r="K101" s="20"/>
      <c r="L101" s="20"/>
    </row>
    <row r="102" spans="2:12">
      <c r="B102" s="486" t="s">
        <v>1533</v>
      </c>
      <c r="C102" s="487">
        <v>1</v>
      </c>
      <c r="E102" s="489" t="s">
        <v>109</v>
      </c>
      <c r="F102" s="488">
        <v>2</v>
      </c>
      <c r="H102" s="486" t="s">
        <v>123</v>
      </c>
      <c r="I102" s="487">
        <v>2</v>
      </c>
      <c r="K102" s="20"/>
      <c r="L102" s="20"/>
    </row>
    <row r="103" spans="2:12">
      <c r="B103" s="491"/>
      <c r="C103" s="492"/>
      <c r="E103" s="489" t="s">
        <v>167</v>
      </c>
      <c r="F103" s="488">
        <v>1</v>
      </c>
      <c r="H103" s="486" t="s">
        <v>198</v>
      </c>
      <c r="I103" s="487">
        <v>1</v>
      </c>
      <c r="K103" s="20"/>
      <c r="L103" s="20"/>
    </row>
    <row r="104" spans="2:12">
      <c r="B104" s="491"/>
      <c r="C104" s="492"/>
      <c r="E104" s="491"/>
      <c r="F104" s="492"/>
      <c r="H104" s="500"/>
      <c r="I104" s="499"/>
      <c r="K104" s="20"/>
      <c r="L104" s="20"/>
    </row>
    <row r="105" spans="2:12">
      <c r="B105" s="491"/>
      <c r="C105" s="492"/>
      <c r="E105" s="491"/>
      <c r="F105" s="492"/>
      <c r="H105" s="491"/>
      <c r="I105" s="492"/>
      <c r="K105" s="20"/>
      <c r="L105" s="20"/>
    </row>
    <row r="106" spans="2:12">
      <c r="B106" s="491"/>
      <c r="C106" s="492"/>
      <c r="E106" s="491"/>
      <c r="F106" s="492"/>
      <c r="H106" s="500"/>
      <c r="I106" s="499"/>
      <c r="K106" s="20"/>
      <c r="L106" s="20"/>
    </row>
    <row r="107" spans="2:12">
      <c r="B107" s="500"/>
      <c r="C107" s="501"/>
      <c r="E107" s="500"/>
      <c r="F107" s="501"/>
      <c r="H107" s="500"/>
      <c r="I107" s="499"/>
      <c r="K107" s="20"/>
      <c r="L107" s="20"/>
    </row>
    <row r="108" spans="2:12">
      <c r="B108" s="500"/>
      <c r="C108" s="501"/>
      <c r="E108" s="500"/>
      <c r="F108" s="501"/>
      <c r="H108" s="500"/>
      <c r="I108" s="501"/>
      <c r="K108" s="20"/>
      <c r="L108" s="20"/>
    </row>
    <row r="109" spans="2:12">
      <c r="B109" s="500"/>
      <c r="C109" s="501"/>
      <c r="E109" s="500"/>
      <c r="F109" s="501"/>
      <c r="H109" s="500"/>
      <c r="I109" s="501"/>
      <c r="K109" s="20"/>
      <c r="L109" s="20"/>
    </row>
    <row r="110" spans="2:12">
      <c r="B110" s="500"/>
      <c r="C110" s="501"/>
      <c r="E110" s="500"/>
      <c r="F110" s="501"/>
      <c r="H110" s="500"/>
      <c r="I110" s="501"/>
      <c r="K110" s="20"/>
      <c r="L110" s="20"/>
    </row>
    <row r="111" spans="2:12">
      <c r="B111" s="500"/>
      <c r="C111" s="501"/>
      <c r="E111" s="500"/>
      <c r="F111" s="501"/>
      <c r="H111" s="500"/>
      <c r="I111" s="501"/>
      <c r="K111" s="20"/>
      <c r="L111" s="20"/>
    </row>
    <row r="112" spans="2:12">
      <c r="B112" s="506"/>
      <c r="C112" s="507"/>
      <c r="E112" s="506"/>
      <c r="F112" s="507"/>
      <c r="H112" s="506"/>
      <c r="I112" s="507"/>
      <c r="K112" s="20"/>
      <c r="L112" s="20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orientation="portrait" horizontalDpi="300" verticalDpi="300"/>
  <headerFooter alignWithMargins="0"/>
  <rowBreaks count="1" manualBreakCount="1">
    <brk id="76" max="16383" man="1"/>
  </rowBreaks>
  <colBreaks count="1" manualBreakCount="1">
    <brk id="1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I749"/>
  <sheetViews>
    <sheetView zoomScale="80" zoomScaleNormal="80" workbookViewId="0">
      <pane ySplit="4" topLeftCell="A5" activePane="bottomLeft" state="frozen"/>
      <selection pane="bottomLeft" activeCell="A503" sqref="A503"/>
    </sheetView>
  </sheetViews>
  <sheetFormatPr defaultColWidth="8.7109375" defaultRowHeight="12.75"/>
  <cols>
    <col min="1" max="1" width="5.42578125" style="518" customWidth="1"/>
    <col min="2" max="2" width="13.140625" style="518" customWidth="1"/>
    <col min="3" max="3" width="19.42578125" style="518" customWidth="1"/>
    <col min="4" max="4" width="23.85546875" style="518" customWidth="1"/>
    <col min="5" max="5" width="13.140625" style="518" customWidth="1"/>
    <col min="6" max="16384" width="8.7109375" style="518"/>
  </cols>
  <sheetData>
    <row r="1" spans="1:7" ht="15.75">
      <c r="B1" s="519" t="s">
        <v>2660</v>
      </c>
    </row>
    <row r="4" spans="1:7">
      <c r="B4" s="454" t="s">
        <v>1539</v>
      </c>
      <c r="C4" s="454" t="s">
        <v>44</v>
      </c>
      <c r="D4" s="455" t="s">
        <v>1540</v>
      </c>
      <c r="E4" s="455" t="s">
        <v>1541</v>
      </c>
      <c r="F4" s="455" t="s">
        <v>1542</v>
      </c>
      <c r="G4" s="455" t="s">
        <v>1543</v>
      </c>
    </row>
    <row r="5" spans="1:7">
      <c r="A5" s="518">
        <v>1</v>
      </c>
      <c r="B5" s="520" t="s">
        <v>1544</v>
      </c>
      <c r="C5" s="520" t="s">
        <v>103</v>
      </c>
      <c r="D5" s="448" t="s">
        <v>277</v>
      </c>
      <c r="E5" s="521">
        <f>[6]Points!$E$1</f>
        <v>43352</v>
      </c>
      <c r="F5" s="422">
        <v>1</v>
      </c>
      <c r="G5" s="422">
        <v>6</v>
      </c>
    </row>
    <row r="6" spans="1:7">
      <c r="A6" s="518">
        <v>1</v>
      </c>
      <c r="B6" s="520" t="s">
        <v>1544</v>
      </c>
      <c r="C6" s="450" t="s">
        <v>103</v>
      </c>
      <c r="D6" s="522" t="s">
        <v>2661</v>
      </c>
      <c r="E6" s="523">
        <v>43604</v>
      </c>
      <c r="F6" s="524">
        <v>3</v>
      </c>
      <c r="G6" s="524">
        <v>4</v>
      </c>
    </row>
    <row r="7" spans="1:7">
      <c r="A7" s="518">
        <v>1</v>
      </c>
      <c r="B7" s="520" t="s">
        <v>1544</v>
      </c>
      <c r="C7" s="450" t="s">
        <v>103</v>
      </c>
      <c r="D7" s="522"/>
      <c r="E7" s="523"/>
      <c r="F7" s="524"/>
      <c r="G7" s="525">
        <f>SUM(G5:G6)</f>
        <v>10</v>
      </c>
    </row>
    <row r="8" spans="1:7">
      <c r="A8" s="518">
        <v>1</v>
      </c>
      <c r="B8" s="520" t="s">
        <v>1544</v>
      </c>
      <c r="C8" s="520" t="s">
        <v>145</v>
      </c>
      <c r="D8" s="421" t="str">
        <f>$D$5</f>
        <v>UBC State Championship</v>
      </c>
      <c r="E8" s="521">
        <f>[6]Points!$E$1</f>
        <v>43352</v>
      </c>
      <c r="F8" s="422">
        <v>3</v>
      </c>
      <c r="G8" s="526">
        <v>4</v>
      </c>
    </row>
    <row r="9" spans="1:7">
      <c r="A9" s="518">
        <v>1</v>
      </c>
      <c r="B9" s="520" t="s">
        <v>1544</v>
      </c>
      <c r="C9" s="520" t="s">
        <v>123</v>
      </c>
      <c r="D9" s="522" t="s">
        <v>2661</v>
      </c>
      <c r="E9" s="523">
        <v>43604</v>
      </c>
      <c r="F9" s="524">
        <v>4</v>
      </c>
      <c r="G9" s="524">
        <v>3</v>
      </c>
    </row>
    <row r="10" spans="1:7">
      <c r="A10" s="518">
        <v>1</v>
      </c>
      <c r="B10" s="520" t="s">
        <v>1544</v>
      </c>
      <c r="C10" s="520" t="s">
        <v>123</v>
      </c>
      <c r="D10" s="522" t="s">
        <v>78</v>
      </c>
      <c r="E10" s="523">
        <v>43604</v>
      </c>
      <c r="F10" s="524">
        <v>1</v>
      </c>
      <c r="G10" s="524">
        <v>6</v>
      </c>
    </row>
    <row r="11" spans="1:7">
      <c r="A11" s="518">
        <v>1</v>
      </c>
      <c r="B11" s="520" t="s">
        <v>1544</v>
      </c>
      <c r="C11" s="520" t="s">
        <v>123</v>
      </c>
      <c r="D11" s="421" t="str">
        <f>$D$5</f>
        <v>UBC State Championship</v>
      </c>
      <c r="E11" s="521">
        <f>[6]Points!$E$1</f>
        <v>43352</v>
      </c>
      <c r="F11" s="422">
        <v>2</v>
      </c>
      <c r="G11" s="422">
        <v>5</v>
      </c>
    </row>
    <row r="12" spans="1:7">
      <c r="A12" s="518">
        <v>1</v>
      </c>
      <c r="B12" s="520" t="s">
        <v>1544</v>
      </c>
      <c r="C12" s="520" t="s">
        <v>123</v>
      </c>
      <c r="D12" s="421"/>
      <c r="E12" s="521"/>
      <c r="F12" s="422"/>
      <c r="G12" s="526">
        <f>SUM(G9:G11)</f>
        <v>14</v>
      </c>
    </row>
    <row r="13" spans="1:7">
      <c r="A13" s="518">
        <v>1</v>
      </c>
      <c r="B13" s="450" t="s">
        <v>1544</v>
      </c>
      <c r="C13" s="520" t="s">
        <v>998</v>
      </c>
      <c r="D13" s="421" t="str">
        <f>$D$5</f>
        <v>UBC State Championship</v>
      </c>
      <c r="E13" s="521">
        <f>[6]Points!$E$1</f>
        <v>43352</v>
      </c>
      <c r="F13" s="422">
        <v>5</v>
      </c>
      <c r="G13" s="526">
        <v>2</v>
      </c>
    </row>
    <row r="14" spans="1:7">
      <c r="A14" s="518">
        <v>1</v>
      </c>
      <c r="B14" s="450" t="s">
        <v>1544</v>
      </c>
      <c r="C14" s="450" t="s">
        <v>118</v>
      </c>
      <c r="D14" s="522" t="s">
        <v>2661</v>
      </c>
      <c r="E14" s="523">
        <v>43604</v>
      </c>
      <c r="F14" s="524">
        <v>5</v>
      </c>
      <c r="G14" s="525">
        <v>2</v>
      </c>
    </row>
    <row r="15" spans="1:7">
      <c r="A15" s="518">
        <v>1</v>
      </c>
      <c r="B15" s="450" t="s">
        <v>1544</v>
      </c>
      <c r="C15" s="450" t="s">
        <v>125</v>
      </c>
      <c r="D15" s="522" t="s">
        <v>2661</v>
      </c>
      <c r="E15" s="523">
        <v>43604</v>
      </c>
      <c r="F15" s="524">
        <v>6</v>
      </c>
      <c r="G15" s="525">
        <v>1</v>
      </c>
    </row>
    <row r="16" spans="1:7">
      <c r="A16" s="518">
        <v>1</v>
      </c>
      <c r="B16" s="450" t="s">
        <v>1544</v>
      </c>
      <c r="C16" s="520" t="s">
        <v>1135</v>
      </c>
      <c r="D16" s="421" t="str">
        <f>$D$5</f>
        <v>UBC State Championship</v>
      </c>
      <c r="E16" s="521">
        <f>[6]Points!$E$1</f>
        <v>43352</v>
      </c>
      <c r="F16" s="422">
        <v>4</v>
      </c>
      <c r="G16" s="526">
        <v>3</v>
      </c>
    </row>
    <row r="17" spans="1:8">
      <c r="A17" s="518">
        <v>1</v>
      </c>
      <c r="B17" s="450" t="s">
        <v>1544</v>
      </c>
      <c r="C17" s="450" t="s">
        <v>122</v>
      </c>
      <c r="D17" s="522" t="s">
        <v>2661</v>
      </c>
      <c r="E17" s="523">
        <v>43604</v>
      </c>
      <c r="F17" s="524">
        <v>1</v>
      </c>
      <c r="G17" s="525">
        <v>6</v>
      </c>
    </row>
    <row r="18" spans="1:8">
      <c r="A18" s="518">
        <v>1</v>
      </c>
      <c r="B18" s="450" t="s">
        <v>1544</v>
      </c>
      <c r="C18" s="520" t="s">
        <v>226</v>
      </c>
      <c r="D18" s="421" t="str">
        <f>$D$5</f>
        <v>UBC State Championship</v>
      </c>
      <c r="E18" s="521">
        <f>[6]Points!$E$1</f>
        <v>43352</v>
      </c>
      <c r="F18" s="422">
        <v>6</v>
      </c>
      <c r="G18" s="422">
        <v>1</v>
      </c>
    </row>
    <row r="19" spans="1:8">
      <c r="A19" s="518">
        <v>1</v>
      </c>
      <c r="B19" s="450" t="s">
        <v>1544</v>
      </c>
      <c r="C19" s="520" t="s">
        <v>226</v>
      </c>
      <c r="D19" s="522" t="s">
        <v>2661</v>
      </c>
      <c r="E19" s="523">
        <v>43604</v>
      </c>
      <c r="F19" s="524">
        <v>2</v>
      </c>
      <c r="G19" s="524">
        <v>5</v>
      </c>
    </row>
    <row r="20" spans="1:8">
      <c r="A20" s="518">
        <v>1</v>
      </c>
      <c r="B20" s="450" t="s">
        <v>1544</v>
      </c>
      <c r="C20" s="520" t="s">
        <v>226</v>
      </c>
      <c r="D20" s="522"/>
      <c r="E20" s="523"/>
      <c r="F20" s="524"/>
      <c r="G20" s="525">
        <f>SUM(G18:G19)</f>
        <v>6</v>
      </c>
    </row>
    <row r="21" spans="1:8">
      <c r="A21" s="527"/>
      <c r="B21" s="528"/>
      <c r="C21" s="528"/>
      <c r="D21" s="529"/>
      <c r="E21" s="530"/>
      <c r="F21" s="531"/>
      <c r="G21" s="531"/>
      <c r="H21" s="74"/>
    </row>
    <row r="22" spans="1:8">
      <c r="A22" s="518">
        <v>2</v>
      </c>
      <c r="B22" s="450" t="s">
        <v>1545</v>
      </c>
      <c r="C22" s="450" t="s">
        <v>2662</v>
      </c>
      <c r="D22" s="522" t="s">
        <v>2661</v>
      </c>
      <c r="E22" s="523">
        <v>43604</v>
      </c>
      <c r="F22" s="524">
        <v>1</v>
      </c>
      <c r="G22" s="524">
        <v>6</v>
      </c>
    </row>
    <row r="23" spans="1:8">
      <c r="A23" s="518">
        <v>2</v>
      </c>
      <c r="B23" s="450" t="s">
        <v>1545</v>
      </c>
      <c r="C23" s="450" t="s">
        <v>2662</v>
      </c>
      <c r="D23" s="522" t="s">
        <v>2661</v>
      </c>
      <c r="E23" s="523">
        <v>43604</v>
      </c>
      <c r="F23" s="524">
        <v>5</v>
      </c>
      <c r="G23" s="524">
        <v>2</v>
      </c>
    </row>
    <row r="24" spans="1:8">
      <c r="A24" s="518">
        <v>2</v>
      </c>
      <c r="B24" s="450" t="s">
        <v>1545</v>
      </c>
      <c r="C24" s="450" t="s">
        <v>2662</v>
      </c>
      <c r="D24" s="522" t="s">
        <v>78</v>
      </c>
      <c r="E24" s="523">
        <v>43604</v>
      </c>
      <c r="F24" s="524">
        <v>1</v>
      </c>
      <c r="G24" s="524">
        <v>6</v>
      </c>
    </row>
    <row r="25" spans="1:8">
      <c r="A25" s="518">
        <v>2</v>
      </c>
      <c r="B25" s="450" t="s">
        <v>1545</v>
      </c>
      <c r="C25" s="450" t="s">
        <v>2662</v>
      </c>
      <c r="D25" s="522"/>
      <c r="E25" s="523"/>
      <c r="F25" s="524"/>
      <c r="G25" s="525">
        <f>SUM(G22:G24)</f>
        <v>14</v>
      </c>
    </row>
    <row r="26" spans="1:8">
      <c r="A26" s="518">
        <v>2</v>
      </c>
      <c r="B26" s="450" t="s">
        <v>1545</v>
      </c>
      <c r="C26" s="450" t="s">
        <v>177</v>
      </c>
      <c r="D26" s="522" t="s">
        <v>2661</v>
      </c>
      <c r="E26" s="523">
        <v>43604</v>
      </c>
      <c r="F26" s="524">
        <v>3</v>
      </c>
      <c r="G26" s="525">
        <v>4</v>
      </c>
    </row>
    <row r="27" spans="1:8">
      <c r="A27" s="518">
        <v>2</v>
      </c>
      <c r="B27" s="450" t="s">
        <v>1545</v>
      </c>
      <c r="C27" s="450" t="s">
        <v>123</v>
      </c>
      <c r="D27" s="522" t="s">
        <v>2661</v>
      </c>
      <c r="E27" s="523">
        <v>43604</v>
      </c>
      <c r="F27" s="524">
        <v>4</v>
      </c>
      <c r="G27" s="524">
        <v>3</v>
      </c>
    </row>
    <row r="28" spans="1:8">
      <c r="A28" s="518">
        <v>2</v>
      </c>
      <c r="B28" s="450" t="s">
        <v>1545</v>
      </c>
      <c r="C28" s="450" t="s">
        <v>123</v>
      </c>
      <c r="D28" s="522" t="s">
        <v>2661</v>
      </c>
      <c r="E28" s="523">
        <v>43604</v>
      </c>
      <c r="F28" s="524">
        <v>6</v>
      </c>
      <c r="G28" s="524">
        <v>1</v>
      </c>
    </row>
    <row r="29" spans="1:8">
      <c r="A29" s="518">
        <v>2</v>
      </c>
      <c r="B29" s="450" t="s">
        <v>1545</v>
      </c>
      <c r="C29" s="450" t="s">
        <v>123</v>
      </c>
      <c r="D29" s="522"/>
      <c r="E29" s="523"/>
      <c r="F29" s="524"/>
      <c r="G29" s="525">
        <f>SUM(G27:G28)</f>
        <v>4</v>
      </c>
    </row>
    <row r="30" spans="1:8">
      <c r="A30" s="518">
        <v>2</v>
      </c>
      <c r="B30" s="450" t="s">
        <v>1545</v>
      </c>
      <c r="C30" s="520" t="s">
        <v>154</v>
      </c>
      <c r="D30" s="421" t="str">
        <f>$D$5</f>
        <v>UBC State Championship</v>
      </c>
      <c r="E30" s="521">
        <f>[6]Points!$E$1</f>
        <v>43352</v>
      </c>
      <c r="F30" s="422">
        <v>6</v>
      </c>
      <c r="G30" s="526">
        <v>1</v>
      </c>
    </row>
    <row r="31" spans="1:8">
      <c r="A31" s="518">
        <v>2</v>
      </c>
      <c r="B31" s="450" t="s">
        <v>1545</v>
      </c>
      <c r="C31" s="520" t="s">
        <v>65</v>
      </c>
      <c r="D31" s="421" t="str">
        <f>$D$5</f>
        <v>UBC State Championship</v>
      </c>
      <c r="E31" s="521">
        <f>[6]Points!$E$1</f>
        <v>43352</v>
      </c>
      <c r="F31" s="422">
        <v>1</v>
      </c>
      <c r="G31" s="526">
        <v>6</v>
      </c>
    </row>
    <row r="32" spans="1:8">
      <c r="A32" s="518">
        <v>2</v>
      </c>
      <c r="B32" s="450" t="s">
        <v>1545</v>
      </c>
      <c r="C32" s="520" t="s">
        <v>1593</v>
      </c>
      <c r="D32" s="421" t="str">
        <f>$D$5</f>
        <v>UBC State Championship</v>
      </c>
      <c r="E32" s="521">
        <f>[6]Points!$E$1</f>
        <v>43352</v>
      </c>
      <c r="F32" s="422">
        <v>2</v>
      </c>
      <c r="G32" s="526">
        <v>5</v>
      </c>
    </row>
    <row r="33" spans="1:8">
      <c r="A33" s="518">
        <v>2</v>
      </c>
      <c r="B33" s="450" t="s">
        <v>1545</v>
      </c>
      <c r="C33" s="520" t="s">
        <v>90</v>
      </c>
      <c r="D33" s="421" t="str">
        <f>$D$5</f>
        <v>UBC State Championship</v>
      </c>
      <c r="E33" s="521">
        <f>[6]Points!$E$1</f>
        <v>43352</v>
      </c>
      <c r="F33" s="422">
        <v>3</v>
      </c>
      <c r="G33" s="526">
        <v>4</v>
      </c>
    </row>
    <row r="34" spans="1:8">
      <c r="A34" s="518">
        <v>2</v>
      </c>
      <c r="B34" s="450" t="s">
        <v>1545</v>
      </c>
      <c r="C34" s="520" t="s">
        <v>122</v>
      </c>
      <c r="D34" s="421" t="str">
        <f>$D$5</f>
        <v>UBC State Championship</v>
      </c>
      <c r="E34" s="521">
        <f>[6]Points!$E$1</f>
        <v>43352</v>
      </c>
      <c r="F34" s="422">
        <v>4</v>
      </c>
      <c r="G34" s="422">
        <v>3</v>
      </c>
    </row>
    <row r="35" spans="1:8">
      <c r="A35" s="518">
        <v>2</v>
      </c>
      <c r="B35" s="450" t="s">
        <v>1545</v>
      </c>
      <c r="C35" s="450" t="s">
        <v>1250</v>
      </c>
      <c r="D35" s="522" t="s">
        <v>2661</v>
      </c>
      <c r="E35" s="523">
        <v>43604</v>
      </c>
      <c r="F35" s="524">
        <v>2</v>
      </c>
      <c r="G35" s="524">
        <v>5</v>
      </c>
    </row>
    <row r="36" spans="1:8">
      <c r="A36" s="518">
        <v>2</v>
      </c>
      <c r="B36" s="450" t="s">
        <v>1545</v>
      </c>
      <c r="C36" s="450" t="s">
        <v>1250</v>
      </c>
      <c r="D36" s="522"/>
      <c r="E36" s="523"/>
      <c r="F36" s="524"/>
      <c r="G36" s="525">
        <f>SUM(G34:G35)</f>
        <v>8</v>
      </c>
    </row>
    <row r="37" spans="1:8">
      <c r="A37" s="518">
        <v>2</v>
      </c>
      <c r="B37" s="450" t="s">
        <v>1545</v>
      </c>
      <c r="C37" s="520" t="s">
        <v>196</v>
      </c>
      <c r="D37" s="421" t="str">
        <f>$D$5</f>
        <v>UBC State Championship</v>
      </c>
      <c r="E37" s="521">
        <f>[6]Points!$E$1</f>
        <v>43352</v>
      </c>
      <c r="F37" s="422">
        <v>5</v>
      </c>
      <c r="G37" s="526">
        <v>2</v>
      </c>
    </row>
    <row r="38" spans="1:8">
      <c r="A38" s="527"/>
      <c r="B38" s="528"/>
      <c r="C38" s="528"/>
      <c r="D38" s="532"/>
      <c r="E38" s="530"/>
      <c r="F38" s="531"/>
      <c r="G38" s="531"/>
      <c r="H38" s="74"/>
    </row>
    <row r="39" spans="1:8">
      <c r="A39" s="518">
        <v>3</v>
      </c>
      <c r="B39" s="450" t="s">
        <v>1546</v>
      </c>
      <c r="C39" s="450" t="s">
        <v>2663</v>
      </c>
      <c r="D39" s="522" t="s">
        <v>2661</v>
      </c>
      <c r="E39" s="523">
        <v>43604</v>
      </c>
      <c r="F39" s="524">
        <v>1</v>
      </c>
      <c r="G39" s="524">
        <v>6</v>
      </c>
    </row>
    <row r="40" spans="1:8">
      <c r="A40" s="518">
        <v>3</v>
      </c>
      <c r="B40" s="450" t="s">
        <v>1546</v>
      </c>
      <c r="C40" s="450" t="s">
        <v>2663</v>
      </c>
      <c r="D40" s="522" t="s">
        <v>78</v>
      </c>
      <c r="E40" s="523">
        <v>43604</v>
      </c>
      <c r="F40" s="524">
        <v>2</v>
      </c>
      <c r="G40" s="524">
        <v>5</v>
      </c>
    </row>
    <row r="41" spans="1:8">
      <c r="A41" s="518">
        <v>3</v>
      </c>
      <c r="B41" s="450" t="s">
        <v>1546</v>
      </c>
      <c r="C41" s="450" t="s">
        <v>2663</v>
      </c>
      <c r="D41" s="421" t="str">
        <f>$D$5</f>
        <v>UBC State Championship</v>
      </c>
      <c r="E41" s="521">
        <f>[6]Points!$E$1</f>
        <v>43352</v>
      </c>
      <c r="F41" s="422">
        <v>2</v>
      </c>
      <c r="G41" s="422">
        <v>5</v>
      </c>
    </row>
    <row r="42" spans="1:8">
      <c r="A42" s="518">
        <v>3</v>
      </c>
      <c r="B42" s="450" t="s">
        <v>1546</v>
      </c>
      <c r="C42" s="450" t="s">
        <v>2663</v>
      </c>
      <c r="D42" s="421"/>
      <c r="E42" s="521"/>
      <c r="F42" s="422"/>
      <c r="G42" s="526">
        <v>16</v>
      </c>
    </row>
    <row r="43" spans="1:8">
      <c r="A43" s="518">
        <v>3</v>
      </c>
      <c r="B43" s="450" t="s">
        <v>1546</v>
      </c>
      <c r="C43" s="450" t="s">
        <v>103</v>
      </c>
      <c r="D43" s="522" t="s">
        <v>2661</v>
      </c>
      <c r="E43" s="523">
        <v>43604</v>
      </c>
      <c r="F43" s="524">
        <v>2</v>
      </c>
      <c r="G43" s="525">
        <v>5</v>
      </c>
    </row>
    <row r="44" spans="1:8">
      <c r="A44" s="518">
        <v>3</v>
      </c>
      <c r="B44" s="450" t="s">
        <v>1546</v>
      </c>
      <c r="C44" s="520" t="s">
        <v>123</v>
      </c>
      <c r="D44" s="421" t="str">
        <f>$D$5</f>
        <v>UBC State Championship</v>
      </c>
      <c r="E44" s="521">
        <f>[6]Points!$E$1</f>
        <v>43352</v>
      </c>
      <c r="F44" s="422">
        <v>6</v>
      </c>
      <c r="G44" s="526">
        <v>1</v>
      </c>
    </row>
    <row r="45" spans="1:8">
      <c r="A45" s="518">
        <v>3</v>
      </c>
      <c r="B45" s="450" t="s">
        <v>1546</v>
      </c>
      <c r="C45" s="450" t="s">
        <v>1135</v>
      </c>
      <c r="D45" s="522" t="s">
        <v>2661</v>
      </c>
      <c r="E45" s="523">
        <v>43604</v>
      </c>
      <c r="F45" s="524">
        <v>4</v>
      </c>
      <c r="G45" s="525">
        <v>3</v>
      </c>
    </row>
    <row r="46" spans="1:8">
      <c r="A46" s="518">
        <v>3</v>
      </c>
      <c r="B46" s="450" t="s">
        <v>1546</v>
      </c>
      <c r="C46" s="520" t="s">
        <v>122</v>
      </c>
      <c r="D46" s="421" t="str">
        <f>$D$5</f>
        <v>UBC State Championship</v>
      </c>
      <c r="E46" s="521">
        <f>[6]Points!$E$1</f>
        <v>43352</v>
      </c>
      <c r="F46" s="422">
        <v>1</v>
      </c>
      <c r="G46" s="422">
        <v>6</v>
      </c>
    </row>
    <row r="47" spans="1:8">
      <c r="A47" s="518">
        <v>3</v>
      </c>
      <c r="B47" s="450" t="s">
        <v>1546</v>
      </c>
      <c r="C47" s="520" t="s">
        <v>122</v>
      </c>
      <c r="D47" s="421" t="str">
        <f>$D$5</f>
        <v>UBC State Championship</v>
      </c>
      <c r="E47" s="521">
        <f>[6]Points!$E$1</f>
        <v>43352</v>
      </c>
      <c r="F47" s="422">
        <v>3</v>
      </c>
      <c r="G47" s="422">
        <v>4</v>
      </c>
    </row>
    <row r="48" spans="1:8">
      <c r="A48" s="518">
        <v>3</v>
      </c>
      <c r="B48" s="450" t="s">
        <v>1546</v>
      </c>
      <c r="C48" s="520" t="s">
        <v>122</v>
      </c>
      <c r="D48" s="421" t="str">
        <f>$D$5</f>
        <v>UBC State Championship</v>
      </c>
      <c r="E48" s="521">
        <f>[6]Points!$E$1</f>
        <v>43352</v>
      </c>
      <c r="F48" s="422">
        <v>4</v>
      </c>
      <c r="G48" s="422">
        <v>3</v>
      </c>
    </row>
    <row r="49" spans="1:9">
      <c r="A49" s="518">
        <v>3</v>
      </c>
      <c r="B49" s="450" t="s">
        <v>1546</v>
      </c>
      <c r="C49" s="520" t="s">
        <v>122</v>
      </c>
      <c r="D49" s="421"/>
      <c r="E49" s="521"/>
      <c r="F49" s="422"/>
      <c r="G49" s="526">
        <f>SUM(G46:G48)</f>
        <v>13</v>
      </c>
    </row>
    <row r="50" spans="1:9">
      <c r="A50" s="518">
        <v>3</v>
      </c>
      <c r="B50" s="450" t="s">
        <v>1546</v>
      </c>
      <c r="C50" s="450" t="s">
        <v>93</v>
      </c>
      <c r="D50" s="522" t="s">
        <v>2661</v>
      </c>
      <c r="E50" s="523">
        <v>43604</v>
      </c>
      <c r="F50" s="524">
        <v>6</v>
      </c>
      <c r="G50" s="525">
        <v>1</v>
      </c>
    </row>
    <row r="51" spans="1:9">
      <c r="A51" s="518">
        <v>3</v>
      </c>
      <c r="B51" s="450" t="s">
        <v>1546</v>
      </c>
      <c r="C51" s="520" t="s">
        <v>92</v>
      </c>
      <c r="D51" s="421" t="str">
        <f>$D$5</f>
        <v>UBC State Championship</v>
      </c>
      <c r="E51" s="521">
        <f>[6]Points!$E$1</f>
        <v>43352</v>
      </c>
      <c r="F51" s="422">
        <v>5</v>
      </c>
      <c r="G51" s="422">
        <v>2</v>
      </c>
    </row>
    <row r="52" spans="1:9">
      <c r="A52" s="518">
        <v>3</v>
      </c>
      <c r="B52" s="450" t="s">
        <v>1546</v>
      </c>
      <c r="C52" s="450" t="s">
        <v>92</v>
      </c>
      <c r="D52" s="522" t="s">
        <v>2661</v>
      </c>
      <c r="E52" s="523">
        <v>43604</v>
      </c>
      <c r="F52" s="524">
        <v>3</v>
      </c>
      <c r="G52" s="524">
        <v>4</v>
      </c>
    </row>
    <row r="53" spans="1:9">
      <c r="A53" s="518">
        <v>3</v>
      </c>
      <c r="B53" s="450" t="s">
        <v>1546</v>
      </c>
      <c r="C53" s="450" t="s">
        <v>92</v>
      </c>
      <c r="D53" s="522" t="s">
        <v>2661</v>
      </c>
      <c r="E53" s="523">
        <v>43604</v>
      </c>
      <c r="F53" s="524">
        <v>5</v>
      </c>
      <c r="G53" s="524">
        <v>2</v>
      </c>
    </row>
    <row r="54" spans="1:9">
      <c r="A54" s="518">
        <v>3</v>
      </c>
      <c r="B54" s="450" t="s">
        <v>1546</v>
      </c>
      <c r="C54" s="450" t="s">
        <v>92</v>
      </c>
      <c r="D54" s="522"/>
      <c r="E54" s="523"/>
      <c r="F54" s="524"/>
      <c r="G54" s="525">
        <f>SUM(G51:G53)</f>
        <v>8</v>
      </c>
    </row>
    <row r="55" spans="1:9">
      <c r="A55" s="527"/>
      <c r="B55" s="528"/>
      <c r="C55" s="528"/>
      <c r="D55" s="532"/>
      <c r="E55" s="530"/>
      <c r="F55" s="531"/>
      <c r="G55" s="531"/>
      <c r="H55" s="74"/>
      <c r="I55" s="74"/>
    </row>
    <row r="56" spans="1:9">
      <c r="A56" s="518">
        <v>4</v>
      </c>
      <c r="B56" s="450" t="s">
        <v>1547</v>
      </c>
      <c r="C56" s="450" t="s">
        <v>2664</v>
      </c>
      <c r="D56" s="522" t="s">
        <v>2661</v>
      </c>
      <c r="E56" s="523">
        <v>43604</v>
      </c>
      <c r="F56" s="524">
        <v>3</v>
      </c>
      <c r="G56" s="524">
        <v>4</v>
      </c>
    </row>
    <row r="57" spans="1:9">
      <c r="A57" s="518">
        <v>4</v>
      </c>
      <c r="B57" s="450" t="s">
        <v>1547</v>
      </c>
      <c r="C57" s="450" t="s">
        <v>2664</v>
      </c>
      <c r="D57" s="522" t="s">
        <v>78</v>
      </c>
      <c r="E57" s="523">
        <v>43604</v>
      </c>
      <c r="F57" s="524">
        <v>3</v>
      </c>
      <c r="G57" s="524">
        <v>4</v>
      </c>
    </row>
    <row r="58" spans="1:9">
      <c r="A58" s="518">
        <v>4</v>
      </c>
      <c r="B58" s="450" t="s">
        <v>1547</v>
      </c>
      <c r="C58" s="450" t="s">
        <v>2664</v>
      </c>
      <c r="D58" s="522"/>
      <c r="E58" s="523"/>
      <c r="F58" s="524"/>
      <c r="G58" s="525">
        <v>8</v>
      </c>
    </row>
    <row r="59" spans="1:9">
      <c r="A59" s="518">
        <v>4</v>
      </c>
      <c r="B59" s="450" t="s">
        <v>1547</v>
      </c>
      <c r="C59" s="520" t="s">
        <v>186</v>
      </c>
      <c r="D59" s="421" t="str">
        <f>$D$5</f>
        <v>UBC State Championship</v>
      </c>
      <c r="E59" s="521">
        <f>[6]Points!$E$1</f>
        <v>43352</v>
      </c>
      <c r="F59" s="422">
        <v>6</v>
      </c>
      <c r="G59" s="526">
        <v>1</v>
      </c>
    </row>
    <row r="60" spans="1:9">
      <c r="A60" s="518">
        <v>4</v>
      </c>
      <c r="B60" s="450" t="s">
        <v>1547</v>
      </c>
      <c r="C60" s="450" t="s">
        <v>120</v>
      </c>
      <c r="D60" s="522" t="s">
        <v>2661</v>
      </c>
      <c r="E60" s="523">
        <v>43604</v>
      </c>
      <c r="F60" s="524">
        <v>4</v>
      </c>
      <c r="G60" s="524">
        <v>3</v>
      </c>
    </row>
    <row r="61" spans="1:9">
      <c r="A61" s="518">
        <v>4</v>
      </c>
      <c r="B61" s="450" t="s">
        <v>1547</v>
      </c>
      <c r="C61" s="450" t="s">
        <v>120</v>
      </c>
      <c r="D61" s="522" t="s">
        <v>2661</v>
      </c>
      <c r="E61" s="523">
        <v>43604</v>
      </c>
      <c r="F61" s="524">
        <v>6</v>
      </c>
      <c r="G61" s="524">
        <v>1</v>
      </c>
    </row>
    <row r="62" spans="1:9">
      <c r="A62" s="518">
        <v>4</v>
      </c>
      <c r="B62" s="450" t="s">
        <v>1547</v>
      </c>
      <c r="C62" s="450" t="s">
        <v>120</v>
      </c>
      <c r="D62" s="522"/>
      <c r="E62" s="523"/>
      <c r="F62" s="524"/>
      <c r="G62" s="525">
        <v>4</v>
      </c>
    </row>
    <row r="63" spans="1:9">
      <c r="A63" s="518">
        <v>4</v>
      </c>
      <c r="B63" s="450" t="s">
        <v>1547</v>
      </c>
      <c r="C63" s="520" t="s">
        <v>174</v>
      </c>
      <c r="D63" s="421" t="str">
        <f>$D$5</f>
        <v>UBC State Championship</v>
      </c>
      <c r="E63" s="521">
        <f>[6]Points!$E$1</f>
        <v>43352</v>
      </c>
      <c r="F63" s="422">
        <v>5</v>
      </c>
      <c r="G63" s="526">
        <v>2</v>
      </c>
    </row>
    <row r="64" spans="1:9">
      <c r="A64" s="518">
        <v>4</v>
      </c>
      <c r="B64" s="450" t="s">
        <v>1547</v>
      </c>
      <c r="C64" s="450" t="s">
        <v>998</v>
      </c>
      <c r="D64" s="522" t="s">
        <v>2661</v>
      </c>
      <c r="E64" s="523">
        <v>43604</v>
      </c>
      <c r="F64" s="524">
        <v>2</v>
      </c>
      <c r="G64" s="525">
        <v>5</v>
      </c>
    </row>
    <row r="65" spans="1:7">
      <c r="A65" s="518">
        <v>4</v>
      </c>
      <c r="B65" s="450" t="s">
        <v>1547</v>
      </c>
      <c r="C65" s="520" t="s">
        <v>115</v>
      </c>
      <c r="D65" s="421" t="str">
        <f>$D$5</f>
        <v>UBC State Championship</v>
      </c>
      <c r="E65" s="521">
        <f>[6]Points!$E$1</f>
        <v>43352</v>
      </c>
      <c r="F65" s="422">
        <v>1</v>
      </c>
      <c r="G65" s="526">
        <v>6</v>
      </c>
    </row>
    <row r="66" spans="1:7">
      <c r="A66" s="518">
        <v>4</v>
      </c>
      <c r="B66" s="450" t="s">
        <v>1547</v>
      </c>
      <c r="C66" s="520" t="s">
        <v>122</v>
      </c>
      <c r="D66" s="421" t="str">
        <f>$D$5</f>
        <v>UBC State Championship</v>
      </c>
      <c r="E66" s="521">
        <f>[6]Points!$E$1</f>
        <v>43352</v>
      </c>
      <c r="F66" s="422">
        <v>2</v>
      </c>
      <c r="G66" s="422">
        <v>5</v>
      </c>
    </row>
    <row r="67" spans="1:7">
      <c r="A67" s="518">
        <v>4</v>
      </c>
      <c r="B67" s="450" t="s">
        <v>1547</v>
      </c>
      <c r="C67" s="520" t="s">
        <v>122</v>
      </c>
      <c r="D67" s="421" t="str">
        <f>$D$5</f>
        <v>UBC State Championship</v>
      </c>
      <c r="E67" s="521">
        <f>[6]Points!$E$1</f>
        <v>43352</v>
      </c>
      <c r="F67" s="422">
        <v>3</v>
      </c>
      <c r="G67" s="422">
        <v>4</v>
      </c>
    </row>
    <row r="68" spans="1:7">
      <c r="A68" s="518">
        <v>4</v>
      </c>
      <c r="B68" s="450" t="s">
        <v>1547</v>
      </c>
      <c r="C68" s="533" t="s">
        <v>122</v>
      </c>
      <c r="D68" s="421" t="str">
        <f>$D$5</f>
        <v>UBC State Championship</v>
      </c>
      <c r="E68" s="521">
        <f>[6]Points!$E$1</f>
        <v>43352</v>
      </c>
      <c r="F68" s="422">
        <v>4</v>
      </c>
      <c r="G68" s="422">
        <v>3</v>
      </c>
    </row>
    <row r="69" spans="1:7">
      <c r="A69" s="518">
        <v>4</v>
      </c>
      <c r="B69" s="450" t="s">
        <v>1547</v>
      </c>
      <c r="C69" s="450" t="s">
        <v>122</v>
      </c>
      <c r="D69" s="522" t="s">
        <v>2661</v>
      </c>
      <c r="E69" s="523">
        <v>43604</v>
      </c>
      <c r="F69" s="524">
        <v>1</v>
      </c>
      <c r="G69" s="524">
        <v>6</v>
      </c>
    </row>
    <row r="70" spans="1:7">
      <c r="A70" s="518">
        <v>4</v>
      </c>
      <c r="B70" s="450" t="s">
        <v>1547</v>
      </c>
      <c r="C70" s="450" t="s">
        <v>122</v>
      </c>
      <c r="D70" s="522" t="s">
        <v>78</v>
      </c>
      <c r="E70" s="523">
        <v>43604</v>
      </c>
      <c r="F70" s="524">
        <v>1</v>
      </c>
      <c r="G70" s="524">
        <v>6</v>
      </c>
    </row>
    <row r="71" spans="1:7">
      <c r="A71" s="518">
        <v>4</v>
      </c>
      <c r="B71" s="450" t="s">
        <v>1547</v>
      </c>
      <c r="C71" s="450" t="s">
        <v>122</v>
      </c>
      <c r="D71" s="522"/>
      <c r="E71" s="523"/>
      <c r="F71" s="524"/>
      <c r="G71" s="525">
        <f>SUM(G66:G70)</f>
        <v>24</v>
      </c>
    </row>
    <row r="72" spans="1:7">
      <c r="A72" s="518">
        <v>4</v>
      </c>
      <c r="B72" s="450" t="s">
        <v>1547</v>
      </c>
      <c r="C72" s="450" t="s">
        <v>150</v>
      </c>
      <c r="D72" s="522" t="s">
        <v>2661</v>
      </c>
      <c r="E72" s="523">
        <v>43604</v>
      </c>
      <c r="F72" s="524">
        <v>5</v>
      </c>
      <c r="G72" s="525">
        <v>2</v>
      </c>
    </row>
    <row r="73" spans="1:7" s="74" customFormat="1">
      <c r="A73" s="527"/>
      <c r="B73" s="450"/>
      <c r="C73" s="528"/>
      <c r="D73" s="529"/>
      <c r="E73" s="530"/>
      <c r="F73" s="531"/>
      <c r="G73" s="534"/>
    </row>
    <row r="74" spans="1:7">
      <c r="A74" s="518">
        <v>5</v>
      </c>
      <c r="B74" s="520" t="s">
        <v>1548</v>
      </c>
      <c r="C74" s="520" t="s">
        <v>1590</v>
      </c>
      <c r="D74" s="421" t="str">
        <f>$D$5</f>
        <v>UBC State Championship</v>
      </c>
      <c r="E74" s="521">
        <f>[6]Points!$E$1</f>
        <v>43352</v>
      </c>
      <c r="F74" s="422">
        <v>3</v>
      </c>
      <c r="G74" s="526">
        <v>4</v>
      </c>
    </row>
    <row r="75" spans="1:7">
      <c r="A75" s="518">
        <v>5</v>
      </c>
      <c r="B75" s="450" t="s">
        <v>1548</v>
      </c>
      <c r="C75" s="450" t="s">
        <v>1628</v>
      </c>
      <c r="D75" s="522" t="s">
        <v>2661</v>
      </c>
      <c r="E75" s="523">
        <v>43604</v>
      </c>
      <c r="F75" s="524">
        <v>5</v>
      </c>
      <c r="G75" s="525">
        <v>2</v>
      </c>
    </row>
    <row r="76" spans="1:7">
      <c r="A76" s="518">
        <v>5</v>
      </c>
      <c r="B76" s="520" t="s">
        <v>1548</v>
      </c>
      <c r="C76" s="520" t="s">
        <v>95</v>
      </c>
      <c r="D76" s="421" t="str">
        <f>$D$5</f>
        <v>UBC State Championship</v>
      </c>
      <c r="E76" s="521">
        <f>[6]Points!$E$1</f>
        <v>43352</v>
      </c>
      <c r="F76" s="422">
        <v>1</v>
      </c>
      <c r="G76" s="526">
        <v>6</v>
      </c>
    </row>
    <row r="77" spans="1:7">
      <c r="A77" s="518">
        <v>5</v>
      </c>
      <c r="B77" s="450" t="s">
        <v>1548</v>
      </c>
      <c r="C77" s="520" t="s">
        <v>123</v>
      </c>
      <c r="D77" s="522" t="s">
        <v>2661</v>
      </c>
      <c r="E77" s="523">
        <v>43604</v>
      </c>
      <c r="F77" s="524">
        <v>4</v>
      </c>
      <c r="G77" s="524">
        <v>3</v>
      </c>
    </row>
    <row r="78" spans="1:7">
      <c r="A78" s="518">
        <v>5</v>
      </c>
      <c r="B78" s="450" t="s">
        <v>1548</v>
      </c>
      <c r="C78" s="520" t="s">
        <v>123</v>
      </c>
      <c r="D78" s="421" t="str">
        <f>$D$5</f>
        <v>UBC State Championship</v>
      </c>
      <c r="E78" s="521">
        <f>[6]Points!$E$1</f>
        <v>43352</v>
      </c>
      <c r="F78" s="422">
        <v>4</v>
      </c>
      <c r="G78" s="422">
        <v>3</v>
      </c>
    </row>
    <row r="79" spans="1:7">
      <c r="A79" s="518">
        <v>5</v>
      </c>
      <c r="B79" s="450" t="s">
        <v>1548</v>
      </c>
      <c r="C79" s="520" t="s">
        <v>123</v>
      </c>
      <c r="D79" s="421" t="str">
        <f>$D$5</f>
        <v>UBC State Championship</v>
      </c>
      <c r="E79" s="521">
        <f>[6]Points!$E$1</f>
        <v>43352</v>
      </c>
      <c r="F79" s="422">
        <v>6</v>
      </c>
      <c r="G79" s="422">
        <v>1</v>
      </c>
    </row>
    <row r="80" spans="1:7">
      <c r="B80" s="450" t="s">
        <v>1548</v>
      </c>
      <c r="C80" s="520" t="s">
        <v>123</v>
      </c>
      <c r="D80" s="421"/>
      <c r="E80" s="521"/>
      <c r="F80" s="422"/>
      <c r="G80" s="526">
        <v>7</v>
      </c>
    </row>
    <row r="81" spans="1:7">
      <c r="A81" s="535">
        <v>5</v>
      </c>
      <c r="B81" s="450" t="s">
        <v>1548</v>
      </c>
      <c r="C81" s="450" t="s">
        <v>998</v>
      </c>
      <c r="D81" s="522" t="s">
        <v>2661</v>
      </c>
      <c r="E81" s="523">
        <v>43604</v>
      </c>
      <c r="F81" s="524">
        <v>2</v>
      </c>
      <c r="G81" s="525">
        <v>5</v>
      </c>
    </row>
    <row r="82" spans="1:7">
      <c r="A82" s="535">
        <v>5</v>
      </c>
      <c r="B82" s="450" t="s">
        <v>1548</v>
      </c>
      <c r="C82" s="450" t="s">
        <v>115</v>
      </c>
      <c r="D82" s="522" t="s">
        <v>2661</v>
      </c>
      <c r="E82" s="523">
        <v>43604</v>
      </c>
      <c r="F82" s="524">
        <v>1</v>
      </c>
      <c r="G82" s="524">
        <v>6</v>
      </c>
    </row>
    <row r="83" spans="1:7">
      <c r="A83" s="535">
        <v>5</v>
      </c>
      <c r="B83" s="450" t="s">
        <v>1548</v>
      </c>
      <c r="C83" s="450" t="s">
        <v>115</v>
      </c>
      <c r="D83" s="522" t="s">
        <v>78</v>
      </c>
      <c r="E83" s="523">
        <v>43604</v>
      </c>
      <c r="F83" s="524">
        <v>2</v>
      </c>
      <c r="G83" s="524">
        <v>5</v>
      </c>
    </row>
    <row r="84" spans="1:7">
      <c r="A84" s="535"/>
      <c r="B84" s="450" t="s">
        <v>1548</v>
      </c>
      <c r="C84" s="450" t="s">
        <v>115</v>
      </c>
      <c r="D84" s="522"/>
      <c r="E84" s="523"/>
      <c r="F84" s="524"/>
      <c r="G84" s="525">
        <v>11</v>
      </c>
    </row>
    <row r="85" spans="1:7">
      <c r="A85" s="535">
        <v>5</v>
      </c>
      <c r="B85" s="450" t="s">
        <v>1548</v>
      </c>
      <c r="C85" s="520" t="s">
        <v>1135</v>
      </c>
      <c r="D85" s="421" t="str">
        <f>$D$5</f>
        <v>UBC State Championship</v>
      </c>
      <c r="E85" s="521">
        <f>[6]Points!$E$1</f>
        <v>43352</v>
      </c>
      <c r="F85" s="422">
        <v>2</v>
      </c>
      <c r="G85" s="422">
        <v>5</v>
      </c>
    </row>
    <row r="86" spans="1:7">
      <c r="A86" s="535">
        <v>5</v>
      </c>
      <c r="B86" s="450" t="s">
        <v>1548</v>
      </c>
      <c r="C86" s="450" t="s">
        <v>1135</v>
      </c>
      <c r="D86" s="522" t="s">
        <v>2661</v>
      </c>
      <c r="E86" s="523">
        <v>43604</v>
      </c>
      <c r="F86" s="524">
        <v>3</v>
      </c>
      <c r="G86" s="524">
        <v>4</v>
      </c>
    </row>
    <row r="87" spans="1:7">
      <c r="A87" s="535"/>
      <c r="B87" s="450" t="s">
        <v>1548</v>
      </c>
      <c r="C87" s="450" t="s">
        <v>1135</v>
      </c>
      <c r="D87" s="522"/>
      <c r="E87" s="523"/>
      <c r="F87" s="524"/>
      <c r="G87" s="525">
        <v>9</v>
      </c>
    </row>
    <row r="88" spans="1:7">
      <c r="A88" s="535">
        <v>5</v>
      </c>
      <c r="B88" s="450" t="s">
        <v>1548</v>
      </c>
      <c r="C88" s="520" t="s">
        <v>122</v>
      </c>
      <c r="D88" s="421" t="str">
        <f>$D$5</f>
        <v>UBC State Championship</v>
      </c>
      <c r="E88" s="521">
        <f>[6]Points!$E$1</f>
        <v>43352</v>
      </c>
      <c r="F88" s="422">
        <v>5</v>
      </c>
      <c r="G88" s="422">
        <v>2</v>
      </c>
    </row>
    <row r="89" spans="1:7">
      <c r="A89" s="535">
        <v>5</v>
      </c>
      <c r="B89" s="450" t="s">
        <v>1548</v>
      </c>
      <c r="C89" s="450" t="s">
        <v>122</v>
      </c>
      <c r="D89" s="522" t="s">
        <v>2661</v>
      </c>
      <c r="E89" s="523">
        <v>43604</v>
      </c>
      <c r="F89" s="524">
        <v>6</v>
      </c>
      <c r="G89" s="524">
        <v>1</v>
      </c>
    </row>
    <row r="90" spans="1:7">
      <c r="A90" s="535"/>
      <c r="B90" s="450" t="s">
        <v>1548</v>
      </c>
      <c r="C90" s="450" t="s">
        <v>122</v>
      </c>
      <c r="D90" s="522"/>
      <c r="E90" s="523"/>
      <c r="F90" s="524"/>
      <c r="G90" s="525">
        <v>3</v>
      </c>
    </row>
    <row r="91" spans="1:7" s="74" customFormat="1">
      <c r="A91" s="527"/>
      <c r="B91" s="528"/>
      <c r="C91" s="528"/>
      <c r="D91" s="532"/>
      <c r="E91" s="530"/>
      <c r="F91" s="531"/>
      <c r="G91" s="531"/>
    </row>
    <row r="92" spans="1:7">
      <c r="A92" s="535"/>
      <c r="B92" s="450" t="s">
        <v>1549</v>
      </c>
      <c r="C92" s="450" t="s">
        <v>2665</v>
      </c>
      <c r="D92" s="522" t="s">
        <v>2661</v>
      </c>
      <c r="E92" s="523">
        <v>43604</v>
      </c>
      <c r="F92" s="524">
        <v>4</v>
      </c>
      <c r="G92" s="525">
        <v>3</v>
      </c>
    </row>
    <row r="93" spans="1:7">
      <c r="A93" s="518">
        <v>6</v>
      </c>
      <c r="B93" s="450" t="s">
        <v>1549</v>
      </c>
      <c r="C93" s="450" t="s">
        <v>2666</v>
      </c>
      <c r="D93" s="522" t="s">
        <v>2661</v>
      </c>
      <c r="E93" s="523">
        <v>43604</v>
      </c>
      <c r="F93" s="524">
        <v>6</v>
      </c>
      <c r="G93" s="525">
        <v>1</v>
      </c>
    </row>
    <row r="94" spans="1:7">
      <c r="A94" s="518">
        <v>6</v>
      </c>
      <c r="B94" s="520" t="s">
        <v>1549</v>
      </c>
      <c r="C94" s="520" t="s">
        <v>162</v>
      </c>
      <c r="D94" s="421" t="str">
        <f>$D$5</f>
        <v>UBC State Championship</v>
      </c>
      <c r="E94" s="521">
        <f>[6]Points!$E$1</f>
        <v>43352</v>
      </c>
      <c r="F94" s="422">
        <v>6</v>
      </c>
      <c r="G94" s="526">
        <v>1</v>
      </c>
    </row>
    <row r="95" spans="1:7">
      <c r="A95" s="518">
        <v>6</v>
      </c>
      <c r="B95" s="520" t="s">
        <v>1549</v>
      </c>
      <c r="C95" s="520" t="s">
        <v>998</v>
      </c>
      <c r="D95" s="421" t="str">
        <f>$D$5</f>
        <v>UBC State Championship</v>
      </c>
      <c r="E95" s="521">
        <f>[6]Points!$E$1</f>
        <v>43352</v>
      </c>
      <c r="F95" s="422">
        <v>2</v>
      </c>
      <c r="G95" s="422">
        <v>5</v>
      </c>
    </row>
    <row r="96" spans="1:7">
      <c r="A96" s="518">
        <v>6</v>
      </c>
      <c r="B96" s="520" t="s">
        <v>1549</v>
      </c>
      <c r="C96" s="450" t="s">
        <v>998</v>
      </c>
      <c r="D96" s="522" t="s">
        <v>2661</v>
      </c>
      <c r="E96" s="523">
        <v>43604</v>
      </c>
      <c r="F96" s="524">
        <v>5</v>
      </c>
      <c r="G96" s="524">
        <v>2</v>
      </c>
    </row>
    <row r="97" spans="1:7">
      <c r="A97" s="518">
        <v>6</v>
      </c>
      <c r="B97" s="520" t="s">
        <v>1549</v>
      </c>
      <c r="C97" s="450" t="s">
        <v>998</v>
      </c>
      <c r="D97" s="522"/>
      <c r="E97" s="523"/>
      <c r="F97" s="524"/>
      <c r="G97" s="525">
        <v>7</v>
      </c>
    </row>
    <row r="98" spans="1:7">
      <c r="B98" s="520" t="s">
        <v>1549</v>
      </c>
      <c r="C98" s="450" t="s">
        <v>188</v>
      </c>
      <c r="D98" s="522" t="s">
        <v>2661</v>
      </c>
      <c r="E98" s="523">
        <v>43604</v>
      </c>
      <c r="F98" s="524">
        <v>1</v>
      </c>
      <c r="G98" s="524">
        <v>6</v>
      </c>
    </row>
    <row r="99" spans="1:7">
      <c r="A99" s="518">
        <v>6</v>
      </c>
      <c r="B99" s="520" t="s">
        <v>1549</v>
      </c>
      <c r="C99" s="450" t="s">
        <v>188</v>
      </c>
      <c r="D99" s="522" t="s">
        <v>78</v>
      </c>
      <c r="E99" s="523">
        <v>43604</v>
      </c>
      <c r="F99" s="524">
        <v>4</v>
      </c>
      <c r="G99" s="524">
        <v>3</v>
      </c>
    </row>
    <row r="100" spans="1:7">
      <c r="A100" s="535">
        <v>6</v>
      </c>
      <c r="B100" s="520" t="s">
        <v>1549</v>
      </c>
      <c r="C100" s="450" t="s">
        <v>188</v>
      </c>
      <c r="D100" s="522"/>
      <c r="E100" s="523"/>
      <c r="F100" s="524"/>
      <c r="G100" s="525">
        <v>9</v>
      </c>
    </row>
    <row r="101" spans="1:7">
      <c r="A101" s="535"/>
      <c r="B101" s="520" t="s">
        <v>1549</v>
      </c>
      <c r="C101" s="520" t="s">
        <v>79</v>
      </c>
      <c r="D101" s="421" t="str">
        <f>$D$5</f>
        <v>UBC State Championship</v>
      </c>
      <c r="E101" s="521">
        <f>[6]Points!$E$1</f>
        <v>43352</v>
      </c>
      <c r="F101" s="422">
        <v>4</v>
      </c>
      <c r="G101" s="526">
        <v>3</v>
      </c>
    </row>
    <row r="102" spans="1:7">
      <c r="A102" s="535">
        <v>6</v>
      </c>
      <c r="B102" s="520" t="s">
        <v>1549</v>
      </c>
      <c r="C102" s="450" t="s">
        <v>90</v>
      </c>
      <c r="D102" s="522" t="s">
        <v>2661</v>
      </c>
      <c r="E102" s="523">
        <v>43604</v>
      </c>
      <c r="F102" s="524">
        <v>3</v>
      </c>
      <c r="G102" s="525">
        <v>4</v>
      </c>
    </row>
    <row r="103" spans="1:7">
      <c r="A103" s="535">
        <v>6</v>
      </c>
      <c r="B103" s="520" t="s">
        <v>1549</v>
      </c>
      <c r="C103" s="520" t="s">
        <v>122</v>
      </c>
      <c r="D103" s="421" t="str">
        <f>$D$5</f>
        <v>UBC State Championship</v>
      </c>
      <c r="E103" s="521">
        <f>[6]Points!$E$1</f>
        <v>43352</v>
      </c>
      <c r="F103" s="422">
        <v>1</v>
      </c>
      <c r="G103" s="422">
        <v>6</v>
      </c>
    </row>
    <row r="104" spans="1:7">
      <c r="A104" s="535">
        <v>6</v>
      </c>
      <c r="B104" s="520" t="s">
        <v>1549</v>
      </c>
      <c r="C104" s="450" t="s">
        <v>122</v>
      </c>
      <c r="D104" s="522" t="s">
        <v>2661</v>
      </c>
      <c r="E104" s="523">
        <v>43604</v>
      </c>
      <c r="F104" s="524">
        <v>2</v>
      </c>
      <c r="G104" s="524">
        <v>5</v>
      </c>
    </row>
    <row r="105" spans="1:7">
      <c r="A105" s="535">
        <v>6</v>
      </c>
      <c r="B105" s="520" t="s">
        <v>1549</v>
      </c>
      <c r="C105" s="450" t="s">
        <v>122</v>
      </c>
      <c r="D105" s="522" t="s">
        <v>78</v>
      </c>
      <c r="E105" s="523">
        <v>43604</v>
      </c>
      <c r="F105" s="524">
        <v>5</v>
      </c>
      <c r="G105" s="524">
        <v>2</v>
      </c>
    </row>
    <row r="106" spans="1:7">
      <c r="A106" s="535">
        <v>6</v>
      </c>
      <c r="B106" s="520" t="s">
        <v>1549</v>
      </c>
      <c r="C106" s="450" t="s">
        <v>122</v>
      </c>
      <c r="D106" s="522"/>
      <c r="E106" s="523"/>
      <c r="F106" s="524"/>
      <c r="G106" s="525">
        <f>SUM(G103:G105)</f>
        <v>13</v>
      </c>
    </row>
    <row r="107" spans="1:7">
      <c r="A107" s="535"/>
      <c r="B107" s="520" t="s">
        <v>1549</v>
      </c>
      <c r="C107" s="520" t="s">
        <v>92</v>
      </c>
      <c r="D107" s="421" t="str">
        <f>$D$5</f>
        <v>UBC State Championship</v>
      </c>
      <c r="E107" s="521">
        <f>[6]Points!$E$1</f>
        <v>43352</v>
      </c>
      <c r="F107" s="422">
        <v>3</v>
      </c>
      <c r="G107" s="422">
        <v>4</v>
      </c>
    </row>
    <row r="108" spans="1:7">
      <c r="A108" s="535">
        <v>6</v>
      </c>
      <c r="B108" s="520" t="s">
        <v>1549</v>
      </c>
      <c r="C108" s="520" t="s">
        <v>92</v>
      </c>
      <c r="D108" s="421" t="str">
        <f>$D$5</f>
        <v>UBC State Championship</v>
      </c>
      <c r="E108" s="521">
        <f>[6]Points!$E$1</f>
        <v>43352</v>
      </c>
      <c r="F108" s="422">
        <v>5</v>
      </c>
      <c r="G108" s="422">
        <v>2</v>
      </c>
    </row>
    <row r="109" spans="1:7">
      <c r="A109" s="535">
        <v>6</v>
      </c>
      <c r="B109" s="520" t="s">
        <v>1549</v>
      </c>
      <c r="C109" s="520" t="s">
        <v>92</v>
      </c>
      <c r="D109" s="522"/>
      <c r="E109" s="523"/>
      <c r="F109" s="524"/>
      <c r="G109" s="525">
        <v>6</v>
      </c>
    </row>
    <row r="110" spans="1:7">
      <c r="A110" s="535"/>
      <c r="B110" s="528"/>
      <c r="C110" s="528"/>
      <c r="D110" s="532"/>
      <c r="E110" s="530"/>
      <c r="F110" s="531"/>
      <c r="G110" s="531"/>
    </row>
    <row r="111" spans="1:7">
      <c r="A111" s="535"/>
      <c r="B111" s="450" t="s">
        <v>1550</v>
      </c>
      <c r="C111" s="450" t="s">
        <v>2666</v>
      </c>
      <c r="D111" s="522" t="s">
        <v>2661</v>
      </c>
      <c r="E111" s="523">
        <v>43604</v>
      </c>
      <c r="F111" s="524">
        <v>2</v>
      </c>
      <c r="G111" s="525">
        <v>5</v>
      </c>
    </row>
    <row r="112" spans="1:7">
      <c r="A112" s="518">
        <v>7</v>
      </c>
      <c r="B112" s="450" t="s">
        <v>1550</v>
      </c>
      <c r="C112" s="450" t="s">
        <v>186</v>
      </c>
      <c r="D112" s="522" t="s">
        <v>2661</v>
      </c>
      <c r="E112" s="523">
        <v>43604</v>
      </c>
      <c r="F112" s="524">
        <v>6</v>
      </c>
      <c r="G112" s="525">
        <v>1</v>
      </c>
    </row>
    <row r="113" spans="1:7">
      <c r="A113" s="518">
        <v>7</v>
      </c>
      <c r="B113" s="450" t="s">
        <v>1550</v>
      </c>
      <c r="C113" s="450" t="s">
        <v>119</v>
      </c>
      <c r="D113" s="522" t="s">
        <v>2661</v>
      </c>
      <c r="E113" s="523">
        <v>43604</v>
      </c>
      <c r="F113" s="524">
        <v>1</v>
      </c>
      <c r="G113" s="524">
        <v>6</v>
      </c>
    </row>
    <row r="114" spans="1:7">
      <c r="A114" s="518">
        <v>7</v>
      </c>
      <c r="B114" s="450" t="s">
        <v>1550</v>
      </c>
      <c r="C114" s="450" t="s">
        <v>119</v>
      </c>
      <c r="D114" s="522" t="s">
        <v>78</v>
      </c>
      <c r="E114" s="523">
        <v>43604</v>
      </c>
      <c r="F114" s="524">
        <v>1</v>
      </c>
      <c r="G114" s="524">
        <v>6</v>
      </c>
    </row>
    <row r="115" spans="1:7">
      <c r="A115" s="518">
        <v>7</v>
      </c>
      <c r="B115" s="450" t="s">
        <v>1550</v>
      </c>
      <c r="C115" s="450" t="s">
        <v>119</v>
      </c>
      <c r="D115" s="522"/>
      <c r="E115" s="523"/>
      <c r="F115" s="524"/>
      <c r="G115" s="525">
        <v>12</v>
      </c>
    </row>
    <row r="116" spans="1:7">
      <c r="B116" s="450" t="s">
        <v>1550</v>
      </c>
      <c r="C116" s="450" t="s">
        <v>519</v>
      </c>
      <c r="D116" s="522" t="s">
        <v>2661</v>
      </c>
      <c r="E116" s="523">
        <v>43604</v>
      </c>
      <c r="F116" s="524">
        <v>3</v>
      </c>
      <c r="G116" s="524">
        <v>4</v>
      </c>
    </row>
    <row r="117" spans="1:7">
      <c r="A117" s="518">
        <v>7</v>
      </c>
      <c r="B117" s="450" t="s">
        <v>1550</v>
      </c>
      <c r="C117" s="450" t="s">
        <v>519</v>
      </c>
      <c r="D117" s="522" t="s">
        <v>78</v>
      </c>
      <c r="E117" s="523">
        <v>43604</v>
      </c>
      <c r="F117" s="524">
        <v>4</v>
      </c>
      <c r="G117" s="524">
        <v>3</v>
      </c>
    </row>
    <row r="118" spans="1:7">
      <c r="A118" s="518">
        <v>7</v>
      </c>
      <c r="B118" s="450" t="s">
        <v>1550</v>
      </c>
      <c r="C118" s="450" t="s">
        <v>519</v>
      </c>
      <c r="D118" s="522"/>
      <c r="E118" s="523"/>
      <c r="F118" s="524"/>
      <c r="G118" s="525">
        <v>7</v>
      </c>
    </row>
    <row r="119" spans="1:7">
      <c r="B119" s="450" t="s">
        <v>1550</v>
      </c>
      <c r="C119" s="520" t="s">
        <v>599</v>
      </c>
      <c r="D119" s="421" t="str">
        <f>$D$5</f>
        <v>UBC State Championship</v>
      </c>
      <c r="E119" s="521">
        <f>[6]Points!$E$1</f>
        <v>43352</v>
      </c>
      <c r="F119" s="422">
        <v>6</v>
      </c>
      <c r="G119" s="526">
        <v>1</v>
      </c>
    </row>
    <row r="120" spans="1:7">
      <c r="A120" s="535">
        <v>7</v>
      </c>
      <c r="B120" s="450" t="s">
        <v>1550</v>
      </c>
      <c r="C120" s="450" t="s">
        <v>109</v>
      </c>
      <c r="D120" s="522" t="s">
        <v>2661</v>
      </c>
      <c r="E120" s="523">
        <v>43604</v>
      </c>
      <c r="F120" s="524">
        <v>5</v>
      </c>
      <c r="G120" s="525">
        <v>2</v>
      </c>
    </row>
    <row r="121" spans="1:7">
      <c r="A121" s="535">
        <v>7</v>
      </c>
      <c r="B121" s="450" t="s">
        <v>1550</v>
      </c>
      <c r="C121" s="520" t="s">
        <v>149</v>
      </c>
      <c r="D121" s="421" t="str">
        <f>$D$5</f>
        <v>UBC State Championship</v>
      </c>
      <c r="E121" s="521">
        <f>[6]Points!$E$1</f>
        <v>43352</v>
      </c>
      <c r="F121" s="422">
        <v>2</v>
      </c>
      <c r="G121" s="526">
        <v>5</v>
      </c>
    </row>
    <row r="122" spans="1:7">
      <c r="A122" s="535">
        <v>7</v>
      </c>
      <c r="B122" s="450" t="s">
        <v>1550</v>
      </c>
      <c r="C122" s="520" t="s">
        <v>1135</v>
      </c>
      <c r="D122" s="421" t="str">
        <f>$D$5</f>
        <v>UBC State Championship</v>
      </c>
      <c r="E122" s="521">
        <f>[6]Points!$E$1</f>
        <v>43352</v>
      </c>
      <c r="F122" s="422">
        <v>1</v>
      </c>
      <c r="G122" s="422">
        <v>6</v>
      </c>
    </row>
    <row r="123" spans="1:7">
      <c r="A123" s="535">
        <v>7</v>
      </c>
      <c r="B123" s="450" t="s">
        <v>1550</v>
      </c>
      <c r="C123" s="520" t="s">
        <v>1135</v>
      </c>
      <c r="D123" s="421" t="str">
        <f>$D$5</f>
        <v>UBC State Championship</v>
      </c>
      <c r="E123" s="521">
        <f>[6]Points!$E$1</f>
        <v>43352</v>
      </c>
      <c r="F123" s="422">
        <v>3</v>
      </c>
      <c r="G123" s="422">
        <v>4</v>
      </c>
    </row>
    <row r="124" spans="1:7">
      <c r="A124" s="535">
        <v>7</v>
      </c>
      <c r="B124" s="450" t="s">
        <v>1550</v>
      </c>
      <c r="C124" s="450" t="s">
        <v>1135</v>
      </c>
      <c r="D124" s="522" t="s">
        <v>2661</v>
      </c>
      <c r="E124" s="523">
        <v>43604</v>
      </c>
      <c r="F124" s="524">
        <v>4</v>
      </c>
      <c r="G124" s="524">
        <v>3</v>
      </c>
    </row>
    <row r="125" spans="1:7">
      <c r="A125" s="535">
        <v>7</v>
      </c>
      <c r="B125" s="450" t="s">
        <v>1550</v>
      </c>
      <c r="C125" s="450" t="s">
        <v>1135</v>
      </c>
      <c r="D125" s="522"/>
      <c r="E125" s="523"/>
      <c r="F125" s="524"/>
      <c r="G125" s="525">
        <v>13</v>
      </c>
    </row>
    <row r="126" spans="1:7">
      <c r="A126" s="535"/>
      <c r="B126" s="450" t="s">
        <v>1550</v>
      </c>
      <c r="C126" s="520" t="s">
        <v>122</v>
      </c>
      <c r="D126" s="421" t="str">
        <f>$D$5</f>
        <v>UBC State Championship</v>
      </c>
      <c r="E126" s="521">
        <f>[6]Points!$E$1</f>
        <v>43352</v>
      </c>
      <c r="F126" s="422">
        <v>4</v>
      </c>
      <c r="G126" s="526">
        <v>3</v>
      </c>
    </row>
    <row r="127" spans="1:7">
      <c r="A127" s="535">
        <v>7</v>
      </c>
      <c r="B127" s="450" t="s">
        <v>1550</v>
      </c>
      <c r="C127" s="520" t="s">
        <v>2648</v>
      </c>
      <c r="D127" s="421" t="str">
        <f>$D$5</f>
        <v>UBC State Championship</v>
      </c>
      <c r="E127" s="521">
        <f>[6]Points!$E$1</f>
        <v>43352</v>
      </c>
      <c r="F127" s="422">
        <v>5</v>
      </c>
      <c r="G127" s="526">
        <v>2</v>
      </c>
    </row>
    <row r="128" spans="1:7">
      <c r="A128" s="535"/>
      <c r="B128" s="450"/>
      <c r="C128" s="528"/>
      <c r="D128" s="532"/>
      <c r="E128" s="530"/>
      <c r="F128" s="531"/>
      <c r="G128" s="531"/>
    </row>
    <row r="129" spans="1:7">
      <c r="A129" s="535"/>
      <c r="B129" s="450" t="s">
        <v>1551</v>
      </c>
      <c r="C129" s="450" t="s">
        <v>998</v>
      </c>
      <c r="D129" s="522" t="s">
        <v>2661</v>
      </c>
      <c r="E129" s="523">
        <v>43604</v>
      </c>
      <c r="F129" s="524">
        <v>5</v>
      </c>
      <c r="G129" s="524">
        <v>2</v>
      </c>
    </row>
    <row r="130" spans="1:7">
      <c r="A130" s="518">
        <v>8</v>
      </c>
      <c r="B130" s="450" t="s">
        <v>1551</v>
      </c>
      <c r="C130" s="450" t="s">
        <v>998</v>
      </c>
      <c r="D130" s="522" t="s">
        <v>78</v>
      </c>
      <c r="E130" s="523">
        <v>43604</v>
      </c>
      <c r="F130" s="524">
        <v>2</v>
      </c>
      <c r="G130" s="524">
        <v>5</v>
      </c>
    </row>
    <row r="131" spans="1:7">
      <c r="A131" s="518">
        <v>8</v>
      </c>
      <c r="B131" s="450" t="s">
        <v>1551</v>
      </c>
      <c r="C131" s="450" t="s">
        <v>998</v>
      </c>
      <c r="D131" s="522"/>
      <c r="E131" s="523"/>
      <c r="F131" s="524"/>
      <c r="G131" s="525">
        <v>7</v>
      </c>
    </row>
    <row r="132" spans="1:7">
      <c r="B132" s="450" t="s">
        <v>1551</v>
      </c>
      <c r="C132" s="520" t="s">
        <v>96</v>
      </c>
      <c r="D132" s="421" t="str">
        <f>$D$5</f>
        <v>UBC State Championship</v>
      </c>
      <c r="E132" s="521">
        <f>[6]Points!$E$1</f>
        <v>43352</v>
      </c>
      <c r="F132" s="422">
        <v>6</v>
      </c>
      <c r="G132" s="526">
        <v>1</v>
      </c>
    </row>
    <row r="133" spans="1:7">
      <c r="A133" s="518">
        <v>8</v>
      </c>
      <c r="B133" s="450" t="s">
        <v>1551</v>
      </c>
      <c r="C133" s="520" t="s">
        <v>185</v>
      </c>
      <c r="D133" s="421" t="str">
        <f>$D$5</f>
        <v>UBC State Championship</v>
      </c>
      <c r="E133" s="521">
        <f>[6]Points!$E$1</f>
        <v>43352</v>
      </c>
      <c r="F133" s="422">
        <v>2</v>
      </c>
      <c r="G133" s="422">
        <v>5</v>
      </c>
    </row>
    <row r="134" spans="1:7">
      <c r="A134" s="518">
        <v>8</v>
      </c>
      <c r="B134" s="450" t="s">
        <v>1551</v>
      </c>
      <c r="C134" s="520" t="s">
        <v>185</v>
      </c>
      <c r="D134" s="421" t="str">
        <f>$D$5</f>
        <v>UBC State Championship</v>
      </c>
      <c r="E134" s="521">
        <f>[6]Points!$E$1</f>
        <v>43352</v>
      </c>
      <c r="F134" s="422">
        <v>3</v>
      </c>
      <c r="G134" s="422">
        <v>4</v>
      </c>
    </row>
    <row r="135" spans="1:7">
      <c r="A135" s="518">
        <v>8</v>
      </c>
      <c r="B135" s="450" t="s">
        <v>1551</v>
      </c>
      <c r="C135" s="520" t="s">
        <v>185</v>
      </c>
      <c r="D135" s="421" t="str">
        <f>$D$5</f>
        <v>UBC State Championship</v>
      </c>
      <c r="E135" s="521">
        <f>[6]Points!$E$1</f>
        <v>43352</v>
      </c>
      <c r="F135" s="422">
        <v>4</v>
      </c>
      <c r="G135" s="422">
        <v>3</v>
      </c>
    </row>
    <row r="136" spans="1:7">
      <c r="A136" s="518">
        <v>8</v>
      </c>
      <c r="B136" s="450" t="s">
        <v>1551</v>
      </c>
      <c r="C136" s="520" t="s">
        <v>185</v>
      </c>
      <c r="D136" s="421"/>
      <c r="E136" s="521"/>
      <c r="F136" s="422"/>
      <c r="G136" s="526">
        <v>12</v>
      </c>
    </row>
    <row r="137" spans="1:7">
      <c r="B137" s="450" t="s">
        <v>1551</v>
      </c>
      <c r="C137" s="520" t="s">
        <v>1135</v>
      </c>
      <c r="D137" s="421" t="str">
        <f>$D$5</f>
        <v>UBC State Championship</v>
      </c>
      <c r="E137" s="521">
        <f>[6]Points!$E$1</f>
        <v>43352</v>
      </c>
      <c r="F137" s="422">
        <v>5</v>
      </c>
      <c r="G137" s="526">
        <v>2</v>
      </c>
    </row>
    <row r="138" spans="1:7">
      <c r="A138" s="535">
        <v>8</v>
      </c>
      <c r="B138" s="450" t="s">
        <v>1551</v>
      </c>
      <c r="C138" s="450" t="s">
        <v>122</v>
      </c>
      <c r="D138" s="522" t="s">
        <v>2661</v>
      </c>
      <c r="E138" s="523">
        <v>43604</v>
      </c>
      <c r="F138" s="524">
        <v>2</v>
      </c>
      <c r="G138" s="524">
        <v>5</v>
      </c>
    </row>
    <row r="139" spans="1:7">
      <c r="A139" s="535">
        <v>8</v>
      </c>
      <c r="B139" s="450" t="s">
        <v>1551</v>
      </c>
      <c r="C139" s="450" t="s">
        <v>122</v>
      </c>
      <c r="D139" s="522" t="s">
        <v>2661</v>
      </c>
      <c r="E139" s="523">
        <v>43604</v>
      </c>
      <c r="F139" s="524">
        <v>4</v>
      </c>
      <c r="G139" s="524">
        <v>3</v>
      </c>
    </row>
    <row r="140" spans="1:7">
      <c r="A140" s="535">
        <v>8</v>
      </c>
      <c r="B140" s="450" t="s">
        <v>1551</v>
      </c>
      <c r="C140" s="450" t="s">
        <v>122</v>
      </c>
      <c r="D140" s="522" t="s">
        <v>2661</v>
      </c>
      <c r="E140" s="523">
        <v>43604</v>
      </c>
      <c r="F140" s="524">
        <v>6</v>
      </c>
      <c r="G140" s="524">
        <v>1</v>
      </c>
    </row>
    <row r="141" spans="1:7">
      <c r="A141" s="535">
        <v>8</v>
      </c>
      <c r="B141" s="450" t="s">
        <v>1551</v>
      </c>
      <c r="C141" s="450" t="s">
        <v>122</v>
      </c>
      <c r="D141" s="522" t="s">
        <v>78</v>
      </c>
      <c r="E141" s="523">
        <v>43604</v>
      </c>
      <c r="F141" s="524">
        <v>6</v>
      </c>
      <c r="G141" s="524">
        <v>1</v>
      </c>
    </row>
    <row r="142" spans="1:7">
      <c r="A142" s="535">
        <v>8</v>
      </c>
      <c r="B142" s="450" t="s">
        <v>1551</v>
      </c>
      <c r="C142" s="450" t="s">
        <v>122</v>
      </c>
      <c r="D142" s="522"/>
      <c r="E142" s="523"/>
      <c r="F142" s="524"/>
      <c r="G142" s="525">
        <v>10</v>
      </c>
    </row>
    <row r="143" spans="1:7">
      <c r="A143" s="535"/>
      <c r="B143" s="450" t="s">
        <v>1551</v>
      </c>
      <c r="C143" s="520" t="s">
        <v>93</v>
      </c>
      <c r="D143" s="421" t="str">
        <f>$D$5</f>
        <v>UBC State Championship</v>
      </c>
      <c r="E143" s="521">
        <f>[6]Points!$E$1</f>
        <v>43352</v>
      </c>
      <c r="F143" s="422">
        <v>1</v>
      </c>
      <c r="G143" s="422">
        <v>6</v>
      </c>
    </row>
    <row r="144" spans="1:7">
      <c r="A144" s="535">
        <v>8</v>
      </c>
      <c r="B144" s="450" t="s">
        <v>1551</v>
      </c>
      <c r="C144" s="450" t="s">
        <v>93</v>
      </c>
      <c r="D144" s="522" t="s">
        <v>2661</v>
      </c>
      <c r="E144" s="523">
        <v>43604</v>
      </c>
      <c r="F144" s="524">
        <v>1</v>
      </c>
      <c r="G144" s="524">
        <v>6</v>
      </c>
    </row>
    <row r="145" spans="1:7">
      <c r="A145" s="535">
        <v>8</v>
      </c>
      <c r="B145" s="450" t="s">
        <v>1551</v>
      </c>
      <c r="C145" s="450" t="s">
        <v>93</v>
      </c>
      <c r="D145" s="522"/>
      <c r="E145" s="523"/>
      <c r="F145" s="524"/>
      <c r="G145" s="525">
        <v>12</v>
      </c>
    </row>
    <row r="146" spans="1:7">
      <c r="A146" s="535"/>
      <c r="B146" s="450" t="s">
        <v>1551</v>
      </c>
      <c r="C146" s="450" t="s">
        <v>127</v>
      </c>
      <c r="D146" s="522" t="s">
        <v>2661</v>
      </c>
      <c r="E146" s="523">
        <v>43604</v>
      </c>
      <c r="F146" s="524">
        <v>3</v>
      </c>
      <c r="G146" s="525">
        <v>4</v>
      </c>
    </row>
    <row r="147" spans="1:7" s="74" customFormat="1">
      <c r="A147" s="527"/>
      <c r="B147" s="528"/>
      <c r="C147" s="528"/>
      <c r="D147" s="532"/>
      <c r="E147" s="530"/>
      <c r="F147" s="531"/>
      <c r="G147" s="531"/>
    </row>
    <row r="148" spans="1:7">
      <c r="A148" s="535"/>
      <c r="B148" s="450" t="s">
        <v>1552</v>
      </c>
      <c r="C148" s="450" t="s">
        <v>77</v>
      </c>
      <c r="D148" s="522" t="s">
        <v>2661</v>
      </c>
      <c r="E148" s="523">
        <v>43604</v>
      </c>
      <c r="F148" s="524">
        <v>5</v>
      </c>
      <c r="G148" s="525">
        <v>2</v>
      </c>
    </row>
    <row r="149" spans="1:7">
      <c r="A149" s="518">
        <v>9</v>
      </c>
      <c r="B149" s="520" t="s">
        <v>1552</v>
      </c>
      <c r="C149" s="520" t="s">
        <v>113</v>
      </c>
      <c r="D149" s="421" t="str">
        <f>$D$5</f>
        <v>UBC State Championship</v>
      </c>
      <c r="E149" s="521">
        <f>[6]Points!$E$1</f>
        <v>43352</v>
      </c>
      <c r="F149" s="422">
        <v>4</v>
      </c>
      <c r="G149" s="526">
        <v>3</v>
      </c>
    </row>
    <row r="150" spans="1:7">
      <c r="A150" s="518">
        <v>9</v>
      </c>
      <c r="B150" s="520" t="s">
        <v>1552</v>
      </c>
      <c r="C150" s="520" t="s">
        <v>174</v>
      </c>
      <c r="D150" s="421" t="str">
        <f>$D$5</f>
        <v>UBC State Championship</v>
      </c>
      <c r="E150" s="521">
        <f>[6]Points!$E$1</f>
        <v>43352</v>
      </c>
      <c r="F150" s="422">
        <v>6</v>
      </c>
      <c r="G150" s="526">
        <v>1</v>
      </c>
    </row>
    <row r="151" spans="1:7">
      <c r="A151" s="518">
        <v>9</v>
      </c>
      <c r="B151" s="450" t="s">
        <v>1552</v>
      </c>
      <c r="C151" s="450" t="s">
        <v>998</v>
      </c>
      <c r="D151" s="522" t="s">
        <v>2661</v>
      </c>
      <c r="E151" s="523">
        <v>43604</v>
      </c>
      <c r="F151" s="524">
        <v>4</v>
      </c>
      <c r="G151" s="525">
        <v>3</v>
      </c>
    </row>
    <row r="152" spans="1:7">
      <c r="A152" s="518">
        <v>9</v>
      </c>
      <c r="B152" s="450" t="s">
        <v>1552</v>
      </c>
      <c r="C152" s="450" t="s">
        <v>188</v>
      </c>
      <c r="D152" s="522" t="s">
        <v>2661</v>
      </c>
      <c r="E152" s="523">
        <v>43604</v>
      </c>
      <c r="F152" s="524">
        <v>6</v>
      </c>
      <c r="G152" s="525">
        <v>1</v>
      </c>
    </row>
    <row r="153" spans="1:7">
      <c r="A153" s="518">
        <v>9</v>
      </c>
      <c r="B153" s="520" t="s">
        <v>1552</v>
      </c>
      <c r="C153" s="520" t="s">
        <v>96</v>
      </c>
      <c r="D153" s="421" t="str">
        <f>$D$5</f>
        <v>UBC State Championship</v>
      </c>
      <c r="E153" s="521">
        <f>[6]Points!$E$1</f>
        <v>43352</v>
      </c>
      <c r="F153" s="422">
        <v>1</v>
      </c>
      <c r="G153" s="422">
        <v>6</v>
      </c>
    </row>
    <row r="154" spans="1:7">
      <c r="A154" s="518">
        <v>9</v>
      </c>
      <c r="B154" s="520" t="s">
        <v>1552</v>
      </c>
      <c r="C154" s="520" t="s">
        <v>96</v>
      </c>
      <c r="D154" s="421" t="str">
        <f>$D$5</f>
        <v>UBC State Championship</v>
      </c>
      <c r="E154" s="521">
        <f>[6]Points!$E$1</f>
        <v>43352</v>
      </c>
      <c r="F154" s="422">
        <v>3</v>
      </c>
      <c r="G154" s="422">
        <v>4</v>
      </c>
    </row>
    <row r="155" spans="1:7">
      <c r="A155" s="535">
        <v>9</v>
      </c>
      <c r="B155" s="450" t="s">
        <v>1552</v>
      </c>
      <c r="C155" s="450" t="s">
        <v>96</v>
      </c>
      <c r="D155" s="522" t="s">
        <v>2661</v>
      </c>
      <c r="E155" s="523">
        <v>43604</v>
      </c>
      <c r="F155" s="524">
        <v>1</v>
      </c>
      <c r="G155" s="524">
        <v>6</v>
      </c>
    </row>
    <row r="156" spans="1:7">
      <c r="A156" s="535">
        <v>9</v>
      </c>
      <c r="B156" s="450" t="s">
        <v>1552</v>
      </c>
      <c r="C156" s="450" t="s">
        <v>96</v>
      </c>
      <c r="D156" s="522" t="s">
        <v>2661</v>
      </c>
      <c r="E156" s="523">
        <v>43604</v>
      </c>
      <c r="F156" s="524">
        <v>2</v>
      </c>
      <c r="G156" s="524">
        <v>5</v>
      </c>
    </row>
    <row r="157" spans="1:7">
      <c r="A157" s="535">
        <v>9</v>
      </c>
      <c r="B157" s="450" t="s">
        <v>1552</v>
      </c>
      <c r="C157" s="450" t="s">
        <v>96</v>
      </c>
      <c r="D157" s="522" t="s">
        <v>2661</v>
      </c>
      <c r="E157" s="523">
        <v>43604</v>
      </c>
      <c r="F157" s="524">
        <v>3</v>
      </c>
      <c r="G157" s="524">
        <v>4</v>
      </c>
    </row>
    <row r="158" spans="1:7">
      <c r="A158" s="535">
        <v>9</v>
      </c>
      <c r="B158" s="450" t="s">
        <v>1552</v>
      </c>
      <c r="C158" s="450" t="s">
        <v>96</v>
      </c>
      <c r="D158" s="522" t="s">
        <v>78</v>
      </c>
      <c r="E158" s="523">
        <v>43604</v>
      </c>
      <c r="F158" s="524">
        <v>1</v>
      </c>
      <c r="G158" s="524">
        <v>6</v>
      </c>
    </row>
    <row r="159" spans="1:7">
      <c r="A159" s="535">
        <v>9</v>
      </c>
      <c r="B159" s="450" t="s">
        <v>1552</v>
      </c>
      <c r="C159" s="450" t="s">
        <v>96</v>
      </c>
      <c r="D159" s="522" t="s">
        <v>78</v>
      </c>
      <c r="E159" s="523">
        <v>43604</v>
      </c>
      <c r="F159" s="524">
        <v>2</v>
      </c>
      <c r="G159" s="524">
        <v>5</v>
      </c>
    </row>
    <row r="160" spans="1:7">
      <c r="A160" s="535">
        <v>9</v>
      </c>
      <c r="B160" s="450" t="s">
        <v>1552</v>
      </c>
      <c r="C160" s="450" t="s">
        <v>96</v>
      </c>
      <c r="D160" s="522" t="s">
        <v>78</v>
      </c>
      <c r="E160" s="523">
        <v>43604</v>
      </c>
      <c r="F160" s="524">
        <v>4</v>
      </c>
      <c r="G160" s="524">
        <v>3</v>
      </c>
    </row>
    <row r="161" spans="1:7" s="74" customFormat="1">
      <c r="A161" s="535">
        <v>9</v>
      </c>
      <c r="B161" s="450" t="s">
        <v>1552</v>
      </c>
      <c r="C161" s="450" t="s">
        <v>96</v>
      </c>
      <c r="D161" s="522"/>
      <c r="E161" s="523"/>
      <c r="F161" s="524"/>
      <c r="G161" s="525">
        <v>39</v>
      </c>
    </row>
    <row r="162" spans="1:7" s="74" customFormat="1">
      <c r="A162" s="535"/>
      <c r="B162" s="450" t="s">
        <v>1552</v>
      </c>
      <c r="C162" s="520" t="s">
        <v>2648</v>
      </c>
      <c r="D162" s="421" t="str">
        <f>$D$5</f>
        <v>UBC State Championship</v>
      </c>
      <c r="E162" s="521">
        <f>[6]Points!$E$1</f>
        <v>43352</v>
      </c>
      <c r="F162" s="422">
        <v>2</v>
      </c>
      <c r="G162" s="422">
        <v>5</v>
      </c>
    </row>
    <row r="163" spans="1:7">
      <c r="A163" s="535">
        <v>9</v>
      </c>
      <c r="B163" s="450" t="s">
        <v>1552</v>
      </c>
      <c r="C163" s="520" t="s">
        <v>2648</v>
      </c>
      <c r="D163" s="421" t="str">
        <f>$D$5</f>
        <v>UBC State Championship</v>
      </c>
      <c r="E163" s="521">
        <f>[6]Points!$E$1</f>
        <v>43352</v>
      </c>
      <c r="F163" s="422">
        <v>5</v>
      </c>
      <c r="G163" s="422">
        <v>2</v>
      </c>
    </row>
    <row r="164" spans="1:7">
      <c r="A164" s="535">
        <v>9</v>
      </c>
      <c r="B164" s="450" t="s">
        <v>1552</v>
      </c>
      <c r="C164" s="520" t="s">
        <v>2648</v>
      </c>
      <c r="D164" s="522"/>
      <c r="E164" s="523"/>
      <c r="F164" s="524"/>
      <c r="G164" s="525">
        <v>7</v>
      </c>
    </row>
    <row r="165" spans="1:7" s="74" customFormat="1">
      <c r="A165" s="527"/>
      <c r="B165" s="528"/>
      <c r="C165" s="528"/>
      <c r="D165" s="532"/>
      <c r="E165" s="530"/>
      <c r="F165" s="531"/>
      <c r="G165" s="534"/>
    </row>
    <row r="166" spans="1:7">
      <c r="A166" s="535"/>
      <c r="B166" s="450" t="s">
        <v>1553</v>
      </c>
      <c r="C166" s="450" t="s">
        <v>2667</v>
      </c>
      <c r="D166" s="522" t="s">
        <v>2661</v>
      </c>
      <c r="E166" s="523">
        <v>43604</v>
      </c>
      <c r="F166" s="524">
        <v>2</v>
      </c>
      <c r="G166" s="525">
        <v>5</v>
      </c>
    </row>
    <row r="167" spans="1:7">
      <c r="A167" s="518">
        <v>10</v>
      </c>
      <c r="B167" s="450" t="s">
        <v>1553</v>
      </c>
      <c r="C167" s="450" t="s">
        <v>2668</v>
      </c>
      <c r="D167" s="522" t="s">
        <v>2661</v>
      </c>
      <c r="E167" s="523">
        <v>43604</v>
      </c>
      <c r="F167" s="524">
        <v>4</v>
      </c>
      <c r="G167" s="525">
        <v>3</v>
      </c>
    </row>
    <row r="168" spans="1:7">
      <c r="A168" s="518">
        <v>10</v>
      </c>
      <c r="B168" s="450" t="s">
        <v>1553</v>
      </c>
      <c r="C168" s="520" t="s">
        <v>123</v>
      </c>
      <c r="D168" s="522" t="s">
        <v>2661</v>
      </c>
      <c r="E168" s="523">
        <v>43604</v>
      </c>
      <c r="F168" s="524">
        <v>3</v>
      </c>
      <c r="G168" s="524">
        <v>4</v>
      </c>
    </row>
    <row r="169" spans="1:7">
      <c r="A169" s="518">
        <v>10</v>
      </c>
      <c r="B169" s="520" t="s">
        <v>1553</v>
      </c>
      <c r="C169" s="520" t="s">
        <v>123</v>
      </c>
      <c r="D169" s="421" t="str">
        <f>$D$5</f>
        <v>UBC State Championship</v>
      </c>
      <c r="E169" s="521">
        <f>[6]Points!$E$1</f>
        <v>43352</v>
      </c>
      <c r="F169" s="422">
        <v>1</v>
      </c>
      <c r="G169" s="422">
        <v>6</v>
      </c>
    </row>
    <row r="170" spans="1:7">
      <c r="A170" s="518">
        <v>10</v>
      </c>
      <c r="B170" s="520" t="s">
        <v>1553</v>
      </c>
      <c r="C170" s="520" t="s">
        <v>123</v>
      </c>
      <c r="D170" s="421" t="str">
        <f>$D$5</f>
        <v>UBC State Championship</v>
      </c>
      <c r="E170" s="521">
        <f>[6]Points!$E$1</f>
        <v>43352</v>
      </c>
      <c r="F170" s="422">
        <v>3</v>
      </c>
      <c r="G170" s="422">
        <v>4</v>
      </c>
    </row>
    <row r="171" spans="1:7">
      <c r="A171" s="518">
        <v>10</v>
      </c>
      <c r="B171" s="450" t="s">
        <v>1553</v>
      </c>
      <c r="C171" s="520" t="s">
        <v>123</v>
      </c>
      <c r="D171" s="522" t="s">
        <v>2661</v>
      </c>
      <c r="E171" s="523">
        <v>43604</v>
      </c>
      <c r="F171" s="524">
        <v>1</v>
      </c>
      <c r="G171" s="524">
        <v>6</v>
      </c>
    </row>
    <row r="172" spans="1:7">
      <c r="A172" s="518">
        <v>10</v>
      </c>
      <c r="B172" s="450" t="s">
        <v>1553</v>
      </c>
      <c r="C172" s="520" t="s">
        <v>123</v>
      </c>
      <c r="D172" s="522" t="s">
        <v>78</v>
      </c>
      <c r="E172" s="523">
        <v>43604</v>
      </c>
      <c r="F172" s="524">
        <v>6</v>
      </c>
      <c r="G172" s="524">
        <v>1</v>
      </c>
    </row>
    <row r="173" spans="1:7">
      <c r="A173" s="535">
        <v>10</v>
      </c>
      <c r="B173" s="450" t="s">
        <v>1553</v>
      </c>
      <c r="C173" s="520" t="s">
        <v>123</v>
      </c>
      <c r="D173" s="522"/>
      <c r="E173" s="523"/>
      <c r="F173" s="524"/>
      <c r="G173" s="525">
        <v>21</v>
      </c>
    </row>
    <row r="174" spans="1:7">
      <c r="A174" s="535"/>
      <c r="B174" s="450" t="s">
        <v>1553</v>
      </c>
      <c r="C174" s="520" t="s">
        <v>2649</v>
      </c>
      <c r="D174" s="421" t="str">
        <f>$D$5</f>
        <v>UBC State Championship</v>
      </c>
      <c r="E174" s="521">
        <f>[6]Points!$E$1</f>
        <v>43352</v>
      </c>
      <c r="F174" s="422">
        <v>5</v>
      </c>
      <c r="G174" s="526">
        <v>2</v>
      </c>
    </row>
    <row r="175" spans="1:7">
      <c r="A175" s="535">
        <v>10</v>
      </c>
      <c r="B175" s="450" t="s">
        <v>1553</v>
      </c>
      <c r="C175" s="450" t="s">
        <v>90</v>
      </c>
      <c r="D175" s="522" t="s">
        <v>2661</v>
      </c>
      <c r="E175" s="523">
        <v>43604</v>
      </c>
      <c r="F175" s="524">
        <v>6</v>
      </c>
      <c r="G175" s="525">
        <v>1</v>
      </c>
    </row>
    <row r="176" spans="1:7">
      <c r="A176" s="535">
        <v>10</v>
      </c>
      <c r="B176" s="450" t="s">
        <v>1553</v>
      </c>
      <c r="C176" s="520" t="s">
        <v>122</v>
      </c>
      <c r="D176" s="421" t="str">
        <f>$D$5</f>
        <v>UBC State Championship</v>
      </c>
      <c r="E176" s="521">
        <f>[6]Points!$E$1</f>
        <v>43352</v>
      </c>
      <c r="F176" s="422">
        <v>2</v>
      </c>
      <c r="G176" s="422">
        <v>5</v>
      </c>
    </row>
    <row r="177" spans="1:7">
      <c r="A177" s="535">
        <v>10</v>
      </c>
      <c r="B177" s="450" t="s">
        <v>1553</v>
      </c>
      <c r="C177" s="520" t="s">
        <v>122</v>
      </c>
      <c r="D177" s="421" t="str">
        <f>$D$5</f>
        <v>UBC State Championship</v>
      </c>
      <c r="E177" s="521">
        <f>[6]Points!$E$1</f>
        <v>43352</v>
      </c>
      <c r="F177" s="422">
        <v>4</v>
      </c>
      <c r="G177" s="422">
        <v>3</v>
      </c>
    </row>
    <row r="178" spans="1:7">
      <c r="A178" s="535">
        <v>10</v>
      </c>
      <c r="B178" s="450" t="s">
        <v>1553</v>
      </c>
      <c r="C178" s="450" t="s">
        <v>122</v>
      </c>
      <c r="D178" s="522" t="s">
        <v>2661</v>
      </c>
      <c r="E178" s="523">
        <v>43604</v>
      </c>
      <c r="F178" s="524">
        <v>5</v>
      </c>
      <c r="G178" s="524">
        <v>2</v>
      </c>
    </row>
    <row r="179" spans="1:7">
      <c r="A179" s="535">
        <v>10</v>
      </c>
      <c r="B179" s="450" t="s">
        <v>1553</v>
      </c>
      <c r="C179" s="450" t="s">
        <v>122</v>
      </c>
      <c r="D179" s="522"/>
      <c r="E179" s="523"/>
      <c r="F179" s="524"/>
      <c r="G179" s="525">
        <v>10</v>
      </c>
    </row>
    <row r="180" spans="1:7">
      <c r="A180" s="535"/>
      <c r="B180" s="450" t="s">
        <v>1553</v>
      </c>
      <c r="C180" s="520" t="s">
        <v>150</v>
      </c>
      <c r="D180" s="421" t="str">
        <f>$D$5</f>
        <v>UBC State Championship</v>
      </c>
      <c r="E180" s="521">
        <f>[6]Points!$E$1</f>
        <v>43352</v>
      </c>
      <c r="F180" s="422">
        <v>6</v>
      </c>
      <c r="G180" s="526">
        <v>1</v>
      </c>
    </row>
    <row r="181" spans="1:7" s="74" customFormat="1">
      <c r="A181" s="527"/>
      <c r="B181" s="528"/>
      <c r="C181" s="528"/>
      <c r="D181" s="532"/>
      <c r="E181" s="530"/>
      <c r="F181" s="531"/>
      <c r="G181" s="531"/>
    </row>
    <row r="182" spans="1:7">
      <c r="A182" s="535"/>
      <c r="B182" s="450" t="s">
        <v>1554</v>
      </c>
      <c r="C182" s="450" t="s">
        <v>2669</v>
      </c>
      <c r="D182" s="522" t="s">
        <v>2661</v>
      </c>
      <c r="E182" s="523">
        <v>43604</v>
      </c>
      <c r="F182" s="524">
        <v>6</v>
      </c>
      <c r="G182" s="525">
        <v>1</v>
      </c>
    </row>
    <row r="183" spans="1:7">
      <c r="A183" s="518">
        <v>11</v>
      </c>
      <c r="B183" s="450" t="s">
        <v>1554</v>
      </c>
      <c r="C183" s="450" t="s">
        <v>2670</v>
      </c>
      <c r="D183" s="522" t="s">
        <v>2661</v>
      </c>
      <c r="E183" s="523">
        <v>43604</v>
      </c>
      <c r="F183" s="524">
        <v>5</v>
      </c>
      <c r="G183" s="525">
        <v>2</v>
      </c>
    </row>
    <row r="184" spans="1:7">
      <c r="A184" s="518">
        <v>11</v>
      </c>
      <c r="B184" s="450" t="s">
        <v>1554</v>
      </c>
      <c r="C184" s="450" t="s">
        <v>2671</v>
      </c>
      <c r="D184" s="522" t="s">
        <v>2661</v>
      </c>
      <c r="E184" s="523">
        <v>43604</v>
      </c>
      <c r="F184" s="524">
        <v>3</v>
      </c>
      <c r="G184" s="525">
        <v>4</v>
      </c>
    </row>
    <row r="185" spans="1:7">
      <c r="A185" s="518">
        <v>11</v>
      </c>
      <c r="B185" s="450" t="s">
        <v>1554</v>
      </c>
      <c r="C185" s="450" t="s">
        <v>2672</v>
      </c>
      <c r="D185" s="522" t="s">
        <v>2661</v>
      </c>
      <c r="E185" s="523">
        <v>43604</v>
      </c>
      <c r="F185" s="524">
        <v>1</v>
      </c>
      <c r="G185" s="524">
        <v>6</v>
      </c>
    </row>
    <row r="186" spans="1:7">
      <c r="A186" s="518">
        <v>11</v>
      </c>
      <c r="B186" s="450" t="s">
        <v>1554</v>
      </c>
      <c r="C186" s="450" t="s">
        <v>2672</v>
      </c>
      <c r="D186" s="522" t="s">
        <v>2661</v>
      </c>
      <c r="E186" s="523">
        <v>43604</v>
      </c>
      <c r="F186" s="524">
        <v>4</v>
      </c>
      <c r="G186" s="524">
        <v>3</v>
      </c>
    </row>
    <row r="187" spans="1:7">
      <c r="A187" s="518">
        <v>11</v>
      </c>
      <c r="B187" s="450" t="s">
        <v>1554</v>
      </c>
      <c r="C187" s="450" t="s">
        <v>2672</v>
      </c>
      <c r="D187" s="522" t="s">
        <v>78</v>
      </c>
      <c r="E187" s="523">
        <v>43604</v>
      </c>
      <c r="F187" s="524">
        <v>4</v>
      </c>
      <c r="G187" s="524">
        <v>3</v>
      </c>
    </row>
    <row r="188" spans="1:7">
      <c r="A188" s="518">
        <v>11</v>
      </c>
      <c r="B188" s="450" t="s">
        <v>1554</v>
      </c>
      <c r="C188" s="450" t="s">
        <v>2672</v>
      </c>
      <c r="D188" s="522"/>
      <c r="E188" s="523"/>
      <c r="F188" s="524"/>
      <c r="G188" s="525">
        <v>12</v>
      </c>
    </row>
    <row r="189" spans="1:7">
      <c r="B189" s="450" t="s">
        <v>1554</v>
      </c>
      <c r="C189" s="450" t="s">
        <v>120</v>
      </c>
      <c r="D189" s="522" t="s">
        <v>2661</v>
      </c>
      <c r="E189" s="523">
        <v>43604</v>
      </c>
      <c r="F189" s="524">
        <v>2</v>
      </c>
      <c r="G189" s="524">
        <v>5</v>
      </c>
    </row>
    <row r="190" spans="1:7">
      <c r="A190" s="535">
        <v>11</v>
      </c>
      <c r="B190" s="450" t="s">
        <v>1554</v>
      </c>
      <c r="C190" s="450" t="s">
        <v>120</v>
      </c>
      <c r="D190" s="522" t="s">
        <v>78</v>
      </c>
      <c r="E190" s="523">
        <v>43604</v>
      </c>
      <c r="F190" s="524">
        <v>5</v>
      </c>
      <c r="G190" s="524">
        <v>2</v>
      </c>
    </row>
    <row r="191" spans="1:7">
      <c r="A191" s="535">
        <v>11</v>
      </c>
      <c r="B191" s="450" t="s">
        <v>1554</v>
      </c>
      <c r="C191" s="450" t="s">
        <v>120</v>
      </c>
      <c r="D191" s="522"/>
      <c r="E191" s="523"/>
      <c r="F191" s="524"/>
      <c r="G191" s="525">
        <v>7</v>
      </c>
    </row>
    <row r="192" spans="1:7">
      <c r="A192" s="535"/>
      <c r="B192" s="450" t="s">
        <v>1554</v>
      </c>
      <c r="C192" s="520" t="s">
        <v>599</v>
      </c>
      <c r="D192" s="421" t="str">
        <f>$D$5</f>
        <v>UBC State Championship</v>
      </c>
      <c r="E192" s="521">
        <f>[6]Points!$E$1</f>
        <v>43352</v>
      </c>
      <c r="F192" s="422">
        <v>3</v>
      </c>
      <c r="G192" s="526">
        <v>4</v>
      </c>
    </row>
    <row r="193" spans="1:7">
      <c r="A193" s="535">
        <v>11</v>
      </c>
      <c r="B193" s="450" t="s">
        <v>1554</v>
      </c>
      <c r="C193" s="520" t="s">
        <v>138</v>
      </c>
      <c r="D193" s="421" t="str">
        <f>$D$5</f>
        <v>UBC State Championship</v>
      </c>
      <c r="E193" s="521">
        <f>[6]Points!$E$1</f>
        <v>43352</v>
      </c>
      <c r="F193" s="422">
        <v>5</v>
      </c>
      <c r="G193" s="526">
        <v>2</v>
      </c>
    </row>
    <row r="194" spans="1:7">
      <c r="A194" s="535">
        <v>11</v>
      </c>
      <c r="B194" s="450" t="s">
        <v>1554</v>
      </c>
      <c r="C194" s="520" t="s">
        <v>190</v>
      </c>
      <c r="D194" s="421" t="str">
        <f>$D$5</f>
        <v>UBC State Championship</v>
      </c>
      <c r="E194" s="521">
        <f>[6]Points!$E$1</f>
        <v>43352</v>
      </c>
      <c r="F194" s="422">
        <v>1</v>
      </c>
      <c r="G194" s="422">
        <v>6</v>
      </c>
    </row>
    <row r="195" spans="1:7">
      <c r="A195" s="535">
        <v>11</v>
      </c>
      <c r="B195" s="450" t="s">
        <v>1554</v>
      </c>
      <c r="C195" s="520" t="s">
        <v>190</v>
      </c>
      <c r="D195" s="421" t="str">
        <f>$D$5</f>
        <v>UBC State Championship</v>
      </c>
      <c r="E195" s="521">
        <f>[6]Points!$E$1</f>
        <v>43352</v>
      </c>
      <c r="F195" s="422">
        <v>2</v>
      </c>
      <c r="G195" s="422">
        <v>5</v>
      </c>
    </row>
    <row r="196" spans="1:7">
      <c r="A196" s="535">
        <v>11</v>
      </c>
      <c r="B196" s="450" t="s">
        <v>1554</v>
      </c>
      <c r="C196" s="520" t="s">
        <v>190</v>
      </c>
      <c r="D196" s="421" t="str">
        <f>$D$5</f>
        <v>UBC State Championship</v>
      </c>
      <c r="E196" s="521">
        <f>[6]Points!$E$1</f>
        <v>43352</v>
      </c>
      <c r="F196" s="422">
        <v>4</v>
      </c>
      <c r="G196" s="422">
        <v>3</v>
      </c>
    </row>
    <row r="197" spans="1:7">
      <c r="A197" s="535">
        <v>11</v>
      </c>
      <c r="B197" s="450" t="s">
        <v>1554</v>
      </c>
      <c r="C197" s="520" t="s">
        <v>190</v>
      </c>
      <c r="D197" s="421"/>
      <c r="E197" s="521"/>
      <c r="F197" s="422"/>
      <c r="G197" s="526">
        <v>14</v>
      </c>
    </row>
    <row r="198" spans="1:7">
      <c r="A198" s="535"/>
      <c r="B198" s="450" t="s">
        <v>1554</v>
      </c>
      <c r="C198" s="520" t="s">
        <v>92</v>
      </c>
      <c r="D198" s="421" t="str">
        <f>$D$5</f>
        <v>UBC State Championship</v>
      </c>
      <c r="E198" s="521">
        <f>[6]Points!$E$1</f>
        <v>43352</v>
      </c>
      <c r="F198" s="422">
        <v>6</v>
      </c>
      <c r="G198" s="526">
        <v>1</v>
      </c>
    </row>
    <row r="199" spans="1:7" s="74" customFormat="1">
      <c r="A199" s="527"/>
      <c r="B199" s="528"/>
      <c r="C199" s="528"/>
      <c r="D199" s="532"/>
      <c r="E199" s="530"/>
      <c r="F199" s="531"/>
      <c r="G199" s="531"/>
    </row>
    <row r="200" spans="1:7">
      <c r="A200" s="535"/>
      <c r="B200" s="450" t="s">
        <v>1555</v>
      </c>
      <c r="C200" s="450" t="s">
        <v>2673</v>
      </c>
      <c r="D200" s="522" t="s">
        <v>2661</v>
      </c>
      <c r="E200" s="523">
        <v>43604</v>
      </c>
      <c r="F200" s="524">
        <v>1</v>
      </c>
      <c r="G200" s="524">
        <v>6</v>
      </c>
    </row>
    <row r="201" spans="1:7">
      <c r="A201" s="518">
        <v>12</v>
      </c>
      <c r="B201" s="450" t="s">
        <v>1555</v>
      </c>
      <c r="C201" s="450" t="s">
        <v>2673</v>
      </c>
      <c r="D201" s="522" t="s">
        <v>2661</v>
      </c>
      <c r="E201" s="523">
        <v>43604</v>
      </c>
      <c r="F201" s="524">
        <v>2</v>
      </c>
      <c r="G201" s="524">
        <v>5</v>
      </c>
    </row>
    <row r="202" spans="1:7">
      <c r="A202" s="518">
        <v>12</v>
      </c>
      <c r="B202" s="450" t="s">
        <v>1555</v>
      </c>
      <c r="C202" s="450" t="s">
        <v>2673</v>
      </c>
      <c r="D202" s="522" t="s">
        <v>2661</v>
      </c>
      <c r="E202" s="523">
        <v>43604</v>
      </c>
      <c r="F202" s="524">
        <v>5</v>
      </c>
      <c r="G202" s="524">
        <v>2</v>
      </c>
    </row>
    <row r="203" spans="1:7">
      <c r="A203" s="518">
        <v>12</v>
      </c>
      <c r="B203" s="450" t="s">
        <v>1555</v>
      </c>
      <c r="C203" s="450" t="s">
        <v>2673</v>
      </c>
      <c r="D203" s="522" t="s">
        <v>78</v>
      </c>
      <c r="E203" s="523">
        <v>43604</v>
      </c>
      <c r="F203" s="524">
        <v>3</v>
      </c>
      <c r="G203" s="524">
        <v>4</v>
      </c>
    </row>
    <row r="204" spans="1:7">
      <c r="A204" s="518">
        <v>12</v>
      </c>
      <c r="B204" s="450" t="s">
        <v>1555</v>
      </c>
      <c r="C204" s="450" t="s">
        <v>2673</v>
      </c>
      <c r="D204" s="522"/>
      <c r="E204" s="523"/>
      <c r="F204" s="524"/>
      <c r="G204" s="525">
        <f>SUM(G200:G203)</f>
        <v>17</v>
      </c>
    </row>
    <row r="205" spans="1:7">
      <c r="B205" s="450" t="s">
        <v>1555</v>
      </c>
      <c r="C205" s="520" t="s">
        <v>519</v>
      </c>
      <c r="D205" s="421" t="str">
        <f>$D$5</f>
        <v>UBC State Championship</v>
      </c>
      <c r="E205" s="521">
        <f>[6]Points!$E$1</f>
        <v>43352</v>
      </c>
      <c r="F205" s="422">
        <v>2</v>
      </c>
      <c r="G205" s="422">
        <v>5</v>
      </c>
    </row>
    <row r="206" spans="1:7">
      <c r="A206" s="518">
        <v>12</v>
      </c>
      <c r="B206" s="450" t="s">
        <v>1555</v>
      </c>
      <c r="C206" s="520" t="s">
        <v>519</v>
      </c>
      <c r="D206" s="421" t="str">
        <f>$D$5</f>
        <v>UBC State Championship</v>
      </c>
      <c r="E206" s="521">
        <f>[6]Points!$E$1</f>
        <v>43352</v>
      </c>
      <c r="F206" s="422">
        <v>5</v>
      </c>
      <c r="G206" s="422">
        <v>2</v>
      </c>
    </row>
    <row r="207" spans="1:7">
      <c r="A207" s="518">
        <v>12</v>
      </c>
      <c r="B207" s="450" t="s">
        <v>1555</v>
      </c>
      <c r="C207" s="450" t="s">
        <v>519</v>
      </c>
      <c r="D207" s="522" t="s">
        <v>2661</v>
      </c>
      <c r="E207" s="523">
        <v>43604</v>
      </c>
      <c r="F207" s="524">
        <v>3</v>
      </c>
      <c r="G207" s="524">
        <v>4</v>
      </c>
    </row>
    <row r="208" spans="1:7">
      <c r="A208" s="535">
        <v>12</v>
      </c>
      <c r="B208" s="450" t="s">
        <v>1555</v>
      </c>
      <c r="C208" s="450" t="s">
        <v>519</v>
      </c>
      <c r="D208" s="522" t="s">
        <v>78</v>
      </c>
      <c r="E208" s="523">
        <v>43604</v>
      </c>
      <c r="F208" s="524">
        <v>4</v>
      </c>
      <c r="G208" s="524">
        <v>3</v>
      </c>
    </row>
    <row r="209" spans="1:7">
      <c r="A209" s="535">
        <v>12</v>
      </c>
      <c r="B209" s="450" t="s">
        <v>1555</v>
      </c>
      <c r="C209" s="450" t="s">
        <v>519</v>
      </c>
      <c r="D209" s="522"/>
      <c r="E209" s="523"/>
      <c r="F209" s="524"/>
      <c r="G209" s="525">
        <f>SUM(G205:G208)</f>
        <v>14</v>
      </c>
    </row>
    <row r="210" spans="1:7">
      <c r="A210" s="535"/>
      <c r="B210" s="450" t="s">
        <v>1555</v>
      </c>
      <c r="C210" s="520" t="s">
        <v>1597</v>
      </c>
      <c r="D210" s="421" t="str">
        <f>$D$5</f>
        <v>UBC State Championship</v>
      </c>
      <c r="E210" s="521">
        <f>[6]Points!$E$1</f>
        <v>43352</v>
      </c>
      <c r="F210" s="422">
        <v>6</v>
      </c>
      <c r="G210" s="526">
        <v>1</v>
      </c>
    </row>
    <row r="211" spans="1:7">
      <c r="A211" s="535">
        <v>12</v>
      </c>
      <c r="B211" s="450" t="s">
        <v>1555</v>
      </c>
      <c r="C211" s="450" t="s">
        <v>118</v>
      </c>
      <c r="D211" s="522" t="s">
        <v>2661</v>
      </c>
      <c r="E211" s="523">
        <v>43604</v>
      </c>
      <c r="F211" s="524">
        <v>6</v>
      </c>
      <c r="G211" s="525">
        <v>1</v>
      </c>
    </row>
    <row r="212" spans="1:7">
      <c r="A212" s="535">
        <v>12</v>
      </c>
      <c r="B212" s="450" t="s">
        <v>1555</v>
      </c>
      <c r="C212" s="520" t="s">
        <v>90</v>
      </c>
      <c r="D212" s="421" t="str">
        <f>$D$5</f>
        <v>UBC State Championship</v>
      </c>
      <c r="E212" s="521">
        <f>[6]Points!$E$1</f>
        <v>43352</v>
      </c>
      <c r="F212" s="422">
        <v>1</v>
      </c>
      <c r="G212" s="422">
        <v>6</v>
      </c>
    </row>
    <row r="213" spans="1:7">
      <c r="A213" s="535">
        <v>12</v>
      </c>
      <c r="B213" s="450" t="s">
        <v>1555</v>
      </c>
      <c r="C213" s="520" t="s">
        <v>90</v>
      </c>
      <c r="D213" s="421" t="str">
        <f>$D$5</f>
        <v>UBC State Championship</v>
      </c>
      <c r="E213" s="521">
        <f>[6]Points!$E$1</f>
        <v>43352</v>
      </c>
      <c r="F213" s="422">
        <v>3</v>
      </c>
      <c r="G213" s="422">
        <v>4</v>
      </c>
    </row>
    <row r="214" spans="1:7">
      <c r="A214" s="535">
        <v>12</v>
      </c>
      <c r="B214" s="450" t="s">
        <v>1555</v>
      </c>
      <c r="C214" s="520" t="s">
        <v>90</v>
      </c>
      <c r="D214" s="421"/>
      <c r="E214" s="521"/>
      <c r="F214" s="422"/>
      <c r="G214" s="526">
        <v>10</v>
      </c>
    </row>
    <row r="215" spans="1:7">
      <c r="A215" s="535"/>
      <c r="B215" s="450" t="s">
        <v>1555</v>
      </c>
      <c r="C215" s="520" t="s">
        <v>116</v>
      </c>
      <c r="D215" s="421" t="str">
        <f>$D$5</f>
        <v>UBC State Championship</v>
      </c>
      <c r="E215" s="521">
        <f>[6]Points!$E$1</f>
        <v>43352</v>
      </c>
      <c r="F215" s="422">
        <v>4</v>
      </c>
      <c r="G215" s="422">
        <v>3</v>
      </c>
    </row>
    <row r="216" spans="1:7">
      <c r="A216" s="535">
        <v>12</v>
      </c>
      <c r="B216" s="450" t="s">
        <v>1555</v>
      </c>
      <c r="C216" s="450" t="s">
        <v>116</v>
      </c>
      <c r="D216" s="522" t="s">
        <v>2661</v>
      </c>
      <c r="E216" s="523">
        <v>43604</v>
      </c>
      <c r="F216" s="524">
        <v>4</v>
      </c>
      <c r="G216" s="524">
        <v>3</v>
      </c>
    </row>
    <row r="217" spans="1:7">
      <c r="A217" s="535">
        <v>12</v>
      </c>
      <c r="B217" s="450" t="s">
        <v>1555</v>
      </c>
      <c r="C217" s="450" t="s">
        <v>116</v>
      </c>
      <c r="D217" s="522"/>
      <c r="E217" s="523"/>
      <c r="F217" s="524"/>
      <c r="G217" s="525">
        <v>6</v>
      </c>
    </row>
    <row r="218" spans="1:7" s="74" customFormat="1">
      <c r="A218" s="527"/>
      <c r="B218" s="528"/>
      <c r="C218" s="528"/>
      <c r="D218" s="532"/>
      <c r="E218" s="530"/>
      <c r="F218" s="531"/>
      <c r="G218" s="531"/>
    </row>
    <row r="219" spans="1:7">
      <c r="A219" s="535"/>
      <c r="B219" s="450" t="s">
        <v>1556</v>
      </c>
      <c r="C219" s="520" t="s">
        <v>167</v>
      </c>
      <c r="D219" s="522" t="s">
        <v>2661</v>
      </c>
      <c r="E219" s="523">
        <v>43604</v>
      </c>
      <c r="F219" s="524">
        <v>3</v>
      </c>
      <c r="G219" s="451">
        <v>4</v>
      </c>
    </row>
    <row r="220" spans="1:7">
      <c r="A220" s="535"/>
      <c r="B220" s="520" t="s">
        <v>1556</v>
      </c>
      <c r="C220" s="520" t="s">
        <v>167</v>
      </c>
      <c r="D220" s="421" t="str">
        <f>$D$5</f>
        <v>UBC State Championship</v>
      </c>
      <c r="E220" s="521">
        <f>[6]Points!$E$1</f>
        <v>43352</v>
      </c>
      <c r="F220" s="422">
        <v>1</v>
      </c>
      <c r="G220" s="449">
        <v>6</v>
      </c>
    </row>
    <row r="221" spans="1:7">
      <c r="A221" s="535"/>
      <c r="B221" s="520" t="s">
        <v>1556</v>
      </c>
      <c r="C221" s="520" t="s">
        <v>167</v>
      </c>
      <c r="D221" s="522"/>
      <c r="E221" s="523"/>
      <c r="F221" s="524"/>
      <c r="G221" s="525">
        <v>10</v>
      </c>
    </row>
    <row r="222" spans="1:7">
      <c r="A222" s="518">
        <v>13</v>
      </c>
      <c r="B222" s="450" t="s">
        <v>1556</v>
      </c>
      <c r="C222" s="450" t="s">
        <v>2652</v>
      </c>
      <c r="D222" s="522" t="s">
        <v>2661</v>
      </c>
      <c r="E222" s="523">
        <v>43604</v>
      </c>
      <c r="F222" s="524">
        <v>5</v>
      </c>
      <c r="G222" s="525">
        <v>2</v>
      </c>
    </row>
    <row r="223" spans="1:7">
      <c r="A223" s="518">
        <v>13</v>
      </c>
      <c r="B223" s="520" t="s">
        <v>1556</v>
      </c>
      <c r="C223" s="520" t="s">
        <v>187</v>
      </c>
      <c r="D223" s="421" t="str">
        <f>$D$5</f>
        <v>UBC State Championship</v>
      </c>
      <c r="E223" s="521">
        <f>[6]Points!$E$1</f>
        <v>43352</v>
      </c>
      <c r="F223" s="422">
        <v>6</v>
      </c>
      <c r="G223" s="526">
        <v>1</v>
      </c>
    </row>
    <row r="224" spans="1:7">
      <c r="A224" s="518">
        <v>13</v>
      </c>
      <c r="B224" s="450" t="s">
        <v>1556</v>
      </c>
      <c r="C224" s="450" t="s">
        <v>2651</v>
      </c>
      <c r="D224" s="522" t="s">
        <v>2661</v>
      </c>
      <c r="E224" s="523">
        <v>43604</v>
      </c>
      <c r="F224" s="524">
        <v>4</v>
      </c>
      <c r="G224" s="525">
        <v>3</v>
      </c>
    </row>
    <row r="225" spans="1:7">
      <c r="A225" s="518">
        <v>13</v>
      </c>
      <c r="B225" s="520" t="s">
        <v>1556</v>
      </c>
      <c r="C225" s="520" t="s">
        <v>109</v>
      </c>
      <c r="D225" s="421" t="str">
        <f>$D$5</f>
        <v>UBC State Championship</v>
      </c>
      <c r="E225" s="521">
        <f>[6]Points!$E$1</f>
        <v>43352</v>
      </c>
      <c r="F225" s="422">
        <v>2</v>
      </c>
      <c r="G225" s="422">
        <v>5</v>
      </c>
    </row>
    <row r="226" spans="1:7">
      <c r="A226" s="518">
        <v>13</v>
      </c>
      <c r="B226" s="520" t="s">
        <v>1556</v>
      </c>
      <c r="C226" s="520" t="s">
        <v>109</v>
      </c>
      <c r="D226" s="421" t="str">
        <f>$D$5</f>
        <v>UBC State Championship</v>
      </c>
      <c r="E226" s="521">
        <f>[6]Points!$E$1</f>
        <v>43352</v>
      </c>
      <c r="F226" s="422">
        <v>5</v>
      </c>
      <c r="G226" s="422">
        <v>2</v>
      </c>
    </row>
    <row r="227" spans="1:7">
      <c r="A227" s="518">
        <v>13</v>
      </c>
      <c r="B227" s="520" t="s">
        <v>1556</v>
      </c>
      <c r="C227" s="450" t="s">
        <v>109</v>
      </c>
      <c r="D227" s="522" t="s">
        <v>2661</v>
      </c>
      <c r="E227" s="523">
        <v>43604</v>
      </c>
      <c r="F227" s="524">
        <v>6</v>
      </c>
      <c r="G227" s="524">
        <v>1</v>
      </c>
    </row>
    <row r="228" spans="1:7">
      <c r="A228" s="535">
        <v>13</v>
      </c>
      <c r="B228" s="520" t="s">
        <v>1556</v>
      </c>
      <c r="C228" s="450" t="s">
        <v>109</v>
      </c>
      <c r="D228" s="522"/>
      <c r="E228" s="523"/>
      <c r="F228" s="524"/>
      <c r="G228" s="525">
        <f>SUM(G225:G227)</f>
        <v>8</v>
      </c>
    </row>
    <row r="229" spans="1:7" s="74" customFormat="1">
      <c r="A229" s="535">
        <v>13</v>
      </c>
      <c r="B229" s="520" t="s">
        <v>1556</v>
      </c>
      <c r="C229" s="520" t="s">
        <v>122</v>
      </c>
      <c r="D229" s="421" t="str">
        <f>$D$5</f>
        <v>UBC State Championship</v>
      </c>
      <c r="E229" s="521">
        <f>[6]Points!$E$1</f>
        <v>43352</v>
      </c>
      <c r="F229" s="422">
        <v>3</v>
      </c>
      <c r="G229" s="422">
        <v>4</v>
      </c>
    </row>
    <row r="230" spans="1:7">
      <c r="A230" s="535">
        <v>13</v>
      </c>
      <c r="B230" s="520" t="s">
        <v>1556</v>
      </c>
      <c r="C230" s="520" t="s">
        <v>122</v>
      </c>
      <c r="D230" s="421" t="str">
        <f>$D$5</f>
        <v>UBC State Championship</v>
      </c>
      <c r="E230" s="521">
        <f>[6]Points!$E$1</f>
        <v>43352</v>
      </c>
      <c r="F230" s="422">
        <v>4</v>
      </c>
      <c r="G230" s="422">
        <v>3</v>
      </c>
    </row>
    <row r="231" spans="1:7">
      <c r="A231" s="535">
        <v>13</v>
      </c>
      <c r="B231" s="520" t="s">
        <v>1556</v>
      </c>
      <c r="C231" s="450" t="s">
        <v>122</v>
      </c>
      <c r="D231" s="522" t="s">
        <v>2661</v>
      </c>
      <c r="E231" s="523">
        <v>43604</v>
      </c>
      <c r="F231" s="524">
        <v>1</v>
      </c>
      <c r="G231" s="524">
        <v>6</v>
      </c>
    </row>
    <row r="232" spans="1:7">
      <c r="A232" s="535">
        <v>13</v>
      </c>
      <c r="B232" s="520" t="s">
        <v>1556</v>
      </c>
      <c r="C232" s="450" t="s">
        <v>122</v>
      </c>
      <c r="D232" s="522" t="s">
        <v>2661</v>
      </c>
      <c r="E232" s="523">
        <v>43604</v>
      </c>
      <c r="F232" s="524">
        <v>2</v>
      </c>
      <c r="G232" s="524">
        <v>5</v>
      </c>
    </row>
    <row r="233" spans="1:7">
      <c r="A233" s="535">
        <v>13</v>
      </c>
      <c r="B233" s="520" t="s">
        <v>1556</v>
      </c>
      <c r="C233" s="450" t="s">
        <v>122</v>
      </c>
      <c r="D233" s="522" t="s">
        <v>78</v>
      </c>
      <c r="E233" s="523">
        <v>43604</v>
      </c>
      <c r="F233" s="524">
        <v>2</v>
      </c>
      <c r="G233" s="524">
        <v>5</v>
      </c>
    </row>
    <row r="234" spans="1:7">
      <c r="A234" s="535">
        <v>13</v>
      </c>
      <c r="B234" s="520" t="s">
        <v>1556</v>
      </c>
      <c r="C234" s="450" t="s">
        <v>122</v>
      </c>
      <c r="D234" s="522" t="s">
        <v>78</v>
      </c>
      <c r="E234" s="523">
        <v>43604</v>
      </c>
      <c r="F234" s="524">
        <v>6</v>
      </c>
      <c r="G234" s="524">
        <v>1</v>
      </c>
    </row>
    <row r="235" spans="1:7">
      <c r="A235" s="535">
        <v>13</v>
      </c>
      <c r="B235" s="520" t="s">
        <v>1556</v>
      </c>
      <c r="C235" s="450" t="s">
        <v>122</v>
      </c>
      <c r="D235" s="522"/>
      <c r="E235" s="523"/>
      <c r="F235" s="524"/>
      <c r="G235" s="525">
        <f>SUM(G229:G234)</f>
        <v>24</v>
      </c>
    </row>
    <row r="236" spans="1:7" s="74" customFormat="1">
      <c r="A236" s="527"/>
      <c r="B236" s="528"/>
      <c r="C236" s="528"/>
      <c r="D236" s="532"/>
      <c r="E236" s="530"/>
      <c r="F236" s="531"/>
      <c r="G236" s="531"/>
    </row>
    <row r="237" spans="1:7">
      <c r="A237" s="535"/>
      <c r="B237" s="450" t="s">
        <v>1557</v>
      </c>
      <c r="C237" s="450" t="s">
        <v>2674</v>
      </c>
      <c r="D237" s="522" t="s">
        <v>2661</v>
      </c>
      <c r="E237" s="523">
        <v>43604</v>
      </c>
      <c r="F237" s="524">
        <v>3</v>
      </c>
      <c r="G237" s="524">
        <v>4</v>
      </c>
    </row>
    <row r="238" spans="1:7">
      <c r="A238" s="518">
        <v>14</v>
      </c>
      <c r="B238" s="450" t="s">
        <v>1557</v>
      </c>
      <c r="C238" s="450" t="s">
        <v>2674</v>
      </c>
      <c r="D238" s="522" t="s">
        <v>2661</v>
      </c>
      <c r="E238" s="523">
        <v>43604</v>
      </c>
      <c r="F238" s="524">
        <v>5</v>
      </c>
      <c r="G238" s="524">
        <v>2</v>
      </c>
    </row>
    <row r="239" spans="1:7">
      <c r="A239" s="518">
        <v>14</v>
      </c>
      <c r="B239" s="450" t="s">
        <v>1557</v>
      </c>
      <c r="C239" s="450" t="s">
        <v>2674</v>
      </c>
      <c r="D239" s="522" t="s">
        <v>78</v>
      </c>
      <c r="E239" s="523">
        <v>43604</v>
      </c>
      <c r="F239" s="524">
        <v>6</v>
      </c>
      <c r="G239" s="524">
        <v>1</v>
      </c>
    </row>
    <row r="240" spans="1:7">
      <c r="A240" s="518">
        <v>14</v>
      </c>
      <c r="B240" s="450" t="s">
        <v>1557</v>
      </c>
      <c r="C240" s="450" t="s">
        <v>2674</v>
      </c>
      <c r="D240" s="522"/>
      <c r="E240" s="523"/>
      <c r="F240" s="524"/>
      <c r="G240" s="525">
        <v>7</v>
      </c>
    </row>
    <row r="241" spans="1:7">
      <c r="B241" s="450" t="s">
        <v>1557</v>
      </c>
      <c r="C241" s="520" t="s">
        <v>114</v>
      </c>
      <c r="D241" s="421" t="str">
        <f>$D$5</f>
        <v>UBC State Championship</v>
      </c>
      <c r="E241" s="521">
        <f>[6]Points!$E$1</f>
        <v>43352</v>
      </c>
      <c r="F241" s="422">
        <v>1</v>
      </c>
      <c r="G241" s="422">
        <v>6</v>
      </c>
    </row>
    <row r="242" spans="1:7">
      <c r="A242" s="518">
        <v>14</v>
      </c>
      <c r="B242" s="450" t="s">
        <v>1557</v>
      </c>
      <c r="C242" s="520" t="s">
        <v>114</v>
      </c>
      <c r="D242" s="421" t="str">
        <f>$D$5</f>
        <v>UBC State Championship</v>
      </c>
      <c r="E242" s="521">
        <f>[6]Points!$E$1</f>
        <v>43352</v>
      </c>
      <c r="F242" s="422">
        <v>2</v>
      </c>
      <c r="G242" s="422">
        <v>5</v>
      </c>
    </row>
    <row r="243" spans="1:7">
      <c r="A243" s="518">
        <v>14</v>
      </c>
      <c r="B243" s="450" t="s">
        <v>1557</v>
      </c>
      <c r="C243" s="520" t="s">
        <v>114</v>
      </c>
      <c r="D243" s="421"/>
      <c r="E243" s="521"/>
      <c r="F243" s="422"/>
      <c r="G243" s="526">
        <v>11</v>
      </c>
    </row>
    <row r="244" spans="1:7">
      <c r="A244" s="518">
        <v>14</v>
      </c>
      <c r="B244" s="450" t="s">
        <v>1557</v>
      </c>
      <c r="C244" s="520" t="s">
        <v>174</v>
      </c>
      <c r="D244" s="421" t="str">
        <f>$D$5</f>
        <v>UBC State Championship</v>
      </c>
      <c r="E244" s="521">
        <f>[6]Points!$E$1</f>
        <v>43352</v>
      </c>
      <c r="F244" s="422">
        <v>3</v>
      </c>
      <c r="G244" s="422">
        <v>4</v>
      </c>
    </row>
    <row r="245" spans="1:7">
      <c r="A245" s="535">
        <v>14</v>
      </c>
      <c r="B245" s="450" t="s">
        <v>1557</v>
      </c>
      <c r="C245" s="520" t="s">
        <v>174</v>
      </c>
      <c r="D245" s="421" t="str">
        <f>$D$5</f>
        <v>UBC State Championship</v>
      </c>
      <c r="E245" s="521">
        <f>[6]Points!$E$1</f>
        <v>43352</v>
      </c>
      <c r="F245" s="422">
        <v>6</v>
      </c>
      <c r="G245" s="422">
        <v>1</v>
      </c>
    </row>
    <row r="246" spans="1:7">
      <c r="A246" s="535">
        <v>14</v>
      </c>
      <c r="B246" s="450" t="s">
        <v>1557</v>
      </c>
      <c r="C246" s="520" t="s">
        <v>174</v>
      </c>
      <c r="D246" s="421"/>
      <c r="E246" s="521"/>
      <c r="F246" s="422"/>
      <c r="G246" s="526">
        <v>5</v>
      </c>
    </row>
    <row r="247" spans="1:7">
      <c r="A247" s="535"/>
      <c r="B247" s="450" t="s">
        <v>1557</v>
      </c>
      <c r="C247" s="520" t="s">
        <v>191</v>
      </c>
      <c r="D247" s="421" t="str">
        <f>$D$5</f>
        <v>UBC State Championship</v>
      </c>
      <c r="E247" s="521">
        <f>[6]Points!$E$1</f>
        <v>43352</v>
      </c>
      <c r="F247" s="422">
        <v>5</v>
      </c>
      <c r="G247" s="526">
        <v>2</v>
      </c>
    </row>
    <row r="248" spans="1:7">
      <c r="A248" s="535">
        <v>14</v>
      </c>
      <c r="B248" s="450" t="s">
        <v>1557</v>
      </c>
      <c r="C248" s="450" t="s">
        <v>568</v>
      </c>
      <c r="D248" s="522" t="s">
        <v>2661</v>
      </c>
      <c r="E248" s="523">
        <v>43604</v>
      </c>
      <c r="F248" s="524">
        <v>1</v>
      </c>
      <c r="G248" s="524">
        <v>6</v>
      </c>
    </row>
    <row r="249" spans="1:7">
      <c r="B249" s="450" t="s">
        <v>1557</v>
      </c>
      <c r="C249" s="450" t="s">
        <v>568</v>
      </c>
      <c r="D249" s="421" t="str">
        <f>$D$5</f>
        <v>UBC State Championship</v>
      </c>
      <c r="E249" s="521">
        <f>[6]Points!$E$1</f>
        <v>43352</v>
      </c>
      <c r="F249" s="422">
        <v>4</v>
      </c>
      <c r="G249" s="449">
        <v>3</v>
      </c>
    </row>
    <row r="250" spans="1:7">
      <c r="A250" s="535">
        <v>14</v>
      </c>
      <c r="B250" s="450" t="s">
        <v>1557</v>
      </c>
      <c r="C250" s="450" t="s">
        <v>568</v>
      </c>
      <c r="D250" s="522" t="s">
        <v>78</v>
      </c>
      <c r="E250" s="523">
        <v>43604</v>
      </c>
      <c r="F250" s="524">
        <v>2</v>
      </c>
      <c r="G250" s="524">
        <v>5</v>
      </c>
    </row>
    <row r="251" spans="1:7">
      <c r="A251" s="535">
        <v>14</v>
      </c>
      <c r="B251" s="450" t="s">
        <v>1557</v>
      </c>
      <c r="C251" s="450" t="s">
        <v>568</v>
      </c>
      <c r="D251" s="522"/>
      <c r="E251" s="523"/>
      <c r="F251" s="524"/>
      <c r="G251" s="525">
        <v>14</v>
      </c>
    </row>
    <row r="252" spans="1:7">
      <c r="A252" s="535"/>
      <c r="B252" s="450" t="s">
        <v>1557</v>
      </c>
      <c r="C252" s="450" t="s">
        <v>1533</v>
      </c>
      <c r="D252" s="522" t="s">
        <v>2661</v>
      </c>
      <c r="E252" s="523">
        <v>43604</v>
      </c>
      <c r="F252" s="524">
        <v>6</v>
      </c>
      <c r="G252" s="525">
        <v>1</v>
      </c>
    </row>
    <row r="253" spans="1:7">
      <c r="A253" s="535">
        <v>14</v>
      </c>
      <c r="B253" s="450" t="s">
        <v>1557</v>
      </c>
      <c r="C253" s="450" t="s">
        <v>2650</v>
      </c>
      <c r="D253" s="522" t="s">
        <v>2661</v>
      </c>
      <c r="E253" s="523">
        <v>43604</v>
      </c>
      <c r="F253" s="524">
        <v>2</v>
      </c>
      <c r="G253" s="524">
        <v>5</v>
      </c>
    </row>
    <row r="254" spans="1:7">
      <c r="A254" s="535">
        <v>14</v>
      </c>
      <c r="B254" s="450" t="s">
        <v>1557</v>
      </c>
      <c r="C254" s="450" t="s">
        <v>2650</v>
      </c>
      <c r="D254" s="522" t="s">
        <v>2661</v>
      </c>
      <c r="E254" s="523">
        <v>43604</v>
      </c>
      <c r="F254" s="524">
        <v>4</v>
      </c>
      <c r="G254" s="524">
        <v>3</v>
      </c>
    </row>
    <row r="255" spans="1:7">
      <c r="A255" s="535">
        <v>14</v>
      </c>
      <c r="B255" s="450" t="s">
        <v>1557</v>
      </c>
      <c r="C255" s="450" t="s">
        <v>2650</v>
      </c>
      <c r="D255" s="522" t="s">
        <v>78</v>
      </c>
      <c r="E255" s="523">
        <v>43604</v>
      </c>
      <c r="F255" s="524">
        <v>5</v>
      </c>
      <c r="G255" s="524">
        <v>2</v>
      </c>
    </row>
    <row r="256" spans="1:7">
      <c r="A256" s="535">
        <v>14</v>
      </c>
      <c r="B256" s="450" t="s">
        <v>1557</v>
      </c>
      <c r="C256" s="450" t="s">
        <v>2650</v>
      </c>
      <c r="D256" s="522"/>
      <c r="E256" s="523"/>
      <c r="F256" s="524"/>
      <c r="G256" s="525">
        <v>10</v>
      </c>
    </row>
    <row r="257" spans="1:7" s="74" customFormat="1">
      <c r="A257" s="527"/>
      <c r="B257" s="528"/>
      <c r="C257" s="528"/>
      <c r="D257" s="532"/>
      <c r="E257" s="530"/>
      <c r="F257" s="531"/>
      <c r="G257" s="531"/>
    </row>
    <row r="259" spans="1:7">
      <c r="A259" s="518">
        <v>15</v>
      </c>
      <c r="B259" s="450" t="s">
        <v>1558</v>
      </c>
      <c r="C259" s="450" t="s">
        <v>2675</v>
      </c>
      <c r="D259" s="522" t="s">
        <v>2661</v>
      </c>
      <c r="E259" s="523">
        <v>43604</v>
      </c>
      <c r="F259" s="524">
        <v>2</v>
      </c>
      <c r="G259" s="525">
        <v>5</v>
      </c>
    </row>
    <row r="260" spans="1:7">
      <c r="A260" s="518">
        <v>15</v>
      </c>
      <c r="B260" s="520" t="s">
        <v>1558</v>
      </c>
      <c r="C260" s="520" t="s">
        <v>95</v>
      </c>
      <c r="D260" s="421" t="str">
        <f>$D$5</f>
        <v>UBC State Championship</v>
      </c>
      <c r="E260" s="521">
        <f>[6]Points!$E$1</f>
        <v>43352</v>
      </c>
      <c r="F260" s="422">
        <v>3</v>
      </c>
      <c r="G260" s="526">
        <v>4</v>
      </c>
    </row>
    <row r="261" spans="1:7">
      <c r="A261" s="518">
        <v>15</v>
      </c>
      <c r="B261" s="520" t="s">
        <v>1558</v>
      </c>
      <c r="C261" s="520" t="s">
        <v>123</v>
      </c>
      <c r="D261" s="421" t="str">
        <f>$D$5</f>
        <v>UBC State Championship</v>
      </c>
      <c r="E261" s="521">
        <f>[6]Points!$E$1</f>
        <v>43352</v>
      </c>
      <c r="F261" s="422">
        <v>4</v>
      </c>
      <c r="G261" s="449">
        <v>3</v>
      </c>
    </row>
    <row r="262" spans="1:7">
      <c r="A262" s="535"/>
      <c r="B262" s="450" t="s">
        <v>1558</v>
      </c>
      <c r="C262" s="520" t="s">
        <v>123</v>
      </c>
      <c r="D262" s="522" t="s">
        <v>2661</v>
      </c>
      <c r="E262" s="523">
        <v>43604</v>
      </c>
      <c r="F262" s="524">
        <v>3</v>
      </c>
      <c r="G262" s="451">
        <v>4</v>
      </c>
    </row>
    <row r="263" spans="1:7">
      <c r="A263" s="535"/>
      <c r="B263" s="450"/>
      <c r="C263" s="520" t="s">
        <v>123</v>
      </c>
      <c r="D263" s="522"/>
      <c r="E263" s="523"/>
      <c r="F263" s="524"/>
      <c r="G263" s="525">
        <v>7</v>
      </c>
    </row>
    <row r="264" spans="1:7">
      <c r="A264" s="518">
        <v>15</v>
      </c>
      <c r="B264" s="520" t="s">
        <v>1558</v>
      </c>
      <c r="C264" s="520" t="s">
        <v>2654</v>
      </c>
      <c r="D264" s="421" t="str">
        <f>$D$5</f>
        <v>UBC State Championship</v>
      </c>
      <c r="E264" s="521">
        <f>[6]Points!$E$1</f>
        <v>43352</v>
      </c>
      <c r="F264" s="422">
        <v>6</v>
      </c>
      <c r="G264" s="526">
        <v>1</v>
      </c>
    </row>
    <row r="265" spans="1:7">
      <c r="A265" s="518">
        <v>15</v>
      </c>
      <c r="B265" s="450" t="s">
        <v>1558</v>
      </c>
      <c r="C265" s="450" t="s">
        <v>101</v>
      </c>
      <c r="D265" s="522" t="s">
        <v>2661</v>
      </c>
      <c r="E265" s="523">
        <v>43604</v>
      </c>
      <c r="F265" s="524">
        <v>5</v>
      </c>
      <c r="G265" s="525">
        <v>2</v>
      </c>
    </row>
    <row r="266" spans="1:7">
      <c r="A266" s="518">
        <v>15</v>
      </c>
      <c r="B266" s="520" t="s">
        <v>1558</v>
      </c>
      <c r="C266" s="520" t="s">
        <v>122</v>
      </c>
      <c r="D266" s="421" t="str">
        <f>$D$5</f>
        <v>UBC State Championship</v>
      </c>
      <c r="E266" s="521">
        <f>[6]Points!$E$1</f>
        <v>43352</v>
      </c>
      <c r="F266" s="422">
        <v>1</v>
      </c>
      <c r="G266" s="422">
        <v>6</v>
      </c>
    </row>
    <row r="267" spans="1:7">
      <c r="A267" s="535">
        <v>15</v>
      </c>
      <c r="B267" s="520" t="s">
        <v>1558</v>
      </c>
      <c r="C267" s="520" t="s">
        <v>122</v>
      </c>
      <c r="D267" s="421" t="str">
        <f>$D$5</f>
        <v>UBC State Championship</v>
      </c>
      <c r="E267" s="521">
        <f>[6]Points!$E$1</f>
        <v>43352</v>
      </c>
      <c r="F267" s="422">
        <v>2</v>
      </c>
      <c r="G267" s="422">
        <v>5</v>
      </c>
    </row>
    <row r="268" spans="1:7">
      <c r="A268" s="535">
        <v>15</v>
      </c>
      <c r="B268" s="450" t="s">
        <v>1558</v>
      </c>
      <c r="C268" s="450" t="s">
        <v>122</v>
      </c>
      <c r="D268" s="522" t="s">
        <v>2661</v>
      </c>
      <c r="E268" s="523">
        <v>43604</v>
      </c>
      <c r="F268" s="524">
        <v>6</v>
      </c>
      <c r="G268" s="524">
        <v>1</v>
      </c>
    </row>
    <row r="269" spans="1:7">
      <c r="A269" s="535">
        <v>15</v>
      </c>
      <c r="B269" s="450" t="s">
        <v>1558</v>
      </c>
      <c r="C269" s="450" t="s">
        <v>122</v>
      </c>
      <c r="D269" s="522"/>
      <c r="E269" s="523"/>
      <c r="F269" s="524"/>
      <c r="G269" s="525">
        <f>SUM(G266:G268)</f>
        <v>12</v>
      </c>
    </row>
    <row r="270" spans="1:7">
      <c r="A270" s="535"/>
      <c r="B270" s="450" t="s">
        <v>1558</v>
      </c>
      <c r="C270" s="520" t="s">
        <v>93</v>
      </c>
      <c r="D270" s="421" t="str">
        <f>$D$5</f>
        <v>UBC State Championship</v>
      </c>
      <c r="E270" s="521">
        <f>[6]Points!$E$1</f>
        <v>43352</v>
      </c>
      <c r="F270" s="422">
        <v>5</v>
      </c>
      <c r="G270" s="422">
        <v>2</v>
      </c>
    </row>
    <row r="271" spans="1:7">
      <c r="A271" s="535">
        <v>15</v>
      </c>
      <c r="B271" s="450" t="s">
        <v>1558</v>
      </c>
      <c r="C271" s="450" t="s">
        <v>93</v>
      </c>
      <c r="D271" s="522" t="s">
        <v>2661</v>
      </c>
      <c r="E271" s="523">
        <v>43604</v>
      </c>
      <c r="F271" s="524">
        <v>4</v>
      </c>
      <c r="G271" s="524">
        <v>3</v>
      </c>
    </row>
    <row r="272" spans="1:7">
      <c r="A272" s="535">
        <v>15</v>
      </c>
      <c r="B272" s="450" t="s">
        <v>1558</v>
      </c>
      <c r="C272" s="450" t="s">
        <v>93</v>
      </c>
      <c r="D272" s="522"/>
      <c r="E272" s="523"/>
      <c r="F272" s="524"/>
      <c r="G272" s="525">
        <v>5</v>
      </c>
    </row>
    <row r="273" spans="1:7">
      <c r="A273" s="535"/>
      <c r="B273" s="450" t="s">
        <v>1558</v>
      </c>
      <c r="C273" s="450" t="s">
        <v>92</v>
      </c>
      <c r="D273" s="522" t="s">
        <v>2661</v>
      </c>
      <c r="E273" s="523">
        <v>43604</v>
      </c>
      <c r="F273" s="524">
        <v>1</v>
      </c>
      <c r="G273" s="524">
        <v>6</v>
      </c>
    </row>
    <row r="274" spans="1:7">
      <c r="A274" s="535">
        <v>15</v>
      </c>
      <c r="B274" s="450" t="s">
        <v>1558</v>
      </c>
      <c r="C274" s="450" t="s">
        <v>92</v>
      </c>
      <c r="D274" s="522" t="s">
        <v>78</v>
      </c>
      <c r="E274" s="523">
        <v>43604</v>
      </c>
      <c r="F274" s="524">
        <v>2</v>
      </c>
      <c r="G274" s="524">
        <v>5</v>
      </c>
    </row>
    <row r="275" spans="1:7">
      <c r="A275" s="535">
        <v>15</v>
      </c>
      <c r="B275" s="450" t="s">
        <v>1558</v>
      </c>
      <c r="C275" s="450" t="s">
        <v>92</v>
      </c>
      <c r="D275" s="522"/>
      <c r="E275" s="523"/>
      <c r="F275" s="524"/>
      <c r="G275" s="525">
        <v>11</v>
      </c>
    </row>
    <row r="276" spans="1:7" s="74" customFormat="1">
      <c r="A276" s="527"/>
      <c r="B276" s="528"/>
      <c r="C276" s="528"/>
      <c r="D276" s="532"/>
      <c r="E276" s="530"/>
      <c r="F276" s="531"/>
      <c r="G276" s="531"/>
    </row>
    <row r="277" spans="1:7">
      <c r="A277" s="535"/>
      <c r="B277" s="450" t="s">
        <v>1559</v>
      </c>
      <c r="C277" s="450" t="s">
        <v>2676</v>
      </c>
      <c r="D277" s="522" t="s">
        <v>2661</v>
      </c>
      <c r="E277" s="523">
        <v>43604</v>
      </c>
      <c r="F277" s="524">
        <v>5</v>
      </c>
      <c r="G277" s="525">
        <v>2</v>
      </c>
    </row>
    <row r="278" spans="1:7">
      <c r="A278" s="518">
        <v>16</v>
      </c>
      <c r="B278" s="450" t="s">
        <v>1559</v>
      </c>
      <c r="C278" s="450" t="s">
        <v>2677</v>
      </c>
      <c r="D278" s="522" t="s">
        <v>2661</v>
      </c>
      <c r="E278" s="523">
        <v>43604</v>
      </c>
      <c r="F278" s="524">
        <v>2</v>
      </c>
      <c r="G278" s="525">
        <v>5</v>
      </c>
    </row>
    <row r="279" spans="1:7">
      <c r="A279" s="518">
        <v>16</v>
      </c>
      <c r="B279" s="450" t="s">
        <v>1559</v>
      </c>
      <c r="C279" s="450" t="s">
        <v>114</v>
      </c>
      <c r="D279" s="522" t="s">
        <v>2661</v>
      </c>
      <c r="E279" s="523">
        <v>43604</v>
      </c>
      <c r="F279" s="524">
        <v>1</v>
      </c>
      <c r="G279" s="525">
        <v>6</v>
      </c>
    </row>
    <row r="280" spans="1:7">
      <c r="A280" s="518">
        <v>16</v>
      </c>
      <c r="B280" s="450" t="s">
        <v>1559</v>
      </c>
      <c r="C280" s="450" t="s">
        <v>103</v>
      </c>
      <c r="D280" s="522" t="s">
        <v>78</v>
      </c>
      <c r="E280" s="523">
        <v>43604</v>
      </c>
      <c r="F280" s="524">
        <v>5</v>
      </c>
      <c r="G280" s="525">
        <v>2</v>
      </c>
    </row>
    <row r="281" spans="1:7">
      <c r="A281" s="518">
        <v>16</v>
      </c>
      <c r="B281" s="520" t="s">
        <v>1559</v>
      </c>
      <c r="C281" s="520" t="s">
        <v>998</v>
      </c>
      <c r="D281" s="421" t="str">
        <f>$D$5</f>
        <v>UBC State Championship</v>
      </c>
      <c r="E281" s="521">
        <f>[6]Points!$E$1</f>
        <v>43352</v>
      </c>
      <c r="F281" s="422">
        <v>2</v>
      </c>
      <c r="G281" s="422">
        <v>5</v>
      </c>
    </row>
    <row r="282" spans="1:7">
      <c r="A282" s="518">
        <v>16</v>
      </c>
      <c r="B282" s="450" t="s">
        <v>1559</v>
      </c>
      <c r="C282" s="450" t="s">
        <v>998</v>
      </c>
      <c r="D282" s="522" t="s">
        <v>2661</v>
      </c>
      <c r="E282" s="523">
        <v>43604</v>
      </c>
      <c r="F282" s="524">
        <v>3</v>
      </c>
      <c r="G282" s="524">
        <v>4</v>
      </c>
    </row>
    <row r="283" spans="1:7">
      <c r="A283" s="535">
        <v>16</v>
      </c>
      <c r="B283" s="450" t="s">
        <v>1559</v>
      </c>
      <c r="C283" s="450" t="s">
        <v>998</v>
      </c>
      <c r="D283" s="522"/>
      <c r="E283" s="523"/>
      <c r="F283" s="524"/>
      <c r="G283" s="525">
        <v>9</v>
      </c>
    </row>
    <row r="284" spans="1:7">
      <c r="A284" s="535"/>
      <c r="B284" s="450" t="s">
        <v>1559</v>
      </c>
      <c r="C284" s="520" t="s">
        <v>96</v>
      </c>
      <c r="D284" s="421" t="str">
        <f>$D$5</f>
        <v>UBC State Championship</v>
      </c>
      <c r="E284" s="521">
        <f>[6]Points!$E$1</f>
        <v>43352</v>
      </c>
      <c r="F284" s="422">
        <v>5</v>
      </c>
      <c r="G284" s="449">
        <v>2</v>
      </c>
    </row>
    <row r="285" spans="1:7">
      <c r="A285" s="518">
        <v>16</v>
      </c>
      <c r="B285" s="450" t="s">
        <v>1559</v>
      </c>
      <c r="C285" s="520" t="s">
        <v>96</v>
      </c>
      <c r="D285" s="522" t="s">
        <v>2661</v>
      </c>
      <c r="E285" s="523">
        <v>43604</v>
      </c>
      <c r="F285" s="524">
        <v>6</v>
      </c>
      <c r="G285" s="451">
        <v>1</v>
      </c>
    </row>
    <row r="286" spans="1:7">
      <c r="B286" s="450"/>
      <c r="C286" s="520" t="s">
        <v>96</v>
      </c>
      <c r="D286" s="522"/>
      <c r="E286" s="523"/>
      <c r="F286" s="524"/>
      <c r="G286" s="525">
        <v>3</v>
      </c>
    </row>
    <row r="287" spans="1:7">
      <c r="A287" s="535">
        <v>16</v>
      </c>
      <c r="B287" s="450" t="s">
        <v>1559</v>
      </c>
      <c r="C287" s="520" t="s">
        <v>195</v>
      </c>
      <c r="D287" s="421" t="str">
        <f>$D$5</f>
        <v>UBC State Championship</v>
      </c>
      <c r="E287" s="521">
        <f>[6]Points!$E$1</f>
        <v>43352</v>
      </c>
      <c r="F287" s="422">
        <v>1</v>
      </c>
      <c r="G287" s="422">
        <v>6</v>
      </c>
    </row>
    <row r="288" spans="1:7">
      <c r="A288" s="535">
        <v>16</v>
      </c>
      <c r="B288" s="450" t="s">
        <v>1559</v>
      </c>
      <c r="C288" s="520" t="s">
        <v>195</v>
      </c>
      <c r="D288" s="421" t="str">
        <f>$D$5</f>
        <v>UBC State Championship</v>
      </c>
      <c r="E288" s="521">
        <f>[6]Points!$E$1</f>
        <v>43352</v>
      </c>
      <c r="F288" s="422">
        <v>4</v>
      </c>
      <c r="G288" s="422">
        <v>3</v>
      </c>
    </row>
    <row r="289" spans="1:7">
      <c r="A289" s="535">
        <v>16</v>
      </c>
      <c r="B289" s="450" t="s">
        <v>1559</v>
      </c>
      <c r="C289" s="520" t="s">
        <v>195</v>
      </c>
      <c r="D289" s="421"/>
      <c r="E289" s="521"/>
      <c r="F289" s="422"/>
      <c r="G289" s="526">
        <v>9</v>
      </c>
    </row>
    <row r="290" spans="1:7">
      <c r="A290" s="535"/>
      <c r="B290" s="450" t="s">
        <v>1559</v>
      </c>
      <c r="C290" s="450" t="s">
        <v>93</v>
      </c>
      <c r="D290" s="522" t="s">
        <v>2661</v>
      </c>
      <c r="E290" s="523">
        <v>43604</v>
      </c>
      <c r="F290" s="524">
        <v>4</v>
      </c>
      <c r="G290" s="525">
        <v>3</v>
      </c>
    </row>
    <row r="291" spans="1:7">
      <c r="A291" s="535">
        <v>16</v>
      </c>
      <c r="B291" s="450" t="s">
        <v>1559</v>
      </c>
      <c r="C291" s="520" t="s">
        <v>1594</v>
      </c>
      <c r="D291" s="421" t="str">
        <f>$D$5</f>
        <v>UBC State Championship</v>
      </c>
      <c r="E291" s="521">
        <f>[6]Points!$E$1</f>
        <v>43352</v>
      </c>
      <c r="F291" s="422">
        <v>6</v>
      </c>
      <c r="G291" s="526">
        <v>1</v>
      </c>
    </row>
    <row r="292" spans="1:7">
      <c r="A292" s="535">
        <v>16</v>
      </c>
      <c r="B292" s="450" t="s">
        <v>1559</v>
      </c>
      <c r="C292" s="520" t="s">
        <v>92</v>
      </c>
      <c r="D292" s="421" t="str">
        <f>$D$5</f>
        <v>UBC State Championship</v>
      </c>
      <c r="E292" s="521">
        <f>[6]Points!$E$1</f>
        <v>43352</v>
      </c>
      <c r="F292" s="422">
        <v>3</v>
      </c>
      <c r="G292" s="526">
        <v>4</v>
      </c>
    </row>
    <row r="293" spans="1:7">
      <c r="A293" s="535">
        <v>16</v>
      </c>
      <c r="B293" s="450" t="s">
        <v>1559</v>
      </c>
      <c r="C293" s="450" t="s">
        <v>127</v>
      </c>
      <c r="D293" s="522" t="s">
        <v>78</v>
      </c>
      <c r="E293" s="523">
        <v>43604</v>
      </c>
      <c r="F293" s="524">
        <v>6</v>
      </c>
      <c r="G293" s="525">
        <v>1</v>
      </c>
    </row>
    <row r="294" spans="1:7" s="74" customFormat="1">
      <c r="A294" s="527"/>
      <c r="B294" s="528"/>
      <c r="C294" s="528"/>
      <c r="D294" s="532"/>
      <c r="E294" s="530"/>
      <c r="F294" s="531"/>
      <c r="G294" s="531"/>
    </row>
    <row r="295" spans="1:7">
      <c r="A295" s="535"/>
      <c r="B295" s="520" t="s">
        <v>1560</v>
      </c>
      <c r="C295" s="520" t="s">
        <v>187</v>
      </c>
      <c r="D295" s="421" t="str">
        <f>$D$5</f>
        <v>UBC State Championship</v>
      </c>
      <c r="E295" s="521">
        <f>[6]Points!$E$1</f>
        <v>43352</v>
      </c>
      <c r="F295" s="422">
        <v>5</v>
      </c>
      <c r="G295" s="526">
        <v>2</v>
      </c>
    </row>
    <row r="296" spans="1:7">
      <c r="A296" s="518">
        <v>17</v>
      </c>
      <c r="B296" s="520" t="s">
        <v>1560</v>
      </c>
      <c r="C296" s="520" t="s">
        <v>998</v>
      </c>
      <c r="D296" s="421" t="str">
        <f>$D$5</f>
        <v>UBC State Championship</v>
      </c>
      <c r="E296" s="521">
        <f>[6]Points!$E$1</f>
        <v>43352</v>
      </c>
      <c r="F296" s="422">
        <v>4</v>
      </c>
      <c r="G296" s="526">
        <v>3</v>
      </c>
    </row>
    <row r="297" spans="1:7">
      <c r="A297" s="518">
        <v>17</v>
      </c>
      <c r="B297" s="450" t="s">
        <v>1560</v>
      </c>
      <c r="C297" s="450" t="s">
        <v>2656</v>
      </c>
      <c r="D297" s="522" t="s">
        <v>2661</v>
      </c>
      <c r="E297" s="523">
        <v>43604</v>
      </c>
      <c r="F297" s="524">
        <v>4</v>
      </c>
      <c r="G297" s="525">
        <v>3</v>
      </c>
    </row>
    <row r="298" spans="1:7">
      <c r="A298" s="518">
        <v>17</v>
      </c>
      <c r="B298" s="520" t="s">
        <v>1560</v>
      </c>
      <c r="C298" s="520" t="s">
        <v>850</v>
      </c>
      <c r="D298" s="421" t="str">
        <f>$D$5</f>
        <v>UBC State Championship</v>
      </c>
      <c r="E298" s="521">
        <f>[6]Points!$E$1</f>
        <v>43352</v>
      </c>
      <c r="F298" s="422">
        <v>3</v>
      </c>
      <c r="G298" s="526">
        <v>4</v>
      </c>
    </row>
    <row r="299" spans="1:7">
      <c r="A299" s="518">
        <v>17</v>
      </c>
      <c r="B299" s="520" t="s">
        <v>1560</v>
      </c>
      <c r="C299" s="520" t="s">
        <v>115</v>
      </c>
      <c r="D299" s="421" t="str">
        <f>$D$5</f>
        <v>UBC State Championship</v>
      </c>
      <c r="E299" s="521">
        <f>[6]Points!$E$1</f>
        <v>43352</v>
      </c>
      <c r="F299" s="422">
        <v>2</v>
      </c>
      <c r="G299" s="526">
        <v>5</v>
      </c>
    </row>
    <row r="300" spans="1:7">
      <c r="A300" s="518">
        <v>17</v>
      </c>
      <c r="B300" s="450" t="s">
        <v>1560</v>
      </c>
      <c r="C300" s="450" t="s">
        <v>73</v>
      </c>
      <c r="D300" s="522" t="s">
        <v>2661</v>
      </c>
      <c r="E300" s="523">
        <v>43604</v>
      </c>
      <c r="F300" s="524">
        <v>3</v>
      </c>
      <c r="G300" s="524">
        <v>4</v>
      </c>
    </row>
    <row r="301" spans="1:7">
      <c r="A301" s="518">
        <v>17</v>
      </c>
      <c r="B301" s="450" t="s">
        <v>1560</v>
      </c>
      <c r="C301" s="450" t="s">
        <v>73</v>
      </c>
      <c r="D301" s="522" t="s">
        <v>2661</v>
      </c>
      <c r="E301" s="523">
        <v>43604</v>
      </c>
      <c r="F301" s="524">
        <v>5</v>
      </c>
      <c r="G301" s="524">
        <v>2</v>
      </c>
    </row>
    <row r="302" spans="1:7">
      <c r="A302" s="535">
        <v>17</v>
      </c>
      <c r="B302" s="450" t="s">
        <v>1560</v>
      </c>
      <c r="C302" s="450" t="s">
        <v>73</v>
      </c>
      <c r="D302" s="522" t="s">
        <v>2661</v>
      </c>
      <c r="E302" s="523">
        <v>43604</v>
      </c>
      <c r="F302" s="524">
        <v>6</v>
      </c>
      <c r="G302" s="524">
        <v>1</v>
      </c>
    </row>
    <row r="303" spans="1:7" s="74" customFormat="1">
      <c r="A303" s="535">
        <v>17</v>
      </c>
      <c r="B303" s="450" t="s">
        <v>1560</v>
      </c>
      <c r="C303" s="450" t="s">
        <v>73</v>
      </c>
      <c r="D303" s="522"/>
      <c r="E303" s="523"/>
      <c r="F303" s="524"/>
      <c r="G303" s="525">
        <v>7</v>
      </c>
    </row>
    <row r="304" spans="1:7" s="74" customFormat="1">
      <c r="A304" s="535"/>
      <c r="B304" s="450" t="s">
        <v>1560</v>
      </c>
      <c r="C304" s="520" t="s">
        <v>1135</v>
      </c>
      <c r="D304" s="421" t="str">
        <f>$D$5</f>
        <v>UBC State Championship</v>
      </c>
      <c r="E304" s="521">
        <f>[6]Points!$E$1</f>
        <v>43352</v>
      </c>
      <c r="F304" s="422">
        <v>1</v>
      </c>
      <c r="G304" s="422">
        <v>6</v>
      </c>
    </row>
    <row r="305" spans="1:7">
      <c r="A305" s="535">
        <v>17</v>
      </c>
      <c r="B305" s="450" t="s">
        <v>1560</v>
      </c>
      <c r="C305" s="450" t="s">
        <v>1135</v>
      </c>
      <c r="D305" s="522" t="s">
        <v>2661</v>
      </c>
      <c r="E305" s="523">
        <v>43604</v>
      </c>
      <c r="F305" s="524">
        <v>1</v>
      </c>
      <c r="G305" s="524">
        <v>6</v>
      </c>
    </row>
    <row r="306" spans="1:7">
      <c r="A306" s="535">
        <v>17</v>
      </c>
      <c r="B306" s="450" t="s">
        <v>1560</v>
      </c>
      <c r="C306" s="450" t="s">
        <v>1135</v>
      </c>
      <c r="D306" s="522" t="s">
        <v>2661</v>
      </c>
      <c r="E306" s="523">
        <v>43604</v>
      </c>
      <c r="F306" s="524">
        <v>2</v>
      </c>
      <c r="G306" s="524">
        <v>5</v>
      </c>
    </row>
    <row r="307" spans="1:7">
      <c r="A307" s="535">
        <v>17</v>
      </c>
      <c r="B307" s="450" t="s">
        <v>1560</v>
      </c>
      <c r="C307" s="450" t="s">
        <v>1135</v>
      </c>
      <c r="D307" s="522"/>
      <c r="E307" s="523"/>
      <c r="F307" s="524"/>
      <c r="G307" s="525">
        <v>17</v>
      </c>
    </row>
    <row r="308" spans="1:7">
      <c r="A308" s="535"/>
      <c r="B308" s="450" t="s">
        <v>1560</v>
      </c>
      <c r="C308" s="520" t="s">
        <v>122</v>
      </c>
      <c r="D308" s="421" t="str">
        <f>$D$5</f>
        <v>UBC State Championship</v>
      </c>
      <c r="E308" s="521">
        <f>[6]Points!$E$1</f>
        <v>43352</v>
      </c>
      <c r="F308" s="422">
        <v>6</v>
      </c>
      <c r="G308" s="526">
        <v>1</v>
      </c>
    </row>
    <row r="309" spans="1:7" s="74" customFormat="1">
      <c r="A309" s="527"/>
      <c r="B309" s="528"/>
      <c r="C309" s="528"/>
      <c r="D309" s="529"/>
      <c r="E309" s="530"/>
      <c r="F309" s="531"/>
      <c r="G309" s="531"/>
    </row>
    <row r="310" spans="1:7">
      <c r="A310" s="535"/>
      <c r="B310" s="450" t="s">
        <v>1561</v>
      </c>
      <c r="C310" s="450" t="s">
        <v>2669</v>
      </c>
      <c r="D310" s="522" t="s">
        <v>2661</v>
      </c>
      <c r="E310" s="523">
        <v>43604</v>
      </c>
      <c r="F310" s="524">
        <v>6</v>
      </c>
      <c r="G310" s="525">
        <v>1</v>
      </c>
    </row>
    <row r="311" spans="1:7">
      <c r="A311" s="518">
        <v>18</v>
      </c>
      <c r="B311" s="520" t="s">
        <v>1561</v>
      </c>
      <c r="C311" s="520" t="s">
        <v>174</v>
      </c>
      <c r="D311" s="421" t="str">
        <f>$D$5</f>
        <v>UBC State Championship</v>
      </c>
      <c r="E311" s="521">
        <f>[6]Points!$E$1</f>
        <v>43352</v>
      </c>
      <c r="F311" s="422">
        <v>6</v>
      </c>
      <c r="G311" s="526">
        <v>1</v>
      </c>
    </row>
    <row r="312" spans="1:7">
      <c r="A312" s="518">
        <v>18</v>
      </c>
      <c r="B312" s="520" t="s">
        <v>1561</v>
      </c>
      <c r="C312" s="520" t="s">
        <v>90</v>
      </c>
      <c r="D312" s="421" t="str">
        <f>$D$5</f>
        <v>UBC State Championship</v>
      </c>
      <c r="E312" s="521">
        <f>[6]Points!$E$1</f>
        <v>43352</v>
      </c>
      <c r="F312" s="422">
        <v>1</v>
      </c>
      <c r="G312" s="422">
        <v>6</v>
      </c>
    </row>
    <row r="313" spans="1:7">
      <c r="A313" s="518">
        <v>18</v>
      </c>
      <c r="B313" s="450" t="s">
        <v>1561</v>
      </c>
      <c r="C313" s="450" t="s">
        <v>90</v>
      </c>
      <c r="D313" s="522" t="s">
        <v>2661</v>
      </c>
      <c r="E313" s="523">
        <v>43604</v>
      </c>
      <c r="F313" s="524">
        <v>2</v>
      </c>
      <c r="G313" s="524">
        <v>5</v>
      </c>
    </row>
    <row r="314" spans="1:7">
      <c r="A314" s="518">
        <v>18</v>
      </c>
      <c r="B314" s="450" t="s">
        <v>1561</v>
      </c>
      <c r="C314" s="450" t="s">
        <v>90</v>
      </c>
      <c r="D314" s="522"/>
      <c r="E314" s="523"/>
      <c r="F314" s="524"/>
      <c r="G314" s="525">
        <v>11</v>
      </c>
    </row>
    <row r="315" spans="1:7">
      <c r="B315" s="450" t="s">
        <v>1561</v>
      </c>
      <c r="C315" s="520" t="s">
        <v>1135</v>
      </c>
      <c r="D315" s="421" t="str">
        <f>$D$5</f>
        <v>UBC State Championship</v>
      </c>
      <c r="E315" s="521">
        <f>[6]Points!$E$1</f>
        <v>43352</v>
      </c>
      <c r="F315" s="422">
        <v>2</v>
      </c>
      <c r="G315" s="422">
        <v>5</v>
      </c>
    </row>
    <row r="316" spans="1:7">
      <c r="A316" s="518">
        <v>18</v>
      </c>
      <c r="B316" s="450" t="s">
        <v>1561</v>
      </c>
      <c r="C316" s="450" t="s">
        <v>1135</v>
      </c>
      <c r="D316" s="522" t="s">
        <v>78</v>
      </c>
      <c r="E316" s="523">
        <v>43604</v>
      </c>
      <c r="F316" s="524">
        <v>2</v>
      </c>
      <c r="G316" s="524">
        <v>5</v>
      </c>
    </row>
    <row r="317" spans="1:7">
      <c r="A317" s="518">
        <v>18</v>
      </c>
      <c r="B317" s="450" t="s">
        <v>1561</v>
      </c>
      <c r="C317" s="450" t="s">
        <v>1135</v>
      </c>
      <c r="D317" s="522"/>
      <c r="E317" s="523"/>
      <c r="F317" s="524"/>
      <c r="G317" s="525">
        <v>10</v>
      </c>
    </row>
    <row r="318" spans="1:7">
      <c r="B318" s="450" t="s">
        <v>1561</v>
      </c>
      <c r="C318" s="520" t="s">
        <v>122</v>
      </c>
      <c r="D318" s="421" t="str">
        <f>$D$5</f>
        <v>UBC State Championship</v>
      </c>
      <c r="E318" s="521">
        <f>[6]Points!$E$1</f>
        <v>43352</v>
      </c>
      <c r="F318" s="422">
        <v>3</v>
      </c>
      <c r="G318" s="422">
        <v>4</v>
      </c>
    </row>
    <row r="319" spans="1:7">
      <c r="A319" s="535">
        <v>18</v>
      </c>
      <c r="B319" s="450" t="s">
        <v>1561</v>
      </c>
      <c r="C319" s="520" t="s">
        <v>122</v>
      </c>
      <c r="D319" s="421" t="str">
        <f>$D$5</f>
        <v>UBC State Championship</v>
      </c>
      <c r="E319" s="521">
        <f>[6]Points!$E$1</f>
        <v>43352</v>
      </c>
      <c r="F319" s="422">
        <v>4</v>
      </c>
      <c r="G319" s="422">
        <v>3</v>
      </c>
    </row>
    <row r="320" spans="1:7">
      <c r="A320" s="535">
        <v>18</v>
      </c>
      <c r="B320" s="450" t="s">
        <v>1561</v>
      </c>
      <c r="C320" s="520" t="s">
        <v>122</v>
      </c>
      <c r="D320" s="421" t="str">
        <f>$D$5</f>
        <v>UBC State Championship</v>
      </c>
      <c r="E320" s="521">
        <f>[6]Points!$E$1</f>
        <v>43352</v>
      </c>
      <c r="F320" s="422">
        <v>5</v>
      </c>
      <c r="G320" s="422">
        <v>2</v>
      </c>
    </row>
    <row r="321" spans="1:7">
      <c r="A321" s="535">
        <v>18</v>
      </c>
      <c r="B321" s="450" t="s">
        <v>1561</v>
      </c>
      <c r="C321" s="450" t="s">
        <v>122</v>
      </c>
      <c r="D321" s="522" t="s">
        <v>2661</v>
      </c>
      <c r="E321" s="523">
        <v>43604</v>
      </c>
      <c r="F321" s="524">
        <v>5</v>
      </c>
      <c r="G321" s="524">
        <v>2</v>
      </c>
    </row>
    <row r="322" spans="1:7">
      <c r="A322" s="535">
        <v>18</v>
      </c>
      <c r="B322" s="450" t="s">
        <v>1561</v>
      </c>
      <c r="C322" s="450" t="s">
        <v>1250</v>
      </c>
      <c r="D322" s="522" t="s">
        <v>2661</v>
      </c>
      <c r="E322" s="523">
        <v>43604</v>
      </c>
      <c r="F322" s="524">
        <v>1</v>
      </c>
      <c r="G322" s="524">
        <v>6</v>
      </c>
    </row>
    <row r="323" spans="1:7">
      <c r="A323" s="535">
        <v>18</v>
      </c>
      <c r="B323" s="450" t="s">
        <v>1561</v>
      </c>
      <c r="C323" s="450" t="s">
        <v>1250</v>
      </c>
      <c r="D323" s="522" t="s">
        <v>78</v>
      </c>
      <c r="E323" s="523">
        <v>43604</v>
      </c>
      <c r="F323" s="524">
        <v>1</v>
      </c>
      <c r="G323" s="524">
        <v>6</v>
      </c>
    </row>
    <row r="324" spans="1:7">
      <c r="A324" s="535">
        <v>18</v>
      </c>
      <c r="B324" s="450" t="s">
        <v>1561</v>
      </c>
      <c r="C324" s="450" t="s">
        <v>1250</v>
      </c>
      <c r="D324" s="522"/>
      <c r="E324" s="523"/>
      <c r="F324" s="524"/>
      <c r="G324" s="525">
        <v>23</v>
      </c>
    </row>
    <row r="325" spans="1:7">
      <c r="A325" s="535"/>
      <c r="B325" s="450" t="s">
        <v>1561</v>
      </c>
      <c r="C325" s="450" t="s">
        <v>93</v>
      </c>
      <c r="D325" s="522" t="s">
        <v>2661</v>
      </c>
      <c r="E325" s="523">
        <v>43604</v>
      </c>
      <c r="F325" s="524">
        <v>4</v>
      </c>
      <c r="G325" s="525">
        <v>3</v>
      </c>
    </row>
    <row r="326" spans="1:7">
      <c r="A326" s="535">
        <v>18</v>
      </c>
      <c r="B326" s="450" t="s">
        <v>1561</v>
      </c>
      <c r="C326" s="450" t="s">
        <v>2678</v>
      </c>
      <c r="D326" s="522" t="s">
        <v>2661</v>
      </c>
      <c r="E326" s="523">
        <v>43604</v>
      </c>
      <c r="F326" s="524">
        <v>3</v>
      </c>
      <c r="G326" s="525">
        <v>4</v>
      </c>
    </row>
    <row r="327" spans="1:7" s="74" customFormat="1">
      <c r="A327" s="527"/>
      <c r="B327" s="528"/>
      <c r="C327" s="528"/>
      <c r="D327" s="532"/>
      <c r="E327" s="530"/>
      <c r="F327" s="531"/>
      <c r="G327" s="531"/>
    </row>
    <row r="328" spans="1:7">
      <c r="A328" s="535"/>
      <c r="B328" s="450" t="s">
        <v>1562</v>
      </c>
      <c r="C328" s="450" t="s">
        <v>2664</v>
      </c>
      <c r="D328" s="522" t="s">
        <v>2661</v>
      </c>
      <c r="E328" s="523">
        <v>43604</v>
      </c>
      <c r="F328" s="524">
        <v>6</v>
      </c>
      <c r="G328" s="525">
        <v>1</v>
      </c>
    </row>
    <row r="329" spans="1:7">
      <c r="A329" s="518">
        <v>19</v>
      </c>
      <c r="B329" s="520" t="s">
        <v>1562</v>
      </c>
      <c r="C329" s="520" t="s">
        <v>110</v>
      </c>
      <c r="D329" s="421" t="str">
        <f>$D$5</f>
        <v>UBC State Championship</v>
      </c>
      <c r="E329" s="521">
        <f>[6]Points!$E$1</f>
        <v>43352</v>
      </c>
      <c r="F329" s="422">
        <v>1</v>
      </c>
      <c r="G329" s="526">
        <v>6</v>
      </c>
    </row>
    <row r="330" spans="1:7">
      <c r="A330" s="518">
        <v>19</v>
      </c>
      <c r="B330" s="450" t="s">
        <v>1562</v>
      </c>
      <c r="C330" s="450" t="s">
        <v>120</v>
      </c>
      <c r="D330" s="522" t="s">
        <v>2661</v>
      </c>
      <c r="E330" s="523">
        <v>43604</v>
      </c>
      <c r="F330" s="524">
        <v>1</v>
      </c>
      <c r="G330" s="524">
        <v>6</v>
      </c>
    </row>
    <row r="331" spans="1:7">
      <c r="A331" s="518">
        <v>19</v>
      </c>
      <c r="B331" s="450" t="s">
        <v>1562</v>
      </c>
      <c r="C331" s="450" t="s">
        <v>120</v>
      </c>
      <c r="D331" s="522" t="s">
        <v>2661</v>
      </c>
      <c r="E331" s="523">
        <v>43604</v>
      </c>
      <c r="F331" s="524">
        <v>2</v>
      </c>
      <c r="G331" s="524">
        <v>5</v>
      </c>
    </row>
    <row r="332" spans="1:7">
      <c r="A332" s="518">
        <v>19</v>
      </c>
      <c r="B332" s="450" t="s">
        <v>1562</v>
      </c>
      <c r="C332" s="450" t="s">
        <v>120</v>
      </c>
      <c r="D332" s="522" t="s">
        <v>78</v>
      </c>
      <c r="E332" s="523">
        <v>43604</v>
      </c>
      <c r="F332" s="524">
        <v>3</v>
      </c>
      <c r="G332" s="524">
        <v>4</v>
      </c>
    </row>
    <row r="333" spans="1:7">
      <c r="A333" s="518">
        <v>19</v>
      </c>
      <c r="B333" s="450" t="s">
        <v>1562</v>
      </c>
      <c r="C333" s="450" t="s">
        <v>120</v>
      </c>
      <c r="D333" s="522"/>
      <c r="E333" s="523"/>
      <c r="F333" s="524"/>
      <c r="G333" s="525">
        <v>15</v>
      </c>
    </row>
    <row r="334" spans="1:7">
      <c r="B334" s="450" t="s">
        <v>1562</v>
      </c>
      <c r="C334" s="520" t="s">
        <v>1594</v>
      </c>
      <c r="D334" s="421" t="str">
        <f>$D$5</f>
        <v>UBC State Championship</v>
      </c>
      <c r="E334" s="521">
        <f>[6]Points!$E$1</f>
        <v>43352</v>
      </c>
      <c r="F334" s="422">
        <v>4</v>
      </c>
      <c r="G334" s="422">
        <v>3</v>
      </c>
    </row>
    <row r="335" spans="1:7">
      <c r="A335" s="535">
        <v>19</v>
      </c>
      <c r="B335" s="450" t="s">
        <v>1562</v>
      </c>
      <c r="C335" s="520" t="s">
        <v>1594</v>
      </c>
      <c r="D335" s="522" t="s">
        <v>2661</v>
      </c>
      <c r="E335" s="523">
        <v>43604</v>
      </c>
      <c r="F335" s="524">
        <v>4</v>
      </c>
      <c r="G335" s="524">
        <v>3</v>
      </c>
    </row>
    <row r="336" spans="1:7">
      <c r="A336" s="518">
        <v>19</v>
      </c>
      <c r="B336" s="450" t="s">
        <v>1562</v>
      </c>
      <c r="C336" s="520" t="s">
        <v>1594</v>
      </c>
      <c r="D336" s="522"/>
      <c r="E336" s="523"/>
      <c r="F336" s="524"/>
      <c r="G336" s="525">
        <v>6</v>
      </c>
    </row>
    <row r="337" spans="1:7">
      <c r="B337" s="450" t="s">
        <v>1562</v>
      </c>
      <c r="C337" s="520" t="s">
        <v>173</v>
      </c>
      <c r="D337" s="421" t="str">
        <f>$D$5</f>
        <v>UBC State Championship</v>
      </c>
      <c r="E337" s="521">
        <f>[6]Points!$E$1</f>
        <v>43352</v>
      </c>
      <c r="F337" s="422">
        <v>5</v>
      </c>
      <c r="G337" s="422">
        <v>2</v>
      </c>
    </row>
    <row r="338" spans="1:7">
      <c r="A338" s="535">
        <v>19</v>
      </c>
      <c r="B338" s="450" t="s">
        <v>1562</v>
      </c>
      <c r="C338" s="450" t="s">
        <v>173</v>
      </c>
      <c r="D338" s="522" t="s">
        <v>2661</v>
      </c>
      <c r="E338" s="523">
        <v>43604</v>
      </c>
      <c r="F338" s="524">
        <v>5</v>
      </c>
      <c r="G338" s="524">
        <v>2</v>
      </c>
    </row>
    <row r="339" spans="1:7">
      <c r="A339" s="535">
        <v>19</v>
      </c>
      <c r="B339" s="450" t="s">
        <v>1562</v>
      </c>
      <c r="C339" s="450" t="s">
        <v>173</v>
      </c>
      <c r="D339" s="522"/>
      <c r="E339" s="523"/>
      <c r="F339" s="524"/>
      <c r="G339" s="525">
        <v>4</v>
      </c>
    </row>
    <row r="340" spans="1:7">
      <c r="A340" s="535"/>
      <c r="B340" s="450" t="s">
        <v>1562</v>
      </c>
      <c r="C340" s="520" t="s">
        <v>190</v>
      </c>
      <c r="D340" s="421" t="str">
        <f>$D$5</f>
        <v>UBC State Championship</v>
      </c>
      <c r="E340" s="521">
        <f>[6]Points!$E$1</f>
        <v>43352</v>
      </c>
      <c r="F340" s="422">
        <v>3</v>
      </c>
      <c r="G340" s="526">
        <v>4</v>
      </c>
    </row>
    <row r="341" spans="1:7">
      <c r="A341" s="535">
        <v>19</v>
      </c>
      <c r="B341" s="450" t="s">
        <v>1562</v>
      </c>
      <c r="C341" s="520" t="s">
        <v>92</v>
      </c>
      <c r="D341" s="421" t="str">
        <f>$D$5</f>
        <v>UBC State Championship</v>
      </c>
      <c r="E341" s="521">
        <f>[6]Points!$E$1</f>
        <v>43352</v>
      </c>
      <c r="F341" s="422">
        <v>2</v>
      </c>
      <c r="G341" s="422">
        <v>5</v>
      </c>
    </row>
    <row r="342" spans="1:7">
      <c r="A342" s="535">
        <v>19</v>
      </c>
      <c r="B342" s="520" t="s">
        <v>1562</v>
      </c>
      <c r="C342" s="520" t="s">
        <v>92</v>
      </c>
      <c r="D342" s="421" t="str">
        <f>$D$5</f>
        <v>UBC State Championship</v>
      </c>
      <c r="E342" s="521">
        <f>[6]Points!$E$1</f>
        <v>43352</v>
      </c>
      <c r="F342" s="422">
        <v>6</v>
      </c>
      <c r="G342" s="422">
        <v>1</v>
      </c>
    </row>
    <row r="343" spans="1:7">
      <c r="A343" s="535">
        <v>19</v>
      </c>
      <c r="B343" s="450" t="s">
        <v>1562</v>
      </c>
      <c r="C343" s="450" t="s">
        <v>92</v>
      </c>
      <c r="D343" s="522" t="s">
        <v>2661</v>
      </c>
      <c r="E343" s="523">
        <v>43604</v>
      </c>
      <c r="F343" s="524">
        <v>3</v>
      </c>
      <c r="G343" s="524">
        <v>4</v>
      </c>
    </row>
    <row r="344" spans="1:7">
      <c r="A344" s="535">
        <v>19</v>
      </c>
      <c r="B344" s="450" t="s">
        <v>1562</v>
      </c>
      <c r="C344" s="450" t="s">
        <v>92</v>
      </c>
      <c r="D344" s="522" t="s">
        <v>78</v>
      </c>
      <c r="E344" s="523">
        <v>43604</v>
      </c>
      <c r="F344" s="524">
        <v>6</v>
      </c>
      <c r="G344" s="524">
        <v>1</v>
      </c>
    </row>
    <row r="345" spans="1:7">
      <c r="A345" s="535">
        <v>19</v>
      </c>
      <c r="B345" s="450" t="s">
        <v>1562</v>
      </c>
      <c r="C345" s="450" t="s">
        <v>92</v>
      </c>
      <c r="D345" s="522"/>
      <c r="E345" s="523"/>
      <c r="F345" s="524"/>
      <c r="G345" s="525">
        <v>11</v>
      </c>
    </row>
    <row r="346" spans="1:7" s="74" customFormat="1">
      <c r="A346" s="527"/>
      <c r="B346" s="528"/>
      <c r="C346" s="528"/>
      <c r="D346" s="532"/>
      <c r="E346" s="530"/>
      <c r="F346" s="531"/>
      <c r="G346" s="531"/>
    </row>
    <row r="347" spans="1:7">
      <c r="A347" s="535"/>
      <c r="B347" s="520" t="s">
        <v>1563</v>
      </c>
      <c r="C347" s="520" t="s">
        <v>113</v>
      </c>
      <c r="D347" s="421" t="str">
        <f>$D$5</f>
        <v>UBC State Championship</v>
      </c>
      <c r="E347" s="521">
        <f>[6]Points!$E$1</f>
        <v>43352</v>
      </c>
      <c r="F347" s="422">
        <v>3</v>
      </c>
      <c r="G347" s="526">
        <v>4</v>
      </c>
    </row>
    <row r="348" spans="1:7">
      <c r="A348" s="518">
        <v>20</v>
      </c>
      <c r="B348" s="450" t="s">
        <v>1563</v>
      </c>
      <c r="C348" s="450" t="s">
        <v>120</v>
      </c>
      <c r="D348" s="522" t="s">
        <v>2661</v>
      </c>
      <c r="E348" s="523">
        <v>43604</v>
      </c>
      <c r="F348" s="524">
        <v>3</v>
      </c>
      <c r="G348" s="525">
        <v>4</v>
      </c>
    </row>
    <row r="349" spans="1:7">
      <c r="A349" s="518">
        <v>20</v>
      </c>
      <c r="B349" s="520" t="s">
        <v>1563</v>
      </c>
      <c r="C349" s="520" t="s">
        <v>178</v>
      </c>
      <c r="D349" s="421" t="str">
        <f>$D$5</f>
        <v>UBC State Championship</v>
      </c>
      <c r="E349" s="521">
        <f>[6]Points!$E$1</f>
        <v>43352</v>
      </c>
      <c r="F349" s="422">
        <v>1</v>
      </c>
      <c r="G349" s="422">
        <v>6</v>
      </c>
    </row>
    <row r="350" spans="1:7">
      <c r="A350" s="518">
        <v>20</v>
      </c>
      <c r="B350" s="520" t="s">
        <v>1563</v>
      </c>
      <c r="C350" s="520" t="s">
        <v>178</v>
      </c>
      <c r="D350" s="421" t="str">
        <f>$D$5</f>
        <v>UBC State Championship</v>
      </c>
      <c r="E350" s="521">
        <f>[6]Points!$E$1</f>
        <v>43352</v>
      </c>
      <c r="F350" s="422">
        <v>4</v>
      </c>
      <c r="G350" s="422">
        <v>3</v>
      </c>
    </row>
    <row r="351" spans="1:7">
      <c r="A351" s="518">
        <v>20</v>
      </c>
      <c r="B351" s="520" t="s">
        <v>1563</v>
      </c>
      <c r="C351" s="520" t="s">
        <v>178</v>
      </c>
      <c r="D351" s="522" t="s">
        <v>2661</v>
      </c>
      <c r="E351" s="523">
        <v>43604</v>
      </c>
      <c r="F351" s="524">
        <v>4</v>
      </c>
      <c r="G351" s="524">
        <v>3</v>
      </c>
    </row>
    <row r="352" spans="1:7">
      <c r="A352" s="518">
        <v>20</v>
      </c>
      <c r="B352" s="520" t="s">
        <v>1563</v>
      </c>
      <c r="C352" s="520" t="s">
        <v>178</v>
      </c>
      <c r="D352" s="522"/>
      <c r="E352" s="523"/>
      <c r="F352" s="524"/>
      <c r="G352" s="525">
        <v>12</v>
      </c>
    </row>
    <row r="353" spans="1:7">
      <c r="B353" s="520" t="s">
        <v>1563</v>
      </c>
      <c r="C353" s="520" t="s">
        <v>115</v>
      </c>
      <c r="D353" s="421" t="str">
        <f>$D$5</f>
        <v>UBC State Championship</v>
      </c>
      <c r="E353" s="521">
        <f>[6]Points!$E$1</f>
        <v>43352</v>
      </c>
      <c r="F353" s="422">
        <v>6</v>
      </c>
      <c r="G353" s="526">
        <v>1</v>
      </c>
    </row>
    <row r="354" spans="1:7">
      <c r="A354" s="518">
        <v>20</v>
      </c>
      <c r="B354" s="520" t="s">
        <v>1563</v>
      </c>
      <c r="C354" s="520" t="s">
        <v>1593</v>
      </c>
      <c r="D354" s="421" t="str">
        <f>$D$5</f>
        <v>UBC State Championship</v>
      </c>
      <c r="E354" s="521">
        <f>[6]Points!$E$1</f>
        <v>43352</v>
      </c>
      <c r="F354" s="422">
        <v>2</v>
      </c>
      <c r="G354" s="526">
        <v>5</v>
      </c>
    </row>
    <row r="355" spans="1:7">
      <c r="A355" s="535">
        <v>20</v>
      </c>
      <c r="B355" s="520" t="s">
        <v>1563</v>
      </c>
      <c r="C355" s="450" t="s">
        <v>568</v>
      </c>
      <c r="D355" s="522" t="s">
        <v>2661</v>
      </c>
      <c r="E355" s="523">
        <v>43604</v>
      </c>
      <c r="F355" s="524">
        <v>2</v>
      </c>
      <c r="G355" s="524">
        <v>5</v>
      </c>
    </row>
    <row r="356" spans="1:7">
      <c r="A356" s="535">
        <v>20</v>
      </c>
      <c r="B356" s="520" t="s">
        <v>1563</v>
      </c>
      <c r="C356" s="450" t="s">
        <v>568</v>
      </c>
      <c r="D356" s="522" t="s">
        <v>78</v>
      </c>
      <c r="E356" s="523">
        <v>43604</v>
      </c>
      <c r="F356" s="524">
        <v>3</v>
      </c>
      <c r="G356" s="524">
        <v>4</v>
      </c>
    </row>
    <row r="357" spans="1:7">
      <c r="A357" s="535">
        <v>20</v>
      </c>
      <c r="B357" s="520" t="s">
        <v>1563</v>
      </c>
      <c r="C357" s="450" t="s">
        <v>568</v>
      </c>
      <c r="D357" s="522"/>
      <c r="E357" s="523"/>
      <c r="F357" s="524"/>
      <c r="G357" s="525">
        <v>9</v>
      </c>
    </row>
    <row r="358" spans="1:7">
      <c r="A358" s="535"/>
      <c r="B358" s="520" t="s">
        <v>1563</v>
      </c>
      <c r="C358" s="450" t="s">
        <v>93</v>
      </c>
      <c r="D358" s="522" t="s">
        <v>2661</v>
      </c>
      <c r="E358" s="523">
        <v>43604</v>
      </c>
      <c r="F358" s="524">
        <v>5</v>
      </c>
      <c r="G358" s="524">
        <v>2</v>
      </c>
    </row>
    <row r="359" spans="1:7">
      <c r="A359" s="535">
        <v>20</v>
      </c>
      <c r="B359" s="520" t="s">
        <v>1563</v>
      </c>
      <c r="C359" s="450" t="s">
        <v>93</v>
      </c>
      <c r="D359" s="522" t="s">
        <v>78</v>
      </c>
      <c r="E359" s="523">
        <v>43604</v>
      </c>
      <c r="F359" s="524">
        <v>2</v>
      </c>
      <c r="G359" s="524">
        <v>5</v>
      </c>
    </row>
    <row r="360" spans="1:7">
      <c r="A360" s="535">
        <v>20</v>
      </c>
      <c r="B360" s="520" t="s">
        <v>1563</v>
      </c>
      <c r="C360" s="450" t="s">
        <v>93</v>
      </c>
      <c r="D360" s="522"/>
      <c r="E360" s="523"/>
      <c r="F360" s="524"/>
      <c r="G360" s="525">
        <v>7</v>
      </c>
    </row>
    <row r="361" spans="1:7">
      <c r="A361" s="535"/>
      <c r="B361" s="520" t="s">
        <v>1563</v>
      </c>
      <c r="C361" s="520" t="s">
        <v>196</v>
      </c>
      <c r="D361" s="421" t="str">
        <f>$D$5</f>
        <v>UBC State Championship</v>
      </c>
      <c r="E361" s="521">
        <f>[6]Points!$E$1</f>
        <v>43352</v>
      </c>
      <c r="F361" s="422">
        <v>5</v>
      </c>
      <c r="G361" s="526">
        <v>2</v>
      </c>
    </row>
    <row r="362" spans="1:7">
      <c r="A362" s="535">
        <v>20</v>
      </c>
      <c r="B362" s="520" t="s">
        <v>1563</v>
      </c>
      <c r="C362" s="450" t="s">
        <v>170</v>
      </c>
      <c r="D362" s="522" t="s">
        <v>2661</v>
      </c>
      <c r="E362" s="523">
        <v>43604</v>
      </c>
      <c r="F362" s="524">
        <v>1</v>
      </c>
      <c r="G362" s="524">
        <v>6</v>
      </c>
    </row>
    <row r="363" spans="1:7">
      <c r="A363" s="535">
        <v>20</v>
      </c>
      <c r="B363" s="520" t="s">
        <v>1563</v>
      </c>
      <c r="C363" s="450" t="s">
        <v>170</v>
      </c>
      <c r="D363" s="522" t="s">
        <v>78</v>
      </c>
      <c r="E363" s="523">
        <v>43604</v>
      </c>
      <c r="F363" s="524">
        <v>1</v>
      </c>
      <c r="G363" s="524">
        <v>6</v>
      </c>
    </row>
    <row r="364" spans="1:7">
      <c r="A364" s="535">
        <v>20</v>
      </c>
      <c r="B364" s="520" t="s">
        <v>1563</v>
      </c>
      <c r="C364" s="450" t="s">
        <v>170</v>
      </c>
      <c r="D364" s="522"/>
      <c r="E364" s="523"/>
      <c r="F364" s="524"/>
      <c r="G364" s="525">
        <v>12</v>
      </c>
    </row>
    <row r="365" spans="1:7">
      <c r="A365" s="535"/>
      <c r="B365" s="520" t="s">
        <v>1563</v>
      </c>
      <c r="C365" s="450" t="s">
        <v>127</v>
      </c>
      <c r="D365" s="522" t="s">
        <v>2661</v>
      </c>
      <c r="E365" s="523">
        <v>43604</v>
      </c>
      <c r="F365" s="524">
        <v>6</v>
      </c>
      <c r="G365" s="525">
        <v>1</v>
      </c>
    </row>
    <row r="366" spans="1:7" s="74" customFormat="1">
      <c r="A366" s="527"/>
      <c r="B366" s="528"/>
      <c r="C366" s="528"/>
      <c r="D366" s="532"/>
      <c r="E366" s="530"/>
      <c r="F366" s="531"/>
      <c r="G366" s="531"/>
    </row>
    <row r="367" spans="1:7">
      <c r="A367" s="535"/>
      <c r="B367" s="450" t="s">
        <v>1564</v>
      </c>
      <c r="C367" s="450" t="s">
        <v>2679</v>
      </c>
      <c r="D367" s="522" t="s">
        <v>2661</v>
      </c>
      <c r="E367" s="523">
        <v>43604</v>
      </c>
      <c r="F367" s="524">
        <v>5</v>
      </c>
      <c r="G367" s="525">
        <v>2</v>
      </c>
    </row>
    <row r="368" spans="1:7">
      <c r="A368" s="518">
        <v>21</v>
      </c>
      <c r="B368" s="450" t="s">
        <v>1564</v>
      </c>
      <c r="C368" s="450" t="s">
        <v>2680</v>
      </c>
      <c r="D368" s="522" t="s">
        <v>2661</v>
      </c>
      <c r="E368" s="523">
        <v>43604</v>
      </c>
      <c r="F368" s="524">
        <v>1</v>
      </c>
      <c r="G368" s="525">
        <v>6</v>
      </c>
    </row>
    <row r="369" spans="1:7">
      <c r="A369" s="518">
        <v>21</v>
      </c>
      <c r="B369" s="520" t="s">
        <v>1564</v>
      </c>
      <c r="C369" s="520" t="s">
        <v>209</v>
      </c>
      <c r="D369" s="421" t="str">
        <f>$D$5</f>
        <v>UBC State Championship</v>
      </c>
      <c r="E369" s="521">
        <f>[6]Points!$E$1</f>
        <v>43352</v>
      </c>
      <c r="F369" s="422">
        <v>6</v>
      </c>
      <c r="G369" s="526">
        <v>1</v>
      </c>
    </row>
    <row r="370" spans="1:7">
      <c r="A370" s="518">
        <v>21</v>
      </c>
      <c r="B370" s="450" t="s">
        <v>1564</v>
      </c>
      <c r="C370" s="520" t="s">
        <v>1527</v>
      </c>
      <c r="D370" s="522" t="s">
        <v>2661</v>
      </c>
      <c r="E370" s="523">
        <v>43604</v>
      </c>
      <c r="F370" s="524">
        <v>6</v>
      </c>
      <c r="G370" s="524">
        <v>1</v>
      </c>
    </row>
    <row r="371" spans="1:7">
      <c r="A371" s="518">
        <v>21</v>
      </c>
      <c r="B371" s="450" t="s">
        <v>1564</v>
      </c>
      <c r="C371" s="520" t="s">
        <v>1527</v>
      </c>
      <c r="D371" s="522" t="s">
        <v>78</v>
      </c>
      <c r="E371" s="523">
        <v>43604</v>
      </c>
      <c r="F371" s="524">
        <v>4</v>
      </c>
      <c r="G371" s="524">
        <v>3</v>
      </c>
    </row>
    <row r="372" spans="1:7">
      <c r="A372" s="518">
        <v>21</v>
      </c>
      <c r="B372" s="450" t="s">
        <v>1564</v>
      </c>
      <c r="C372" s="520" t="s">
        <v>1527</v>
      </c>
      <c r="D372" s="421" t="str">
        <f>$D$5</f>
        <v>UBC State Championship</v>
      </c>
      <c r="E372" s="521">
        <f>[6]Points!$E$1</f>
        <v>43352</v>
      </c>
      <c r="F372" s="422">
        <v>4</v>
      </c>
      <c r="G372" s="422">
        <v>3</v>
      </c>
    </row>
    <row r="373" spans="1:7">
      <c r="A373" s="518">
        <v>21</v>
      </c>
      <c r="B373" s="450" t="s">
        <v>1564</v>
      </c>
      <c r="C373" s="520" t="s">
        <v>1527</v>
      </c>
      <c r="D373" s="421"/>
      <c r="E373" s="521"/>
      <c r="F373" s="422"/>
      <c r="G373" s="526">
        <v>7</v>
      </c>
    </row>
    <row r="374" spans="1:7">
      <c r="B374" s="450" t="s">
        <v>1564</v>
      </c>
      <c r="C374" s="520" t="s">
        <v>162</v>
      </c>
      <c r="D374" s="421" t="str">
        <f>$D$5</f>
        <v>UBC State Championship</v>
      </c>
      <c r="E374" s="521">
        <f>[6]Points!$E$1</f>
        <v>43352</v>
      </c>
      <c r="F374" s="422">
        <v>5</v>
      </c>
      <c r="G374" s="526">
        <v>2</v>
      </c>
    </row>
    <row r="375" spans="1:7">
      <c r="A375" s="535">
        <v>21</v>
      </c>
      <c r="B375" s="450" t="s">
        <v>1564</v>
      </c>
      <c r="C375" s="520" t="s">
        <v>109</v>
      </c>
      <c r="D375" s="421" t="str">
        <f>$D$5</f>
        <v>UBC State Championship</v>
      </c>
      <c r="E375" s="521">
        <f>[6]Points!$E$1</f>
        <v>43352</v>
      </c>
      <c r="F375" s="422">
        <v>1</v>
      </c>
      <c r="G375" s="422">
        <v>6</v>
      </c>
    </row>
    <row r="376" spans="1:7">
      <c r="A376" s="535">
        <v>21</v>
      </c>
      <c r="B376" s="450" t="s">
        <v>1564</v>
      </c>
      <c r="C376" s="520" t="s">
        <v>109</v>
      </c>
      <c r="D376" s="421" t="str">
        <f>$D$5</f>
        <v>UBC State Championship</v>
      </c>
      <c r="E376" s="521">
        <f>[6]Points!$E$1</f>
        <v>43352</v>
      </c>
      <c r="F376" s="422">
        <v>3</v>
      </c>
      <c r="G376" s="422">
        <v>4</v>
      </c>
    </row>
    <row r="377" spans="1:7">
      <c r="A377" s="535">
        <v>21</v>
      </c>
      <c r="B377" s="450" t="s">
        <v>1564</v>
      </c>
      <c r="C377" s="450" t="s">
        <v>109</v>
      </c>
      <c r="D377" s="522" t="s">
        <v>2661</v>
      </c>
      <c r="E377" s="523">
        <v>43604</v>
      </c>
      <c r="F377" s="524">
        <v>3</v>
      </c>
      <c r="G377" s="524">
        <v>4</v>
      </c>
    </row>
    <row r="378" spans="1:7">
      <c r="A378" s="535">
        <v>21</v>
      </c>
      <c r="B378" s="450" t="s">
        <v>1564</v>
      </c>
      <c r="C378" s="450" t="s">
        <v>109</v>
      </c>
      <c r="D378" s="522" t="s">
        <v>2661</v>
      </c>
      <c r="E378" s="523">
        <v>43604</v>
      </c>
      <c r="F378" s="524">
        <v>4</v>
      </c>
      <c r="G378" s="524">
        <v>3</v>
      </c>
    </row>
    <row r="379" spans="1:7">
      <c r="A379" s="535">
        <v>21</v>
      </c>
      <c r="B379" s="450" t="s">
        <v>1564</v>
      </c>
      <c r="C379" s="450" t="s">
        <v>109</v>
      </c>
      <c r="D379" s="522"/>
      <c r="E379" s="523"/>
      <c r="F379" s="524"/>
      <c r="G379" s="525">
        <v>17</v>
      </c>
    </row>
    <row r="380" spans="1:7">
      <c r="A380" s="535"/>
      <c r="B380" s="450" t="s">
        <v>1564</v>
      </c>
      <c r="C380" s="520" t="s">
        <v>92</v>
      </c>
      <c r="D380" s="421" t="str">
        <f>$D$5</f>
        <v>UBC State Championship</v>
      </c>
      <c r="E380" s="521">
        <f>[6]Points!$E$1</f>
        <v>43352</v>
      </c>
      <c r="F380" s="422">
        <v>2</v>
      </c>
      <c r="G380" s="422">
        <v>5</v>
      </c>
    </row>
    <row r="381" spans="1:7">
      <c r="A381" s="535">
        <v>21</v>
      </c>
      <c r="B381" s="450" t="s">
        <v>1564</v>
      </c>
      <c r="C381" s="450" t="s">
        <v>92</v>
      </c>
      <c r="D381" s="522" t="s">
        <v>2661</v>
      </c>
      <c r="E381" s="523">
        <v>43604</v>
      </c>
      <c r="F381" s="524">
        <v>2</v>
      </c>
      <c r="G381" s="524">
        <v>5</v>
      </c>
    </row>
    <row r="382" spans="1:7">
      <c r="A382" s="535">
        <v>21</v>
      </c>
      <c r="B382" s="450" t="s">
        <v>1564</v>
      </c>
      <c r="C382" s="450" t="s">
        <v>92</v>
      </c>
      <c r="D382" s="522" t="s">
        <v>78</v>
      </c>
      <c r="E382" s="523">
        <v>43604</v>
      </c>
      <c r="F382" s="524">
        <v>1</v>
      </c>
      <c r="G382" s="524">
        <v>6</v>
      </c>
    </row>
    <row r="383" spans="1:7">
      <c r="A383" s="535">
        <v>21</v>
      </c>
      <c r="B383" s="450" t="s">
        <v>1564</v>
      </c>
      <c r="C383" s="450" t="s">
        <v>92</v>
      </c>
      <c r="D383" s="522"/>
      <c r="E383" s="523"/>
      <c r="F383" s="524"/>
      <c r="G383" s="525">
        <v>16</v>
      </c>
    </row>
    <row r="384" spans="1:7" s="74" customFormat="1">
      <c r="A384" s="527"/>
      <c r="B384" s="528"/>
      <c r="C384" s="528"/>
      <c r="D384" s="532"/>
      <c r="E384" s="530"/>
      <c r="F384" s="531"/>
      <c r="G384" s="531"/>
    </row>
    <row r="385" spans="1:7">
      <c r="A385" s="535"/>
      <c r="B385" s="450" t="s">
        <v>1565</v>
      </c>
      <c r="C385" s="450" t="s">
        <v>2664</v>
      </c>
      <c r="D385" s="522" t="s">
        <v>2661</v>
      </c>
      <c r="E385" s="523">
        <v>43604</v>
      </c>
      <c r="F385" s="524">
        <v>6</v>
      </c>
      <c r="G385" s="525">
        <v>1</v>
      </c>
    </row>
    <row r="386" spans="1:7">
      <c r="A386" s="518">
        <v>22</v>
      </c>
      <c r="B386" s="450" t="s">
        <v>1565</v>
      </c>
      <c r="C386" s="450" t="s">
        <v>2675</v>
      </c>
      <c r="D386" s="522" t="s">
        <v>2661</v>
      </c>
      <c r="E386" s="523">
        <v>43604</v>
      </c>
      <c r="F386" s="524">
        <v>3</v>
      </c>
      <c r="G386" s="525">
        <v>4</v>
      </c>
    </row>
    <row r="387" spans="1:7">
      <c r="A387" s="518">
        <v>22</v>
      </c>
      <c r="B387" s="450" t="s">
        <v>1565</v>
      </c>
      <c r="C387" s="520" t="s">
        <v>95</v>
      </c>
      <c r="D387" s="522" t="s">
        <v>2661</v>
      </c>
      <c r="E387" s="523">
        <v>43604</v>
      </c>
      <c r="F387" s="524">
        <v>1</v>
      </c>
      <c r="G387" s="524">
        <v>6</v>
      </c>
    </row>
    <row r="388" spans="1:7">
      <c r="A388" s="518">
        <v>22</v>
      </c>
      <c r="B388" s="520" t="s">
        <v>1565</v>
      </c>
      <c r="C388" s="520" t="s">
        <v>95</v>
      </c>
      <c r="D388" s="421" t="str">
        <f>$D$5</f>
        <v>UBC State Championship</v>
      </c>
      <c r="E388" s="521">
        <f>[6]Points!$E$1</f>
        <v>43352</v>
      </c>
      <c r="F388" s="422">
        <v>1</v>
      </c>
      <c r="G388" s="422">
        <v>6</v>
      </c>
    </row>
    <row r="389" spans="1:7">
      <c r="A389" s="518">
        <v>22</v>
      </c>
      <c r="B389" s="520" t="s">
        <v>1565</v>
      </c>
      <c r="C389" s="520" t="s">
        <v>95</v>
      </c>
      <c r="D389" s="421" t="str">
        <f>$D$5</f>
        <v>UBC State Championship</v>
      </c>
      <c r="E389" s="521">
        <f>[6]Points!$E$1</f>
        <v>43352</v>
      </c>
      <c r="F389" s="422">
        <v>5</v>
      </c>
      <c r="G389" s="422">
        <v>2</v>
      </c>
    </row>
    <row r="390" spans="1:7">
      <c r="A390" s="518">
        <v>22</v>
      </c>
      <c r="B390" s="520" t="s">
        <v>1565</v>
      </c>
      <c r="C390" s="520" t="s">
        <v>95</v>
      </c>
      <c r="D390" s="522" t="s">
        <v>78</v>
      </c>
      <c r="E390" s="523">
        <v>43604</v>
      </c>
      <c r="F390" s="524">
        <v>2</v>
      </c>
      <c r="G390" s="524">
        <v>5</v>
      </c>
    </row>
    <row r="391" spans="1:7">
      <c r="A391" s="518">
        <v>22</v>
      </c>
      <c r="B391" s="520" t="s">
        <v>1565</v>
      </c>
      <c r="C391" s="520" t="s">
        <v>95</v>
      </c>
      <c r="D391" s="522"/>
      <c r="E391" s="523"/>
      <c r="F391" s="524"/>
      <c r="G391" s="525">
        <v>19</v>
      </c>
    </row>
    <row r="392" spans="1:7">
      <c r="B392" s="520" t="s">
        <v>1565</v>
      </c>
      <c r="C392" s="520" t="s">
        <v>103</v>
      </c>
      <c r="D392" s="421" t="str">
        <f>$D$5</f>
        <v>UBC State Championship</v>
      </c>
      <c r="E392" s="521">
        <f>[6]Points!$E$1</f>
        <v>43352</v>
      </c>
      <c r="F392" s="422">
        <v>6</v>
      </c>
      <c r="G392" s="422">
        <v>1</v>
      </c>
    </row>
    <row r="393" spans="1:7">
      <c r="A393" s="535">
        <v>22</v>
      </c>
      <c r="B393" s="520" t="s">
        <v>1565</v>
      </c>
      <c r="C393" s="450" t="s">
        <v>103</v>
      </c>
      <c r="D393" s="522" t="s">
        <v>2661</v>
      </c>
      <c r="E393" s="523">
        <v>43604</v>
      </c>
      <c r="F393" s="524">
        <v>5</v>
      </c>
      <c r="G393" s="524">
        <v>2</v>
      </c>
    </row>
    <row r="394" spans="1:7">
      <c r="A394" s="535">
        <v>22</v>
      </c>
      <c r="B394" s="520" t="s">
        <v>1565</v>
      </c>
      <c r="C394" s="450" t="s">
        <v>103</v>
      </c>
      <c r="D394" s="522"/>
      <c r="E394" s="523"/>
      <c r="F394" s="524"/>
      <c r="G394" s="525">
        <v>3</v>
      </c>
    </row>
    <row r="395" spans="1:7">
      <c r="A395" s="535"/>
      <c r="B395" s="520" t="s">
        <v>1565</v>
      </c>
      <c r="C395" s="520" t="s">
        <v>998</v>
      </c>
      <c r="D395" s="421" t="str">
        <f>$D$5</f>
        <v>UBC State Championship</v>
      </c>
      <c r="E395" s="521">
        <f>[6]Points!$E$1</f>
        <v>43352</v>
      </c>
      <c r="F395" s="422">
        <v>4</v>
      </c>
      <c r="G395" s="526">
        <v>3</v>
      </c>
    </row>
    <row r="396" spans="1:7">
      <c r="A396" s="535">
        <v>22</v>
      </c>
      <c r="B396" s="520" t="s">
        <v>1565</v>
      </c>
      <c r="C396" s="520" t="s">
        <v>850</v>
      </c>
      <c r="D396" s="421" t="str">
        <f>$D$5</f>
        <v>UBC State Championship</v>
      </c>
      <c r="E396" s="521">
        <f>[6]Points!$E$1</f>
        <v>43352</v>
      </c>
      <c r="F396" s="422">
        <v>3</v>
      </c>
      <c r="G396" s="526">
        <v>4</v>
      </c>
    </row>
    <row r="397" spans="1:7">
      <c r="A397" s="535">
        <v>22</v>
      </c>
      <c r="B397" s="520" t="s">
        <v>1565</v>
      </c>
      <c r="C397" s="520" t="s">
        <v>122</v>
      </c>
      <c r="D397" s="421" t="str">
        <f>$D$5</f>
        <v>UBC State Championship</v>
      </c>
      <c r="E397" s="521">
        <f>[6]Points!$E$1</f>
        <v>43352</v>
      </c>
      <c r="F397" s="422">
        <v>2</v>
      </c>
      <c r="G397" s="526">
        <v>5</v>
      </c>
    </row>
    <row r="398" spans="1:7">
      <c r="A398" s="535">
        <v>22</v>
      </c>
      <c r="B398" s="520" t="s">
        <v>1565</v>
      </c>
      <c r="C398" s="450" t="s">
        <v>2678</v>
      </c>
      <c r="D398" s="522" t="s">
        <v>2661</v>
      </c>
      <c r="E398" s="523">
        <v>43604</v>
      </c>
      <c r="F398" s="524">
        <v>4</v>
      </c>
      <c r="G398" s="525">
        <v>3</v>
      </c>
    </row>
    <row r="399" spans="1:7">
      <c r="A399" s="535">
        <v>22</v>
      </c>
      <c r="B399" s="520" t="s">
        <v>1565</v>
      </c>
      <c r="C399" s="450" t="s">
        <v>1487</v>
      </c>
      <c r="D399" s="522" t="s">
        <v>2661</v>
      </c>
      <c r="E399" s="523">
        <v>43604</v>
      </c>
      <c r="F399" s="524">
        <v>2</v>
      </c>
      <c r="G399" s="524">
        <v>5</v>
      </c>
    </row>
    <row r="400" spans="1:7">
      <c r="A400" s="535">
        <v>22</v>
      </c>
      <c r="B400" s="520" t="s">
        <v>1565</v>
      </c>
      <c r="C400" s="450" t="s">
        <v>1487</v>
      </c>
      <c r="D400" s="522" t="s">
        <v>78</v>
      </c>
      <c r="E400" s="523">
        <v>43604</v>
      </c>
      <c r="F400" s="524">
        <v>1</v>
      </c>
      <c r="G400" s="524">
        <v>6</v>
      </c>
    </row>
    <row r="401" spans="1:7">
      <c r="A401" s="535">
        <v>22</v>
      </c>
      <c r="B401" s="520" t="s">
        <v>1565</v>
      </c>
      <c r="C401" s="450" t="s">
        <v>1487</v>
      </c>
      <c r="D401" s="522"/>
      <c r="E401" s="523"/>
      <c r="F401" s="524"/>
      <c r="G401" s="525">
        <v>11</v>
      </c>
    </row>
    <row r="402" spans="1:7" s="74" customFormat="1">
      <c r="A402" s="527"/>
      <c r="B402" s="528"/>
      <c r="C402" s="528"/>
      <c r="D402" s="532"/>
      <c r="E402" s="530"/>
      <c r="F402" s="531"/>
      <c r="G402" s="531"/>
    </row>
    <row r="403" spans="1:7">
      <c r="A403" s="535"/>
      <c r="B403" s="450" t="s">
        <v>1566</v>
      </c>
      <c r="C403" s="450" t="s">
        <v>119</v>
      </c>
      <c r="D403" s="522" t="s">
        <v>2661</v>
      </c>
      <c r="E403" s="523">
        <v>43604</v>
      </c>
      <c r="F403" s="524">
        <v>2</v>
      </c>
      <c r="G403" s="525">
        <v>5</v>
      </c>
    </row>
    <row r="404" spans="1:7">
      <c r="A404" s="518">
        <v>23</v>
      </c>
      <c r="B404" s="520" t="s">
        <v>1566</v>
      </c>
      <c r="C404" s="520" t="s">
        <v>1597</v>
      </c>
      <c r="D404" s="421" t="str">
        <f>$D$5</f>
        <v>UBC State Championship</v>
      </c>
      <c r="E404" s="521">
        <f>[6]Points!$E$1</f>
        <v>43352</v>
      </c>
      <c r="F404" s="422">
        <v>1</v>
      </c>
      <c r="G404" s="526">
        <v>6</v>
      </c>
    </row>
    <row r="405" spans="1:7">
      <c r="A405" s="518">
        <v>23</v>
      </c>
      <c r="B405" s="520" t="s">
        <v>1566</v>
      </c>
      <c r="C405" s="520" t="s">
        <v>998</v>
      </c>
      <c r="D405" s="421" t="str">
        <f>$D$5</f>
        <v>UBC State Championship</v>
      </c>
      <c r="E405" s="521">
        <f>[6]Points!$E$1</f>
        <v>43352</v>
      </c>
      <c r="F405" s="422">
        <v>5</v>
      </c>
      <c r="G405" s="422">
        <v>2</v>
      </c>
    </row>
    <row r="406" spans="1:7">
      <c r="A406" s="518">
        <v>23</v>
      </c>
      <c r="B406" s="450" t="s">
        <v>1566</v>
      </c>
      <c r="C406" s="450" t="s">
        <v>998</v>
      </c>
      <c r="D406" s="522" t="s">
        <v>2661</v>
      </c>
      <c r="E406" s="523">
        <v>43604</v>
      </c>
      <c r="F406" s="524">
        <v>3</v>
      </c>
      <c r="G406" s="524">
        <v>4</v>
      </c>
    </row>
    <row r="407" spans="1:7">
      <c r="A407" s="518">
        <v>23</v>
      </c>
      <c r="B407" s="450" t="s">
        <v>1566</v>
      </c>
      <c r="C407" s="450"/>
      <c r="D407" s="522"/>
      <c r="E407" s="523"/>
      <c r="F407" s="524"/>
      <c r="G407" s="525">
        <v>6</v>
      </c>
    </row>
    <row r="408" spans="1:7">
      <c r="B408" s="450" t="s">
        <v>1566</v>
      </c>
      <c r="C408" s="520" t="s">
        <v>195</v>
      </c>
      <c r="D408" s="421" t="str">
        <f>$D$5</f>
        <v>UBC State Championship</v>
      </c>
      <c r="E408" s="521">
        <f>[6]Points!$E$1</f>
        <v>43352</v>
      </c>
      <c r="F408" s="422">
        <v>4</v>
      </c>
      <c r="G408" s="526">
        <v>3</v>
      </c>
    </row>
    <row r="409" spans="1:7">
      <c r="A409" s="518">
        <v>23</v>
      </c>
      <c r="B409" s="450" t="s">
        <v>1566</v>
      </c>
      <c r="C409" s="520" t="s">
        <v>1135</v>
      </c>
      <c r="D409" s="421" t="str">
        <f>$D$5</f>
        <v>UBC State Championship</v>
      </c>
      <c r="E409" s="521">
        <f>[6]Points!$E$1</f>
        <v>43352</v>
      </c>
      <c r="F409" s="422">
        <v>3</v>
      </c>
      <c r="G409" s="422">
        <v>4</v>
      </c>
    </row>
    <row r="410" spans="1:7">
      <c r="A410" s="518">
        <v>23</v>
      </c>
      <c r="B410" s="450" t="s">
        <v>1566</v>
      </c>
      <c r="C410" s="520" t="s">
        <v>1135</v>
      </c>
      <c r="D410" s="421" t="str">
        <f>$D$5</f>
        <v>UBC State Championship</v>
      </c>
      <c r="E410" s="521">
        <f>[6]Points!$E$1</f>
        <v>43352</v>
      </c>
      <c r="F410" s="422">
        <v>6</v>
      </c>
      <c r="G410" s="422">
        <v>1</v>
      </c>
    </row>
    <row r="411" spans="1:7">
      <c r="A411" s="535">
        <v>23</v>
      </c>
      <c r="B411" s="450" t="s">
        <v>1566</v>
      </c>
      <c r="C411" s="450" t="s">
        <v>1135</v>
      </c>
      <c r="D411" s="522" t="s">
        <v>2661</v>
      </c>
      <c r="E411" s="523">
        <v>43604</v>
      </c>
      <c r="F411" s="524">
        <v>1</v>
      </c>
      <c r="G411" s="524">
        <v>6</v>
      </c>
    </row>
    <row r="412" spans="1:7">
      <c r="A412" s="535">
        <v>23</v>
      </c>
      <c r="B412" s="450" t="s">
        <v>1566</v>
      </c>
      <c r="C412" s="450" t="s">
        <v>1135</v>
      </c>
      <c r="D412" s="522" t="s">
        <v>78</v>
      </c>
      <c r="E412" s="523">
        <v>43604</v>
      </c>
      <c r="F412" s="524">
        <v>4</v>
      </c>
      <c r="G412" s="524">
        <v>3</v>
      </c>
    </row>
    <row r="413" spans="1:7">
      <c r="A413" s="535">
        <v>23</v>
      </c>
      <c r="B413" s="450" t="s">
        <v>1566</v>
      </c>
      <c r="C413" s="450"/>
      <c r="D413" s="522"/>
      <c r="E413" s="523"/>
      <c r="F413" s="524"/>
      <c r="G413" s="525">
        <v>14</v>
      </c>
    </row>
    <row r="414" spans="1:7">
      <c r="A414" s="535"/>
      <c r="B414" s="450" t="s">
        <v>1566</v>
      </c>
      <c r="C414" s="520" t="s">
        <v>122</v>
      </c>
      <c r="D414" s="421" t="str">
        <f>$D$5</f>
        <v>UBC State Championship</v>
      </c>
      <c r="E414" s="521">
        <f>[6]Points!$E$1</f>
        <v>43352</v>
      </c>
      <c r="F414" s="422">
        <v>2</v>
      </c>
      <c r="G414" s="422">
        <v>5</v>
      </c>
    </row>
    <row r="415" spans="1:7">
      <c r="A415" s="535">
        <v>23</v>
      </c>
      <c r="B415" s="450" t="s">
        <v>1566</v>
      </c>
      <c r="C415" s="450" t="s">
        <v>122</v>
      </c>
      <c r="D415" s="522" t="s">
        <v>2661</v>
      </c>
      <c r="E415" s="523">
        <v>43604</v>
      </c>
      <c r="F415" s="524">
        <v>5</v>
      </c>
      <c r="G415" s="524">
        <v>2</v>
      </c>
    </row>
    <row r="416" spans="1:7">
      <c r="A416" s="535">
        <v>23</v>
      </c>
      <c r="B416" s="450" t="s">
        <v>1566</v>
      </c>
      <c r="C416" s="450"/>
      <c r="D416" s="522"/>
      <c r="E416" s="523"/>
      <c r="F416" s="524"/>
      <c r="G416" s="525">
        <v>7</v>
      </c>
    </row>
    <row r="417" spans="1:7">
      <c r="A417" s="535"/>
      <c r="B417" s="450" t="s">
        <v>1566</v>
      </c>
      <c r="C417" s="450" t="s">
        <v>93</v>
      </c>
      <c r="D417" s="522" t="s">
        <v>2661</v>
      </c>
      <c r="E417" s="523">
        <v>43604</v>
      </c>
      <c r="F417" s="524">
        <v>4</v>
      </c>
      <c r="G417" s="525">
        <v>3</v>
      </c>
    </row>
    <row r="418" spans="1:7">
      <c r="A418" s="535">
        <v>23</v>
      </c>
      <c r="B418" s="450" t="s">
        <v>1566</v>
      </c>
      <c r="C418" s="450" t="s">
        <v>1487</v>
      </c>
      <c r="D418" s="522" t="s">
        <v>2661</v>
      </c>
      <c r="E418" s="523">
        <v>43604</v>
      </c>
      <c r="F418" s="524">
        <v>6</v>
      </c>
      <c r="G418" s="525">
        <v>1</v>
      </c>
    </row>
    <row r="419" spans="1:7" s="74" customFormat="1">
      <c r="A419" s="527"/>
      <c r="B419" s="528"/>
      <c r="C419" s="528"/>
      <c r="D419" s="532"/>
      <c r="E419" s="530"/>
      <c r="F419" s="531"/>
      <c r="G419" s="531"/>
    </row>
    <row r="420" spans="1:7">
      <c r="A420" s="535"/>
      <c r="B420" s="520" t="s">
        <v>1567</v>
      </c>
      <c r="C420" s="520" t="s">
        <v>186</v>
      </c>
      <c r="D420" s="421" t="str">
        <f>$D$5</f>
        <v>UBC State Championship</v>
      </c>
      <c r="E420" s="521">
        <f>[6]Points!$E$1</f>
        <v>43352</v>
      </c>
      <c r="F420" s="422">
        <v>5</v>
      </c>
      <c r="G420" s="422">
        <v>2</v>
      </c>
    </row>
    <row r="421" spans="1:7">
      <c r="A421" s="518">
        <v>24</v>
      </c>
      <c r="B421" s="450" t="s">
        <v>1567</v>
      </c>
      <c r="C421" s="450" t="s">
        <v>186</v>
      </c>
      <c r="D421" s="522" t="s">
        <v>2661</v>
      </c>
      <c r="E421" s="523">
        <v>43604</v>
      </c>
      <c r="F421" s="524">
        <v>2</v>
      </c>
      <c r="G421" s="524">
        <v>5</v>
      </c>
    </row>
    <row r="422" spans="1:7">
      <c r="A422" s="518">
        <v>24</v>
      </c>
      <c r="B422" s="450" t="s">
        <v>1567</v>
      </c>
      <c r="C422" s="450" t="s">
        <v>186</v>
      </c>
      <c r="D422" s="522"/>
      <c r="E422" s="523"/>
      <c r="F422" s="524"/>
      <c r="G422" s="525">
        <v>7</v>
      </c>
    </row>
    <row r="423" spans="1:7">
      <c r="B423" s="450" t="s">
        <v>1567</v>
      </c>
      <c r="C423" s="520" t="s">
        <v>123</v>
      </c>
      <c r="D423" s="421" t="str">
        <f>$D$5</f>
        <v>UBC State Championship</v>
      </c>
      <c r="E423" s="521">
        <f>[6]Points!$E$1</f>
        <v>43352</v>
      </c>
      <c r="F423" s="422">
        <v>4</v>
      </c>
      <c r="G423" s="526">
        <v>3</v>
      </c>
    </row>
    <row r="424" spans="1:7">
      <c r="A424" s="518">
        <v>24</v>
      </c>
      <c r="B424" s="450" t="s">
        <v>1567</v>
      </c>
      <c r="C424" s="450" t="s">
        <v>118</v>
      </c>
      <c r="D424" s="522" t="s">
        <v>2661</v>
      </c>
      <c r="E424" s="523">
        <v>43604</v>
      </c>
      <c r="F424" s="524">
        <v>1</v>
      </c>
      <c r="G424" s="524">
        <v>6</v>
      </c>
    </row>
    <row r="425" spans="1:7">
      <c r="A425" s="518">
        <v>24</v>
      </c>
      <c r="B425" s="450" t="s">
        <v>1567</v>
      </c>
      <c r="C425" s="450" t="s">
        <v>118</v>
      </c>
      <c r="D425" s="522" t="s">
        <v>78</v>
      </c>
      <c r="E425" s="523">
        <v>43604</v>
      </c>
      <c r="F425" s="524">
        <v>4</v>
      </c>
      <c r="G425" s="524">
        <v>3</v>
      </c>
    </row>
    <row r="426" spans="1:7">
      <c r="A426" s="518">
        <v>24</v>
      </c>
      <c r="B426" s="450" t="s">
        <v>1567</v>
      </c>
      <c r="C426" s="450" t="s">
        <v>118</v>
      </c>
      <c r="D426" s="522"/>
      <c r="E426" s="523"/>
      <c r="F426" s="524"/>
      <c r="G426" s="525">
        <v>9</v>
      </c>
    </row>
    <row r="427" spans="1:7">
      <c r="B427" s="450" t="s">
        <v>1567</v>
      </c>
      <c r="C427" s="450" t="s">
        <v>1135</v>
      </c>
      <c r="D427" s="522" t="s">
        <v>2661</v>
      </c>
      <c r="E427" s="523">
        <v>43604</v>
      </c>
      <c r="F427" s="524">
        <v>4</v>
      </c>
      <c r="G427" s="524">
        <v>3</v>
      </c>
    </row>
    <row r="428" spans="1:7">
      <c r="A428" s="518">
        <v>24</v>
      </c>
      <c r="B428" s="450" t="s">
        <v>1567</v>
      </c>
      <c r="C428" s="450" t="s">
        <v>1135</v>
      </c>
      <c r="D428" s="522" t="s">
        <v>2661</v>
      </c>
      <c r="E428" s="523">
        <v>43604</v>
      </c>
      <c r="F428" s="524">
        <v>6</v>
      </c>
      <c r="G428" s="524">
        <v>1</v>
      </c>
    </row>
    <row r="429" spans="1:7">
      <c r="A429" s="535">
        <v>24</v>
      </c>
      <c r="B429" s="450" t="s">
        <v>1567</v>
      </c>
      <c r="C429" s="450" t="s">
        <v>1135</v>
      </c>
      <c r="D429" s="522"/>
      <c r="E429" s="523"/>
      <c r="F429" s="524"/>
      <c r="G429" s="525">
        <v>4</v>
      </c>
    </row>
    <row r="430" spans="1:7">
      <c r="A430" s="535"/>
      <c r="B430" s="450" t="s">
        <v>1567</v>
      </c>
      <c r="C430" s="520" t="s">
        <v>1511</v>
      </c>
      <c r="D430" s="421" t="str">
        <f>$D$5</f>
        <v>UBC State Championship</v>
      </c>
      <c r="E430" s="521">
        <f>[6]Points!$E$1</f>
        <v>43352</v>
      </c>
      <c r="F430" s="422">
        <v>3</v>
      </c>
      <c r="G430" s="422">
        <v>4</v>
      </c>
    </row>
    <row r="431" spans="1:7">
      <c r="A431" s="535">
        <v>24</v>
      </c>
      <c r="B431" s="450" t="s">
        <v>1567</v>
      </c>
      <c r="C431" s="520" t="s">
        <v>2681</v>
      </c>
      <c r="D431" s="421" t="str">
        <f>$D$5</f>
        <v>UBC State Championship</v>
      </c>
      <c r="E431" s="521">
        <f>[6]Points!$E$1</f>
        <v>43352</v>
      </c>
      <c r="F431" s="422">
        <v>2</v>
      </c>
      <c r="G431" s="422">
        <v>5</v>
      </c>
    </row>
    <row r="432" spans="1:7">
      <c r="A432" s="535">
        <v>24</v>
      </c>
      <c r="B432" s="450" t="s">
        <v>1567</v>
      </c>
      <c r="C432" s="520" t="s">
        <v>2681</v>
      </c>
      <c r="D432" s="421"/>
      <c r="E432" s="521"/>
      <c r="F432" s="422"/>
      <c r="G432" s="526">
        <v>9</v>
      </c>
    </row>
    <row r="433" spans="1:7">
      <c r="A433" s="535"/>
      <c r="B433" s="450" t="s">
        <v>1567</v>
      </c>
      <c r="C433" s="450" t="s">
        <v>122</v>
      </c>
      <c r="D433" s="522" t="s">
        <v>2661</v>
      </c>
      <c r="E433" s="523">
        <v>43604</v>
      </c>
      <c r="F433" s="524">
        <v>5</v>
      </c>
      <c r="G433" s="525">
        <v>2</v>
      </c>
    </row>
    <row r="434" spans="1:7">
      <c r="A434" s="535">
        <v>24</v>
      </c>
      <c r="B434" s="450" t="s">
        <v>1567</v>
      </c>
      <c r="C434" s="450" t="s">
        <v>93</v>
      </c>
      <c r="D434" s="522" t="s">
        <v>2661</v>
      </c>
      <c r="E434" s="523">
        <v>43604</v>
      </c>
      <c r="F434" s="524">
        <v>3</v>
      </c>
      <c r="G434" s="525">
        <v>4</v>
      </c>
    </row>
    <row r="435" spans="1:7">
      <c r="A435" s="535">
        <v>24</v>
      </c>
      <c r="B435" s="520" t="s">
        <v>1567</v>
      </c>
      <c r="C435" s="520" t="s">
        <v>92</v>
      </c>
      <c r="D435" s="421" t="str">
        <f>$D$5</f>
        <v>UBC State Championship</v>
      </c>
      <c r="E435" s="521">
        <f>[6]Points!$E$1</f>
        <v>43352</v>
      </c>
      <c r="F435" s="422">
        <v>1</v>
      </c>
      <c r="G435" s="526">
        <v>6</v>
      </c>
    </row>
    <row r="436" spans="1:7">
      <c r="A436" s="535">
        <v>24</v>
      </c>
      <c r="B436" s="520" t="s">
        <v>1567</v>
      </c>
      <c r="C436" s="520" t="s">
        <v>116</v>
      </c>
      <c r="D436" s="421" t="str">
        <f>$D$5</f>
        <v>UBC State Championship</v>
      </c>
      <c r="E436" s="521">
        <f>[6]Points!$E$1</f>
        <v>43352</v>
      </c>
      <c r="F436" s="422">
        <v>6</v>
      </c>
      <c r="G436" s="526">
        <v>1</v>
      </c>
    </row>
    <row r="437" spans="1:7" s="74" customFormat="1">
      <c r="A437" s="527"/>
      <c r="B437" s="528"/>
      <c r="C437" s="528"/>
      <c r="D437" s="532"/>
      <c r="E437" s="530"/>
      <c r="F437" s="531"/>
      <c r="G437" s="531"/>
    </row>
    <row r="438" spans="1:7">
      <c r="A438" s="535"/>
      <c r="B438" s="520" t="s">
        <v>1568</v>
      </c>
      <c r="C438" s="520" t="s">
        <v>113</v>
      </c>
      <c r="D438" s="421" t="str">
        <f>$D$5</f>
        <v>UBC State Championship</v>
      </c>
      <c r="E438" s="521">
        <f>[6]Points!$E$1</f>
        <v>43352</v>
      </c>
      <c r="F438" s="422">
        <v>4</v>
      </c>
      <c r="G438" s="526">
        <v>3</v>
      </c>
    </row>
    <row r="439" spans="1:7">
      <c r="A439" s="518">
        <v>25</v>
      </c>
      <c r="B439" s="520" t="s">
        <v>1568</v>
      </c>
      <c r="C439" s="520" t="s">
        <v>519</v>
      </c>
      <c r="D439" s="421" t="str">
        <f>$D$5</f>
        <v>UBC State Championship</v>
      </c>
      <c r="E439" s="521">
        <f>[6]Points!$E$1</f>
        <v>43352</v>
      </c>
      <c r="F439" s="422">
        <v>6</v>
      </c>
      <c r="G439" s="526">
        <v>1</v>
      </c>
    </row>
    <row r="440" spans="1:7">
      <c r="A440" s="518">
        <v>25</v>
      </c>
      <c r="B440" s="450" t="s">
        <v>1568</v>
      </c>
      <c r="C440" s="450" t="s">
        <v>586</v>
      </c>
      <c r="D440" s="522" t="s">
        <v>2661</v>
      </c>
      <c r="E440" s="523">
        <v>43604</v>
      </c>
      <c r="F440" s="524">
        <v>2</v>
      </c>
      <c r="G440" s="524">
        <v>5</v>
      </c>
    </row>
    <row r="441" spans="1:7">
      <c r="A441" s="518">
        <v>25</v>
      </c>
      <c r="B441" s="450" t="s">
        <v>1568</v>
      </c>
      <c r="C441" s="450" t="s">
        <v>586</v>
      </c>
      <c r="D441" s="522" t="s">
        <v>78</v>
      </c>
      <c r="E441" s="523">
        <v>43604</v>
      </c>
      <c r="F441" s="524">
        <v>1</v>
      </c>
      <c r="G441" s="524">
        <v>6</v>
      </c>
    </row>
    <row r="442" spans="1:7">
      <c r="A442" s="518">
        <v>25</v>
      </c>
      <c r="B442" s="450" t="s">
        <v>1568</v>
      </c>
      <c r="C442" s="450" t="s">
        <v>586</v>
      </c>
      <c r="D442" s="522"/>
      <c r="E442" s="523"/>
      <c r="F442" s="524"/>
      <c r="G442" s="525">
        <v>11</v>
      </c>
    </row>
    <row r="443" spans="1:7">
      <c r="B443" s="450" t="s">
        <v>1568</v>
      </c>
      <c r="C443" s="520" t="s">
        <v>998</v>
      </c>
      <c r="D443" s="421" t="str">
        <f>$D$5</f>
        <v>UBC State Championship</v>
      </c>
      <c r="E443" s="521">
        <f>[6]Points!$E$1</f>
        <v>43352</v>
      </c>
      <c r="F443" s="422">
        <v>2</v>
      </c>
      <c r="G443" s="422">
        <v>5</v>
      </c>
    </row>
    <row r="444" spans="1:7">
      <c r="A444" s="518">
        <v>25</v>
      </c>
      <c r="B444" s="450" t="s">
        <v>1568</v>
      </c>
      <c r="C444" s="520" t="s">
        <v>998</v>
      </c>
      <c r="D444" s="421" t="str">
        <f>$D$5</f>
        <v>UBC State Championship</v>
      </c>
      <c r="E444" s="521">
        <f>[6]Points!$E$1</f>
        <v>43352</v>
      </c>
      <c r="F444" s="422">
        <v>5</v>
      </c>
      <c r="G444" s="422">
        <v>2</v>
      </c>
    </row>
    <row r="445" spans="1:7">
      <c r="A445" s="518">
        <v>25</v>
      </c>
      <c r="B445" s="450" t="s">
        <v>1568</v>
      </c>
      <c r="C445" s="450" t="s">
        <v>998</v>
      </c>
      <c r="D445" s="522" t="s">
        <v>2661</v>
      </c>
      <c r="E445" s="523">
        <v>43604</v>
      </c>
      <c r="F445" s="524">
        <v>6</v>
      </c>
      <c r="G445" s="524">
        <v>1</v>
      </c>
    </row>
    <row r="446" spans="1:7">
      <c r="A446" s="535">
        <v>25</v>
      </c>
      <c r="B446" s="450" t="s">
        <v>1568</v>
      </c>
      <c r="C446" s="450" t="s">
        <v>998</v>
      </c>
      <c r="D446" s="522"/>
      <c r="E446" s="523"/>
      <c r="F446" s="524"/>
      <c r="G446" s="525">
        <v>8</v>
      </c>
    </row>
    <row r="447" spans="1:7">
      <c r="A447" s="535"/>
      <c r="B447" s="450" t="s">
        <v>1568</v>
      </c>
      <c r="C447" s="520" t="s">
        <v>2682</v>
      </c>
      <c r="D447" s="421" t="str">
        <f>$D$5</f>
        <v>UBC State Championship</v>
      </c>
      <c r="E447" s="521">
        <f>[6]Points!$E$1</f>
        <v>43352</v>
      </c>
      <c r="F447" s="422">
        <v>3</v>
      </c>
      <c r="G447" s="526">
        <v>4</v>
      </c>
    </row>
    <row r="448" spans="1:7">
      <c r="A448" s="535">
        <v>25</v>
      </c>
      <c r="B448" s="450" t="s">
        <v>1568</v>
      </c>
      <c r="C448" s="450" t="s">
        <v>90</v>
      </c>
      <c r="D448" s="522" t="s">
        <v>2661</v>
      </c>
      <c r="E448" s="523">
        <v>43604</v>
      </c>
      <c r="F448" s="524">
        <v>1</v>
      </c>
      <c r="G448" s="524">
        <v>6</v>
      </c>
    </row>
    <row r="449" spans="1:7">
      <c r="A449" s="535">
        <v>25</v>
      </c>
      <c r="B449" s="450" t="s">
        <v>1568</v>
      </c>
      <c r="C449" s="450" t="s">
        <v>90</v>
      </c>
      <c r="D449" s="522" t="s">
        <v>2661</v>
      </c>
      <c r="E449" s="523">
        <v>43604</v>
      </c>
      <c r="F449" s="524">
        <v>3</v>
      </c>
      <c r="G449" s="524">
        <v>4</v>
      </c>
    </row>
    <row r="450" spans="1:7">
      <c r="A450" s="535">
        <v>25</v>
      </c>
      <c r="B450" s="450" t="s">
        <v>1568</v>
      </c>
      <c r="C450" s="450" t="s">
        <v>90</v>
      </c>
      <c r="D450" s="522" t="s">
        <v>78</v>
      </c>
      <c r="E450" s="523">
        <v>43604</v>
      </c>
      <c r="F450" s="524">
        <v>2</v>
      </c>
      <c r="G450" s="524">
        <v>5</v>
      </c>
    </row>
    <row r="451" spans="1:7">
      <c r="A451" s="535">
        <v>25</v>
      </c>
      <c r="B451" s="450" t="s">
        <v>1568</v>
      </c>
      <c r="C451" s="450" t="s">
        <v>90</v>
      </c>
      <c r="D451" s="522"/>
      <c r="E451" s="523"/>
      <c r="F451" s="524"/>
      <c r="G451" s="525">
        <v>15</v>
      </c>
    </row>
    <row r="452" spans="1:7">
      <c r="A452" s="535"/>
      <c r="B452" s="450" t="s">
        <v>1568</v>
      </c>
      <c r="C452" s="520" t="s">
        <v>1135</v>
      </c>
      <c r="D452" s="421" t="str">
        <f>$D$5</f>
        <v>UBC State Championship</v>
      </c>
      <c r="E452" s="521">
        <f>[6]Points!$E$1</f>
        <v>43352</v>
      </c>
      <c r="F452" s="422">
        <v>1</v>
      </c>
      <c r="G452" s="422">
        <v>6</v>
      </c>
    </row>
    <row r="453" spans="1:7">
      <c r="A453" s="535">
        <v>25</v>
      </c>
      <c r="B453" s="450" t="s">
        <v>1568</v>
      </c>
      <c r="C453" s="450" t="s">
        <v>1135</v>
      </c>
      <c r="D453" s="522" t="s">
        <v>2661</v>
      </c>
      <c r="E453" s="523">
        <v>43604</v>
      </c>
      <c r="F453" s="524">
        <v>4</v>
      </c>
      <c r="G453" s="524">
        <v>3</v>
      </c>
    </row>
    <row r="454" spans="1:7">
      <c r="A454" s="535">
        <v>25</v>
      </c>
      <c r="B454" s="450" t="s">
        <v>1568</v>
      </c>
      <c r="C454" s="450" t="s">
        <v>1135</v>
      </c>
      <c r="D454" s="522"/>
      <c r="E454" s="523"/>
      <c r="F454" s="524"/>
      <c r="G454" s="525">
        <v>9</v>
      </c>
    </row>
    <row r="455" spans="1:7">
      <c r="A455" s="535"/>
      <c r="B455" s="450" t="s">
        <v>1568</v>
      </c>
      <c r="C455" s="450" t="s">
        <v>116</v>
      </c>
      <c r="D455" s="522" t="s">
        <v>2661</v>
      </c>
      <c r="E455" s="523">
        <v>43604</v>
      </c>
      <c r="F455" s="524">
        <v>5</v>
      </c>
      <c r="G455" s="525">
        <v>2</v>
      </c>
    </row>
    <row r="456" spans="1:7" s="74" customFormat="1">
      <c r="A456" s="527"/>
      <c r="B456" s="528"/>
      <c r="C456" s="528"/>
      <c r="D456" s="532"/>
      <c r="E456" s="530"/>
      <c r="F456" s="531"/>
      <c r="G456" s="531"/>
    </row>
    <row r="457" spans="1:7">
      <c r="A457" s="535"/>
      <c r="B457" s="450" t="s">
        <v>1570</v>
      </c>
      <c r="C457" s="450" t="s">
        <v>2683</v>
      </c>
      <c r="D457" s="522" t="s">
        <v>2661</v>
      </c>
      <c r="E457" s="523">
        <v>43604</v>
      </c>
      <c r="F457" s="524">
        <v>3</v>
      </c>
      <c r="G457" s="524">
        <v>4</v>
      </c>
    </row>
    <row r="458" spans="1:7">
      <c r="A458" s="518">
        <v>26</v>
      </c>
      <c r="B458" s="450" t="s">
        <v>1570</v>
      </c>
      <c r="C458" s="450" t="s">
        <v>2683</v>
      </c>
      <c r="D458" s="522" t="s">
        <v>2661</v>
      </c>
      <c r="E458" s="523">
        <v>43604</v>
      </c>
      <c r="F458" s="524">
        <v>5</v>
      </c>
      <c r="G458" s="524">
        <v>2</v>
      </c>
    </row>
    <row r="459" spans="1:7">
      <c r="A459" s="518">
        <v>26</v>
      </c>
      <c r="B459" s="450" t="s">
        <v>1570</v>
      </c>
      <c r="C459" s="450" t="s">
        <v>2683</v>
      </c>
      <c r="D459" s="522" t="s">
        <v>2661</v>
      </c>
      <c r="E459" s="523">
        <v>43604</v>
      </c>
      <c r="F459" s="524">
        <v>6</v>
      </c>
      <c r="G459" s="524">
        <v>1</v>
      </c>
    </row>
    <row r="460" spans="1:7">
      <c r="A460" s="518">
        <v>26</v>
      </c>
      <c r="B460" s="450" t="s">
        <v>1570</v>
      </c>
      <c r="C460" s="450" t="s">
        <v>2683</v>
      </c>
      <c r="D460" s="522" t="s">
        <v>78</v>
      </c>
      <c r="E460" s="523">
        <v>43604</v>
      </c>
      <c r="F460" s="524">
        <v>6</v>
      </c>
      <c r="G460" s="524">
        <v>1</v>
      </c>
    </row>
    <row r="461" spans="1:7">
      <c r="A461" s="518">
        <v>26</v>
      </c>
      <c r="B461" s="450" t="s">
        <v>1570</v>
      </c>
      <c r="C461" s="450" t="s">
        <v>2683</v>
      </c>
      <c r="D461" s="522"/>
      <c r="E461" s="523"/>
      <c r="F461" s="524"/>
      <c r="G461" s="525">
        <v>8</v>
      </c>
    </row>
    <row r="462" spans="1:7">
      <c r="B462" s="450" t="s">
        <v>1570</v>
      </c>
      <c r="C462" s="520" t="s">
        <v>1527</v>
      </c>
      <c r="D462" s="421" t="str">
        <f t="shared" ref="D462:D467" si="0">$D$5</f>
        <v>UBC State Championship</v>
      </c>
      <c r="E462" s="521">
        <f>[6]Points!$E$1</f>
        <v>43352</v>
      </c>
      <c r="F462" s="422">
        <v>3</v>
      </c>
      <c r="G462" s="526">
        <v>4</v>
      </c>
    </row>
    <row r="463" spans="1:7">
      <c r="A463" s="518">
        <v>26</v>
      </c>
      <c r="B463" s="450" t="s">
        <v>1570</v>
      </c>
      <c r="C463" s="520" t="s">
        <v>109</v>
      </c>
      <c r="D463" s="421" t="str">
        <f t="shared" si="0"/>
        <v>UBC State Championship</v>
      </c>
      <c r="E463" s="521">
        <f>[6]Points!$E$1</f>
        <v>43352</v>
      </c>
      <c r="F463" s="422">
        <v>5</v>
      </c>
      <c r="G463" s="526">
        <v>2</v>
      </c>
    </row>
    <row r="464" spans="1:7">
      <c r="A464" s="518">
        <v>26</v>
      </c>
      <c r="B464" s="450" t="s">
        <v>1570</v>
      </c>
      <c r="C464" s="520" t="s">
        <v>167</v>
      </c>
      <c r="D464" s="421" t="str">
        <f t="shared" si="0"/>
        <v>UBC State Championship</v>
      </c>
      <c r="E464" s="521">
        <f>[6]Points!$E$1</f>
        <v>43352</v>
      </c>
      <c r="F464" s="422">
        <v>6</v>
      </c>
      <c r="G464" s="526">
        <v>1</v>
      </c>
    </row>
    <row r="465" spans="1:7">
      <c r="A465" s="535">
        <v>27</v>
      </c>
      <c r="B465" s="450" t="s">
        <v>1570</v>
      </c>
      <c r="C465" s="520" t="s">
        <v>190</v>
      </c>
      <c r="D465" s="421" t="str">
        <f t="shared" si="0"/>
        <v>UBC State Championship</v>
      </c>
      <c r="E465" s="521">
        <f>[6]Points!$E$1</f>
        <v>43352</v>
      </c>
      <c r="F465" s="422">
        <v>4</v>
      </c>
      <c r="G465" s="526">
        <v>3</v>
      </c>
    </row>
    <row r="466" spans="1:7">
      <c r="A466" s="535">
        <v>27</v>
      </c>
      <c r="B466" s="450" t="s">
        <v>1570</v>
      </c>
      <c r="C466" s="520" t="s">
        <v>122</v>
      </c>
      <c r="D466" s="421" t="str">
        <f t="shared" si="0"/>
        <v>UBC State Championship</v>
      </c>
      <c r="E466" s="521">
        <f>[6]Points!$E$1</f>
        <v>43352</v>
      </c>
      <c r="F466" s="422">
        <v>1</v>
      </c>
      <c r="G466" s="422">
        <v>6</v>
      </c>
    </row>
    <row r="467" spans="1:7">
      <c r="A467" s="535">
        <v>27</v>
      </c>
      <c r="B467" s="450" t="s">
        <v>1570</v>
      </c>
      <c r="C467" s="520" t="s">
        <v>122</v>
      </c>
      <c r="D467" s="421" t="str">
        <f t="shared" si="0"/>
        <v>UBC State Championship</v>
      </c>
      <c r="E467" s="521">
        <f>[6]Points!$E$1</f>
        <v>43352</v>
      </c>
      <c r="F467" s="422">
        <v>2</v>
      </c>
      <c r="G467" s="422">
        <v>5</v>
      </c>
    </row>
    <row r="468" spans="1:7">
      <c r="A468" s="535">
        <v>27</v>
      </c>
      <c r="B468" s="450" t="s">
        <v>1570</v>
      </c>
      <c r="C468" s="450" t="s">
        <v>122</v>
      </c>
      <c r="D468" s="522" t="s">
        <v>2661</v>
      </c>
      <c r="E468" s="523">
        <v>43604</v>
      </c>
      <c r="F468" s="524">
        <v>1</v>
      </c>
      <c r="G468" s="524">
        <v>6</v>
      </c>
    </row>
    <row r="469" spans="1:7">
      <c r="A469" s="535">
        <v>27</v>
      </c>
      <c r="B469" s="450" t="s">
        <v>1570</v>
      </c>
      <c r="C469" s="450" t="s">
        <v>122</v>
      </c>
      <c r="D469" s="522" t="s">
        <v>2661</v>
      </c>
      <c r="E469" s="523">
        <v>43604</v>
      </c>
      <c r="F469" s="524">
        <v>2</v>
      </c>
      <c r="G469" s="524">
        <v>5</v>
      </c>
    </row>
    <row r="470" spans="1:7">
      <c r="A470" s="535">
        <v>27</v>
      </c>
      <c r="B470" s="450" t="s">
        <v>1570</v>
      </c>
      <c r="C470" s="450" t="s">
        <v>122</v>
      </c>
      <c r="D470" s="522" t="s">
        <v>2661</v>
      </c>
      <c r="E470" s="523">
        <v>43604</v>
      </c>
      <c r="F470" s="524">
        <v>4</v>
      </c>
      <c r="G470" s="524">
        <v>3</v>
      </c>
    </row>
    <row r="471" spans="1:7">
      <c r="A471" s="535">
        <v>27</v>
      </c>
      <c r="B471" s="450" t="s">
        <v>1570</v>
      </c>
      <c r="C471" s="450" t="s">
        <v>122</v>
      </c>
      <c r="D471" s="421"/>
      <c r="E471" s="521"/>
      <c r="F471" s="422"/>
      <c r="G471" s="526">
        <v>25</v>
      </c>
    </row>
    <row r="472" spans="1:7" s="74" customFormat="1">
      <c r="B472" s="536"/>
      <c r="C472" s="536"/>
      <c r="D472" s="537"/>
      <c r="E472" s="538"/>
      <c r="F472" s="539"/>
      <c r="G472" s="539"/>
    </row>
    <row r="473" spans="1:7">
      <c r="B473" s="450" t="s">
        <v>1569</v>
      </c>
      <c r="C473" s="450" t="s">
        <v>998</v>
      </c>
      <c r="D473" s="522" t="s">
        <v>2661</v>
      </c>
      <c r="E473" s="523">
        <v>43604</v>
      </c>
      <c r="F473" s="524">
        <v>5</v>
      </c>
      <c r="G473" s="524">
        <v>2</v>
      </c>
    </row>
    <row r="474" spans="1:7">
      <c r="A474" s="535">
        <v>26</v>
      </c>
      <c r="B474" s="520" t="s">
        <v>2684</v>
      </c>
      <c r="C474" s="520" t="s">
        <v>998</v>
      </c>
      <c r="D474" s="421" t="str">
        <f>$D$5</f>
        <v>UBC State Championship</v>
      </c>
      <c r="E474" s="521">
        <f>[6]Points!$E$1</f>
        <v>43352</v>
      </c>
      <c r="F474" s="422">
        <v>2</v>
      </c>
      <c r="G474" s="422">
        <v>5</v>
      </c>
    </row>
    <row r="475" spans="1:7">
      <c r="A475" s="535">
        <v>26</v>
      </c>
      <c r="B475" s="520" t="s">
        <v>2684</v>
      </c>
      <c r="C475" s="520" t="s">
        <v>998</v>
      </c>
      <c r="D475" s="421" t="str">
        <f>$D$5</f>
        <v>UBC State Championship</v>
      </c>
      <c r="E475" s="521">
        <f>[6]Points!$E$1</f>
        <v>43352</v>
      </c>
      <c r="F475" s="422">
        <v>4</v>
      </c>
      <c r="G475" s="422">
        <v>3</v>
      </c>
    </row>
    <row r="476" spans="1:7">
      <c r="A476" s="535">
        <v>26</v>
      </c>
      <c r="B476" s="520" t="s">
        <v>2684</v>
      </c>
      <c r="C476" s="520" t="s">
        <v>998</v>
      </c>
      <c r="D476" s="421"/>
      <c r="E476" s="521"/>
      <c r="F476" s="422"/>
      <c r="G476" s="526">
        <v>10</v>
      </c>
    </row>
    <row r="477" spans="1:7">
      <c r="A477" s="535"/>
      <c r="B477" s="520" t="s">
        <v>2684</v>
      </c>
      <c r="C477" s="520" t="s">
        <v>96</v>
      </c>
      <c r="D477" s="421" t="str">
        <f>$D$5</f>
        <v>UBC State Championship</v>
      </c>
      <c r="E477" s="521">
        <f>[6]Points!$E$1</f>
        <v>43352</v>
      </c>
      <c r="F477" s="422">
        <v>1</v>
      </c>
      <c r="G477" s="526">
        <v>6</v>
      </c>
    </row>
    <row r="478" spans="1:7">
      <c r="A478" s="535">
        <v>26</v>
      </c>
      <c r="B478" s="520" t="s">
        <v>2684</v>
      </c>
      <c r="C478" s="450" t="s">
        <v>90</v>
      </c>
      <c r="D478" s="522" t="s">
        <v>2661</v>
      </c>
      <c r="E478" s="523">
        <v>43604</v>
      </c>
      <c r="F478" s="524">
        <v>1</v>
      </c>
      <c r="G478" s="524">
        <v>6</v>
      </c>
    </row>
    <row r="479" spans="1:7">
      <c r="A479" s="535">
        <v>26</v>
      </c>
      <c r="B479" s="520" t="s">
        <v>2684</v>
      </c>
      <c r="C479" s="450" t="s">
        <v>90</v>
      </c>
      <c r="D479" s="522" t="s">
        <v>2661</v>
      </c>
      <c r="E479" s="523">
        <v>43604</v>
      </c>
      <c r="F479" s="524">
        <v>3</v>
      </c>
      <c r="G479" s="524">
        <v>4</v>
      </c>
    </row>
    <row r="480" spans="1:7">
      <c r="A480" s="535">
        <v>26</v>
      </c>
      <c r="B480" s="520" t="s">
        <v>2684</v>
      </c>
      <c r="C480" s="450" t="s">
        <v>90</v>
      </c>
      <c r="D480" s="522" t="s">
        <v>78</v>
      </c>
      <c r="E480" s="523">
        <v>43604</v>
      </c>
      <c r="F480" s="524">
        <v>6</v>
      </c>
      <c r="G480" s="524">
        <v>1</v>
      </c>
    </row>
    <row r="481" spans="1:7">
      <c r="A481" s="535">
        <v>26</v>
      </c>
      <c r="B481" s="520" t="s">
        <v>2684</v>
      </c>
      <c r="C481" s="520" t="s">
        <v>90</v>
      </c>
      <c r="D481" s="421" t="str">
        <f>$D$5</f>
        <v>UBC State Championship</v>
      </c>
      <c r="E481" s="521">
        <f>[6]Points!$E$1</f>
        <v>43352</v>
      </c>
      <c r="F481" s="422">
        <v>3</v>
      </c>
      <c r="G481" s="422">
        <v>4</v>
      </c>
    </row>
    <row r="482" spans="1:7">
      <c r="A482" s="518">
        <v>27</v>
      </c>
      <c r="B482" s="520" t="s">
        <v>2684</v>
      </c>
      <c r="C482" s="520" t="s">
        <v>90</v>
      </c>
      <c r="D482" s="421" t="str">
        <f>$D$5</f>
        <v>UBC State Championship</v>
      </c>
      <c r="E482" s="521">
        <f>[6]Points!$E$1</f>
        <v>43352</v>
      </c>
      <c r="F482" s="422">
        <v>6</v>
      </c>
      <c r="G482" s="422">
        <v>1</v>
      </c>
    </row>
    <row r="483" spans="1:7">
      <c r="A483" s="518">
        <v>27</v>
      </c>
      <c r="B483" s="520" t="s">
        <v>2684</v>
      </c>
      <c r="C483" s="520" t="s">
        <v>90</v>
      </c>
      <c r="D483" s="421"/>
      <c r="E483" s="521"/>
      <c r="F483" s="422"/>
      <c r="G483" s="526">
        <v>16</v>
      </c>
    </row>
    <row r="484" spans="1:7">
      <c r="B484" s="520" t="s">
        <v>2684</v>
      </c>
      <c r="C484" s="450" t="s">
        <v>122</v>
      </c>
      <c r="D484" s="522" t="s">
        <v>2661</v>
      </c>
      <c r="E484" s="523">
        <v>43604</v>
      </c>
      <c r="F484" s="524">
        <v>4</v>
      </c>
      <c r="G484" s="524">
        <v>3</v>
      </c>
    </row>
    <row r="485" spans="1:7">
      <c r="A485" s="518">
        <v>27</v>
      </c>
      <c r="B485" s="520" t="s">
        <v>2684</v>
      </c>
      <c r="C485" s="520" t="s">
        <v>122</v>
      </c>
      <c r="D485" s="421" t="str">
        <f>$D$5</f>
        <v>UBC State Championship</v>
      </c>
      <c r="E485" s="521">
        <f>[6]Points!$E$1</f>
        <v>43352</v>
      </c>
      <c r="F485" s="422">
        <v>5</v>
      </c>
      <c r="G485" s="422">
        <v>2</v>
      </c>
    </row>
    <row r="486" spans="1:7">
      <c r="A486" s="518">
        <v>27</v>
      </c>
      <c r="B486" s="520" t="s">
        <v>2684</v>
      </c>
      <c r="C486" s="450" t="s">
        <v>1250</v>
      </c>
      <c r="D486" s="522" t="s">
        <v>2661</v>
      </c>
      <c r="E486" s="523">
        <v>43604</v>
      </c>
      <c r="F486" s="524">
        <v>2</v>
      </c>
      <c r="G486" s="524">
        <v>5</v>
      </c>
    </row>
    <row r="487" spans="1:7">
      <c r="A487" s="518">
        <v>27</v>
      </c>
      <c r="B487" s="520" t="s">
        <v>2684</v>
      </c>
      <c r="C487" s="450" t="s">
        <v>1250</v>
      </c>
      <c r="D487" s="522"/>
      <c r="E487" s="523"/>
      <c r="F487" s="524"/>
      <c r="G487" s="525">
        <v>10</v>
      </c>
    </row>
    <row r="488" spans="1:7">
      <c r="B488" s="520" t="s">
        <v>2684</v>
      </c>
      <c r="C488" s="450" t="s">
        <v>1533</v>
      </c>
      <c r="D488" s="522" t="s">
        <v>2661</v>
      </c>
      <c r="E488" s="523">
        <v>43604</v>
      </c>
      <c r="F488" s="524">
        <v>6</v>
      </c>
      <c r="G488" s="525">
        <v>1</v>
      </c>
    </row>
    <row r="489" spans="1:7" s="74" customFormat="1">
      <c r="A489" s="527"/>
      <c r="B489" s="528"/>
      <c r="C489" s="528"/>
      <c r="D489" s="532"/>
      <c r="E489" s="530"/>
      <c r="F489" s="531"/>
      <c r="G489" s="531"/>
    </row>
    <row r="490" spans="1:7">
      <c r="A490" s="535"/>
      <c r="B490" s="450" t="s">
        <v>1571</v>
      </c>
      <c r="C490" s="450" t="s">
        <v>2664</v>
      </c>
      <c r="D490" s="522" t="s">
        <v>2661</v>
      </c>
      <c r="E490" s="523">
        <v>43604</v>
      </c>
      <c r="F490" s="524">
        <v>5</v>
      </c>
      <c r="G490" s="525">
        <v>2</v>
      </c>
    </row>
    <row r="491" spans="1:7">
      <c r="A491" s="535">
        <v>28</v>
      </c>
      <c r="B491" s="450" t="s">
        <v>1571</v>
      </c>
      <c r="C491" s="450" t="s">
        <v>2685</v>
      </c>
      <c r="D491" s="522" t="s">
        <v>2661</v>
      </c>
      <c r="E491" s="523">
        <v>43604</v>
      </c>
      <c r="F491" s="524">
        <v>4</v>
      </c>
      <c r="G491" s="525">
        <v>3</v>
      </c>
    </row>
    <row r="492" spans="1:7">
      <c r="A492" s="535">
        <v>28</v>
      </c>
      <c r="B492" s="450" t="s">
        <v>1571</v>
      </c>
      <c r="C492" s="450" t="s">
        <v>198</v>
      </c>
      <c r="D492" s="522" t="s">
        <v>2661</v>
      </c>
      <c r="E492" s="523">
        <v>43604</v>
      </c>
      <c r="F492" s="524">
        <v>6</v>
      </c>
      <c r="G492" s="525">
        <v>1</v>
      </c>
    </row>
    <row r="493" spans="1:7">
      <c r="A493" s="535">
        <v>28</v>
      </c>
      <c r="B493" s="450" t="s">
        <v>1571</v>
      </c>
      <c r="C493" s="450" t="s">
        <v>568</v>
      </c>
      <c r="D493" s="522" t="s">
        <v>2661</v>
      </c>
      <c r="E493" s="523">
        <v>43604</v>
      </c>
      <c r="F493" s="524">
        <v>1</v>
      </c>
      <c r="G493" s="524">
        <v>6</v>
      </c>
    </row>
    <row r="494" spans="1:7">
      <c r="A494" s="535">
        <v>28</v>
      </c>
      <c r="B494" s="450" t="s">
        <v>1571</v>
      </c>
      <c r="C494" s="450" t="s">
        <v>568</v>
      </c>
      <c r="D494" s="522" t="s">
        <v>78</v>
      </c>
      <c r="E494" s="523">
        <v>43604</v>
      </c>
      <c r="F494" s="524">
        <v>4</v>
      </c>
      <c r="G494" s="524">
        <v>3</v>
      </c>
    </row>
    <row r="495" spans="1:7">
      <c r="A495" s="535">
        <v>28</v>
      </c>
      <c r="B495" s="450" t="s">
        <v>1571</v>
      </c>
      <c r="C495" s="450" t="s">
        <v>568</v>
      </c>
      <c r="D495" s="522"/>
      <c r="E495" s="523"/>
      <c r="F495" s="524"/>
      <c r="G495" s="525">
        <v>9</v>
      </c>
    </row>
    <row r="496" spans="1:7">
      <c r="A496" s="535"/>
      <c r="B496" s="450" t="s">
        <v>1571</v>
      </c>
      <c r="C496" s="450" t="s">
        <v>122</v>
      </c>
      <c r="D496" s="522" t="s">
        <v>2661</v>
      </c>
      <c r="E496" s="523">
        <v>43604</v>
      </c>
      <c r="F496" s="524">
        <v>3</v>
      </c>
      <c r="G496" s="524">
        <v>4</v>
      </c>
    </row>
    <row r="497" spans="1:7" s="74" customFormat="1">
      <c r="A497" s="535">
        <v>28</v>
      </c>
      <c r="B497" s="450" t="s">
        <v>1571</v>
      </c>
      <c r="C497" s="450" t="s">
        <v>122</v>
      </c>
      <c r="D497" s="522" t="s">
        <v>78</v>
      </c>
      <c r="E497" s="523">
        <v>43604</v>
      </c>
      <c r="F497" s="524">
        <v>3</v>
      </c>
      <c r="G497" s="524">
        <v>4</v>
      </c>
    </row>
    <row r="498" spans="1:7">
      <c r="A498" s="535">
        <v>28</v>
      </c>
      <c r="B498" s="450" t="s">
        <v>1571</v>
      </c>
      <c r="C498" s="450" t="s">
        <v>122</v>
      </c>
      <c r="D498" s="522"/>
      <c r="E498" s="523"/>
      <c r="F498" s="524"/>
      <c r="G498" s="525">
        <v>8</v>
      </c>
    </row>
    <row r="499" spans="1:7">
      <c r="A499" s="535"/>
      <c r="B499" s="450" t="s">
        <v>1571</v>
      </c>
      <c r="C499" s="450" t="s">
        <v>1487</v>
      </c>
      <c r="D499" s="522" t="s">
        <v>2661</v>
      </c>
      <c r="E499" s="523">
        <v>43604</v>
      </c>
      <c r="F499" s="524">
        <v>2</v>
      </c>
      <c r="G499" s="525">
        <v>5</v>
      </c>
    </row>
    <row r="500" spans="1:7">
      <c r="A500" s="535"/>
    </row>
    <row r="503" spans="1:7">
      <c r="A503" s="540"/>
      <c r="B503" s="541" t="s">
        <v>1539</v>
      </c>
      <c r="C503" s="541" t="s">
        <v>44</v>
      </c>
      <c r="D503" s="542" t="s">
        <v>1543</v>
      </c>
    </row>
    <row r="504" spans="1:7">
      <c r="A504" s="540"/>
      <c r="B504" s="543" t="s">
        <v>1544</v>
      </c>
      <c r="C504" s="543" t="s">
        <v>123</v>
      </c>
      <c r="D504" s="544">
        <v>14</v>
      </c>
    </row>
    <row r="505" spans="1:7">
      <c r="A505" s="540"/>
      <c r="B505" s="543" t="s">
        <v>1544</v>
      </c>
      <c r="C505" s="545" t="s">
        <v>103</v>
      </c>
      <c r="D505" s="546">
        <v>10</v>
      </c>
    </row>
    <row r="506" spans="1:7">
      <c r="A506" s="540"/>
      <c r="B506" s="545" t="s">
        <v>1544</v>
      </c>
      <c r="C506" s="545" t="s">
        <v>122</v>
      </c>
      <c r="D506" s="546">
        <v>6</v>
      </c>
    </row>
    <row r="507" spans="1:7">
      <c r="A507" s="540"/>
      <c r="B507" s="545" t="s">
        <v>1544</v>
      </c>
      <c r="C507" s="543" t="s">
        <v>226</v>
      </c>
      <c r="D507" s="546">
        <v>6</v>
      </c>
    </row>
    <row r="508" spans="1:7">
      <c r="A508" s="540"/>
      <c r="B508" s="543" t="s">
        <v>1544</v>
      </c>
      <c r="C508" s="543" t="s">
        <v>145</v>
      </c>
      <c r="D508" s="544">
        <v>4</v>
      </c>
    </row>
    <row r="509" spans="1:7">
      <c r="A509" s="540"/>
      <c r="B509" s="545" t="s">
        <v>1544</v>
      </c>
      <c r="C509" s="543" t="s">
        <v>1135</v>
      </c>
      <c r="D509" s="544">
        <v>3</v>
      </c>
    </row>
    <row r="510" spans="1:7">
      <c r="A510" s="540"/>
      <c r="B510" s="545" t="s">
        <v>1544</v>
      </c>
      <c r="C510" s="543" t="s">
        <v>998</v>
      </c>
      <c r="D510" s="544">
        <v>2</v>
      </c>
    </row>
    <row r="511" spans="1:7">
      <c r="A511" s="540"/>
      <c r="B511" s="545" t="s">
        <v>1544</v>
      </c>
      <c r="C511" s="545" t="s">
        <v>118</v>
      </c>
      <c r="D511" s="546">
        <v>2</v>
      </c>
    </row>
    <row r="512" spans="1:7">
      <c r="A512" s="540"/>
      <c r="B512" s="545" t="s">
        <v>1544</v>
      </c>
      <c r="C512" s="545" t="s">
        <v>125</v>
      </c>
      <c r="D512" s="546">
        <v>1</v>
      </c>
    </row>
    <row r="513" spans="1:4">
      <c r="A513" s="547"/>
      <c r="B513" s="545"/>
      <c r="C513" s="545"/>
      <c r="D513" s="546"/>
    </row>
    <row r="514" spans="1:4">
      <c r="A514" s="540"/>
      <c r="B514" s="545" t="s">
        <v>1545</v>
      </c>
      <c r="C514" s="545" t="s">
        <v>2662</v>
      </c>
      <c r="D514" s="546">
        <v>14</v>
      </c>
    </row>
    <row r="515" spans="1:4">
      <c r="A515" s="540"/>
      <c r="B515" s="545" t="s">
        <v>1545</v>
      </c>
      <c r="C515" s="545" t="s">
        <v>1250</v>
      </c>
      <c r="D515" s="546">
        <v>8</v>
      </c>
    </row>
    <row r="516" spans="1:4">
      <c r="A516" s="540"/>
      <c r="B516" s="545" t="s">
        <v>1545</v>
      </c>
      <c r="C516" s="543" t="s">
        <v>65</v>
      </c>
      <c r="D516" s="544">
        <v>6</v>
      </c>
    </row>
    <row r="517" spans="1:4">
      <c r="A517" s="540"/>
      <c r="B517" s="545" t="s">
        <v>1545</v>
      </c>
      <c r="C517" s="543" t="s">
        <v>1593</v>
      </c>
      <c r="D517" s="544">
        <v>5</v>
      </c>
    </row>
    <row r="518" spans="1:4">
      <c r="A518" s="540"/>
      <c r="B518" s="545" t="s">
        <v>1545</v>
      </c>
      <c r="C518" s="545" t="s">
        <v>177</v>
      </c>
      <c r="D518" s="546">
        <v>4</v>
      </c>
    </row>
    <row r="519" spans="1:4">
      <c r="A519" s="540"/>
      <c r="B519" s="545" t="s">
        <v>1545</v>
      </c>
      <c r="C519" s="545" t="s">
        <v>123</v>
      </c>
      <c r="D519" s="546">
        <v>4</v>
      </c>
    </row>
    <row r="520" spans="1:4">
      <c r="A520" s="540"/>
      <c r="B520" s="545" t="s">
        <v>1545</v>
      </c>
      <c r="C520" s="543" t="s">
        <v>90</v>
      </c>
      <c r="D520" s="544">
        <v>4</v>
      </c>
    </row>
    <row r="521" spans="1:4">
      <c r="A521" s="540"/>
      <c r="B521" s="545" t="s">
        <v>1545</v>
      </c>
      <c r="C521" s="543" t="s">
        <v>196</v>
      </c>
      <c r="D521" s="544">
        <v>2</v>
      </c>
    </row>
    <row r="522" spans="1:4">
      <c r="A522" s="540"/>
      <c r="B522" s="545" t="s">
        <v>1545</v>
      </c>
      <c r="C522" s="543" t="s">
        <v>154</v>
      </c>
      <c r="D522" s="544">
        <v>1</v>
      </c>
    </row>
    <row r="523" spans="1:4">
      <c r="A523" s="547"/>
      <c r="B523" s="545"/>
      <c r="C523" s="545"/>
      <c r="D523" s="546"/>
    </row>
    <row r="524" spans="1:4">
      <c r="A524" s="540"/>
      <c r="B524" s="545" t="s">
        <v>1546</v>
      </c>
      <c r="C524" s="545" t="s">
        <v>2647</v>
      </c>
      <c r="D524" s="544">
        <v>16</v>
      </c>
    </row>
    <row r="525" spans="1:4">
      <c r="A525" s="540"/>
      <c r="B525" s="545" t="s">
        <v>1546</v>
      </c>
      <c r="C525" s="543" t="s">
        <v>122</v>
      </c>
      <c r="D525" s="544">
        <v>13</v>
      </c>
    </row>
    <row r="526" spans="1:4">
      <c r="A526" s="540"/>
      <c r="B526" s="545" t="s">
        <v>1546</v>
      </c>
      <c r="C526" s="545" t="s">
        <v>92</v>
      </c>
      <c r="D526" s="546">
        <v>8</v>
      </c>
    </row>
    <row r="527" spans="1:4">
      <c r="A527" s="540"/>
      <c r="B527" s="545" t="s">
        <v>1546</v>
      </c>
      <c r="C527" s="545" t="s">
        <v>103</v>
      </c>
      <c r="D527" s="546">
        <v>5</v>
      </c>
    </row>
    <row r="528" spans="1:4">
      <c r="A528" s="540"/>
      <c r="B528" s="545" t="s">
        <v>1546</v>
      </c>
      <c r="C528" s="545" t="s">
        <v>1135</v>
      </c>
      <c r="D528" s="546">
        <v>3</v>
      </c>
    </row>
    <row r="529" spans="1:4">
      <c r="A529" s="540"/>
      <c r="B529" s="545" t="s">
        <v>1546</v>
      </c>
      <c r="C529" s="543" t="s">
        <v>123</v>
      </c>
      <c r="D529" s="544">
        <v>1</v>
      </c>
    </row>
    <row r="530" spans="1:4">
      <c r="A530" s="540"/>
      <c r="B530" s="545" t="s">
        <v>1546</v>
      </c>
      <c r="C530" s="545" t="s">
        <v>93</v>
      </c>
      <c r="D530" s="546">
        <v>1</v>
      </c>
    </row>
    <row r="531" spans="1:4">
      <c r="A531" s="547"/>
      <c r="B531" s="545"/>
      <c r="C531" s="545"/>
      <c r="D531" s="546"/>
    </row>
    <row r="532" spans="1:4">
      <c r="A532" s="540"/>
      <c r="B532" s="545" t="s">
        <v>1547</v>
      </c>
      <c r="C532" s="545" t="s">
        <v>122</v>
      </c>
      <c r="D532" s="546">
        <v>24</v>
      </c>
    </row>
    <row r="533" spans="1:4">
      <c r="A533" s="540"/>
      <c r="B533" s="545" t="s">
        <v>1547</v>
      </c>
      <c r="C533" s="545" t="s">
        <v>2664</v>
      </c>
      <c r="D533" s="546">
        <v>8</v>
      </c>
    </row>
    <row r="534" spans="1:4">
      <c r="A534" s="540"/>
      <c r="B534" s="545" t="s">
        <v>1547</v>
      </c>
      <c r="C534" s="543" t="s">
        <v>115</v>
      </c>
      <c r="D534" s="544">
        <v>6</v>
      </c>
    </row>
    <row r="535" spans="1:4">
      <c r="A535" s="540"/>
      <c r="B535" s="545" t="s">
        <v>1547</v>
      </c>
      <c r="C535" s="545" t="s">
        <v>998</v>
      </c>
      <c r="D535" s="546">
        <v>5</v>
      </c>
    </row>
    <row r="536" spans="1:4">
      <c r="A536" s="540"/>
      <c r="B536" s="545" t="s">
        <v>1547</v>
      </c>
      <c r="C536" s="545" t="s">
        <v>120</v>
      </c>
      <c r="D536" s="546">
        <v>4</v>
      </c>
    </row>
    <row r="537" spans="1:4">
      <c r="A537" s="540"/>
      <c r="B537" s="545" t="s">
        <v>1547</v>
      </c>
      <c r="C537" s="543" t="s">
        <v>174</v>
      </c>
      <c r="D537" s="544">
        <v>2</v>
      </c>
    </row>
    <row r="538" spans="1:4">
      <c r="A538" s="540"/>
      <c r="B538" s="545" t="s">
        <v>1547</v>
      </c>
      <c r="C538" s="545" t="s">
        <v>150</v>
      </c>
      <c r="D538" s="546">
        <v>2</v>
      </c>
    </row>
    <row r="539" spans="1:4">
      <c r="A539" s="540"/>
      <c r="B539" s="545" t="s">
        <v>1547</v>
      </c>
      <c r="C539" s="543" t="s">
        <v>186</v>
      </c>
      <c r="D539" s="544">
        <v>1</v>
      </c>
    </row>
    <row r="540" spans="1:4">
      <c r="A540" s="547"/>
      <c r="B540" s="545"/>
      <c r="C540" s="545"/>
      <c r="D540" s="546"/>
    </row>
    <row r="541" spans="1:4" s="74" customFormat="1">
      <c r="A541" s="547"/>
      <c r="B541" s="545"/>
      <c r="C541" s="545"/>
      <c r="D541" s="546"/>
    </row>
    <row r="542" spans="1:4">
      <c r="A542" s="540"/>
      <c r="B542" s="545" t="s">
        <v>1548</v>
      </c>
      <c r="C542" s="545" t="s">
        <v>115</v>
      </c>
      <c r="D542" s="546">
        <v>11</v>
      </c>
    </row>
    <row r="543" spans="1:4">
      <c r="A543" s="540"/>
      <c r="B543" s="545" t="s">
        <v>1548</v>
      </c>
      <c r="C543" s="545" t="s">
        <v>1135</v>
      </c>
      <c r="D543" s="546">
        <v>9</v>
      </c>
    </row>
    <row r="544" spans="1:4">
      <c r="A544" s="540"/>
      <c r="B544" s="545" t="s">
        <v>1548</v>
      </c>
      <c r="C544" s="543" t="s">
        <v>123</v>
      </c>
      <c r="D544" s="544">
        <v>7</v>
      </c>
    </row>
    <row r="545" spans="1:4">
      <c r="A545" s="540"/>
      <c r="B545" s="543" t="s">
        <v>1548</v>
      </c>
      <c r="C545" s="543" t="s">
        <v>95</v>
      </c>
      <c r="D545" s="544">
        <v>6</v>
      </c>
    </row>
    <row r="546" spans="1:4">
      <c r="A546" s="547"/>
      <c r="B546" s="545" t="s">
        <v>1548</v>
      </c>
      <c r="C546" s="545" t="s">
        <v>998</v>
      </c>
      <c r="D546" s="546">
        <v>5</v>
      </c>
    </row>
    <row r="547" spans="1:4">
      <c r="A547" s="547"/>
      <c r="B547" s="543" t="s">
        <v>1548</v>
      </c>
      <c r="C547" s="543" t="s">
        <v>1590</v>
      </c>
      <c r="D547" s="544">
        <v>4</v>
      </c>
    </row>
    <row r="548" spans="1:4">
      <c r="A548" s="547"/>
      <c r="B548" s="545" t="s">
        <v>1548</v>
      </c>
      <c r="C548" s="545" t="s">
        <v>122</v>
      </c>
      <c r="D548" s="546">
        <v>3</v>
      </c>
    </row>
    <row r="549" spans="1:4">
      <c r="A549" s="547"/>
      <c r="B549" s="545" t="s">
        <v>1548</v>
      </c>
      <c r="C549" s="545" t="s">
        <v>1628</v>
      </c>
      <c r="D549" s="546">
        <v>2</v>
      </c>
    </row>
    <row r="550" spans="1:4">
      <c r="A550" s="547"/>
      <c r="B550" s="545"/>
      <c r="C550" s="545"/>
      <c r="D550" s="546"/>
    </row>
    <row r="551" spans="1:4">
      <c r="A551" s="547"/>
      <c r="B551" s="545" t="s">
        <v>1549</v>
      </c>
      <c r="C551" s="545" t="s">
        <v>122</v>
      </c>
      <c r="D551" s="546">
        <v>13</v>
      </c>
    </row>
    <row r="552" spans="1:4">
      <c r="A552" s="540"/>
      <c r="B552" s="545" t="s">
        <v>1549</v>
      </c>
      <c r="C552" s="545" t="s">
        <v>188</v>
      </c>
      <c r="D552" s="546">
        <v>9</v>
      </c>
    </row>
    <row r="553" spans="1:4">
      <c r="A553" s="540"/>
      <c r="B553" s="543" t="s">
        <v>1549</v>
      </c>
      <c r="C553" s="545" t="s">
        <v>998</v>
      </c>
      <c r="D553" s="546">
        <v>7</v>
      </c>
    </row>
    <row r="554" spans="1:4">
      <c r="A554" s="540"/>
      <c r="B554" s="543" t="s">
        <v>1549</v>
      </c>
      <c r="C554" s="543" t="s">
        <v>92</v>
      </c>
      <c r="D554" s="546">
        <v>6</v>
      </c>
    </row>
    <row r="555" spans="1:4">
      <c r="A555" s="547"/>
      <c r="B555" s="543" t="s">
        <v>1549</v>
      </c>
      <c r="C555" s="545" t="s">
        <v>90</v>
      </c>
      <c r="D555" s="546">
        <v>4</v>
      </c>
    </row>
    <row r="556" spans="1:4">
      <c r="A556" s="547"/>
      <c r="B556" s="543" t="s">
        <v>1549</v>
      </c>
      <c r="C556" s="545" t="s">
        <v>126</v>
      </c>
      <c r="D556" s="546">
        <v>3</v>
      </c>
    </row>
    <row r="557" spans="1:4">
      <c r="A557" s="547"/>
      <c r="B557" s="543" t="s">
        <v>1549</v>
      </c>
      <c r="C557" s="543" t="s">
        <v>79</v>
      </c>
      <c r="D557" s="544">
        <v>3</v>
      </c>
    </row>
    <row r="558" spans="1:4">
      <c r="A558" s="547"/>
      <c r="B558" s="543" t="s">
        <v>1549</v>
      </c>
      <c r="C558" s="545" t="s">
        <v>174</v>
      </c>
      <c r="D558" s="546">
        <v>1</v>
      </c>
    </row>
    <row r="559" spans="1:4">
      <c r="A559" s="547"/>
      <c r="B559" s="543" t="s">
        <v>1549</v>
      </c>
      <c r="C559" s="543" t="s">
        <v>162</v>
      </c>
      <c r="D559" s="544">
        <v>1</v>
      </c>
    </row>
    <row r="560" spans="1:4">
      <c r="A560" s="547"/>
      <c r="B560" s="545"/>
      <c r="C560" s="545"/>
      <c r="D560" s="546"/>
    </row>
    <row r="561" spans="1:4">
      <c r="A561" s="547"/>
      <c r="B561" s="545" t="s">
        <v>1550</v>
      </c>
      <c r="C561" s="545" t="s">
        <v>1135</v>
      </c>
      <c r="D561" s="546">
        <v>13</v>
      </c>
    </row>
    <row r="562" spans="1:4">
      <c r="A562" s="540"/>
      <c r="B562" s="545" t="s">
        <v>1550</v>
      </c>
      <c r="C562" s="545" t="s">
        <v>119</v>
      </c>
      <c r="D562" s="546">
        <v>12</v>
      </c>
    </row>
    <row r="563" spans="1:4">
      <c r="A563" s="540"/>
      <c r="B563" s="545" t="s">
        <v>1550</v>
      </c>
      <c r="C563" s="545" t="s">
        <v>519</v>
      </c>
      <c r="D563" s="546">
        <v>7</v>
      </c>
    </row>
    <row r="564" spans="1:4">
      <c r="A564" s="540"/>
      <c r="B564" s="545" t="s">
        <v>1550</v>
      </c>
      <c r="C564" s="545" t="s">
        <v>174</v>
      </c>
      <c r="D564" s="546">
        <v>5</v>
      </c>
    </row>
    <row r="565" spans="1:4">
      <c r="A565" s="540"/>
      <c r="B565" s="545" t="s">
        <v>1550</v>
      </c>
      <c r="C565" s="543" t="s">
        <v>149</v>
      </c>
      <c r="D565" s="544">
        <v>5</v>
      </c>
    </row>
    <row r="566" spans="1:4">
      <c r="A566" s="547"/>
      <c r="B566" s="545" t="s">
        <v>1550</v>
      </c>
      <c r="C566" s="543" t="s">
        <v>122</v>
      </c>
      <c r="D566" s="544">
        <v>3</v>
      </c>
    </row>
    <row r="567" spans="1:4">
      <c r="A567" s="547"/>
      <c r="B567" s="545" t="s">
        <v>1550</v>
      </c>
      <c r="C567" s="545" t="s">
        <v>109</v>
      </c>
      <c r="D567" s="546">
        <v>2</v>
      </c>
    </row>
    <row r="568" spans="1:4">
      <c r="A568" s="547"/>
      <c r="B568" s="545" t="s">
        <v>1550</v>
      </c>
      <c r="C568" s="543" t="s">
        <v>2648</v>
      </c>
      <c r="D568" s="544">
        <v>2</v>
      </c>
    </row>
    <row r="569" spans="1:4">
      <c r="A569" s="547"/>
      <c r="B569" s="545" t="s">
        <v>1550</v>
      </c>
      <c r="C569" s="545" t="s">
        <v>186</v>
      </c>
      <c r="D569" s="546">
        <v>1</v>
      </c>
    </row>
    <row r="570" spans="1:4">
      <c r="A570" s="547"/>
      <c r="B570" s="545" t="s">
        <v>1550</v>
      </c>
      <c r="C570" s="543" t="s">
        <v>599</v>
      </c>
      <c r="D570" s="544">
        <v>1</v>
      </c>
    </row>
    <row r="571" spans="1:4" s="74" customFormat="1">
      <c r="A571" s="547"/>
      <c r="B571" s="545"/>
      <c r="C571" s="545"/>
      <c r="D571" s="546"/>
    </row>
    <row r="572" spans="1:4">
      <c r="A572" s="540"/>
      <c r="B572" s="545" t="s">
        <v>1551</v>
      </c>
      <c r="C572" s="543" t="s">
        <v>185</v>
      </c>
      <c r="D572" s="544">
        <v>12</v>
      </c>
    </row>
    <row r="573" spans="1:4">
      <c r="A573" s="540"/>
      <c r="B573" s="545" t="s">
        <v>1551</v>
      </c>
      <c r="C573" s="545" t="s">
        <v>93</v>
      </c>
      <c r="D573" s="546">
        <v>12</v>
      </c>
    </row>
    <row r="574" spans="1:4">
      <c r="A574" s="540"/>
      <c r="B574" s="545" t="s">
        <v>1551</v>
      </c>
      <c r="C574" s="545" t="s">
        <v>122</v>
      </c>
      <c r="D574" s="546">
        <v>10</v>
      </c>
    </row>
    <row r="575" spans="1:4">
      <c r="A575" s="540"/>
      <c r="B575" s="545" t="s">
        <v>1551</v>
      </c>
      <c r="C575" s="545" t="s">
        <v>998</v>
      </c>
      <c r="D575" s="546">
        <v>7</v>
      </c>
    </row>
    <row r="576" spans="1:4">
      <c r="A576" s="547"/>
      <c r="B576" s="545" t="s">
        <v>1551</v>
      </c>
      <c r="C576" s="545" t="s">
        <v>127</v>
      </c>
      <c r="D576" s="546">
        <v>4</v>
      </c>
    </row>
    <row r="577" spans="1:4">
      <c r="A577" s="547"/>
      <c r="B577" s="545" t="s">
        <v>1551</v>
      </c>
      <c r="C577" s="543" t="s">
        <v>1135</v>
      </c>
      <c r="D577" s="544">
        <v>2</v>
      </c>
    </row>
    <row r="578" spans="1:4">
      <c r="A578" s="547"/>
      <c r="B578" s="545" t="s">
        <v>1551</v>
      </c>
      <c r="C578" s="543" t="s">
        <v>96</v>
      </c>
      <c r="D578" s="544">
        <v>1</v>
      </c>
    </row>
    <row r="579" spans="1:4">
      <c r="A579" s="547"/>
      <c r="B579" s="545"/>
      <c r="C579" s="545"/>
      <c r="D579" s="546"/>
    </row>
    <row r="580" spans="1:4">
      <c r="A580" s="547"/>
      <c r="B580" s="545" t="s">
        <v>1552</v>
      </c>
      <c r="C580" s="545" t="s">
        <v>96</v>
      </c>
      <c r="D580" s="546">
        <v>39</v>
      </c>
    </row>
    <row r="581" spans="1:4">
      <c r="A581" s="540"/>
      <c r="B581" s="543" t="s">
        <v>1552</v>
      </c>
      <c r="C581" s="543" t="s">
        <v>2648</v>
      </c>
      <c r="D581" s="546">
        <v>7</v>
      </c>
    </row>
    <row r="582" spans="1:4">
      <c r="A582" s="540"/>
      <c r="B582" s="543" t="s">
        <v>1552</v>
      </c>
      <c r="C582" s="543" t="s">
        <v>113</v>
      </c>
      <c r="D582" s="544">
        <v>3</v>
      </c>
    </row>
    <row r="583" spans="1:4">
      <c r="A583" s="540"/>
      <c r="B583" s="545" t="s">
        <v>1552</v>
      </c>
      <c r="C583" s="545" t="s">
        <v>998</v>
      </c>
      <c r="D583" s="546">
        <v>3</v>
      </c>
    </row>
    <row r="584" spans="1:4">
      <c r="A584" s="540"/>
      <c r="B584" s="545" t="s">
        <v>1552</v>
      </c>
      <c r="C584" s="545" t="s">
        <v>77</v>
      </c>
      <c r="D584" s="546">
        <v>2</v>
      </c>
    </row>
    <row r="585" spans="1:4">
      <c r="A585" s="547"/>
      <c r="B585" s="545" t="s">
        <v>1552</v>
      </c>
      <c r="C585" s="543" t="s">
        <v>174</v>
      </c>
      <c r="D585" s="544">
        <v>1</v>
      </c>
    </row>
    <row r="586" spans="1:4">
      <c r="A586" s="547"/>
      <c r="B586" s="545" t="s">
        <v>1552</v>
      </c>
      <c r="C586" s="545" t="s">
        <v>188</v>
      </c>
      <c r="D586" s="546">
        <v>1</v>
      </c>
    </row>
    <row r="587" spans="1:4">
      <c r="A587" s="547"/>
      <c r="B587" s="545"/>
      <c r="C587" s="545"/>
      <c r="D587" s="546"/>
    </row>
    <row r="588" spans="1:4">
      <c r="A588" s="547"/>
      <c r="B588" s="545" t="s">
        <v>1553</v>
      </c>
      <c r="C588" s="543" t="s">
        <v>123</v>
      </c>
      <c r="D588" s="546">
        <v>21</v>
      </c>
    </row>
    <row r="589" spans="1:4">
      <c r="A589" s="540"/>
      <c r="B589" s="545" t="s">
        <v>1553</v>
      </c>
      <c r="C589" s="545" t="s">
        <v>122</v>
      </c>
      <c r="D589" s="546">
        <v>10</v>
      </c>
    </row>
    <row r="590" spans="1:4">
      <c r="A590" s="547"/>
      <c r="B590" s="545" t="s">
        <v>1553</v>
      </c>
      <c r="C590" s="545" t="s">
        <v>95</v>
      </c>
      <c r="D590" s="546">
        <v>5</v>
      </c>
    </row>
    <row r="591" spans="1:4">
      <c r="A591" s="547"/>
      <c r="B591" s="545" t="s">
        <v>1553</v>
      </c>
      <c r="C591" s="545" t="s">
        <v>1594</v>
      </c>
      <c r="D591" s="546">
        <v>3</v>
      </c>
    </row>
    <row r="592" spans="1:4">
      <c r="A592" s="547"/>
      <c r="B592" s="545" t="s">
        <v>1553</v>
      </c>
      <c r="C592" s="543" t="s">
        <v>2649</v>
      </c>
      <c r="D592" s="544">
        <v>2</v>
      </c>
    </row>
    <row r="593" spans="1:4">
      <c r="A593" s="547"/>
      <c r="B593" s="545" t="s">
        <v>1553</v>
      </c>
      <c r="C593" s="545" t="s">
        <v>90</v>
      </c>
      <c r="D593" s="546">
        <v>1</v>
      </c>
    </row>
    <row r="594" spans="1:4">
      <c r="A594" s="547"/>
      <c r="B594" s="545" t="s">
        <v>1553</v>
      </c>
      <c r="C594" s="543" t="s">
        <v>150</v>
      </c>
      <c r="D594" s="544">
        <v>1</v>
      </c>
    </row>
    <row r="595" spans="1:4">
      <c r="A595" s="547"/>
      <c r="B595" s="545"/>
      <c r="C595" s="545"/>
      <c r="D595" s="546"/>
    </row>
    <row r="596" spans="1:4">
      <c r="A596" s="547"/>
      <c r="B596" s="545" t="s">
        <v>1554</v>
      </c>
      <c r="C596" s="543" t="s">
        <v>190</v>
      </c>
      <c r="D596" s="544">
        <v>14</v>
      </c>
    </row>
    <row r="597" spans="1:4">
      <c r="A597" s="540"/>
      <c r="B597" s="545" t="s">
        <v>1554</v>
      </c>
      <c r="C597" s="545" t="s">
        <v>110</v>
      </c>
      <c r="D597" s="546">
        <v>12</v>
      </c>
    </row>
    <row r="598" spans="1:4">
      <c r="A598" s="540"/>
      <c r="B598" s="545" t="s">
        <v>1554</v>
      </c>
      <c r="C598" s="545" t="s">
        <v>120</v>
      </c>
      <c r="D598" s="546">
        <v>7</v>
      </c>
    </row>
    <row r="599" spans="1:4">
      <c r="A599" s="540"/>
      <c r="B599" s="545" t="s">
        <v>1554</v>
      </c>
      <c r="C599" s="545" t="s">
        <v>355</v>
      </c>
      <c r="D599" s="546">
        <v>4</v>
      </c>
    </row>
    <row r="600" spans="1:4">
      <c r="A600" s="547"/>
      <c r="B600" s="545" t="s">
        <v>1554</v>
      </c>
      <c r="C600" s="543" t="s">
        <v>599</v>
      </c>
      <c r="D600" s="544">
        <v>4</v>
      </c>
    </row>
    <row r="601" spans="1:4">
      <c r="A601" s="547"/>
      <c r="B601" s="545" t="s">
        <v>1554</v>
      </c>
      <c r="C601" s="545" t="s">
        <v>171</v>
      </c>
      <c r="D601" s="546">
        <v>2</v>
      </c>
    </row>
    <row r="602" spans="1:4">
      <c r="A602" s="547"/>
      <c r="B602" s="545" t="s">
        <v>1554</v>
      </c>
      <c r="C602" s="543" t="s">
        <v>138</v>
      </c>
      <c r="D602" s="544">
        <v>2</v>
      </c>
    </row>
    <row r="603" spans="1:4">
      <c r="A603" s="547"/>
      <c r="B603" s="545" t="s">
        <v>1554</v>
      </c>
      <c r="C603" s="545" t="s">
        <v>2653</v>
      </c>
      <c r="D603" s="546">
        <v>1</v>
      </c>
    </row>
    <row r="604" spans="1:4">
      <c r="A604" s="547"/>
      <c r="B604" s="545" t="s">
        <v>1554</v>
      </c>
      <c r="C604" s="543" t="s">
        <v>92</v>
      </c>
      <c r="D604" s="544">
        <v>1</v>
      </c>
    </row>
    <row r="605" spans="1:4">
      <c r="A605" s="547"/>
      <c r="B605" s="545"/>
      <c r="C605" s="545"/>
      <c r="D605" s="546"/>
    </row>
    <row r="606" spans="1:4">
      <c r="A606" s="540"/>
      <c r="B606" s="545" t="s">
        <v>1555</v>
      </c>
      <c r="C606" s="545" t="s">
        <v>63</v>
      </c>
      <c r="D606" s="546">
        <v>17</v>
      </c>
    </row>
    <row r="607" spans="1:4">
      <c r="A607" s="547"/>
      <c r="B607" s="545" t="s">
        <v>1555</v>
      </c>
      <c r="C607" s="545" t="s">
        <v>519</v>
      </c>
      <c r="D607" s="546">
        <v>14</v>
      </c>
    </row>
    <row r="608" spans="1:4">
      <c r="A608" s="547"/>
      <c r="B608" s="545" t="s">
        <v>1555</v>
      </c>
      <c r="C608" s="543" t="s">
        <v>90</v>
      </c>
      <c r="D608" s="544">
        <v>10</v>
      </c>
    </row>
    <row r="609" spans="1:4">
      <c r="A609" s="547"/>
      <c r="B609" s="545" t="s">
        <v>1555</v>
      </c>
      <c r="C609" s="545" t="s">
        <v>116</v>
      </c>
      <c r="D609" s="546">
        <v>6</v>
      </c>
    </row>
    <row r="610" spans="1:4">
      <c r="A610" s="547"/>
      <c r="B610" s="545" t="s">
        <v>1555</v>
      </c>
      <c r="C610" s="543" t="s">
        <v>1597</v>
      </c>
      <c r="D610" s="544">
        <v>1</v>
      </c>
    </row>
    <row r="611" spans="1:4">
      <c r="A611" s="547"/>
      <c r="B611" s="545" t="s">
        <v>1555</v>
      </c>
      <c r="C611" s="545" t="s">
        <v>118</v>
      </c>
      <c r="D611" s="546">
        <v>1</v>
      </c>
    </row>
    <row r="612" spans="1:4">
      <c r="A612" s="547"/>
      <c r="B612" s="545"/>
      <c r="C612" s="545"/>
      <c r="D612" s="546"/>
    </row>
    <row r="613" spans="1:4">
      <c r="A613" s="540"/>
      <c r="B613" s="545" t="s">
        <v>1556</v>
      </c>
      <c r="C613" s="545" t="s">
        <v>122</v>
      </c>
      <c r="D613" s="546">
        <v>24</v>
      </c>
    </row>
    <row r="614" spans="1:4">
      <c r="A614" s="540"/>
      <c r="B614" s="543" t="s">
        <v>1556</v>
      </c>
      <c r="C614" s="543" t="s">
        <v>167</v>
      </c>
      <c r="D614" s="544">
        <v>10</v>
      </c>
    </row>
    <row r="615" spans="1:4">
      <c r="A615" s="540"/>
      <c r="B615" s="545" t="s">
        <v>1556</v>
      </c>
      <c r="C615" s="545" t="s">
        <v>109</v>
      </c>
      <c r="D615" s="546">
        <v>8</v>
      </c>
    </row>
    <row r="616" spans="1:4">
      <c r="A616" s="547"/>
      <c r="B616" s="543" t="s">
        <v>1556</v>
      </c>
      <c r="C616" s="545" t="s">
        <v>2651</v>
      </c>
      <c r="D616" s="546">
        <v>3</v>
      </c>
    </row>
    <row r="617" spans="1:4">
      <c r="A617" s="547"/>
      <c r="B617" s="543" t="s">
        <v>1556</v>
      </c>
      <c r="C617" s="545" t="s">
        <v>2652</v>
      </c>
      <c r="D617" s="546">
        <v>2</v>
      </c>
    </row>
    <row r="618" spans="1:4">
      <c r="A618" s="547"/>
      <c r="B618" s="543" t="s">
        <v>1556</v>
      </c>
      <c r="C618" s="543" t="s">
        <v>187</v>
      </c>
      <c r="D618" s="544">
        <v>1</v>
      </c>
    </row>
    <row r="619" spans="1:4">
      <c r="A619" s="547"/>
      <c r="B619" s="545"/>
      <c r="C619" s="545"/>
      <c r="D619" s="546"/>
    </row>
    <row r="620" spans="1:4">
      <c r="A620" s="540"/>
      <c r="B620" s="545" t="s">
        <v>1557</v>
      </c>
      <c r="C620" s="545" t="s">
        <v>107</v>
      </c>
      <c r="D620" s="546">
        <v>14</v>
      </c>
    </row>
    <row r="621" spans="1:4">
      <c r="A621" s="540"/>
      <c r="B621" s="545" t="s">
        <v>1557</v>
      </c>
      <c r="C621" s="543" t="s">
        <v>114</v>
      </c>
      <c r="D621" s="544">
        <v>11</v>
      </c>
    </row>
    <row r="622" spans="1:4">
      <c r="A622" s="540"/>
      <c r="B622" s="545" t="s">
        <v>1557</v>
      </c>
      <c r="C622" s="545" t="s">
        <v>2650</v>
      </c>
      <c r="D622" s="546">
        <v>10</v>
      </c>
    </row>
    <row r="623" spans="1:4">
      <c r="A623" s="547"/>
      <c r="B623" s="545" t="s">
        <v>1557</v>
      </c>
      <c r="C623" s="545" t="s">
        <v>121</v>
      </c>
      <c r="D623" s="546">
        <v>7</v>
      </c>
    </row>
    <row r="624" spans="1:4">
      <c r="A624" s="547"/>
      <c r="B624" s="545" t="s">
        <v>1557</v>
      </c>
      <c r="C624" s="543" t="s">
        <v>174</v>
      </c>
      <c r="D624" s="544">
        <v>5</v>
      </c>
    </row>
    <row r="625" spans="1:4">
      <c r="A625" s="547"/>
      <c r="B625" s="545" t="s">
        <v>1557</v>
      </c>
      <c r="C625" s="543" t="s">
        <v>191</v>
      </c>
      <c r="D625" s="544">
        <v>2</v>
      </c>
    </row>
    <row r="626" spans="1:4">
      <c r="A626" s="547"/>
      <c r="B626" s="545" t="s">
        <v>1557</v>
      </c>
      <c r="C626" s="545" t="s">
        <v>1533</v>
      </c>
      <c r="D626" s="546">
        <v>1</v>
      </c>
    </row>
    <row r="627" spans="1:4">
      <c r="A627" s="547"/>
      <c r="B627" s="545"/>
      <c r="C627" s="545"/>
      <c r="D627" s="546"/>
    </row>
    <row r="628" spans="1:4">
      <c r="A628" s="547"/>
      <c r="B628" s="545" t="s">
        <v>1558</v>
      </c>
      <c r="C628" s="545" t="s">
        <v>122</v>
      </c>
      <c r="D628" s="546">
        <v>12</v>
      </c>
    </row>
    <row r="629" spans="1:4">
      <c r="A629" s="540"/>
      <c r="B629" s="545" t="s">
        <v>1558</v>
      </c>
      <c r="C629" s="545" t="s">
        <v>92</v>
      </c>
      <c r="D629" s="546">
        <v>11</v>
      </c>
    </row>
    <row r="630" spans="1:4">
      <c r="A630" s="540"/>
      <c r="B630" s="543" t="s">
        <v>1558</v>
      </c>
      <c r="C630" s="545" t="s">
        <v>123</v>
      </c>
      <c r="D630" s="546">
        <v>7</v>
      </c>
    </row>
    <row r="631" spans="1:4">
      <c r="A631" s="540"/>
      <c r="B631" s="543" t="s">
        <v>1558</v>
      </c>
      <c r="C631" s="545" t="s">
        <v>96</v>
      </c>
      <c r="D631" s="546">
        <v>5</v>
      </c>
    </row>
    <row r="632" spans="1:4">
      <c r="A632" s="540"/>
      <c r="B632" s="543" t="s">
        <v>1558</v>
      </c>
      <c r="C632" s="545" t="s">
        <v>93</v>
      </c>
      <c r="D632" s="546">
        <v>5</v>
      </c>
    </row>
    <row r="633" spans="1:4">
      <c r="A633" s="540"/>
      <c r="B633" s="545" t="s">
        <v>1558</v>
      </c>
      <c r="C633" s="543" t="s">
        <v>95</v>
      </c>
      <c r="D633" s="544">
        <v>4</v>
      </c>
    </row>
    <row r="634" spans="1:4">
      <c r="A634" s="547"/>
      <c r="B634" s="545" t="s">
        <v>1558</v>
      </c>
      <c r="C634" s="545" t="s">
        <v>101</v>
      </c>
      <c r="D634" s="546">
        <v>2</v>
      </c>
    </row>
    <row r="635" spans="1:4">
      <c r="A635" s="547"/>
      <c r="B635" s="545" t="s">
        <v>1558</v>
      </c>
      <c r="C635" s="543" t="s">
        <v>2654</v>
      </c>
      <c r="D635" s="544">
        <v>1</v>
      </c>
    </row>
    <row r="636" spans="1:4">
      <c r="A636" s="547"/>
      <c r="B636" s="545"/>
      <c r="C636" s="545"/>
      <c r="D636" s="546"/>
    </row>
    <row r="637" spans="1:4">
      <c r="A637" s="547"/>
      <c r="B637" s="545" t="s">
        <v>1559</v>
      </c>
      <c r="C637" s="545" t="s">
        <v>998</v>
      </c>
      <c r="D637" s="546">
        <v>9</v>
      </c>
    </row>
    <row r="638" spans="1:4">
      <c r="A638" s="540"/>
      <c r="B638" s="545" t="s">
        <v>1559</v>
      </c>
      <c r="C638" s="543" t="s">
        <v>195</v>
      </c>
      <c r="D638" s="544">
        <v>9</v>
      </c>
    </row>
    <row r="639" spans="1:4">
      <c r="A639" s="540"/>
      <c r="B639" s="545" t="s">
        <v>1559</v>
      </c>
      <c r="C639" s="545" t="s">
        <v>114</v>
      </c>
      <c r="D639" s="546">
        <v>6</v>
      </c>
    </row>
    <row r="640" spans="1:4">
      <c r="A640" s="540"/>
      <c r="B640" s="545" t="s">
        <v>1559</v>
      </c>
      <c r="C640" s="545" t="s">
        <v>151</v>
      </c>
      <c r="D640" s="546">
        <v>5</v>
      </c>
    </row>
    <row r="641" spans="1:4">
      <c r="A641" s="540"/>
      <c r="B641" s="545" t="s">
        <v>1559</v>
      </c>
      <c r="C641" s="543" t="s">
        <v>92</v>
      </c>
      <c r="D641" s="544">
        <v>4</v>
      </c>
    </row>
    <row r="642" spans="1:4">
      <c r="A642" s="547"/>
      <c r="B642" s="545" t="s">
        <v>1559</v>
      </c>
      <c r="C642" s="545" t="s">
        <v>96</v>
      </c>
      <c r="D642" s="546">
        <v>3</v>
      </c>
    </row>
    <row r="643" spans="1:4">
      <c r="A643" s="547"/>
      <c r="B643" s="545" t="s">
        <v>1559</v>
      </c>
      <c r="C643" s="545" t="s">
        <v>93</v>
      </c>
      <c r="D643" s="546">
        <v>3</v>
      </c>
    </row>
    <row r="644" spans="1:4">
      <c r="A644" s="547"/>
      <c r="B644" s="545" t="s">
        <v>1559</v>
      </c>
      <c r="C644" s="545" t="s">
        <v>172</v>
      </c>
      <c r="D644" s="546">
        <v>2</v>
      </c>
    </row>
    <row r="645" spans="1:4">
      <c r="A645" s="547"/>
      <c r="B645" s="545" t="s">
        <v>1559</v>
      </c>
      <c r="C645" s="545" t="s">
        <v>103</v>
      </c>
      <c r="D645" s="546">
        <v>2</v>
      </c>
    </row>
    <row r="646" spans="1:4">
      <c r="A646" s="547"/>
      <c r="B646" s="545" t="s">
        <v>1559</v>
      </c>
      <c r="C646" s="543" t="s">
        <v>1594</v>
      </c>
      <c r="D646" s="544">
        <v>1</v>
      </c>
    </row>
    <row r="647" spans="1:4">
      <c r="A647" s="547"/>
      <c r="B647" s="545" t="s">
        <v>1559</v>
      </c>
      <c r="C647" s="545" t="s">
        <v>127</v>
      </c>
      <c r="D647" s="546">
        <v>1</v>
      </c>
    </row>
    <row r="648" spans="1:4">
      <c r="A648" s="547"/>
      <c r="B648" s="545"/>
      <c r="C648" s="545"/>
      <c r="D648" s="546"/>
    </row>
    <row r="649" spans="1:4">
      <c r="A649" s="547"/>
      <c r="B649" s="543" t="s">
        <v>1560</v>
      </c>
      <c r="C649" s="545" t="s">
        <v>1135</v>
      </c>
      <c r="D649" s="546">
        <v>17</v>
      </c>
    </row>
    <row r="650" spans="1:4">
      <c r="A650" s="540"/>
      <c r="B650" s="543" t="s">
        <v>1560</v>
      </c>
      <c r="C650" s="545" t="s">
        <v>73</v>
      </c>
      <c r="D650" s="546">
        <v>7</v>
      </c>
    </row>
    <row r="651" spans="1:4">
      <c r="A651" s="540"/>
      <c r="B651" s="545" t="s">
        <v>1560</v>
      </c>
      <c r="C651" s="543" t="s">
        <v>115</v>
      </c>
      <c r="D651" s="544">
        <v>5</v>
      </c>
    </row>
    <row r="652" spans="1:4">
      <c r="A652" s="540"/>
      <c r="B652" s="543" t="s">
        <v>1560</v>
      </c>
      <c r="C652" s="543" t="s">
        <v>850</v>
      </c>
      <c r="D652" s="544">
        <v>4</v>
      </c>
    </row>
    <row r="653" spans="1:4">
      <c r="A653" s="540"/>
      <c r="B653" s="543" t="s">
        <v>1560</v>
      </c>
      <c r="C653" s="543" t="s">
        <v>99</v>
      </c>
      <c r="D653" s="544">
        <v>3</v>
      </c>
    </row>
    <row r="654" spans="1:4">
      <c r="A654" s="547"/>
      <c r="B654" s="545" t="s">
        <v>1560</v>
      </c>
      <c r="C654" s="545" t="s">
        <v>2656</v>
      </c>
      <c r="D654" s="546">
        <v>3</v>
      </c>
    </row>
    <row r="655" spans="1:4">
      <c r="A655" s="547"/>
      <c r="B655" s="545" t="s">
        <v>1560</v>
      </c>
      <c r="C655" s="543" t="s">
        <v>187</v>
      </c>
      <c r="D655" s="544">
        <v>2</v>
      </c>
    </row>
    <row r="656" spans="1:4">
      <c r="A656" s="547"/>
      <c r="B656" s="545" t="s">
        <v>1560</v>
      </c>
      <c r="C656" s="543" t="s">
        <v>122</v>
      </c>
      <c r="D656" s="544">
        <v>1</v>
      </c>
    </row>
    <row r="657" spans="1:4">
      <c r="A657" s="547"/>
      <c r="B657" s="545"/>
      <c r="C657" s="545"/>
      <c r="D657" s="546"/>
    </row>
    <row r="658" spans="1:4">
      <c r="A658" s="547"/>
      <c r="B658" s="545" t="s">
        <v>1561</v>
      </c>
      <c r="C658" s="545" t="s">
        <v>1250</v>
      </c>
      <c r="D658" s="546">
        <v>23</v>
      </c>
    </row>
    <row r="659" spans="1:4">
      <c r="A659" s="540"/>
      <c r="B659" s="543" t="s">
        <v>1561</v>
      </c>
      <c r="C659" s="545" t="s">
        <v>90</v>
      </c>
      <c r="D659" s="546">
        <v>11</v>
      </c>
    </row>
    <row r="660" spans="1:4">
      <c r="A660" s="540"/>
      <c r="B660" s="545" t="s">
        <v>1561</v>
      </c>
      <c r="C660" s="545" t="s">
        <v>1135</v>
      </c>
      <c r="D660" s="546">
        <v>10</v>
      </c>
    </row>
    <row r="661" spans="1:4">
      <c r="A661" s="540"/>
      <c r="B661" s="545" t="s">
        <v>1561</v>
      </c>
      <c r="C661" s="545" t="s">
        <v>2686</v>
      </c>
      <c r="D661" s="546">
        <v>4</v>
      </c>
    </row>
    <row r="662" spans="1:4">
      <c r="A662" s="547"/>
      <c r="B662" s="545" t="s">
        <v>1561</v>
      </c>
      <c r="C662" s="545" t="s">
        <v>93</v>
      </c>
      <c r="D662" s="546">
        <v>3</v>
      </c>
    </row>
    <row r="663" spans="1:4">
      <c r="A663" s="547"/>
      <c r="B663" s="545" t="s">
        <v>1561</v>
      </c>
      <c r="C663" s="545" t="s">
        <v>2653</v>
      </c>
      <c r="D663" s="546">
        <v>1</v>
      </c>
    </row>
    <row r="664" spans="1:4">
      <c r="A664" s="547"/>
      <c r="B664" s="545" t="s">
        <v>1561</v>
      </c>
      <c r="C664" s="543" t="s">
        <v>174</v>
      </c>
      <c r="D664" s="544">
        <v>1</v>
      </c>
    </row>
    <row r="665" spans="1:4">
      <c r="A665" s="547"/>
      <c r="B665" s="545"/>
      <c r="C665" s="545"/>
      <c r="D665" s="546"/>
    </row>
    <row r="666" spans="1:4">
      <c r="A666" s="547"/>
      <c r="B666" s="545" t="s">
        <v>1562</v>
      </c>
      <c r="C666" s="545" t="s">
        <v>120</v>
      </c>
      <c r="D666" s="546">
        <v>15</v>
      </c>
    </row>
    <row r="667" spans="1:4">
      <c r="A667" s="540"/>
      <c r="B667" s="543" t="s">
        <v>1562</v>
      </c>
      <c r="C667" s="545" t="s">
        <v>92</v>
      </c>
      <c r="D667" s="546">
        <v>11</v>
      </c>
    </row>
    <row r="668" spans="1:4">
      <c r="A668" s="540"/>
      <c r="B668" s="545" t="s">
        <v>1562</v>
      </c>
      <c r="C668" s="543" t="s">
        <v>110</v>
      </c>
      <c r="D668" s="544">
        <v>6</v>
      </c>
    </row>
    <row r="669" spans="1:4">
      <c r="A669" s="540"/>
      <c r="B669" s="545" t="s">
        <v>1562</v>
      </c>
      <c r="C669" s="543" t="s">
        <v>1594</v>
      </c>
      <c r="D669" s="546">
        <v>6</v>
      </c>
    </row>
    <row r="670" spans="1:4">
      <c r="A670" s="547"/>
      <c r="B670" s="545" t="s">
        <v>1562</v>
      </c>
      <c r="C670" s="545" t="s">
        <v>173</v>
      </c>
      <c r="D670" s="546">
        <v>4</v>
      </c>
    </row>
    <row r="671" spans="1:4">
      <c r="A671" s="547"/>
      <c r="B671" s="545" t="s">
        <v>1562</v>
      </c>
      <c r="C671" s="543" t="s">
        <v>190</v>
      </c>
      <c r="D671" s="544">
        <v>4</v>
      </c>
    </row>
    <row r="672" spans="1:4">
      <c r="A672" s="547"/>
      <c r="B672" s="545" t="s">
        <v>1562</v>
      </c>
      <c r="C672" s="545" t="s">
        <v>123</v>
      </c>
      <c r="D672" s="546">
        <v>1</v>
      </c>
    </row>
    <row r="673" spans="1:4">
      <c r="A673" s="547"/>
      <c r="B673" s="545"/>
      <c r="C673" s="545"/>
      <c r="D673" s="546"/>
    </row>
    <row r="674" spans="1:4">
      <c r="A674" s="547"/>
      <c r="B674" s="543" t="s">
        <v>1563</v>
      </c>
      <c r="C674" s="543" t="s">
        <v>178</v>
      </c>
      <c r="D674" s="546">
        <v>12</v>
      </c>
    </row>
    <row r="675" spans="1:4">
      <c r="A675" s="540"/>
      <c r="B675" s="545" t="s">
        <v>1563</v>
      </c>
      <c r="C675" s="545" t="s">
        <v>170</v>
      </c>
      <c r="D675" s="546">
        <v>12</v>
      </c>
    </row>
    <row r="676" spans="1:4">
      <c r="A676" s="540"/>
      <c r="B676" s="543" t="s">
        <v>1563</v>
      </c>
      <c r="C676" s="545" t="s">
        <v>107</v>
      </c>
      <c r="D676" s="546">
        <v>9</v>
      </c>
    </row>
    <row r="677" spans="1:4">
      <c r="A677" s="540"/>
      <c r="B677" s="543" t="s">
        <v>1563</v>
      </c>
      <c r="C677" s="545" t="s">
        <v>93</v>
      </c>
      <c r="D677" s="546">
        <v>7</v>
      </c>
    </row>
    <row r="678" spans="1:4">
      <c r="A678" s="540"/>
      <c r="B678" s="543" t="s">
        <v>1563</v>
      </c>
      <c r="C678" s="543" t="s">
        <v>1345</v>
      </c>
      <c r="D678" s="544">
        <v>5</v>
      </c>
    </row>
    <row r="679" spans="1:4">
      <c r="A679" s="547"/>
      <c r="B679" s="543" t="s">
        <v>1563</v>
      </c>
      <c r="C679" s="543" t="s">
        <v>113</v>
      </c>
      <c r="D679" s="544">
        <v>4</v>
      </c>
    </row>
    <row r="680" spans="1:4">
      <c r="A680" s="547"/>
      <c r="B680" s="543" t="s">
        <v>1563</v>
      </c>
      <c r="C680" s="545" t="s">
        <v>120</v>
      </c>
      <c r="D680" s="546">
        <v>4</v>
      </c>
    </row>
    <row r="681" spans="1:4">
      <c r="A681" s="547"/>
      <c r="B681" s="543" t="s">
        <v>1563</v>
      </c>
      <c r="C681" s="543" t="s">
        <v>196</v>
      </c>
      <c r="D681" s="544">
        <v>2</v>
      </c>
    </row>
    <row r="682" spans="1:4">
      <c r="A682" s="547"/>
      <c r="B682" s="543" t="s">
        <v>1563</v>
      </c>
      <c r="C682" s="543" t="s">
        <v>115</v>
      </c>
      <c r="D682" s="544">
        <v>1</v>
      </c>
    </row>
    <row r="683" spans="1:4">
      <c r="A683" s="547"/>
      <c r="B683" s="543" t="s">
        <v>1563</v>
      </c>
      <c r="C683" s="545" t="s">
        <v>127</v>
      </c>
      <c r="D683" s="546">
        <v>1</v>
      </c>
    </row>
    <row r="684" spans="1:4">
      <c r="A684" s="547"/>
      <c r="B684" s="545"/>
      <c r="C684" s="545"/>
      <c r="D684" s="546"/>
    </row>
    <row r="685" spans="1:4">
      <c r="A685" s="547"/>
      <c r="B685" s="545" t="s">
        <v>1564</v>
      </c>
      <c r="C685" s="545" t="s">
        <v>109</v>
      </c>
      <c r="D685" s="546">
        <v>17</v>
      </c>
    </row>
    <row r="686" spans="1:4">
      <c r="A686" s="540"/>
      <c r="B686" s="545" t="s">
        <v>1564</v>
      </c>
      <c r="C686" s="545" t="s">
        <v>92</v>
      </c>
      <c r="D686" s="546">
        <v>16</v>
      </c>
    </row>
    <row r="687" spans="1:4">
      <c r="A687" s="540"/>
      <c r="B687" s="543" t="s">
        <v>1564</v>
      </c>
      <c r="C687" s="543" t="s">
        <v>1527</v>
      </c>
      <c r="D687" s="544">
        <v>7</v>
      </c>
    </row>
    <row r="688" spans="1:4">
      <c r="A688" s="540"/>
      <c r="B688" s="545" t="s">
        <v>1564</v>
      </c>
      <c r="C688" s="545" t="s">
        <v>110</v>
      </c>
      <c r="D688" s="546">
        <v>6</v>
      </c>
    </row>
    <row r="689" spans="1:4">
      <c r="A689" s="540"/>
      <c r="B689" s="545" t="s">
        <v>1564</v>
      </c>
      <c r="C689" s="545" t="s">
        <v>87</v>
      </c>
      <c r="D689" s="546">
        <v>2</v>
      </c>
    </row>
    <row r="690" spans="1:4">
      <c r="A690" s="547"/>
      <c r="B690" s="545" t="s">
        <v>1564</v>
      </c>
      <c r="C690" s="543" t="s">
        <v>162</v>
      </c>
      <c r="D690" s="544">
        <v>2</v>
      </c>
    </row>
    <row r="691" spans="1:4">
      <c r="A691" s="547"/>
      <c r="B691" s="545" t="s">
        <v>1564</v>
      </c>
      <c r="C691" s="543" t="s">
        <v>209</v>
      </c>
      <c r="D691" s="544">
        <v>1</v>
      </c>
    </row>
    <row r="692" spans="1:4">
      <c r="A692" s="547"/>
      <c r="B692" s="545"/>
      <c r="C692" s="545"/>
      <c r="D692" s="546"/>
    </row>
    <row r="693" spans="1:4">
      <c r="A693" s="547"/>
      <c r="B693" s="545" t="s">
        <v>1565</v>
      </c>
      <c r="C693" s="543" t="s">
        <v>95</v>
      </c>
      <c r="D693" s="546">
        <v>19</v>
      </c>
    </row>
    <row r="694" spans="1:4">
      <c r="A694" s="540"/>
      <c r="B694" s="545" t="s">
        <v>1565</v>
      </c>
      <c r="C694" s="545" t="s">
        <v>1487</v>
      </c>
      <c r="D694" s="546">
        <v>11</v>
      </c>
    </row>
    <row r="695" spans="1:4">
      <c r="A695" s="540"/>
      <c r="B695" s="543" t="s">
        <v>1565</v>
      </c>
      <c r="C695" s="543" t="s">
        <v>122</v>
      </c>
      <c r="D695" s="544">
        <v>5</v>
      </c>
    </row>
    <row r="696" spans="1:4">
      <c r="A696" s="547"/>
      <c r="B696" s="543" t="s">
        <v>1565</v>
      </c>
      <c r="C696" s="545" t="s">
        <v>96</v>
      </c>
      <c r="D696" s="546">
        <v>4</v>
      </c>
    </row>
    <row r="697" spans="1:4">
      <c r="A697" s="547"/>
      <c r="B697" s="543" t="s">
        <v>1565</v>
      </c>
      <c r="C697" s="543" t="s">
        <v>850</v>
      </c>
      <c r="D697" s="544">
        <v>4</v>
      </c>
    </row>
    <row r="698" spans="1:4">
      <c r="A698" s="547"/>
      <c r="B698" s="543" t="s">
        <v>1565</v>
      </c>
      <c r="C698" s="545" t="s">
        <v>103</v>
      </c>
      <c r="D698" s="546">
        <v>3</v>
      </c>
    </row>
    <row r="699" spans="1:4">
      <c r="A699" s="547"/>
      <c r="B699" s="543" t="s">
        <v>1565</v>
      </c>
      <c r="C699" s="543" t="s">
        <v>998</v>
      </c>
      <c r="D699" s="544">
        <v>3</v>
      </c>
    </row>
    <row r="700" spans="1:4">
      <c r="A700" s="547"/>
      <c r="B700" s="543" t="s">
        <v>1565</v>
      </c>
      <c r="C700" s="545" t="s">
        <v>2655</v>
      </c>
      <c r="D700" s="546">
        <v>3</v>
      </c>
    </row>
    <row r="701" spans="1:4">
      <c r="A701" s="547"/>
      <c r="B701" s="543" t="s">
        <v>1565</v>
      </c>
      <c r="C701" s="545" t="s">
        <v>123</v>
      </c>
      <c r="D701" s="546">
        <v>1</v>
      </c>
    </row>
    <row r="702" spans="1:4">
      <c r="A702" s="547"/>
      <c r="B702" s="545"/>
      <c r="C702" s="545"/>
      <c r="D702" s="546"/>
    </row>
    <row r="703" spans="1:4">
      <c r="A703" s="547"/>
      <c r="B703" s="545" t="s">
        <v>1566</v>
      </c>
      <c r="C703" s="545" t="s">
        <v>1135</v>
      </c>
      <c r="D703" s="546">
        <v>14</v>
      </c>
    </row>
    <row r="704" spans="1:4">
      <c r="A704" s="547"/>
      <c r="B704" s="548" t="s">
        <v>1566</v>
      </c>
      <c r="C704" s="545" t="s">
        <v>122</v>
      </c>
      <c r="D704" s="546">
        <v>7</v>
      </c>
    </row>
    <row r="705" spans="1:4">
      <c r="A705" s="547"/>
      <c r="B705" s="545" t="s">
        <v>1566</v>
      </c>
      <c r="C705" s="543" t="s">
        <v>1597</v>
      </c>
      <c r="D705" s="544">
        <v>6</v>
      </c>
    </row>
    <row r="706" spans="1:4">
      <c r="A706" s="547"/>
      <c r="B706" s="545" t="s">
        <v>1566</v>
      </c>
      <c r="C706" s="545" t="s">
        <v>99</v>
      </c>
      <c r="D706" s="546">
        <v>6</v>
      </c>
    </row>
    <row r="707" spans="1:4">
      <c r="A707" s="547"/>
      <c r="B707" s="545" t="s">
        <v>1566</v>
      </c>
      <c r="C707" s="545" t="s">
        <v>119</v>
      </c>
      <c r="D707" s="546">
        <v>5</v>
      </c>
    </row>
    <row r="708" spans="1:4">
      <c r="A708" s="547"/>
      <c r="B708" s="545" t="s">
        <v>1566</v>
      </c>
      <c r="C708" s="543" t="s">
        <v>195</v>
      </c>
      <c r="D708" s="544">
        <v>3</v>
      </c>
    </row>
    <row r="709" spans="1:4">
      <c r="A709" s="547"/>
      <c r="B709" s="545" t="s">
        <v>1566</v>
      </c>
      <c r="C709" s="545" t="s">
        <v>93</v>
      </c>
      <c r="D709" s="546">
        <v>3</v>
      </c>
    </row>
    <row r="710" spans="1:4">
      <c r="A710" s="547"/>
      <c r="B710" s="545" t="s">
        <v>1566</v>
      </c>
      <c r="C710" s="545" t="s">
        <v>1487</v>
      </c>
      <c r="D710" s="546">
        <v>1</v>
      </c>
    </row>
    <row r="711" spans="1:4">
      <c r="A711" s="547"/>
      <c r="B711" s="545"/>
      <c r="C711" s="545"/>
      <c r="D711" s="546"/>
    </row>
    <row r="712" spans="1:4">
      <c r="A712" s="547"/>
      <c r="B712" s="545" t="s">
        <v>1567</v>
      </c>
      <c r="C712" s="545" t="s">
        <v>118</v>
      </c>
      <c r="D712" s="546">
        <v>9</v>
      </c>
    </row>
    <row r="713" spans="1:4">
      <c r="A713" s="547"/>
      <c r="B713" s="545" t="s">
        <v>1567</v>
      </c>
      <c r="C713" s="543" t="s">
        <v>2657</v>
      </c>
      <c r="D713" s="544">
        <v>9</v>
      </c>
    </row>
    <row r="714" spans="1:4">
      <c r="A714" s="547"/>
      <c r="B714" s="545" t="s">
        <v>1567</v>
      </c>
      <c r="C714" s="545" t="s">
        <v>186</v>
      </c>
      <c r="D714" s="546">
        <v>7</v>
      </c>
    </row>
    <row r="715" spans="1:4">
      <c r="A715" s="540"/>
      <c r="B715" s="545" t="s">
        <v>1567</v>
      </c>
      <c r="C715" s="543" t="s">
        <v>92</v>
      </c>
      <c r="D715" s="544">
        <v>6</v>
      </c>
    </row>
    <row r="716" spans="1:4">
      <c r="A716" s="540"/>
      <c r="B716" s="545" t="s">
        <v>1567</v>
      </c>
      <c r="C716" s="545" t="s">
        <v>1135</v>
      </c>
      <c r="D716" s="546">
        <v>4</v>
      </c>
    </row>
    <row r="717" spans="1:4">
      <c r="A717" s="540"/>
      <c r="B717" s="545" t="s">
        <v>1567</v>
      </c>
      <c r="C717" s="545" t="s">
        <v>93</v>
      </c>
      <c r="D717" s="546">
        <v>4</v>
      </c>
    </row>
    <row r="718" spans="1:4">
      <c r="A718" s="540"/>
      <c r="B718" s="545" t="s">
        <v>1567</v>
      </c>
      <c r="C718" s="543" t="s">
        <v>123</v>
      </c>
      <c r="D718" s="544">
        <v>3</v>
      </c>
    </row>
    <row r="719" spans="1:4">
      <c r="A719" s="547"/>
      <c r="B719" s="543" t="s">
        <v>1567</v>
      </c>
      <c r="C719" s="545" t="s">
        <v>122</v>
      </c>
      <c r="D719" s="546">
        <v>2</v>
      </c>
    </row>
    <row r="720" spans="1:4">
      <c r="A720" s="547"/>
      <c r="B720" s="543" t="s">
        <v>1567</v>
      </c>
      <c r="C720" s="543" t="s">
        <v>116</v>
      </c>
      <c r="D720" s="544">
        <v>1</v>
      </c>
    </row>
    <row r="721" spans="1:4">
      <c r="A721" s="540"/>
      <c r="B721" s="545"/>
      <c r="C721" s="545"/>
      <c r="D721" s="546"/>
    </row>
    <row r="722" spans="1:4">
      <c r="A722" s="547"/>
      <c r="B722" s="543" t="s">
        <v>1568</v>
      </c>
      <c r="C722" s="545" t="s">
        <v>90</v>
      </c>
      <c r="D722" s="546">
        <v>15</v>
      </c>
    </row>
    <row r="723" spans="1:4">
      <c r="A723" s="547"/>
      <c r="B723" s="543" t="s">
        <v>1568</v>
      </c>
      <c r="C723" s="545" t="s">
        <v>586</v>
      </c>
      <c r="D723" s="546">
        <v>11</v>
      </c>
    </row>
    <row r="724" spans="1:4">
      <c r="A724" s="540"/>
      <c r="B724" s="545" t="s">
        <v>1568</v>
      </c>
      <c r="C724" s="545" t="s">
        <v>1135</v>
      </c>
      <c r="D724" s="546">
        <v>9</v>
      </c>
    </row>
    <row r="725" spans="1:4">
      <c r="A725" s="540"/>
      <c r="B725" s="545" t="s">
        <v>1568</v>
      </c>
      <c r="C725" s="545" t="s">
        <v>99</v>
      </c>
      <c r="D725" s="546">
        <v>8</v>
      </c>
    </row>
    <row r="726" spans="1:4">
      <c r="A726" s="540"/>
      <c r="B726" s="545" t="s">
        <v>1568</v>
      </c>
      <c r="C726" s="543" t="s">
        <v>2658</v>
      </c>
      <c r="D726" s="544">
        <v>4</v>
      </c>
    </row>
    <row r="727" spans="1:4">
      <c r="A727" s="547"/>
      <c r="B727" s="545" t="s">
        <v>1568</v>
      </c>
      <c r="C727" s="543" t="s">
        <v>113</v>
      </c>
      <c r="D727" s="544">
        <v>3</v>
      </c>
    </row>
    <row r="728" spans="1:4">
      <c r="A728" s="547"/>
      <c r="B728" s="545" t="s">
        <v>1568</v>
      </c>
      <c r="C728" s="545" t="s">
        <v>116</v>
      </c>
      <c r="D728" s="546">
        <v>2</v>
      </c>
    </row>
    <row r="729" spans="1:4">
      <c r="A729" s="547"/>
      <c r="B729" s="545" t="s">
        <v>1568</v>
      </c>
      <c r="C729" s="543" t="s">
        <v>519</v>
      </c>
      <c r="D729" s="544">
        <v>1</v>
      </c>
    </row>
    <row r="730" spans="1:4">
      <c r="A730" s="547"/>
      <c r="B730" s="545"/>
      <c r="C730" s="545"/>
      <c r="D730" s="546"/>
    </row>
    <row r="731" spans="1:4">
      <c r="A731" s="547"/>
      <c r="B731" s="545" t="s">
        <v>1570</v>
      </c>
      <c r="C731" s="545" t="s">
        <v>122</v>
      </c>
      <c r="D731" s="544">
        <v>25</v>
      </c>
    </row>
    <row r="732" spans="1:4">
      <c r="A732" s="547"/>
      <c r="B732" s="545" t="s">
        <v>1570</v>
      </c>
      <c r="C732" s="545" t="s">
        <v>128</v>
      </c>
      <c r="D732" s="546">
        <v>8</v>
      </c>
    </row>
    <row r="733" spans="1:4">
      <c r="A733" s="547"/>
      <c r="B733" s="545" t="s">
        <v>1570</v>
      </c>
      <c r="C733" s="543" t="s">
        <v>1527</v>
      </c>
      <c r="D733" s="544">
        <v>4</v>
      </c>
    </row>
    <row r="734" spans="1:4">
      <c r="B734" s="545" t="s">
        <v>1570</v>
      </c>
      <c r="C734" s="543" t="s">
        <v>190</v>
      </c>
      <c r="D734" s="544">
        <v>3</v>
      </c>
    </row>
    <row r="735" spans="1:4">
      <c r="B735" s="545" t="s">
        <v>1570</v>
      </c>
      <c r="C735" s="543" t="s">
        <v>109</v>
      </c>
      <c r="D735" s="544">
        <v>2</v>
      </c>
    </row>
    <row r="736" spans="1:4">
      <c r="B736" s="545" t="s">
        <v>1570</v>
      </c>
      <c r="C736" s="543" t="s">
        <v>167</v>
      </c>
      <c r="D736" s="544">
        <v>1</v>
      </c>
    </row>
    <row r="737" spans="2:4">
      <c r="B737" s="543"/>
      <c r="C737" s="543"/>
      <c r="D737" s="544"/>
    </row>
    <row r="738" spans="2:4">
      <c r="B738" s="543" t="s">
        <v>2684</v>
      </c>
      <c r="C738" s="543" t="s">
        <v>90</v>
      </c>
      <c r="D738" s="544">
        <v>16</v>
      </c>
    </row>
    <row r="739" spans="2:4">
      <c r="B739" s="543" t="s">
        <v>2684</v>
      </c>
      <c r="C739" s="543" t="s">
        <v>966</v>
      </c>
      <c r="D739" s="544">
        <v>10</v>
      </c>
    </row>
    <row r="740" spans="2:4">
      <c r="B740" s="543" t="s">
        <v>2684</v>
      </c>
      <c r="C740" s="545" t="s">
        <v>1250</v>
      </c>
      <c r="D740" s="546">
        <v>10</v>
      </c>
    </row>
    <row r="741" spans="2:4">
      <c r="B741" s="543" t="s">
        <v>2684</v>
      </c>
      <c r="C741" s="543" t="s">
        <v>96</v>
      </c>
      <c r="D741" s="544">
        <v>6</v>
      </c>
    </row>
    <row r="742" spans="2:4">
      <c r="B742" s="543" t="s">
        <v>2684</v>
      </c>
      <c r="C742" s="545" t="s">
        <v>1533</v>
      </c>
      <c r="D742" s="546">
        <v>1</v>
      </c>
    </row>
    <row r="743" spans="2:4">
      <c r="B743" s="545"/>
      <c r="C743" s="545"/>
      <c r="D743" s="546"/>
    </row>
    <row r="744" spans="2:4">
      <c r="B744" s="545" t="s">
        <v>1571</v>
      </c>
      <c r="C744" s="545" t="s">
        <v>568</v>
      </c>
      <c r="D744" s="546">
        <v>9</v>
      </c>
    </row>
    <row r="745" spans="2:4">
      <c r="B745" s="545" t="s">
        <v>1571</v>
      </c>
      <c r="C745" s="545" t="s">
        <v>122</v>
      </c>
      <c r="D745" s="546">
        <v>8</v>
      </c>
    </row>
    <row r="746" spans="2:4">
      <c r="B746" s="545" t="s">
        <v>1571</v>
      </c>
      <c r="C746" s="545" t="s">
        <v>1487</v>
      </c>
      <c r="D746" s="546">
        <v>5</v>
      </c>
    </row>
    <row r="747" spans="2:4">
      <c r="B747" s="545" t="s">
        <v>1571</v>
      </c>
      <c r="C747" s="545" t="s">
        <v>2659</v>
      </c>
      <c r="D747" s="546">
        <v>3</v>
      </c>
    </row>
    <row r="748" spans="2:4">
      <c r="B748" s="545" t="s">
        <v>1571</v>
      </c>
      <c r="C748" s="545" t="s">
        <v>2687</v>
      </c>
      <c r="D748" s="546">
        <v>2</v>
      </c>
    </row>
    <row r="749" spans="2:4">
      <c r="B749" s="545" t="s">
        <v>1571</v>
      </c>
      <c r="C749" s="545" t="s">
        <v>198</v>
      </c>
      <c r="D749" s="546">
        <v>1</v>
      </c>
    </row>
  </sheetData>
  <sheetProtection selectLockedCells="1" selectUnlockedCells="1"/>
  <autoFilter ref="C702:D702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P163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V45" sqref="V45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5703125" style="4" customWidth="1"/>
    <col min="5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6384" width="9.140625" style="4"/>
  </cols>
  <sheetData>
    <row r="1" spans="2:16" ht="88.5" customHeight="1"/>
    <row r="2" spans="2:16" ht="15.75">
      <c r="B2" s="3" t="s">
        <v>2688</v>
      </c>
      <c r="K2" s="3" t="s">
        <v>2689</v>
      </c>
    </row>
    <row r="3" spans="2:16" ht="13.15" customHeight="1">
      <c r="B3" s="34"/>
    </row>
    <row r="4" spans="2:16">
      <c r="B4" s="35" t="s">
        <v>44</v>
      </c>
      <c r="C4" s="36" t="s">
        <v>45</v>
      </c>
      <c r="D4" s="40">
        <v>2014</v>
      </c>
      <c r="E4" s="460">
        <v>2015</v>
      </c>
      <c r="F4" s="37">
        <v>2016</v>
      </c>
      <c r="G4" s="38">
        <v>2017</v>
      </c>
      <c r="H4" s="39">
        <v>2018</v>
      </c>
      <c r="I4" s="42" t="s">
        <v>46</v>
      </c>
      <c r="K4" s="35" t="s">
        <v>47</v>
      </c>
      <c r="L4" s="36" t="s">
        <v>48</v>
      </c>
      <c r="M4" s="36" t="s">
        <v>49</v>
      </c>
      <c r="N4" s="36" t="s">
        <v>50</v>
      </c>
      <c r="O4" s="43" t="s">
        <v>51</v>
      </c>
    </row>
    <row r="5" spans="2:16">
      <c r="B5" s="44" t="s">
        <v>1606</v>
      </c>
      <c r="C5" s="44" t="s">
        <v>129</v>
      </c>
      <c r="D5" s="549"/>
      <c r="E5" s="45"/>
      <c r="F5" s="45"/>
      <c r="G5" s="45">
        <v>3</v>
      </c>
      <c r="H5" s="46"/>
      <c r="I5" s="48">
        <f t="shared" ref="I5:I71" si="0">SUM(D5:H5)</f>
        <v>3</v>
      </c>
      <c r="K5" s="49" t="s">
        <v>1574</v>
      </c>
      <c r="L5" s="50">
        <v>3</v>
      </c>
      <c r="M5" s="51" t="s">
        <v>81</v>
      </c>
      <c r="N5" s="51" t="s">
        <v>1575</v>
      </c>
      <c r="O5" s="52" t="s">
        <v>1588</v>
      </c>
    </row>
    <row r="6" spans="2:16">
      <c r="B6" s="57" t="s">
        <v>2690</v>
      </c>
      <c r="C6" s="44" t="s">
        <v>53</v>
      </c>
      <c r="D6" s="75">
        <v>5</v>
      </c>
      <c r="E6" s="45"/>
      <c r="F6" s="45"/>
      <c r="G6" s="45"/>
      <c r="H6" s="45"/>
      <c r="I6" s="48">
        <f t="shared" si="0"/>
        <v>5</v>
      </c>
      <c r="K6" s="53" t="s">
        <v>1574</v>
      </c>
      <c r="L6" s="54">
        <v>11</v>
      </c>
      <c r="M6" s="55" t="s">
        <v>58</v>
      </c>
      <c r="N6" s="55" t="s">
        <v>1575</v>
      </c>
      <c r="O6" s="52" t="s">
        <v>1588</v>
      </c>
    </row>
    <row r="7" spans="2:16">
      <c r="B7" s="44" t="s">
        <v>200</v>
      </c>
      <c r="C7" s="44" t="s">
        <v>164</v>
      </c>
      <c r="D7" s="75"/>
      <c r="E7" s="45"/>
      <c r="F7" s="45">
        <v>17</v>
      </c>
      <c r="G7" s="45">
        <v>13</v>
      </c>
      <c r="H7" s="45">
        <f>'2018 Exhibitor Points '!H27</f>
        <v>7</v>
      </c>
      <c r="I7" s="48">
        <f t="shared" si="0"/>
        <v>37</v>
      </c>
      <c r="K7" s="53" t="s">
        <v>1574</v>
      </c>
      <c r="L7" s="54">
        <v>18</v>
      </c>
      <c r="M7" s="55" t="s">
        <v>55</v>
      </c>
      <c r="N7" s="55" t="s">
        <v>1575</v>
      </c>
      <c r="O7" s="52" t="s">
        <v>1588</v>
      </c>
    </row>
    <row r="8" spans="2:16">
      <c r="B8" s="56" t="s">
        <v>124</v>
      </c>
      <c r="C8" s="44" t="s">
        <v>91</v>
      </c>
      <c r="D8" s="75"/>
      <c r="E8" s="45"/>
      <c r="F8" s="45"/>
      <c r="G8" s="45">
        <v>38</v>
      </c>
      <c r="H8" s="45">
        <f>'2018 Exhibitor Points '!H42</f>
        <v>32</v>
      </c>
      <c r="I8" s="48">
        <f t="shared" si="0"/>
        <v>70</v>
      </c>
      <c r="K8" s="53" t="s">
        <v>1577</v>
      </c>
      <c r="L8" s="54">
        <v>4</v>
      </c>
      <c r="M8" s="55" t="s">
        <v>61</v>
      </c>
      <c r="N8" s="55" t="s">
        <v>252</v>
      </c>
      <c r="O8" s="52" t="s">
        <v>1588</v>
      </c>
    </row>
    <row r="9" spans="2:16">
      <c r="B9" s="56" t="s">
        <v>117</v>
      </c>
      <c r="C9" s="44" t="s">
        <v>164</v>
      </c>
      <c r="D9" s="75"/>
      <c r="E9" s="45"/>
      <c r="F9" s="45">
        <v>13</v>
      </c>
      <c r="G9" s="45">
        <v>27</v>
      </c>
      <c r="H9" s="45">
        <f>'2018 Exhibitor Points '!H57</f>
        <v>23</v>
      </c>
      <c r="I9" s="48">
        <f t="shared" si="0"/>
        <v>63</v>
      </c>
      <c r="K9" s="53" t="s">
        <v>1577</v>
      </c>
      <c r="L9" s="54">
        <v>10</v>
      </c>
      <c r="M9" s="55" t="s">
        <v>64</v>
      </c>
      <c r="N9" s="55" t="s">
        <v>1575</v>
      </c>
      <c r="O9" s="52" t="s">
        <v>1588</v>
      </c>
    </row>
    <row r="10" spans="2:16">
      <c r="B10" s="44" t="s">
        <v>1607</v>
      </c>
      <c r="C10" s="44" t="s">
        <v>164</v>
      </c>
      <c r="D10" s="75"/>
      <c r="E10" s="45"/>
      <c r="F10" s="45">
        <v>10</v>
      </c>
      <c r="G10" s="45">
        <v>5</v>
      </c>
      <c r="H10" s="45"/>
      <c r="I10" s="48">
        <f t="shared" si="0"/>
        <v>15</v>
      </c>
      <c r="K10" s="53" t="s">
        <v>1577</v>
      </c>
      <c r="L10" s="54">
        <v>11</v>
      </c>
      <c r="M10" s="55" t="s">
        <v>70</v>
      </c>
      <c r="N10" s="55" t="s">
        <v>1575</v>
      </c>
      <c r="O10" s="52" t="s">
        <v>1588</v>
      </c>
    </row>
    <row r="11" spans="2:16">
      <c r="B11" s="44" t="s">
        <v>1608</v>
      </c>
      <c r="C11" s="44" t="s">
        <v>164</v>
      </c>
      <c r="D11" s="75"/>
      <c r="E11" s="45"/>
      <c r="F11" s="45">
        <v>6</v>
      </c>
      <c r="G11" s="45">
        <v>7</v>
      </c>
      <c r="H11" s="45"/>
      <c r="I11" s="48">
        <f t="shared" si="0"/>
        <v>13</v>
      </c>
      <c r="K11" s="53" t="s">
        <v>1577</v>
      </c>
      <c r="L11" s="54">
        <v>17</v>
      </c>
      <c r="M11" s="55" t="s">
        <v>68</v>
      </c>
      <c r="N11" s="55" t="s">
        <v>1575</v>
      </c>
      <c r="O11" s="52" t="s">
        <v>1588</v>
      </c>
    </row>
    <row r="12" spans="2:16">
      <c r="B12" s="57" t="s">
        <v>114</v>
      </c>
      <c r="C12" s="44" t="s">
        <v>91</v>
      </c>
      <c r="D12" s="75"/>
      <c r="E12" s="45"/>
      <c r="F12" s="45">
        <v>57</v>
      </c>
      <c r="G12" s="45">
        <v>79</v>
      </c>
      <c r="H12" s="45">
        <f>'2018 Exhibitor Points '!H114</f>
        <v>23</v>
      </c>
      <c r="I12" s="48">
        <f t="shared" si="0"/>
        <v>159</v>
      </c>
      <c r="K12" s="53" t="s">
        <v>1577</v>
      </c>
      <c r="L12" s="54">
        <v>18</v>
      </c>
      <c r="M12" s="55" t="s">
        <v>66</v>
      </c>
      <c r="N12" s="55" t="s">
        <v>1575</v>
      </c>
      <c r="O12" s="52" t="s">
        <v>1588</v>
      </c>
    </row>
    <row r="13" spans="2:16">
      <c r="B13" s="58" t="s">
        <v>134</v>
      </c>
      <c r="C13" s="44" t="s">
        <v>53</v>
      </c>
      <c r="D13" s="75"/>
      <c r="E13" s="45"/>
      <c r="F13" s="45"/>
      <c r="G13" s="45">
        <v>8</v>
      </c>
      <c r="H13" s="45">
        <f>'2018 Exhibitor Points '!H114</f>
        <v>23</v>
      </c>
      <c r="I13" s="48">
        <f t="shared" si="0"/>
        <v>31</v>
      </c>
      <c r="K13" s="53" t="s">
        <v>1577</v>
      </c>
      <c r="L13" s="54">
        <v>24</v>
      </c>
      <c r="M13" s="55" t="s">
        <v>72</v>
      </c>
      <c r="N13" s="55" t="s">
        <v>1575</v>
      </c>
      <c r="O13" s="52" t="s">
        <v>1588</v>
      </c>
    </row>
    <row r="14" spans="2:16">
      <c r="B14" s="59" t="s">
        <v>148</v>
      </c>
      <c r="C14" s="44" t="s">
        <v>129</v>
      </c>
      <c r="D14" s="75"/>
      <c r="E14" s="45"/>
      <c r="F14" s="45"/>
      <c r="G14" s="45">
        <v>17</v>
      </c>
      <c r="H14" s="45">
        <f>'2018 Exhibitor Points '!H121</f>
        <v>7</v>
      </c>
      <c r="I14" s="48">
        <f t="shared" si="0"/>
        <v>24</v>
      </c>
      <c r="K14" s="53" t="s">
        <v>1609</v>
      </c>
      <c r="L14" s="54">
        <v>21</v>
      </c>
      <c r="M14" s="55" t="s">
        <v>86</v>
      </c>
      <c r="N14" s="55" t="s">
        <v>1575</v>
      </c>
      <c r="O14" s="52" t="s">
        <v>1588</v>
      </c>
    </row>
    <row r="15" spans="2:16">
      <c r="B15" s="59" t="s">
        <v>140</v>
      </c>
      <c r="C15" s="44" t="s">
        <v>129</v>
      </c>
      <c r="D15" s="75"/>
      <c r="E15" s="45"/>
      <c r="F15" s="45"/>
      <c r="G15" s="45"/>
      <c r="H15" s="45">
        <f>'2018 Exhibitor Points '!H127</f>
        <v>15</v>
      </c>
      <c r="I15" s="48">
        <f t="shared" si="0"/>
        <v>15</v>
      </c>
      <c r="K15" s="53" t="s">
        <v>1609</v>
      </c>
      <c r="L15" s="54">
        <v>29</v>
      </c>
      <c r="M15" s="55" t="s">
        <v>346</v>
      </c>
      <c r="N15" s="55" t="s">
        <v>1575</v>
      </c>
      <c r="O15" s="52" t="s">
        <v>1588</v>
      </c>
      <c r="P15" s="60"/>
    </row>
    <row r="16" spans="2:16">
      <c r="B16" s="61" t="s">
        <v>1610</v>
      </c>
      <c r="C16" s="70" t="s">
        <v>91</v>
      </c>
      <c r="D16" s="75"/>
      <c r="E16" s="45"/>
      <c r="F16" s="45">
        <f>'2018 Exhibitor Points '!H133</f>
        <v>20</v>
      </c>
      <c r="G16" s="45">
        <f>'2018 Exhibitor Points '!H137</f>
        <v>20</v>
      </c>
      <c r="H16" s="45">
        <f>'2018 Exhibitor Points '!H140</f>
        <v>10</v>
      </c>
      <c r="I16" s="48">
        <f t="shared" si="0"/>
        <v>50</v>
      </c>
      <c r="K16" s="53" t="s">
        <v>75</v>
      </c>
      <c r="L16" s="54">
        <v>20</v>
      </c>
      <c r="M16" s="55" t="s">
        <v>61</v>
      </c>
      <c r="N16" s="55" t="s">
        <v>1579</v>
      </c>
      <c r="O16" s="52" t="s">
        <v>1588</v>
      </c>
    </row>
    <row r="17" spans="2:16">
      <c r="B17" s="59" t="s">
        <v>307</v>
      </c>
      <c r="C17" s="44" t="s">
        <v>53</v>
      </c>
      <c r="D17" s="75"/>
      <c r="E17" s="45"/>
      <c r="F17" s="45"/>
      <c r="G17" s="45">
        <v>5</v>
      </c>
      <c r="H17" s="45"/>
      <c r="I17" s="48">
        <f t="shared" si="0"/>
        <v>5</v>
      </c>
      <c r="K17" s="53" t="s">
        <v>75</v>
      </c>
      <c r="L17" s="54">
        <v>26</v>
      </c>
      <c r="M17" s="55" t="s">
        <v>78</v>
      </c>
      <c r="N17" s="55" t="s">
        <v>1581</v>
      </c>
      <c r="O17" s="52" t="s">
        <v>1588</v>
      </c>
    </row>
    <row r="18" spans="2:16">
      <c r="B18" s="61" t="s">
        <v>128</v>
      </c>
      <c r="C18" s="44" t="s">
        <v>129</v>
      </c>
      <c r="D18" s="75"/>
      <c r="E18" s="45"/>
      <c r="F18" s="45"/>
      <c r="G18" s="45">
        <v>8</v>
      </c>
      <c r="H18" s="45">
        <f>'2018 Exhibitor Points '!H152</f>
        <v>6</v>
      </c>
      <c r="I18" s="48">
        <f t="shared" si="0"/>
        <v>14</v>
      </c>
      <c r="K18" s="53" t="s">
        <v>83</v>
      </c>
      <c r="L18" s="54">
        <v>16</v>
      </c>
      <c r="M18" s="55" t="s">
        <v>1611</v>
      </c>
      <c r="N18" s="55" t="s">
        <v>1575</v>
      </c>
      <c r="O18" s="52" t="s">
        <v>1588</v>
      </c>
    </row>
    <row r="19" spans="2:16">
      <c r="B19" s="59" t="s">
        <v>177</v>
      </c>
      <c r="C19" s="44" t="s">
        <v>53</v>
      </c>
      <c r="D19" s="75"/>
      <c r="E19" s="45"/>
      <c r="F19" s="45">
        <v>5</v>
      </c>
      <c r="G19" s="45">
        <v>10</v>
      </c>
      <c r="H19" s="45">
        <f>'2018 Exhibitor Points '!H165</f>
        <v>25</v>
      </c>
      <c r="I19" s="48">
        <f t="shared" si="0"/>
        <v>40</v>
      </c>
      <c r="K19" s="53" t="s">
        <v>1582</v>
      </c>
      <c r="L19" s="54">
        <v>9</v>
      </c>
      <c r="M19" s="55" t="s">
        <v>61</v>
      </c>
      <c r="N19" s="55" t="s">
        <v>277</v>
      </c>
      <c r="O19" s="52" t="s">
        <v>1588</v>
      </c>
    </row>
    <row r="20" spans="2:16">
      <c r="B20" s="61" t="s">
        <v>113</v>
      </c>
      <c r="C20" s="44" t="s">
        <v>91</v>
      </c>
      <c r="D20" s="75"/>
      <c r="E20" s="45"/>
      <c r="F20" s="45">
        <v>7</v>
      </c>
      <c r="G20" s="45">
        <v>10</v>
      </c>
      <c r="H20" s="45">
        <f>'2018 Exhibitor Points '!H177</f>
        <v>30</v>
      </c>
      <c r="I20" s="48">
        <f t="shared" si="0"/>
        <v>47</v>
      </c>
      <c r="K20" s="53" t="s">
        <v>1582</v>
      </c>
      <c r="L20" s="54">
        <v>23</v>
      </c>
      <c r="M20" s="55" t="s">
        <v>58</v>
      </c>
      <c r="N20" s="62" t="s">
        <v>1583</v>
      </c>
      <c r="O20" s="52" t="s">
        <v>1588</v>
      </c>
      <c r="P20" s="60"/>
    </row>
    <row r="21" spans="2:16">
      <c r="B21" s="63" t="s">
        <v>194</v>
      </c>
      <c r="C21" s="64" t="s">
        <v>91</v>
      </c>
      <c r="D21" s="75"/>
      <c r="E21" s="45"/>
      <c r="F21" s="45">
        <v>22</v>
      </c>
      <c r="G21" s="45">
        <v>3</v>
      </c>
      <c r="H21" s="45">
        <f>'2018 Exhibitor Points '!H187</f>
        <v>10</v>
      </c>
      <c r="I21" s="48">
        <f t="shared" si="0"/>
        <v>35</v>
      </c>
      <c r="K21" s="53" t="s">
        <v>1584</v>
      </c>
      <c r="L21" s="54">
        <v>13</v>
      </c>
      <c r="M21" s="55" t="s">
        <v>72</v>
      </c>
      <c r="N21" s="62" t="s">
        <v>1583</v>
      </c>
      <c r="O21" s="52" t="s">
        <v>1588</v>
      </c>
    </row>
    <row r="22" spans="2:16">
      <c r="B22" s="61" t="s">
        <v>139</v>
      </c>
      <c r="C22" s="44" t="s">
        <v>129</v>
      </c>
      <c r="D22" s="75"/>
      <c r="E22" s="45"/>
      <c r="F22" s="45"/>
      <c r="G22" s="45"/>
      <c r="H22" s="45">
        <f>'2018 Exhibitor Points '!H195</f>
        <v>16</v>
      </c>
      <c r="I22" s="48">
        <f t="shared" si="0"/>
        <v>16</v>
      </c>
      <c r="K22" s="53" t="s">
        <v>1584</v>
      </c>
      <c r="L22" s="54">
        <v>28</v>
      </c>
      <c r="M22" s="55" t="s">
        <v>84</v>
      </c>
      <c r="N22" s="55" t="s">
        <v>1575</v>
      </c>
      <c r="O22" s="52" t="s">
        <v>1588</v>
      </c>
      <c r="P22" s="60"/>
    </row>
    <row r="23" spans="2:16">
      <c r="B23" s="61" t="s">
        <v>199</v>
      </c>
      <c r="C23" s="44" t="s">
        <v>164</v>
      </c>
      <c r="D23" s="75"/>
      <c r="E23" s="45"/>
      <c r="F23" s="45"/>
      <c r="G23" s="45">
        <v>8</v>
      </c>
      <c r="H23" s="45">
        <f>'2018 Exhibitor Points '!H203</f>
        <v>5</v>
      </c>
      <c r="I23" s="48">
        <f t="shared" si="0"/>
        <v>13</v>
      </c>
      <c r="K23" s="53" t="s">
        <v>1585</v>
      </c>
      <c r="L23" s="54">
        <v>4</v>
      </c>
      <c r="M23" s="55" t="s">
        <v>94</v>
      </c>
      <c r="N23" s="55" t="s">
        <v>1575</v>
      </c>
      <c r="O23" s="52" t="s">
        <v>1588</v>
      </c>
      <c r="P23" s="60"/>
    </row>
    <row r="24" spans="2:16">
      <c r="B24" s="61" t="s">
        <v>1615</v>
      </c>
      <c r="C24" s="44" t="s">
        <v>129</v>
      </c>
      <c r="D24" s="75"/>
      <c r="E24" s="45"/>
      <c r="F24" s="45"/>
      <c r="G24" s="45">
        <v>22</v>
      </c>
      <c r="H24" s="45"/>
      <c r="I24" s="48">
        <f t="shared" si="0"/>
        <v>22</v>
      </c>
      <c r="K24" s="53" t="s">
        <v>1585</v>
      </c>
      <c r="L24" s="54">
        <v>11</v>
      </c>
      <c r="M24" s="55" t="s">
        <v>88</v>
      </c>
      <c r="N24" s="55" t="s">
        <v>1575</v>
      </c>
      <c r="O24" s="52" t="s">
        <v>1588</v>
      </c>
      <c r="P24" s="60"/>
    </row>
    <row r="25" spans="2:16">
      <c r="B25" s="61" t="s">
        <v>110</v>
      </c>
      <c r="C25" s="44" t="s">
        <v>91</v>
      </c>
      <c r="D25" s="75"/>
      <c r="E25" s="45"/>
      <c r="F25" s="45"/>
      <c r="G25" s="45"/>
      <c r="H25" s="45">
        <f>'2018 Exhibitor Points '!H220</f>
        <v>55</v>
      </c>
      <c r="I25" s="48">
        <f t="shared" si="0"/>
        <v>55</v>
      </c>
      <c r="K25" s="53" t="s">
        <v>1585</v>
      </c>
      <c r="L25" s="54">
        <v>17</v>
      </c>
      <c r="M25" s="55" t="s">
        <v>64</v>
      </c>
      <c r="N25" s="62" t="s">
        <v>1583</v>
      </c>
      <c r="O25" s="52" t="s">
        <v>1588</v>
      </c>
      <c r="P25" s="60"/>
    </row>
    <row r="26" spans="2:16">
      <c r="B26" s="63" t="s">
        <v>1616</v>
      </c>
      <c r="C26" s="64" t="s">
        <v>164</v>
      </c>
      <c r="D26" s="75"/>
      <c r="E26" s="45"/>
      <c r="F26" s="45">
        <v>17</v>
      </c>
      <c r="G26" s="45">
        <v>12</v>
      </c>
      <c r="H26" s="45">
        <f>'2018 Exhibitor Points '!H234</f>
        <v>37</v>
      </c>
      <c r="I26" s="48">
        <f t="shared" si="0"/>
        <v>66</v>
      </c>
      <c r="K26" s="65" t="s">
        <v>1585</v>
      </c>
      <c r="L26" s="66">
        <v>18</v>
      </c>
      <c r="M26" s="67" t="s">
        <v>112</v>
      </c>
      <c r="N26" s="67" t="s">
        <v>1575</v>
      </c>
      <c r="O26" s="52" t="s">
        <v>1588</v>
      </c>
      <c r="P26" s="60"/>
    </row>
    <row r="27" spans="2:16">
      <c r="B27" s="63" t="s">
        <v>1617</v>
      </c>
      <c r="C27" s="64" t="s">
        <v>129</v>
      </c>
      <c r="D27" s="75"/>
      <c r="E27" s="45"/>
      <c r="F27" s="45">
        <v>6</v>
      </c>
      <c r="G27" s="45">
        <v>10</v>
      </c>
      <c r="H27" s="45"/>
      <c r="I27" s="48">
        <f t="shared" si="0"/>
        <v>16</v>
      </c>
      <c r="P27" s="60"/>
    </row>
    <row r="28" spans="2:16">
      <c r="B28" s="61" t="s">
        <v>207</v>
      </c>
      <c r="C28" s="44" t="s">
        <v>164</v>
      </c>
      <c r="D28" s="75"/>
      <c r="E28" s="45"/>
      <c r="F28" s="45">
        <v>6</v>
      </c>
      <c r="G28" s="45"/>
      <c r="H28" s="45">
        <f>'2018 Exhibitor Points '!H247</f>
        <v>3</v>
      </c>
      <c r="I28" s="48">
        <f t="shared" si="0"/>
        <v>9</v>
      </c>
      <c r="P28" s="60"/>
    </row>
    <row r="29" spans="2:16">
      <c r="B29" s="61" t="s">
        <v>1618</v>
      </c>
      <c r="C29" s="44" t="s">
        <v>53</v>
      </c>
      <c r="D29" s="75">
        <v>10</v>
      </c>
      <c r="E29" s="45"/>
      <c r="F29" s="45"/>
      <c r="G29" s="45"/>
      <c r="H29" s="45"/>
      <c r="I29" s="48">
        <f t="shared" si="0"/>
        <v>10</v>
      </c>
    </row>
    <row r="30" spans="2:16">
      <c r="B30" s="61" t="s">
        <v>1619</v>
      </c>
      <c r="C30" s="44" t="s">
        <v>164</v>
      </c>
      <c r="D30" s="75"/>
      <c r="E30" s="45"/>
      <c r="F30" s="45">
        <v>3</v>
      </c>
      <c r="G30" s="45">
        <v>10</v>
      </c>
      <c r="H30" s="45"/>
      <c r="I30" s="48">
        <f t="shared" si="0"/>
        <v>13</v>
      </c>
    </row>
    <row r="31" spans="2:16">
      <c r="B31" s="61" t="s">
        <v>186</v>
      </c>
      <c r="C31" s="44" t="s">
        <v>164</v>
      </c>
      <c r="D31" s="75"/>
      <c r="E31" s="45"/>
      <c r="F31" s="45">
        <v>29</v>
      </c>
      <c r="G31" s="45">
        <v>10</v>
      </c>
      <c r="H31" s="45"/>
      <c r="I31" s="48">
        <f t="shared" si="0"/>
        <v>39</v>
      </c>
    </row>
    <row r="32" spans="2:16">
      <c r="B32" s="63" t="s">
        <v>1620</v>
      </c>
      <c r="C32" s="44" t="s">
        <v>164</v>
      </c>
      <c r="D32" s="75"/>
      <c r="E32" s="45"/>
      <c r="F32" s="45">
        <v>10</v>
      </c>
      <c r="G32" s="45">
        <v>7</v>
      </c>
      <c r="H32" s="45"/>
      <c r="I32" s="48">
        <f t="shared" si="0"/>
        <v>17</v>
      </c>
    </row>
    <row r="33" spans="2:9">
      <c r="B33" s="63" t="s">
        <v>1622</v>
      </c>
      <c r="C33" s="44" t="s">
        <v>129</v>
      </c>
      <c r="D33" s="75"/>
      <c r="E33" s="45"/>
      <c r="F33" s="45"/>
      <c r="G33" s="45">
        <v>10</v>
      </c>
      <c r="H33" s="45"/>
      <c r="I33" s="48">
        <f t="shared" si="0"/>
        <v>10</v>
      </c>
    </row>
    <row r="34" spans="2:9">
      <c r="B34" s="63" t="s">
        <v>172</v>
      </c>
      <c r="C34" s="44" t="s">
        <v>164</v>
      </c>
      <c r="D34" s="75"/>
      <c r="E34" s="45"/>
      <c r="F34" s="45"/>
      <c r="G34" s="45">
        <v>10</v>
      </c>
      <c r="H34" s="45">
        <f>'2018 Exhibitor Points '!H283</f>
        <v>10</v>
      </c>
      <c r="I34" s="48">
        <f t="shared" si="0"/>
        <v>20</v>
      </c>
    </row>
    <row r="35" spans="2:9">
      <c r="B35" s="61" t="s">
        <v>432</v>
      </c>
      <c r="C35" s="44" t="s">
        <v>53</v>
      </c>
      <c r="D35" s="75"/>
      <c r="E35" s="45"/>
      <c r="F35" s="45">
        <v>5</v>
      </c>
      <c r="G35" s="45"/>
      <c r="H35" s="45"/>
      <c r="I35" s="48">
        <f t="shared" si="0"/>
        <v>5</v>
      </c>
    </row>
    <row r="36" spans="2:9">
      <c r="B36" s="61" t="s">
        <v>119</v>
      </c>
      <c r="C36" s="44" t="s">
        <v>164</v>
      </c>
      <c r="D36" s="75"/>
      <c r="E36" s="45"/>
      <c r="F36" s="45">
        <v>5</v>
      </c>
      <c r="G36" s="45"/>
      <c r="H36" s="45"/>
      <c r="I36" s="48">
        <f t="shared" si="0"/>
        <v>5</v>
      </c>
    </row>
    <row r="37" spans="2:9">
      <c r="B37" s="61" t="s">
        <v>208</v>
      </c>
      <c r="C37" s="44" t="s">
        <v>91</v>
      </c>
      <c r="D37" s="75"/>
      <c r="E37" s="45"/>
      <c r="F37" s="45"/>
      <c r="G37" s="45">
        <v>20</v>
      </c>
      <c r="H37" s="45">
        <f>'2018 Exhibitor Points '!H298</f>
        <v>3</v>
      </c>
      <c r="I37" s="48">
        <f t="shared" si="0"/>
        <v>23</v>
      </c>
    </row>
    <row r="38" spans="2:9">
      <c r="B38" s="68" t="s">
        <v>445</v>
      </c>
      <c r="C38" s="69" t="s">
        <v>53</v>
      </c>
      <c r="D38" s="550"/>
      <c r="E38" s="45">
        <v>5</v>
      </c>
      <c r="F38" s="45"/>
      <c r="G38" s="45"/>
      <c r="H38" s="45"/>
      <c r="I38" s="48">
        <f t="shared" si="0"/>
        <v>5</v>
      </c>
    </row>
    <row r="39" spans="2:9">
      <c r="B39" s="59" t="s">
        <v>209</v>
      </c>
      <c r="C39" s="70" t="s">
        <v>164</v>
      </c>
      <c r="D39" s="75"/>
      <c r="E39" s="45"/>
      <c r="F39" s="45"/>
      <c r="G39" s="45">
        <v>13</v>
      </c>
      <c r="H39" s="45">
        <f>'2018 Exhibitor Points '!H309</f>
        <v>3</v>
      </c>
      <c r="I39" s="48">
        <f t="shared" si="0"/>
        <v>16</v>
      </c>
    </row>
    <row r="40" spans="2:9">
      <c r="B40" s="61" t="s">
        <v>183</v>
      </c>
      <c r="C40" s="44" t="s">
        <v>129</v>
      </c>
      <c r="D40" s="75"/>
      <c r="E40" s="45"/>
      <c r="F40" s="45">
        <v>15</v>
      </c>
      <c r="G40" s="45"/>
      <c r="H40" s="45">
        <f>'2018 Exhibitor Points '!H321</f>
        <v>25</v>
      </c>
      <c r="I40" s="48">
        <f t="shared" si="0"/>
        <v>40</v>
      </c>
    </row>
    <row r="41" spans="2:9">
      <c r="B41" s="61" t="s">
        <v>2691</v>
      </c>
      <c r="C41" s="70" t="s">
        <v>164</v>
      </c>
      <c r="D41" s="75"/>
      <c r="E41" s="45"/>
      <c r="F41" s="45">
        <v>7</v>
      </c>
      <c r="G41" s="45"/>
      <c r="H41" s="45"/>
      <c r="I41" s="48">
        <f t="shared" si="0"/>
        <v>7</v>
      </c>
    </row>
    <row r="42" spans="2:9">
      <c r="B42" s="63" t="s">
        <v>2692</v>
      </c>
      <c r="C42" s="64" t="s">
        <v>129</v>
      </c>
      <c r="D42" s="75"/>
      <c r="E42" s="45"/>
      <c r="F42" s="45">
        <v>3</v>
      </c>
      <c r="G42" s="45"/>
      <c r="H42" s="45"/>
      <c r="I42" s="48">
        <f t="shared" si="0"/>
        <v>3</v>
      </c>
    </row>
    <row r="43" spans="2:9">
      <c r="B43" s="71" t="s">
        <v>203</v>
      </c>
      <c r="C43" s="64" t="s">
        <v>164</v>
      </c>
      <c r="D43" s="75"/>
      <c r="E43" s="45"/>
      <c r="F43" s="45"/>
      <c r="G43" s="45"/>
      <c r="H43" s="45">
        <f>'2018 Exhibitor Points '!H337</f>
        <v>5</v>
      </c>
      <c r="I43" s="48">
        <f t="shared" si="0"/>
        <v>5</v>
      </c>
    </row>
    <row r="44" spans="2:9">
      <c r="B44" s="61" t="s">
        <v>63</v>
      </c>
      <c r="C44" s="70" t="s">
        <v>53</v>
      </c>
      <c r="D44" s="75"/>
      <c r="E44" s="45"/>
      <c r="F44" s="45">
        <v>3</v>
      </c>
      <c r="G44" s="45"/>
      <c r="H44" s="45"/>
      <c r="I44" s="48">
        <f t="shared" si="0"/>
        <v>3</v>
      </c>
    </row>
    <row r="45" spans="2:9">
      <c r="B45" s="63" t="s">
        <v>187</v>
      </c>
      <c r="C45" s="44" t="s">
        <v>91</v>
      </c>
      <c r="D45" s="75"/>
      <c r="E45" s="45"/>
      <c r="F45" s="45">
        <v>23</v>
      </c>
      <c r="G45" s="45">
        <v>0</v>
      </c>
      <c r="H45" s="45">
        <f>'2018 Exhibitor Points '!H350</f>
        <v>17</v>
      </c>
      <c r="I45" s="48">
        <f t="shared" si="0"/>
        <v>40</v>
      </c>
    </row>
    <row r="46" spans="2:9">
      <c r="B46" s="61" t="s">
        <v>192</v>
      </c>
      <c r="C46" s="44" t="s">
        <v>164</v>
      </c>
      <c r="D46" s="75"/>
      <c r="E46" s="45"/>
      <c r="F46" s="45"/>
      <c r="G46" s="45">
        <v>5</v>
      </c>
      <c r="H46" s="45">
        <f>'2018 Exhibitor Points '!H356</f>
        <v>5</v>
      </c>
      <c r="I46" s="48">
        <f t="shared" si="0"/>
        <v>10</v>
      </c>
    </row>
    <row r="47" spans="2:9">
      <c r="B47" s="61" t="s">
        <v>210</v>
      </c>
      <c r="C47" s="44" t="s">
        <v>53</v>
      </c>
      <c r="D47" s="75"/>
      <c r="E47" s="45"/>
      <c r="F47" s="45"/>
      <c r="G47" s="45"/>
      <c r="H47" s="45">
        <f>'2018 Exhibitor Points '!H360</f>
        <v>3</v>
      </c>
      <c r="I47" s="48">
        <f t="shared" si="0"/>
        <v>3</v>
      </c>
    </row>
    <row r="48" spans="2:9">
      <c r="B48" s="61" t="s">
        <v>1623</v>
      </c>
      <c r="C48" s="44" t="s">
        <v>53</v>
      </c>
      <c r="D48" s="75">
        <v>3</v>
      </c>
      <c r="E48" s="45">
        <v>5</v>
      </c>
      <c r="F48" s="45"/>
      <c r="G48" s="45"/>
      <c r="H48" s="45"/>
      <c r="I48" s="48">
        <f t="shared" si="0"/>
        <v>8</v>
      </c>
    </row>
    <row r="49" spans="2:9">
      <c r="B49" s="63" t="s">
        <v>120</v>
      </c>
      <c r="C49" s="44" t="s">
        <v>91</v>
      </c>
      <c r="D49" s="75"/>
      <c r="E49" s="45"/>
      <c r="F49" s="45">
        <v>33</v>
      </c>
      <c r="G49" s="45">
        <v>57</v>
      </c>
      <c r="H49" s="45">
        <f>'2018 Exhibitor Points '!H390</f>
        <v>70</v>
      </c>
      <c r="I49" s="48">
        <f t="shared" si="0"/>
        <v>160</v>
      </c>
    </row>
    <row r="50" spans="2:9">
      <c r="B50" s="61" t="s">
        <v>179</v>
      </c>
      <c r="C50" s="70" t="s">
        <v>91</v>
      </c>
      <c r="D50" s="75"/>
      <c r="E50" s="45"/>
      <c r="F50" s="45">
        <v>20</v>
      </c>
      <c r="G50" s="45">
        <v>10</v>
      </c>
      <c r="H50" s="45"/>
      <c r="I50" s="48">
        <f t="shared" si="0"/>
        <v>30</v>
      </c>
    </row>
    <row r="51" spans="2:9">
      <c r="B51" s="61" t="s">
        <v>163</v>
      </c>
      <c r="C51" s="70" t="s">
        <v>129</v>
      </c>
      <c r="D51" s="75"/>
      <c r="E51" s="45"/>
      <c r="F51" s="45"/>
      <c r="G51" s="45">
        <v>15</v>
      </c>
      <c r="H51" s="45">
        <f>'2018 Exhibitor Points '!H410</f>
        <v>42</v>
      </c>
      <c r="I51" s="48">
        <f t="shared" si="0"/>
        <v>57</v>
      </c>
    </row>
    <row r="52" spans="2:9">
      <c r="B52" s="61" t="s">
        <v>1624</v>
      </c>
      <c r="C52" s="70" t="s">
        <v>164</v>
      </c>
      <c r="D52" s="75"/>
      <c r="E52" s="45"/>
      <c r="F52" s="45">
        <v>20</v>
      </c>
      <c r="G52" s="45"/>
      <c r="H52" s="45"/>
      <c r="I52" s="48">
        <f t="shared" si="0"/>
        <v>20</v>
      </c>
    </row>
    <row r="53" spans="2:9">
      <c r="B53" s="61" t="s">
        <v>132</v>
      </c>
      <c r="C53" s="44" t="s">
        <v>53</v>
      </c>
      <c r="D53" s="75"/>
      <c r="E53" s="45"/>
      <c r="F53" s="45">
        <v>18</v>
      </c>
      <c r="G53" s="45">
        <v>5</v>
      </c>
      <c r="H53" s="45">
        <f>'2018 Exhibitor Points '!H430</f>
        <v>0</v>
      </c>
      <c r="I53" s="48">
        <f t="shared" si="0"/>
        <v>23</v>
      </c>
    </row>
    <row r="54" spans="2:9">
      <c r="B54" s="61" t="s">
        <v>152</v>
      </c>
      <c r="C54" s="70" t="s">
        <v>129</v>
      </c>
      <c r="D54" s="75"/>
      <c r="E54" s="45"/>
      <c r="F54" s="45"/>
      <c r="G54" s="45"/>
      <c r="H54" s="45">
        <f>'2018 Exhibitor Points '!H419</f>
        <v>5</v>
      </c>
      <c r="I54" s="48">
        <f t="shared" si="0"/>
        <v>5</v>
      </c>
    </row>
    <row r="55" spans="2:9">
      <c r="B55" s="63" t="s">
        <v>1625</v>
      </c>
      <c r="C55" s="64" t="s">
        <v>129</v>
      </c>
      <c r="D55" s="75"/>
      <c r="E55" s="45"/>
      <c r="F55" s="45">
        <v>10</v>
      </c>
      <c r="G55" s="45"/>
      <c r="H55" s="45"/>
      <c r="I55" s="48">
        <f t="shared" si="0"/>
        <v>10</v>
      </c>
    </row>
    <row r="56" spans="2:9">
      <c r="B56" s="61" t="s">
        <v>1627</v>
      </c>
      <c r="C56" s="44" t="s">
        <v>164</v>
      </c>
      <c r="D56" s="75"/>
      <c r="E56" s="45"/>
      <c r="F56" s="45"/>
      <c r="G56" s="45">
        <v>28</v>
      </c>
      <c r="H56" s="45"/>
      <c r="I56" s="48">
        <f t="shared" si="0"/>
        <v>28</v>
      </c>
    </row>
    <row r="57" spans="2:9">
      <c r="B57" s="63" t="s">
        <v>107</v>
      </c>
      <c r="C57" s="64" t="s">
        <v>91</v>
      </c>
      <c r="D57" s="75"/>
      <c r="E57" s="45"/>
      <c r="F57" s="45">
        <v>72</v>
      </c>
      <c r="G57" s="45">
        <v>70</v>
      </c>
      <c r="H57" s="45">
        <f>'2018 Exhibitor Points '!H477</f>
        <v>63</v>
      </c>
      <c r="I57" s="48">
        <f t="shared" si="0"/>
        <v>205</v>
      </c>
    </row>
    <row r="58" spans="2:9">
      <c r="B58" s="63" t="s">
        <v>71</v>
      </c>
      <c r="C58" s="64" t="s">
        <v>53</v>
      </c>
      <c r="D58" s="75"/>
      <c r="E58" s="45"/>
      <c r="F58" s="45"/>
      <c r="G58" s="45"/>
      <c r="H58" s="45">
        <f>'2018 Exhibitor Points '!H481</f>
        <v>10</v>
      </c>
      <c r="I58" s="48">
        <f t="shared" si="0"/>
        <v>10</v>
      </c>
    </row>
    <row r="59" spans="2:9">
      <c r="B59" s="61" t="s">
        <v>178</v>
      </c>
      <c r="C59" s="70" t="s">
        <v>91</v>
      </c>
      <c r="D59" s="75"/>
      <c r="E59" s="45"/>
      <c r="F59" s="45">
        <v>28</v>
      </c>
      <c r="G59" s="45">
        <v>3</v>
      </c>
      <c r="H59" s="45">
        <f>'2018 Exhibitor Points '!H495</f>
        <v>23</v>
      </c>
      <c r="I59" s="48">
        <f t="shared" si="0"/>
        <v>54</v>
      </c>
    </row>
    <row r="60" spans="2:9">
      <c r="B60" s="61" t="s">
        <v>166</v>
      </c>
      <c r="C60" s="70" t="s">
        <v>164</v>
      </c>
      <c r="D60" s="75"/>
      <c r="E60" s="45"/>
      <c r="F60" s="45">
        <v>16</v>
      </c>
      <c r="G60" s="45">
        <v>5</v>
      </c>
      <c r="H60" s="45"/>
      <c r="I60" s="48">
        <f t="shared" si="0"/>
        <v>21</v>
      </c>
    </row>
    <row r="61" spans="2:9">
      <c r="B61" s="61" t="s">
        <v>193</v>
      </c>
      <c r="C61" s="44" t="s">
        <v>164</v>
      </c>
      <c r="D61" s="75"/>
      <c r="E61" s="45"/>
      <c r="F61" s="45">
        <v>14</v>
      </c>
      <c r="G61" s="45">
        <v>17</v>
      </c>
      <c r="H61" s="45">
        <f>'2018 Exhibitor Points '!H515</f>
        <v>10</v>
      </c>
      <c r="I61" s="48">
        <f t="shared" si="0"/>
        <v>41</v>
      </c>
    </row>
    <row r="62" spans="2:9">
      <c r="B62" s="61" t="s">
        <v>74</v>
      </c>
      <c r="C62" s="44" t="s">
        <v>53</v>
      </c>
      <c r="D62" s="75"/>
      <c r="E62" s="45"/>
      <c r="F62" s="45"/>
      <c r="G62" s="45"/>
      <c r="H62" s="45">
        <f>'2018 Exhibitor Points '!H519</f>
        <v>3</v>
      </c>
      <c r="I62" s="48">
        <f t="shared" si="0"/>
        <v>3</v>
      </c>
    </row>
    <row r="63" spans="2:9">
      <c r="B63" s="72" t="s">
        <v>1597</v>
      </c>
      <c r="C63" s="44" t="s">
        <v>53</v>
      </c>
      <c r="D63" s="75"/>
      <c r="E63" s="45"/>
      <c r="F63" s="45"/>
      <c r="G63" s="45"/>
      <c r="H63" s="45">
        <f>'2018 Exhibitor Points '!H525</f>
        <v>20</v>
      </c>
      <c r="I63" s="48">
        <f t="shared" si="0"/>
        <v>20</v>
      </c>
    </row>
    <row r="64" spans="2:9">
      <c r="B64" s="61" t="s">
        <v>1628</v>
      </c>
      <c r="C64" s="44" t="s">
        <v>53</v>
      </c>
      <c r="D64" s="75"/>
      <c r="E64" s="45"/>
      <c r="F64" s="45">
        <v>5</v>
      </c>
      <c r="G64" s="45">
        <v>10</v>
      </c>
      <c r="H64" s="45">
        <f>'2018 Exhibitor Points '!H534</f>
        <v>5</v>
      </c>
      <c r="I64" s="48">
        <f t="shared" si="0"/>
        <v>20</v>
      </c>
    </row>
    <row r="65" spans="2:9">
      <c r="B65" s="63" t="s">
        <v>1629</v>
      </c>
      <c r="C65" s="70" t="s">
        <v>164</v>
      </c>
      <c r="D65" s="75"/>
      <c r="E65" s="45"/>
      <c r="F65" s="45">
        <v>30</v>
      </c>
      <c r="G65" s="45"/>
      <c r="H65" s="45"/>
      <c r="I65" s="48">
        <f t="shared" si="0"/>
        <v>30</v>
      </c>
    </row>
    <row r="66" spans="2:9">
      <c r="B66" s="61" t="s">
        <v>126</v>
      </c>
      <c r="C66" s="44" t="s">
        <v>91</v>
      </c>
      <c r="D66" s="75"/>
      <c r="E66" s="45"/>
      <c r="F66" s="45">
        <v>24</v>
      </c>
      <c r="G66" s="45">
        <v>42</v>
      </c>
      <c r="H66" s="45">
        <f>'2018 Exhibitor Points '!H560</f>
        <v>27</v>
      </c>
      <c r="I66" s="48">
        <f t="shared" si="0"/>
        <v>93</v>
      </c>
    </row>
    <row r="67" spans="2:9">
      <c r="B67" s="61" t="s">
        <v>211</v>
      </c>
      <c r="C67" s="70" t="s">
        <v>91</v>
      </c>
      <c r="D67" s="75"/>
      <c r="E67" s="45"/>
      <c r="F67" s="45">
        <v>10</v>
      </c>
      <c r="G67" s="45">
        <v>10</v>
      </c>
      <c r="H67" s="45">
        <f>'2018 Exhibitor Points '!H570</f>
        <v>3</v>
      </c>
      <c r="I67" s="48">
        <f t="shared" si="0"/>
        <v>23</v>
      </c>
    </row>
    <row r="68" spans="2:9">
      <c r="B68" s="61" t="s">
        <v>144</v>
      </c>
      <c r="C68" s="44" t="s">
        <v>53</v>
      </c>
      <c r="D68" s="75"/>
      <c r="E68" s="45"/>
      <c r="F68" s="45">
        <v>5</v>
      </c>
      <c r="G68" s="45"/>
      <c r="H68" s="45">
        <f>'2018 Exhibitor Points '!H577</f>
        <v>10</v>
      </c>
      <c r="I68" s="48">
        <f t="shared" si="0"/>
        <v>15</v>
      </c>
    </row>
    <row r="69" spans="2:9">
      <c r="B69" s="63" t="s">
        <v>165</v>
      </c>
      <c r="C69" s="44" t="s">
        <v>91</v>
      </c>
      <c r="D69" s="75"/>
      <c r="E69" s="45"/>
      <c r="F69" s="45">
        <v>63</v>
      </c>
      <c r="G69" s="45">
        <v>16</v>
      </c>
      <c r="H69" s="45">
        <f>'2018 Exhibitor Points '!H596</f>
        <v>28</v>
      </c>
      <c r="I69" s="48">
        <f t="shared" si="0"/>
        <v>107</v>
      </c>
    </row>
    <row r="70" spans="2:9">
      <c r="B70" s="61" t="s">
        <v>95</v>
      </c>
      <c r="C70" s="44" t="s">
        <v>129</v>
      </c>
      <c r="D70" s="75"/>
      <c r="E70" s="45"/>
      <c r="F70" s="45"/>
      <c r="G70" s="45"/>
      <c r="H70" s="45">
        <f>'2018 Exhibitor Points '!H614</f>
        <v>93</v>
      </c>
      <c r="I70" s="48">
        <f t="shared" si="0"/>
        <v>93</v>
      </c>
    </row>
    <row r="71" spans="2:9">
      <c r="B71" s="61" t="s">
        <v>133</v>
      </c>
      <c r="C71" s="44" t="s">
        <v>53</v>
      </c>
      <c r="D71" s="75"/>
      <c r="E71" s="45"/>
      <c r="F71" s="45"/>
      <c r="G71" s="45">
        <v>15</v>
      </c>
      <c r="H71" s="45">
        <f>'2018 Exhibitor Points '!H621</f>
        <v>3</v>
      </c>
      <c r="I71" s="48">
        <f t="shared" si="0"/>
        <v>18</v>
      </c>
    </row>
    <row r="72" spans="2:9">
      <c r="B72" s="61" t="s">
        <v>141</v>
      </c>
      <c r="C72" s="44" t="s">
        <v>53</v>
      </c>
      <c r="D72" s="75"/>
      <c r="E72" s="45"/>
      <c r="F72" s="45"/>
      <c r="G72" s="45"/>
      <c r="H72" s="45">
        <f>'2018 Exhibitor Points '!H625</f>
        <v>5</v>
      </c>
      <c r="I72" s="48"/>
    </row>
    <row r="73" spans="2:9">
      <c r="B73" s="61" t="s">
        <v>103</v>
      </c>
      <c r="C73" s="70" t="s">
        <v>91</v>
      </c>
      <c r="D73" s="75"/>
      <c r="E73" s="45"/>
      <c r="F73" s="45"/>
      <c r="G73" s="45"/>
      <c r="H73" s="45">
        <f>'2018 Exhibitor Points '!H632</f>
        <v>10</v>
      </c>
      <c r="I73" s="48">
        <f t="shared" ref="I73:I117" si="1">SUM(D73:H73)</f>
        <v>10</v>
      </c>
    </row>
    <row r="74" spans="2:9">
      <c r="B74" s="73" t="s">
        <v>145</v>
      </c>
      <c r="C74" s="70" t="s">
        <v>53</v>
      </c>
      <c r="D74" s="75"/>
      <c r="E74" s="45"/>
      <c r="F74" s="45"/>
      <c r="G74" s="45"/>
      <c r="H74" s="45">
        <f>'2018 Exhibitor Points '!H636</f>
        <v>3</v>
      </c>
      <c r="I74" s="48">
        <f t="shared" si="1"/>
        <v>3</v>
      </c>
    </row>
    <row r="75" spans="2:9">
      <c r="B75" s="68" t="s">
        <v>204</v>
      </c>
      <c r="C75" s="69" t="s">
        <v>164</v>
      </c>
      <c r="D75" s="550"/>
      <c r="E75" s="45"/>
      <c r="F75" s="45">
        <v>10</v>
      </c>
      <c r="G75" s="45">
        <v>5</v>
      </c>
      <c r="H75" s="45">
        <f>'2018 Exhibitor Points '!H644</f>
        <v>5</v>
      </c>
      <c r="I75" s="48">
        <f t="shared" si="1"/>
        <v>20</v>
      </c>
    </row>
    <row r="76" spans="2:9">
      <c r="B76" s="61" t="s">
        <v>135</v>
      </c>
      <c r="C76" s="70" t="s">
        <v>53</v>
      </c>
      <c r="D76" s="75"/>
      <c r="E76" s="45"/>
      <c r="F76" s="45"/>
      <c r="G76" s="45"/>
      <c r="H76" s="45">
        <v>0</v>
      </c>
      <c r="I76" s="48">
        <f t="shared" si="1"/>
        <v>0</v>
      </c>
    </row>
    <row r="77" spans="2:9">
      <c r="B77" s="63" t="s">
        <v>138</v>
      </c>
      <c r="C77" s="44" t="s">
        <v>53</v>
      </c>
      <c r="D77" s="75"/>
      <c r="E77" s="45">
        <v>3</v>
      </c>
      <c r="F77" s="45"/>
      <c r="G77" s="45"/>
      <c r="H77" s="45">
        <f>'2018 Exhibitor Points '!H654</f>
        <v>22</v>
      </c>
      <c r="I77" s="48">
        <f t="shared" si="1"/>
        <v>25</v>
      </c>
    </row>
    <row r="78" spans="2:9">
      <c r="B78" s="63" t="s">
        <v>174</v>
      </c>
      <c r="C78" s="44" t="s">
        <v>129</v>
      </c>
      <c r="D78" s="75"/>
      <c r="E78" s="45"/>
      <c r="F78" s="45"/>
      <c r="G78" s="45"/>
      <c r="H78" s="45">
        <f>'2018 Exhibitor Points '!H660</f>
        <v>6</v>
      </c>
      <c r="I78" s="48">
        <f t="shared" si="1"/>
        <v>6</v>
      </c>
    </row>
    <row r="79" spans="2:9">
      <c r="B79" s="61" t="s">
        <v>1527</v>
      </c>
      <c r="C79" s="44" t="s">
        <v>164</v>
      </c>
      <c r="D79" s="75"/>
      <c r="E79" s="45"/>
      <c r="F79" s="45">
        <v>13</v>
      </c>
      <c r="G79" s="45">
        <v>8</v>
      </c>
      <c r="H79" s="45">
        <f>'2018 Exhibitor Points '!H676</f>
        <v>53</v>
      </c>
      <c r="I79" s="48">
        <f t="shared" si="1"/>
        <v>74</v>
      </c>
    </row>
    <row r="80" spans="2:9">
      <c r="B80" s="63" t="s">
        <v>1630</v>
      </c>
      <c r="C80" s="64" t="s">
        <v>129</v>
      </c>
      <c r="D80" s="75"/>
      <c r="E80" s="75"/>
      <c r="F80" s="75">
        <v>7</v>
      </c>
      <c r="G80" s="75"/>
      <c r="H80" s="75"/>
      <c r="I80" s="48">
        <f t="shared" si="1"/>
        <v>7</v>
      </c>
    </row>
    <row r="81" spans="2:9">
      <c r="B81" s="61" t="s">
        <v>123</v>
      </c>
      <c r="C81" s="44" t="s">
        <v>91</v>
      </c>
      <c r="D81" s="75"/>
      <c r="E81" s="75"/>
      <c r="F81" s="75">
        <v>115</v>
      </c>
      <c r="G81" s="75">
        <v>112</v>
      </c>
      <c r="H81" s="75">
        <f>'2018 Exhibitor Points '!H734</f>
        <v>130</v>
      </c>
      <c r="I81" s="48">
        <f t="shared" si="1"/>
        <v>357</v>
      </c>
    </row>
    <row r="82" spans="2:9">
      <c r="B82" s="61" t="s">
        <v>130</v>
      </c>
      <c r="C82" s="44" t="s">
        <v>129</v>
      </c>
      <c r="D82" s="75"/>
      <c r="E82" s="75"/>
      <c r="F82" s="75">
        <v>5</v>
      </c>
      <c r="G82" s="75"/>
      <c r="H82" s="75"/>
      <c r="I82" s="48">
        <f t="shared" si="1"/>
        <v>5</v>
      </c>
    </row>
    <row r="83" spans="2:9">
      <c r="B83" s="61" t="s">
        <v>146</v>
      </c>
      <c r="C83" s="44" t="s">
        <v>129</v>
      </c>
      <c r="D83" s="75"/>
      <c r="E83" s="75"/>
      <c r="F83" s="75"/>
      <c r="G83" s="75"/>
      <c r="H83" s="75">
        <f>'2018 Exhibitor Points '!H743</f>
        <v>10</v>
      </c>
      <c r="I83" s="48">
        <f t="shared" si="1"/>
        <v>10</v>
      </c>
    </row>
    <row r="84" spans="2:9">
      <c r="B84" s="63" t="s">
        <v>109</v>
      </c>
      <c r="C84" s="64" t="s">
        <v>164</v>
      </c>
      <c r="D84" s="75"/>
      <c r="E84" s="75"/>
      <c r="F84" s="75">
        <v>16</v>
      </c>
      <c r="G84" s="75">
        <v>14</v>
      </c>
      <c r="H84" s="75">
        <f>'2018 Exhibitor Points '!H758</f>
        <v>30</v>
      </c>
      <c r="I84" s="48">
        <f t="shared" si="1"/>
        <v>60</v>
      </c>
    </row>
    <row r="85" spans="2:9">
      <c r="B85" s="59" t="s">
        <v>202</v>
      </c>
      <c r="C85" s="70" t="s">
        <v>91</v>
      </c>
      <c r="D85" s="75"/>
      <c r="E85" s="75"/>
      <c r="F85" s="75"/>
      <c r="G85" s="75">
        <v>10</v>
      </c>
      <c r="H85" s="75">
        <f>'2018 Exhibitor Points '!H764</f>
        <v>3</v>
      </c>
      <c r="I85" s="48">
        <f t="shared" si="1"/>
        <v>13</v>
      </c>
    </row>
    <row r="86" spans="2:9">
      <c r="B86" s="61" t="s">
        <v>153</v>
      </c>
      <c r="C86" s="44" t="s">
        <v>129</v>
      </c>
      <c r="D86" s="75"/>
      <c r="E86" s="75"/>
      <c r="F86" s="75"/>
      <c r="G86" s="75">
        <v>5</v>
      </c>
      <c r="H86" s="75">
        <f>'2018 Exhibitor Points '!H770</f>
        <v>5</v>
      </c>
      <c r="I86" s="48">
        <f t="shared" si="1"/>
        <v>10</v>
      </c>
    </row>
    <row r="87" spans="2:9">
      <c r="B87" s="59" t="s">
        <v>118</v>
      </c>
      <c r="C87" s="70" t="s">
        <v>91</v>
      </c>
      <c r="D87" s="75"/>
      <c r="E87" s="75"/>
      <c r="F87" s="75"/>
      <c r="G87" s="75">
        <v>23</v>
      </c>
      <c r="H87" s="75">
        <f>'2018 Exhibitor Points '!H785</f>
        <v>64</v>
      </c>
      <c r="I87" s="48">
        <f t="shared" si="1"/>
        <v>87</v>
      </c>
    </row>
    <row r="88" spans="2:9">
      <c r="B88" s="61" t="s">
        <v>1631</v>
      </c>
      <c r="C88" s="44" t="s">
        <v>53</v>
      </c>
      <c r="D88" s="75"/>
      <c r="E88" s="75">
        <v>5</v>
      </c>
      <c r="F88" s="75"/>
      <c r="G88" s="75"/>
      <c r="H88" s="75"/>
      <c r="I88" s="48">
        <f t="shared" si="1"/>
        <v>5</v>
      </c>
    </row>
    <row r="89" spans="2:9">
      <c r="B89" s="61" t="s">
        <v>136</v>
      </c>
      <c r="C89" s="44" t="s">
        <v>53</v>
      </c>
      <c r="D89" s="75"/>
      <c r="E89" s="75"/>
      <c r="F89" s="75"/>
      <c r="G89" s="75"/>
      <c r="H89" s="75">
        <f>'2018 Exhibitor Points '!H795</f>
        <v>15</v>
      </c>
      <c r="I89" s="48">
        <f t="shared" si="1"/>
        <v>15</v>
      </c>
    </row>
    <row r="90" spans="2:9">
      <c r="B90" s="61" t="s">
        <v>168</v>
      </c>
      <c r="C90" s="44" t="s">
        <v>164</v>
      </c>
      <c r="D90" s="75"/>
      <c r="E90" s="75"/>
      <c r="F90" s="75"/>
      <c r="G90" s="75">
        <v>35</v>
      </c>
      <c r="H90" s="75">
        <f>'2018 Exhibitor Points '!H807</f>
        <v>14</v>
      </c>
      <c r="I90" s="48">
        <f t="shared" si="1"/>
        <v>49</v>
      </c>
    </row>
    <row r="91" spans="2:9">
      <c r="B91" s="61" t="s">
        <v>154</v>
      </c>
      <c r="C91" s="44" t="s">
        <v>53</v>
      </c>
      <c r="D91" s="75"/>
      <c r="E91" s="75"/>
      <c r="F91" s="75">
        <v>5</v>
      </c>
      <c r="G91" s="75">
        <v>10</v>
      </c>
      <c r="H91" s="75"/>
      <c r="I91" s="48">
        <f t="shared" si="1"/>
        <v>15</v>
      </c>
    </row>
    <row r="92" spans="2:9">
      <c r="B92" s="61" t="s">
        <v>1632</v>
      </c>
      <c r="C92" s="44" t="s">
        <v>129</v>
      </c>
      <c r="D92" s="75"/>
      <c r="E92" s="75"/>
      <c r="F92" s="75">
        <v>5</v>
      </c>
      <c r="G92" s="75"/>
      <c r="H92" s="75"/>
      <c r="I92" s="48">
        <f t="shared" si="1"/>
        <v>5</v>
      </c>
    </row>
    <row r="93" spans="2:9">
      <c r="B93" s="61" t="s">
        <v>65</v>
      </c>
      <c r="C93" s="44" t="s">
        <v>53</v>
      </c>
      <c r="D93" s="75"/>
      <c r="E93" s="75"/>
      <c r="F93" s="75"/>
      <c r="G93" s="75"/>
      <c r="H93" s="75">
        <f>'2018 Exhibitor Points '!H823</f>
        <v>20</v>
      </c>
      <c r="I93" s="48">
        <f t="shared" si="1"/>
        <v>20</v>
      </c>
    </row>
    <row r="94" spans="2:9">
      <c r="B94" s="61" t="s">
        <v>155</v>
      </c>
      <c r="C94" s="44" t="s">
        <v>53</v>
      </c>
      <c r="D94" s="75"/>
      <c r="E94" s="75"/>
      <c r="F94" s="75"/>
      <c r="G94" s="75"/>
      <c r="H94" s="75">
        <f>'2018 Exhibitor Points '!H827</f>
        <v>5</v>
      </c>
      <c r="I94" s="48">
        <f t="shared" si="1"/>
        <v>5</v>
      </c>
    </row>
    <row r="95" spans="2:9">
      <c r="B95" s="61" t="s">
        <v>173</v>
      </c>
      <c r="C95" s="44" t="s">
        <v>164</v>
      </c>
      <c r="D95" s="75"/>
      <c r="E95" s="75"/>
      <c r="F95" s="75"/>
      <c r="G95" s="75"/>
      <c r="H95" s="75">
        <f>'2018 Exhibitor Points '!H833</f>
        <v>5</v>
      </c>
      <c r="I95" s="48">
        <f t="shared" si="1"/>
        <v>5</v>
      </c>
    </row>
    <row r="96" spans="2:9">
      <c r="B96" s="61" t="s">
        <v>2693</v>
      </c>
      <c r="C96" s="44" t="s">
        <v>164</v>
      </c>
      <c r="D96" s="75"/>
      <c r="E96" s="75"/>
      <c r="F96" s="75">
        <v>3</v>
      </c>
      <c r="G96" s="75"/>
      <c r="H96" s="75"/>
      <c r="I96" s="48">
        <f t="shared" si="1"/>
        <v>3</v>
      </c>
    </row>
    <row r="97" spans="2:9">
      <c r="B97" s="61" t="s">
        <v>167</v>
      </c>
      <c r="C97" s="44" t="s">
        <v>164</v>
      </c>
      <c r="D97" s="75"/>
      <c r="E97" s="75"/>
      <c r="F97" s="75"/>
      <c r="G97" s="75">
        <v>17</v>
      </c>
      <c r="H97" s="75">
        <f>'2018 Exhibitor Points '!H841</f>
        <v>17</v>
      </c>
      <c r="I97" s="48">
        <f t="shared" si="1"/>
        <v>34</v>
      </c>
    </row>
    <row r="98" spans="2:9">
      <c r="B98" s="63" t="s">
        <v>188</v>
      </c>
      <c r="C98" s="44" t="s">
        <v>91</v>
      </c>
      <c r="D98" s="75"/>
      <c r="E98" s="75"/>
      <c r="F98" s="75">
        <v>10</v>
      </c>
      <c r="G98" s="75">
        <v>17</v>
      </c>
      <c r="H98" s="75">
        <f>'2018 Exhibitor Points '!H854</f>
        <v>13</v>
      </c>
      <c r="I98" s="48">
        <f t="shared" si="1"/>
        <v>40</v>
      </c>
    </row>
    <row r="99" spans="2:9">
      <c r="B99" s="61" t="s">
        <v>205</v>
      </c>
      <c r="C99" s="44" t="s">
        <v>164</v>
      </c>
      <c r="D99" s="75"/>
      <c r="E99" s="75"/>
      <c r="F99" s="75">
        <v>7</v>
      </c>
      <c r="G99" s="75"/>
      <c r="H99" s="75">
        <f>'2018 Exhibitor Points '!H860</f>
        <v>5</v>
      </c>
      <c r="I99" s="48">
        <f t="shared" si="1"/>
        <v>12</v>
      </c>
    </row>
    <row r="100" spans="2:9">
      <c r="B100" s="61" t="s">
        <v>198</v>
      </c>
      <c r="C100" s="44" t="s">
        <v>164</v>
      </c>
      <c r="D100" s="75"/>
      <c r="E100" s="75"/>
      <c r="F100" s="75">
        <v>17</v>
      </c>
      <c r="G100" s="75">
        <v>14</v>
      </c>
      <c r="H100" s="75">
        <f>'2018 Exhibitor Points '!H872</f>
        <v>9</v>
      </c>
      <c r="I100" s="48">
        <f t="shared" si="1"/>
        <v>40</v>
      </c>
    </row>
    <row r="101" spans="2:9">
      <c r="B101" s="59" t="s">
        <v>96</v>
      </c>
      <c r="C101" s="70" t="s">
        <v>164</v>
      </c>
      <c r="D101" s="75"/>
      <c r="E101" s="75"/>
      <c r="F101" s="75"/>
      <c r="G101" s="75">
        <v>20</v>
      </c>
      <c r="H101" s="75">
        <f>'2018 Exhibitor Points '!H893</f>
        <v>96</v>
      </c>
      <c r="I101" s="48">
        <f t="shared" si="1"/>
        <v>116</v>
      </c>
    </row>
    <row r="102" spans="2:9">
      <c r="B102" s="61" t="s">
        <v>181</v>
      </c>
      <c r="C102" s="44" t="s">
        <v>164</v>
      </c>
      <c r="D102" s="75"/>
      <c r="E102" s="75"/>
      <c r="F102" s="75">
        <v>5</v>
      </c>
      <c r="G102" s="75"/>
      <c r="H102" s="75">
        <f>'2018 Exhibitor Points '!H901</f>
        <v>20</v>
      </c>
      <c r="I102" s="48">
        <f t="shared" si="1"/>
        <v>25</v>
      </c>
    </row>
    <row r="103" spans="2:9">
      <c r="B103" s="63" t="s">
        <v>195</v>
      </c>
      <c r="C103" s="44" t="s">
        <v>164</v>
      </c>
      <c r="D103" s="75"/>
      <c r="E103" s="75"/>
      <c r="F103" s="75"/>
      <c r="G103" s="75">
        <v>10</v>
      </c>
      <c r="H103" s="75">
        <f>'2018 Exhibitor Points '!H908</f>
        <v>10</v>
      </c>
      <c r="I103" s="48">
        <f t="shared" si="1"/>
        <v>20</v>
      </c>
    </row>
    <row r="104" spans="2:9">
      <c r="B104" s="63" t="s">
        <v>57</v>
      </c>
      <c r="C104" s="44" t="s">
        <v>53</v>
      </c>
      <c r="D104" s="75"/>
      <c r="E104" s="75"/>
      <c r="F104" s="75"/>
      <c r="G104" s="75">
        <v>5</v>
      </c>
      <c r="H104" s="75"/>
      <c r="I104" s="48">
        <f t="shared" si="1"/>
        <v>5</v>
      </c>
    </row>
    <row r="105" spans="2:9">
      <c r="B105" s="63" t="s">
        <v>115</v>
      </c>
      <c r="C105" s="44" t="s">
        <v>91</v>
      </c>
      <c r="D105" s="75"/>
      <c r="E105" s="75"/>
      <c r="F105" s="75"/>
      <c r="G105" s="75"/>
      <c r="H105" s="75">
        <f>'2018 Exhibitor Points '!H923</f>
        <v>35</v>
      </c>
      <c r="I105" s="48">
        <f t="shared" si="1"/>
        <v>35</v>
      </c>
    </row>
    <row r="106" spans="2:9">
      <c r="B106" s="61" t="s">
        <v>1634</v>
      </c>
      <c r="C106" s="44" t="s">
        <v>53</v>
      </c>
      <c r="D106" s="75"/>
      <c r="E106" s="75"/>
      <c r="F106" s="75">
        <v>17</v>
      </c>
      <c r="G106" s="75">
        <v>5</v>
      </c>
      <c r="H106" s="75">
        <f>'2018 Exhibitor Points '!H933</f>
        <v>8</v>
      </c>
      <c r="I106" s="48">
        <f t="shared" si="1"/>
        <v>30</v>
      </c>
    </row>
    <row r="107" spans="2:9">
      <c r="B107" s="59" t="s">
        <v>121</v>
      </c>
      <c r="C107" s="70" t="s">
        <v>91</v>
      </c>
      <c r="D107" s="75"/>
      <c r="E107" s="75"/>
      <c r="F107" s="75"/>
      <c r="G107" s="75">
        <v>3</v>
      </c>
      <c r="H107" s="75">
        <f>'2018 Exhibitor Points '!H950</f>
        <v>89</v>
      </c>
      <c r="I107" s="48">
        <f t="shared" si="1"/>
        <v>92</v>
      </c>
    </row>
    <row r="108" spans="2:9">
      <c r="B108" s="59" t="s">
        <v>149</v>
      </c>
      <c r="C108" s="70" t="s">
        <v>53</v>
      </c>
      <c r="D108" s="75"/>
      <c r="E108" s="75"/>
      <c r="F108" s="75"/>
      <c r="G108" s="75"/>
      <c r="H108" s="75">
        <f>'2018 Exhibitor Points '!H954</f>
        <v>7</v>
      </c>
      <c r="I108" s="48">
        <f t="shared" si="1"/>
        <v>7</v>
      </c>
    </row>
    <row r="109" spans="2:9">
      <c r="B109" s="59" t="s">
        <v>156</v>
      </c>
      <c r="C109" s="70" t="s">
        <v>53</v>
      </c>
      <c r="D109" s="75"/>
      <c r="E109" s="75"/>
      <c r="F109" s="75"/>
      <c r="G109" s="75"/>
      <c r="H109" s="75">
        <f>'2018 Exhibitor Points '!H958</f>
        <v>5</v>
      </c>
      <c r="I109" s="48">
        <f t="shared" si="1"/>
        <v>5</v>
      </c>
    </row>
    <row r="110" spans="2:9">
      <c r="B110" s="63" t="s">
        <v>1635</v>
      </c>
      <c r="C110" s="64" t="s">
        <v>164</v>
      </c>
      <c r="D110" s="75"/>
      <c r="E110" s="75"/>
      <c r="F110" s="75">
        <v>17</v>
      </c>
      <c r="G110" s="75">
        <v>5</v>
      </c>
      <c r="H110" s="75"/>
      <c r="I110" s="48">
        <f t="shared" si="1"/>
        <v>22</v>
      </c>
    </row>
    <row r="111" spans="2:9">
      <c r="B111" s="63" t="s">
        <v>69</v>
      </c>
      <c r="C111" s="64" t="s">
        <v>53</v>
      </c>
      <c r="D111" s="75"/>
      <c r="E111" s="75"/>
      <c r="F111" s="75"/>
      <c r="G111" s="75">
        <v>5</v>
      </c>
      <c r="H111" s="75">
        <f>'2018 Exhibitor Points '!H972</f>
        <v>10</v>
      </c>
      <c r="I111" s="48">
        <f t="shared" si="1"/>
        <v>15</v>
      </c>
    </row>
    <row r="112" spans="2:9">
      <c r="B112" s="63" t="s">
        <v>1636</v>
      </c>
      <c r="C112" s="64" t="s">
        <v>129</v>
      </c>
      <c r="D112" s="75"/>
      <c r="E112" s="75"/>
      <c r="F112" s="75"/>
      <c r="G112" s="75">
        <v>5</v>
      </c>
      <c r="H112" s="75"/>
      <c r="I112" s="48">
        <f t="shared" si="1"/>
        <v>5</v>
      </c>
    </row>
    <row r="113" spans="2:9">
      <c r="B113" s="63" t="s">
        <v>191</v>
      </c>
      <c r="C113" s="44" t="s">
        <v>164</v>
      </c>
      <c r="D113" s="75"/>
      <c r="E113" s="75"/>
      <c r="F113" s="75">
        <v>15</v>
      </c>
      <c r="G113" s="75">
        <v>10</v>
      </c>
      <c r="H113" s="75">
        <f>'2018 Exhibitor Points '!H986</f>
        <v>18</v>
      </c>
      <c r="I113" s="48">
        <f t="shared" si="1"/>
        <v>43</v>
      </c>
    </row>
    <row r="114" spans="2:9">
      <c r="B114" s="63" t="s">
        <v>73</v>
      </c>
      <c r="C114" s="44" t="s">
        <v>53</v>
      </c>
      <c r="D114" s="75"/>
      <c r="E114" s="75"/>
      <c r="F114" s="75"/>
      <c r="G114" s="75"/>
      <c r="H114" s="75">
        <f>'2018 Exhibitor Points '!H990</f>
        <v>5</v>
      </c>
      <c r="I114" s="48">
        <f t="shared" si="1"/>
        <v>5</v>
      </c>
    </row>
    <row r="115" spans="2:9">
      <c r="B115" s="61" t="s">
        <v>99</v>
      </c>
      <c r="C115" s="70" t="s">
        <v>91</v>
      </c>
      <c r="D115" s="75"/>
      <c r="E115" s="75"/>
      <c r="F115" s="75">
        <v>45</v>
      </c>
      <c r="G115" s="75">
        <v>40</v>
      </c>
      <c r="H115" s="75">
        <f>'2018 Exhibitor Points '!H1015</f>
        <v>38</v>
      </c>
      <c r="I115" s="48">
        <f t="shared" si="1"/>
        <v>123</v>
      </c>
    </row>
    <row r="116" spans="2:9">
      <c r="B116" s="63" t="s">
        <v>1637</v>
      </c>
      <c r="C116" s="44" t="s">
        <v>164</v>
      </c>
      <c r="D116" s="75"/>
      <c r="E116" s="75"/>
      <c r="F116" s="75">
        <v>13</v>
      </c>
      <c r="G116" s="75"/>
      <c r="H116" s="75"/>
      <c r="I116" s="48">
        <f t="shared" si="1"/>
        <v>13</v>
      </c>
    </row>
    <row r="117" spans="2:9">
      <c r="B117" s="63" t="s">
        <v>125</v>
      </c>
      <c r="C117" s="44" t="s">
        <v>91</v>
      </c>
      <c r="D117" s="75"/>
      <c r="E117" s="75"/>
      <c r="F117" s="75"/>
      <c r="G117" s="75"/>
      <c r="H117" s="75">
        <f>'2018 Exhibitor Points '!H1027</f>
        <v>20</v>
      </c>
      <c r="I117" s="48">
        <f t="shared" si="1"/>
        <v>20</v>
      </c>
    </row>
    <row r="118" spans="2:9">
      <c r="B118" s="63" t="s">
        <v>79</v>
      </c>
      <c r="C118" s="44" t="s">
        <v>53</v>
      </c>
      <c r="D118" s="75"/>
      <c r="E118" s="75"/>
      <c r="F118" s="75"/>
      <c r="G118" s="75"/>
      <c r="H118" s="75">
        <f>'2018 Exhibitor Points '!H1031</f>
        <v>5</v>
      </c>
      <c r="I118" s="48"/>
    </row>
    <row r="119" spans="2:9">
      <c r="B119" s="61" t="s">
        <v>180</v>
      </c>
      <c r="C119" s="44" t="s">
        <v>164</v>
      </c>
      <c r="D119" s="75"/>
      <c r="E119" s="75"/>
      <c r="F119" s="75">
        <v>23</v>
      </c>
      <c r="G119" s="75"/>
      <c r="H119" s="75">
        <f>'2018 Exhibitor Points '!H1040</f>
        <v>0</v>
      </c>
      <c r="I119" s="48">
        <f>SUM(D119:H119)</f>
        <v>23</v>
      </c>
    </row>
    <row r="120" spans="2:9">
      <c r="B120" s="61" t="s">
        <v>206</v>
      </c>
      <c r="C120" s="44" t="s">
        <v>164</v>
      </c>
      <c r="D120" s="75"/>
      <c r="E120" s="75"/>
      <c r="F120" s="75"/>
      <c r="G120" s="75"/>
      <c r="H120" s="75">
        <f>'2018 Exhibitor Points '!H1045</f>
        <v>5</v>
      </c>
      <c r="I120" s="48"/>
    </row>
    <row r="121" spans="2:9">
      <c r="B121" s="61" t="s">
        <v>101</v>
      </c>
      <c r="C121" s="44" t="s">
        <v>164</v>
      </c>
      <c r="D121" s="75"/>
      <c r="E121" s="75"/>
      <c r="F121" s="75">
        <v>15</v>
      </c>
      <c r="G121" s="75">
        <v>7</v>
      </c>
      <c r="H121" s="75">
        <f>'2018 Exhibitor Points '!H1064</f>
        <v>57</v>
      </c>
      <c r="I121" s="48">
        <f t="shared" ref="I121:I163" si="2">SUM(D121:H121)</f>
        <v>79</v>
      </c>
    </row>
    <row r="122" spans="2:9">
      <c r="B122" s="61" t="s">
        <v>201</v>
      </c>
      <c r="C122" s="44" t="s">
        <v>53</v>
      </c>
      <c r="D122" s="75"/>
      <c r="E122" s="75"/>
      <c r="F122" s="75"/>
      <c r="G122" s="75">
        <v>3</v>
      </c>
      <c r="H122" s="75">
        <f>'2018 Exhibitor Points '!H1070</f>
        <v>7</v>
      </c>
      <c r="I122" s="48">
        <f t="shared" si="2"/>
        <v>10</v>
      </c>
    </row>
    <row r="123" spans="2:9">
      <c r="B123" s="61" t="s">
        <v>185</v>
      </c>
      <c r="C123" s="44" t="s">
        <v>91</v>
      </c>
      <c r="D123" s="75"/>
      <c r="E123" s="75"/>
      <c r="F123" s="75">
        <v>45</v>
      </c>
      <c r="G123" s="75">
        <v>33</v>
      </c>
      <c r="H123" s="75">
        <f>'2018 Exhibitor Points '!H1091</f>
        <v>20</v>
      </c>
      <c r="I123" s="48">
        <f t="shared" si="2"/>
        <v>98</v>
      </c>
    </row>
    <row r="124" spans="2:9">
      <c r="B124" s="61" t="s">
        <v>67</v>
      </c>
      <c r="C124" s="44" t="s">
        <v>53</v>
      </c>
      <c r="D124" s="75"/>
      <c r="E124" s="75"/>
      <c r="F124" s="75"/>
      <c r="G124" s="75">
        <v>7</v>
      </c>
      <c r="H124" s="75">
        <f>'2018 Exhibitor Points '!H1097</f>
        <v>10</v>
      </c>
      <c r="I124" s="48">
        <f t="shared" si="2"/>
        <v>17</v>
      </c>
    </row>
    <row r="125" spans="2:9">
      <c r="B125" s="63" t="s">
        <v>90</v>
      </c>
      <c r="C125" s="44" t="s">
        <v>91</v>
      </c>
      <c r="D125" s="75"/>
      <c r="E125" s="75"/>
      <c r="F125" s="75">
        <v>108</v>
      </c>
      <c r="G125" s="75">
        <v>125</v>
      </c>
      <c r="H125" s="75">
        <f>'2018 Exhibitor Points '!H1149</f>
        <v>114</v>
      </c>
      <c r="I125" s="48">
        <f t="shared" si="2"/>
        <v>347</v>
      </c>
    </row>
    <row r="126" spans="2:9">
      <c r="B126" s="63" t="s">
        <v>106</v>
      </c>
      <c r="C126" s="64" t="s">
        <v>91</v>
      </c>
      <c r="D126" s="75"/>
      <c r="E126" s="75"/>
      <c r="F126" s="75">
        <v>193</v>
      </c>
      <c r="G126" s="75">
        <v>135</v>
      </c>
      <c r="H126" s="75">
        <f>'2018 Exhibitor Points '!H1226</f>
        <v>161</v>
      </c>
      <c r="I126" s="48">
        <f t="shared" si="2"/>
        <v>489</v>
      </c>
    </row>
    <row r="127" spans="2:9">
      <c r="B127" s="63" t="s">
        <v>190</v>
      </c>
      <c r="C127" s="64" t="s">
        <v>164</v>
      </c>
      <c r="D127" s="75"/>
      <c r="E127" s="75"/>
      <c r="F127" s="75"/>
      <c r="G127" s="75"/>
      <c r="H127" s="75">
        <f>'2018 Exhibitor Points '!H1232</f>
        <v>20</v>
      </c>
      <c r="I127" s="48">
        <f t="shared" si="2"/>
        <v>20</v>
      </c>
    </row>
    <row r="128" spans="2:9">
      <c r="B128" s="63" t="s">
        <v>2694</v>
      </c>
      <c r="C128" s="44" t="s">
        <v>91</v>
      </c>
      <c r="D128" s="75"/>
      <c r="E128" s="75"/>
      <c r="F128" s="75">
        <v>37</v>
      </c>
      <c r="G128" s="75"/>
      <c r="H128" s="75"/>
      <c r="I128" s="48">
        <f t="shared" si="2"/>
        <v>37</v>
      </c>
    </row>
    <row r="129" spans="2:9">
      <c r="B129" s="61" t="s">
        <v>171</v>
      </c>
      <c r="C129" s="70" t="s">
        <v>164</v>
      </c>
      <c r="D129" s="75"/>
      <c r="E129" s="75"/>
      <c r="F129" s="75"/>
      <c r="G129" s="75"/>
      <c r="H129" s="75">
        <f>'2018 Exhibitor Points '!H1247</f>
        <v>30</v>
      </c>
      <c r="I129" s="48">
        <f t="shared" si="2"/>
        <v>30</v>
      </c>
    </row>
    <row r="130" spans="2:9">
      <c r="B130" s="61" t="s">
        <v>122</v>
      </c>
      <c r="C130" s="44" t="s">
        <v>91</v>
      </c>
      <c r="D130" s="75"/>
      <c r="E130" s="75"/>
      <c r="F130" s="75">
        <v>169</v>
      </c>
      <c r="G130" s="75">
        <v>163</v>
      </c>
      <c r="H130" s="75">
        <f>'2018 Exhibitor Points '!H1314</f>
        <v>171</v>
      </c>
      <c r="I130" s="48">
        <f t="shared" si="2"/>
        <v>503</v>
      </c>
    </row>
    <row r="131" spans="2:9">
      <c r="B131" s="61" t="s">
        <v>147</v>
      </c>
      <c r="C131" s="44" t="s">
        <v>53</v>
      </c>
      <c r="D131" s="75"/>
      <c r="E131" s="75"/>
      <c r="F131" s="75"/>
      <c r="G131" s="75"/>
      <c r="H131" s="75">
        <f>'2018 Exhibitor Points '!H1318</f>
        <v>0</v>
      </c>
      <c r="I131" s="48">
        <f t="shared" si="2"/>
        <v>0</v>
      </c>
    </row>
    <row r="132" spans="2:9">
      <c r="B132" s="61" t="s">
        <v>93</v>
      </c>
      <c r="C132" s="70" t="s">
        <v>91</v>
      </c>
      <c r="D132" s="75"/>
      <c r="E132" s="75"/>
      <c r="F132" s="75"/>
      <c r="G132" s="75"/>
      <c r="H132" s="75">
        <f>'2018 Exhibitor Points '!H1335</f>
        <v>97</v>
      </c>
      <c r="I132" s="48">
        <f t="shared" si="2"/>
        <v>97</v>
      </c>
    </row>
    <row r="133" spans="2:9">
      <c r="B133" s="61" t="s">
        <v>1596</v>
      </c>
      <c r="C133" s="44" t="s">
        <v>53</v>
      </c>
      <c r="D133" s="75"/>
      <c r="E133" s="75"/>
      <c r="F133" s="75"/>
      <c r="G133" s="75">
        <v>5</v>
      </c>
      <c r="H133" s="75"/>
      <c r="I133" s="48">
        <f t="shared" si="2"/>
        <v>5</v>
      </c>
    </row>
    <row r="134" spans="2:9">
      <c r="B134" s="61" t="s">
        <v>212</v>
      </c>
      <c r="C134" s="44" t="s">
        <v>53</v>
      </c>
      <c r="D134" s="75"/>
      <c r="E134" s="75"/>
      <c r="F134" s="75"/>
      <c r="G134" s="75"/>
      <c r="H134" s="75">
        <f>'2018 Exhibitor Points '!H1343</f>
        <v>3</v>
      </c>
      <c r="I134" s="48">
        <f t="shared" si="2"/>
        <v>3</v>
      </c>
    </row>
    <row r="135" spans="2:9">
      <c r="B135" s="61" t="s">
        <v>182</v>
      </c>
      <c r="C135" s="44" t="s">
        <v>129</v>
      </c>
      <c r="D135" s="75"/>
      <c r="E135" s="75"/>
      <c r="F135" s="75"/>
      <c r="G135" s="75">
        <v>15</v>
      </c>
      <c r="H135" s="75">
        <f>'2018 Exhibitor Points '!H1356</f>
        <v>32</v>
      </c>
      <c r="I135" s="48">
        <f t="shared" si="2"/>
        <v>47</v>
      </c>
    </row>
    <row r="136" spans="2:9">
      <c r="B136" s="61" t="s">
        <v>104</v>
      </c>
      <c r="C136" s="44" t="s">
        <v>164</v>
      </c>
      <c r="D136" s="75"/>
      <c r="E136" s="75"/>
      <c r="F136" s="75">
        <v>27</v>
      </c>
      <c r="G136" s="75">
        <v>15</v>
      </c>
      <c r="H136" s="75">
        <f>'2018 Exhibitor Points '!H1376</f>
        <v>36</v>
      </c>
      <c r="I136" s="48">
        <f t="shared" si="2"/>
        <v>78</v>
      </c>
    </row>
    <row r="137" spans="2:9">
      <c r="B137" s="61" t="s">
        <v>2695</v>
      </c>
      <c r="C137" s="70" t="s">
        <v>164</v>
      </c>
      <c r="D137" s="75"/>
      <c r="E137" s="75"/>
      <c r="F137" s="75">
        <v>3</v>
      </c>
      <c r="G137" s="75"/>
      <c r="H137" s="75"/>
      <c r="I137" s="48">
        <f t="shared" si="2"/>
        <v>3</v>
      </c>
    </row>
    <row r="138" spans="2:9">
      <c r="B138" s="61" t="s">
        <v>142</v>
      </c>
      <c r="C138" s="44" t="s">
        <v>53</v>
      </c>
      <c r="D138" s="75"/>
      <c r="E138" s="75"/>
      <c r="F138" s="75"/>
      <c r="G138" s="75"/>
      <c r="H138" s="75">
        <f>'2018 Exhibitor Points '!H1387</f>
        <v>15</v>
      </c>
      <c r="I138" s="48">
        <f t="shared" si="2"/>
        <v>15</v>
      </c>
    </row>
    <row r="139" spans="2:9">
      <c r="B139" s="61" t="s">
        <v>176</v>
      </c>
      <c r="C139" s="44" t="s">
        <v>164</v>
      </c>
      <c r="D139" s="75"/>
      <c r="E139" s="75"/>
      <c r="F139" s="75"/>
      <c r="G139" s="75"/>
      <c r="H139" s="75">
        <f>'2018 Exhibitor Points '!H1399</f>
        <v>3</v>
      </c>
      <c r="I139" s="48">
        <f t="shared" si="2"/>
        <v>3</v>
      </c>
    </row>
    <row r="140" spans="2:9">
      <c r="B140" s="61" t="s">
        <v>1638</v>
      </c>
      <c r="C140" s="70" t="s">
        <v>164</v>
      </c>
      <c r="D140" s="75"/>
      <c r="E140" s="75"/>
      <c r="F140" s="75">
        <v>16</v>
      </c>
      <c r="G140" s="75">
        <v>27</v>
      </c>
      <c r="H140" s="75">
        <f>'2018 Exhibitor Points '!H1414</f>
        <v>35</v>
      </c>
      <c r="I140" s="48">
        <f t="shared" si="2"/>
        <v>78</v>
      </c>
    </row>
    <row r="141" spans="2:9">
      <c r="B141" s="61" t="s">
        <v>92</v>
      </c>
      <c r="C141" s="44" t="s">
        <v>91</v>
      </c>
      <c r="D141" s="75"/>
      <c r="E141" s="75"/>
      <c r="F141" s="75">
        <v>50</v>
      </c>
      <c r="G141" s="75">
        <v>114</v>
      </c>
      <c r="H141" s="75">
        <f>'2018 Exhibitor Points '!H1460</f>
        <v>121</v>
      </c>
      <c r="I141" s="48">
        <f t="shared" si="2"/>
        <v>285</v>
      </c>
    </row>
    <row r="142" spans="2:9">
      <c r="B142" s="61" t="s">
        <v>1639</v>
      </c>
      <c r="C142" s="44" t="s">
        <v>164</v>
      </c>
      <c r="D142" s="75"/>
      <c r="E142" s="75"/>
      <c r="F142" s="75">
        <v>5</v>
      </c>
      <c r="G142" s="75"/>
      <c r="H142" s="75"/>
      <c r="I142" s="48">
        <f t="shared" si="2"/>
        <v>5</v>
      </c>
    </row>
    <row r="143" spans="2:9">
      <c r="B143" s="61" t="s">
        <v>127</v>
      </c>
      <c r="C143" s="44" t="s">
        <v>91</v>
      </c>
      <c r="D143" s="75"/>
      <c r="E143" s="75"/>
      <c r="F143" s="75">
        <v>23</v>
      </c>
      <c r="G143" s="75">
        <v>27</v>
      </c>
      <c r="H143" s="75">
        <f>'2018 Exhibitor Points '!H1480</f>
        <v>23</v>
      </c>
      <c r="I143" s="48">
        <f t="shared" si="2"/>
        <v>73</v>
      </c>
    </row>
    <row r="144" spans="2:9">
      <c r="B144" s="63" t="s">
        <v>1640</v>
      </c>
      <c r="C144" s="44" t="s">
        <v>91</v>
      </c>
      <c r="D144" s="75"/>
      <c r="E144" s="75"/>
      <c r="F144" s="75">
        <v>18</v>
      </c>
      <c r="G144" s="75">
        <v>8</v>
      </c>
      <c r="H144" s="75"/>
      <c r="I144" s="48">
        <f t="shared" si="2"/>
        <v>26</v>
      </c>
    </row>
    <row r="145" spans="1:9">
      <c r="B145" s="61" t="s">
        <v>158</v>
      </c>
      <c r="C145" s="70" t="s">
        <v>129</v>
      </c>
      <c r="D145" s="75"/>
      <c r="E145" s="75"/>
      <c r="F145" s="75"/>
      <c r="G145" s="75">
        <v>15</v>
      </c>
      <c r="H145" s="75"/>
      <c r="I145" s="48">
        <f t="shared" si="2"/>
        <v>15</v>
      </c>
    </row>
    <row r="146" spans="1:9">
      <c r="B146" s="61" t="s">
        <v>189</v>
      </c>
      <c r="C146" s="44" t="s">
        <v>164</v>
      </c>
      <c r="D146" s="75"/>
      <c r="E146" s="75"/>
      <c r="F146" s="75">
        <v>7</v>
      </c>
      <c r="G146" s="75">
        <v>7</v>
      </c>
      <c r="H146" s="75">
        <f>'2018 Exhibitor Points '!H1504</f>
        <v>22</v>
      </c>
      <c r="I146" s="48">
        <f t="shared" si="2"/>
        <v>36</v>
      </c>
    </row>
    <row r="147" spans="1:9">
      <c r="B147" s="61" t="s">
        <v>159</v>
      </c>
      <c r="C147" s="44" t="s">
        <v>129</v>
      </c>
      <c r="D147" s="75"/>
      <c r="E147" s="75"/>
      <c r="F147" s="75">
        <v>15</v>
      </c>
      <c r="G147" s="75">
        <v>5</v>
      </c>
      <c r="H147" s="75"/>
      <c r="I147" s="48">
        <f t="shared" si="2"/>
        <v>20</v>
      </c>
    </row>
    <row r="148" spans="1:9">
      <c r="B148" s="61" t="s">
        <v>1602</v>
      </c>
      <c r="C148" s="44" t="s">
        <v>164</v>
      </c>
      <c r="D148" s="75"/>
      <c r="E148" s="75"/>
      <c r="F148" s="75">
        <v>36</v>
      </c>
      <c r="G148" s="75">
        <v>23</v>
      </c>
      <c r="H148" s="75">
        <f>'2018 Exhibitor Points '!H1528</f>
        <v>7</v>
      </c>
      <c r="I148" s="48">
        <f t="shared" si="2"/>
        <v>66</v>
      </c>
    </row>
    <row r="149" spans="1:9">
      <c r="A149" s="60"/>
      <c r="B149" s="61" t="s">
        <v>1451</v>
      </c>
      <c r="C149" s="44" t="s">
        <v>129</v>
      </c>
      <c r="D149" s="75"/>
      <c r="E149" s="75"/>
      <c r="F149" s="75"/>
      <c r="G149" s="75"/>
      <c r="H149" s="75">
        <f>'2018 Exhibitor Points '!H1532</f>
        <v>0</v>
      </c>
      <c r="I149" s="48">
        <f t="shared" si="2"/>
        <v>0</v>
      </c>
    </row>
    <row r="150" spans="1:9">
      <c r="B150" s="61" t="s">
        <v>1641</v>
      </c>
      <c r="C150" s="44" t="s">
        <v>129</v>
      </c>
      <c r="D150" s="75"/>
      <c r="E150" s="75"/>
      <c r="F150" s="75">
        <v>5</v>
      </c>
      <c r="G150" s="75"/>
      <c r="H150" s="75"/>
      <c r="I150" s="48">
        <f t="shared" si="2"/>
        <v>5</v>
      </c>
    </row>
    <row r="151" spans="1:9">
      <c r="B151" s="61" t="s">
        <v>197</v>
      </c>
      <c r="C151" s="44" t="s">
        <v>164</v>
      </c>
      <c r="D151" s="75"/>
      <c r="E151" s="75"/>
      <c r="F151" s="75"/>
      <c r="G151" s="75"/>
      <c r="H151" s="75">
        <f>'2018 Exhibitor Points '!H1540</f>
        <v>10</v>
      </c>
      <c r="I151" s="48">
        <f t="shared" si="2"/>
        <v>10</v>
      </c>
    </row>
    <row r="152" spans="1:9">
      <c r="B152" s="61" t="s">
        <v>143</v>
      </c>
      <c r="C152" s="44" t="s">
        <v>129</v>
      </c>
      <c r="D152" s="75"/>
      <c r="E152" s="75"/>
      <c r="F152" s="75"/>
      <c r="G152" s="75">
        <v>5</v>
      </c>
      <c r="H152" s="75"/>
      <c r="I152" s="48">
        <f t="shared" si="2"/>
        <v>5</v>
      </c>
    </row>
    <row r="153" spans="1:9">
      <c r="B153" s="61" t="s">
        <v>161</v>
      </c>
      <c r="C153" s="44" t="s">
        <v>129</v>
      </c>
      <c r="D153" s="75"/>
      <c r="E153" s="75"/>
      <c r="F153" s="75"/>
      <c r="G153" s="75">
        <v>10</v>
      </c>
      <c r="H153" s="75"/>
      <c r="I153" s="48">
        <f t="shared" si="2"/>
        <v>10</v>
      </c>
    </row>
    <row r="154" spans="1:9">
      <c r="B154" s="61" t="s">
        <v>137</v>
      </c>
      <c r="C154" s="44" t="s">
        <v>129</v>
      </c>
      <c r="D154" s="75"/>
      <c r="E154" s="75"/>
      <c r="F154" s="75"/>
      <c r="G154" s="75"/>
      <c r="H154" s="75">
        <f>'2018 Exhibitor Points '!H1553</f>
        <v>7</v>
      </c>
      <c r="I154" s="48">
        <f t="shared" si="2"/>
        <v>7</v>
      </c>
    </row>
    <row r="155" spans="1:9">
      <c r="B155" s="59" t="s">
        <v>1642</v>
      </c>
      <c r="C155" s="70" t="s">
        <v>53</v>
      </c>
      <c r="D155" s="75"/>
      <c r="E155" s="75"/>
      <c r="F155" s="75"/>
      <c r="G155" s="75">
        <v>5</v>
      </c>
      <c r="H155" s="75"/>
      <c r="I155" s="48">
        <f t="shared" si="2"/>
        <v>5</v>
      </c>
    </row>
    <row r="156" spans="1:9">
      <c r="B156" s="61" t="s">
        <v>116</v>
      </c>
      <c r="C156" s="70" t="s">
        <v>91</v>
      </c>
      <c r="D156" s="75"/>
      <c r="E156" s="75"/>
      <c r="F156" s="75">
        <v>30</v>
      </c>
      <c r="G156" s="75">
        <v>47</v>
      </c>
      <c r="H156" s="75">
        <f>'2018 Exhibitor Points '!H1577</f>
        <v>12</v>
      </c>
      <c r="I156" s="48">
        <f t="shared" si="2"/>
        <v>89</v>
      </c>
    </row>
    <row r="157" spans="1:9">
      <c r="B157" s="61" t="s">
        <v>1487</v>
      </c>
      <c r="C157" s="44" t="s">
        <v>164</v>
      </c>
      <c r="D157" s="75"/>
      <c r="E157" s="75"/>
      <c r="F157" s="75"/>
      <c r="G157" s="75">
        <v>7</v>
      </c>
      <c r="H157" s="75"/>
      <c r="I157" s="48">
        <f t="shared" si="2"/>
        <v>7</v>
      </c>
    </row>
    <row r="158" spans="1:9">
      <c r="B158" s="61" t="s">
        <v>111</v>
      </c>
      <c r="C158" s="44" t="s">
        <v>164</v>
      </c>
      <c r="D158" s="75"/>
      <c r="E158" s="75"/>
      <c r="F158" s="75"/>
      <c r="G158" s="75"/>
      <c r="H158" s="75">
        <f>'2018 Exhibitor Points '!H1586</f>
        <v>17</v>
      </c>
      <c r="I158" s="48">
        <f t="shared" si="2"/>
        <v>17</v>
      </c>
    </row>
    <row r="159" spans="1:9">
      <c r="B159" s="61" t="s">
        <v>1492</v>
      </c>
      <c r="C159" s="44" t="s">
        <v>53</v>
      </c>
      <c r="D159" s="75"/>
      <c r="E159" s="75"/>
      <c r="F159" s="75"/>
      <c r="G159" s="75">
        <v>3</v>
      </c>
      <c r="H159" s="75"/>
      <c r="I159" s="48">
        <f t="shared" si="2"/>
        <v>3</v>
      </c>
    </row>
    <row r="160" spans="1:9">
      <c r="B160" s="61" t="s">
        <v>1643</v>
      </c>
      <c r="C160" s="70" t="s">
        <v>164</v>
      </c>
      <c r="D160" s="75"/>
      <c r="E160" s="75"/>
      <c r="F160" s="75">
        <v>10</v>
      </c>
      <c r="G160" s="75"/>
      <c r="H160" s="75"/>
      <c r="I160" s="48">
        <f t="shared" si="2"/>
        <v>10</v>
      </c>
    </row>
    <row r="161" spans="2:9">
      <c r="B161" s="61" t="s">
        <v>87</v>
      </c>
      <c r="C161" s="70" t="s">
        <v>53</v>
      </c>
      <c r="D161" s="75"/>
      <c r="E161" s="75"/>
      <c r="F161" s="75"/>
      <c r="G161" s="75"/>
      <c r="H161" s="75">
        <f>'2018 Exhibitor Points '!H1598</f>
        <v>5</v>
      </c>
      <c r="I161" s="48">
        <f t="shared" si="2"/>
        <v>5</v>
      </c>
    </row>
    <row r="162" spans="2:9">
      <c r="B162" s="59" t="s">
        <v>1600</v>
      </c>
      <c r="C162" s="70" t="s">
        <v>129</v>
      </c>
      <c r="D162" s="75"/>
      <c r="E162" s="75"/>
      <c r="F162" s="75"/>
      <c r="G162" s="75">
        <v>7</v>
      </c>
      <c r="H162" s="75"/>
      <c r="I162" s="48">
        <f t="shared" si="2"/>
        <v>7</v>
      </c>
    </row>
    <row r="163" spans="2:9">
      <c r="B163" s="551" t="s">
        <v>1644</v>
      </c>
      <c r="C163" s="552" t="s">
        <v>129</v>
      </c>
      <c r="D163" s="553"/>
      <c r="E163" s="553"/>
      <c r="F163" s="553">
        <v>5</v>
      </c>
      <c r="G163" s="553"/>
      <c r="H163" s="553"/>
      <c r="I163" s="554">
        <f t="shared" si="2"/>
        <v>5</v>
      </c>
    </row>
  </sheetData>
  <sheetProtection selectLockedCells="1" selectUnlockedCells="1"/>
  <autoFilter ref="B4:I4"/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IV1609"/>
  <sheetViews>
    <sheetView zoomScale="80" zoomScaleNormal="80" workbookViewId="0">
      <selection activeCell="Q677" sqref="Q677"/>
    </sheetView>
  </sheetViews>
  <sheetFormatPr defaultColWidth="7.85546875" defaultRowHeight="12.75"/>
  <cols>
    <col min="1" max="1" width="8.28515625" style="84" customWidth="1"/>
    <col min="2" max="2" width="8.85546875" style="133" customWidth="1"/>
    <col min="3" max="3" width="12.28515625" style="88" customWidth="1"/>
    <col min="4" max="4" width="19.5703125" style="88" customWidth="1"/>
    <col min="5" max="5" width="21.42578125" style="88" customWidth="1"/>
    <col min="6" max="6" width="12.5703125" style="86" customWidth="1"/>
    <col min="7" max="7" width="24" style="72" customWidth="1"/>
    <col min="8" max="8" width="11" style="87" customWidth="1"/>
    <col min="9" max="9" width="46.85546875" style="88" customWidth="1"/>
    <col min="10" max="10" width="10.5703125" style="88" hidden="1" customWidth="1"/>
    <col min="11" max="11" width="13.85546875" style="90" hidden="1" customWidth="1"/>
    <col min="12" max="12" width="34.140625" style="2" customWidth="1"/>
    <col min="13" max="13" width="24.5703125" style="89" customWidth="1"/>
    <col min="14" max="14" width="13.28515625" style="2" customWidth="1"/>
    <col min="15" max="15" width="9.5703125" style="2" customWidth="1"/>
    <col min="16" max="16" width="12.85546875" style="2" customWidth="1"/>
    <col min="17" max="17" width="14.7109375" style="2" customWidth="1"/>
    <col min="18" max="18" width="23.5703125" style="2" customWidth="1"/>
    <col min="19" max="19" width="10.42578125" style="2" customWidth="1"/>
    <col min="20" max="23" width="7.85546875" style="2" customWidth="1"/>
    <col min="24" max="16384" width="7.85546875" style="90"/>
  </cols>
  <sheetData>
    <row r="1" spans="1:23">
      <c r="A1" s="462"/>
      <c r="B1" s="555"/>
      <c r="C1" s="338"/>
      <c r="D1" s="338"/>
      <c r="E1" s="338"/>
      <c r="F1" s="94"/>
      <c r="G1" s="556"/>
      <c r="H1" s="95"/>
      <c r="I1" s="338"/>
      <c r="J1" s="338"/>
      <c r="K1" s="2"/>
    </row>
    <row r="2" spans="1:23">
      <c r="A2" s="462"/>
      <c r="B2" s="555"/>
      <c r="C2" s="338"/>
      <c r="D2" s="338"/>
      <c r="E2" s="338"/>
      <c r="F2" s="94"/>
      <c r="G2" s="556"/>
      <c r="H2" s="95"/>
      <c r="I2" s="338"/>
      <c r="J2" s="338"/>
      <c r="K2" s="2"/>
    </row>
    <row r="3" spans="1:23">
      <c r="A3" s="462"/>
      <c r="B3" s="555"/>
      <c r="C3" s="338"/>
      <c r="D3" s="338"/>
      <c r="E3" s="338"/>
      <c r="F3" s="94"/>
      <c r="G3" s="556"/>
      <c r="H3" s="95"/>
      <c r="I3" s="338"/>
      <c r="J3" s="338"/>
      <c r="K3" s="2"/>
    </row>
    <row r="4" spans="1:23">
      <c r="A4" s="462"/>
      <c r="B4" s="555"/>
      <c r="C4" s="338"/>
      <c r="D4" s="338"/>
      <c r="E4" s="338"/>
      <c r="F4" s="94"/>
      <c r="G4" s="556"/>
      <c r="H4" s="95"/>
      <c r="I4" s="338"/>
      <c r="J4" s="338"/>
      <c r="K4" s="2"/>
    </row>
    <row r="5" spans="1:23">
      <c r="A5" s="462"/>
      <c r="B5" s="555"/>
      <c r="C5" s="338"/>
      <c r="D5" s="338"/>
      <c r="E5" s="338"/>
      <c r="F5" s="94"/>
      <c r="G5" s="556"/>
      <c r="H5" s="95"/>
      <c r="I5" s="338"/>
      <c r="J5" s="338"/>
      <c r="K5" s="2"/>
    </row>
    <row r="6" spans="1:23">
      <c r="A6" s="462"/>
      <c r="B6" s="555"/>
      <c r="C6" s="338"/>
      <c r="D6" s="338"/>
      <c r="E6" s="338"/>
      <c r="F6" s="94"/>
      <c r="G6" s="556"/>
      <c r="H6" s="95"/>
      <c r="I6" s="338"/>
      <c r="J6" s="338"/>
      <c r="K6" s="2"/>
    </row>
    <row r="7" spans="1:23">
      <c r="A7" s="462"/>
      <c r="B7" s="555"/>
      <c r="C7" s="338"/>
      <c r="D7" s="338"/>
      <c r="E7" s="338"/>
      <c r="F7" s="94"/>
      <c r="G7" s="556"/>
      <c r="H7" s="95"/>
      <c r="I7" s="338"/>
      <c r="J7" s="338"/>
      <c r="K7" s="2"/>
    </row>
    <row r="8" spans="1:23">
      <c r="A8" s="462"/>
      <c r="B8" s="555"/>
      <c r="C8" s="338"/>
      <c r="D8" s="338"/>
      <c r="E8" s="338"/>
      <c r="F8" s="94"/>
      <c r="G8" s="556"/>
      <c r="H8" s="95"/>
      <c r="I8" s="338"/>
      <c r="J8" s="338"/>
      <c r="K8" s="2"/>
    </row>
    <row r="9" spans="1:23">
      <c r="A9" s="462"/>
      <c r="B9" s="555"/>
      <c r="C9" s="338"/>
      <c r="D9" s="338"/>
      <c r="E9" s="338"/>
      <c r="F9" s="94"/>
      <c r="G9" s="556"/>
      <c r="H9" s="95"/>
      <c r="I9" s="338"/>
      <c r="J9" s="338"/>
      <c r="K9" s="2"/>
    </row>
    <row r="10" spans="1:23" s="123" customFormat="1" ht="14.65" customHeight="1">
      <c r="A10" s="557" t="s">
        <v>214</v>
      </c>
      <c r="B10" s="558" t="s">
        <v>2696</v>
      </c>
      <c r="C10" s="558" t="s">
        <v>215</v>
      </c>
      <c r="D10" s="558" t="s">
        <v>216</v>
      </c>
      <c r="E10" s="558" t="s">
        <v>217</v>
      </c>
      <c r="F10" s="559" t="s">
        <v>218</v>
      </c>
      <c r="G10" s="558" t="s">
        <v>219</v>
      </c>
      <c r="H10" s="560" t="s">
        <v>220</v>
      </c>
      <c r="I10" s="558" t="s">
        <v>221</v>
      </c>
      <c r="J10" s="561" t="s">
        <v>2697</v>
      </c>
      <c r="K10" s="123" t="s">
        <v>2698</v>
      </c>
      <c r="L10" s="103"/>
      <c r="M10" s="99"/>
      <c r="N10" s="100"/>
      <c r="O10" s="103"/>
      <c r="P10" s="103"/>
      <c r="Q10" s="103"/>
      <c r="R10" s="103"/>
      <c r="S10" s="103"/>
      <c r="T10" s="103"/>
      <c r="U10" s="103"/>
      <c r="V10" s="103"/>
      <c r="W10" s="103"/>
    </row>
    <row r="11" spans="1:23" s="123" customFormat="1" ht="16.5" customHeight="1">
      <c r="A11" s="562"/>
      <c r="B11" s="563"/>
      <c r="C11" s="466"/>
      <c r="D11" s="466"/>
      <c r="E11" s="466"/>
      <c r="F11" s="564"/>
      <c r="G11" s="464"/>
      <c r="H11" s="467"/>
      <c r="I11" s="466"/>
      <c r="J11" s="561"/>
      <c r="L11" s="103"/>
      <c r="M11" s="99"/>
      <c r="N11" s="100"/>
      <c r="O11" s="103"/>
      <c r="P11" s="103"/>
      <c r="Q11" s="103"/>
      <c r="R11" s="103"/>
      <c r="S11" s="103"/>
      <c r="T11" s="103"/>
      <c r="U11" s="103"/>
      <c r="V11" s="103"/>
      <c r="W11" s="103"/>
    </row>
    <row r="12" spans="1:23" ht="13.5" customHeight="1">
      <c r="A12" s="565">
        <v>2017</v>
      </c>
      <c r="B12" s="199">
        <v>3</v>
      </c>
      <c r="C12" s="152" t="s">
        <v>129</v>
      </c>
      <c r="D12" s="152" t="s">
        <v>1646</v>
      </c>
      <c r="E12" s="566" t="s">
        <v>222</v>
      </c>
      <c r="F12" s="567">
        <v>42799</v>
      </c>
      <c r="G12" s="568" t="s">
        <v>1647</v>
      </c>
      <c r="H12" s="199">
        <v>3</v>
      </c>
      <c r="I12" s="340" t="s">
        <v>1648</v>
      </c>
      <c r="J12" s="152"/>
      <c r="K12" s="340"/>
      <c r="L12" s="261"/>
      <c r="M12" s="189"/>
    </row>
    <row r="13" spans="1:23" s="123" customFormat="1" ht="13.5" customHeight="1">
      <c r="A13" s="565">
        <v>2017</v>
      </c>
      <c r="B13" s="199"/>
      <c r="C13" s="152"/>
      <c r="D13" s="152"/>
      <c r="E13" s="566"/>
      <c r="F13" s="567"/>
      <c r="G13" s="568"/>
      <c r="H13" s="199">
        <f>SUM(H12)</f>
        <v>3</v>
      </c>
      <c r="I13" s="340"/>
      <c r="J13" s="152"/>
      <c r="K13" s="340"/>
      <c r="L13" s="121"/>
      <c r="M13" s="122"/>
      <c r="N13" s="103"/>
      <c r="O13" s="103"/>
      <c r="P13" s="103"/>
      <c r="Q13" s="103"/>
      <c r="R13" s="103"/>
      <c r="S13" s="103"/>
      <c r="T13" s="103"/>
      <c r="U13" s="103"/>
      <c r="V13" s="103"/>
      <c r="W13" s="103"/>
    </row>
    <row r="14" spans="1:23" s="123" customFormat="1" ht="13.5" customHeight="1">
      <c r="A14" s="569" t="s">
        <v>46</v>
      </c>
      <c r="B14" s="129"/>
      <c r="C14" s="146"/>
      <c r="D14" s="146" t="s">
        <v>1649</v>
      </c>
      <c r="E14" s="570"/>
      <c r="F14" s="571"/>
      <c r="G14" s="572"/>
      <c r="H14" s="129">
        <f>SUM(H12)</f>
        <v>3</v>
      </c>
      <c r="I14" s="573"/>
      <c r="J14" s="157"/>
      <c r="L14" s="103"/>
      <c r="M14" s="99"/>
      <c r="N14" s="103"/>
      <c r="O14" s="103"/>
      <c r="P14" s="103"/>
      <c r="Q14" s="103"/>
      <c r="R14" s="103"/>
      <c r="S14" s="103"/>
      <c r="T14" s="103"/>
      <c r="U14" s="103"/>
      <c r="V14" s="103"/>
      <c r="W14" s="103"/>
    </row>
    <row r="15" spans="1:23" ht="13.5" customHeight="1">
      <c r="E15" s="574"/>
      <c r="G15" s="575"/>
      <c r="H15" s="133"/>
      <c r="I15" s="90"/>
      <c r="M15" s="93"/>
    </row>
    <row r="16" spans="1:23" ht="13.5" customHeight="1">
      <c r="A16" s="84">
        <v>2014</v>
      </c>
      <c r="B16" s="133">
        <v>10</v>
      </c>
      <c r="C16" s="88" t="s">
        <v>53</v>
      </c>
      <c r="D16" s="86" t="s">
        <v>2690</v>
      </c>
      <c r="E16" s="86" t="s">
        <v>2699</v>
      </c>
      <c r="F16" s="86">
        <v>41937</v>
      </c>
      <c r="G16" s="73" t="s">
        <v>2700</v>
      </c>
      <c r="H16" s="87">
        <v>5</v>
      </c>
      <c r="I16" s="88" t="s">
        <v>248</v>
      </c>
      <c r="M16" s="93"/>
    </row>
    <row r="17" spans="1:23" ht="13.5" customHeight="1">
      <c r="A17" s="84">
        <v>2014</v>
      </c>
      <c r="D17" s="86"/>
      <c r="E17" s="86"/>
      <c r="G17" s="73"/>
      <c r="H17" s="87">
        <f>SUM(H16)</f>
        <v>5</v>
      </c>
      <c r="M17" s="93"/>
    </row>
    <row r="18" spans="1:23" s="123" customFormat="1" ht="13.5" customHeight="1">
      <c r="A18" s="569" t="s">
        <v>46</v>
      </c>
      <c r="B18" s="129"/>
      <c r="C18" s="146"/>
      <c r="D18" s="571" t="s">
        <v>2690</v>
      </c>
      <c r="E18" s="571"/>
      <c r="F18" s="571"/>
      <c r="G18" s="125"/>
      <c r="H18" s="264">
        <f>SUM(H16)</f>
        <v>5</v>
      </c>
      <c r="I18" s="146"/>
      <c r="J18" s="157"/>
      <c r="L18" s="103"/>
      <c r="M18" s="99"/>
      <c r="N18" s="103"/>
      <c r="O18" s="103"/>
      <c r="P18" s="103"/>
      <c r="Q18" s="103"/>
      <c r="R18" s="103"/>
      <c r="S18" s="103"/>
      <c r="T18" s="103"/>
      <c r="U18" s="103"/>
      <c r="V18" s="103"/>
      <c r="W18" s="103"/>
    </row>
    <row r="19" spans="1:23" ht="13.5" customHeight="1">
      <c r="D19" s="86"/>
      <c r="E19" s="86"/>
      <c r="G19" s="73"/>
      <c r="M19" s="93"/>
    </row>
    <row r="20" spans="1:23" ht="13.5" customHeight="1">
      <c r="A20" s="341">
        <v>2016</v>
      </c>
      <c r="B20" s="341">
        <v>6</v>
      </c>
      <c r="C20" s="269" t="s">
        <v>164</v>
      </c>
      <c r="D20" s="576" t="s">
        <v>200</v>
      </c>
      <c r="E20" s="269" t="s">
        <v>227</v>
      </c>
      <c r="F20" s="576">
        <v>42533</v>
      </c>
      <c r="G20" s="266" t="s">
        <v>223</v>
      </c>
      <c r="H20" s="341">
        <v>7</v>
      </c>
      <c r="I20" s="372" t="s">
        <v>2701</v>
      </c>
      <c r="J20" s="269"/>
      <c r="L20" s="271"/>
      <c r="M20" s="262"/>
    </row>
    <row r="21" spans="1:23" ht="13.5" customHeight="1">
      <c r="A21" s="341">
        <v>2016</v>
      </c>
      <c r="B21" s="341">
        <v>6</v>
      </c>
      <c r="C21" s="269" t="s">
        <v>164</v>
      </c>
      <c r="D21" s="576" t="s">
        <v>200</v>
      </c>
      <c r="E21" s="269" t="s">
        <v>2702</v>
      </c>
      <c r="F21" s="576">
        <v>42540</v>
      </c>
      <c r="G21" s="266" t="s">
        <v>223</v>
      </c>
      <c r="H21" s="341">
        <v>10</v>
      </c>
      <c r="I21" s="372" t="s">
        <v>2703</v>
      </c>
      <c r="J21" s="269"/>
      <c r="L21" s="271"/>
      <c r="M21" s="262"/>
    </row>
    <row r="22" spans="1:23" s="123" customFormat="1" ht="13.5" customHeight="1">
      <c r="A22" s="341">
        <v>2016</v>
      </c>
      <c r="B22" s="341"/>
      <c r="C22" s="269"/>
      <c r="D22" s="576"/>
      <c r="E22" s="269"/>
      <c r="F22" s="576"/>
      <c r="G22" s="266"/>
      <c r="H22" s="341">
        <f>SUM(H20:H21)</f>
        <v>17</v>
      </c>
      <c r="I22" s="372"/>
      <c r="J22" s="269"/>
      <c r="K22" s="90"/>
      <c r="L22" s="577"/>
      <c r="M22" s="578"/>
      <c r="N22" s="103"/>
      <c r="O22" s="103"/>
      <c r="P22" s="103"/>
      <c r="Q22" s="103"/>
      <c r="R22" s="103"/>
      <c r="S22" s="103"/>
      <c r="T22" s="103"/>
      <c r="U22" s="103"/>
      <c r="V22" s="103"/>
      <c r="W22" s="103"/>
    </row>
    <row r="23" spans="1:23" ht="13.5" customHeight="1">
      <c r="A23" s="565">
        <v>2017</v>
      </c>
      <c r="B23" s="199">
        <v>3</v>
      </c>
      <c r="C23" s="152" t="s">
        <v>164</v>
      </c>
      <c r="D23" s="152" t="s">
        <v>200</v>
      </c>
      <c r="E23" s="566" t="s">
        <v>222</v>
      </c>
      <c r="F23" s="567">
        <v>42799</v>
      </c>
      <c r="G23" s="568" t="s">
        <v>1650</v>
      </c>
      <c r="H23" s="199">
        <v>10</v>
      </c>
      <c r="I23" s="340" t="s">
        <v>1651</v>
      </c>
      <c r="J23" s="152"/>
      <c r="K23" s="340"/>
      <c r="L23" s="261"/>
      <c r="M23" s="189"/>
    </row>
    <row r="24" spans="1:23" ht="13.5" customHeight="1">
      <c r="A24" s="565">
        <v>2017</v>
      </c>
      <c r="B24" s="199">
        <v>3</v>
      </c>
      <c r="C24" s="152" t="s">
        <v>164</v>
      </c>
      <c r="D24" s="152" t="s">
        <v>200</v>
      </c>
      <c r="E24" s="566" t="s">
        <v>222</v>
      </c>
      <c r="F24" s="567">
        <v>42799</v>
      </c>
      <c r="G24" s="568" t="s">
        <v>1652</v>
      </c>
      <c r="H24" s="199">
        <v>3</v>
      </c>
      <c r="I24" s="340" t="s">
        <v>1653</v>
      </c>
      <c r="J24" s="152"/>
      <c r="K24" s="340"/>
      <c r="L24" s="261"/>
      <c r="M24" s="189"/>
    </row>
    <row r="25" spans="1:23" s="123" customFormat="1" ht="13.5" customHeight="1">
      <c r="A25" s="565">
        <v>2017</v>
      </c>
      <c r="B25" s="199"/>
      <c r="C25" s="152"/>
      <c r="D25" s="152"/>
      <c r="E25" s="566"/>
      <c r="F25" s="567"/>
      <c r="G25" s="568"/>
      <c r="H25" s="199">
        <f>SUM(H23:H24)</f>
        <v>13</v>
      </c>
      <c r="I25" s="340"/>
      <c r="J25" s="152"/>
      <c r="K25" s="340"/>
      <c r="L25" s="121"/>
      <c r="M25" s="122"/>
      <c r="N25" s="103"/>
      <c r="O25" s="103"/>
      <c r="P25" s="103"/>
      <c r="Q25" s="103"/>
      <c r="R25" s="103"/>
      <c r="S25" s="103"/>
      <c r="T25" s="103"/>
      <c r="U25" s="103"/>
      <c r="V25" s="103"/>
      <c r="W25" s="103"/>
    </row>
    <row r="26" spans="1:23" s="115" customFormat="1" ht="13.5" customHeight="1">
      <c r="A26" s="579">
        <v>2018</v>
      </c>
      <c r="B26" s="111">
        <v>4</v>
      </c>
      <c r="C26" s="170" t="s">
        <v>164</v>
      </c>
      <c r="D26" s="170" t="s">
        <v>200</v>
      </c>
      <c r="E26" s="580" t="s">
        <v>222</v>
      </c>
      <c r="F26" s="581">
        <v>43163</v>
      </c>
      <c r="G26" s="582" t="s">
        <v>1654</v>
      </c>
      <c r="H26" s="111">
        <v>7</v>
      </c>
      <c r="I26" s="115" t="s">
        <v>224</v>
      </c>
      <c r="J26" s="170"/>
      <c r="L26" s="113"/>
      <c r="M26" s="114"/>
      <c r="N26" s="113"/>
      <c r="O26" s="113"/>
      <c r="P26" s="113"/>
      <c r="Q26" s="113"/>
      <c r="R26" s="113"/>
      <c r="S26" s="113"/>
      <c r="T26" s="113"/>
      <c r="U26" s="113"/>
      <c r="V26" s="113"/>
      <c r="W26" s="113"/>
    </row>
    <row r="27" spans="1:23" s="123" customFormat="1" ht="13.5" customHeight="1">
      <c r="A27" s="579">
        <v>2018</v>
      </c>
      <c r="B27" s="199"/>
      <c r="C27" s="152"/>
      <c r="D27" s="152"/>
      <c r="E27" s="566"/>
      <c r="F27" s="567"/>
      <c r="G27" s="568"/>
      <c r="H27" s="111">
        <f>H26</f>
        <v>7</v>
      </c>
      <c r="I27" s="340"/>
      <c r="J27" s="152"/>
      <c r="K27" s="340"/>
      <c r="L27" s="121"/>
      <c r="M27" s="122"/>
      <c r="N27" s="103"/>
      <c r="O27" s="103"/>
      <c r="P27" s="103"/>
      <c r="Q27" s="103"/>
      <c r="R27" s="103"/>
      <c r="S27" s="103"/>
      <c r="T27" s="103"/>
      <c r="U27" s="103"/>
      <c r="V27" s="103"/>
      <c r="W27" s="103"/>
    </row>
    <row r="28" spans="1:23" s="123" customFormat="1" ht="13.5" customHeight="1">
      <c r="A28" s="569" t="s">
        <v>46</v>
      </c>
      <c r="B28" s="129"/>
      <c r="C28" s="146"/>
      <c r="D28" s="146" t="s">
        <v>225</v>
      </c>
      <c r="E28" s="570"/>
      <c r="F28" s="571"/>
      <c r="G28" s="572"/>
      <c r="H28" s="129">
        <f>H22+H25+H27</f>
        <v>37</v>
      </c>
      <c r="I28" s="573"/>
      <c r="J28" s="157"/>
      <c r="L28" s="103"/>
      <c r="M28" s="99"/>
      <c r="N28" s="103"/>
      <c r="O28" s="103"/>
      <c r="P28" s="103"/>
      <c r="Q28" s="103"/>
      <c r="R28" s="103"/>
      <c r="S28" s="103"/>
      <c r="T28" s="103"/>
      <c r="U28" s="103"/>
      <c r="V28" s="103"/>
      <c r="W28" s="103"/>
    </row>
    <row r="29" spans="1:23" ht="13.5" customHeight="1">
      <c r="E29" s="574"/>
      <c r="G29" s="575"/>
      <c r="H29" s="133"/>
      <c r="I29" s="90"/>
      <c r="M29" s="93"/>
    </row>
    <row r="30" spans="1:23" ht="13.5" customHeight="1">
      <c r="A30" s="199">
        <v>2017</v>
      </c>
      <c r="B30" s="199">
        <v>9</v>
      </c>
      <c r="C30" s="152" t="s">
        <v>91</v>
      </c>
      <c r="D30" s="583" t="s">
        <v>1655</v>
      </c>
      <c r="E30" s="116" t="s">
        <v>1656</v>
      </c>
      <c r="F30" s="567">
        <v>42988</v>
      </c>
      <c r="G30" s="152" t="s">
        <v>1657</v>
      </c>
      <c r="H30" s="199">
        <v>3</v>
      </c>
      <c r="I30" s="340" t="s">
        <v>1658</v>
      </c>
      <c r="J30" s="152"/>
      <c r="M30" s="349"/>
    </row>
    <row r="31" spans="1:23" ht="13.5" customHeight="1">
      <c r="A31" s="199">
        <v>2017</v>
      </c>
      <c r="B31" s="565">
        <v>5</v>
      </c>
      <c r="C31" s="152" t="s">
        <v>91</v>
      </c>
      <c r="D31" s="583" t="s">
        <v>1655</v>
      </c>
      <c r="E31" s="116" t="s">
        <v>227</v>
      </c>
      <c r="F31" s="567">
        <v>42876</v>
      </c>
      <c r="G31" s="152" t="s">
        <v>1659</v>
      </c>
      <c r="H31" s="199">
        <v>10</v>
      </c>
      <c r="I31" s="340" t="s">
        <v>1660</v>
      </c>
      <c r="J31" s="152"/>
      <c r="M31" s="189"/>
    </row>
    <row r="32" spans="1:23" ht="13.5" customHeight="1">
      <c r="A32" s="199">
        <v>2017</v>
      </c>
      <c r="B32" s="565">
        <v>5</v>
      </c>
      <c r="C32" s="152" t="s">
        <v>91</v>
      </c>
      <c r="D32" s="583" t="s">
        <v>1655</v>
      </c>
      <c r="E32" s="116" t="s">
        <v>227</v>
      </c>
      <c r="F32" s="567">
        <v>42876</v>
      </c>
      <c r="G32" s="152" t="s">
        <v>1661</v>
      </c>
      <c r="H32" s="199">
        <v>10</v>
      </c>
      <c r="I32" s="340" t="s">
        <v>1662</v>
      </c>
      <c r="J32" s="152"/>
      <c r="M32" s="189"/>
    </row>
    <row r="33" spans="1:23" ht="13.5" customHeight="1">
      <c r="A33" s="199">
        <v>2017</v>
      </c>
      <c r="B33" s="565">
        <v>5</v>
      </c>
      <c r="C33" s="152" t="s">
        <v>91</v>
      </c>
      <c r="D33" s="583" t="s">
        <v>1655</v>
      </c>
      <c r="E33" s="116" t="s">
        <v>1663</v>
      </c>
      <c r="F33" s="567">
        <v>42883</v>
      </c>
      <c r="G33" s="152" t="s">
        <v>1661</v>
      </c>
      <c r="H33" s="199">
        <v>5</v>
      </c>
      <c r="I33" s="340" t="s">
        <v>1664</v>
      </c>
      <c r="J33" s="152"/>
      <c r="M33" s="189"/>
    </row>
    <row r="34" spans="1:23" ht="13.5" customHeight="1">
      <c r="A34" s="199">
        <v>2017</v>
      </c>
      <c r="B34" s="565">
        <v>10</v>
      </c>
      <c r="C34" s="152" t="s">
        <v>91</v>
      </c>
      <c r="D34" s="583" t="s">
        <v>1655</v>
      </c>
      <c r="E34" s="116" t="s">
        <v>1665</v>
      </c>
      <c r="F34" s="567">
        <v>43022</v>
      </c>
      <c r="G34" s="152" t="s">
        <v>1666</v>
      </c>
      <c r="H34" s="199">
        <v>10</v>
      </c>
      <c r="I34" s="340" t="s">
        <v>236</v>
      </c>
      <c r="J34" s="152"/>
      <c r="M34" s="189"/>
    </row>
    <row r="35" spans="1:23" s="123" customFormat="1" ht="13.5" customHeight="1">
      <c r="A35" s="199">
        <v>2017</v>
      </c>
      <c r="B35" s="565"/>
      <c r="C35" s="152"/>
      <c r="D35" s="583"/>
      <c r="E35" s="116"/>
      <c r="F35" s="567"/>
      <c r="G35" s="152"/>
      <c r="H35" s="199">
        <f>SUM(H30:H34)</f>
        <v>38</v>
      </c>
      <c r="I35" s="340"/>
      <c r="J35" s="152"/>
      <c r="K35" s="90"/>
      <c r="L35" s="103"/>
      <c r="M35" s="122"/>
      <c r="N35" s="103"/>
      <c r="O35" s="103"/>
      <c r="P35" s="103"/>
      <c r="Q35" s="103"/>
      <c r="R35" s="103"/>
      <c r="S35" s="103"/>
      <c r="T35" s="103"/>
      <c r="U35" s="103"/>
      <c r="V35" s="103"/>
      <c r="W35" s="103"/>
    </row>
    <row r="36" spans="1:23" s="115" customFormat="1">
      <c r="A36" s="111">
        <v>2018</v>
      </c>
      <c r="B36" s="111">
        <v>5</v>
      </c>
      <c r="C36" s="170" t="s">
        <v>91</v>
      </c>
      <c r="D36" s="115" t="s">
        <v>226</v>
      </c>
      <c r="E36" s="115" t="s">
        <v>227</v>
      </c>
      <c r="F36" s="584">
        <v>43240</v>
      </c>
      <c r="G36" s="136" t="s">
        <v>1667</v>
      </c>
      <c r="H36" s="111">
        <v>7</v>
      </c>
      <c r="I36" s="115" t="s">
        <v>229</v>
      </c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</row>
    <row r="37" spans="1:23" s="115" customFormat="1">
      <c r="A37" s="111">
        <v>2018</v>
      </c>
      <c r="B37" s="111">
        <v>5</v>
      </c>
      <c r="C37" s="170" t="s">
        <v>91</v>
      </c>
      <c r="D37" s="115" t="s">
        <v>226</v>
      </c>
      <c r="E37" s="115" t="s">
        <v>227</v>
      </c>
      <c r="F37" s="584">
        <v>43240</v>
      </c>
      <c r="G37" s="136" t="s">
        <v>1668</v>
      </c>
      <c r="H37" s="111">
        <v>10</v>
      </c>
      <c r="I37" s="115" t="s">
        <v>231</v>
      </c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</row>
    <row r="38" spans="1:23" s="115" customFormat="1">
      <c r="A38" s="111">
        <v>2018</v>
      </c>
      <c r="B38" s="111">
        <v>11</v>
      </c>
      <c r="C38" s="170" t="s">
        <v>91</v>
      </c>
      <c r="D38" s="115" t="s">
        <v>226</v>
      </c>
      <c r="E38" s="115" t="s">
        <v>112</v>
      </c>
      <c r="F38" s="584">
        <v>43422</v>
      </c>
      <c r="G38" s="136" t="s">
        <v>1667</v>
      </c>
      <c r="H38" s="111">
        <v>5</v>
      </c>
      <c r="I38" s="115" t="s">
        <v>232</v>
      </c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</row>
    <row r="39" spans="1:23" s="115" customFormat="1">
      <c r="A39" s="111">
        <v>2018</v>
      </c>
      <c r="B39" s="111">
        <v>11</v>
      </c>
      <c r="C39" s="170" t="s">
        <v>91</v>
      </c>
      <c r="D39" s="115" t="s">
        <v>226</v>
      </c>
      <c r="E39" s="115" t="s">
        <v>112</v>
      </c>
      <c r="F39" s="584">
        <v>43422</v>
      </c>
      <c r="G39" s="136" t="s">
        <v>1667</v>
      </c>
      <c r="H39" s="111">
        <v>5</v>
      </c>
      <c r="I39" s="115" t="s">
        <v>233</v>
      </c>
      <c r="L39" s="113" t="s">
        <v>234</v>
      </c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</row>
    <row r="40" spans="1:23" s="115" customFormat="1">
      <c r="A40" s="111">
        <v>2018</v>
      </c>
      <c r="B40" s="111">
        <v>11</v>
      </c>
      <c r="C40" s="170" t="s">
        <v>91</v>
      </c>
      <c r="D40" s="115" t="s">
        <v>226</v>
      </c>
      <c r="E40" s="115" t="s">
        <v>112</v>
      </c>
      <c r="F40" s="584">
        <v>43422</v>
      </c>
      <c r="G40" s="136" t="s">
        <v>1669</v>
      </c>
      <c r="H40" s="111">
        <v>5</v>
      </c>
      <c r="I40" s="115" t="s">
        <v>236</v>
      </c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</row>
    <row r="41" spans="1:23" s="115" customFormat="1">
      <c r="A41" s="111">
        <v>2018</v>
      </c>
      <c r="B41" s="111">
        <v>11</v>
      </c>
      <c r="C41" s="170" t="s">
        <v>91</v>
      </c>
      <c r="D41" s="115" t="s">
        <v>226</v>
      </c>
      <c r="E41" s="115" t="s">
        <v>112</v>
      </c>
      <c r="F41" s="584">
        <v>43422</v>
      </c>
      <c r="G41" s="136" t="s">
        <v>1669</v>
      </c>
      <c r="H41" s="111">
        <v>0</v>
      </c>
      <c r="I41" s="115" t="s">
        <v>1670</v>
      </c>
      <c r="L41" s="113" t="s">
        <v>234</v>
      </c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</row>
    <row r="42" spans="1:23" s="115" customFormat="1">
      <c r="A42" s="111">
        <v>2018</v>
      </c>
      <c r="B42" s="111"/>
      <c r="C42" s="111"/>
      <c r="F42" s="584"/>
      <c r="G42" s="136"/>
      <c r="H42" s="111">
        <f>SUM(H36:H41)</f>
        <v>32</v>
      </c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</row>
    <row r="43" spans="1:23" s="123" customFormat="1" ht="13.5" customHeight="1">
      <c r="A43" s="129" t="s">
        <v>46</v>
      </c>
      <c r="B43" s="569"/>
      <c r="C43" s="146"/>
      <c r="D43" s="585" t="s">
        <v>245</v>
      </c>
      <c r="E43" s="125"/>
      <c r="F43" s="571"/>
      <c r="G43" s="146"/>
      <c r="H43" s="129">
        <f>H35+H42</f>
        <v>70</v>
      </c>
      <c r="I43" s="573"/>
      <c r="J43" s="157"/>
      <c r="L43" s="103"/>
      <c r="M43" s="99"/>
      <c r="N43" s="103"/>
      <c r="O43" s="103"/>
      <c r="P43" s="103"/>
      <c r="Q43" s="103"/>
      <c r="R43" s="103"/>
      <c r="S43" s="103"/>
      <c r="T43" s="103"/>
      <c r="U43" s="103"/>
      <c r="V43" s="103"/>
      <c r="W43" s="103"/>
    </row>
    <row r="44" spans="1:23" ht="13.5" customHeight="1">
      <c r="A44" s="133"/>
      <c r="B44" s="84"/>
      <c r="D44" s="586"/>
      <c r="E44" s="73"/>
      <c r="G44" s="88"/>
      <c r="H44" s="133"/>
      <c r="I44" s="90"/>
      <c r="M44" s="93"/>
    </row>
    <row r="45" spans="1:23" ht="13.5" customHeight="1">
      <c r="A45" s="587">
        <v>2016</v>
      </c>
      <c r="B45" s="588">
        <v>10</v>
      </c>
      <c r="C45" s="589" t="s">
        <v>164</v>
      </c>
      <c r="D45" s="589" t="s">
        <v>117</v>
      </c>
      <c r="E45" s="590" t="s">
        <v>227</v>
      </c>
      <c r="F45" s="590">
        <v>42652</v>
      </c>
      <c r="G45" s="591" t="s">
        <v>2704</v>
      </c>
      <c r="H45" s="588">
        <v>3</v>
      </c>
      <c r="I45" s="271" t="s">
        <v>2705</v>
      </c>
      <c r="J45" s="589"/>
      <c r="K45" s="2"/>
      <c r="L45" s="271"/>
      <c r="M45" s="93"/>
    </row>
    <row r="46" spans="1:23" ht="13.5" customHeight="1">
      <c r="A46" s="588">
        <v>2016</v>
      </c>
      <c r="B46" s="588">
        <v>6</v>
      </c>
      <c r="C46" s="589" t="s">
        <v>164</v>
      </c>
      <c r="D46" s="590" t="s">
        <v>117</v>
      </c>
      <c r="E46" s="589" t="s">
        <v>227</v>
      </c>
      <c r="F46" s="590">
        <v>42533</v>
      </c>
      <c r="G46" s="592" t="s">
        <v>2706</v>
      </c>
      <c r="H46" s="588">
        <v>7</v>
      </c>
      <c r="I46" s="271" t="s">
        <v>2707</v>
      </c>
      <c r="J46" s="589"/>
      <c r="K46" s="2"/>
      <c r="L46" s="271"/>
      <c r="M46" s="262"/>
    </row>
    <row r="47" spans="1:23" ht="13.5" customHeight="1">
      <c r="A47" s="588">
        <v>2016</v>
      </c>
      <c r="B47" s="588">
        <v>6</v>
      </c>
      <c r="C47" s="589" t="s">
        <v>164</v>
      </c>
      <c r="D47" s="590" t="s">
        <v>117</v>
      </c>
      <c r="E47" s="589" t="s">
        <v>227</v>
      </c>
      <c r="F47" s="590">
        <v>42533</v>
      </c>
      <c r="G47" s="592" t="s">
        <v>2708</v>
      </c>
      <c r="H47" s="588">
        <v>3</v>
      </c>
      <c r="I47" s="271" t="s">
        <v>2709</v>
      </c>
      <c r="J47" s="589"/>
      <c r="K47" s="2"/>
      <c r="L47" s="271"/>
      <c r="M47" s="262"/>
    </row>
    <row r="48" spans="1:23" s="123" customFormat="1" ht="13.5" customHeight="1">
      <c r="A48" s="588">
        <v>2016</v>
      </c>
      <c r="B48" s="588"/>
      <c r="C48" s="589"/>
      <c r="D48" s="590"/>
      <c r="E48" s="589"/>
      <c r="F48" s="590"/>
      <c r="G48" s="592"/>
      <c r="H48" s="588">
        <f>SUM(H45:H47)</f>
        <v>13</v>
      </c>
      <c r="I48" s="271"/>
      <c r="J48" s="589"/>
      <c r="K48" s="2"/>
      <c r="L48" s="577"/>
      <c r="M48" s="578"/>
      <c r="N48" s="103"/>
      <c r="O48" s="103"/>
      <c r="P48" s="103"/>
      <c r="Q48" s="103"/>
      <c r="R48" s="103"/>
      <c r="S48" s="103"/>
      <c r="T48" s="103"/>
      <c r="U48" s="103"/>
      <c r="V48" s="103"/>
      <c r="W48" s="103"/>
    </row>
    <row r="49" spans="1:23" ht="13.5" customHeight="1">
      <c r="A49" s="593">
        <v>2017</v>
      </c>
      <c r="B49" s="593">
        <v>9</v>
      </c>
      <c r="C49" s="594" t="s">
        <v>164</v>
      </c>
      <c r="D49" s="595" t="s">
        <v>117</v>
      </c>
      <c r="E49" s="596" t="s">
        <v>227</v>
      </c>
      <c r="F49" s="597">
        <v>42988</v>
      </c>
      <c r="G49" s="594" t="s">
        <v>2710</v>
      </c>
      <c r="H49" s="593">
        <v>7</v>
      </c>
      <c r="I49" s="261" t="s">
        <v>2711</v>
      </c>
      <c r="J49" s="594"/>
      <c r="K49" s="2"/>
      <c r="M49" s="349"/>
    </row>
    <row r="50" spans="1:23" ht="13.5" customHeight="1">
      <c r="A50" s="593">
        <v>2017</v>
      </c>
      <c r="B50" s="598">
        <v>5</v>
      </c>
      <c r="C50" s="594" t="s">
        <v>164</v>
      </c>
      <c r="D50" s="595" t="s">
        <v>117</v>
      </c>
      <c r="E50" s="596" t="s">
        <v>227</v>
      </c>
      <c r="F50" s="597">
        <v>42876</v>
      </c>
      <c r="G50" s="594" t="s">
        <v>2712</v>
      </c>
      <c r="H50" s="593">
        <v>10</v>
      </c>
      <c r="I50" s="261" t="s">
        <v>2713</v>
      </c>
      <c r="J50" s="594"/>
      <c r="K50" s="2"/>
      <c r="M50" s="189"/>
    </row>
    <row r="51" spans="1:23" ht="13.5" customHeight="1">
      <c r="A51" s="593">
        <v>2017</v>
      </c>
      <c r="B51" s="598">
        <v>10</v>
      </c>
      <c r="C51" s="594" t="s">
        <v>164</v>
      </c>
      <c r="D51" s="595" t="s">
        <v>117</v>
      </c>
      <c r="E51" s="596" t="s">
        <v>819</v>
      </c>
      <c r="F51" s="597">
        <v>43037</v>
      </c>
      <c r="G51" s="594" t="s">
        <v>2714</v>
      </c>
      <c r="H51" s="593">
        <v>10</v>
      </c>
      <c r="I51" s="261" t="s">
        <v>2715</v>
      </c>
      <c r="J51" s="594"/>
      <c r="K51" s="2"/>
      <c r="L51" s="2" t="s">
        <v>2716</v>
      </c>
      <c r="M51" s="189"/>
    </row>
    <row r="52" spans="1:23" s="123" customFormat="1" ht="13.5" customHeight="1">
      <c r="A52" s="593">
        <v>2017</v>
      </c>
      <c r="B52" s="598"/>
      <c r="C52" s="594"/>
      <c r="D52" s="595"/>
      <c r="E52" s="596"/>
      <c r="F52" s="597"/>
      <c r="G52" s="594"/>
      <c r="H52" s="593">
        <f>SUM(H49:H51)</f>
        <v>27</v>
      </c>
      <c r="I52" s="261"/>
      <c r="J52" s="594"/>
      <c r="K52" s="2"/>
      <c r="L52" s="103"/>
      <c r="M52" s="122"/>
      <c r="N52" s="103"/>
      <c r="O52" s="103"/>
      <c r="P52" s="103"/>
      <c r="Q52" s="103"/>
      <c r="R52" s="103"/>
      <c r="S52" s="103"/>
      <c r="T52" s="103"/>
      <c r="U52" s="103"/>
      <c r="V52" s="103"/>
      <c r="W52" s="103"/>
    </row>
    <row r="53" spans="1:23" s="115" customFormat="1" ht="13.5" customHeight="1">
      <c r="A53" s="599">
        <v>2018</v>
      </c>
      <c r="B53" s="600">
        <v>4</v>
      </c>
      <c r="C53" s="375" t="s">
        <v>164</v>
      </c>
      <c r="D53" s="601" t="s">
        <v>117</v>
      </c>
      <c r="E53" s="602" t="s">
        <v>222</v>
      </c>
      <c r="F53" s="603">
        <v>43163</v>
      </c>
      <c r="G53" s="375" t="s">
        <v>2717</v>
      </c>
      <c r="H53" s="599">
        <v>7</v>
      </c>
      <c r="I53" s="113" t="s">
        <v>2718</v>
      </c>
      <c r="J53" s="375"/>
      <c r="K53" s="113"/>
      <c r="L53" s="113"/>
      <c r="M53" s="114"/>
      <c r="N53" s="113"/>
      <c r="O53" s="113"/>
      <c r="P53" s="113"/>
      <c r="Q53" s="113"/>
      <c r="R53" s="113"/>
      <c r="S53" s="113"/>
      <c r="T53" s="113"/>
      <c r="U53" s="113"/>
      <c r="V53" s="113"/>
      <c r="W53" s="113"/>
    </row>
    <row r="54" spans="1:23" s="123" customFormat="1" ht="13.5" customHeight="1">
      <c r="A54" s="599">
        <v>2018</v>
      </c>
      <c r="B54" s="600">
        <v>4</v>
      </c>
      <c r="C54" s="375" t="s">
        <v>164</v>
      </c>
      <c r="D54" s="601" t="s">
        <v>117</v>
      </c>
      <c r="E54" s="602" t="s">
        <v>222</v>
      </c>
      <c r="F54" s="603">
        <v>43163</v>
      </c>
      <c r="G54" s="375" t="s">
        <v>2719</v>
      </c>
      <c r="H54" s="599">
        <v>10</v>
      </c>
      <c r="I54" s="113" t="s">
        <v>1651</v>
      </c>
      <c r="J54" s="594"/>
      <c r="K54" s="2"/>
      <c r="L54" s="103"/>
      <c r="M54" s="122"/>
      <c r="N54" s="103"/>
      <c r="O54" s="103"/>
      <c r="P54" s="103"/>
      <c r="Q54" s="103"/>
      <c r="R54" s="103"/>
      <c r="S54" s="103"/>
      <c r="T54" s="103"/>
      <c r="U54" s="103"/>
      <c r="V54" s="103"/>
      <c r="W54" s="103"/>
    </row>
    <row r="55" spans="1:23" s="123" customFormat="1" ht="13.5" customHeight="1">
      <c r="A55" s="599">
        <v>2018</v>
      </c>
      <c r="B55" s="600">
        <v>4</v>
      </c>
      <c r="C55" s="375" t="s">
        <v>164</v>
      </c>
      <c r="D55" s="601" t="s">
        <v>117</v>
      </c>
      <c r="E55" s="602" t="s">
        <v>222</v>
      </c>
      <c r="F55" s="603">
        <v>43163</v>
      </c>
      <c r="G55" s="375" t="s">
        <v>2720</v>
      </c>
      <c r="H55" s="599">
        <v>3</v>
      </c>
      <c r="I55" s="113" t="s">
        <v>2281</v>
      </c>
      <c r="J55" s="594"/>
      <c r="K55" s="2"/>
      <c r="L55" s="103"/>
      <c r="M55" s="122"/>
      <c r="N55" s="103"/>
      <c r="O55" s="103"/>
      <c r="P55" s="103"/>
      <c r="Q55" s="103"/>
      <c r="R55" s="103"/>
      <c r="S55" s="103"/>
      <c r="T55" s="103"/>
      <c r="U55" s="103"/>
      <c r="V55" s="103"/>
      <c r="W55" s="103"/>
    </row>
    <row r="56" spans="1:23" s="115" customFormat="1">
      <c r="A56" s="599">
        <v>2018</v>
      </c>
      <c r="B56" s="599">
        <v>5</v>
      </c>
      <c r="C56" s="375" t="s">
        <v>164</v>
      </c>
      <c r="D56" s="113" t="s">
        <v>117</v>
      </c>
      <c r="E56" s="113" t="s">
        <v>227</v>
      </c>
      <c r="F56" s="604">
        <v>43240</v>
      </c>
      <c r="G56" s="605" t="s">
        <v>2721</v>
      </c>
      <c r="H56" s="599">
        <v>3</v>
      </c>
      <c r="I56" s="113" t="s">
        <v>2722</v>
      </c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</row>
    <row r="57" spans="1:23" s="123" customFormat="1" ht="13.5" customHeight="1">
      <c r="A57" s="599">
        <v>2018</v>
      </c>
      <c r="B57" s="598"/>
      <c r="C57" s="594"/>
      <c r="D57" s="595"/>
      <c r="E57" s="596"/>
      <c r="F57" s="597"/>
      <c r="G57" s="594"/>
      <c r="H57" s="599">
        <f>SUM(H53:H56)</f>
        <v>23</v>
      </c>
      <c r="I57" s="261"/>
      <c r="J57" s="594"/>
      <c r="K57" s="2"/>
      <c r="L57" s="103"/>
      <c r="M57" s="122"/>
      <c r="N57" s="103"/>
      <c r="O57" s="103"/>
      <c r="P57" s="103"/>
      <c r="Q57" s="103"/>
      <c r="R57" s="103"/>
      <c r="S57" s="103"/>
      <c r="T57" s="103"/>
      <c r="U57" s="103"/>
      <c r="V57" s="103"/>
      <c r="W57" s="103"/>
    </row>
    <row r="58" spans="1:23" s="123" customFormat="1" ht="13.5" customHeight="1">
      <c r="A58" s="606" t="s">
        <v>46</v>
      </c>
      <c r="B58" s="607"/>
      <c r="C58" s="608"/>
      <c r="D58" s="609" t="s">
        <v>1674</v>
      </c>
      <c r="E58" s="610"/>
      <c r="F58" s="611"/>
      <c r="G58" s="608"/>
      <c r="H58" s="606">
        <f>H48+H52+H57</f>
        <v>63</v>
      </c>
      <c r="I58" s="612"/>
      <c r="J58" s="100"/>
      <c r="K58" s="103"/>
      <c r="L58" s="103"/>
      <c r="M58" s="99"/>
      <c r="N58" s="103"/>
      <c r="O58" s="103"/>
      <c r="P58" s="103"/>
      <c r="Q58" s="103"/>
      <c r="R58" s="103"/>
      <c r="S58" s="103"/>
      <c r="T58" s="103"/>
      <c r="U58" s="103"/>
      <c r="V58" s="103"/>
      <c r="W58" s="103"/>
    </row>
    <row r="59" spans="1:23" ht="13.5" customHeight="1">
      <c r="A59" s="133"/>
      <c r="B59" s="84"/>
      <c r="D59" s="586"/>
      <c r="E59" s="73"/>
      <c r="G59" s="88"/>
      <c r="H59" s="133"/>
      <c r="I59" s="90"/>
      <c r="M59" s="93"/>
    </row>
    <row r="60" spans="1:23" ht="13.5" customHeight="1">
      <c r="A60" s="613">
        <v>2016</v>
      </c>
      <c r="B60" s="341">
        <v>6</v>
      </c>
      <c r="C60" s="269" t="s">
        <v>164</v>
      </c>
      <c r="D60" s="269" t="s">
        <v>1607</v>
      </c>
      <c r="E60" s="576" t="s">
        <v>1675</v>
      </c>
      <c r="F60" s="576">
        <v>42525</v>
      </c>
      <c r="G60" s="266" t="s">
        <v>2723</v>
      </c>
      <c r="H60" s="277">
        <v>10</v>
      </c>
      <c r="I60" s="269" t="s">
        <v>626</v>
      </c>
      <c r="J60" s="269"/>
      <c r="L60" s="271"/>
      <c r="M60" s="262"/>
    </row>
    <row r="61" spans="1:23" ht="13.5" customHeight="1">
      <c r="A61" s="613">
        <v>2016</v>
      </c>
      <c r="B61" s="341"/>
      <c r="C61" s="269"/>
      <c r="D61" s="269"/>
      <c r="E61" s="576"/>
      <c r="F61" s="576"/>
      <c r="G61" s="266"/>
      <c r="H61" s="277">
        <f>SUM(H60)</f>
        <v>10</v>
      </c>
      <c r="I61" s="269"/>
      <c r="J61" s="269"/>
      <c r="L61" s="271"/>
      <c r="M61" s="262"/>
    </row>
    <row r="62" spans="1:23" ht="13.5" customHeight="1">
      <c r="A62" s="565">
        <v>2017</v>
      </c>
      <c r="B62" s="199">
        <v>6</v>
      </c>
      <c r="C62" s="152" t="s">
        <v>164</v>
      </c>
      <c r="D62" s="152" t="s">
        <v>1607</v>
      </c>
      <c r="E62" s="567" t="s">
        <v>1675</v>
      </c>
      <c r="F62" s="567">
        <v>42889</v>
      </c>
      <c r="G62" s="116" t="s">
        <v>1676</v>
      </c>
      <c r="H62" s="469">
        <v>5</v>
      </c>
      <c r="I62" s="152" t="s">
        <v>352</v>
      </c>
      <c r="J62" s="152"/>
      <c r="K62" s="340"/>
      <c r="L62" s="261"/>
      <c r="M62" s="189"/>
      <c r="N62" s="261"/>
    </row>
    <row r="63" spans="1:23" s="123" customFormat="1" ht="13.5" customHeight="1">
      <c r="A63" s="565">
        <v>2017</v>
      </c>
      <c r="B63" s="199"/>
      <c r="C63" s="152"/>
      <c r="D63" s="152"/>
      <c r="E63" s="567"/>
      <c r="F63" s="567"/>
      <c r="G63" s="116"/>
      <c r="H63" s="469">
        <f>SUM(H62)</f>
        <v>5</v>
      </c>
      <c r="I63" s="152"/>
      <c r="J63" s="152"/>
      <c r="K63" s="340"/>
      <c r="L63" s="121"/>
      <c r="M63" s="122"/>
      <c r="N63" s="121"/>
      <c r="O63" s="103"/>
      <c r="P63" s="103"/>
      <c r="Q63" s="103"/>
      <c r="R63" s="103"/>
      <c r="S63" s="103"/>
      <c r="T63" s="103"/>
      <c r="U63" s="103"/>
      <c r="V63" s="103"/>
      <c r="W63" s="103"/>
    </row>
    <row r="64" spans="1:23" ht="13.5" customHeight="1">
      <c r="A64" s="569" t="s">
        <v>46</v>
      </c>
      <c r="B64" s="129"/>
      <c r="C64" s="146"/>
      <c r="D64" s="146" t="s">
        <v>1677</v>
      </c>
      <c r="E64" s="571"/>
      <c r="F64" s="571"/>
      <c r="G64" s="125"/>
      <c r="H64" s="264">
        <f>H61+H63</f>
        <v>15</v>
      </c>
      <c r="I64" s="146"/>
      <c r="M64" s="93"/>
    </row>
    <row r="65" spans="1:13" ht="13.5" customHeight="1">
      <c r="E65" s="86"/>
      <c r="G65" s="73"/>
      <c r="M65" s="93"/>
    </row>
    <row r="66" spans="1:13" ht="13.5" customHeight="1">
      <c r="A66" s="613">
        <v>2016</v>
      </c>
      <c r="B66" s="341">
        <v>3</v>
      </c>
      <c r="C66" s="269" t="s">
        <v>164</v>
      </c>
      <c r="D66" s="269" t="s">
        <v>1608</v>
      </c>
      <c r="E66" s="576" t="s">
        <v>222</v>
      </c>
      <c r="F66" s="576">
        <v>42435</v>
      </c>
      <c r="G66" s="266" t="s">
        <v>2724</v>
      </c>
      <c r="H66" s="277">
        <v>3</v>
      </c>
      <c r="I66" s="372" t="s">
        <v>1903</v>
      </c>
      <c r="J66" s="269"/>
      <c r="L66" s="271"/>
      <c r="M66" s="262"/>
    </row>
    <row r="67" spans="1:13" ht="13.5" customHeight="1">
      <c r="A67" s="613">
        <v>2016</v>
      </c>
      <c r="B67" s="341">
        <v>10</v>
      </c>
      <c r="C67" s="269" t="s">
        <v>164</v>
      </c>
      <c r="D67" s="269" t="s">
        <v>1608</v>
      </c>
      <c r="E67" s="576" t="s">
        <v>227</v>
      </c>
      <c r="F67" s="576">
        <v>42652</v>
      </c>
      <c r="G67" s="614" t="s">
        <v>2725</v>
      </c>
      <c r="H67" s="341">
        <v>3</v>
      </c>
      <c r="I67" s="372" t="s">
        <v>1897</v>
      </c>
      <c r="J67" s="269"/>
      <c r="L67" s="271"/>
      <c r="M67" s="93"/>
    </row>
    <row r="68" spans="1:13" ht="13.5" customHeight="1">
      <c r="A68" s="613">
        <v>2016</v>
      </c>
      <c r="B68" s="341"/>
      <c r="C68" s="269"/>
      <c r="D68" s="269"/>
      <c r="E68" s="576"/>
      <c r="F68" s="576"/>
      <c r="G68" s="614"/>
      <c r="H68" s="341">
        <f>SUM(H66:H67)</f>
        <v>6</v>
      </c>
      <c r="I68" s="372"/>
      <c r="J68" s="269"/>
      <c r="L68" s="271"/>
      <c r="M68" s="93"/>
    </row>
    <row r="69" spans="1:13" ht="13.5" customHeight="1">
      <c r="A69" s="199">
        <v>2017</v>
      </c>
      <c r="B69" s="565">
        <v>5</v>
      </c>
      <c r="C69" s="152" t="s">
        <v>164</v>
      </c>
      <c r="D69" s="583" t="s">
        <v>1608</v>
      </c>
      <c r="E69" s="116" t="s">
        <v>227</v>
      </c>
      <c r="F69" s="567">
        <v>42876</v>
      </c>
      <c r="G69" s="152" t="s">
        <v>1678</v>
      </c>
      <c r="H69" s="199">
        <v>7</v>
      </c>
      <c r="I69" s="340" t="s">
        <v>1679</v>
      </c>
      <c r="J69" s="152"/>
      <c r="M69" s="189"/>
    </row>
    <row r="70" spans="1:13" ht="13.5" customHeight="1">
      <c r="A70" s="199">
        <v>2017</v>
      </c>
      <c r="B70" s="565"/>
      <c r="C70" s="152"/>
      <c r="D70" s="583"/>
      <c r="E70" s="116"/>
      <c r="F70" s="567"/>
      <c r="G70" s="152"/>
      <c r="H70" s="199">
        <f>SUM(H69)</f>
        <v>7</v>
      </c>
      <c r="I70" s="340"/>
      <c r="J70" s="152"/>
      <c r="M70" s="189"/>
    </row>
    <row r="71" spans="1:13" ht="13.5" customHeight="1">
      <c r="A71" s="129" t="s">
        <v>46</v>
      </c>
      <c r="B71" s="569"/>
      <c r="C71" s="146"/>
      <c r="D71" s="585" t="s">
        <v>1680</v>
      </c>
      <c r="E71" s="125"/>
      <c r="F71" s="571"/>
      <c r="G71" s="146"/>
      <c r="H71" s="129">
        <f>H68+H70</f>
        <v>13</v>
      </c>
      <c r="I71" s="573"/>
      <c r="M71" s="93"/>
    </row>
    <row r="72" spans="1:13" ht="13.5" customHeight="1">
      <c r="A72" s="133"/>
      <c r="B72" s="84"/>
      <c r="D72" s="586"/>
      <c r="E72" s="73"/>
      <c r="G72" s="88"/>
      <c r="H72" s="133"/>
      <c r="I72" s="90"/>
      <c r="M72" s="93"/>
    </row>
    <row r="73" spans="1:13" ht="13.5" customHeight="1">
      <c r="A73" s="613">
        <v>2016</v>
      </c>
      <c r="B73" s="341">
        <v>3</v>
      </c>
      <c r="C73" s="269" t="s">
        <v>91</v>
      </c>
      <c r="D73" s="269" t="s">
        <v>114</v>
      </c>
      <c r="E73" s="576" t="s">
        <v>222</v>
      </c>
      <c r="F73" s="576">
        <v>42435</v>
      </c>
      <c r="G73" s="266" t="s">
        <v>2726</v>
      </c>
      <c r="H73" s="277">
        <v>10</v>
      </c>
      <c r="I73" s="372" t="s">
        <v>1828</v>
      </c>
      <c r="J73" s="269"/>
      <c r="L73" s="271"/>
      <c r="M73" s="296"/>
    </row>
    <row r="74" spans="1:13" ht="13.5" customHeight="1">
      <c r="A74" s="341">
        <v>2016</v>
      </c>
      <c r="B74" s="341">
        <v>3</v>
      </c>
      <c r="C74" s="269" t="s">
        <v>91</v>
      </c>
      <c r="D74" s="269" t="s">
        <v>114</v>
      </c>
      <c r="E74" s="269" t="s">
        <v>222</v>
      </c>
      <c r="F74" s="576">
        <v>42435</v>
      </c>
      <c r="G74" s="266" t="s">
        <v>2727</v>
      </c>
      <c r="H74" s="277">
        <v>7</v>
      </c>
      <c r="I74" s="372" t="s">
        <v>1688</v>
      </c>
      <c r="J74" s="269"/>
      <c r="L74" s="271"/>
      <c r="M74" s="296"/>
    </row>
    <row r="75" spans="1:13" ht="13.5" customHeight="1">
      <c r="A75" s="341">
        <v>2016</v>
      </c>
      <c r="B75" s="341">
        <v>6</v>
      </c>
      <c r="C75" s="269" t="s">
        <v>91</v>
      </c>
      <c r="D75" s="576" t="s">
        <v>114</v>
      </c>
      <c r="E75" s="269" t="s">
        <v>227</v>
      </c>
      <c r="F75" s="576">
        <v>42533</v>
      </c>
      <c r="G75" s="266" t="s">
        <v>2728</v>
      </c>
      <c r="H75" s="341">
        <v>7</v>
      </c>
      <c r="I75" s="372" t="s">
        <v>2729</v>
      </c>
      <c r="J75" s="269"/>
      <c r="L75" s="271"/>
      <c r="M75" s="93"/>
    </row>
    <row r="76" spans="1:13" ht="13.5" customHeight="1">
      <c r="A76" s="341">
        <v>2016</v>
      </c>
      <c r="B76" s="341">
        <v>6</v>
      </c>
      <c r="C76" s="269" t="s">
        <v>91</v>
      </c>
      <c r="D76" s="576" t="s">
        <v>114</v>
      </c>
      <c r="E76" s="269" t="s">
        <v>227</v>
      </c>
      <c r="F76" s="576">
        <v>42533</v>
      </c>
      <c r="G76" s="266" t="s">
        <v>2730</v>
      </c>
      <c r="H76" s="341">
        <v>7</v>
      </c>
      <c r="I76" s="372" t="s">
        <v>2731</v>
      </c>
      <c r="J76" s="269"/>
      <c r="L76" s="271"/>
      <c r="M76" s="93"/>
    </row>
    <row r="77" spans="1:13" ht="13.5" customHeight="1">
      <c r="A77" s="341">
        <v>2016</v>
      </c>
      <c r="B77" s="341">
        <v>6</v>
      </c>
      <c r="C77" s="269" t="s">
        <v>91</v>
      </c>
      <c r="D77" s="576" t="s">
        <v>114</v>
      </c>
      <c r="E77" s="269" t="s">
        <v>227</v>
      </c>
      <c r="F77" s="576">
        <v>42533</v>
      </c>
      <c r="G77" s="266" t="s">
        <v>2732</v>
      </c>
      <c r="H77" s="341">
        <v>3</v>
      </c>
      <c r="I77" s="372" t="s">
        <v>2252</v>
      </c>
      <c r="J77" s="269"/>
      <c r="L77" s="271"/>
      <c r="M77" s="93"/>
    </row>
    <row r="78" spans="1:13" ht="13.5" customHeight="1">
      <c r="A78" s="613">
        <v>2016</v>
      </c>
      <c r="B78" s="341">
        <v>10</v>
      </c>
      <c r="C78" s="269" t="s">
        <v>91</v>
      </c>
      <c r="D78" s="269" t="s">
        <v>114</v>
      </c>
      <c r="E78" s="576" t="s">
        <v>227</v>
      </c>
      <c r="F78" s="576">
        <v>42652</v>
      </c>
      <c r="G78" s="614" t="s">
        <v>2733</v>
      </c>
      <c r="H78" s="341">
        <v>3</v>
      </c>
      <c r="I78" s="372" t="s">
        <v>2734</v>
      </c>
      <c r="J78" s="269"/>
      <c r="L78" s="271"/>
      <c r="M78" s="93"/>
    </row>
    <row r="79" spans="1:13" ht="13.5" customHeight="1">
      <c r="A79" s="613">
        <v>2016</v>
      </c>
      <c r="B79" s="341">
        <v>10</v>
      </c>
      <c r="C79" s="269" t="s">
        <v>91</v>
      </c>
      <c r="D79" s="269" t="s">
        <v>114</v>
      </c>
      <c r="E79" s="576" t="s">
        <v>227</v>
      </c>
      <c r="F79" s="576">
        <v>42652</v>
      </c>
      <c r="G79" s="614" t="s">
        <v>2735</v>
      </c>
      <c r="H79" s="341">
        <v>10</v>
      </c>
      <c r="I79" s="372" t="s">
        <v>1697</v>
      </c>
      <c r="J79" s="269"/>
      <c r="L79" s="271"/>
      <c r="M79" s="93"/>
    </row>
    <row r="80" spans="1:13" ht="13.5" customHeight="1">
      <c r="A80" s="613">
        <v>2016</v>
      </c>
      <c r="B80" s="341">
        <v>11</v>
      </c>
      <c r="C80" s="269" t="s">
        <v>91</v>
      </c>
      <c r="D80" s="269" t="s">
        <v>114</v>
      </c>
      <c r="E80" s="576" t="s">
        <v>500</v>
      </c>
      <c r="F80" s="576">
        <v>42686</v>
      </c>
      <c r="G80" s="614" t="s">
        <v>257</v>
      </c>
      <c r="H80" s="341">
        <v>10</v>
      </c>
      <c r="I80" s="372" t="s">
        <v>626</v>
      </c>
      <c r="J80" s="269"/>
      <c r="L80" s="271"/>
      <c r="M80" s="93"/>
    </row>
    <row r="81" spans="1:23" ht="13.5" customHeight="1">
      <c r="A81" s="613">
        <v>2016</v>
      </c>
      <c r="B81" s="341"/>
      <c r="C81" s="269"/>
      <c r="D81" s="269"/>
      <c r="E81" s="576"/>
      <c r="F81" s="576"/>
      <c r="G81" s="614"/>
      <c r="H81" s="341">
        <f>SUM(H73:H80)</f>
        <v>57</v>
      </c>
      <c r="I81" s="372"/>
      <c r="J81" s="269"/>
      <c r="L81" s="271"/>
      <c r="M81" s="93"/>
    </row>
    <row r="82" spans="1:23" ht="13.5" customHeight="1">
      <c r="A82" s="565">
        <v>2017</v>
      </c>
      <c r="B82" s="199">
        <v>3</v>
      </c>
      <c r="C82" s="152" t="s">
        <v>91</v>
      </c>
      <c r="D82" s="152" t="s">
        <v>114</v>
      </c>
      <c r="E82" s="566" t="s">
        <v>222</v>
      </c>
      <c r="F82" s="567">
        <v>42799</v>
      </c>
      <c r="G82" s="568" t="s">
        <v>1681</v>
      </c>
      <c r="H82" s="199">
        <v>3</v>
      </c>
      <c r="I82" s="340" t="s">
        <v>719</v>
      </c>
      <c r="J82" s="152"/>
      <c r="K82" s="340"/>
      <c r="L82" s="261"/>
      <c r="M82" s="189"/>
    </row>
    <row r="83" spans="1:23" ht="13.5" customHeight="1">
      <c r="A83" s="565">
        <v>2017</v>
      </c>
      <c r="B83" s="199">
        <v>3</v>
      </c>
      <c r="C83" s="152" t="s">
        <v>91</v>
      </c>
      <c r="D83" s="152" t="s">
        <v>114</v>
      </c>
      <c r="E83" s="566" t="s">
        <v>222</v>
      </c>
      <c r="F83" s="567">
        <v>42799</v>
      </c>
      <c r="G83" s="568" t="s">
        <v>1682</v>
      </c>
      <c r="H83" s="199">
        <v>7</v>
      </c>
      <c r="I83" s="340" t="s">
        <v>1683</v>
      </c>
      <c r="J83" s="152"/>
      <c r="K83" s="340"/>
      <c r="L83" s="261"/>
      <c r="M83" s="189"/>
    </row>
    <row r="84" spans="1:23" ht="13.5" customHeight="1">
      <c r="A84" s="565">
        <v>2017</v>
      </c>
      <c r="B84" s="199">
        <v>3</v>
      </c>
      <c r="C84" s="152" t="s">
        <v>91</v>
      </c>
      <c r="D84" s="152" t="s">
        <v>114</v>
      </c>
      <c r="E84" s="566" t="s">
        <v>222</v>
      </c>
      <c r="F84" s="567">
        <v>42799</v>
      </c>
      <c r="G84" s="568" t="s">
        <v>1684</v>
      </c>
      <c r="H84" s="199">
        <v>10</v>
      </c>
      <c r="I84" s="340" t="s">
        <v>1126</v>
      </c>
      <c r="J84" s="152"/>
      <c r="K84" s="340"/>
      <c r="L84" s="261"/>
      <c r="M84" s="189"/>
    </row>
    <row r="85" spans="1:23" ht="13.5" customHeight="1">
      <c r="A85" s="565">
        <v>2017</v>
      </c>
      <c r="B85" s="199">
        <v>3</v>
      </c>
      <c r="C85" s="152" t="s">
        <v>91</v>
      </c>
      <c r="D85" s="152" t="s">
        <v>114</v>
      </c>
      <c r="E85" s="566" t="s">
        <v>222</v>
      </c>
      <c r="F85" s="567">
        <v>42799</v>
      </c>
      <c r="G85" s="568" t="s">
        <v>1685</v>
      </c>
      <c r="H85" s="199">
        <v>10</v>
      </c>
      <c r="I85" s="340" t="s">
        <v>1686</v>
      </c>
      <c r="J85" s="152"/>
      <c r="K85" s="340"/>
      <c r="L85" s="261"/>
      <c r="M85" s="189"/>
    </row>
    <row r="86" spans="1:23" ht="13.5" customHeight="1">
      <c r="A86" s="565">
        <v>2017</v>
      </c>
      <c r="B86" s="199">
        <v>3</v>
      </c>
      <c r="C86" s="152" t="s">
        <v>91</v>
      </c>
      <c r="D86" s="152" t="s">
        <v>114</v>
      </c>
      <c r="E86" s="566" t="s">
        <v>222</v>
      </c>
      <c r="F86" s="567">
        <v>42799</v>
      </c>
      <c r="G86" s="568" t="s">
        <v>1687</v>
      </c>
      <c r="H86" s="199">
        <v>7</v>
      </c>
      <c r="I86" s="340" t="s">
        <v>1688</v>
      </c>
      <c r="J86" s="152"/>
      <c r="K86" s="340"/>
      <c r="L86" s="261"/>
      <c r="M86" s="189"/>
    </row>
    <row r="87" spans="1:23" ht="13.5" customHeight="1">
      <c r="A87" s="565">
        <v>2017</v>
      </c>
      <c r="B87" s="199">
        <v>3</v>
      </c>
      <c r="C87" s="152" t="s">
        <v>91</v>
      </c>
      <c r="D87" s="152" t="s">
        <v>114</v>
      </c>
      <c r="E87" s="566" t="s">
        <v>222</v>
      </c>
      <c r="F87" s="567">
        <v>42799</v>
      </c>
      <c r="G87" s="568" t="s">
        <v>1689</v>
      </c>
      <c r="H87" s="199">
        <v>10</v>
      </c>
      <c r="I87" s="340" t="s">
        <v>1690</v>
      </c>
      <c r="J87" s="152"/>
      <c r="K87" s="340"/>
      <c r="L87" s="261"/>
      <c r="M87" s="189"/>
    </row>
    <row r="88" spans="1:23" ht="13.5" customHeight="1">
      <c r="A88" s="565">
        <v>2017</v>
      </c>
      <c r="B88" s="199">
        <v>3</v>
      </c>
      <c r="C88" s="152" t="s">
        <v>91</v>
      </c>
      <c r="D88" s="152" t="s">
        <v>114</v>
      </c>
      <c r="E88" s="566" t="s">
        <v>222</v>
      </c>
      <c r="F88" s="567">
        <v>42799</v>
      </c>
      <c r="G88" s="568" t="s">
        <v>1691</v>
      </c>
      <c r="H88" s="199">
        <v>7</v>
      </c>
      <c r="I88" s="340" t="s">
        <v>1039</v>
      </c>
      <c r="J88" s="152"/>
      <c r="K88" s="340"/>
      <c r="L88" s="261"/>
      <c r="M88" s="189"/>
    </row>
    <row r="89" spans="1:23" ht="13.5" customHeight="1">
      <c r="A89" s="565">
        <v>2017</v>
      </c>
      <c r="B89" s="199">
        <v>3</v>
      </c>
      <c r="C89" s="152" t="s">
        <v>91</v>
      </c>
      <c r="D89" s="152" t="s">
        <v>114</v>
      </c>
      <c r="E89" s="566" t="s">
        <v>255</v>
      </c>
      <c r="F89" s="567">
        <v>42820</v>
      </c>
      <c r="G89" s="568" t="s">
        <v>1692</v>
      </c>
      <c r="H89" s="199">
        <v>5</v>
      </c>
      <c r="I89" s="340" t="s">
        <v>670</v>
      </c>
      <c r="J89" s="152"/>
      <c r="K89" s="340"/>
      <c r="L89" s="261"/>
      <c r="M89" s="189"/>
    </row>
    <row r="90" spans="1:23" ht="13.5" customHeight="1">
      <c r="A90" s="199">
        <v>2017</v>
      </c>
      <c r="B90" s="565">
        <v>5</v>
      </c>
      <c r="C90" s="152" t="s">
        <v>91</v>
      </c>
      <c r="D90" s="583" t="s">
        <v>114</v>
      </c>
      <c r="E90" s="116" t="s">
        <v>227</v>
      </c>
      <c r="F90" s="567">
        <v>42876</v>
      </c>
      <c r="G90" s="152" t="s">
        <v>1693</v>
      </c>
      <c r="H90" s="199">
        <v>3</v>
      </c>
      <c r="I90" s="340" t="s">
        <v>1694</v>
      </c>
      <c r="J90" s="152"/>
      <c r="M90" s="189"/>
    </row>
    <row r="91" spans="1:23" ht="13.5" customHeight="1">
      <c r="A91" s="199">
        <v>2017</v>
      </c>
      <c r="B91" s="565">
        <v>5</v>
      </c>
      <c r="C91" s="152" t="s">
        <v>91</v>
      </c>
      <c r="D91" s="583" t="s">
        <v>114</v>
      </c>
      <c r="E91" s="116" t="s">
        <v>227</v>
      </c>
      <c r="F91" s="567">
        <v>42876</v>
      </c>
      <c r="G91" s="152" t="s">
        <v>261</v>
      </c>
      <c r="H91" s="199">
        <v>7</v>
      </c>
      <c r="I91" s="340" t="s">
        <v>1695</v>
      </c>
      <c r="J91" s="152"/>
      <c r="M91" s="189"/>
    </row>
    <row r="92" spans="1:23" ht="13.5" customHeight="1">
      <c r="A92" s="199">
        <v>2017</v>
      </c>
      <c r="B92" s="199">
        <v>9</v>
      </c>
      <c r="C92" s="152" t="s">
        <v>91</v>
      </c>
      <c r="D92" s="583" t="s">
        <v>114</v>
      </c>
      <c r="E92" s="116" t="s">
        <v>227</v>
      </c>
      <c r="F92" s="567">
        <v>42988</v>
      </c>
      <c r="G92" s="152" t="s">
        <v>1696</v>
      </c>
      <c r="H92" s="199">
        <v>10</v>
      </c>
      <c r="I92" s="340" t="s">
        <v>1697</v>
      </c>
      <c r="J92" s="152"/>
      <c r="M92" s="349"/>
    </row>
    <row r="93" spans="1:23" ht="13.5" customHeight="1">
      <c r="A93" s="199">
        <v>2017</v>
      </c>
      <c r="B93" s="199"/>
      <c r="C93" s="152"/>
      <c r="D93" s="583"/>
      <c r="E93" s="116"/>
      <c r="F93" s="567"/>
      <c r="G93" s="152"/>
      <c r="H93" s="199">
        <f>SUM(H82:H92)</f>
        <v>79</v>
      </c>
      <c r="I93" s="340"/>
      <c r="J93" s="152"/>
      <c r="M93" s="349"/>
    </row>
    <row r="94" spans="1:23" s="115" customFormat="1" ht="13.5" customHeight="1">
      <c r="A94" s="111">
        <v>2018</v>
      </c>
      <c r="B94" s="111">
        <v>3</v>
      </c>
      <c r="C94" s="170" t="s">
        <v>91</v>
      </c>
      <c r="D94" s="615" t="s">
        <v>114</v>
      </c>
      <c r="E94" s="107" t="s">
        <v>255</v>
      </c>
      <c r="F94" s="581">
        <v>43183</v>
      </c>
      <c r="G94" s="170" t="s">
        <v>1698</v>
      </c>
      <c r="H94" s="111">
        <v>5</v>
      </c>
      <c r="I94" s="115" t="s">
        <v>244</v>
      </c>
      <c r="J94" s="170"/>
      <c r="L94" s="113"/>
      <c r="M94" s="114"/>
      <c r="N94" s="113"/>
      <c r="O94" s="113"/>
      <c r="P94" s="113"/>
      <c r="Q94" s="113"/>
      <c r="R94" s="113"/>
      <c r="S94" s="113"/>
      <c r="T94" s="113"/>
      <c r="U94" s="113"/>
      <c r="V94" s="113"/>
      <c r="W94" s="113"/>
    </row>
    <row r="95" spans="1:23" s="115" customFormat="1" ht="13.5" customHeight="1">
      <c r="A95" s="111">
        <v>2018</v>
      </c>
      <c r="B95" s="111">
        <v>4</v>
      </c>
      <c r="C95" s="170" t="s">
        <v>91</v>
      </c>
      <c r="D95" s="615" t="s">
        <v>114</v>
      </c>
      <c r="E95" s="107" t="s">
        <v>222</v>
      </c>
      <c r="F95" s="581">
        <v>43163</v>
      </c>
      <c r="G95" s="170" t="s">
        <v>1699</v>
      </c>
      <c r="H95" s="111">
        <v>7</v>
      </c>
      <c r="I95" s="115" t="s">
        <v>258</v>
      </c>
      <c r="J95" s="170"/>
      <c r="L95" s="113"/>
      <c r="M95" s="114"/>
      <c r="N95" s="113"/>
      <c r="O95" s="113"/>
      <c r="P95" s="113"/>
      <c r="Q95" s="113"/>
      <c r="R95" s="113"/>
      <c r="S95" s="113"/>
      <c r="T95" s="113"/>
      <c r="U95" s="113"/>
      <c r="V95" s="113"/>
      <c r="W95" s="113"/>
    </row>
    <row r="96" spans="1:23" s="115" customFormat="1" ht="13.5" customHeight="1">
      <c r="A96" s="111">
        <v>2018</v>
      </c>
      <c r="B96" s="111">
        <v>4</v>
      </c>
      <c r="C96" s="170" t="s">
        <v>91</v>
      </c>
      <c r="D96" s="615" t="s">
        <v>114</v>
      </c>
      <c r="E96" s="107" t="s">
        <v>222</v>
      </c>
      <c r="F96" s="581">
        <v>43163</v>
      </c>
      <c r="G96" s="170" t="s">
        <v>1700</v>
      </c>
      <c r="H96" s="111">
        <v>7</v>
      </c>
      <c r="I96" s="115" t="s">
        <v>260</v>
      </c>
      <c r="J96" s="170"/>
      <c r="L96" s="113"/>
      <c r="M96" s="114"/>
      <c r="N96" s="113"/>
      <c r="O96" s="113"/>
      <c r="P96" s="113"/>
      <c r="Q96" s="113"/>
      <c r="R96" s="113"/>
      <c r="S96" s="113"/>
      <c r="T96" s="113"/>
      <c r="U96" s="113"/>
      <c r="V96" s="113"/>
      <c r="W96" s="113"/>
    </row>
    <row r="97" spans="1:23" s="115" customFormat="1" ht="13.5" customHeight="1">
      <c r="A97" s="111">
        <v>2018</v>
      </c>
      <c r="B97" s="111">
        <v>4</v>
      </c>
      <c r="C97" s="170" t="s">
        <v>91</v>
      </c>
      <c r="D97" s="615" t="s">
        <v>114</v>
      </c>
      <c r="E97" s="107" t="s">
        <v>222</v>
      </c>
      <c r="F97" s="581">
        <v>43163</v>
      </c>
      <c r="G97" s="170" t="s">
        <v>1701</v>
      </c>
      <c r="H97" s="111">
        <v>3</v>
      </c>
      <c r="I97" s="115" t="s">
        <v>262</v>
      </c>
      <c r="J97" s="170"/>
      <c r="L97" s="113"/>
      <c r="M97" s="114"/>
      <c r="N97" s="113"/>
      <c r="O97" s="113"/>
      <c r="P97" s="113"/>
      <c r="Q97" s="113"/>
      <c r="R97" s="113"/>
      <c r="S97" s="113"/>
      <c r="T97" s="113"/>
      <c r="U97" s="113"/>
      <c r="V97" s="113"/>
      <c r="W97" s="113"/>
    </row>
    <row r="98" spans="1:23" s="115" customFormat="1">
      <c r="A98" s="111">
        <v>2018</v>
      </c>
      <c r="B98" s="111">
        <v>5</v>
      </c>
      <c r="C98" s="170" t="s">
        <v>91</v>
      </c>
      <c r="D98" s="115" t="s">
        <v>114</v>
      </c>
      <c r="E98" s="115" t="s">
        <v>227</v>
      </c>
      <c r="F98" s="584">
        <v>43240</v>
      </c>
      <c r="G98" s="136" t="s">
        <v>1702</v>
      </c>
      <c r="H98" s="111">
        <v>7</v>
      </c>
      <c r="I98" s="115" t="s">
        <v>264</v>
      </c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</row>
    <row r="99" spans="1:23" ht="13.5" customHeight="1">
      <c r="A99" s="111">
        <v>2018</v>
      </c>
      <c r="B99" s="111">
        <v>9</v>
      </c>
      <c r="C99" s="170" t="s">
        <v>91</v>
      </c>
      <c r="D99" s="171" t="s">
        <v>114</v>
      </c>
      <c r="E99" s="107" t="s">
        <v>265</v>
      </c>
      <c r="F99" s="581">
        <v>43352</v>
      </c>
      <c r="G99" s="107" t="s">
        <v>1703</v>
      </c>
      <c r="H99" s="172">
        <v>10</v>
      </c>
      <c r="I99" s="107" t="s">
        <v>267</v>
      </c>
      <c r="J99" s="88">
        <v>10</v>
      </c>
      <c r="K99" s="90" t="s">
        <v>2736</v>
      </c>
      <c r="M99" s="2"/>
    </row>
    <row r="100" spans="1:23" ht="13.5" customHeight="1">
      <c r="A100" s="111">
        <v>2018</v>
      </c>
      <c r="B100" s="111">
        <v>9</v>
      </c>
      <c r="C100" s="170" t="s">
        <v>91</v>
      </c>
      <c r="D100" s="171" t="s">
        <v>114</v>
      </c>
      <c r="E100" s="107" t="s">
        <v>265</v>
      </c>
      <c r="F100" s="581">
        <v>43352</v>
      </c>
      <c r="G100" s="107" t="s">
        <v>1704</v>
      </c>
      <c r="H100" s="172">
        <v>7</v>
      </c>
      <c r="I100" s="107" t="s">
        <v>269</v>
      </c>
      <c r="J100" s="88">
        <v>7</v>
      </c>
      <c r="K100" s="90" t="s">
        <v>2737</v>
      </c>
      <c r="M100" s="2"/>
    </row>
    <row r="101" spans="1:23" ht="13.5" customHeight="1">
      <c r="A101" s="111">
        <v>2018</v>
      </c>
      <c r="B101" s="111">
        <v>10</v>
      </c>
      <c r="C101" s="170" t="s">
        <v>91</v>
      </c>
      <c r="D101" s="171" t="s">
        <v>114</v>
      </c>
      <c r="E101" s="107" t="s">
        <v>270</v>
      </c>
      <c r="F101" s="581">
        <v>43401</v>
      </c>
      <c r="G101" s="107" t="s">
        <v>1705</v>
      </c>
      <c r="H101" s="172">
        <v>5</v>
      </c>
      <c r="I101" s="107" t="s">
        <v>272</v>
      </c>
      <c r="M101" s="2"/>
    </row>
    <row r="102" spans="1:23" ht="13.5" customHeight="1">
      <c r="A102" s="111">
        <v>2018</v>
      </c>
      <c r="B102" s="111">
        <v>10</v>
      </c>
      <c r="C102" s="170" t="s">
        <v>91</v>
      </c>
      <c r="D102" s="171" t="s">
        <v>114</v>
      </c>
      <c r="E102" s="107" t="s">
        <v>270</v>
      </c>
      <c r="F102" s="581">
        <v>43401</v>
      </c>
      <c r="G102" s="107" t="s">
        <v>1705</v>
      </c>
      <c r="H102" s="172">
        <v>5</v>
      </c>
      <c r="I102" s="107" t="s">
        <v>273</v>
      </c>
      <c r="M102" s="2"/>
    </row>
    <row r="103" spans="1:23" s="115" customFormat="1" ht="13.5" customHeight="1">
      <c r="A103" s="111">
        <v>2018</v>
      </c>
      <c r="B103" s="111"/>
      <c r="C103" s="170"/>
      <c r="D103" s="615"/>
      <c r="E103" s="107"/>
      <c r="F103" s="581"/>
      <c r="G103" s="170"/>
      <c r="H103" s="111">
        <f>SUM(H94:H102)</f>
        <v>56</v>
      </c>
      <c r="J103" s="170"/>
      <c r="L103" s="113"/>
      <c r="M103" s="114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</row>
    <row r="104" spans="1:23" ht="13.5" customHeight="1">
      <c r="A104" s="129" t="s">
        <v>46</v>
      </c>
      <c r="B104" s="129"/>
      <c r="C104" s="146"/>
      <c r="D104" s="585" t="s">
        <v>291</v>
      </c>
      <c r="E104" s="125"/>
      <c r="F104" s="571"/>
      <c r="G104" s="146"/>
      <c r="H104" s="129">
        <f>H81+H93+H103</f>
        <v>192</v>
      </c>
      <c r="I104" s="573"/>
      <c r="M104" s="93"/>
    </row>
    <row r="105" spans="1:23" ht="13.5" customHeight="1">
      <c r="A105" s="153"/>
      <c r="B105" s="153"/>
      <c r="C105" s="157"/>
      <c r="D105" s="616"/>
      <c r="E105" s="154"/>
      <c r="F105" s="617"/>
      <c r="G105" s="157"/>
      <c r="H105" s="153"/>
      <c r="I105" s="123"/>
      <c r="M105" s="93"/>
    </row>
    <row r="106" spans="1:23" ht="13.5" customHeight="1">
      <c r="A106" s="593">
        <v>2017</v>
      </c>
      <c r="B106" s="593">
        <v>9</v>
      </c>
      <c r="C106" s="594" t="s">
        <v>53</v>
      </c>
      <c r="D106" s="595" t="s">
        <v>134</v>
      </c>
      <c r="E106" s="596" t="s">
        <v>227</v>
      </c>
      <c r="F106" s="597">
        <v>42988</v>
      </c>
      <c r="G106" s="594" t="s">
        <v>2738</v>
      </c>
      <c r="H106" s="593">
        <v>3</v>
      </c>
      <c r="I106" s="261" t="s">
        <v>2739</v>
      </c>
      <c r="J106" s="594"/>
      <c r="K106" s="2"/>
      <c r="M106" s="349"/>
    </row>
    <row r="107" spans="1:23" ht="13.5" customHeight="1">
      <c r="A107" s="593">
        <v>2017</v>
      </c>
      <c r="B107" s="593">
        <v>11</v>
      </c>
      <c r="C107" s="594" t="s">
        <v>53</v>
      </c>
      <c r="D107" s="595" t="s">
        <v>134</v>
      </c>
      <c r="E107" s="596" t="s">
        <v>500</v>
      </c>
      <c r="F107" s="597">
        <v>43051</v>
      </c>
      <c r="G107" s="594" t="s">
        <v>2740</v>
      </c>
      <c r="H107" s="593">
        <v>5</v>
      </c>
      <c r="I107" s="261" t="s">
        <v>248</v>
      </c>
      <c r="J107" s="594"/>
      <c r="K107" s="2"/>
      <c r="M107" s="349"/>
    </row>
    <row r="108" spans="1:23" ht="13.5" customHeight="1">
      <c r="A108" s="593">
        <v>2017</v>
      </c>
      <c r="B108" s="593"/>
      <c r="C108" s="594"/>
      <c r="D108" s="595"/>
      <c r="E108" s="596"/>
      <c r="F108" s="597"/>
      <c r="G108" s="594"/>
      <c r="H108" s="593">
        <f>SUM(H106:H107)</f>
        <v>8</v>
      </c>
      <c r="I108" s="261"/>
      <c r="J108" s="594"/>
      <c r="K108" s="2"/>
      <c r="M108" s="349"/>
    </row>
    <row r="109" spans="1:23" s="115" customFormat="1" ht="13.5" customHeight="1">
      <c r="A109" s="599">
        <v>2018</v>
      </c>
      <c r="B109" s="599">
        <v>2</v>
      </c>
      <c r="C109" s="375" t="s">
        <v>53</v>
      </c>
      <c r="D109" s="601" t="s">
        <v>134</v>
      </c>
      <c r="E109" s="602" t="s">
        <v>55</v>
      </c>
      <c r="F109" s="603">
        <v>43149</v>
      </c>
      <c r="G109" s="375" t="s">
        <v>2741</v>
      </c>
      <c r="H109" s="599">
        <v>5</v>
      </c>
      <c r="I109" s="113" t="s">
        <v>309</v>
      </c>
      <c r="J109" s="375"/>
      <c r="K109" s="113"/>
      <c r="L109" s="113"/>
      <c r="M109" s="114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</row>
    <row r="110" spans="1:23" s="115" customFormat="1" ht="13.5" customHeight="1">
      <c r="A110" s="599">
        <v>2018</v>
      </c>
      <c r="B110" s="599">
        <v>3</v>
      </c>
      <c r="C110" s="375" t="s">
        <v>53</v>
      </c>
      <c r="D110" s="601" t="s">
        <v>134</v>
      </c>
      <c r="E110" s="602" t="s">
        <v>64</v>
      </c>
      <c r="F110" s="603">
        <v>43169</v>
      </c>
      <c r="G110" s="375" t="s">
        <v>2742</v>
      </c>
      <c r="H110" s="599">
        <v>5</v>
      </c>
      <c r="I110" s="113" t="s">
        <v>435</v>
      </c>
      <c r="J110" s="375"/>
      <c r="K110" s="113"/>
      <c r="L110" s="2" t="s">
        <v>2743</v>
      </c>
      <c r="M110" s="114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</row>
    <row r="111" spans="1:23" s="115" customFormat="1" ht="13.5" customHeight="1">
      <c r="A111" s="599">
        <v>2018</v>
      </c>
      <c r="B111" s="599">
        <v>3</v>
      </c>
      <c r="C111" s="375" t="s">
        <v>53</v>
      </c>
      <c r="D111" s="601" t="s">
        <v>134</v>
      </c>
      <c r="E111" s="602" t="s">
        <v>64</v>
      </c>
      <c r="F111" s="603">
        <v>43169</v>
      </c>
      <c r="G111" s="375" t="s">
        <v>2744</v>
      </c>
      <c r="H111" s="599">
        <v>5</v>
      </c>
      <c r="I111" s="113" t="s">
        <v>309</v>
      </c>
      <c r="J111" s="375"/>
      <c r="K111" s="113"/>
      <c r="L111" s="113"/>
      <c r="M111" s="114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</row>
    <row r="112" spans="1:23" s="115" customFormat="1" ht="13.5" customHeight="1">
      <c r="A112" s="599">
        <v>2018</v>
      </c>
      <c r="B112" s="599">
        <v>3</v>
      </c>
      <c r="C112" s="375" t="s">
        <v>53</v>
      </c>
      <c r="D112" s="601" t="s">
        <v>134</v>
      </c>
      <c r="E112" s="602" t="s">
        <v>68</v>
      </c>
      <c r="F112" s="603">
        <v>43176</v>
      </c>
      <c r="G112" s="375" t="s">
        <v>1364</v>
      </c>
      <c r="H112" s="599">
        <v>5</v>
      </c>
      <c r="I112" s="113" t="s">
        <v>309</v>
      </c>
      <c r="J112" s="375"/>
      <c r="K112" s="113"/>
      <c r="L112" s="113"/>
      <c r="M112" s="114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</row>
    <row r="113" spans="1:23" s="115" customFormat="1">
      <c r="A113" s="599">
        <v>2018</v>
      </c>
      <c r="B113" s="599">
        <v>5</v>
      </c>
      <c r="C113" s="375" t="s">
        <v>53</v>
      </c>
      <c r="D113" s="113" t="s">
        <v>134</v>
      </c>
      <c r="E113" s="113" t="s">
        <v>227</v>
      </c>
      <c r="F113" s="604">
        <v>43240</v>
      </c>
      <c r="G113" s="605" t="s">
        <v>2745</v>
      </c>
      <c r="H113" s="599">
        <v>3</v>
      </c>
      <c r="I113" s="113" t="s">
        <v>2746</v>
      </c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</row>
    <row r="114" spans="1:23" s="115" customFormat="1" ht="13.5" customHeight="1">
      <c r="A114" s="599">
        <v>2018</v>
      </c>
      <c r="B114" s="599"/>
      <c r="C114" s="375"/>
      <c r="D114" s="601"/>
      <c r="E114" s="602"/>
      <c r="F114" s="603"/>
      <c r="G114" s="375"/>
      <c r="H114" s="599">
        <f>SUM(H109:H113)</f>
        <v>23</v>
      </c>
      <c r="I114" s="113"/>
      <c r="J114" s="375"/>
      <c r="K114" s="113"/>
      <c r="L114" s="113"/>
      <c r="M114" s="114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</row>
    <row r="115" spans="1:23" ht="13.5" customHeight="1">
      <c r="A115" s="606" t="s">
        <v>46</v>
      </c>
      <c r="B115" s="606"/>
      <c r="C115" s="608"/>
      <c r="D115" s="609" t="s">
        <v>297</v>
      </c>
      <c r="E115" s="610"/>
      <c r="F115" s="611"/>
      <c r="G115" s="608"/>
      <c r="H115" s="606">
        <f>H108+H114</f>
        <v>31</v>
      </c>
      <c r="I115" s="612"/>
      <c r="J115" s="338"/>
      <c r="K115" s="2"/>
      <c r="M115" s="93"/>
    </row>
    <row r="116" spans="1:23" ht="13.5" customHeight="1">
      <c r="A116" s="133"/>
      <c r="D116" s="586"/>
      <c r="E116" s="73"/>
      <c r="G116" s="88"/>
      <c r="H116" s="133"/>
      <c r="I116" s="90"/>
      <c r="M116" s="93"/>
    </row>
    <row r="117" spans="1:23" ht="13.5" customHeight="1">
      <c r="A117" s="199">
        <v>2017</v>
      </c>
      <c r="B117" s="565">
        <v>5</v>
      </c>
      <c r="C117" s="152" t="s">
        <v>129</v>
      </c>
      <c r="D117" s="583" t="s">
        <v>148</v>
      </c>
      <c r="E117" s="116" t="s">
        <v>227</v>
      </c>
      <c r="F117" s="567">
        <v>42876</v>
      </c>
      <c r="G117" s="152" t="s">
        <v>1714</v>
      </c>
      <c r="H117" s="199">
        <v>10</v>
      </c>
      <c r="I117" s="340" t="s">
        <v>1715</v>
      </c>
      <c r="J117" s="152"/>
      <c r="M117" s="189"/>
    </row>
    <row r="118" spans="1:23" ht="13.5" customHeight="1">
      <c r="A118" s="199">
        <v>2017</v>
      </c>
      <c r="B118" s="565">
        <v>5</v>
      </c>
      <c r="C118" s="152" t="s">
        <v>129</v>
      </c>
      <c r="D118" s="583" t="s">
        <v>148</v>
      </c>
      <c r="E118" s="116" t="s">
        <v>227</v>
      </c>
      <c r="F118" s="567">
        <v>42876</v>
      </c>
      <c r="G118" s="152" t="s">
        <v>298</v>
      </c>
      <c r="H118" s="199">
        <v>7</v>
      </c>
      <c r="I118" s="340" t="s">
        <v>1716</v>
      </c>
      <c r="J118" s="152"/>
      <c r="M118" s="189"/>
    </row>
    <row r="119" spans="1:23" ht="13.5" customHeight="1">
      <c r="A119" s="199">
        <v>2017</v>
      </c>
      <c r="B119" s="565"/>
      <c r="C119" s="152"/>
      <c r="D119" s="583"/>
      <c r="E119" s="116"/>
      <c r="F119" s="567"/>
      <c r="G119" s="152"/>
      <c r="H119" s="199">
        <f>SUM(H117:H118)</f>
        <v>17</v>
      </c>
      <c r="I119" s="340"/>
      <c r="J119" s="152"/>
      <c r="M119" s="189"/>
    </row>
    <row r="120" spans="1:23" s="115" customFormat="1" ht="13.5" customHeight="1">
      <c r="A120" s="111">
        <v>2018</v>
      </c>
      <c r="B120" s="579">
        <v>4</v>
      </c>
      <c r="C120" s="170" t="s">
        <v>129</v>
      </c>
      <c r="D120" s="615" t="s">
        <v>148</v>
      </c>
      <c r="E120" s="107" t="s">
        <v>222</v>
      </c>
      <c r="F120" s="581">
        <v>43163</v>
      </c>
      <c r="G120" s="170" t="s">
        <v>1717</v>
      </c>
      <c r="H120" s="111">
        <v>7</v>
      </c>
      <c r="I120" s="115" t="s">
        <v>299</v>
      </c>
      <c r="J120" s="170"/>
      <c r="L120" s="113"/>
      <c r="M120" s="114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</row>
    <row r="121" spans="1:23" ht="13.5" customHeight="1">
      <c r="A121" s="111">
        <v>2018</v>
      </c>
      <c r="B121" s="565"/>
      <c r="C121" s="152"/>
      <c r="D121" s="583"/>
      <c r="E121" s="116"/>
      <c r="F121" s="567"/>
      <c r="G121" s="152"/>
      <c r="H121" s="111">
        <f>H120</f>
        <v>7</v>
      </c>
      <c r="I121" s="340"/>
      <c r="J121" s="152"/>
      <c r="M121" s="189"/>
    </row>
    <row r="122" spans="1:23" ht="13.5" customHeight="1">
      <c r="A122" s="129" t="s">
        <v>46</v>
      </c>
      <c r="B122" s="569"/>
      <c r="C122" s="146"/>
      <c r="D122" s="585" t="s">
        <v>300</v>
      </c>
      <c r="E122" s="125"/>
      <c r="F122" s="571"/>
      <c r="G122" s="146"/>
      <c r="H122" s="129">
        <f>H119+H121</f>
        <v>24</v>
      </c>
      <c r="I122" s="573"/>
      <c r="M122" s="93"/>
    </row>
    <row r="123" spans="1:23" ht="13.5" customHeight="1">
      <c r="A123" s="133"/>
      <c r="B123" s="84"/>
      <c r="D123" s="586"/>
      <c r="E123" s="73"/>
      <c r="G123" s="88"/>
      <c r="H123" s="133"/>
      <c r="I123" s="90"/>
      <c r="M123" s="93"/>
    </row>
    <row r="124" spans="1:23" s="115" customFormat="1" ht="13.5" customHeight="1">
      <c r="A124" s="111">
        <v>2018</v>
      </c>
      <c r="B124" s="111">
        <v>3</v>
      </c>
      <c r="C124" s="170" t="s">
        <v>129</v>
      </c>
      <c r="D124" s="615" t="s">
        <v>140</v>
      </c>
      <c r="E124" s="107" t="s">
        <v>66</v>
      </c>
      <c r="F124" s="581">
        <v>43177</v>
      </c>
      <c r="G124" s="170" t="s">
        <v>1718</v>
      </c>
      <c r="H124" s="111">
        <v>5</v>
      </c>
      <c r="I124" s="115" t="s">
        <v>302</v>
      </c>
      <c r="J124" s="170"/>
      <c r="L124" s="113"/>
      <c r="M124" s="114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</row>
    <row r="125" spans="1:23" s="115" customFormat="1" ht="13.5" customHeight="1">
      <c r="A125" s="111">
        <v>2018</v>
      </c>
      <c r="B125" s="111">
        <v>3</v>
      </c>
      <c r="C125" s="170" t="s">
        <v>129</v>
      </c>
      <c r="D125" s="615" t="s">
        <v>140</v>
      </c>
      <c r="E125" s="107" t="s">
        <v>66</v>
      </c>
      <c r="F125" s="581">
        <v>43177</v>
      </c>
      <c r="G125" s="170" t="s">
        <v>1719</v>
      </c>
      <c r="H125" s="111">
        <v>5</v>
      </c>
      <c r="I125" s="115" t="s">
        <v>304</v>
      </c>
      <c r="J125" s="170"/>
      <c r="L125" s="113"/>
      <c r="M125" s="114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</row>
    <row r="126" spans="1:23" s="115" customFormat="1" ht="13.5" customHeight="1">
      <c r="A126" s="111">
        <v>2018</v>
      </c>
      <c r="B126" s="111">
        <v>3</v>
      </c>
      <c r="C126" s="170" t="s">
        <v>129</v>
      </c>
      <c r="D126" s="615" t="s">
        <v>140</v>
      </c>
      <c r="E126" s="107" t="s">
        <v>70</v>
      </c>
      <c r="F126" s="581">
        <v>43170</v>
      </c>
      <c r="G126" s="170" t="s">
        <v>301</v>
      </c>
      <c r="H126" s="111">
        <v>5</v>
      </c>
      <c r="I126" s="115" t="s">
        <v>305</v>
      </c>
      <c r="J126" s="170"/>
      <c r="L126" s="113"/>
      <c r="M126" s="114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</row>
    <row r="127" spans="1:23" s="197" customFormat="1" ht="13.5" customHeight="1">
      <c r="A127" s="111">
        <v>2018</v>
      </c>
      <c r="B127" s="618"/>
      <c r="C127" s="193"/>
      <c r="D127" s="619"/>
      <c r="E127" s="190"/>
      <c r="F127" s="620"/>
      <c r="G127" s="193"/>
      <c r="H127" s="111">
        <f>SUM(H124:H126)</f>
        <v>15</v>
      </c>
      <c r="J127" s="193"/>
      <c r="L127" s="195"/>
      <c r="M127" s="196"/>
      <c r="N127" s="195"/>
      <c r="O127" s="195"/>
      <c r="P127" s="195"/>
      <c r="Q127" s="195"/>
      <c r="R127" s="195"/>
      <c r="S127" s="195"/>
      <c r="T127" s="195"/>
      <c r="U127" s="195"/>
      <c r="V127" s="195"/>
      <c r="W127" s="195"/>
    </row>
    <row r="128" spans="1:23" ht="13.5" customHeight="1">
      <c r="A128" s="129" t="s">
        <v>46</v>
      </c>
      <c r="B128" s="129"/>
      <c r="C128" s="146"/>
      <c r="D128" s="585" t="s">
        <v>306</v>
      </c>
      <c r="E128" s="125"/>
      <c r="F128" s="571"/>
      <c r="G128" s="146"/>
      <c r="H128" s="129">
        <f>H127</f>
        <v>15</v>
      </c>
      <c r="I128" s="573"/>
      <c r="M128" s="93"/>
    </row>
    <row r="129" spans="1:23" ht="13.5" customHeight="1">
      <c r="A129" s="133"/>
      <c r="D129" s="586"/>
      <c r="E129" s="73"/>
      <c r="G129" s="88"/>
      <c r="H129" s="133"/>
      <c r="I129" s="90"/>
      <c r="M129" s="93"/>
    </row>
    <row r="130" spans="1:23" ht="13.5" customHeight="1">
      <c r="A130" s="588">
        <v>2016</v>
      </c>
      <c r="B130" s="588">
        <v>3</v>
      </c>
      <c r="C130" s="589" t="s">
        <v>91</v>
      </c>
      <c r="D130" s="589" t="s">
        <v>1610</v>
      </c>
      <c r="E130" s="589" t="s">
        <v>222</v>
      </c>
      <c r="F130" s="590">
        <v>42435</v>
      </c>
      <c r="G130" s="592" t="s">
        <v>2747</v>
      </c>
      <c r="H130" s="621">
        <v>3</v>
      </c>
      <c r="I130" s="271" t="s">
        <v>1292</v>
      </c>
      <c r="J130" s="589"/>
      <c r="K130" s="2"/>
      <c r="L130" s="271"/>
      <c r="M130" s="296"/>
    </row>
    <row r="131" spans="1:23" ht="13.5" customHeight="1">
      <c r="A131" s="587">
        <v>2016</v>
      </c>
      <c r="B131" s="588">
        <v>10</v>
      </c>
      <c r="C131" s="589" t="s">
        <v>91</v>
      </c>
      <c r="D131" s="589" t="s">
        <v>1610</v>
      </c>
      <c r="E131" s="590" t="s">
        <v>227</v>
      </c>
      <c r="F131" s="590">
        <v>42652</v>
      </c>
      <c r="G131" s="591" t="s">
        <v>2748</v>
      </c>
      <c r="H131" s="588">
        <v>7</v>
      </c>
      <c r="I131" s="271" t="s">
        <v>2410</v>
      </c>
      <c r="J131" s="589"/>
      <c r="K131" s="2"/>
      <c r="L131" s="271" t="s">
        <v>1387</v>
      </c>
      <c r="M131" s="262"/>
    </row>
    <row r="132" spans="1:23" ht="13.5" customHeight="1">
      <c r="A132" s="587">
        <v>2016</v>
      </c>
      <c r="B132" s="588">
        <v>10</v>
      </c>
      <c r="C132" s="589" t="s">
        <v>91</v>
      </c>
      <c r="D132" s="589" t="s">
        <v>1610</v>
      </c>
      <c r="E132" s="590" t="s">
        <v>227</v>
      </c>
      <c r="F132" s="590">
        <v>42652</v>
      </c>
      <c r="G132" s="591" t="s">
        <v>2749</v>
      </c>
      <c r="H132" s="588">
        <v>10</v>
      </c>
      <c r="I132" s="271" t="s">
        <v>2750</v>
      </c>
      <c r="J132" s="589"/>
      <c r="K132" s="2"/>
      <c r="L132" s="271" t="s">
        <v>1387</v>
      </c>
      <c r="M132" s="262"/>
    </row>
    <row r="133" spans="1:23" ht="13.5" customHeight="1">
      <c r="A133" s="587">
        <v>2016</v>
      </c>
      <c r="B133" s="588"/>
      <c r="C133" s="589"/>
      <c r="D133" s="589"/>
      <c r="E133" s="590"/>
      <c r="F133" s="590"/>
      <c r="G133" s="591"/>
      <c r="H133" s="588">
        <f>SUM(H130:H132)</f>
        <v>20</v>
      </c>
      <c r="I133" s="271"/>
      <c r="J133" s="589"/>
      <c r="K133" s="2"/>
      <c r="L133" s="622" t="s">
        <v>2751</v>
      </c>
      <c r="M133" s="262"/>
    </row>
    <row r="134" spans="1:23" ht="13.5" customHeight="1">
      <c r="A134" s="598">
        <v>2017</v>
      </c>
      <c r="B134" s="593">
        <v>3</v>
      </c>
      <c r="C134" s="594" t="s">
        <v>91</v>
      </c>
      <c r="D134" s="594" t="s">
        <v>1610</v>
      </c>
      <c r="E134" s="623" t="s">
        <v>222</v>
      </c>
      <c r="F134" s="597">
        <v>42799</v>
      </c>
      <c r="G134" s="624"/>
      <c r="H134" s="593">
        <v>3</v>
      </c>
      <c r="I134" s="261" t="s">
        <v>1720</v>
      </c>
      <c r="J134" s="594"/>
      <c r="K134" s="261"/>
      <c r="L134" s="261" t="s">
        <v>1387</v>
      </c>
      <c r="M134" s="189"/>
    </row>
    <row r="135" spans="1:23" ht="13.5" customHeight="1">
      <c r="A135" s="593">
        <v>2017</v>
      </c>
      <c r="B135" s="598">
        <v>5</v>
      </c>
      <c r="C135" s="594" t="s">
        <v>91</v>
      </c>
      <c r="D135" s="595" t="s">
        <v>1610</v>
      </c>
      <c r="E135" s="596" t="s">
        <v>227</v>
      </c>
      <c r="F135" s="597">
        <v>42876</v>
      </c>
      <c r="G135" s="594" t="s">
        <v>1721</v>
      </c>
      <c r="H135" s="593">
        <v>10</v>
      </c>
      <c r="I135" s="261" t="s">
        <v>1722</v>
      </c>
      <c r="J135" s="594"/>
      <c r="K135" s="2"/>
      <c r="L135" s="261" t="s">
        <v>1387</v>
      </c>
      <c r="M135" s="189"/>
    </row>
    <row r="136" spans="1:23" ht="13.5" customHeight="1">
      <c r="A136" s="593">
        <v>2017</v>
      </c>
      <c r="B136" s="598">
        <v>5</v>
      </c>
      <c r="C136" s="594" t="s">
        <v>91</v>
      </c>
      <c r="D136" s="595" t="s">
        <v>1610</v>
      </c>
      <c r="E136" s="596" t="s">
        <v>227</v>
      </c>
      <c r="F136" s="597">
        <v>42876</v>
      </c>
      <c r="G136" s="594" t="s">
        <v>1723</v>
      </c>
      <c r="H136" s="593">
        <v>7</v>
      </c>
      <c r="I136" s="261" t="s">
        <v>1724</v>
      </c>
      <c r="J136" s="594"/>
      <c r="K136" s="2"/>
      <c r="L136" s="261" t="s">
        <v>1387</v>
      </c>
      <c r="M136" s="189"/>
    </row>
    <row r="137" spans="1:23" ht="13.5" customHeight="1">
      <c r="A137" s="593">
        <v>2017</v>
      </c>
      <c r="B137" s="598"/>
      <c r="C137" s="594"/>
      <c r="D137" s="595"/>
      <c r="E137" s="596"/>
      <c r="F137" s="597"/>
      <c r="G137" s="594"/>
      <c r="H137" s="593">
        <f>SUM(H134:H136)</f>
        <v>20</v>
      </c>
      <c r="I137" s="261"/>
      <c r="J137" s="594"/>
      <c r="K137" s="2"/>
      <c r="M137" s="189"/>
    </row>
    <row r="138" spans="1:23" s="115" customFormat="1" ht="13.5" customHeight="1">
      <c r="A138" s="599">
        <v>2018</v>
      </c>
      <c r="B138" s="600">
        <v>4</v>
      </c>
      <c r="C138" s="375" t="s">
        <v>91</v>
      </c>
      <c r="D138" s="601" t="s">
        <v>1610</v>
      </c>
      <c r="E138" s="602" t="s">
        <v>222</v>
      </c>
      <c r="F138" s="603">
        <v>43163</v>
      </c>
      <c r="G138" s="375" t="s">
        <v>1725</v>
      </c>
      <c r="H138" s="599">
        <v>7</v>
      </c>
      <c r="I138" s="113" t="s">
        <v>1726</v>
      </c>
      <c r="J138" s="375"/>
      <c r="K138" s="113"/>
      <c r="L138" s="113" t="s">
        <v>1387</v>
      </c>
      <c r="M138" s="114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</row>
    <row r="139" spans="1:23" s="115" customFormat="1">
      <c r="A139" s="599">
        <v>2018</v>
      </c>
      <c r="B139" s="599">
        <v>5</v>
      </c>
      <c r="C139" s="375" t="s">
        <v>91</v>
      </c>
      <c r="D139" s="113" t="s">
        <v>1610</v>
      </c>
      <c r="E139" s="113" t="s">
        <v>227</v>
      </c>
      <c r="F139" s="604">
        <v>43240</v>
      </c>
      <c r="G139" s="605" t="s">
        <v>1727</v>
      </c>
      <c r="H139" s="599">
        <v>3</v>
      </c>
      <c r="I139" s="113" t="s">
        <v>1728</v>
      </c>
      <c r="J139" s="113"/>
      <c r="K139" s="113"/>
      <c r="L139" s="113" t="s">
        <v>1387</v>
      </c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</row>
    <row r="140" spans="1:23" ht="13.5" customHeight="1">
      <c r="A140" s="599">
        <v>2018</v>
      </c>
      <c r="B140" s="598"/>
      <c r="C140" s="594"/>
      <c r="D140" s="595"/>
      <c r="E140" s="596"/>
      <c r="F140" s="597"/>
      <c r="G140" s="594"/>
      <c r="H140" s="599">
        <f>SUM(H138:H139)</f>
        <v>10</v>
      </c>
      <c r="I140" s="261"/>
      <c r="J140" s="594"/>
      <c r="K140" s="2"/>
      <c r="M140" s="189"/>
    </row>
    <row r="141" spans="1:23" ht="13.5" customHeight="1">
      <c r="A141" s="606" t="s">
        <v>46</v>
      </c>
      <c r="B141" s="607"/>
      <c r="C141" s="608"/>
      <c r="D141" s="609" t="s">
        <v>1729</v>
      </c>
      <c r="E141" s="610"/>
      <c r="F141" s="611"/>
      <c r="G141" s="608"/>
      <c r="H141" s="606">
        <f>H133+H137+H140</f>
        <v>50</v>
      </c>
      <c r="I141" s="612"/>
      <c r="J141" s="338"/>
      <c r="K141" s="2"/>
      <c r="M141" s="93"/>
    </row>
    <row r="142" spans="1:23" ht="13.5" customHeight="1">
      <c r="A142" s="133"/>
      <c r="B142" s="84"/>
      <c r="D142" s="586"/>
      <c r="E142" s="73"/>
      <c r="G142" s="88"/>
      <c r="H142" s="133"/>
      <c r="I142" s="90"/>
      <c r="M142" s="93"/>
    </row>
    <row r="143" spans="1:23" ht="13.5" customHeight="1">
      <c r="A143" s="199">
        <v>2017</v>
      </c>
      <c r="B143" s="565">
        <v>3</v>
      </c>
      <c r="C143" s="152" t="s">
        <v>53</v>
      </c>
      <c r="D143" s="583" t="s">
        <v>307</v>
      </c>
      <c r="E143" s="116" t="s">
        <v>68</v>
      </c>
      <c r="F143" s="567">
        <v>42812</v>
      </c>
      <c r="G143" s="152" t="s">
        <v>308</v>
      </c>
      <c r="H143" s="199">
        <v>5</v>
      </c>
      <c r="I143" s="340" t="s">
        <v>309</v>
      </c>
      <c r="J143" s="152"/>
      <c r="M143" s="189"/>
    </row>
    <row r="144" spans="1:23" ht="13.5" customHeight="1">
      <c r="A144" s="199">
        <v>2017</v>
      </c>
      <c r="B144" s="565"/>
      <c r="C144" s="152"/>
      <c r="D144" s="583"/>
      <c r="E144" s="116"/>
      <c r="F144" s="567"/>
      <c r="G144" s="152"/>
      <c r="H144" s="199">
        <f>SUM(H143)</f>
        <v>5</v>
      </c>
      <c r="I144" s="340"/>
      <c r="J144" s="152"/>
      <c r="M144" s="189"/>
    </row>
    <row r="145" spans="1:23" s="123" customFormat="1" ht="13.5" customHeight="1">
      <c r="A145" s="129" t="s">
        <v>46</v>
      </c>
      <c r="B145" s="569"/>
      <c r="C145" s="146"/>
      <c r="D145" s="585" t="s">
        <v>307</v>
      </c>
      <c r="E145" s="125"/>
      <c r="F145" s="571"/>
      <c r="G145" s="146"/>
      <c r="H145" s="129">
        <v>5</v>
      </c>
      <c r="I145" s="573"/>
      <c r="J145" s="157"/>
      <c r="L145" s="103"/>
      <c r="M145" s="99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</row>
    <row r="146" spans="1:23" ht="13.5" customHeight="1">
      <c r="A146" s="565">
        <v>2017</v>
      </c>
      <c r="B146" s="199">
        <v>3</v>
      </c>
      <c r="C146" s="152" t="s">
        <v>129</v>
      </c>
      <c r="D146" s="152" t="s">
        <v>128</v>
      </c>
      <c r="E146" s="566" t="s">
        <v>255</v>
      </c>
      <c r="F146" s="567">
        <v>42820</v>
      </c>
      <c r="G146" s="568" t="s">
        <v>1731</v>
      </c>
      <c r="H146" s="199">
        <v>5</v>
      </c>
      <c r="I146" s="340" t="s">
        <v>305</v>
      </c>
      <c r="J146" s="152"/>
      <c r="K146" s="472"/>
      <c r="L146" s="296"/>
      <c r="M146" s="470"/>
    </row>
    <row r="147" spans="1:23" ht="13.5" customHeight="1">
      <c r="A147" s="199">
        <v>2017</v>
      </c>
      <c r="B147" s="565">
        <v>5</v>
      </c>
      <c r="C147" s="152" t="s">
        <v>129</v>
      </c>
      <c r="D147" s="583" t="s">
        <v>128</v>
      </c>
      <c r="E147" s="116" t="s">
        <v>227</v>
      </c>
      <c r="F147" s="567">
        <v>42876</v>
      </c>
      <c r="G147" s="152" t="s">
        <v>1732</v>
      </c>
      <c r="H147" s="199">
        <v>3</v>
      </c>
      <c r="I147" s="340" t="s">
        <v>1733</v>
      </c>
      <c r="J147" s="152"/>
      <c r="M147" s="189"/>
    </row>
    <row r="148" spans="1:23" ht="13.5" customHeight="1">
      <c r="A148" s="199">
        <v>2017</v>
      </c>
      <c r="B148" s="565"/>
      <c r="C148" s="152"/>
      <c r="D148" s="583"/>
      <c r="E148" s="116"/>
      <c r="F148" s="567"/>
      <c r="G148" s="152"/>
      <c r="H148" s="199">
        <f>SUM(H146:H147)</f>
        <v>8</v>
      </c>
      <c r="I148" s="340"/>
      <c r="J148" s="152"/>
      <c r="M148" s="189"/>
    </row>
    <row r="149" spans="1:23" s="115" customFormat="1" ht="13.5" customHeight="1">
      <c r="A149" s="111">
        <v>2018</v>
      </c>
      <c r="B149" s="579">
        <v>4</v>
      </c>
      <c r="C149" s="170" t="s">
        <v>129</v>
      </c>
      <c r="D149" s="615" t="s">
        <v>128</v>
      </c>
      <c r="E149" s="107" t="s">
        <v>222</v>
      </c>
      <c r="F149" s="581">
        <v>43163</v>
      </c>
      <c r="G149" s="170" t="s">
        <v>1734</v>
      </c>
      <c r="H149" s="111">
        <v>3</v>
      </c>
      <c r="I149" s="115" t="s">
        <v>311</v>
      </c>
      <c r="J149" s="170"/>
      <c r="L149" s="113"/>
      <c r="M149" s="114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</row>
    <row r="150" spans="1:23" s="115" customFormat="1">
      <c r="A150" s="111">
        <v>2018</v>
      </c>
      <c r="B150" s="111">
        <v>5</v>
      </c>
      <c r="C150" s="170" t="s">
        <v>129</v>
      </c>
      <c r="D150" s="115" t="s">
        <v>128</v>
      </c>
      <c r="E150" s="115" t="s">
        <v>227</v>
      </c>
      <c r="F150" s="584">
        <v>43240</v>
      </c>
      <c r="G150" s="136" t="s">
        <v>1735</v>
      </c>
      <c r="H150" s="111">
        <v>3</v>
      </c>
      <c r="I150" s="115" t="s">
        <v>313</v>
      </c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</row>
    <row r="151" spans="1:23" s="115" customFormat="1">
      <c r="A151" s="111">
        <v>2018</v>
      </c>
      <c r="B151" s="111">
        <v>10</v>
      </c>
      <c r="C151" s="170" t="s">
        <v>129</v>
      </c>
      <c r="D151" s="115" t="s">
        <v>128</v>
      </c>
      <c r="E151" s="115" t="s">
        <v>270</v>
      </c>
      <c r="F151" s="584" t="s">
        <v>314</v>
      </c>
      <c r="G151" s="136" t="s">
        <v>1736</v>
      </c>
      <c r="H151" s="111">
        <v>0</v>
      </c>
      <c r="I151" s="115" t="s">
        <v>316</v>
      </c>
      <c r="L151" s="113" t="s">
        <v>234</v>
      </c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</row>
    <row r="152" spans="1:23" ht="13.5" customHeight="1">
      <c r="A152" s="111">
        <v>2018</v>
      </c>
      <c r="B152" s="565"/>
      <c r="C152" s="152"/>
      <c r="D152" s="583"/>
      <c r="E152" s="116"/>
      <c r="F152" s="567"/>
      <c r="G152" s="152"/>
      <c r="H152" s="111">
        <f>SUM(H149:H150)</f>
        <v>6</v>
      </c>
      <c r="I152" s="340"/>
      <c r="J152" s="152"/>
      <c r="M152" s="189"/>
    </row>
    <row r="153" spans="1:23" ht="13.5" customHeight="1">
      <c r="A153" s="129" t="s">
        <v>46</v>
      </c>
      <c r="B153" s="569"/>
      <c r="C153" s="146"/>
      <c r="D153" s="585" t="s">
        <v>330</v>
      </c>
      <c r="E153" s="125"/>
      <c r="F153" s="571"/>
      <c r="G153" s="146"/>
      <c r="H153" s="129">
        <f>H148+H152</f>
        <v>14</v>
      </c>
      <c r="I153" s="573"/>
      <c r="M153" s="93"/>
    </row>
    <row r="154" spans="1:23" ht="13.5" customHeight="1">
      <c r="A154" s="133"/>
      <c r="B154" s="84"/>
      <c r="D154" s="586"/>
      <c r="E154" s="73"/>
      <c r="G154" s="88"/>
      <c r="H154" s="133"/>
      <c r="I154" s="90"/>
      <c r="M154" s="93"/>
    </row>
    <row r="155" spans="1:23" ht="13.5" customHeight="1">
      <c r="A155" s="625">
        <v>2016</v>
      </c>
      <c r="B155" s="626">
        <v>11</v>
      </c>
      <c r="C155" s="627" t="s">
        <v>53</v>
      </c>
      <c r="D155" s="627" t="s">
        <v>177</v>
      </c>
      <c r="E155" s="628" t="s">
        <v>500</v>
      </c>
      <c r="F155" s="628">
        <v>42686</v>
      </c>
      <c r="G155" s="629" t="s">
        <v>2752</v>
      </c>
      <c r="H155" s="630">
        <v>5</v>
      </c>
      <c r="I155" s="589" t="s">
        <v>435</v>
      </c>
      <c r="J155" s="627"/>
      <c r="K155" s="2"/>
      <c r="L155" s="369"/>
      <c r="M155" s="93"/>
    </row>
    <row r="156" spans="1:23" ht="13.5" customHeight="1">
      <c r="A156" s="625">
        <v>2016</v>
      </c>
      <c r="B156" s="626"/>
      <c r="C156" s="627"/>
      <c r="D156" s="627"/>
      <c r="E156" s="628"/>
      <c r="F156" s="628"/>
      <c r="G156" s="629"/>
      <c r="H156" s="630">
        <f>SUM(H155)</f>
        <v>5</v>
      </c>
      <c r="I156" s="589"/>
      <c r="J156" s="627"/>
      <c r="K156" s="2"/>
      <c r="L156" s="369"/>
      <c r="M156" s="93"/>
    </row>
    <row r="157" spans="1:23" ht="13.5" customHeight="1">
      <c r="A157" s="593">
        <v>2017</v>
      </c>
      <c r="B157" s="598">
        <v>5</v>
      </c>
      <c r="C157" s="594" t="s">
        <v>53</v>
      </c>
      <c r="D157" s="595" t="s">
        <v>177</v>
      </c>
      <c r="E157" s="596" t="s">
        <v>227</v>
      </c>
      <c r="F157" s="597">
        <v>42876</v>
      </c>
      <c r="G157" s="594" t="s">
        <v>2753</v>
      </c>
      <c r="H157" s="593">
        <v>10</v>
      </c>
      <c r="I157" s="261" t="s">
        <v>2754</v>
      </c>
      <c r="J157" s="594"/>
      <c r="K157" s="2"/>
      <c r="M157" s="189"/>
    </row>
    <row r="158" spans="1:23" ht="13.5" customHeight="1">
      <c r="A158" s="593">
        <v>2017</v>
      </c>
      <c r="B158" s="598"/>
      <c r="C158" s="594"/>
      <c r="D158" s="595"/>
      <c r="E158" s="596"/>
      <c r="F158" s="597"/>
      <c r="G158" s="594"/>
      <c r="H158" s="593">
        <f>SUM(H157)</f>
        <v>10</v>
      </c>
      <c r="I158" s="261"/>
      <c r="J158" s="594"/>
      <c r="K158" s="2"/>
      <c r="M158" s="189"/>
    </row>
    <row r="159" spans="1:23" s="115" customFormat="1" ht="13.5" customHeight="1">
      <c r="A159" s="599">
        <v>2018</v>
      </c>
      <c r="B159" s="600">
        <v>2</v>
      </c>
      <c r="C159" s="375" t="s">
        <v>53</v>
      </c>
      <c r="D159" s="601" t="s">
        <v>177</v>
      </c>
      <c r="E159" s="602" t="s">
        <v>924</v>
      </c>
      <c r="F159" s="603">
        <v>43142</v>
      </c>
      <c r="G159" s="375" t="s">
        <v>2755</v>
      </c>
      <c r="H159" s="599">
        <v>5</v>
      </c>
      <c r="I159" s="113" t="s">
        <v>435</v>
      </c>
      <c r="J159" s="375"/>
      <c r="K159" s="113"/>
      <c r="L159" s="2" t="s">
        <v>2756</v>
      </c>
      <c r="M159" s="114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</row>
    <row r="160" spans="1:23" s="115" customFormat="1" ht="13.5" customHeight="1">
      <c r="A160" s="599">
        <v>2018</v>
      </c>
      <c r="B160" s="600">
        <v>3</v>
      </c>
      <c r="C160" s="375" t="s">
        <v>53</v>
      </c>
      <c r="D160" s="601" t="s">
        <v>177</v>
      </c>
      <c r="E160" s="602" t="s">
        <v>255</v>
      </c>
      <c r="F160" s="603">
        <v>43183</v>
      </c>
      <c r="G160" s="375" t="s">
        <v>2757</v>
      </c>
      <c r="H160" s="599">
        <v>5</v>
      </c>
      <c r="I160" s="113" t="s">
        <v>435</v>
      </c>
      <c r="J160" s="375"/>
      <c r="K160" s="113"/>
      <c r="L160" s="113"/>
      <c r="M160" s="114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</row>
    <row r="161" spans="1:23" s="115" customFormat="1" ht="13.5" customHeight="1">
      <c r="A161" s="599">
        <v>2018</v>
      </c>
      <c r="B161" s="600">
        <v>2</v>
      </c>
      <c r="C161" s="375" t="s">
        <v>53</v>
      </c>
      <c r="D161" s="601" t="s">
        <v>177</v>
      </c>
      <c r="E161" s="602" t="s">
        <v>81</v>
      </c>
      <c r="F161" s="603">
        <v>43133</v>
      </c>
      <c r="G161" s="375" t="s">
        <v>2758</v>
      </c>
      <c r="H161" s="599">
        <v>5</v>
      </c>
      <c r="I161" s="113" t="s">
        <v>435</v>
      </c>
      <c r="J161" s="375"/>
      <c r="K161" s="113"/>
      <c r="L161" s="113"/>
      <c r="M161" s="114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</row>
    <row r="162" spans="1:23" s="115" customFormat="1" ht="13.5" customHeight="1">
      <c r="A162" s="599">
        <v>2018</v>
      </c>
      <c r="B162" s="600">
        <v>11</v>
      </c>
      <c r="C162" s="375" t="s">
        <v>53</v>
      </c>
      <c r="D162" s="601" t="s">
        <v>177</v>
      </c>
      <c r="E162" s="602" t="s">
        <v>94</v>
      </c>
      <c r="F162" s="603">
        <v>43408</v>
      </c>
      <c r="G162" s="375" t="s">
        <v>2759</v>
      </c>
      <c r="H162" s="599">
        <v>5</v>
      </c>
      <c r="I162" s="113" t="s">
        <v>248</v>
      </c>
      <c r="J162" s="375"/>
      <c r="K162" s="113"/>
      <c r="L162" s="113"/>
      <c r="M162" s="114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</row>
    <row r="163" spans="1:23" s="115" customFormat="1" ht="13.5" customHeight="1">
      <c r="A163" s="599">
        <v>2018</v>
      </c>
      <c r="B163" s="600">
        <v>11</v>
      </c>
      <c r="C163" s="375" t="s">
        <v>53</v>
      </c>
      <c r="D163" s="601" t="s">
        <v>177</v>
      </c>
      <c r="E163" s="602" t="s">
        <v>112</v>
      </c>
      <c r="F163" s="603">
        <v>43422</v>
      </c>
      <c r="G163" s="375" t="s">
        <v>2760</v>
      </c>
      <c r="H163" s="599">
        <v>5</v>
      </c>
      <c r="I163" s="113" t="s">
        <v>435</v>
      </c>
      <c r="J163" s="375"/>
      <c r="K163" s="113"/>
      <c r="L163" s="113"/>
      <c r="M163" s="114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</row>
    <row r="164" spans="1:23" s="115" customFormat="1" ht="13.5" customHeight="1">
      <c r="A164" s="599">
        <v>2018</v>
      </c>
      <c r="B164" s="600">
        <v>11</v>
      </c>
      <c r="C164" s="375" t="s">
        <v>53</v>
      </c>
      <c r="D164" s="601" t="s">
        <v>177</v>
      </c>
      <c r="E164" s="602" t="s">
        <v>112</v>
      </c>
      <c r="F164" s="603">
        <v>43422</v>
      </c>
      <c r="G164" s="375" t="s">
        <v>2760</v>
      </c>
      <c r="H164" s="599">
        <v>0</v>
      </c>
      <c r="I164" s="113" t="s">
        <v>481</v>
      </c>
      <c r="J164" s="375"/>
      <c r="K164" s="113"/>
      <c r="L164" s="113" t="s">
        <v>234</v>
      </c>
      <c r="M164" s="114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</row>
    <row r="165" spans="1:23" s="197" customFormat="1" ht="13.5" customHeight="1">
      <c r="A165" s="599">
        <v>2018</v>
      </c>
      <c r="B165" s="631"/>
      <c r="C165" s="632"/>
      <c r="D165" s="633"/>
      <c r="E165" s="634"/>
      <c r="F165" s="635"/>
      <c r="G165" s="632"/>
      <c r="H165" s="599">
        <f>SUM(H159:H163)</f>
        <v>25</v>
      </c>
      <c r="I165" s="195"/>
      <c r="J165" s="632"/>
      <c r="K165" s="195"/>
      <c r="L165" s="195"/>
      <c r="M165" s="196"/>
      <c r="N165" s="195"/>
      <c r="O165" s="195"/>
      <c r="P165" s="195"/>
      <c r="Q165" s="195"/>
      <c r="R165" s="195"/>
      <c r="S165" s="195"/>
      <c r="T165" s="195"/>
      <c r="U165" s="195"/>
      <c r="V165" s="195"/>
      <c r="W165" s="195"/>
    </row>
    <row r="166" spans="1:23" ht="13.5" customHeight="1">
      <c r="A166" s="606" t="s">
        <v>46</v>
      </c>
      <c r="B166" s="607"/>
      <c r="C166" s="608"/>
      <c r="D166" s="609" t="s">
        <v>333</v>
      </c>
      <c r="E166" s="610"/>
      <c r="F166" s="611"/>
      <c r="G166" s="608"/>
      <c r="H166" s="606">
        <f>H165+H158+H156</f>
        <v>40</v>
      </c>
      <c r="I166" s="612"/>
      <c r="J166" s="338"/>
      <c r="K166" s="2"/>
      <c r="M166" s="93"/>
    </row>
    <row r="167" spans="1:23" ht="13.5" customHeight="1">
      <c r="A167" s="133"/>
      <c r="B167" s="84"/>
      <c r="D167" s="586"/>
      <c r="E167" s="73"/>
      <c r="G167" s="88"/>
      <c r="H167" s="133"/>
      <c r="I167" s="90"/>
      <c r="M167" s="93"/>
    </row>
    <row r="168" spans="1:23" ht="13.5" customHeight="1">
      <c r="A168" s="588">
        <v>2016</v>
      </c>
      <c r="B168" s="588">
        <v>3</v>
      </c>
      <c r="C168" s="589" t="s">
        <v>91</v>
      </c>
      <c r="D168" s="589" t="s">
        <v>113</v>
      </c>
      <c r="E168" s="589" t="s">
        <v>222</v>
      </c>
      <c r="F168" s="590">
        <v>42435</v>
      </c>
      <c r="G168" s="592" t="s">
        <v>2761</v>
      </c>
      <c r="H168" s="621">
        <v>7</v>
      </c>
      <c r="I168" s="271" t="s">
        <v>849</v>
      </c>
      <c r="J168" s="589"/>
      <c r="K168" s="2"/>
      <c r="L168" s="271"/>
      <c r="M168" s="93"/>
    </row>
    <row r="169" spans="1:23" ht="13.5" customHeight="1">
      <c r="A169" s="588">
        <v>2016</v>
      </c>
      <c r="B169" s="588"/>
      <c r="C169" s="589"/>
      <c r="D169" s="589"/>
      <c r="E169" s="589"/>
      <c r="F169" s="590"/>
      <c r="G169" s="592"/>
      <c r="H169" s="621">
        <f>H168</f>
        <v>7</v>
      </c>
      <c r="I169" s="271"/>
      <c r="J169" s="589"/>
      <c r="K169" s="2"/>
      <c r="L169" s="271"/>
      <c r="M169" s="93"/>
    </row>
    <row r="170" spans="1:23" ht="13.5" customHeight="1">
      <c r="A170" s="598">
        <v>2017</v>
      </c>
      <c r="B170" s="593">
        <v>3</v>
      </c>
      <c r="C170" s="594" t="s">
        <v>91</v>
      </c>
      <c r="D170" s="594" t="s">
        <v>113</v>
      </c>
      <c r="E170" s="623" t="s">
        <v>222</v>
      </c>
      <c r="F170" s="597">
        <v>42799</v>
      </c>
      <c r="G170" s="624" t="s">
        <v>1748</v>
      </c>
      <c r="H170" s="593">
        <v>10</v>
      </c>
      <c r="I170" s="261" t="s">
        <v>1062</v>
      </c>
      <c r="J170" s="594"/>
      <c r="K170" s="261"/>
      <c r="L170" s="261"/>
      <c r="M170" s="189"/>
    </row>
    <row r="171" spans="1:23" ht="13.5" customHeight="1">
      <c r="A171" s="598">
        <v>2017</v>
      </c>
      <c r="B171" s="593"/>
      <c r="C171" s="594"/>
      <c r="D171" s="594"/>
      <c r="E171" s="623"/>
      <c r="F171" s="597"/>
      <c r="G171" s="624"/>
      <c r="H171" s="593">
        <f>H170</f>
        <v>10</v>
      </c>
      <c r="I171" s="261"/>
      <c r="J171" s="594"/>
      <c r="K171" s="261"/>
      <c r="L171" s="261"/>
      <c r="M171" s="189"/>
    </row>
    <row r="172" spans="1:23" ht="13.5" customHeight="1">
      <c r="A172" s="599">
        <v>2018</v>
      </c>
      <c r="B172" s="599">
        <v>9</v>
      </c>
      <c r="C172" s="375" t="s">
        <v>91</v>
      </c>
      <c r="D172" s="602" t="s">
        <v>113</v>
      </c>
      <c r="E172" s="602" t="s">
        <v>265</v>
      </c>
      <c r="F172" s="603">
        <v>43352</v>
      </c>
      <c r="G172" s="602" t="s">
        <v>1749</v>
      </c>
      <c r="H172" s="599">
        <v>7</v>
      </c>
      <c r="I172" s="602" t="s">
        <v>423</v>
      </c>
      <c r="J172" s="338">
        <v>3</v>
      </c>
      <c r="K172" s="2" t="s">
        <v>2762</v>
      </c>
      <c r="L172" s="2" t="s">
        <v>2751</v>
      </c>
      <c r="M172" s="2"/>
    </row>
    <row r="173" spans="1:23" ht="13.5" customHeight="1">
      <c r="A173" s="599">
        <v>2018</v>
      </c>
      <c r="B173" s="599">
        <v>9</v>
      </c>
      <c r="C173" s="375" t="s">
        <v>91</v>
      </c>
      <c r="D173" s="636" t="s">
        <v>113</v>
      </c>
      <c r="E173" s="602" t="s">
        <v>265</v>
      </c>
      <c r="F173" s="603">
        <v>43352</v>
      </c>
      <c r="G173" s="602" t="s">
        <v>1750</v>
      </c>
      <c r="H173" s="637">
        <v>3</v>
      </c>
      <c r="I173" s="602" t="s">
        <v>1751</v>
      </c>
      <c r="J173" s="338">
        <v>10</v>
      </c>
      <c r="K173" s="2" t="s">
        <v>2763</v>
      </c>
      <c r="M173" s="2"/>
    </row>
    <row r="174" spans="1:23" ht="13.5" customHeight="1">
      <c r="A174" s="599">
        <v>2018</v>
      </c>
      <c r="B174" s="599">
        <v>9</v>
      </c>
      <c r="C174" s="375" t="s">
        <v>91</v>
      </c>
      <c r="D174" s="636" t="s">
        <v>113</v>
      </c>
      <c r="E174" s="602" t="s">
        <v>265</v>
      </c>
      <c r="F174" s="603">
        <v>43352</v>
      </c>
      <c r="G174" s="602" t="s">
        <v>1752</v>
      </c>
      <c r="H174" s="637">
        <v>10</v>
      </c>
      <c r="I174" s="602" t="s">
        <v>1753</v>
      </c>
      <c r="J174" s="338">
        <v>10</v>
      </c>
      <c r="K174" s="2" t="s">
        <v>2763</v>
      </c>
      <c r="M174" s="2"/>
    </row>
    <row r="175" spans="1:23" ht="13.5" customHeight="1">
      <c r="A175" s="599">
        <v>2018</v>
      </c>
      <c r="B175" s="599">
        <v>11</v>
      </c>
      <c r="C175" s="375" t="s">
        <v>91</v>
      </c>
      <c r="D175" s="636" t="s">
        <v>113</v>
      </c>
      <c r="E175" s="602" t="s">
        <v>461</v>
      </c>
      <c r="F175" s="603">
        <v>43366</v>
      </c>
      <c r="G175" s="602" t="s">
        <v>1749</v>
      </c>
      <c r="H175" s="637">
        <v>5</v>
      </c>
      <c r="I175" s="602" t="s">
        <v>236</v>
      </c>
      <c r="J175" s="338"/>
      <c r="K175" s="2"/>
      <c r="M175" s="2"/>
    </row>
    <row r="176" spans="1:23" ht="13.5" customHeight="1">
      <c r="A176" s="599">
        <v>2018</v>
      </c>
      <c r="B176" s="599">
        <v>11</v>
      </c>
      <c r="C176" s="375" t="s">
        <v>91</v>
      </c>
      <c r="D176" s="636" t="s">
        <v>113</v>
      </c>
      <c r="E176" s="602" t="s">
        <v>461</v>
      </c>
      <c r="F176" s="603">
        <v>43366</v>
      </c>
      <c r="G176" s="602" t="s">
        <v>1749</v>
      </c>
      <c r="H176" s="637">
        <v>5</v>
      </c>
      <c r="I176" s="602" t="s">
        <v>237</v>
      </c>
      <c r="J176" s="338"/>
      <c r="K176" s="2"/>
      <c r="M176" s="2"/>
    </row>
    <row r="177" spans="1:23" ht="13.5" customHeight="1">
      <c r="A177" s="599">
        <v>2018</v>
      </c>
      <c r="B177" s="599"/>
      <c r="C177" s="602"/>
      <c r="D177" s="636"/>
      <c r="E177" s="602"/>
      <c r="F177" s="603"/>
      <c r="G177" s="602"/>
      <c r="H177" s="637">
        <f>SUM(H172:H176)</f>
        <v>30</v>
      </c>
      <c r="I177" s="602"/>
      <c r="J177" s="338"/>
      <c r="K177" s="2"/>
      <c r="M177" s="2"/>
    </row>
    <row r="178" spans="1:23" ht="13.5" customHeight="1">
      <c r="A178" s="607" t="s">
        <v>46</v>
      </c>
      <c r="B178" s="606"/>
      <c r="C178" s="608"/>
      <c r="D178" s="608" t="s">
        <v>336</v>
      </c>
      <c r="E178" s="638"/>
      <c r="F178" s="611"/>
      <c r="G178" s="639"/>
      <c r="H178" s="606">
        <f>H169+H171+H177</f>
        <v>47</v>
      </c>
      <c r="I178" s="612"/>
      <c r="J178" s="338"/>
      <c r="K178" s="2"/>
      <c r="M178" s="93"/>
    </row>
    <row r="179" spans="1:23" ht="13.5" customHeight="1">
      <c r="E179" s="574"/>
      <c r="G179" s="575"/>
      <c r="H179" s="133"/>
      <c r="I179" s="90"/>
      <c r="M179" s="93"/>
    </row>
    <row r="180" spans="1:23" ht="13.5" customHeight="1">
      <c r="A180" s="588">
        <v>2016</v>
      </c>
      <c r="B180" s="588">
        <v>6</v>
      </c>
      <c r="C180" s="589" t="s">
        <v>91</v>
      </c>
      <c r="D180" s="590" t="s">
        <v>194</v>
      </c>
      <c r="E180" s="589" t="s">
        <v>227</v>
      </c>
      <c r="F180" s="590">
        <v>42533</v>
      </c>
      <c r="G180" s="592" t="s">
        <v>2764</v>
      </c>
      <c r="H180" s="588">
        <v>7</v>
      </c>
      <c r="I180" s="271" t="s">
        <v>2611</v>
      </c>
      <c r="J180" s="589"/>
      <c r="K180" s="2"/>
      <c r="L180" s="271"/>
      <c r="M180" s="93"/>
    </row>
    <row r="181" spans="1:23" ht="13.5" customHeight="1">
      <c r="A181" s="588">
        <v>2016</v>
      </c>
      <c r="B181" s="588">
        <v>6</v>
      </c>
      <c r="C181" s="589" t="s">
        <v>91</v>
      </c>
      <c r="D181" s="590" t="s">
        <v>194</v>
      </c>
      <c r="E181" s="589" t="s">
        <v>2702</v>
      </c>
      <c r="F181" s="590">
        <v>42540</v>
      </c>
      <c r="G181" s="592" t="s">
        <v>2764</v>
      </c>
      <c r="H181" s="588">
        <v>15</v>
      </c>
      <c r="I181" s="271" t="s">
        <v>2765</v>
      </c>
      <c r="J181" s="589"/>
      <c r="K181" s="2"/>
      <c r="L181" s="271"/>
      <c r="M181" s="93"/>
    </row>
    <row r="182" spans="1:23" ht="13.5" customHeight="1">
      <c r="A182" s="588">
        <v>2016</v>
      </c>
      <c r="B182" s="588"/>
      <c r="C182" s="589"/>
      <c r="D182" s="590"/>
      <c r="E182" s="589"/>
      <c r="F182" s="590"/>
      <c r="G182" s="592"/>
      <c r="H182" s="588">
        <f>SUM(H180:H181)</f>
        <v>22</v>
      </c>
      <c r="I182" s="271"/>
      <c r="J182" s="589"/>
      <c r="K182" s="2"/>
      <c r="L182" s="271"/>
      <c r="M182" s="93"/>
    </row>
    <row r="183" spans="1:23" ht="13.5" customHeight="1">
      <c r="A183" s="593">
        <v>2017</v>
      </c>
      <c r="B183" s="593">
        <v>9</v>
      </c>
      <c r="C183" s="594" t="s">
        <v>91</v>
      </c>
      <c r="D183" s="595" t="s">
        <v>194</v>
      </c>
      <c r="E183" s="596" t="s">
        <v>227</v>
      </c>
      <c r="F183" s="597">
        <v>42988</v>
      </c>
      <c r="G183" s="594" t="s">
        <v>1757</v>
      </c>
      <c r="H183" s="593">
        <v>3</v>
      </c>
      <c r="I183" s="261" t="s">
        <v>1758</v>
      </c>
      <c r="J183" s="594"/>
      <c r="K183" s="2"/>
      <c r="L183" s="2" t="s">
        <v>2751</v>
      </c>
      <c r="M183" s="349"/>
    </row>
    <row r="184" spans="1:23" ht="13.5" customHeight="1">
      <c r="A184" s="593">
        <v>2017</v>
      </c>
      <c r="B184" s="593"/>
      <c r="C184" s="594"/>
      <c r="D184" s="595"/>
      <c r="E184" s="596"/>
      <c r="F184" s="597"/>
      <c r="G184" s="594"/>
      <c r="H184" s="593">
        <f>SUM(H183)</f>
        <v>3</v>
      </c>
      <c r="I184" s="261"/>
      <c r="J184" s="594"/>
      <c r="K184" s="2"/>
      <c r="M184" s="349"/>
    </row>
    <row r="185" spans="1:23" s="115" customFormat="1" ht="13.5" customHeight="1">
      <c r="A185" s="599">
        <v>2018</v>
      </c>
      <c r="B185" s="599">
        <v>9</v>
      </c>
      <c r="C185" s="375" t="s">
        <v>91</v>
      </c>
      <c r="D185" s="601" t="s">
        <v>194</v>
      </c>
      <c r="E185" s="602" t="s">
        <v>94</v>
      </c>
      <c r="F185" s="603">
        <v>43408</v>
      </c>
      <c r="G185" s="375" t="s">
        <v>1759</v>
      </c>
      <c r="H185" s="599">
        <v>5</v>
      </c>
      <c r="I185" s="113" t="s">
        <v>236</v>
      </c>
      <c r="J185" s="375"/>
      <c r="K185" s="113"/>
      <c r="L185" s="113"/>
      <c r="M185" s="114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</row>
    <row r="186" spans="1:23" s="115" customFormat="1" ht="13.5" customHeight="1">
      <c r="A186" s="599">
        <v>2018</v>
      </c>
      <c r="B186" s="599">
        <v>9</v>
      </c>
      <c r="C186" s="375" t="s">
        <v>91</v>
      </c>
      <c r="D186" s="601" t="s">
        <v>194</v>
      </c>
      <c r="E186" s="602" t="s">
        <v>94</v>
      </c>
      <c r="F186" s="603">
        <v>43408</v>
      </c>
      <c r="G186" s="375" t="s">
        <v>1759</v>
      </c>
      <c r="H186" s="599">
        <v>5</v>
      </c>
      <c r="I186" s="113" t="s">
        <v>273</v>
      </c>
      <c r="J186" s="375"/>
      <c r="K186" s="113"/>
      <c r="L186" s="113"/>
      <c r="M186" s="114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</row>
    <row r="187" spans="1:23" s="115" customFormat="1" ht="13.5" customHeight="1">
      <c r="A187" s="599">
        <v>2018</v>
      </c>
      <c r="B187" s="599"/>
      <c r="C187" s="375"/>
      <c r="D187" s="601"/>
      <c r="E187" s="602"/>
      <c r="F187" s="603"/>
      <c r="G187" s="375"/>
      <c r="H187" s="599">
        <f>SUM(H185:H186)</f>
        <v>10</v>
      </c>
      <c r="I187" s="113"/>
      <c r="J187" s="375"/>
      <c r="K187" s="113"/>
      <c r="L187" s="113"/>
      <c r="M187" s="114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</row>
    <row r="188" spans="1:23" ht="13.5" customHeight="1">
      <c r="A188" s="606" t="s">
        <v>46</v>
      </c>
      <c r="B188" s="606"/>
      <c r="C188" s="608"/>
      <c r="D188" s="609" t="s">
        <v>340</v>
      </c>
      <c r="E188" s="610"/>
      <c r="F188" s="611"/>
      <c r="G188" s="608"/>
      <c r="H188" s="606">
        <f>H182+H184+H187</f>
        <v>35</v>
      </c>
      <c r="I188" s="612"/>
      <c r="J188" s="338"/>
      <c r="K188" s="2"/>
      <c r="M188" s="93"/>
    </row>
    <row r="189" spans="1:23" ht="13.5" customHeight="1">
      <c r="A189" s="133"/>
      <c r="D189" s="586"/>
      <c r="E189" s="73"/>
      <c r="G189" s="88"/>
      <c r="H189" s="133"/>
      <c r="I189" s="90"/>
      <c r="M189" s="93"/>
    </row>
    <row r="190" spans="1:23" s="115" customFormat="1" ht="13.5" customHeight="1">
      <c r="A190" s="111">
        <v>2018</v>
      </c>
      <c r="B190" s="579">
        <v>2</v>
      </c>
      <c r="C190" s="170" t="s">
        <v>129</v>
      </c>
      <c r="D190" s="170" t="s">
        <v>139</v>
      </c>
      <c r="E190" s="170" t="s">
        <v>81</v>
      </c>
      <c r="F190" s="581">
        <v>43133</v>
      </c>
      <c r="G190" s="640" t="s">
        <v>1762</v>
      </c>
      <c r="H190" s="111">
        <v>10</v>
      </c>
      <c r="I190" s="170" t="s">
        <v>342</v>
      </c>
      <c r="J190" s="110"/>
      <c r="L190" s="113"/>
      <c r="M190" s="114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</row>
    <row r="191" spans="1:23" s="115" customFormat="1" ht="13.5" customHeight="1">
      <c r="A191" s="111">
        <v>2018</v>
      </c>
      <c r="B191" s="579">
        <v>3</v>
      </c>
      <c r="C191" s="170" t="s">
        <v>129</v>
      </c>
      <c r="D191" s="170" t="s">
        <v>139</v>
      </c>
      <c r="E191" s="170" t="s">
        <v>222</v>
      </c>
      <c r="F191" s="581">
        <v>43163</v>
      </c>
      <c r="G191" s="640" t="s">
        <v>1763</v>
      </c>
      <c r="H191" s="111">
        <v>3</v>
      </c>
      <c r="I191" s="170" t="s">
        <v>344</v>
      </c>
      <c r="J191" s="110"/>
      <c r="L191" s="113"/>
      <c r="M191" s="114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</row>
    <row r="192" spans="1:23" s="115" customFormat="1" ht="13.5" customHeight="1">
      <c r="A192" s="111">
        <v>2018</v>
      </c>
      <c r="B192" s="579">
        <v>3</v>
      </c>
      <c r="C192" s="170" t="s">
        <v>129</v>
      </c>
      <c r="D192" s="170" t="s">
        <v>139</v>
      </c>
      <c r="E192" s="170" t="s">
        <v>222</v>
      </c>
      <c r="F192" s="581">
        <v>43163</v>
      </c>
      <c r="G192" s="640" t="s">
        <v>1764</v>
      </c>
      <c r="H192" s="111">
        <v>3</v>
      </c>
      <c r="I192" s="170" t="s">
        <v>345</v>
      </c>
      <c r="J192" s="110"/>
      <c r="L192" s="113"/>
      <c r="M192" s="114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</row>
    <row r="193" spans="1:23" s="115" customFormat="1" ht="13.5" customHeight="1">
      <c r="A193" s="111">
        <v>2018</v>
      </c>
      <c r="B193" s="579">
        <v>4</v>
      </c>
      <c r="C193" s="170" t="s">
        <v>129</v>
      </c>
      <c r="D193" s="170" t="s">
        <v>139</v>
      </c>
      <c r="E193" s="170" t="s">
        <v>346</v>
      </c>
      <c r="F193" s="581">
        <v>43219</v>
      </c>
      <c r="G193" s="640" t="s">
        <v>1765</v>
      </c>
      <c r="H193" s="111">
        <v>0</v>
      </c>
      <c r="I193" s="170" t="s">
        <v>304</v>
      </c>
      <c r="J193" s="110"/>
      <c r="L193" s="113" t="s">
        <v>234</v>
      </c>
      <c r="M193" s="114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</row>
    <row r="194" spans="1:23" s="115" customFormat="1" ht="13.5" customHeight="1">
      <c r="A194" s="111">
        <v>2018</v>
      </c>
      <c r="B194" s="579">
        <v>11</v>
      </c>
      <c r="C194" s="170" t="s">
        <v>129</v>
      </c>
      <c r="D194" s="170" t="s">
        <v>139</v>
      </c>
      <c r="E194" s="170" t="s">
        <v>112</v>
      </c>
      <c r="F194" s="581">
        <v>43422</v>
      </c>
      <c r="G194" s="640" t="s">
        <v>348</v>
      </c>
      <c r="H194" s="111">
        <v>0</v>
      </c>
      <c r="I194" s="170" t="s">
        <v>304</v>
      </c>
      <c r="J194" s="110"/>
      <c r="L194" s="113" t="s">
        <v>234</v>
      </c>
      <c r="M194" s="114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</row>
    <row r="195" spans="1:23" ht="13.5" customHeight="1">
      <c r="A195" s="111">
        <v>2018</v>
      </c>
      <c r="B195" s="565"/>
      <c r="C195" s="152"/>
      <c r="D195" s="152"/>
      <c r="E195" s="152"/>
      <c r="F195" s="567"/>
      <c r="G195" s="641"/>
      <c r="H195" s="111">
        <f>SUM(H190:H194)</f>
        <v>16</v>
      </c>
      <c r="I195" s="152"/>
      <c r="J195" s="119"/>
      <c r="L195" s="261"/>
      <c r="M195" s="262"/>
    </row>
    <row r="196" spans="1:23" ht="13.5" customHeight="1">
      <c r="A196" s="129" t="s">
        <v>46</v>
      </c>
      <c r="B196" s="569"/>
      <c r="C196" s="146"/>
      <c r="D196" s="146" t="s">
        <v>350</v>
      </c>
      <c r="E196" s="146"/>
      <c r="F196" s="571"/>
      <c r="G196" s="642"/>
      <c r="H196" s="264">
        <f>H195</f>
        <v>16</v>
      </c>
      <c r="I196" s="146"/>
      <c r="M196" s="93"/>
    </row>
    <row r="197" spans="1:23" ht="13.5" customHeight="1">
      <c r="A197" s="133"/>
      <c r="B197" s="84"/>
      <c r="G197" s="643"/>
      <c r="M197" s="93"/>
    </row>
    <row r="198" spans="1:23" ht="13.5" customHeight="1">
      <c r="A198" s="565">
        <v>2017</v>
      </c>
      <c r="B198" s="199">
        <v>3</v>
      </c>
      <c r="C198" s="152" t="s">
        <v>164</v>
      </c>
      <c r="D198" s="152" t="s">
        <v>199</v>
      </c>
      <c r="E198" s="566" t="s">
        <v>222</v>
      </c>
      <c r="F198" s="567">
        <v>42799</v>
      </c>
      <c r="G198" s="568" t="s">
        <v>1766</v>
      </c>
      <c r="H198" s="199">
        <v>3</v>
      </c>
      <c r="I198" s="340" t="s">
        <v>1767</v>
      </c>
      <c r="J198" s="152"/>
      <c r="K198" s="340"/>
      <c r="L198" s="261"/>
      <c r="M198" s="189"/>
    </row>
    <row r="199" spans="1:23" ht="13.5" customHeight="1">
      <c r="A199" s="565">
        <v>2017</v>
      </c>
      <c r="B199" s="199">
        <v>3</v>
      </c>
      <c r="C199" s="152" t="s">
        <v>164</v>
      </c>
      <c r="D199" s="152" t="s">
        <v>199</v>
      </c>
      <c r="E199" s="566" t="s">
        <v>346</v>
      </c>
      <c r="F199" s="567">
        <v>42813</v>
      </c>
      <c r="G199" s="568" t="s">
        <v>1768</v>
      </c>
      <c r="H199" s="199">
        <v>5</v>
      </c>
      <c r="I199" s="340" t="s">
        <v>352</v>
      </c>
      <c r="J199" s="152"/>
      <c r="K199" s="340"/>
      <c r="L199" s="261"/>
      <c r="M199" s="189"/>
    </row>
    <row r="200" spans="1:23" ht="13.5" customHeight="1">
      <c r="A200" s="565">
        <v>2017</v>
      </c>
      <c r="B200" s="199"/>
      <c r="C200" s="152"/>
      <c r="D200" s="152"/>
      <c r="E200" s="566"/>
      <c r="F200" s="567"/>
      <c r="G200" s="568"/>
      <c r="H200" s="199">
        <f>SUM(H198:H199)</f>
        <v>8</v>
      </c>
      <c r="I200" s="340"/>
      <c r="J200" s="152"/>
      <c r="K200" s="340"/>
      <c r="L200" s="261"/>
      <c r="M200" s="189"/>
    </row>
    <row r="201" spans="1:23" s="115" customFormat="1" ht="13.5" customHeight="1">
      <c r="A201" s="111">
        <v>2018</v>
      </c>
      <c r="B201" s="579">
        <v>4</v>
      </c>
      <c r="C201" s="170" t="s">
        <v>164</v>
      </c>
      <c r="D201" s="170" t="s">
        <v>199</v>
      </c>
      <c r="E201" s="170" t="s">
        <v>346</v>
      </c>
      <c r="F201" s="581">
        <v>43219</v>
      </c>
      <c r="G201" s="640" t="s">
        <v>1769</v>
      </c>
      <c r="H201" s="111">
        <v>5</v>
      </c>
      <c r="I201" s="170" t="s">
        <v>352</v>
      </c>
      <c r="J201" s="110"/>
      <c r="L201" s="113"/>
      <c r="M201" s="114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</row>
    <row r="202" spans="1:23" s="115" customFormat="1" ht="13.5" customHeight="1">
      <c r="A202" s="111">
        <v>2018</v>
      </c>
      <c r="B202" s="579">
        <v>4</v>
      </c>
      <c r="C202" s="170" t="s">
        <v>164</v>
      </c>
      <c r="D202" s="170" t="s">
        <v>199</v>
      </c>
      <c r="E202" s="170" t="s">
        <v>346</v>
      </c>
      <c r="F202" s="581">
        <v>43219</v>
      </c>
      <c r="G202" s="640" t="s">
        <v>1770</v>
      </c>
      <c r="H202" s="111">
        <v>0</v>
      </c>
      <c r="I202" s="170" t="s">
        <v>354</v>
      </c>
      <c r="J202" s="110"/>
      <c r="L202" s="113" t="s">
        <v>234</v>
      </c>
      <c r="M202" s="114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</row>
    <row r="203" spans="1:23" ht="13.5" customHeight="1">
      <c r="A203" s="111">
        <v>2018</v>
      </c>
      <c r="B203" s="565"/>
      <c r="C203" s="152"/>
      <c r="D203" s="152"/>
      <c r="E203" s="152"/>
      <c r="F203" s="567"/>
      <c r="G203" s="641"/>
      <c r="H203" s="111">
        <f>SUM(H201:H202)</f>
        <v>5</v>
      </c>
      <c r="I203" s="152"/>
      <c r="J203" s="119"/>
      <c r="L203" s="261"/>
      <c r="M203" s="262"/>
    </row>
    <row r="204" spans="1:23" ht="13.5" customHeight="1">
      <c r="A204" s="569" t="s">
        <v>46</v>
      </c>
      <c r="B204" s="129"/>
      <c r="C204" s="146"/>
      <c r="D204" s="146" t="s">
        <v>358</v>
      </c>
      <c r="E204" s="570"/>
      <c r="F204" s="571"/>
      <c r="G204" s="572"/>
      <c r="H204" s="129">
        <f>H200+H203</f>
        <v>13</v>
      </c>
      <c r="I204" s="573"/>
      <c r="M204" s="93"/>
    </row>
    <row r="205" spans="1:23" ht="13.5" customHeight="1">
      <c r="E205" s="574"/>
      <c r="G205" s="575"/>
      <c r="H205" s="133"/>
      <c r="I205" s="90"/>
      <c r="M205" s="93"/>
    </row>
    <row r="206" spans="1:23" ht="13.5" customHeight="1">
      <c r="A206" s="199">
        <v>2017</v>
      </c>
      <c r="B206" s="565">
        <v>2</v>
      </c>
      <c r="C206" s="152" t="s">
        <v>129</v>
      </c>
      <c r="D206" s="152" t="s">
        <v>1615</v>
      </c>
      <c r="E206" s="152" t="s">
        <v>58</v>
      </c>
      <c r="F206" s="567">
        <v>42778</v>
      </c>
      <c r="G206" s="641" t="s">
        <v>1772</v>
      </c>
      <c r="H206" s="469">
        <v>5</v>
      </c>
      <c r="I206" s="152" t="s">
        <v>305</v>
      </c>
      <c r="J206" s="152"/>
      <c r="L206" s="261"/>
      <c r="M206" s="296"/>
    </row>
    <row r="207" spans="1:23" ht="13.5" customHeight="1">
      <c r="A207" s="199">
        <v>2017</v>
      </c>
      <c r="B207" s="565">
        <v>5</v>
      </c>
      <c r="C207" s="152" t="s">
        <v>129</v>
      </c>
      <c r="D207" s="583" t="s">
        <v>1615</v>
      </c>
      <c r="E207" s="116" t="s">
        <v>227</v>
      </c>
      <c r="F207" s="567">
        <v>42876</v>
      </c>
      <c r="G207" s="152" t="s">
        <v>1773</v>
      </c>
      <c r="H207" s="199">
        <v>7</v>
      </c>
      <c r="I207" s="340" t="s">
        <v>1774</v>
      </c>
      <c r="J207" s="152"/>
      <c r="M207" s="189"/>
    </row>
    <row r="208" spans="1:23" ht="13.5" customHeight="1">
      <c r="A208" s="199">
        <v>2017</v>
      </c>
      <c r="B208" s="565">
        <v>5</v>
      </c>
      <c r="C208" s="152" t="s">
        <v>129</v>
      </c>
      <c r="D208" s="583" t="s">
        <v>1615</v>
      </c>
      <c r="E208" s="116" t="s">
        <v>227</v>
      </c>
      <c r="F208" s="567">
        <v>42876</v>
      </c>
      <c r="G208" s="152" t="s">
        <v>1772</v>
      </c>
      <c r="H208" s="199">
        <v>10</v>
      </c>
      <c r="I208" s="152" t="s">
        <v>1775</v>
      </c>
      <c r="J208" s="152"/>
      <c r="M208" s="189"/>
    </row>
    <row r="209" spans="1:23" ht="13.5" customHeight="1">
      <c r="A209" s="199">
        <v>2017</v>
      </c>
      <c r="B209" s="565"/>
      <c r="C209" s="152"/>
      <c r="D209" s="583"/>
      <c r="E209" s="116"/>
      <c r="F209" s="567"/>
      <c r="G209" s="152"/>
      <c r="H209" s="199">
        <f>SUM(H206:H208)</f>
        <v>22</v>
      </c>
      <c r="I209" s="152"/>
      <c r="J209" s="152"/>
      <c r="M209" s="189"/>
    </row>
    <row r="210" spans="1:23" ht="13.5" customHeight="1">
      <c r="A210" s="129" t="s">
        <v>46</v>
      </c>
      <c r="B210" s="569"/>
      <c r="C210" s="146"/>
      <c r="D210" s="585" t="s">
        <v>1776</v>
      </c>
      <c r="E210" s="125"/>
      <c r="F210" s="571"/>
      <c r="G210" s="146"/>
      <c r="H210" s="129">
        <f>H209</f>
        <v>22</v>
      </c>
      <c r="I210" s="146"/>
      <c r="J210" s="644">
        <v>3</v>
      </c>
      <c r="M210" s="93"/>
    </row>
    <row r="211" spans="1:23" ht="13.5" customHeight="1">
      <c r="A211" s="133"/>
      <c r="B211" s="84"/>
      <c r="D211" s="586"/>
      <c r="E211" s="73"/>
      <c r="G211" s="88"/>
      <c r="H211" s="133"/>
      <c r="J211" s="644"/>
      <c r="M211" s="93"/>
    </row>
    <row r="212" spans="1:23" s="115" customFormat="1" ht="13.5" customHeight="1">
      <c r="A212" s="111">
        <v>2018</v>
      </c>
      <c r="B212" s="579">
        <v>3</v>
      </c>
      <c r="C212" s="170" t="s">
        <v>91</v>
      </c>
      <c r="D212" s="170" t="s">
        <v>110</v>
      </c>
      <c r="E212" s="107" t="s">
        <v>64</v>
      </c>
      <c r="F212" s="581">
        <v>43169</v>
      </c>
      <c r="G212" s="170" t="s">
        <v>1777</v>
      </c>
      <c r="H212" s="111">
        <v>5</v>
      </c>
      <c r="I212" s="115" t="s">
        <v>244</v>
      </c>
      <c r="J212" s="170"/>
      <c r="L212" s="113"/>
      <c r="M212" s="114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</row>
    <row r="213" spans="1:23" s="115" customFormat="1" ht="13.5" customHeight="1">
      <c r="A213" s="111">
        <v>2018</v>
      </c>
      <c r="B213" s="579">
        <v>4</v>
      </c>
      <c r="C213" s="170" t="s">
        <v>91</v>
      </c>
      <c r="D213" s="170" t="s">
        <v>110</v>
      </c>
      <c r="E213" s="107" t="s">
        <v>222</v>
      </c>
      <c r="F213" s="581">
        <v>43163</v>
      </c>
      <c r="G213" s="170" t="s">
        <v>1778</v>
      </c>
      <c r="H213" s="111">
        <v>3</v>
      </c>
      <c r="I213" s="115" t="s">
        <v>361</v>
      </c>
      <c r="J213" s="170"/>
      <c r="L213" s="113"/>
      <c r="M213" s="114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</row>
    <row r="214" spans="1:23" s="115" customFormat="1" ht="13.5" customHeight="1">
      <c r="A214" s="111">
        <v>2018</v>
      </c>
      <c r="B214" s="579">
        <v>4</v>
      </c>
      <c r="C214" s="170" t="s">
        <v>91</v>
      </c>
      <c r="D214" s="170" t="s">
        <v>110</v>
      </c>
      <c r="E214" s="107" t="s">
        <v>222</v>
      </c>
      <c r="F214" s="581">
        <v>43164</v>
      </c>
      <c r="G214" s="170" t="s">
        <v>1779</v>
      </c>
      <c r="H214" s="111">
        <v>10</v>
      </c>
      <c r="I214" s="115" t="s">
        <v>363</v>
      </c>
      <c r="J214" s="170"/>
      <c r="L214" s="113"/>
      <c r="M214" s="114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</row>
    <row r="215" spans="1:23" s="115" customFormat="1" ht="13.5" customHeight="1">
      <c r="A215" s="111">
        <v>2018</v>
      </c>
      <c r="B215" s="579">
        <v>4</v>
      </c>
      <c r="C215" s="170" t="s">
        <v>91</v>
      </c>
      <c r="D215" s="170" t="s">
        <v>110</v>
      </c>
      <c r="E215" s="107" t="s">
        <v>222</v>
      </c>
      <c r="F215" s="581">
        <v>43165</v>
      </c>
      <c r="G215" s="170" t="s">
        <v>1780</v>
      </c>
      <c r="H215" s="111">
        <v>7</v>
      </c>
      <c r="I215" s="115" t="s">
        <v>365</v>
      </c>
      <c r="J215" s="170"/>
      <c r="L215" s="113"/>
      <c r="M215" s="114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</row>
    <row r="216" spans="1:23" s="115" customFormat="1">
      <c r="A216" s="111">
        <v>2018</v>
      </c>
      <c r="B216" s="111">
        <v>5</v>
      </c>
      <c r="C216" s="170" t="s">
        <v>91</v>
      </c>
      <c r="D216" s="115" t="s">
        <v>110</v>
      </c>
      <c r="E216" s="115" t="s">
        <v>227</v>
      </c>
      <c r="F216" s="584">
        <v>43240</v>
      </c>
      <c r="G216" s="136" t="s">
        <v>1781</v>
      </c>
      <c r="H216" s="111">
        <v>3</v>
      </c>
      <c r="I216" s="115" t="s">
        <v>367</v>
      </c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</row>
    <row r="217" spans="1:23" s="115" customFormat="1">
      <c r="A217" s="111">
        <v>2018</v>
      </c>
      <c r="B217" s="111">
        <v>5</v>
      </c>
      <c r="C217" s="170" t="s">
        <v>91</v>
      </c>
      <c r="D217" s="115" t="s">
        <v>110</v>
      </c>
      <c r="E217" s="115" t="s">
        <v>227</v>
      </c>
      <c r="F217" s="584">
        <v>43240</v>
      </c>
      <c r="G217" s="136" t="s">
        <v>1782</v>
      </c>
      <c r="H217" s="111">
        <v>7</v>
      </c>
      <c r="I217" s="115" t="s">
        <v>369</v>
      </c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</row>
    <row r="218" spans="1:23" s="115" customFormat="1">
      <c r="A218" s="111">
        <v>2018</v>
      </c>
      <c r="B218" s="111">
        <v>5</v>
      </c>
      <c r="C218" s="170" t="s">
        <v>91</v>
      </c>
      <c r="D218" s="115" t="s">
        <v>110</v>
      </c>
      <c r="E218" s="170" t="s">
        <v>370</v>
      </c>
      <c r="F218" s="581">
        <v>43247</v>
      </c>
      <c r="G218" s="170" t="s">
        <v>1783</v>
      </c>
      <c r="H218" s="111">
        <v>10</v>
      </c>
      <c r="I218" s="115" t="s">
        <v>372</v>
      </c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</row>
    <row r="219" spans="1:23" ht="13.5" customHeight="1">
      <c r="A219" s="111">
        <v>2018</v>
      </c>
      <c r="B219" s="111">
        <v>9</v>
      </c>
      <c r="C219" s="170" t="s">
        <v>91</v>
      </c>
      <c r="D219" s="171" t="s">
        <v>110</v>
      </c>
      <c r="E219" s="107" t="s">
        <v>265</v>
      </c>
      <c r="F219" s="581">
        <v>43352</v>
      </c>
      <c r="G219" s="107" t="s">
        <v>1784</v>
      </c>
      <c r="H219" s="172">
        <v>10</v>
      </c>
      <c r="I219" s="107" t="s">
        <v>374</v>
      </c>
      <c r="J219" s="88">
        <v>3</v>
      </c>
      <c r="K219" s="90" t="s">
        <v>2766</v>
      </c>
      <c r="M219" s="2"/>
    </row>
    <row r="220" spans="1:23" s="115" customFormat="1" ht="13.5" customHeight="1">
      <c r="A220" s="111">
        <v>2018</v>
      </c>
      <c r="B220" s="579"/>
      <c r="C220" s="170"/>
      <c r="D220" s="170"/>
      <c r="E220" s="107"/>
      <c r="F220" s="581"/>
      <c r="G220" s="170"/>
      <c r="H220" s="111">
        <f>SUM(H212:H219)</f>
        <v>55</v>
      </c>
      <c r="J220" s="170"/>
      <c r="L220" s="113"/>
      <c r="M220" s="114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</row>
    <row r="221" spans="1:23" ht="13.5" customHeight="1">
      <c r="A221" s="129" t="s">
        <v>46</v>
      </c>
      <c r="B221" s="569"/>
      <c r="C221" s="146"/>
      <c r="D221" s="585" t="s">
        <v>385</v>
      </c>
      <c r="E221" s="125"/>
      <c r="F221" s="571"/>
      <c r="G221" s="146"/>
      <c r="H221" s="129">
        <f>H220</f>
        <v>55</v>
      </c>
      <c r="I221" s="573"/>
      <c r="M221" s="93"/>
    </row>
    <row r="222" spans="1:23" ht="13.5" customHeight="1">
      <c r="A222" s="133"/>
      <c r="B222" s="84"/>
      <c r="D222" s="586"/>
      <c r="E222" s="73"/>
      <c r="G222" s="88"/>
      <c r="H222" s="133"/>
      <c r="I222" s="90"/>
      <c r="M222" s="93"/>
    </row>
    <row r="223" spans="1:23" ht="13.5" customHeight="1">
      <c r="A223" s="588">
        <v>2016</v>
      </c>
      <c r="B223" s="588">
        <v>6</v>
      </c>
      <c r="C223" s="589" t="s">
        <v>164</v>
      </c>
      <c r="D223" s="590" t="s">
        <v>1616</v>
      </c>
      <c r="E223" s="589" t="s">
        <v>227</v>
      </c>
      <c r="F223" s="590">
        <v>42533</v>
      </c>
      <c r="G223" s="592" t="s">
        <v>2767</v>
      </c>
      <c r="H223" s="588">
        <v>7</v>
      </c>
      <c r="I223" s="271" t="s">
        <v>2768</v>
      </c>
      <c r="J223" s="589"/>
      <c r="K223" s="2"/>
      <c r="L223" s="271"/>
      <c r="M223" s="262"/>
      <c r="N223" s="261"/>
    </row>
    <row r="224" spans="1:23" ht="13.5" customHeight="1">
      <c r="A224" s="588">
        <v>2016</v>
      </c>
      <c r="B224" s="588">
        <v>6</v>
      </c>
      <c r="C224" s="589" t="s">
        <v>164</v>
      </c>
      <c r="D224" s="590" t="s">
        <v>1616</v>
      </c>
      <c r="E224" s="589" t="s">
        <v>2702</v>
      </c>
      <c r="F224" s="590">
        <v>42540</v>
      </c>
      <c r="G224" s="592" t="s">
        <v>2767</v>
      </c>
      <c r="H224" s="588">
        <v>10</v>
      </c>
      <c r="I224" s="271" t="s">
        <v>2769</v>
      </c>
      <c r="J224" s="589"/>
      <c r="K224" s="2"/>
      <c r="L224" s="271"/>
      <c r="M224" s="93"/>
      <c r="N224" s="261"/>
    </row>
    <row r="225" spans="1:23" ht="13.5" customHeight="1">
      <c r="A225" s="588">
        <v>2016</v>
      </c>
      <c r="B225" s="588"/>
      <c r="C225" s="589"/>
      <c r="D225" s="590"/>
      <c r="E225" s="589"/>
      <c r="F225" s="590"/>
      <c r="G225" s="592"/>
      <c r="H225" s="588">
        <f>SUM(H223:H224)</f>
        <v>17</v>
      </c>
      <c r="I225" s="271"/>
      <c r="J225" s="589"/>
      <c r="K225" s="2"/>
      <c r="L225" s="271"/>
      <c r="M225" s="93"/>
      <c r="N225" s="261"/>
    </row>
    <row r="226" spans="1:23" ht="13.5" customHeight="1">
      <c r="A226" s="593">
        <v>2017</v>
      </c>
      <c r="B226" s="598">
        <v>5</v>
      </c>
      <c r="C226" s="594" t="s">
        <v>164</v>
      </c>
      <c r="D226" s="595" t="s">
        <v>1616</v>
      </c>
      <c r="E226" s="596" t="s">
        <v>227</v>
      </c>
      <c r="F226" s="597">
        <v>42876</v>
      </c>
      <c r="G226" s="594" t="s">
        <v>2770</v>
      </c>
      <c r="H226" s="593">
        <v>7</v>
      </c>
      <c r="I226" s="261" t="s">
        <v>2771</v>
      </c>
      <c r="J226" s="594"/>
      <c r="K226" s="2"/>
      <c r="M226" s="189"/>
      <c r="N226" s="261"/>
    </row>
    <row r="227" spans="1:23" ht="13.5" customHeight="1">
      <c r="A227" s="593">
        <v>2017</v>
      </c>
      <c r="B227" s="598">
        <v>10</v>
      </c>
      <c r="C227" s="594" t="s">
        <v>164</v>
      </c>
      <c r="D227" s="595" t="s">
        <v>1616</v>
      </c>
      <c r="E227" s="596" t="s">
        <v>819</v>
      </c>
      <c r="F227" s="597">
        <v>43037</v>
      </c>
      <c r="G227" s="594" t="s">
        <v>2772</v>
      </c>
      <c r="H227" s="593">
        <v>5</v>
      </c>
      <c r="I227" s="261" t="s">
        <v>414</v>
      </c>
      <c r="J227" s="594"/>
      <c r="K227" s="2"/>
      <c r="L227" s="2" t="s">
        <v>2773</v>
      </c>
      <c r="M227" s="189"/>
      <c r="N227" s="261"/>
    </row>
    <row r="228" spans="1:23" ht="13.5" customHeight="1">
      <c r="A228" s="593">
        <v>2017</v>
      </c>
      <c r="B228" s="598"/>
      <c r="C228" s="594"/>
      <c r="D228" s="595"/>
      <c r="E228" s="596"/>
      <c r="F228" s="597"/>
      <c r="G228" s="594"/>
      <c r="H228" s="593">
        <f>SUM(H226:H227)</f>
        <v>12</v>
      </c>
      <c r="I228" s="261"/>
      <c r="J228" s="594"/>
      <c r="K228" s="2"/>
      <c r="M228" s="189"/>
      <c r="N228" s="261"/>
    </row>
    <row r="229" spans="1:23" s="115" customFormat="1" ht="13.5" customHeight="1">
      <c r="A229" s="599">
        <v>2018</v>
      </c>
      <c r="B229" s="600">
        <v>4</v>
      </c>
      <c r="C229" s="375" t="s">
        <v>164</v>
      </c>
      <c r="D229" s="601" t="s">
        <v>1616</v>
      </c>
      <c r="E229" s="602" t="s">
        <v>222</v>
      </c>
      <c r="F229" s="603">
        <v>43163</v>
      </c>
      <c r="G229" s="375" t="s">
        <v>2774</v>
      </c>
      <c r="H229" s="599">
        <v>7</v>
      </c>
      <c r="I229" s="113" t="s">
        <v>2775</v>
      </c>
      <c r="J229" s="375"/>
      <c r="K229" s="113"/>
      <c r="L229" s="113"/>
      <c r="M229" s="114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</row>
    <row r="230" spans="1:23" ht="13.5" customHeight="1">
      <c r="A230" s="599">
        <v>2018</v>
      </c>
      <c r="B230" s="600">
        <v>4</v>
      </c>
      <c r="C230" s="375" t="s">
        <v>164</v>
      </c>
      <c r="D230" s="601" t="s">
        <v>1616</v>
      </c>
      <c r="E230" s="602" t="s">
        <v>222</v>
      </c>
      <c r="F230" s="603">
        <v>43163</v>
      </c>
      <c r="G230" s="375" t="s">
        <v>2776</v>
      </c>
      <c r="H230" s="599">
        <v>7</v>
      </c>
      <c r="I230" s="113" t="s">
        <v>1907</v>
      </c>
      <c r="J230" s="594"/>
      <c r="K230" s="2"/>
      <c r="M230" s="189"/>
      <c r="N230" s="261"/>
    </row>
    <row r="231" spans="1:23" ht="13.5" customHeight="1">
      <c r="A231" s="599">
        <v>2018</v>
      </c>
      <c r="B231" s="600">
        <v>4</v>
      </c>
      <c r="C231" s="375" t="s">
        <v>164</v>
      </c>
      <c r="D231" s="601" t="s">
        <v>1616</v>
      </c>
      <c r="E231" s="602" t="s">
        <v>222</v>
      </c>
      <c r="F231" s="603">
        <v>43163</v>
      </c>
      <c r="G231" s="375" t="s">
        <v>2777</v>
      </c>
      <c r="H231" s="599">
        <v>3</v>
      </c>
      <c r="I231" s="113" t="s">
        <v>1909</v>
      </c>
      <c r="J231" s="594"/>
      <c r="K231" s="2"/>
      <c r="M231" s="189"/>
      <c r="N231" s="261"/>
    </row>
    <row r="232" spans="1:23" ht="13.5" customHeight="1">
      <c r="A232" s="599">
        <v>2018</v>
      </c>
      <c r="B232" s="600">
        <v>4</v>
      </c>
      <c r="C232" s="375" t="s">
        <v>164</v>
      </c>
      <c r="D232" s="601" t="s">
        <v>1616</v>
      </c>
      <c r="E232" s="602" t="s">
        <v>222</v>
      </c>
      <c r="F232" s="603">
        <v>43163</v>
      </c>
      <c r="G232" s="375" t="s">
        <v>2778</v>
      </c>
      <c r="H232" s="599">
        <v>10</v>
      </c>
      <c r="I232" s="113" t="s">
        <v>590</v>
      </c>
      <c r="J232" s="594"/>
      <c r="K232" s="2"/>
      <c r="M232" s="189"/>
      <c r="N232" s="261"/>
    </row>
    <row r="233" spans="1:23" s="115" customFormat="1" ht="13.5" customHeight="1">
      <c r="A233" s="599">
        <v>2018</v>
      </c>
      <c r="B233" s="599">
        <v>5</v>
      </c>
      <c r="C233" s="375" t="s">
        <v>164</v>
      </c>
      <c r="D233" s="601" t="s">
        <v>1616</v>
      </c>
      <c r="E233" s="113" t="s">
        <v>227</v>
      </c>
      <c r="F233" s="604">
        <v>43240</v>
      </c>
      <c r="G233" s="605" t="s">
        <v>2779</v>
      </c>
      <c r="H233" s="599">
        <v>10</v>
      </c>
      <c r="I233" s="113" t="s">
        <v>2780</v>
      </c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</row>
    <row r="234" spans="1:23" ht="13.5" customHeight="1">
      <c r="A234" s="599">
        <v>2018</v>
      </c>
      <c r="B234" s="598"/>
      <c r="C234" s="594"/>
      <c r="D234" s="595"/>
      <c r="E234" s="596"/>
      <c r="F234" s="597"/>
      <c r="G234" s="594"/>
      <c r="H234" s="599">
        <f>SUM(H229:H233)</f>
        <v>37</v>
      </c>
      <c r="I234" s="261"/>
      <c r="J234" s="594"/>
      <c r="K234" s="2"/>
      <c r="M234" s="189"/>
      <c r="N234" s="261"/>
    </row>
    <row r="235" spans="1:23" ht="13.5" customHeight="1">
      <c r="A235" s="606" t="s">
        <v>46</v>
      </c>
      <c r="B235" s="607"/>
      <c r="C235" s="608"/>
      <c r="D235" s="609" t="s">
        <v>1788</v>
      </c>
      <c r="E235" s="610"/>
      <c r="F235" s="611"/>
      <c r="G235" s="608"/>
      <c r="H235" s="606">
        <f>H225+H228+H234</f>
        <v>66</v>
      </c>
      <c r="I235" s="612"/>
      <c r="J235" s="338"/>
      <c r="K235" s="2"/>
      <c r="M235" s="93"/>
    </row>
    <row r="236" spans="1:23" ht="13.5" customHeight="1">
      <c r="A236" s="133"/>
      <c r="B236" s="84"/>
      <c r="D236" s="586"/>
      <c r="E236" s="73"/>
      <c r="G236" s="88"/>
      <c r="H236" s="133"/>
      <c r="I236" s="90"/>
      <c r="M236" s="93"/>
    </row>
    <row r="237" spans="1:23" ht="13.5" customHeight="1">
      <c r="A237" s="341">
        <v>2016</v>
      </c>
      <c r="B237" s="341">
        <v>6</v>
      </c>
      <c r="C237" s="269" t="s">
        <v>129</v>
      </c>
      <c r="D237" s="576" t="s">
        <v>1617</v>
      </c>
      <c r="E237" s="269" t="s">
        <v>227</v>
      </c>
      <c r="F237" s="576">
        <v>42533</v>
      </c>
      <c r="G237" s="266" t="s">
        <v>2781</v>
      </c>
      <c r="H237" s="341">
        <v>3</v>
      </c>
      <c r="I237" s="372" t="s">
        <v>2782</v>
      </c>
      <c r="J237" s="269"/>
      <c r="L237" s="271"/>
      <c r="M237" s="262"/>
      <c r="N237" s="261"/>
    </row>
    <row r="238" spans="1:23" ht="13.5" customHeight="1">
      <c r="A238" s="613">
        <v>2016</v>
      </c>
      <c r="B238" s="341">
        <v>10</v>
      </c>
      <c r="C238" s="269" t="s">
        <v>129</v>
      </c>
      <c r="D238" s="269" t="s">
        <v>1617</v>
      </c>
      <c r="E238" s="576" t="s">
        <v>227</v>
      </c>
      <c r="F238" s="576">
        <v>42652</v>
      </c>
      <c r="G238" s="614" t="s">
        <v>2783</v>
      </c>
      <c r="H238" s="341">
        <v>3</v>
      </c>
      <c r="I238" s="372" t="s">
        <v>2784</v>
      </c>
      <c r="J238" s="269"/>
      <c r="L238" s="271"/>
      <c r="M238" s="296"/>
      <c r="N238" s="261"/>
    </row>
    <row r="239" spans="1:23" ht="13.5" customHeight="1">
      <c r="A239" s="613">
        <v>2016</v>
      </c>
      <c r="B239" s="341"/>
      <c r="C239" s="269"/>
      <c r="D239" s="269"/>
      <c r="E239" s="576"/>
      <c r="F239" s="576"/>
      <c r="G239" s="614"/>
      <c r="H239" s="341">
        <f>SUM(H237:H238)</f>
        <v>6</v>
      </c>
      <c r="I239" s="372"/>
      <c r="J239" s="269"/>
      <c r="L239" s="271"/>
      <c r="M239" s="296"/>
      <c r="N239" s="261"/>
    </row>
    <row r="240" spans="1:23" ht="13.5" customHeight="1">
      <c r="A240" s="565">
        <v>2017</v>
      </c>
      <c r="B240" s="199">
        <v>3</v>
      </c>
      <c r="C240" s="152" t="s">
        <v>129</v>
      </c>
      <c r="D240" s="152" t="s">
        <v>1617</v>
      </c>
      <c r="E240" s="566" t="s">
        <v>222</v>
      </c>
      <c r="F240" s="567">
        <v>42799</v>
      </c>
      <c r="G240" s="568" t="s">
        <v>1789</v>
      </c>
      <c r="H240" s="199">
        <v>10</v>
      </c>
      <c r="I240" s="340" t="s">
        <v>1790</v>
      </c>
      <c r="J240" s="152"/>
      <c r="K240" s="340"/>
      <c r="L240" s="261"/>
      <c r="M240" s="189"/>
      <c r="N240" s="261"/>
    </row>
    <row r="241" spans="1:23" ht="13.5" customHeight="1">
      <c r="A241" s="565">
        <v>2017</v>
      </c>
      <c r="B241" s="199"/>
      <c r="C241" s="152"/>
      <c r="D241" s="152"/>
      <c r="E241" s="566"/>
      <c r="F241" s="567"/>
      <c r="G241" s="568"/>
      <c r="H241" s="199">
        <f>SUM(H240)</f>
        <v>10</v>
      </c>
      <c r="I241" s="340"/>
      <c r="J241" s="152"/>
      <c r="K241" s="340"/>
      <c r="L241" s="261"/>
      <c r="M241" s="189"/>
      <c r="N241" s="261"/>
    </row>
    <row r="242" spans="1:23" ht="13.5" customHeight="1">
      <c r="A242" s="569" t="s">
        <v>46</v>
      </c>
      <c r="B242" s="129"/>
      <c r="C242" s="146"/>
      <c r="D242" s="146" t="s">
        <v>1791</v>
      </c>
      <c r="E242" s="570"/>
      <c r="F242" s="571"/>
      <c r="G242" s="572"/>
      <c r="H242" s="129">
        <f>H239+H241</f>
        <v>16</v>
      </c>
      <c r="I242" s="573"/>
      <c r="M242" s="93"/>
    </row>
    <row r="243" spans="1:23" ht="13.5" customHeight="1">
      <c r="E243" s="574"/>
      <c r="G243" s="575"/>
      <c r="H243" s="133"/>
      <c r="I243" s="90"/>
      <c r="M243" s="93"/>
    </row>
    <row r="244" spans="1:23" ht="13.5" customHeight="1">
      <c r="A244" s="613">
        <v>2016</v>
      </c>
      <c r="B244" s="341">
        <v>2</v>
      </c>
      <c r="C244" s="269" t="s">
        <v>164</v>
      </c>
      <c r="D244" s="269" t="s">
        <v>207</v>
      </c>
      <c r="E244" s="576" t="s">
        <v>222</v>
      </c>
      <c r="F244" s="576">
        <v>42435</v>
      </c>
      <c r="G244" s="266"/>
      <c r="H244" s="277">
        <v>6</v>
      </c>
      <c r="I244" s="372" t="s">
        <v>2785</v>
      </c>
      <c r="J244" s="269"/>
      <c r="L244" s="271"/>
      <c r="M244" s="93"/>
      <c r="N244" s="261"/>
    </row>
    <row r="245" spans="1:23" ht="13.5" customHeight="1">
      <c r="A245" s="613">
        <v>2016</v>
      </c>
      <c r="B245" s="341"/>
      <c r="C245" s="269"/>
      <c r="D245" s="269"/>
      <c r="E245" s="576"/>
      <c r="F245" s="576"/>
      <c r="G245" s="266"/>
      <c r="H245" s="277">
        <f>H244</f>
        <v>6</v>
      </c>
      <c r="I245" s="372"/>
      <c r="J245" s="269"/>
      <c r="L245" s="271"/>
      <c r="M245" s="93"/>
      <c r="N245" s="261"/>
    </row>
    <row r="246" spans="1:23" s="115" customFormat="1" ht="13.5" customHeight="1">
      <c r="A246" s="579">
        <v>2018</v>
      </c>
      <c r="B246" s="111">
        <v>4</v>
      </c>
      <c r="C246" s="170" t="s">
        <v>386</v>
      </c>
      <c r="D246" s="170" t="s">
        <v>207</v>
      </c>
      <c r="E246" s="581" t="s">
        <v>222</v>
      </c>
      <c r="F246" s="581">
        <v>43163</v>
      </c>
      <c r="G246" s="107"/>
      <c r="H246" s="172">
        <v>3</v>
      </c>
      <c r="I246" s="115" t="s">
        <v>387</v>
      </c>
      <c r="J246" s="170"/>
      <c r="L246" s="113"/>
      <c r="M246" s="114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</row>
    <row r="247" spans="1:23" ht="13.5" customHeight="1">
      <c r="A247" s="579">
        <v>2018</v>
      </c>
      <c r="B247" s="341"/>
      <c r="C247" s="269"/>
      <c r="D247" s="269"/>
      <c r="E247" s="576"/>
      <c r="F247" s="576"/>
      <c r="G247" s="266"/>
      <c r="H247" s="172">
        <f>SUM(H246)</f>
        <v>3</v>
      </c>
      <c r="I247" s="372"/>
      <c r="J247" s="269"/>
      <c r="L247" s="271"/>
      <c r="M247" s="93"/>
      <c r="N247" s="261"/>
    </row>
    <row r="248" spans="1:23" ht="13.5" customHeight="1">
      <c r="A248" s="569" t="s">
        <v>46</v>
      </c>
      <c r="B248" s="129"/>
      <c r="C248" s="146"/>
      <c r="D248" s="146" t="s">
        <v>388</v>
      </c>
      <c r="E248" s="571"/>
      <c r="F248" s="571"/>
      <c r="G248" s="125"/>
      <c r="H248" s="264">
        <f>H245+H247</f>
        <v>9</v>
      </c>
      <c r="I248" s="573"/>
      <c r="M248" s="93"/>
    </row>
    <row r="249" spans="1:23" ht="13.5" customHeight="1">
      <c r="E249" s="86"/>
      <c r="G249" s="73"/>
      <c r="I249" s="90"/>
      <c r="M249" s="93"/>
    </row>
    <row r="250" spans="1:23" ht="13.5" customHeight="1">
      <c r="A250" s="84">
        <v>2014</v>
      </c>
      <c r="B250" s="133">
        <v>3</v>
      </c>
      <c r="C250" s="88" t="s">
        <v>53</v>
      </c>
      <c r="D250" s="88" t="s">
        <v>1618</v>
      </c>
      <c r="E250" s="86" t="s">
        <v>222</v>
      </c>
      <c r="F250" s="86">
        <v>41700</v>
      </c>
      <c r="G250" s="73" t="s">
        <v>2786</v>
      </c>
      <c r="H250" s="87">
        <v>10</v>
      </c>
      <c r="I250" s="88" t="s">
        <v>2787</v>
      </c>
      <c r="K250" s="90" t="s">
        <v>2788</v>
      </c>
      <c r="M250" s="93"/>
      <c r="N250" s="261"/>
    </row>
    <row r="251" spans="1:23" ht="13.5" customHeight="1">
      <c r="A251" s="84">
        <v>2014</v>
      </c>
      <c r="E251" s="86"/>
      <c r="G251" s="73"/>
      <c r="H251" s="87">
        <f>H250</f>
        <v>10</v>
      </c>
      <c r="M251" s="93"/>
      <c r="N251" s="261"/>
    </row>
    <row r="252" spans="1:23" ht="13.5" customHeight="1">
      <c r="A252" s="569" t="s">
        <v>46</v>
      </c>
      <c r="B252" s="129"/>
      <c r="C252" s="146"/>
      <c r="D252" s="146" t="s">
        <v>2789</v>
      </c>
      <c r="E252" s="571"/>
      <c r="F252" s="571"/>
      <c r="G252" s="125"/>
      <c r="H252" s="264">
        <f>SUM(H250)</f>
        <v>10</v>
      </c>
      <c r="I252" s="146"/>
      <c r="M252" s="93"/>
      <c r="N252" s="261"/>
    </row>
    <row r="253" spans="1:23" ht="13.5" customHeight="1">
      <c r="E253" s="86"/>
      <c r="G253" s="73"/>
      <c r="M253" s="93"/>
      <c r="N253" s="261"/>
    </row>
    <row r="254" spans="1:23" ht="13.5" customHeight="1">
      <c r="A254" s="613">
        <v>2016</v>
      </c>
      <c r="B254" s="341">
        <v>10</v>
      </c>
      <c r="C254" s="269" t="s">
        <v>164</v>
      </c>
      <c r="D254" s="269" t="s">
        <v>1619</v>
      </c>
      <c r="E254" s="576" t="s">
        <v>227</v>
      </c>
      <c r="F254" s="576">
        <v>42652</v>
      </c>
      <c r="G254" s="614" t="s">
        <v>2790</v>
      </c>
      <c r="H254" s="341">
        <v>3</v>
      </c>
      <c r="I254" s="372" t="s">
        <v>2322</v>
      </c>
      <c r="J254" s="269"/>
      <c r="L254" s="271"/>
      <c r="M254" s="296"/>
      <c r="N254" s="261"/>
    </row>
    <row r="255" spans="1:23" ht="13.5" customHeight="1">
      <c r="A255" s="613">
        <v>2016</v>
      </c>
      <c r="B255" s="341"/>
      <c r="C255" s="269"/>
      <c r="D255" s="269"/>
      <c r="E255" s="576"/>
      <c r="F255" s="576"/>
      <c r="G255" s="614"/>
      <c r="H255" s="341">
        <f>SUM(H254)</f>
        <v>3</v>
      </c>
      <c r="I255" s="372"/>
      <c r="J255" s="269"/>
      <c r="L255" s="271"/>
      <c r="M255" s="296"/>
      <c r="N255" s="261"/>
    </row>
    <row r="256" spans="1:23" ht="13.5" customHeight="1">
      <c r="A256" s="199">
        <v>2017</v>
      </c>
      <c r="B256" s="199">
        <v>9</v>
      </c>
      <c r="C256" s="152" t="s">
        <v>164</v>
      </c>
      <c r="D256" s="583" t="s">
        <v>1619</v>
      </c>
      <c r="E256" s="116" t="s">
        <v>227</v>
      </c>
      <c r="F256" s="567">
        <v>42988</v>
      </c>
      <c r="G256" s="152" t="s">
        <v>1792</v>
      </c>
      <c r="H256" s="199">
        <v>10</v>
      </c>
      <c r="I256" s="340" t="s">
        <v>1793</v>
      </c>
      <c r="J256" s="152"/>
      <c r="M256" s="349"/>
    </row>
    <row r="257" spans="1:14" ht="13.5" customHeight="1">
      <c r="A257" s="199">
        <v>2017</v>
      </c>
      <c r="B257" s="199"/>
      <c r="C257" s="152"/>
      <c r="D257" s="583"/>
      <c r="E257" s="116"/>
      <c r="F257" s="567"/>
      <c r="G257" s="152"/>
      <c r="H257" s="199">
        <f>SUM(H256)</f>
        <v>10</v>
      </c>
      <c r="I257" s="340"/>
      <c r="J257" s="152"/>
      <c r="M257" s="349"/>
    </row>
    <row r="258" spans="1:14" ht="13.5" customHeight="1">
      <c r="A258" s="129" t="s">
        <v>46</v>
      </c>
      <c r="B258" s="129"/>
      <c r="C258" s="146"/>
      <c r="D258" s="585" t="s">
        <v>1794</v>
      </c>
      <c r="E258" s="125"/>
      <c r="F258" s="571"/>
      <c r="G258" s="146"/>
      <c r="H258" s="129">
        <f>H255+H257</f>
        <v>13</v>
      </c>
      <c r="I258" s="573"/>
      <c r="M258" s="93"/>
    </row>
    <row r="259" spans="1:14" ht="13.5" customHeight="1">
      <c r="A259" s="133"/>
      <c r="D259" s="586"/>
      <c r="E259" s="73"/>
      <c r="G259" s="88"/>
      <c r="H259" s="133"/>
      <c r="I259" s="90"/>
      <c r="M259" s="93"/>
    </row>
    <row r="260" spans="1:14" ht="13.5" customHeight="1">
      <c r="A260" s="613">
        <v>2016</v>
      </c>
      <c r="B260" s="341">
        <v>3</v>
      </c>
      <c r="C260" s="269" t="s">
        <v>164</v>
      </c>
      <c r="D260" s="269" t="s">
        <v>186</v>
      </c>
      <c r="E260" s="576" t="s">
        <v>222</v>
      </c>
      <c r="F260" s="576">
        <v>42435</v>
      </c>
      <c r="G260" s="266" t="s">
        <v>2791</v>
      </c>
      <c r="H260" s="277">
        <v>7</v>
      </c>
      <c r="I260" s="372" t="s">
        <v>929</v>
      </c>
      <c r="J260" s="269"/>
      <c r="L260" s="271"/>
      <c r="M260" s="93"/>
      <c r="N260" s="261"/>
    </row>
    <row r="261" spans="1:14" ht="13.5" customHeight="1">
      <c r="A261" s="341">
        <v>2016</v>
      </c>
      <c r="B261" s="341">
        <v>3</v>
      </c>
      <c r="C261" s="269" t="s">
        <v>164</v>
      </c>
      <c r="D261" s="269" t="s">
        <v>186</v>
      </c>
      <c r="E261" s="269" t="s">
        <v>222</v>
      </c>
      <c r="F261" s="576">
        <v>42435</v>
      </c>
      <c r="G261" s="266" t="s">
        <v>2792</v>
      </c>
      <c r="H261" s="277">
        <v>10</v>
      </c>
      <c r="I261" s="372" t="s">
        <v>1651</v>
      </c>
      <c r="J261" s="269"/>
      <c r="L261" s="271"/>
      <c r="M261" s="93"/>
      <c r="N261" s="261"/>
    </row>
    <row r="262" spans="1:14" ht="13.5" customHeight="1">
      <c r="A262" s="341">
        <v>2016</v>
      </c>
      <c r="B262" s="341">
        <v>3</v>
      </c>
      <c r="C262" s="269" t="s">
        <v>164</v>
      </c>
      <c r="D262" s="269" t="s">
        <v>186</v>
      </c>
      <c r="E262" s="269" t="s">
        <v>255</v>
      </c>
      <c r="F262" s="576">
        <v>42497</v>
      </c>
      <c r="G262" s="266" t="s">
        <v>2793</v>
      </c>
      <c r="H262" s="277">
        <v>5</v>
      </c>
      <c r="I262" s="372" t="s">
        <v>352</v>
      </c>
      <c r="J262" s="269"/>
      <c r="L262" s="271"/>
      <c r="M262" s="93"/>
      <c r="N262" s="261"/>
    </row>
    <row r="263" spans="1:14" ht="13.5" customHeight="1">
      <c r="A263" s="341">
        <v>2016</v>
      </c>
      <c r="B263" s="341">
        <v>6</v>
      </c>
      <c r="C263" s="269" t="s">
        <v>164</v>
      </c>
      <c r="D263" s="576" t="s">
        <v>186</v>
      </c>
      <c r="E263" s="269" t="s">
        <v>227</v>
      </c>
      <c r="F263" s="576">
        <v>42533</v>
      </c>
      <c r="G263" s="266" t="s">
        <v>2794</v>
      </c>
      <c r="H263" s="341">
        <v>7</v>
      </c>
      <c r="I263" s="372" t="s">
        <v>2795</v>
      </c>
      <c r="J263" s="269"/>
      <c r="L263" s="271"/>
      <c r="M263" s="93"/>
      <c r="N263" s="261"/>
    </row>
    <row r="264" spans="1:14" ht="13.5" customHeight="1">
      <c r="A264" s="341">
        <v>2016</v>
      </c>
      <c r="B264" s="341"/>
      <c r="C264" s="269"/>
      <c r="D264" s="576"/>
      <c r="E264" s="269"/>
      <c r="F264" s="576"/>
      <c r="G264" s="266"/>
      <c r="H264" s="341">
        <f>SUM(H260:H263)</f>
        <v>29</v>
      </c>
      <c r="I264" s="372"/>
      <c r="J264" s="269"/>
      <c r="L264" s="271"/>
      <c r="M264" s="93"/>
      <c r="N264" s="261"/>
    </row>
    <row r="265" spans="1:14" ht="13.5" customHeight="1">
      <c r="A265" s="199">
        <v>2017</v>
      </c>
      <c r="B265" s="199">
        <v>3</v>
      </c>
      <c r="C265" s="152" t="s">
        <v>164</v>
      </c>
      <c r="D265" s="567" t="s">
        <v>186</v>
      </c>
      <c r="E265" s="152" t="s">
        <v>255</v>
      </c>
      <c r="F265" s="567">
        <v>42820</v>
      </c>
      <c r="G265" s="116" t="s">
        <v>1796</v>
      </c>
      <c r="H265" s="199">
        <v>10</v>
      </c>
      <c r="I265" s="340" t="s">
        <v>342</v>
      </c>
      <c r="J265" s="152"/>
      <c r="K265" s="472"/>
      <c r="L265" s="296"/>
      <c r="M265" s="470"/>
      <c r="N265" s="261"/>
    </row>
    <row r="266" spans="1:14" ht="13.5" customHeight="1">
      <c r="A266" s="199">
        <v>2017</v>
      </c>
      <c r="B266" s="199"/>
      <c r="C266" s="152"/>
      <c r="D266" s="567"/>
      <c r="E266" s="152"/>
      <c r="F266" s="567"/>
      <c r="G266" s="116"/>
      <c r="H266" s="199">
        <f>SUM(H265)</f>
        <v>10</v>
      </c>
      <c r="I266" s="340"/>
      <c r="J266" s="152"/>
      <c r="K266" s="472"/>
      <c r="L266" s="296"/>
      <c r="M266" s="470"/>
      <c r="N266" s="261"/>
    </row>
    <row r="267" spans="1:14" ht="13.5" customHeight="1">
      <c r="A267" s="129" t="s">
        <v>46</v>
      </c>
      <c r="B267" s="129"/>
      <c r="C267" s="146"/>
      <c r="D267" s="571" t="s">
        <v>403</v>
      </c>
      <c r="E267" s="146"/>
      <c r="F267" s="571"/>
      <c r="G267" s="125"/>
      <c r="H267" s="129">
        <f>H264+H266</f>
        <v>39</v>
      </c>
      <c r="I267" s="573"/>
      <c r="M267" s="93"/>
    </row>
    <row r="268" spans="1:14" ht="13.5" customHeight="1">
      <c r="A268" s="133"/>
      <c r="D268" s="86"/>
      <c r="G268" s="73"/>
      <c r="H268" s="133"/>
      <c r="I268" s="90"/>
      <c r="M268" s="93"/>
    </row>
    <row r="269" spans="1:14" s="2" customFormat="1" ht="13.5" customHeight="1">
      <c r="A269" s="588">
        <v>2016</v>
      </c>
      <c r="B269" s="588">
        <v>6</v>
      </c>
      <c r="C269" s="589" t="s">
        <v>91</v>
      </c>
      <c r="D269" s="590" t="s">
        <v>1620</v>
      </c>
      <c r="E269" s="589" t="s">
        <v>227</v>
      </c>
      <c r="F269" s="590">
        <v>42533</v>
      </c>
      <c r="G269" s="592" t="s">
        <v>2796</v>
      </c>
      <c r="H269" s="588">
        <v>10</v>
      </c>
      <c r="I269" s="271" t="s">
        <v>2797</v>
      </c>
      <c r="J269" s="589"/>
      <c r="L269" s="271"/>
      <c r="M269" s="93"/>
      <c r="N269" s="261"/>
    </row>
    <row r="270" spans="1:14" s="2" customFormat="1" ht="13.5" customHeight="1">
      <c r="A270" s="588">
        <v>2016</v>
      </c>
      <c r="B270" s="588"/>
      <c r="C270" s="589"/>
      <c r="D270" s="590"/>
      <c r="E270" s="589"/>
      <c r="F270" s="590"/>
      <c r="G270" s="592"/>
      <c r="H270" s="588">
        <f>H269</f>
        <v>10</v>
      </c>
      <c r="I270" s="271"/>
      <c r="J270" s="589"/>
      <c r="L270" s="271"/>
      <c r="M270" s="93"/>
      <c r="N270" s="261"/>
    </row>
    <row r="271" spans="1:14" s="2" customFormat="1" ht="13.5" customHeight="1">
      <c r="A271" s="598">
        <v>2017</v>
      </c>
      <c r="B271" s="593">
        <v>3</v>
      </c>
      <c r="C271" s="594" t="s">
        <v>91</v>
      </c>
      <c r="D271" s="594" t="s">
        <v>1620</v>
      </c>
      <c r="E271" s="623" t="s">
        <v>222</v>
      </c>
      <c r="F271" s="597">
        <v>42799</v>
      </c>
      <c r="G271" s="624" t="s">
        <v>1800</v>
      </c>
      <c r="H271" s="593">
        <v>7</v>
      </c>
      <c r="I271" s="261" t="s">
        <v>1801</v>
      </c>
      <c r="J271" s="594"/>
      <c r="K271" s="261"/>
      <c r="L271" s="2" t="s">
        <v>2751</v>
      </c>
      <c r="M271" s="189"/>
      <c r="N271" s="261"/>
    </row>
    <row r="272" spans="1:14" s="2" customFormat="1" ht="13.5" customHeight="1">
      <c r="A272" s="598">
        <v>2017</v>
      </c>
      <c r="B272" s="593"/>
      <c r="C272" s="594"/>
      <c r="D272" s="594"/>
      <c r="E272" s="623"/>
      <c r="F272" s="597"/>
      <c r="G272" s="624"/>
      <c r="H272" s="593">
        <f>H271</f>
        <v>7</v>
      </c>
      <c r="I272" s="261"/>
      <c r="J272" s="594"/>
      <c r="K272" s="261"/>
      <c r="L272" s="261"/>
      <c r="M272" s="189"/>
      <c r="N272" s="261"/>
    </row>
    <row r="273" spans="1:23" ht="13.5" customHeight="1">
      <c r="A273" s="569" t="s">
        <v>46</v>
      </c>
      <c r="B273" s="129"/>
      <c r="C273" s="146"/>
      <c r="D273" s="146" t="s">
        <v>1802</v>
      </c>
      <c r="E273" s="570"/>
      <c r="F273" s="571"/>
      <c r="G273" s="572"/>
      <c r="H273" s="129">
        <f>H270+H272</f>
        <v>17</v>
      </c>
      <c r="I273" s="573"/>
      <c r="M273" s="93"/>
    </row>
    <row r="274" spans="1:23" ht="13.5" customHeight="1">
      <c r="E274" s="574"/>
      <c r="G274" s="575"/>
      <c r="H274" s="133"/>
      <c r="I274" s="90"/>
      <c r="M274" s="93"/>
    </row>
    <row r="275" spans="1:23" ht="13.5" customHeight="1">
      <c r="A275" s="565">
        <v>2017</v>
      </c>
      <c r="B275" s="199">
        <v>11</v>
      </c>
      <c r="C275" s="152" t="s">
        <v>129</v>
      </c>
      <c r="D275" s="152" t="s">
        <v>1622</v>
      </c>
      <c r="E275" s="566" t="s">
        <v>1309</v>
      </c>
      <c r="F275" s="567">
        <v>43064</v>
      </c>
      <c r="G275" s="568" t="s">
        <v>1806</v>
      </c>
      <c r="H275" s="199">
        <v>10</v>
      </c>
      <c r="I275" s="340" t="s">
        <v>236</v>
      </c>
      <c r="J275" s="152"/>
      <c r="K275" s="340"/>
      <c r="L275" s="261"/>
      <c r="M275" s="189"/>
      <c r="N275" s="261"/>
    </row>
    <row r="276" spans="1:23" ht="13.5" customHeight="1">
      <c r="A276" s="565">
        <v>2017</v>
      </c>
      <c r="B276" s="199"/>
      <c r="C276" s="152"/>
      <c r="D276" s="152"/>
      <c r="E276" s="566"/>
      <c r="F276" s="567"/>
      <c r="G276" s="568"/>
      <c r="H276" s="199">
        <f>H275</f>
        <v>10</v>
      </c>
      <c r="I276" s="340"/>
      <c r="J276" s="152"/>
      <c r="K276" s="340"/>
      <c r="L276" s="261"/>
      <c r="M276" s="189"/>
      <c r="N276" s="261"/>
    </row>
    <row r="277" spans="1:23" ht="13.5" customHeight="1">
      <c r="A277" s="569" t="s">
        <v>46</v>
      </c>
      <c r="B277" s="129"/>
      <c r="C277" s="146"/>
      <c r="D277" s="146" t="s">
        <v>1807</v>
      </c>
      <c r="E277" s="570"/>
      <c r="F277" s="571"/>
      <c r="G277" s="572"/>
      <c r="H277" s="129">
        <f>SUM(H275)</f>
        <v>10</v>
      </c>
      <c r="I277" s="573"/>
      <c r="M277" s="93"/>
    </row>
    <row r="278" spans="1:23" ht="13.5" customHeight="1">
      <c r="E278" s="574"/>
      <c r="G278" s="575"/>
      <c r="H278" s="133"/>
      <c r="I278" s="90"/>
      <c r="M278" s="93"/>
    </row>
    <row r="279" spans="1:23" ht="13.5" customHeight="1">
      <c r="A279" s="199">
        <v>2017</v>
      </c>
      <c r="B279" s="199">
        <v>9</v>
      </c>
      <c r="C279" s="152" t="s">
        <v>164</v>
      </c>
      <c r="D279" s="583" t="s">
        <v>172</v>
      </c>
      <c r="E279" s="116" t="s">
        <v>227</v>
      </c>
      <c r="F279" s="567">
        <v>42988</v>
      </c>
      <c r="G279" s="152" t="s">
        <v>1808</v>
      </c>
      <c r="H279" s="199">
        <v>7</v>
      </c>
      <c r="I279" s="340" t="s">
        <v>1809</v>
      </c>
      <c r="J279" s="152"/>
      <c r="M279" s="349"/>
    </row>
    <row r="280" spans="1:23" ht="13.5" customHeight="1">
      <c r="A280" s="199">
        <v>2017</v>
      </c>
      <c r="B280" s="199">
        <v>9</v>
      </c>
      <c r="C280" s="152" t="s">
        <v>164</v>
      </c>
      <c r="D280" s="583" t="s">
        <v>172</v>
      </c>
      <c r="E280" s="116" t="s">
        <v>227</v>
      </c>
      <c r="F280" s="567">
        <v>42988</v>
      </c>
      <c r="G280" s="152" t="s">
        <v>1810</v>
      </c>
      <c r="H280" s="199">
        <v>3</v>
      </c>
      <c r="I280" s="340" t="s">
        <v>1811</v>
      </c>
      <c r="J280" s="152"/>
      <c r="M280" s="349"/>
    </row>
    <row r="281" spans="1:23" ht="13.5" customHeight="1">
      <c r="A281" s="199">
        <v>2017</v>
      </c>
      <c r="B281" s="199"/>
      <c r="C281" s="152"/>
      <c r="D281" s="583"/>
      <c r="E281" s="116"/>
      <c r="F281" s="567"/>
      <c r="G281" s="152"/>
      <c r="H281" s="199">
        <f>SUM(H279:H280)</f>
        <v>10</v>
      </c>
      <c r="I281" s="340"/>
      <c r="J281" s="152"/>
      <c r="M281" s="349"/>
    </row>
    <row r="282" spans="1:23" s="115" customFormat="1">
      <c r="A282" s="111">
        <v>2018</v>
      </c>
      <c r="B282" s="111">
        <v>5</v>
      </c>
      <c r="C282" s="170" t="s">
        <v>164</v>
      </c>
      <c r="D282" s="115" t="s">
        <v>172</v>
      </c>
      <c r="E282" s="115" t="s">
        <v>227</v>
      </c>
      <c r="F282" s="584">
        <v>43240</v>
      </c>
      <c r="G282" s="136" t="s">
        <v>1808</v>
      </c>
      <c r="H282" s="111">
        <v>10</v>
      </c>
      <c r="I282" s="115" t="s">
        <v>421</v>
      </c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5" customFormat="1">
      <c r="A283" s="111">
        <v>2018</v>
      </c>
      <c r="B283" s="111"/>
      <c r="C283" s="111"/>
      <c r="F283" s="584"/>
      <c r="G283" s="136"/>
      <c r="H283" s="111">
        <f>H282</f>
        <v>10</v>
      </c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ht="13.5" customHeight="1">
      <c r="A284" s="129" t="s">
        <v>46</v>
      </c>
      <c r="B284" s="129"/>
      <c r="C284" s="146"/>
      <c r="D284" s="585" t="s">
        <v>431</v>
      </c>
      <c r="E284" s="125"/>
      <c r="F284" s="571"/>
      <c r="G284" s="146"/>
      <c r="H284" s="129">
        <f>H281+H283</f>
        <v>20</v>
      </c>
      <c r="I284" s="573"/>
      <c r="M284" s="93"/>
    </row>
    <row r="285" spans="1:23" ht="13.5" customHeight="1">
      <c r="A285" s="133"/>
      <c r="D285" s="586"/>
      <c r="E285" s="73"/>
      <c r="G285" s="88"/>
      <c r="H285" s="133"/>
      <c r="I285" s="90"/>
      <c r="M285" s="93"/>
    </row>
    <row r="286" spans="1:23" ht="13.5" customHeight="1">
      <c r="A286" s="613">
        <v>2016</v>
      </c>
      <c r="B286" s="341">
        <v>3</v>
      </c>
      <c r="C286" s="269" t="s">
        <v>53</v>
      </c>
      <c r="D286" s="269" t="s">
        <v>432</v>
      </c>
      <c r="E286" s="576" t="s">
        <v>433</v>
      </c>
      <c r="F286" s="576">
        <v>42449</v>
      </c>
      <c r="G286" s="266" t="s">
        <v>434</v>
      </c>
      <c r="H286" s="277">
        <v>5</v>
      </c>
      <c r="I286" s="372" t="s">
        <v>435</v>
      </c>
      <c r="M286" s="93"/>
      <c r="N286" s="261"/>
    </row>
    <row r="287" spans="1:23" ht="13.5" customHeight="1">
      <c r="A287" s="613">
        <v>2016</v>
      </c>
      <c r="B287" s="341"/>
      <c r="C287" s="269"/>
      <c r="D287" s="269"/>
      <c r="E287" s="576"/>
      <c r="F287" s="576"/>
      <c r="G287" s="266"/>
      <c r="H287" s="277">
        <f>H286</f>
        <v>5</v>
      </c>
      <c r="I287" s="372"/>
      <c r="M287" s="93"/>
      <c r="N287" s="261"/>
    </row>
    <row r="288" spans="1:23" ht="13.5" customHeight="1">
      <c r="A288" s="569" t="s">
        <v>46</v>
      </c>
      <c r="B288" s="129"/>
      <c r="C288" s="146"/>
      <c r="D288" s="146" t="s">
        <v>436</v>
      </c>
      <c r="E288" s="571"/>
      <c r="F288" s="571"/>
      <c r="G288" s="125"/>
      <c r="H288" s="264">
        <f>H287</f>
        <v>5</v>
      </c>
      <c r="I288" s="573"/>
      <c r="M288" s="93"/>
    </row>
    <row r="289" spans="1:23" ht="13.5" customHeight="1">
      <c r="E289" s="86"/>
      <c r="G289" s="73"/>
      <c r="I289" s="90"/>
      <c r="M289" s="93"/>
    </row>
    <row r="290" spans="1:23" ht="13.5" customHeight="1">
      <c r="A290" s="613">
        <v>2016</v>
      </c>
      <c r="B290" s="341">
        <v>3</v>
      </c>
      <c r="C290" s="269" t="s">
        <v>164</v>
      </c>
      <c r="D290" s="269" t="s">
        <v>119</v>
      </c>
      <c r="E290" s="576" t="s">
        <v>66</v>
      </c>
      <c r="F290" s="576">
        <v>42442</v>
      </c>
      <c r="G290" s="266" t="s">
        <v>2798</v>
      </c>
      <c r="H290" s="277">
        <v>5</v>
      </c>
      <c r="I290" s="372" t="s">
        <v>2799</v>
      </c>
      <c r="J290" s="269"/>
      <c r="K290" s="90" t="s">
        <v>2800</v>
      </c>
      <c r="L290" s="271"/>
      <c r="M290" s="93"/>
      <c r="N290" s="261"/>
    </row>
    <row r="291" spans="1:23" ht="13.5" customHeight="1">
      <c r="A291" s="613">
        <v>2016</v>
      </c>
      <c r="B291" s="341"/>
      <c r="C291" s="269"/>
      <c r="D291" s="269"/>
      <c r="E291" s="576"/>
      <c r="F291" s="576"/>
      <c r="G291" s="266"/>
      <c r="H291" s="277">
        <f>H290</f>
        <v>5</v>
      </c>
      <c r="I291" s="372"/>
      <c r="J291" s="269"/>
      <c r="L291" s="271"/>
      <c r="M291" s="93"/>
      <c r="N291" s="261"/>
    </row>
    <row r="292" spans="1:23" ht="13.5" customHeight="1">
      <c r="A292" s="569" t="s">
        <v>46</v>
      </c>
      <c r="B292" s="129"/>
      <c r="C292" s="146"/>
      <c r="D292" s="146" t="s">
        <v>1826</v>
      </c>
      <c r="E292" s="571"/>
      <c r="F292" s="571"/>
      <c r="G292" s="125"/>
      <c r="H292" s="264">
        <f>H291</f>
        <v>5</v>
      </c>
      <c r="I292" s="573"/>
      <c r="M292" s="93"/>
    </row>
    <row r="293" spans="1:23" ht="13.5" customHeight="1">
      <c r="E293" s="86"/>
      <c r="G293" s="73"/>
      <c r="I293" s="90"/>
      <c r="M293" s="93"/>
    </row>
    <row r="294" spans="1:23" ht="13.5" customHeight="1">
      <c r="A294" s="565">
        <v>2017</v>
      </c>
      <c r="B294" s="199">
        <v>3</v>
      </c>
      <c r="C294" s="152" t="s">
        <v>91</v>
      </c>
      <c r="D294" s="152" t="s">
        <v>208</v>
      </c>
      <c r="E294" s="566" t="s">
        <v>222</v>
      </c>
      <c r="F294" s="567">
        <v>42799</v>
      </c>
      <c r="G294" s="568" t="s">
        <v>1827</v>
      </c>
      <c r="H294" s="199">
        <v>10</v>
      </c>
      <c r="I294" s="340" t="s">
        <v>1828</v>
      </c>
      <c r="J294" s="152"/>
      <c r="K294" s="340"/>
      <c r="L294" s="261"/>
      <c r="M294" s="189"/>
      <c r="N294" s="261"/>
    </row>
    <row r="295" spans="1:23" ht="13.5" customHeight="1">
      <c r="A295" s="199">
        <v>2017</v>
      </c>
      <c r="B295" s="565">
        <v>5</v>
      </c>
      <c r="C295" s="152" t="s">
        <v>91</v>
      </c>
      <c r="D295" s="583" t="s">
        <v>208</v>
      </c>
      <c r="E295" s="116" t="s">
        <v>227</v>
      </c>
      <c r="F295" s="567">
        <v>42876</v>
      </c>
      <c r="G295" s="152" t="s">
        <v>439</v>
      </c>
      <c r="H295" s="199">
        <v>10</v>
      </c>
      <c r="I295" s="340" t="s">
        <v>1829</v>
      </c>
      <c r="J295" s="152"/>
      <c r="M295" s="189"/>
      <c r="N295" s="261"/>
    </row>
    <row r="296" spans="1:23" ht="13.5" customHeight="1">
      <c r="A296" s="199">
        <v>2017</v>
      </c>
      <c r="B296" s="565"/>
      <c r="C296" s="152"/>
      <c r="D296" s="583"/>
      <c r="E296" s="116"/>
      <c r="F296" s="567"/>
      <c r="G296" s="152"/>
      <c r="H296" s="199">
        <f>SUM(H294:H295)</f>
        <v>20</v>
      </c>
      <c r="I296" s="340"/>
      <c r="J296" s="152"/>
      <c r="M296" s="189"/>
      <c r="N296" s="261"/>
    </row>
    <row r="297" spans="1:23" s="115" customFormat="1" ht="13.5" customHeight="1">
      <c r="A297" s="111">
        <v>2018</v>
      </c>
      <c r="B297" s="579">
        <v>4</v>
      </c>
      <c r="C297" s="170" t="s">
        <v>91</v>
      </c>
      <c r="D297" s="615" t="s">
        <v>208</v>
      </c>
      <c r="E297" s="107" t="s">
        <v>222</v>
      </c>
      <c r="F297" s="581">
        <v>43163</v>
      </c>
      <c r="G297" s="170" t="s">
        <v>1830</v>
      </c>
      <c r="H297" s="111">
        <v>3</v>
      </c>
      <c r="I297" s="115" t="s">
        <v>440</v>
      </c>
      <c r="J297" s="170"/>
      <c r="L297" s="113"/>
      <c r="M297" s="114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ht="13.5" customHeight="1">
      <c r="A298" s="111">
        <v>2018</v>
      </c>
      <c r="B298" s="565"/>
      <c r="C298" s="152"/>
      <c r="D298" s="583"/>
      <c r="E298" s="116"/>
      <c r="F298" s="567"/>
      <c r="G298" s="152"/>
      <c r="H298" s="111">
        <f>H297</f>
        <v>3</v>
      </c>
      <c r="I298" s="340"/>
      <c r="J298" s="152"/>
      <c r="M298" s="189"/>
      <c r="N298" s="261"/>
    </row>
    <row r="299" spans="1:23" ht="13.5" customHeight="1">
      <c r="A299" s="129" t="s">
        <v>46</v>
      </c>
      <c r="B299" s="569"/>
      <c r="C299" s="146"/>
      <c r="D299" s="585" t="s">
        <v>441</v>
      </c>
      <c r="E299" s="125"/>
      <c r="F299" s="571"/>
      <c r="G299" s="146"/>
      <c r="H299" s="129">
        <f>H296+H298</f>
        <v>23</v>
      </c>
      <c r="I299" s="573"/>
      <c r="M299" s="93"/>
    </row>
    <row r="300" spans="1:23" ht="13.5" customHeight="1">
      <c r="A300" s="133"/>
      <c r="B300" s="84"/>
      <c r="D300" s="586"/>
      <c r="E300" s="73"/>
      <c r="G300" s="88"/>
      <c r="H300" s="133"/>
      <c r="I300" s="90"/>
      <c r="M300" s="93"/>
    </row>
    <row r="301" spans="1:23" ht="13.5" customHeight="1">
      <c r="A301" s="645">
        <v>2015</v>
      </c>
      <c r="B301" s="645">
        <v>3</v>
      </c>
      <c r="C301" s="646" t="s">
        <v>53</v>
      </c>
      <c r="D301" s="646" t="s">
        <v>445</v>
      </c>
      <c r="E301" s="646" t="s">
        <v>66</v>
      </c>
      <c r="F301" s="647">
        <v>42078</v>
      </c>
      <c r="G301" s="648" t="s">
        <v>446</v>
      </c>
      <c r="H301" s="294">
        <v>5</v>
      </c>
      <c r="I301" s="649" t="s">
        <v>435</v>
      </c>
      <c r="M301" s="296"/>
      <c r="N301" s="261"/>
    </row>
    <row r="302" spans="1:23" ht="13.5" customHeight="1">
      <c r="A302" s="645">
        <v>2015</v>
      </c>
      <c r="B302" s="645"/>
      <c r="C302" s="646"/>
      <c r="D302" s="646"/>
      <c r="E302" s="646"/>
      <c r="F302" s="647"/>
      <c r="G302" s="648"/>
      <c r="H302" s="294">
        <f>H301</f>
        <v>5</v>
      </c>
      <c r="I302" s="649"/>
      <c r="M302" s="296"/>
      <c r="N302" s="261"/>
    </row>
    <row r="303" spans="1:23" ht="13.5" customHeight="1">
      <c r="A303" s="650" t="s">
        <v>46</v>
      </c>
      <c r="B303" s="650"/>
      <c r="C303" s="651"/>
      <c r="D303" s="651" t="s">
        <v>447</v>
      </c>
      <c r="E303" s="651"/>
      <c r="F303" s="652"/>
      <c r="G303" s="653"/>
      <c r="H303" s="301">
        <f>SUM(H301)</f>
        <v>5</v>
      </c>
      <c r="I303" s="146"/>
      <c r="M303" s="2"/>
    </row>
    <row r="304" spans="1:23" ht="13.5" customHeight="1">
      <c r="A304" s="654"/>
      <c r="B304" s="654"/>
      <c r="C304" s="655"/>
      <c r="D304" s="655"/>
      <c r="E304" s="655"/>
      <c r="F304" s="656"/>
      <c r="G304" s="657"/>
      <c r="H304" s="306"/>
      <c r="M304" s="2"/>
    </row>
    <row r="305" spans="1:23" ht="13.5" customHeight="1">
      <c r="A305" s="199">
        <v>2017</v>
      </c>
      <c r="B305" s="199">
        <v>9</v>
      </c>
      <c r="C305" s="152" t="s">
        <v>164</v>
      </c>
      <c r="D305" s="583" t="s">
        <v>209</v>
      </c>
      <c r="E305" s="116" t="s">
        <v>227</v>
      </c>
      <c r="F305" s="567">
        <v>42988</v>
      </c>
      <c r="G305" s="152" t="s">
        <v>1832</v>
      </c>
      <c r="H305" s="199">
        <v>3</v>
      </c>
      <c r="I305" s="340" t="s">
        <v>1833</v>
      </c>
      <c r="J305" s="152"/>
      <c r="M305" s="349"/>
    </row>
    <row r="306" spans="1:23" ht="13.5" customHeight="1">
      <c r="A306" s="199">
        <v>2017</v>
      </c>
      <c r="B306" s="565">
        <v>5</v>
      </c>
      <c r="C306" s="152" t="s">
        <v>164</v>
      </c>
      <c r="D306" s="583" t="s">
        <v>209</v>
      </c>
      <c r="E306" s="116" t="s">
        <v>227</v>
      </c>
      <c r="F306" s="567">
        <v>42876</v>
      </c>
      <c r="G306" s="152" t="s">
        <v>448</v>
      </c>
      <c r="H306" s="199">
        <v>10</v>
      </c>
      <c r="I306" s="340" t="s">
        <v>1834</v>
      </c>
      <c r="J306" s="152"/>
      <c r="M306" s="189"/>
      <c r="N306" s="261"/>
    </row>
    <row r="307" spans="1:23" ht="13.5" customHeight="1">
      <c r="A307" s="199">
        <v>2017</v>
      </c>
      <c r="B307" s="565"/>
      <c r="C307" s="152"/>
      <c r="D307" s="583"/>
      <c r="E307" s="116"/>
      <c r="F307" s="567"/>
      <c r="G307" s="152"/>
      <c r="H307" s="199">
        <f>SUM(H305:H306)</f>
        <v>13</v>
      </c>
      <c r="I307" s="340"/>
      <c r="J307" s="152"/>
      <c r="M307" s="189"/>
      <c r="N307" s="261"/>
    </row>
    <row r="308" spans="1:23" s="115" customFormat="1" ht="13.5" customHeight="1">
      <c r="A308" s="111">
        <v>2018</v>
      </c>
      <c r="B308" s="579">
        <v>4</v>
      </c>
      <c r="C308" s="170" t="s">
        <v>164</v>
      </c>
      <c r="D308" s="615" t="s">
        <v>209</v>
      </c>
      <c r="E308" s="107" t="s">
        <v>222</v>
      </c>
      <c r="F308" s="581">
        <v>43163</v>
      </c>
      <c r="G308" s="170" t="s">
        <v>1835</v>
      </c>
      <c r="H308" s="111">
        <v>3</v>
      </c>
      <c r="I308" s="115" t="s">
        <v>449</v>
      </c>
      <c r="J308" s="170"/>
      <c r="L308" s="113"/>
      <c r="M308" s="114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ht="13.5" customHeight="1">
      <c r="A309" s="111">
        <v>2018</v>
      </c>
      <c r="B309" s="565"/>
      <c r="C309" s="152"/>
      <c r="D309" s="583"/>
      <c r="E309" s="116"/>
      <c r="F309" s="567"/>
      <c r="G309" s="152"/>
      <c r="H309" s="111">
        <f>H308</f>
        <v>3</v>
      </c>
      <c r="I309" s="340"/>
      <c r="J309" s="152"/>
      <c r="M309" s="189"/>
      <c r="N309" s="261"/>
    </row>
    <row r="310" spans="1:23" ht="13.5" customHeight="1">
      <c r="A310" s="129" t="s">
        <v>46</v>
      </c>
      <c r="B310" s="569"/>
      <c r="C310" s="146"/>
      <c r="D310" s="585" t="s">
        <v>450</v>
      </c>
      <c r="E310" s="125"/>
      <c r="F310" s="571"/>
      <c r="G310" s="146"/>
      <c r="H310" s="129">
        <f>H307+H309</f>
        <v>16</v>
      </c>
      <c r="I310" s="573"/>
      <c r="M310" s="93"/>
    </row>
    <row r="311" spans="1:23" ht="13.5" customHeight="1">
      <c r="A311" s="133"/>
      <c r="B311" s="84"/>
      <c r="D311" s="586"/>
      <c r="E311" s="73"/>
      <c r="G311" s="88"/>
      <c r="H311" s="133"/>
      <c r="I311" s="90"/>
      <c r="M311" s="93"/>
    </row>
    <row r="312" spans="1:23" ht="13.5" customHeight="1">
      <c r="A312" s="587">
        <v>2016</v>
      </c>
      <c r="B312" s="588">
        <v>2</v>
      </c>
      <c r="C312" s="589" t="s">
        <v>129</v>
      </c>
      <c r="D312" s="589" t="s">
        <v>183</v>
      </c>
      <c r="E312" s="590" t="s">
        <v>81</v>
      </c>
      <c r="F312" s="590">
        <v>42406</v>
      </c>
      <c r="G312" s="592" t="s">
        <v>2801</v>
      </c>
      <c r="H312" s="621">
        <v>5</v>
      </c>
      <c r="I312" s="589" t="s">
        <v>305</v>
      </c>
      <c r="J312" s="338"/>
      <c r="K312" s="2"/>
      <c r="M312" s="93"/>
      <c r="N312" s="261"/>
    </row>
    <row r="313" spans="1:23" ht="13.5" customHeight="1">
      <c r="A313" s="587">
        <v>2016</v>
      </c>
      <c r="B313" s="588">
        <v>2</v>
      </c>
      <c r="C313" s="589" t="s">
        <v>129</v>
      </c>
      <c r="D313" s="589" t="s">
        <v>183</v>
      </c>
      <c r="E313" s="590" t="s">
        <v>81</v>
      </c>
      <c r="F313" s="590">
        <v>42406</v>
      </c>
      <c r="G313" s="592" t="s">
        <v>2802</v>
      </c>
      <c r="H313" s="621">
        <v>5</v>
      </c>
      <c r="I313" s="589" t="s">
        <v>304</v>
      </c>
      <c r="J313" s="338"/>
      <c r="K313" s="2"/>
      <c r="M313" s="93"/>
      <c r="N313" s="261"/>
    </row>
    <row r="314" spans="1:23" ht="13.5" customHeight="1">
      <c r="A314" s="587">
        <v>2016</v>
      </c>
      <c r="B314" s="588">
        <v>2</v>
      </c>
      <c r="C314" s="589" t="s">
        <v>129</v>
      </c>
      <c r="D314" s="589" t="s">
        <v>183</v>
      </c>
      <c r="E314" s="590" t="s">
        <v>58</v>
      </c>
      <c r="F314" s="590">
        <v>42414</v>
      </c>
      <c r="G314" s="592" t="s">
        <v>2802</v>
      </c>
      <c r="H314" s="621">
        <v>5</v>
      </c>
      <c r="I314" s="589" t="s">
        <v>304</v>
      </c>
      <c r="J314" s="338"/>
      <c r="K314" s="2"/>
      <c r="M314" s="93"/>
      <c r="N314" s="261"/>
    </row>
    <row r="315" spans="1:23" ht="13.5" customHeight="1">
      <c r="A315" s="587">
        <v>2016</v>
      </c>
      <c r="B315" s="588"/>
      <c r="C315" s="589"/>
      <c r="D315" s="589"/>
      <c r="E315" s="590"/>
      <c r="F315" s="590"/>
      <c r="G315" s="592"/>
      <c r="H315" s="621">
        <f>SUM(H312:H314)</f>
        <v>15</v>
      </c>
      <c r="I315" s="589"/>
      <c r="J315" s="338"/>
      <c r="K315" s="2"/>
      <c r="M315" s="93"/>
      <c r="N315" s="261"/>
    </row>
    <row r="316" spans="1:23" s="115" customFormat="1" ht="13.5" customHeight="1">
      <c r="A316" s="600">
        <v>2018</v>
      </c>
      <c r="B316" s="599">
        <v>2</v>
      </c>
      <c r="C316" s="375" t="s">
        <v>129</v>
      </c>
      <c r="D316" s="375" t="s">
        <v>183</v>
      </c>
      <c r="E316" s="603" t="s">
        <v>924</v>
      </c>
      <c r="F316" s="603">
        <v>43142</v>
      </c>
      <c r="G316" s="602" t="s">
        <v>2803</v>
      </c>
      <c r="H316" s="637">
        <v>5</v>
      </c>
      <c r="I316" s="375" t="s">
        <v>304</v>
      </c>
      <c r="J316" s="375"/>
      <c r="K316" s="113"/>
      <c r="L316" s="2" t="s">
        <v>2804</v>
      </c>
      <c r="M316" s="114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5" customFormat="1" ht="13.5" customHeight="1">
      <c r="A317" s="600">
        <v>2018</v>
      </c>
      <c r="B317" s="599">
        <v>3</v>
      </c>
      <c r="C317" s="375" t="s">
        <v>129</v>
      </c>
      <c r="D317" s="375" t="s">
        <v>183</v>
      </c>
      <c r="E317" s="603" t="s">
        <v>68</v>
      </c>
      <c r="F317" s="603">
        <v>43176</v>
      </c>
      <c r="G317" s="602" t="s">
        <v>2805</v>
      </c>
      <c r="H317" s="637">
        <v>5</v>
      </c>
      <c r="I317" s="375" t="s">
        <v>305</v>
      </c>
      <c r="J317" s="375"/>
      <c r="K317" s="113"/>
      <c r="L317" s="113"/>
      <c r="M317" s="114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5" customFormat="1" ht="13.5" customHeight="1">
      <c r="A318" s="600">
        <v>2018</v>
      </c>
      <c r="B318" s="599">
        <v>3</v>
      </c>
      <c r="C318" s="375" t="s">
        <v>129</v>
      </c>
      <c r="D318" s="375" t="s">
        <v>183</v>
      </c>
      <c r="E318" s="603" t="s">
        <v>68</v>
      </c>
      <c r="F318" s="603">
        <v>43176</v>
      </c>
      <c r="G318" s="602" t="s">
        <v>2806</v>
      </c>
      <c r="H318" s="637">
        <v>5</v>
      </c>
      <c r="I318" s="375" t="s">
        <v>305</v>
      </c>
      <c r="J318" s="375"/>
      <c r="K318" s="113"/>
      <c r="L318" s="113"/>
      <c r="M318" s="114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5" customFormat="1">
      <c r="A319" s="599">
        <v>2018</v>
      </c>
      <c r="B319" s="599">
        <v>5</v>
      </c>
      <c r="C319" s="375" t="s">
        <v>129</v>
      </c>
      <c r="D319" s="113" t="s">
        <v>183</v>
      </c>
      <c r="E319" s="375" t="s">
        <v>370</v>
      </c>
      <c r="F319" s="603">
        <v>43247</v>
      </c>
      <c r="G319" s="375" t="s">
        <v>2807</v>
      </c>
      <c r="H319" s="599">
        <v>10</v>
      </c>
      <c r="I319" s="113" t="s">
        <v>983</v>
      </c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5" customFormat="1">
      <c r="A320" s="599">
        <v>2018</v>
      </c>
      <c r="B320" s="599">
        <v>11</v>
      </c>
      <c r="C320" s="375" t="s">
        <v>129</v>
      </c>
      <c r="D320" s="113" t="s">
        <v>183</v>
      </c>
      <c r="E320" s="375" t="s">
        <v>500</v>
      </c>
      <c r="F320" s="603">
        <v>43415</v>
      </c>
      <c r="G320" s="375" t="s">
        <v>2808</v>
      </c>
      <c r="H320" s="599">
        <v>0</v>
      </c>
      <c r="I320" s="113" t="s">
        <v>304</v>
      </c>
      <c r="J320" s="113"/>
      <c r="K320" s="113"/>
      <c r="L320" s="113" t="s">
        <v>234</v>
      </c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5" customFormat="1" ht="13.5" customHeight="1">
      <c r="A321" s="600">
        <v>2018</v>
      </c>
      <c r="B321" s="599"/>
      <c r="C321" s="375"/>
      <c r="D321" s="375"/>
      <c r="E321" s="603"/>
      <c r="F321" s="603"/>
      <c r="G321" s="602"/>
      <c r="H321" s="637">
        <f>SUM(H316:H320)</f>
        <v>25</v>
      </c>
      <c r="I321" s="375"/>
      <c r="J321" s="375"/>
      <c r="K321" s="113"/>
      <c r="L321" s="113"/>
      <c r="M321" s="114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ht="13.5" customHeight="1">
      <c r="A322" s="569" t="s">
        <v>46</v>
      </c>
      <c r="B322" s="129"/>
      <c r="C322" s="146"/>
      <c r="D322" s="146" t="s">
        <v>1836</v>
      </c>
      <c r="E322" s="571"/>
      <c r="F322" s="571"/>
      <c r="G322" s="125"/>
      <c r="H322" s="264">
        <f>H321+H315</f>
        <v>40</v>
      </c>
      <c r="I322" s="146"/>
      <c r="M322" s="93"/>
    </row>
    <row r="323" spans="1:23" ht="13.5" customHeight="1">
      <c r="E323" s="86"/>
      <c r="G323" s="73"/>
      <c r="M323" s="93"/>
    </row>
    <row r="324" spans="1:23" ht="13.5" customHeight="1">
      <c r="A324" s="341">
        <v>2016</v>
      </c>
      <c r="B324" s="341">
        <v>3</v>
      </c>
      <c r="C324" s="269" t="s">
        <v>164</v>
      </c>
      <c r="D324" s="269" t="s">
        <v>2691</v>
      </c>
      <c r="E324" s="269" t="s">
        <v>222</v>
      </c>
      <c r="F324" s="576">
        <v>42435</v>
      </c>
      <c r="G324" s="266" t="s">
        <v>2809</v>
      </c>
      <c r="H324" s="277">
        <v>7</v>
      </c>
      <c r="I324" s="372" t="s">
        <v>299</v>
      </c>
      <c r="M324" s="262"/>
      <c r="N324" s="261"/>
    </row>
    <row r="325" spans="1:23" ht="13.5" customHeight="1">
      <c r="A325" s="341">
        <v>2016</v>
      </c>
      <c r="B325" s="341"/>
      <c r="C325" s="269"/>
      <c r="D325" s="269"/>
      <c r="E325" s="269"/>
      <c r="F325" s="576"/>
      <c r="G325" s="266"/>
      <c r="H325" s="277">
        <f>H324</f>
        <v>7</v>
      </c>
      <c r="I325" s="372"/>
      <c r="M325" s="262"/>
      <c r="N325" s="261"/>
    </row>
    <row r="326" spans="1:23" ht="13.5" customHeight="1">
      <c r="A326" s="129" t="s">
        <v>46</v>
      </c>
      <c r="B326" s="129"/>
      <c r="C326" s="146"/>
      <c r="D326" s="146" t="s">
        <v>2810</v>
      </c>
      <c r="E326" s="146"/>
      <c r="F326" s="571"/>
      <c r="G326" s="125"/>
      <c r="H326" s="264">
        <f>H325</f>
        <v>7</v>
      </c>
      <c r="I326" s="573"/>
      <c r="M326" s="93"/>
    </row>
    <row r="327" spans="1:23" ht="13.5" customHeight="1">
      <c r="A327" s="133"/>
      <c r="G327" s="73"/>
      <c r="I327" s="90"/>
      <c r="M327" s="93"/>
    </row>
    <row r="328" spans="1:23" ht="13.5" customHeight="1">
      <c r="A328" s="341">
        <v>2016</v>
      </c>
      <c r="B328" s="341">
        <v>6</v>
      </c>
      <c r="C328" s="269" t="s">
        <v>129</v>
      </c>
      <c r="D328" s="576" t="s">
        <v>2692</v>
      </c>
      <c r="E328" s="269" t="s">
        <v>227</v>
      </c>
      <c r="F328" s="576">
        <v>42533</v>
      </c>
      <c r="G328" s="266" t="s">
        <v>2811</v>
      </c>
      <c r="H328" s="341">
        <v>3</v>
      </c>
      <c r="I328" s="372" t="s">
        <v>2812</v>
      </c>
      <c r="J328" s="269"/>
      <c r="M328" s="93"/>
      <c r="N328" s="261"/>
    </row>
    <row r="329" spans="1:23" ht="13.5" customHeight="1">
      <c r="A329" s="341">
        <v>2016</v>
      </c>
      <c r="B329" s="341"/>
      <c r="C329" s="269"/>
      <c r="D329" s="576"/>
      <c r="E329" s="269"/>
      <c r="F329" s="576"/>
      <c r="G329" s="266"/>
      <c r="H329" s="341">
        <f>H328</f>
        <v>3</v>
      </c>
      <c r="I329" s="372"/>
      <c r="J329" s="269"/>
      <c r="M329" s="93"/>
      <c r="N329" s="261"/>
    </row>
    <row r="330" spans="1:23" ht="13.5" customHeight="1">
      <c r="A330" s="129" t="s">
        <v>46</v>
      </c>
      <c r="B330" s="129"/>
      <c r="C330" s="146"/>
      <c r="D330" s="571" t="s">
        <v>2813</v>
      </c>
      <c r="E330" s="146"/>
      <c r="F330" s="571"/>
      <c r="G330" s="125"/>
      <c r="H330" s="129">
        <f>H329</f>
        <v>3</v>
      </c>
      <c r="I330" s="573"/>
      <c r="M330" s="93"/>
    </row>
    <row r="331" spans="1:23" ht="13.5" customHeight="1">
      <c r="A331" s="133"/>
      <c r="D331" s="86"/>
      <c r="G331" s="73"/>
      <c r="H331" s="133"/>
      <c r="I331" s="90"/>
      <c r="M331" s="93"/>
    </row>
    <row r="332" spans="1:23" ht="13.5" customHeight="1">
      <c r="A332" s="341">
        <v>2016</v>
      </c>
      <c r="B332" s="341">
        <v>3</v>
      </c>
      <c r="C332" s="269" t="s">
        <v>53</v>
      </c>
      <c r="D332" s="269" t="s">
        <v>63</v>
      </c>
      <c r="E332" s="269" t="s">
        <v>222</v>
      </c>
      <c r="F332" s="576">
        <v>42435</v>
      </c>
      <c r="G332" s="266" t="s">
        <v>451</v>
      </c>
      <c r="H332" s="277">
        <v>3</v>
      </c>
      <c r="I332" s="372" t="s">
        <v>452</v>
      </c>
      <c r="M332" s="93"/>
      <c r="N332" s="261"/>
    </row>
    <row r="333" spans="1:23" ht="13.5" customHeight="1">
      <c r="A333" s="341">
        <v>2016</v>
      </c>
      <c r="B333" s="341"/>
      <c r="C333" s="269"/>
      <c r="D333" s="269"/>
      <c r="E333" s="269"/>
      <c r="F333" s="576"/>
      <c r="G333" s="266"/>
      <c r="H333" s="277">
        <f>H332</f>
        <v>3</v>
      </c>
      <c r="I333" s="372"/>
      <c r="M333" s="93"/>
      <c r="N333" s="261"/>
    </row>
    <row r="334" spans="1:23" ht="13.5" customHeight="1">
      <c r="A334" s="129" t="s">
        <v>46</v>
      </c>
      <c r="B334" s="129"/>
      <c r="C334" s="146"/>
      <c r="D334" s="146" t="s">
        <v>460</v>
      </c>
      <c r="E334" s="146"/>
      <c r="F334" s="571"/>
      <c r="G334" s="125"/>
      <c r="H334" s="264">
        <f>H333</f>
        <v>3</v>
      </c>
      <c r="I334" s="573"/>
      <c r="M334" s="93"/>
    </row>
    <row r="335" spans="1:23" ht="13.5" customHeight="1">
      <c r="A335" s="133"/>
      <c r="D335" s="86"/>
      <c r="G335" s="73"/>
      <c r="H335" s="133"/>
      <c r="I335" s="90"/>
      <c r="M335" s="93"/>
    </row>
    <row r="336" spans="1:23" s="115" customFormat="1" ht="13.5" customHeight="1">
      <c r="A336" s="111">
        <v>2018</v>
      </c>
      <c r="B336" s="111">
        <v>11</v>
      </c>
      <c r="C336" s="170" t="s">
        <v>164</v>
      </c>
      <c r="D336" s="170" t="s">
        <v>203</v>
      </c>
      <c r="E336" s="170" t="s">
        <v>461</v>
      </c>
      <c r="F336" s="581">
        <v>43366</v>
      </c>
      <c r="G336" s="107" t="s">
        <v>462</v>
      </c>
      <c r="H336" s="172">
        <v>5</v>
      </c>
      <c r="I336" s="115" t="s">
        <v>414</v>
      </c>
      <c r="J336" s="170"/>
      <c r="L336" s="113"/>
      <c r="M336" s="114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5" customFormat="1" ht="13.5" customHeight="1">
      <c r="A337" s="111">
        <v>2016</v>
      </c>
      <c r="B337" s="111"/>
      <c r="C337" s="170"/>
      <c r="D337" s="170"/>
      <c r="E337" s="170"/>
      <c r="F337" s="581"/>
      <c r="G337" s="107"/>
      <c r="H337" s="172">
        <v>5</v>
      </c>
      <c r="J337" s="170"/>
      <c r="L337" s="113"/>
      <c r="M337" s="114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ht="13.5" customHeight="1">
      <c r="A338" s="129" t="s">
        <v>46</v>
      </c>
      <c r="B338" s="129"/>
      <c r="C338" s="146"/>
      <c r="D338" s="146" t="s">
        <v>463</v>
      </c>
      <c r="E338" s="146"/>
      <c r="F338" s="571"/>
      <c r="G338" s="125"/>
      <c r="H338" s="264">
        <f>H337</f>
        <v>5</v>
      </c>
      <c r="I338" s="573"/>
      <c r="M338" s="93"/>
    </row>
    <row r="339" spans="1:23" ht="13.5" customHeight="1">
      <c r="A339" s="133"/>
      <c r="G339" s="73"/>
      <c r="I339" s="90"/>
      <c r="M339" s="93"/>
    </row>
    <row r="340" spans="1:23" ht="13.5" customHeight="1">
      <c r="A340" s="587">
        <v>2016</v>
      </c>
      <c r="B340" s="588">
        <v>3</v>
      </c>
      <c r="C340" s="589" t="s">
        <v>91</v>
      </c>
      <c r="D340" s="589" t="s">
        <v>187</v>
      </c>
      <c r="E340" s="590" t="s">
        <v>222</v>
      </c>
      <c r="F340" s="590">
        <v>42435</v>
      </c>
      <c r="G340" s="592" t="s">
        <v>2814</v>
      </c>
      <c r="H340" s="621">
        <v>10</v>
      </c>
      <c r="I340" s="271" t="s">
        <v>2787</v>
      </c>
      <c r="J340" s="589"/>
      <c r="K340" s="2"/>
      <c r="L340" s="271"/>
      <c r="M340" s="262"/>
      <c r="N340" s="261"/>
    </row>
    <row r="341" spans="1:23" ht="13.5" customHeight="1">
      <c r="A341" s="587">
        <v>2016</v>
      </c>
      <c r="B341" s="588">
        <v>3</v>
      </c>
      <c r="C341" s="589" t="s">
        <v>91</v>
      </c>
      <c r="D341" s="589" t="s">
        <v>187</v>
      </c>
      <c r="E341" s="590" t="s">
        <v>222</v>
      </c>
      <c r="F341" s="590">
        <v>42435</v>
      </c>
      <c r="G341" s="592" t="s">
        <v>464</v>
      </c>
      <c r="H341" s="621">
        <v>7</v>
      </c>
      <c r="I341" s="271" t="s">
        <v>465</v>
      </c>
      <c r="J341" s="589"/>
      <c r="K341" s="2"/>
      <c r="L341" s="271"/>
      <c r="M341" s="296"/>
      <c r="N341" s="261"/>
    </row>
    <row r="342" spans="1:23" ht="13.5" customHeight="1">
      <c r="A342" s="587">
        <v>2016</v>
      </c>
      <c r="B342" s="588">
        <v>3</v>
      </c>
      <c r="C342" s="589" t="s">
        <v>91</v>
      </c>
      <c r="D342" s="589" t="s">
        <v>187</v>
      </c>
      <c r="E342" s="590" t="s">
        <v>222</v>
      </c>
      <c r="F342" s="590">
        <v>42435</v>
      </c>
      <c r="G342" s="592" t="s">
        <v>2815</v>
      </c>
      <c r="H342" s="621">
        <v>3</v>
      </c>
      <c r="I342" s="271" t="s">
        <v>311</v>
      </c>
      <c r="J342" s="589"/>
      <c r="K342" s="2"/>
      <c r="L342" s="271"/>
      <c r="M342" s="296"/>
      <c r="N342" s="261"/>
    </row>
    <row r="343" spans="1:23" ht="13.5" customHeight="1">
      <c r="A343" s="588">
        <v>2016</v>
      </c>
      <c r="B343" s="588">
        <v>6</v>
      </c>
      <c r="C343" s="589" t="s">
        <v>91</v>
      </c>
      <c r="D343" s="590" t="s">
        <v>187</v>
      </c>
      <c r="E343" s="589" t="s">
        <v>227</v>
      </c>
      <c r="F343" s="590">
        <v>42533</v>
      </c>
      <c r="G343" s="592" t="s">
        <v>2816</v>
      </c>
      <c r="H343" s="588">
        <v>3</v>
      </c>
      <c r="I343" s="271" t="s">
        <v>2817</v>
      </c>
      <c r="J343" s="589"/>
      <c r="K343" s="2"/>
      <c r="L343" s="271"/>
      <c r="M343" s="93"/>
      <c r="N343" s="261"/>
    </row>
    <row r="344" spans="1:23" ht="13.5" customHeight="1">
      <c r="A344" s="588">
        <v>2016</v>
      </c>
      <c r="B344" s="588"/>
      <c r="C344" s="589"/>
      <c r="D344" s="590"/>
      <c r="E344" s="589"/>
      <c r="F344" s="590"/>
      <c r="G344" s="592"/>
      <c r="H344" s="588">
        <f>SUM(H340:H343)</f>
        <v>23</v>
      </c>
      <c r="I344" s="271"/>
      <c r="J344" s="589"/>
      <c r="K344" s="2"/>
      <c r="L344" s="2" t="s">
        <v>2751</v>
      </c>
      <c r="M344" s="93"/>
      <c r="N344" s="261"/>
    </row>
    <row r="345" spans="1:23" ht="13.5" customHeight="1">
      <c r="A345" s="598">
        <v>2017</v>
      </c>
      <c r="B345" s="593">
        <v>3</v>
      </c>
      <c r="C345" s="594" t="s">
        <v>91</v>
      </c>
      <c r="D345" s="594" t="s">
        <v>187</v>
      </c>
      <c r="E345" s="623" t="s">
        <v>222</v>
      </c>
      <c r="F345" s="597">
        <v>42799</v>
      </c>
      <c r="G345" s="658" t="s">
        <v>466</v>
      </c>
      <c r="H345" s="593">
        <v>10</v>
      </c>
      <c r="I345" s="261" t="s">
        <v>1840</v>
      </c>
      <c r="J345" s="594"/>
      <c r="K345" s="261"/>
      <c r="L345" s="261"/>
      <c r="M345" s="189"/>
      <c r="N345" s="261"/>
    </row>
    <row r="346" spans="1:23" ht="13.5" customHeight="1">
      <c r="A346" s="598">
        <v>2017</v>
      </c>
      <c r="B346" s="593">
        <v>3</v>
      </c>
      <c r="C346" s="594" t="s">
        <v>91</v>
      </c>
      <c r="D346" s="594" t="s">
        <v>187</v>
      </c>
      <c r="E346" s="623" t="s">
        <v>222</v>
      </c>
      <c r="F346" s="597">
        <v>42799</v>
      </c>
      <c r="G346" s="658" t="s">
        <v>466</v>
      </c>
      <c r="H346" s="593">
        <v>7</v>
      </c>
      <c r="I346" s="261" t="s">
        <v>1841</v>
      </c>
      <c r="J346" s="594"/>
      <c r="K346" s="261"/>
      <c r="L346" s="261"/>
      <c r="M346" s="189"/>
      <c r="N346" s="261"/>
    </row>
    <row r="347" spans="1:23" ht="13.5" customHeight="1">
      <c r="A347" s="598">
        <v>2017</v>
      </c>
      <c r="B347" s="593"/>
      <c r="C347" s="594"/>
      <c r="D347" s="594"/>
      <c r="E347" s="623"/>
      <c r="F347" s="597"/>
      <c r="G347" s="624"/>
      <c r="H347" s="593">
        <f>SUM(H345:H346)</f>
        <v>17</v>
      </c>
      <c r="I347" s="261"/>
      <c r="J347" s="594"/>
      <c r="K347" s="261"/>
      <c r="L347" s="261"/>
      <c r="M347" s="189"/>
      <c r="N347" s="261"/>
    </row>
    <row r="348" spans="1:23" s="115" customFormat="1" ht="13.5" customHeight="1">
      <c r="A348" s="600">
        <v>2018</v>
      </c>
      <c r="B348" s="599">
        <v>4</v>
      </c>
      <c r="C348" s="375" t="s">
        <v>91</v>
      </c>
      <c r="D348" s="375" t="s">
        <v>187</v>
      </c>
      <c r="E348" s="659" t="s">
        <v>222</v>
      </c>
      <c r="F348" s="603">
        <v>43163</v>
      </c>
      <c r="G348" s="660" t="s">
        <v>1842</v>
      </c>
      <c r="H348" s="599">
        <v>7</v>
      </c>
      <c r="I348" s="113" t="s">
        <v>465</v>
      </c>
      <c r="J348" s="375"/>
      <c r="K348" s="113"/>
      <c r="L348" s="113"/>
      <c r="M348" s="114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ht="13.5" customHeight="1">
      <c r="A349" s="600">
        <v>2018</v>
      </c>
      <c r="B349" s="599">
        <v>4</v>
      </c>
      <c r="C349" s="375" t="s">
        <v>91</v>
      </c>
      <c r="D349" s="375" t="s">
        <v>187</v>
      </c>
      <c r="E349" s="659" t="s">
        <v>222</v>
      </c>
      <c r="F349" s="603">
        <v>43163</v>
      </c>
      <c r="G349" s="660" t="s">
        <v>466</v>
      </c>
      <c r="H349" s="599">
        <v>10</v>
      </c>
      <c r="I349" s="113" t="s">
        <v>467</v>
      </c>
      <c r="J349" s="594"/>
      <c r="K349" s="261"/>
      <c r="L349" s="261"/>
      <c r="M349" s="189"/>
      <c r="N349" s="261"/>
    </row>
    <row r="350" spans="1:23" ht="13.5" customHeight="1">
      <c r="A350" s="600">
        <v>2018</v>
      </c>
      <c r="B350" s="593"/>
      <c r="C350" s="594"/>
      <c r="D350" s="594"/>
      <c r="E350" s="623"/>
      <c r="F350" s="597"/>
      <c r="G350" s="624"/>
      <c r="H350" s="599">
        <f>SUM(H348:H349)</f>
        <v>17</v>
      </c>
      <c r="I350" s="261"/>
      <c r="J350" s="594"/>
      <c r="K350" s="261"/>
      <c r="L350" s="261"/>
      <c r="M350" s="189"/>
      <c r="N350" s="261"/>
    </row>
    <row r="351" spans="1:23" ht="13.5" customHeight="1">
      <c r="A351" s="607" t="s">
        <v>46</v>
      </c>
      <c r="B351" s="606"/>
      <c r="C351" s="608"/>
      <c r="D351" s="608" t="s">
        <v>470</v>
      </c>
      <c r="E351" s="638"/>
      <c r="F351" s="611"/>
      <c r="G351" s="639"/>
      <c r="H351" s="606">
        <f>H344+H347+H350</f>
        <v>57</v>
      </c>
      <c r="I351" s="612"/>
      <c r="J351" s="338"/>
      <c r="K351" s="2"/>
      <c r="M351" s="93"/>
    </row>
    <row r="352" spans="1:23" ht="13.5" customHeight="1">
      <c r="E352" s="574"/>
      <c r="G352" s="575"/>
      <c r="H352" s="133"/>
      <c r="I352" s="90"/>
      <c r="M352" s="93"/>
    </row>
    <row r="353" spans="1:25" ht="13.5" customHeight="1">
      <c r="A353" s="565">
        <v>2017</v>
      </c>
      <c r="B353" s="199">
        <v>4</v>
      </c>
      <c r="C353" s="152" t="s">
        <v>164</v>
      </c>
      <c r="D353" s="152" t="s">
        <v>192</v>
      </c>
      <c r="E353" s="566" t="s">
        <v>86</v>
      </c>
      <c r="F353" s="567">
        <v>42847</v>
      </c>
      <c r="G353" s="568" t="s">
        <v>471</v>
      </c>
      <c r="H353" s="199">
        <v>5</v>
      </c>
      <c r="I353" s="340" t="s">
        <v>342</v>
      </c>
      <c r="J353" s="152"/>
      <c r="K353" s="90" t="s">
        <v>2800</v>
      </c>
      <c r="L353" s="261"/>
      <c r="M353" s="189"/>
      <c r="N353" s="261"/>
    </row>
    <row r="354" spans="1:25" ht="13.5" customHeight="1">
      <c r="A354" s="565">
        <v>2017</v>
      </c>
      <c r="B354" s="199"/>
      <c r="C354" s="152"/>
      <c r="D354" s="152"/>
      <c r="E354" s="566"/>
      <c r="F354" s="567"/>
      <c r="G354" s="568"/>
      <c r="H354" s="199">
        <f>H353</f>
        <v>5</v>
      </c>
      <c r="I354" s="340"/>
      <c r="J354" s="152"/>
      <c r="L354" s="261"/>
      <c r="M354" s="189"/>
      <c r="N354" s="261"/>
    </row>
    <row r="355" spans="1:25" s="115" customFormat="1" ht="13.5" customHeight="1">
      <c r="A355" s="579">
        <v>2018</v>
      </c>
      <c r="B355" s="111">
        <v>4</v>
      </c>
      <c r="C355" s="170" t="s">
        <v>164</v>
      </c>
      <c r="D355" s="170" t="s">
        <v>192</v>
      </c>
      <c r="E355" s="580" t="s">
        <v>86</v>
      </c>
      <c r="F355" s="581">
        <v>43211</v>
      </c>
      <c r="G355" s="582" t="s">
        <v>1844</v>
      </c>
      <c r="H355" s="111">
        <v>5</v>
      </c>
      <c r="I355" s="115" t="s">
        <v>354</v>
      </c>
      <c r="J355" s="170"/>
      <c r="K355" s="115" t="s">
        <v>2800</v>
      </c>
      <c r="L355" s="113"/>
      <c r="M355" s="114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5" s="115" customFormat="1" ht="13.5" customHeight="1">
      <c r="A356" s="579">
        <v>2018</v>
      </c>
      <c r="B356" s="111"/>
      <c r="C356" s="170"/>
      <c r="D356" s="170"/>
      <c r="E356" s="580"/>
      <c r="F356" s="581"/>
      <c r="G356" s="582"/>
      <c r="H356" s="111">
        <f>SUM(H355)</f>
        <v>5</v>
      </c>
      <c r="J356" s="170"/>
      <c r="L356" s="113"/>
      <c r="M356" s="114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5" ht="13.5" customHeight="1">
      <c r="A357" s="569" t="s">
        <v>46</v>
      </c>
      <c r="B357" s="129"/>
      <c r="C357" s="146"/>
      <c r="D357" s="146" t="s">
        <v>476</v>
      </c>
      <c r="E357" s="570"/>
      <c r="F357" s="571"/>
      <c r="G357" s="572"/>
      <c r="H357" s="129">
        <f>H356+H354</f>
        <v>10</v>
      </c>
      <c r="I357" s="573"/>
      <c r="M357" s="93"/>
    </row>
    <row r="358" spans="1:25" ht="13.5" customHeight="1">
      <c r="A358" s="661"/>
      <c r="B358" s="153"/>
      <c r="C358" s="157"/>
      <c r="D358" s="157"/>
      <c r="E358" s="662"/>
      <c r="F358" s="617"/>
      <c r="G358" s="663"/>
      <c r="H358" s="153"/>
      <c r="I358" s="123"/>
      <c r="M358" s="93"/>
    </row>
    <row r="359" spans="1:25">
      <c r="A359" s="111">
        <v>2018</v>
      </c>
      <c r="B359" s="111">
        <v>9</v>
      </c>
      <c r="C359" s="107" t="s">
        <v>53</v>
      </c>
      <c r="D359" s="171" t="s">
        <v>210</v>
      </c>
      <c r="E359" s="107" t="s">
        <v>265</v>
      </c>
      <c r="F359" s="581">
        <v>43352</v>
      </c>
      <c r="G359" s="107" t="s">
        <v>1845</v>
      </c>
      <c r="H359" s="172">
        <v>3</v>
      </c>
      <c r="I359" s="107" t="s">
        <v>478</v>
      </c>
      <c r="J359" s="88">
        <v>10</v>
      </c>
      <c r="K359" s="90" t="s">
        <v>2818</v>
      </c>
      <c r="M359" s="2"/>
    </row>
    <row r="360" spans="1:25" s="115" customFormat="1" ht="13.5" customHeight="1">
      <c r="A360" s="579">
        <v>2018</v>
      </c>
      <c r="B360" s="111"/>
      <c r="C360" s="170"/>
      <c r="D360" s="170"/>
      <c r="E360" s="580"/>
      <c r="F360" s="581"/>
      <c r="G360" s="582"/>
      <c r="H360" s="111">
        <v>3</v>
      </c>
      <c r="J360" s="170"/>
      <c r="L360" s="113"/>
      <c r="M360" s="114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5" ht="13.5" customHeight="1">
      <c r="A361" s="569" t="s">
        <v>46</v>
      </c>
      <c r="B361" s="129"/>
      <c r="C361" s="146"/>
      <c r="D361" s="146" t="s">
        <v>2658</v>
      </c>
      <c r="E361" s="570"/>
      <c r="F361" s="571"/>
      <c r="G361" s="572"/>
      <c r="H361" s="129">
        <f>H360</f>
        <v>3</v>
      </c>
      <c r="I361" s="573"/>
      <c r="M361" s="93"/>
    </row>
    <row r="362" spans="1:25" ht="13.5" customHeight="1">
      <c r="A362" s="661"/>
      <c r="B362" s="153"/>
      <c r="C362" s="157"/>
      <c r="D362" s="157"/>
      <c r="E362" s="662"/>
      <c r="F362" s="617"/>
      <c r="G362" s="663"/>
      <c r="H362" s="153"/>
      <c r="I362" s="123"/>
      <c r="M362" s="93"/>
    </row>
    <row r="363" spans="1:25" ht="13.5" customHeight="1">
      <c r="E363" s="86"/>
      <c r="G363" s="73"/>
      <c r="M363" s="2"/>
    </row>
    <row r="364" spans="1:25" ht="13.5" customHeight="1">
      <c r="A364" s="341">
        <v>2016</v>
      </c>
      <c r="B364" s="341">
        <v>3</v>
      </c>
      <c r="C364" s="269" t="s">
        <v>91</v>
      </c>
      <c r="D364" s="269" t="s">
        <v>120</v>
      </c>
      <c r="E364" s="269" t="s">
        <v>222</v>
      </c>
      <c r="F364" s="576">
        <v>42435</v>
      </c>
      <c r="G364" s="266" t="s">
        <v>2819</v>
      </c>
      <c r="H364" s="277">
        <v>3</v>
      </c>
      <c r="I364" s="372" t="s">
        <v>1653</v>
      </c>
      <c r="J364" s="269"/>
      <c r="L364" s="271"/>
      <c r="M364" s="93"/>
      <c r="N364" s="261"/>
      <c r="O364" s="261"/>
      <c r="P364" s="261"/>
      <c r="Q364" s="261"/>
      <c r="R364" s="261"/>
      <c r="S364" s="261"/>
      <c r="T364" s="261"/>
      <c r="U364" s="261"/>
      <c r="V364" s="261"/>
      <c r="W364" s="261"/>
      <c r="X364" s="340"/>
      <c r="Y364" s="340"/>
    </row>
    <row r="365" spans="1:25" ht="13.5" customHeight="1">
      <c r="A365" s="341">
        <v>2016</v>
      </c>
      <c r="B365" s="341">
        <v>3</v>
      </c>
      <c r="C365" s="269" t="s">
        <v>91</v>
      </c>
      <c r="D365" s="269" t="s">
        <v>120</v>
      </c>
      <c r="E365" s="269" t="s">
        <v>222</v>
      </c>
      <c r="F365" s="576">
        <v>42435</v>
      </c>
      <c r="G365" s="266" t="s">
        <v>2820</v>
      </c>
      <c r="H365" s="277">
        <v>10</v>
      </c>
      <c r="I365" s="372" t="s">
        <v>723</v>
      </c>
      <c r="J365" s="269"/>
      <c r="L365" s="271"/>
      <c r="M365" s="93"/>
      <c r="N365" s="261"/>
      <c r="O365" s="261"/>
      <c r="P365" s="261"/>
      <c r="Q365" s="261"/>
      <c r="R365" s="261"/>
      <c r="S365" s="261"/>
      <c r="T365" s="261"/>
      <c r="U365" s="261"/>
      <c r="V365" s="261"/>
      <c r="W365" s="261"/>
      <c r="X365" s="340"/>
      <c r="Y365" s="340"/>
    </row>
    <row r="366" spans="1:25" ht="13.5" customHeight="1">
      <c r="A366" s="341">
        <v>2016</v>
      </c>
      <c r="B366" s="341">
        <v>3</v>
      </c>
      <c r="C366" s="269" t="s">
        <v>91</v>
      </c>
      <c r="D366" s="269" t="s">
        <v>120</v>
      </c>
      <c r="E366" s="269" t="s">
        <v>222</v>
      </c>
      <c r="F366" s="576">
        <v>42435</v>
      </c>
      <c r="G366" s="266" t="s">
        <v>2821</v>
      </c>
      <c r="H366" s="277">
        <v>7</v>
      </c>
      <c r="I366" s="372" t="s">
        <v>1430</v>
      </c>
      <c r="J366" s="269"/>
      <c r="L366" s="271"/>
      <c r="M366" s="93"/>
      <c r="N366" s="261"/>
      <c r="O366" s="261"/>
      <c r="P366" s="261"/>
      <c r="Q366" s="261"/>
      <c r="R366" s="261"/>
      <c r="S366" s="261"/>
      <c r="T366" s="261"/>
      <c r="U366" s="261"/>
      <c r="V366" s="261"/>
      <c r="W366" s="261"/>
      <c r="X366" s="340"/>
      <c r="Y366" s="340"/>
    </row>
    <row r="367" spans="1:25" ht="13.5" customHeight="1">
      <c r="A367" s="341">
        <v>2016</v>
      </c>
      <c r="B367" s="341">
        <v>3</v>
      </c>
      <c r="C367" s="269" t="s">
        <v>91</v>
      </c>
      <c r="D367" s="269" t="s">
        <v>120</v>
      </c>
      <c r="E367" s="269" t="s">
        <v>222</v>
      </c>
      <c r="F367" s="576">
        <v>42435</v>
      </c>
      <c r="G367" s="266" t="s">
        <v>2822</v>
      </c>
      <c r="H367" s="277">
        <v>3</v>
      </c>
      <c r="I367" s="372" t="s">
        <v>2823</v>
      </c>
      <c r="J367" s="269"/>
      <c r="L367" s="271"/>
      <c r="M367" s="93"/>
      <c r="N367" s="261"/>
      <c r="O367" s="261"/>
      <c r="P367" s="261"/>
      <c r="Q367" s="261"/>
      <c r="R367" s="261"/>
      <c r="S367" s="261"/>
      <c r="T367" s="261"/>
      <c r="U367" s="261"/>
      <c r="V367" s="261"/>
      <c r="W367" s="261"/>
      <c r="X367" s="340"/>
      <c r="Y367" s="340"/>
    </row>
    <row r="368" spans="1:25" ht="13.5" customHeight="1">
      <c r="A368" s="341">
        <v>2016</v>
      </c>
      <c r="B368" s="341">
        <v>11</v>
      </c>
      <c r="C368" s="269" t="s">
        <v>91</v>
      </c>
      <c r="D368" s="269" t="s">
        <v>120</v>
      </c>
      <c r="E368" s="269" t="s">
        <v>1309</v>
      </c>
      <c r="F368" s="576">
        <v>42700</v>
      </c>
      <c r="G368" s="266" t="s">
        <v>2824</v>
      </c>
      <c r="H368" s="277">
        <v>10</v>
      </c>
      <c r="I368" s="372" t="s">
        <v>236</v>
      </c>
      <c r="J368" s="269"/>
      <c r="L368" s="271"/>
      <c r="M368" s="93"/>
      <c r="N368" s="261"/>
      <c r="O368" s="261"/>
      <c r="P368" s="261"/>
      <c r="Q368" s="261"/>
      <c r="R368" s="261"/>
      <c r="S368" s="261"/>
      <c r="T368" s="261"/>
      <c r="U368" s="261"/>
      <c r="V368" s="261"/>
      <c r="W368" s="261"/>
      <c r="X368" s="340"/>
      <c r="Y368" s="340"/>
    </row>
    <row r="369" spans="1:25" ht="13.5" customHeight="1">
      <c r="A369" s="341">
        <v>2016</v>
      </c>
      <c r="B369" s="341"/>
      <c r="C369" s="269"/>
      <c r="D369" s="269"/>
      <c r="E369" s="269"/>
      <c r="F369" s="576"/>
      <c r="G369" s="266"/>
      <c r="H369" s="277">
        <f>SUM(H364:H368)</f>
        <v>33</v>
      </c>
      <c r="I369" s="372"/>
      <c r="J369" s="269"/>
      <c r="L369" s="271"/>
      <c r="M369" s="93"/>
      <c r="N369" s="261"/>
      <c r="O369" s="261"/>
      <c r="P369" s="261"/>
      <c r="Q369" s="261"/>
      <c r="R369" s="261"/>
      <c r="S369" s="261"/>
      <c r="T369" s="261"/>
      <c r="U369" s="261"/>
      <c r="V369" s="261"/>
      <c r="W369" s="261"/>
      <c r="X369" s="340"/>
      <c r="Y369" s="340"/>
    </row>
    <row r="370" spans="1:25" ht="13.5" customHeight="1">
      <c r="A370" s="565">
        <v>2017</v>
      </c>
      <c r="B370" s="199">
        <v>3</v>
      </c>
      <c r="C370" s="152" t="s">
        <v>91</v>
      </c>
      <c r="D370" s="152" t="s">
        <v>120</v>
      </c>
      <c r="E370" s="566" t="s">
        <v>222</v>
      </c>
      <c r="F370" s="567">
        <v>42799</v>
      </c>
      <c r="G370" s="568" t="s">
        <v>1847</v>
      </c>
      <c r="H370" s="199">
        <v>7</v>
      </c>
      <c r="I370" s="340" t="s">
        <v>258</v>
      </c>
      <c r="J370" s="152"/>
      <c r="K370" s="340"/>
      <c r="L370" s="261"/>
      <c r="M370" s="189"/>
      <c r="N370" s="261"/>
      <c r="O370" s="261"/>
      <c r="P370" s="261"/>
      <c r="Q370" s="261"/>
      <c r="R370" s="261"/>
      <c r="S370" s="261"/>
      <c r="T370" s="261"/>
      <c r="U370" s="261"/>
      <c r="V370" s="261"/>
      <c r="W370" s="261"/>
      <c r="X370" s="340"/>
      <c r="Y370" s="340"/>
    </row>
    <row r="371" spans="1:25" ht="13.5" customHeight="1">
      <c r="A371" s="565">
        <v>2017</v>
      </c>
      <c r="B371" s="199">
        <v>3</v>
      </c>
      <c r="C371" s="152" t="s">
        <v>91</v>
      </c>
      <c r="D371" s="152" t="s">
        <v>120</v>
      </c>
      <c r="E371" s="566" t="s">
        <v>222</v>
      </c>
      <c r="F371" s="567">
        <v>42799</v>
      </c>
      <c r="G371" s="568" t="s">
        <v>1848</v>
      </c>
      <c r="H371" s="199">
        <v>7</v>
      </c>
      <c r="I371" s="340" t="s">
        <v>810</v>
      </c>
      <c r="J371" s="152"/>
      <c r="K371" s="340"/>
      <c r="L371" s="261"/>
      <c r="M371" s="189"/>
      <c r="N371" s="261"/>
      <c r="O371" s="261"/>
      <c r="P371" s="261"/>
      <c r="Q371" s="261"/>
      <c r="R371" s="261"/>
      <c r="S371" s="261"/>
      <c r="T371" s="261"/>
      <c r="U371" s="261"/>
      <c r="V371" s="261"/>
      <c r="W371" s="261"/>
      <c r="X371" s="340"/>
      <c r="Y371" s="340"/>
    </row>
    <row r="372" spans="1:25" ht="13.5" customHeight="1">
      <c r="A372" s="565">
        <v>2017</v>
      </c>
      <c r="B372" s="199">
        <v>3</v>
      </c>
      <c r="C372" s="152" t="s">
        <v>91</v>
      </c>
      <c r="D372" s="152" t="s">
        <v>120</v>
      </c>
      <c r="E372" s="566" t="s">
        <v>64</v>
      </c>
      <c r="F372" s="567">
        <v>42805</v>
      </c>
      <c r="G372" s="568" t="s">
        <v>1849</v>
      </c>
      <c r="H372" s="199">
        <v>5</v>
      </c>
      <c r="I372" s="340" t="s">
        <v>244</v>
      </c>
      <c r="J372" s="152"/>
      <c r="K372" s="340"/>
      <c r="L372" s="261"/>
      <c r="M372" s="189"/>
      <c r="O372" s="261"/>
      <c r="P372" s="261"/>
      <c r="Q372" s="261"/>
      <c r="R372" s="261"/>
      <c r="S372" s="261"/>
      <c r="T372" s="261"/>
      <c r="U372" s="261"/>
      <c r="V372" s="261"/>
      <c r="W372" s="261"/>
      <c r="X372" s="340"/>
      <c r="Y372" s="340"/>
    </row>
    <row r="373" spans="1:25" ht="13.5" customHeight="1">
      <c r="A373" s="199">
        <v>2017</v>
      </c>
      <c r="B373" s="565">
        <v>5</v>
      </c>
      <c r="C373" s="152" t="s">
        <v>91</v>
      </c>
      <c r="D373" s="583" t="s">
        <v>120</v>
      </c>
      <c r="E373" s="116" t="s">
        <v>227</v>
      </c>
      <c r="F373" s="567">
        <v>42876</v>
      </c>
      <c r="G373" s="152" t="s">
        <v>1850</v>
      </c>
      <c r="H373" s="199">
        <v>3</v>
      </c>
      <c r="I373" s="340" t="s">
        <v>1851</v>
      </c>
      <c r="J373" s="152"/>
      <c r="M373" s="189"/>
      <c r="N373" s="261"/>
      <c r="O373" s="261"/>
      <c r="P373" s="261"/>
      <c r="Q373" s="261"/>
      <c r="R373" s="261"/>
      <c r="S373" s="261"/>
      <c r="T373" s="261"/>
      <c r="U373" s="261"/>
      <c r="V373" s="261"/>
      <c r="W373" s="261"/>
      <c r="X373" s="340"/>
      <c r="Y373" s="340"/>
    </row>
    <row r="374" spans="1:25" ht="13.5" customHeight="1">
      <c r="A374" s="199">
        <v>2017</v>
      </c>
      <c r="B374" s="565">
        <v>5</v>
      </c>
      <c r="C374" s="152" t="s">
        <v>91</v>
      </c>
      <c r="D374" s="583" t="s">
        <v>120</v>
      </c>
      <c r="E374" s="116" t="s">
        <v>227</v>
      </c>
      <c r="F374" s="567">
        <v>42876</v>
      </c>
      <c r="G374" s="152" t="s">
        <v>1852</v>
      </c>
      <c r="H374" s="199">
        <v>10</v>
      </c>
      <c r="I374" s="340" t="s">
        <v>1853</v>
      </c>
      <c r="J374" s="152"/>
      <c r="M374" s="189"/>
      <c r="N374" s="261"/>
      <c r="O374" s="261"/>
      <c r="P374" s="261"/>
      <c r="Q374" s="261"/>
      <c r="R374" s="261"/>
      <c r="S374" s="261"/>
      <c r="T374" s="261"/>
      <c r="U374" s="261"/>
      <c r="V374" s="261"/>
      <c r="W374" s="261"/>
      <c r="X374" s="340"/>
      <c r="Y374" s="340"/>
    </row>
    <row r="375" spans="1:25" ht="13.5" customHeight="1">
      <c r="A375" s="199">
        <v>2017</v>
      </c>
      <c r="B375" s="565">
        <v>5</v>
      </c>
      <c r="C375" s="152" t="s">
        <v>91</v>
      </c>
      <c r="D375" s="583" t="s">
        <v>120</v>
      </c>
      <c r="E375" s="116" t="s">
        <v>1663</v>
      </c>
      <c r="F375" s="567">
        <v>42883</v>
      </c>
      <c r="G375" s="152" t="s">
        <v>1849</v>
      </c>
      <c r="H375" s="199">
        <v>15</v>
      </c>
      <c r="I375" s="340" t="s">
        <v>1854</v>
      </c>
      <c r="J375" s="152"/>
      <c r="M375" s="189"/>
      <c r="O375" s="261"/>
      <c r="P375" s="261"/>
      <c r="Q375" s="261"/>
      <c r="R375" s="261"/>
      <c r="S375" s="261"/>
      <c r="T375" s="261"/>
      <c r="U375" s="261"/>
      <c r="V375" s="261"/>
      <c r="W375" s="261"/>
      <c r="X375" s="340"/>
      <c r="Y375" s="340"/>
    </row>
    <row r="376" spans="1:25" ht="13.5" customHeight="1">
      <c r="A376" s="199">
        <v>2017</v>
      </c>
      <c r="B376" s="565">
        <v>6</v>
      </c>
      <c r="C376" s="152" t="s">
        <v>91</v>
      </c>
      <c r="D376" s="583" t="s">
        <v>120</v>
      </c>
      <c r="E376" s="116" t="s">
        <v>1855</v>
      </c>
      <c r="F376" s="567">
        <v>42903</v>
      </c>
      <c r="G376" s="152" t="s">
        <v>1856</v>
      </c>
      <c r="H376" s="199">
        <v>5</v>
      </c>
      <c r="I376" s="340" t="s">
        <v>342</v>
      </c>
      <c r="J376" s="152"/>
      <c r="K376" s="90" t="s">
        <v>2800</v>
      </c>
      <c r="M376" s="189"/>
      <c r="O376" s="261"/>
      <c r="P376" s="261"/>
      <c r="Q376" s="261"/>
      <c r="R376" s="261"/>
      <c r="S376" s="261"/>
      <c r="T376" s="261"/>
      <c r="U376" s="261"/>
      <c r="V376" s="261"/>
      <c r="W376" s="261"/>
      <c r="X376" s="340"/>
      <c r="Y376" s="340"/>
    </row>
    <row r="377" spans="1:25" ht="13.5" customHeight="1">
      <c r="A377" s="199">
        <v>2017</v>
      </c>
      <c r="B377" s="565">
        <v>11</v>
      </c>
      <c r="C377" s="152" t="s">
        <v>91</v>
      </c>
      <c r="D377" s="583" t="s">
        <v>120</v>
      </c>
      <c r="E377" s="116" t="s">
        <v>500</v>
      </c>
      <c r="F377" s="567">
        <v>43051</v>
      </c>
      <c r="G377" s="152" t="s">
        <v>1857</v>
      </c>
      <c r="H377" s="199">
        <v>5</v>
      </c>
      <c r="I377" s="340" t="s">
        <v>244</v>
      </c>
      <c r="J377" s="152"/>
      <c r="M377" s="189"/>
      <c r="O377" s="261"/>
      <c r="P377" s="261"/>
      <c r="Q377" s="261"/>
      <c r="R377" s="261"/>
      <c r="S377" s="261"/>
      <c r="T377" s="261"/>
      <c r="U377" s="261"/>
      <c r="V377" s="261"/>
      <c r="W377" s="261"/>
      <c r="X377" s="340"/>
      <c r="Y377" s="340"/>
    </row>
    <row r="378" spans="1:25" ht="13.5" customHeight="1">
      <c r="A378" s="199">
        <v>2017</v>
      </c>
      <c r="B378" s="565"/>
      <c r="C378" s="152"/>
      <c r="D378" s="583"/>
      <c r="E378" s="116"/>
      <c r="F378" s="567"/>
      <c r="G378" s="152"/>
      <c r="H378" s="199">
        <f>SUM(H370:H377)</f>
        <v>57</v>
      </c>
      <c r="I378" s="340"/>
      <c r="J378" s="152"/>
      <c r="M378" s="189"/>
      <c r="O378" s="261"/>
      <c r="P378" s="261"/>
      <c r="Q378" s="261"/>
      <c r="R378" s="261"/>
      <c r="S378" s="261"/>
      <c r="T378" s="261"/>
      <c r="U378" s="261"/>
      <c r="V378" s="261"/>
      <c r="W378" s="261"/>
      <c r="X378" s="340"/>
      <c r="Y378" s="340"/>
    </row>
    <row r="379" spans="1:25" s="115" customFormat="1" ht="13.5" customHeight="1">
      <c r="A379" s="111">
        <v>2018</v>
      </c>
      <c r="B379" s="579">
        <v>2</v>
      </c>
      <c r="C379" s="170" t="s">
        <v>91</v>
      </c>
      <c r="D379" s="615" t="s">
        <v>120</v>
      </c>
      <c r="E379" s="107" t="s">
        <v>55</v>
      </c>
      <c r="F379" s="581">
        <v>43149</v>
      </c>
      <c r="G379" s="170" t="s">
        <v>1858</v>
      </c>
      <c r="H379" s="111">
        <v>5</v>
      </c>
      <c r="I379" s="115" t="s">
        <v>273</v>
      </c>
      <c r="J379" s="170"/>
      <c r="L379" s="113"/>
      <c r="M379" s="114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5" s="115" customFormat="1" ht="13.5" customHeight="1">
      <c r="A380" s="111">
        <v>2018</v>
      </c>
      <c r="B380" s="579">
        <v>4</v>
      </c>
      <c r="C380" s="170" t="s">
        <v>91</v>
      </c>
      <c r="D380" s="615" t="s">
        <v>120</v>
      </c>
      <c r="E380" s="107" t="s">
        <v>222</v>
      </c>
      <c r="F380" s="581">
        <v>43163</v>
      </c>
      <c r="G380" s="170" t="s">
        <v>1859</v>
      </c>
      <c r="H380" s="111">
        <v>7</v>
      </c>
      <c r="I380" s="115" t="s">
        <v>485</v>
      </c>
      <c r="J380" s="170"/>
      <c r="L380" s="113"/>
      <c r="M380" s="114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5" s="115" customFormat="1" ht="13.5" customHeight="1">
      <c r="A381" s="111">
        <v>2018</v>
      </c>
      <c r="B381" s="579">
        <v>4</v>
      </c>
      <c r="C381" s="170" t="s">
        <v>91</v>
      </c>
      <c r="D381" s="615" t="s">
        <v>120</v>
      </c>
      <c r="E381" s="107" t="s">
        <v>222</v>
      </c>
      <c r="F381" s="581">
        <v>43163</v>
      </c>
      <c r="G381" s="170" t="s">
        <v>1860</v>
      </c>
      <c r="H381" s="111">
        <v>10</v>
      </c>
      <c r="I381" s="115" t="s">
        <v>487</v>
      </c>
      <c r="J381" s="170"/>
      <c r="L381" s="113"/>
      <c r="M381" s="114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5" s="115" customFormat="1">
      <c r="A382" s="111">
        <v>2018</v>
      </c>
      <c r="B382" s="111">
        <v>5</v>
      </c>
      <c r="C382" s="170" t="s">
        <v>91</v>
      </c>
      <c r="D382" s="115" t="s">
        <v>120</v>
      </c>
      <c r="E382" s="115" t="s">
        <v>227</v>
      </c>
      <c r="F382" s="584">
        <v>43240</v>
      </c>
      <c r="G382" s="136" t="s">
        <v>1861</v>
      </c>
      <c r="H382" s="111">
        <v>7</v>
      </c>
      <c r="I382" s="115" t="s">
        <v>489</v>
      </c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5" s="115" customFormat="1">
      <c r="A383" s="111">
        <v>2018</v>
      </c>
      <c r="B383" s="111">
        <v>5</v>
      </c>
      <c r="C383" s="170" t="s">
        <v>91</v>
      </c>
      <c r="D383" s="115" t="s">
        <v>120</v>
      </c>
      <c r="E383" s="115" t="s">
        <v>227</v>
      </c>
      <c r="F383" s="584">
        <v>43240</v>
      </c>
      <c r="G383" s="136" t="s">
        <v>1862</v>
      </c>
      <c r="H383" s="111">
        <v>10</v>
      </c>
      <c r="I383" s="115" t="s">
        <v>491</v>
      </c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5" s="115" customFormat="1">
      <c r="A384" s="111">
        <v>2018</v>
      </c>
      <c r="B384" s="111">
        <v>5</v>
      </c>
      <c r="C384" s="170" t="s">
        <v>91</v>
      </c>
      <c r="D384" s="115" t="s">
        <v>120</v>
      </c>
      <c r="E384" s="115" t="s">
        <v>227</v>
      </c>
      <c r="F384" s="584">
        <v>43240</v>
      </c>
      <c r="G384" s="136" t="s">
        <v>1863</v>
      </c>
      <c r="H384" s="111">
        <v>3</v>
      </c>
      <c r="I384" s="115" t="s">
        <v>493</v>
      </c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5" s="115" customFormat="1">
      <c r="A385" s="111">
        <v>2018</v>
      </c>
      <c r="B385" s="111">
        <v>5</v>
      </c>
      <c r="C385" s="170" t="s">
        <v>91</v>
      </c>
      <c r="D385" s="115" t="s">
        <v>120</v>
      </c>
      <c r="E385" s="115" t="s">
        <v>227</v>
      </c>
      <c r="F385" s="584">
        <v>43240</v>
      </c>
      <c r="G385" s="136" t="s">
        <v>1864</v>
      </c>
      <c r="H385" s="111">
        <v>3</v>
      </c>
      <c r="I385" s="115" t="s">
        <v>495</v>
      </c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5" s="115" customFormat="1">
      <c r="A386" s="111">
        <v>2018</v>
      </c>
      <c r="B386" s="111">
        <v>5</v>
      </c>
      <c r="C386" s="170" t="s">
        <v>91</v>
      </c>
      <c r="D386" s="115" t="s">
        <v>120</v>
      </c>
      <c r="E386" s="170" t="s">
        <v>370</v>
      </c>
      <c r="F386" s="581">
        <v>43247</v>
      </c>
      <c r="G386" s="170" t="s">
        <v>1865</v>
      </c>
      <c r="H386" s="111">
        <v>10</v>
      </c>
      <c r="I386" s="115" t="s">
        <v>497</v>
      </c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5" s="115" customFormat="1">
      <c r="A387" s="111">
        <v>2018</v>
      </c>
      <c r="B387" s="111">
        <v>5</v>
      </c>
      <c r="C387" s="170" t="s">
        <v>91</v>
      </c>
      <c r="D387" s="115" t="s">
        <v>120</v>
      </c>
      <c r="E387" s="170" t="s">
        <v>370</v>
      </c>
      <c r="F387" s="581">
        <v>43247</v>
      </c>
      <c r="G387" s="170" t="s">
        <v>1866</v>
      </c>
      <c r="H387" s="111">
        <v>5</v>
      </c>
      <c r="I387" s="115" t="s">
        <v>499</v>
      </c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5" s="115" customFormat="1">
      <c r="A388" s="111">
        <v>2018</v>
      </c>
      <c r="B388" s="111">
        <v>11</v>
      </c>
      <c r="C388" s="170" t="s">
        <v>91</v>
      </c>
      <c r="D388" s="115" t="s">
        <v>120</v>
      </c>
      <c r="E388" s="170" t="s">
        <v>500</v>
      </c>
      <c r="F388" s="581">
        <v>43415</v>
      </c>
      <c r="G388" s="170" t="s">
        <v>1863</v>
      </c>
      <c r="H388" s="111">
        <v>5</v>
      </c>
      <c r="I388" s="115" t="s">
        <v>501</v>
      </c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5" s="115" customFormat="1">
      <c r="A389" s="111">
        <v>2018</v>
      </c>
      <c r="B389" s="111">
        <v>11</v>
      </c>
      <c r="C389" s="170" t="s">
        <v>91</v>
      </c>
      <c r="D389" s="115" t="s">
        <v>120</v>
      </c>
      <c r="E389" s="170" t="s">
        <v>500</v>
      </c>
      <c r="F389" s="581">
        <v>43415</v>
      </c>
      <c r="G389" s="170" t="s">
        <v>1863</v>
      </c>
      <c r="H389" s="111">
        <v>5</v>
      </c>
      <c r="I389" s="115" t="s">
        <v>244</v>
      </c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5" s="115" customFormat="1" ht="13.5" customHeight="1">
      <c r="A390" s="111">
        <v>2018</v>
      </c>
      <c r="B390" s="579"/>
      <c r="C390" s="170"/>
      <c r="D390" s="615"/>
      <c r="E390" s="107"/>
      <c r="F390" s="581"/>
      <c r="G390" s="170"/>
      <c r="H390" s="111">
        <f>SUM(H379:H389)</f>
        <v>70</v>
      </c>
      <c r="J390" s="170"/>
      <c r="L390" s="113"/>
      <c r="M390" s="114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5" ht="13.5" customHeight="1">
      <c r="A391" s="129" t="s">
        <v>46</v>
      </c>
      <c r="B391" s="569"/>
      <c r="C391" s="146"/>
      <c r="D391" s="585" t="s">
        <v>515</v>
      </c>
      <c r="E391" s="125"/>
      <c r="F391" s="571"/>
      <c r="G391" s="146"/>
      <c r="H391" s="129">
        <f>H369+H378+H390</f>
        <v>160</v>
      </c>
      <c r="I391" s="573"/>
      <c r="M391" s="93"/>
    </row>
    <row r="392" spans="1:25" ht="13.5" customHeight="1">
      <c r="A392" s="133"/>
      <c r="B392" s="84"/>
      <c r="D392" s="586"/>
      <c r="E392" s="73"/>
      <c r="G392" s="88"/>
      <c r="H392" s="133"/>
      <c r="I392" s="90"/>
      <c r="M392" s="93"/>
    </row>
    <row r="393" spans="1:25" ht="13.5" customHeight="1">
      <c r="A393" s="588">
        <v>2016</v>
      </c>
      <c r="B393" s="588">
        <v>3</v>
      </c>
      <c r="C393" s="589" t="s">
        <v>91</v>
      </c>
      <c r="D393" s="589" t="s">
        <v>179</v>
      </c>
      <c r="E393" s="589" t="s">
        <v>222</v>
      </c>
      <c r="F393" s="590">
        <v>42435</v>
      </c>
      <c r="G393" s="592" t="s">
        <v>2825</v>
      </c>
      <c r="H393" s="621">
        <v>10</v>
      </c>
      <c r="I393" s="271" t="s">
        <v>2826</v>
      </c>
      <c r="J393" s="589"/>
      <c r="K393" s="2"/>
      <c r="L393" s="271"/>
      <c r="M393" s="262"/>
      <c r="N393" s="271"/>
      <c r="O393" s="261"/>
      <c r="P393" s="261"/>
      <c r="Q393" s="261"/>
      <c r="R393" s="261"/>
      <c r="S393" s="261"/>
      <c r="T393" s="261"/>
      <c r="U393" s="261"/>
      <c r="V393" s="261"/>
      <c r="W393" s="261"/>
      <c r="X393" s="340"/>
      <c r="Y393" s="340"/>
    </row>
    <row r="394" spans="1:25" ht="13.5" customHeight="1">
      <c r="A394" s="588">
        <v>2016</v>
      </c>
      <c r="B394" s="588">
        <v>3</v>
      </c>
      <c r="C394" s="589" t="s">
        <v>91</v>
      </c>
      <c r="D394" s="589" t="s">
        <v>179</v>
      </c>
      <c r="E394" s="589" t="s">
        <v>222</v>
      </c>
      <c r="F394" s="590">
        <v>42435</v>
      </c>
      <c r="G394" s="592" t="s">
        <v>2827</v>
      </c>
      <c r="H394" s="621">
        <v>10</v>
      </c>
      <c r="I394" s="271" t="s">
        <v>1384</v>
      </c>
      <c r="J394" s="589"/>
      <c r="K394" s="2"/>
      <c r="L394" s="271"/>
      <c r="M394" s="296"/>
      <c r="N394" s="271"/>
      <c r="O394" s="261"/>
      <c r="P394" s="261"/>
      <c r="Q394" s="261"/>
      <c r="R394" s="261"/>
      <c r="S394" s="261"/>
      <c r="T394" s="261"/>
      <c r="U394" s="261"/>
      <c r="V394" s="261"/>
      <c r="W394" s="261"/>
      <c r="X394" s="340"/>
      <c r="Y394" s="340"/>
    </row>
    <row r="395" spans="1:25" ht="13.5" customHeight="1">
      <c r="A395" s="588">
        <v>2016</v>
      </c>
      <c r="B395" s="588"/>
      <c r="C395" s="589"/>
      <c r="D395" s="589"/>
      <c r="E395" s="589"/>
      <c r="F395" s="590"/>
      <c r="G395" s="592"/>
      <c r="H395" s="621">
        <f>SUM(H393:H394)</f>
        <v>20</v>
      </c>
      <c r="I395" s="271"/>
      <c r="J395" s="589"/>
      <c r="K395" s="2"/>
      <c r="L395" s="2" t="s">
        <v>2751</v>
      </c>
      <c r="M395" s="296"/>
      <c r="N395" s="271"/>
      <c r="O395" s="261"/>
      <c r="P395" s="261"/>
      <c r="Q395" s="261"/>
      <c r="R395" s="261"/>
      <c r="S395" s="261"/>
      <c r="T395" s="261"/>
      <c r="U395" s="261"/>
      <c r="V395" s="261"/>
      <c r="W395" s="261"/>
      <c r="X395" s="340"/>
      <c r="Y395" s="340"/>
    </row>
    <row r="396" spans="1:25" ht="13.5" customHeight="1">
      <c r="A396" s="598">
        <v>2017</v>
      </c>
      <c r="B396" s="593">
        <v>3</v>
      </c>
      <c r="C396" s="594" t="s">
        <v>91</v>
      </c>
      <c r="D396" s="594" t="s">
        <v>179</v>
      </c>
      <c r="E396" s="623" t="s">
        <v>222</v>
      </c>
      <c r="F396" s="597">
        <v>42799</v>
      </c>
      <c r="G396" s="624" t="s">
        <v>1873</v>
      </c>
      <c r="H396" s="593">
        <v>10</v>
      </c>
      <c r="I396" s="261" t="s">
        <v>1384</v>
      </c>
      <c r="J396" s="594"/>
      <c r="K396" s="261"/>
      <c r="L396" s="261"/>
      <c r="M396" s="189"/>
      <c r="N396" s="186"/>
      <c r="O396" s="261"/>
      <c r="P396" s="261"/>
      <c r="Q396" s="261"/>
      <c r="R396" s="261"/>
      <c r="S396" s="261"/>
      <c r="T396" s="261"/>
      <c r="U396" s="261"/>
      <c r="V396" s="261"/>
      <c r="W396" s="261"/>
      <c r="X396" s="340"/>
      <c r="Y396" s="340"/>
    </row>
    <row r="397" spans="1:25" ht="13.5" customHeight="1">
      <c r="A397" s="598">
        <v>2017</v>
      </c>
      <c r="B397" s="593"/>
      <c r="C397" s="594"/>
      <c r="D397" s="594"/>
      <c r="E397" s="623"/>
      <c r="F397" s="597"/>
      <c r="G397" s="624"/>
      <c r="H397" s="593">
        <f>SUM(H396)</f>
        <v>10</v>
      </c>
      <c r="I397" s="261"/>
      <c r="J397" s="594"/>
      <c r="K397" s="261"/>
      <c r="L397" s="261"/>
      <c r="M397" s="189"/>
      <c r="N397" s="186"/>
      <c r="O397" s="261"/>
      <c r="P397" s="261"/>
      <c r="Q397" s="261"/>
      <c r="R397" s="261"/>
      <c r="S397" s="261"/>
      <c r="T397" s="261"/>
      <c r="U397" s="261"/>
      <c r="V397" s="261"/>
      <c r="W397" s="261"/>
      <c r="X397" s="340"/>
      <c r="Y397" s="340"/>
    </row>
    <row r="398" spans="1:25" ht="13.5" customHeight="1">
      <c r="A398" s="607" t="s">
        <v>46</v>
      </c>
      <c r="B398" s="606"/>
      <c r="C398" s="608"/>
      <c r="D398" s="608" t="s">
        <v>518</v>
      </c>
      <c r="E398" s="638"/>
      <c r="F398" s="611"/>
      <c r="G398" s="639"/>
      <c r="H398" s="606">
        <f>H395+H397</f>
        <v>30</v>
      </c>
      <c r="I398" s="612"/>
      <c r="J398" s="338"/>
      <c r="K398" s="2"/>
      <c r="M398" s="93"/>
    </row>
    <row r="399" spans="1:25" ht="13.5" customHeight="1">
      <c r="E399" s="574"/>
      <c r="G399" s="575"/>
      <c r="H399" s="133"/>
      <c r="I399" s="90"/>
      <c r="M399" s="93"/>
    </row>
    <row r="400" spans="1:25" ht="13.5" customHeight="1">
      <c r="A400" s="593">
        <v>2017</v>
      </c>
      <c r="B400" s="593">
        <v>2</v>
      </c>
      <c r="C400" s="594" t="s">
        <v>129</v>
      </c>
      <c r="D400" s="594" t="s">
        <v>519</v>
      </c>
      <c r="E400" s="594" t="s">
        <v>55</v>
      </c>
      <c r="F400" s="597">
        <v>42784</v>
      </c>
      <c r="G400" s="596" t="s">
        <v>2828</v>
      </c>
      <c r="H400" s="664">
        <v>5</v>
      </c>
      <c r="I400" s="261" t="s">
        <v>531</v>
      </c>
      <c r="J400" s="594"/>
      <c r="K400" s="2"/>
      <c r="L400" s="296"/>
      <c r="M400" s="262"/>
      <c r="N400" s="195"/>
      <c r="O400" s="261"/>
      <c r="P400" s="261"/>
      <c r="Q400" s="261"/>
      <c r="R400" s="261"/>
      <c r="S400" s="261"/>
      <c r="T400" s="261"/>
      <c r="U400" s="261"/>
      <c r="V400" s="261"/>
      <c r="W400" s="261"/>
      <c r="X400" s="340"/>
      <c r="Y400" s="340"/>
    </row>
    <row r="401" spans="1:25" ht="13.5" customHeight="1">
      <c r="A401" s="593">
        <v>2017</v>
      </c>
      <c r="B401" s="593">
        <v>10</v>
      </c>
      <c r="C401" s="594" t="s">
        <v>129</v>
      </c>
      <c r="D401" s="594" t="s">
        <v>519</v>
      </c>
      <c r="E401" s="594" t="s">
        <v>819</v>
      </c>
      <c r="F401" s="597">
        <v>43037</v>
      </c>
      <c r="G401" s="596" t="s">
        <v>2829</v>
      </c>
      <c r="H401" s="664">
        <v>5</v>
      </c>
      <c r="I401" s="261" t="s">
        <v>531</v>
      </c>
      <c r="J401" s="594"/>
      <c r="K401" s="2"/>
      <c r="L401" s="296"/>
      <c r="M401" s="262"/>
      <c r="N401" s="195"/>
      <c r="O401" s="261"/>
      <c r="P401" s="261"/>
      <c r="Q401" s="261"/>
      <c r="R401" s="261"/>
      <c r="S401" s="261"/>
      <c r="T401" s="261"/>
      <c r="U401" s="261"/>
      <c r="V401" s="261"/>
      <c r="W401" s="261"/>
      <c r="X401" s="340"/>
      <c r="Y401" s="340"/>
    </row>
    <row r="402" spans="1:25" ht="13.5" customHeight="1">
      <c r="A402" s="593">
        <v>2017</v>
      </c>
      <c r="B402" s="593">
        <v>11</v>
      </c>
      <c r="C402" s="594" t="s">
        <v>129</v>
      </c>
      <c r="D402" s="594" t="s">
        <v>519</v>
      </c>
      <c r="E402" s="594" t="s">
        <v>500</v>
      </c>
      <c r="F402" s="597">
        <v>43051</v>
      </c>
      <c r="G402" s="596" t="s">
        <v>2828</v>
      </c>
      <c r="H402" s="664">
        <v>5</v>
      </c>
      <c r="I402" s="261" t="s">
        <v>531</v>
      </c>
      <c r="J402" s="594"/>
      <c r="K402" s="2"/>
      <c r="L402" s="296"/>
      <c r="M402" s="262"/>
      <c r="N402" s="195"/>
      <c r="O402" s="261"/>
      <c r="P402" s="261"/>
      <c r="Q402" s="261"/>
      <c r="R402" s="261"/>
      <c r="S402" s="261"/>
      <c r="T402" s="261"/>
      <c r="U402" s="261"/>
      <c r="V402" s="261"/>
      <c r="W402" s="261"/>
      <c r="X402" s="340"/>
      <c r="Y402" s="340"/>
    </row>
    <row r="403" spans="1:25" ht="13.5" customHeight="1">
      <c r="A403" s="593">
        <v>2017</v>
      </c>
      <c r="B403" s="593"/>
      <c r="C403" s="594"/>
      <c r="D403" s="594"/>
      <c r="E403" s="594"/>
      <c r="F403" s="597"/>
      <c r="G403" s="596"/>
      <c r="H403" s="664">
        <f>SUM(H400:H402)</f>
        <v>15</v>
      </c>
      <c r="I403" s="261"/>
      <c r="J403" s="594"/>
      <c r="K403" s="2"/>
      <c r="L403" s="296"/>
      <c r="M403" s="262"/>
      <c r="N403" s="195"/>
      <c r="O403" s="261"/>
      <c r="P403" s="261"/>
      <c r="Q403" s="261"/>
      <c r="R403" s="261"/>
      <c r="S403" s="261"/>
      <c r="T403" s="261"/>
      <c r="U403" s="261"/>
      <c r="V403" s="261"/>
      <c r="W403" s="261"/>
      <c r="X403" s="340"/>
      <c r="Y403" s="340"/>
    </row>
    <row r="404" spans="1:25" s="115" customFormat="1" ht="13.5" customHeight="1">
      <c r="A404" s="599">
        <v>2018</v>
      </c>
      <c r="B404" s="599">
        <v>2</v>
      </c>
      <c r="C404" s="375" t="s">
        <v>129</v>
      </c>
      <c r="D404" s="375" t="s">
        <v>519</v>
      </c>
      <c r="E404" s="375" t="s">
        <v>55</v>
      </c>
      <c r="F404" s="603">
        <v>43149</v>
      </c>
      <c r="G404" s="602" t="s">
        <v>2830</v>
      </c>
      <c r="H404" s="637">
        <v>5</v>
      </c>
      <c r="I404" s="113" t="s">
        <v>295</v>
      </c>
      <c r="J404" s="375"/>
      <c r="K404" s="113"/>
      <c r="L404" s="113"/>
      <c r="M404" s="114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</row>
    <row r="405" spans="1:25" s="115" customFormat="1">
      <c r="A405" s="599">
        <v>2018</v>
      </c>
      <c r="B405" s="599">
        <v>5</v>
      </c>
      <c r="C405" s="375" t="s">
        <v>129</v>
      </c>
      <c r="D405" s="113" t="s">
        <v>519</v>
      </c>
      <c r="E405" s="113" t="s">
        <v>227</v>
      </c>
      <c r="F405" s="604">
        <v>43240</v>
      </c>
      <c r="G405" s="605" t="s">
        <v>2831</v>
      </c>
      <c r="H405" s="599">
        <v>10</v>
      </c>
      <c r="I405" s="113" t="s">
        <v>2832</v>
      </c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</row>
    <row r="406" spans="1:25" s="115" customFormat="1">
      <c r="A406" s="599">
        <v>2018</v>
      </c>
      <c r="B406" s="599">
        <v>5</v>
      </c>
      <c r="C406" s="375" t="s">
        <v>129</v>
      </c>
      <c r="D406" s="113" t="s">
        <v>519</v>
      </c>
      <c r="E406" s="113" t="s">
        <v>227</v>
      </c>
      <c r="F406" s="604">
        <v>43240</v>
      </c>
      <c r="G406" s="605" t="s">
        <v>2833</v>
      </c>
      <c r="H406" s="599">
        <v>10</v>
      </c>
      <c r="I406" s="113" t="s">
        <v>2834</v>
      </c>
      <c r="J406" s="113"/>
      <c r="K406" s="113"/>
      <c r="L406" s="2" t="s">
        <v>2835</v>
      </c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</row>
    <row r="407" spans="1:25" ht="13.5" customHeight="1">
      <c r="A407" s="599">
        <v>2018</v>
      </c>
      <c r="B407" s="599">
        <v>9</v>
      </c>
      <c r="C407" s="375" t="s">
        <v>129</v>
      </c>
      <c r="D407" s="636" t="s">
        <v>519</v>
      </c>
      <c r="E407" s="602" t="s">
        <v>265</v>
      </c>
      <c r="F407" s="603">
        <v>43352</v>
      </c>
      <c r="G407" s="602" t="s">
        <v>1876</v>
      </c>
      <c r="H407" s="637">
        <v>7</v>
      </c>
      <c r="I407" s="602" t="s">
        <v>1100</v>
      </c>
      <c r="J407" s="338">
        <v>10</v>
      </c>
      <c r="K407" s="2" t="s">
        <v>2836</v>
      </c>
      <c r="M407" s="2"/>
    </row>
    <row r="408" spans="1:25" ht="13.5" customHeight="1">
      <c r="A408" s="599">
        <v>2018</v>
      </c>
      <c r="B408" s="599">
        <v>11</v>
      </c>
      <c r="C408" s="375" t="s">
        <v>129</v>
      </c>
      <c r="D408" s="636" t="s">
        <v>519</v>
      </c>
      <c r="E408" s="602" t="s">
        <v>500</v>
      </c>
      <c r="F408" s="603">
        <v>43415</v>
      </c>
      <c r="G408" s="602" t="s">
        <v>2830</v>
      </c>
      <c r="H408" s="637">
        <v>5</v>
      </c>
      <c r="I408" s="602" t="s">
        <v>2837</v>
      </c>
      <c r="J408" s="338"/>
      <c r="K408" s="2"/>
      <c r="M408" s="2"/>
    </row>
    <row r="409" spans="1:25" ht="13.5" customHeight="1">
      <c r="A409" s="599">
        <v>2018</v>
      </c>
      <c r="B409" s="599">
        <v>11</v>
      </c>
      <c r="C409" s="375" t="s">
        <v>129</v>
      </c>
      <c r="D409" s="636" t="s">
        <v>519</v>
      </c>
      <c r="E409" s="602" t="s">
        <v>500</v>
      </c>
      <c r="F409" s="603">
        <v>43415</v>
      </c>
      <c r="G409" s="602" t="s">
        <v>2838</v>
      </c>
      <c r="H409" s="637">
        <v>5</v>
      </c>
      <c r="I409" s="602" t="s">
        <v>2839</v>
      </c>
      <c r="J409" s="338"/>
      <c r="K409" s="2"/>
      <c r="M409" s="2"/>
    </row>
    <row r="410" spans="1:25" s="115" customFormat="1" ht="13.5" customHeight="1">
      <c r="A410" s="599">
        <v>2018</v>
      </c>
      <c r="B410" s="599"/>
      <c r="C410" s="375"/>
      <c r="D410" s="375"/>
      <c r="E410" s="375"/>
      <c r="F410" s="603"/>
      <c r="G410" s="602"/>
      <c r="H410" s="637">
        <f>SUM(H404:H409)</f>
        <v>42</v>
      </c>
      <c r="I410" s="113"/>
      <c r="J410" s="375"/>
      <c r="K410" s="113"/>
      <c r="L410" s="113"/>
      <c r="M410" s="114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</row>
    <row r="411" spans="1:25" ht="13.5" customHeight="1">
      <c r="A411" s="606" t="s">
        <v>46</v>
      </c>
      <c r="B411" s="606"/>
      <c r="C411" s="608"/>
      <c r="D411" s="608" t="s">
        <v>528</v>
      </c>
      <c r="E411" s="608"/>
      <c r="F411" s="611"/>
      <c r="G411" s="610"/>
      <c r="H411" s="665">
        <f>H403+H410</f>
        <v>57</v>
      </c>
      <c r="I411" s="612"/>
      <c r="J411" s="338"/>
      <c r="K411" s="2"/>
      <c r="M411" s="93"/>
    </row>
    <row r="412" spans="1:25" ht="13.5" customHeight="1">
      <c r="A412" s="133"/>
      <c r="G412" s="73"/>
      <c r="I412" s="90"/>
      <c r="M412" s="93"/>
    </row>
    <row r="413" spans="1:25" ht="13.5" customHeight="1">
      <c r="A413" s="613">
        <v>2016</v>
      </c>
      <c r="B413" s="341">
        <v>3</v>
      </c>
      <c r="C413" s="269" t="s">
        <v>164</v>
      </c>
      <c r="D413" s="269" t="s">
        <v>2840</v>
      </c>
      <c r="E413" s="576" t="s">
        <v>2841</v>
      </c>
      <c r="F413" s="576">
        <v>42441</v>
      </c>
      <c r="G413" s="266" t="s">
        <v>2842</v>
      </c>
      <c r="H413" s="277">
        <v>10</v>
      </c>
      <c r="I413" s="269" t="s">
        <v>2843</v>
      </c>
      <c r="J413" s="269"/>
      <c r="K413" s="90" t="s">
        <v>2844</v>
      </c>
      <c r="L413" s="271"/>
      <c r="M413" s="93"/>
      <c r="N413" s="296"/>
      <c r="O413" s="261"/>
      <c r="P413" s="261"/>
      <c r="Q413" s="261"/>
      <c r="R413" s="261"/>
      <c r="S413" s="261"/>
      <c r="T413" s="261"/>
      <c r="U413" s="261"/>
      <c r="V413" s="261"/>
      <c r="W413" s="261"/>
      <c r="X413" s="340"/>
      <c r="Y413" s="340"/>
    </row>
    <row r="414" spans="1:25" ht="13.5" customHeight="1">
      <c r="A414" s="341">
        <v>2016</v>
      </c>
      <c r="B414" s="341">
        <v>3</v>
      </c>
      <c r="C414" s="269" t="s">
        <v>164</v>
      </c>
      <c r="D414" s="269" t="s">
        <v>2840</v>
      </c>
      <c r="E414" s="269" t="s">
        <v>222</v>
      </c>
      <c r="F414" s="576">
        <v>42435</v>
      </c>
      <c r="G414" s="266" t="s">
        <v>2842</v>
      </c>
      <c r="H414" s="277">
        <v>10</v>
      </c>
      <c r="I414" s="372" t="s">
        <v>1426</v>
      </c>
      <c r="J414" s="269"/>
      <c r="L414" s="271"/>
      <c r="M414" s="296"/>
      <c r="N414" s="271"/>
      <c r="O414" s="261"/>
      <c r="P414" s="261"/>
      <c r="Q414" s="261"/>
      <c r="R414" s="261"/>
      <c r="S414" s="261"/>
      <c r="T414" s="261"/>
      <c r="U414" s="261"/>
      <c r="V414" s="261"/>
      <c r="W414" s="261"/>
      <c r="X414" s="340"/>
      <c r="Y414" s="340"/>
    </row>
    <row r="415" spans="1:25" ht="13.5" customHeight="1">
      <c r="A415" s="341">
        <v>2016</v>
      </c>
      <c r="B415" s="341"/>
      <c r="C415" s="269"/>
      <c r="D415" s="269"/>
      <c r="E415" s="269"/>
      <c r="F415" s="576"/>
      <c r="G415" s="266"/>
      <c r="H415" s="277">
        <f>SUM(H413:H414)</f>
        <v>20</v>
      </c>
      <c r="I415" s="372"/>
      <c r="J415" s="269"/>
      <c r="L415" s="271"/>
      <c r="M415" s="296"/>
      <c r="N415" s="271"/>
      <c r="O415" s="261"/>
      <c r="P415" s="261"/>
      <c r="Q415" s="261"/>
      <c r="R415" s="261"/>
      <c r="S415" s="261"/>
      <c r="T415" s="261"/>
      <c r="U415" s="261"/>
      <c r="V415" s="261"/>
      <c r="W415" s="261"/>
      <c r="X415" s="340"/>
      <c r="Y415" s="340"/>
    </row>
    <row r="416" spans="1:25" ht="13.5" customHeight="1">
      <c r="A416" s="129" t="s">
        <v>46</v>
      </c>
      <c r="B416" s="129"/>
      <c r="C416" s="146"/>
      <c r="D416" s="146" t="s">
        <v>2845</v>
      </c>
      <c r="E416" s="146"/>
      <c r="F416" s="571"/>
      <c r="G416" s="125"/>
      <c r="H416" s="264">
        <f>H415</f>
        <v>20</v>
      </c>
      <c r="I416" s="573"/>
      <c r="J416" s="269"/>
      <c r="L416" s="271"/>
      <c r="M416" s="296"/>
      <c r="N416" s="271"/>
      <c r="O416" s="261"/>
      <c r="P416" s="261"/>
      <c r="Q416" s="261"/>
      <c r="R416" s="261"/>
      <c r="S416" s="261"/>
      <c r="T416" s="261"/>
      <c r="U416" s="261"/>
      <c r="V416" s="261"/>
      <c r="W416" s="261"/>
      <c r="X416" s="340"/>
      <c r="Y416" s="340"/>
    </row>
    <row r="417" spans="1:25" ht="13.5" customHeight="1">
      <c r="A417" s="341"/>
      <c r="B417" s="341"/>
      <c r="C417" s="269"/>
      <c r="D417" s="269"/>
      <c r="E417" s="269"/>
      <c r="F417" s="576"/>
      <c r="G417" s="266"/>
      <c r="H417" s="277"/>
      <c r="I417" s="372"/>
      <c r="J417" s="269"/>
      <c r="L417" s="271"/>
      <c r="M417" s="296"/>
      <c r="N417" s="271"/>
      <c r="O417" s="261"/>
      <c r="P417" s="261"/>
      <c r="Q417" s="261"/>
      <c r="R417" s="261"/>
      <c r="S417" s="261"/>
      <c r="T417" s="261"/>
      <c r="U417" s="261"/>
      <c r="V417" s="261"/>
      <c r="W417" s="261"/>
      <c r="X417" s="340"/>
      <c r="Y417" s="340"/>
    </row>
    <row r="418" spans="1:25" s="115" customFormat="1" ht="13.5" customHeight="1">
      <c r="A418" s="111">
        <v>2018</v>
      </c>
      <c r="B418" s="111">
        <v>3</v>
      </c>
      <c r="C418" s="170" t="s">
        <v>129</v>
      </c>
      <c r="D418" s="170" t="s">
        <v>529</v>
      </c>
      <c r="E418" s="170" t="s">
        <v>255</v>
      </c>
      <c r="F418" s="581">
        <v>43183</v>
      </c>
      <c r="G418" s="107" t="s">
        <v>1877</v>
      </c>
      <c r="H418" s="172">
        <v>5</v>
      </c>
      <c r="I418" s="115" t="s">
        <v>531</v>
      </c>
      <c r="J418" s="170"/>
      <c r="L418" s="113"/>
      <c r="M418" s="114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</row>
    <row r="419" spans="1:25" s="115" customFormat="1" ht="13.5" customHeight="1">
      <c r="A419" s="111">
        <v>2018</v>
      </c>
      <c r="B419" s="111"/>
      <c r="C419" s="170"/>
      <c r="D419" s="170"/>
      <c r="E419" s="170"/>
      <c r="F419" s="581"/>
      <c r="G419" s="107"/>
      <c r="H419" s="172">
        <f>H418</f>
        <v>5</v>
      </c>
      <c r="J419" s="170"/>
      <c r="L419" s="113"/>
      <c r="M419" s="114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</row>
    <row r="420" spans="1:25" ht="13.5" customHeight="1">
      <c r="A420" s="129" t="s">
        <v>46</v>
      </c>
      <c r="B420" s="129"/>
      <c r="C420" s="146"/>
      <c r="D420" s="146" t="s">
        <v>532</v>
      </c>
      <c r="E420" s="146"/>
      <c r="F420" s="571"/>
      <c r="G420" s="125"/>
      <c r="H420" s="264">
        <f>H419</f>
        <v>5</v>
      </c>
      <c r="I420" s="573"/>
      <c r="M420" s="93"/>
    </row>
    <row r="421" spans="1:25" ht="13.5" customHeight="1">
      <c r="A421" s="133"/>
      <c r="G421" s="73"/>
      <c r="I421" s="90"/>
      <c r="M421" s="93"/>
    </row>
    <row r="422" spans="1:25" ht="13.5" customHeight="1">
      <c r="A422" s="613">
        <v>2016</v>
      </c>
      <c r="B422" s="341">
        <v>2</v>
      </c>
      <c r="C422" s="269" t="s">
        <v>53</v>
      </c>
      <c r="D422" s="269" t="s">
        <v>132</v>
      </c>
      <c r="E422" s="576" t="s">
        <v>81</v>
      </c>
      <c r="F422" s="576">
        <v>42406</v>
      </c>
      <c r="G422" s="266" t="s">
        <v>1878</v>
      </c>
      <c r="H422" s="277">
        <v>5</v>
      </c>
      <c r="I422" s="269" t="s">
        <v>435</v>
      </c>
      <c r="J422" s="269"/>
      <c r="L422" s="271"/>
      <c r="M422" s="296"/>
      <c r="N422" s="271"/>
      <c r="O422" s="261"/>
      <c r="P422" s="261"/>
      <c r="Q422" s="261"/>
      <c r="R422" s="261"/>
      <c r="S422" s="261"/>
      <c r="T422" s="261"/>
      <c r="U422" s="261"/>
      <c r="V422" s="261"/>
      <c r="W422" s="261"/>
      <c r="X422" s="340"/>
      <c r="Y422" s="340"/>
    </row>
    <row r="423" spans="1:25" ht="13.5" customHeight="1">
      <c r="A423" s="613">
        <v>2016</v>
      </c>
      <c r="B423" s="341">
        <v>2</v>
      </c>
      <c r="C423" s="269" t="s">
        <v>53</v>
      </c>
      <c r="D423" s="269" t="s">
        <v>132</v>
      </c>
      <c r="E423" s="576" t="s">
        <v>58</v>
      </c>
      <c r="F423" s="576">
        <v>42414</v>
      </c>
      <c r="G423" s="266" t="s">
        <v>1879</v>
      </c>
      <c r="H423" s="277">
        <v>5</v>
      </c>
      <c r="I423" s="269" t="s">
        <v>435</v>
      </c>
      <c r="J423" s="269"/>
      <c r="L423" s="271"/>
      <c r="M423" s="262"/>
      <c r="N423" s="186"/>
      <c r="O423" s="261"/>
      <c r="P423" s="261"/>
      <c r="Q423" s="261"/>
      <c r="R423" s="261"/>
      <c r="S423" s="261"/>
      <c r="T423" s="261"/>
      <c r="U423" s="261"/>
      <c r="V423" s="261"/>
      <c r="W423" s="261"/>
      <c r="X423" s="340"/>
      <c r="Y423" s="340"/>
    </row>
    <row r="424" spans="1:25" ht="13.5" customHeight="1">
      <c r="A424" s="613">
        <v>2016</v>
      </c>
      <c r="B424" s="341">
        <v>2</v>
      </c>
      <c r="C424" s="269" t="s">
        <v>53</v>
      </c>
      <c r="D424" s="269" t="s">
        <v>132</v>
      </c>
      <c r="E424" s="576" t="s">
        <v>58</v>
      </c>
      <c r="F424" s="576">
        <v>42414</v>
      </c>
      <c r="G424" s="266" t="s">
        <v>1880</v>
      </c>
      <c r="H424" s="277">
        <v>5</v>
      </c>
      <c r="I424" s="269" t="s">
        <v>342</v>
      </c>
      <c r="J424" s="269"/>
      <c r="K424" s="90" t="s">
        <v>2800</v>
      </c>
      <c r="L424" s="271"/>
      <c r="M424" s="262"/>
      <c r="N424" s="271"/>
      <c r="O424" s="261"/>
      <c r="P424" s="261"/>
      <c r="Q424" s="261"/>
      <c r="R424" s="261"/>
      <c r="S424" s="261"/>
      <c r="T424" s="261"/>
      <c r="U424" s="261"/>
      <c r="V424" s="261"/>
      <c r="W424" s="261"/>
      <c r="X424" s="340"/>
      <c r="Y424" s="340"/>
    </row>
    <row r="425" spans="1:25" ht="13.5" customHeight="1">
      <c r="A425" s="341">
        <v>2016</v>
      </c>
      <c r="B425" s="341">
        <v>6</v>
      </c>
      <c r="C425" s="269" t="s">
        <v>53</v>
      </c>
      <c r="D425" s="576" t="s">
        <v>132</v>
      </c>
      <c r="E425" s="269" t="s">
        <v>227</v>
      </c>
      <c r="F425" s="576">
        <v>42533</v>
      </c>
      <c r="G425" s="266" t="s">
        <v>1881</v>
      </c>
      <c r="H425" s="341">
        <v>3</v>
      </c>
      <c r="I425" s="372" t="s">
        <v>1882</v>
      </c>
      <c r="J425" s="269"/>
      <c r="L425" s="271"/>
      <c r="M425" s="262"/>
      <c r="N425" s="271"/>
      <c r="O425" s="261"/>
      <c r="P425" s="261"/>
      <c r="Q425" s="261"/>
      <c r="R425" s="261"/>
      <c r="S425" s="261"/>
      <c r="T425" s="261"/>
      <c r="U425" s="261"/>
      <c r="V425" s="261"/>
      <c r="W425" s="261"/>
      <c r="X425" s="340"/>
      <c r="Y425" s="340"/>
    </row>
    <row r="426" spans="1:25" ht="13.5" customHeight="1">
      <c r="A426" s="341">
        <v>2016</v>
      </c>
      <c r="B426" s="341"/>
      <c r="C426" s="269"/>
      <c r="D426" s="576"/>
      <c r="E426" s="269"/>
      <c r="F426" s="576"/>
      <c r="G426" s="266"/>
      <c r="H426" s="341">
        <f>SUM(H422:H425)</f>
        <v>18</v>
      </c>
      <c r="I426" s="372"/>
      <c r="J426" s="269"/>
      <c r="L426" s="271"/>
      <c r="M426" s="262"/>
      <c r="N426" s="271"/>
      <c r="O426" s="261"/>
      <c r="P426" s="261"/>
      <c r="Q426" s="261"/>
      <c r="R426" s="261"/>
      <c r="S426" s="261"/>
      <c r="T426" s="261"/>
      <c r="U426" s="261"/>
      <c r="V426" s="261"/>
      <c r="W426" s="261"/>
      <c r="X426" s="340"/>
      <c r="Y426" s="340"/>
    </row>
    <row r="427" spans="1:25" ht="13.5" customHeight="1">
      <c r="A427" s="199">
        <v>2017</v>
      </c>
      <c r="B427" s="199">
        <v>10</v>
      </c>
      <c r="C427" s="152" t="s">
        <v>53</v>
      </c>
      <c r="D427" s="567" t="s">
        <v>132</v>
      </c>
      <c r="E427" s="152" t="s">
        <v>819</v>
      </c>
      <c r="F427" s="567">
        <v>43037</v>
      </c>
      <c r="G427" s="116" t="s">
        <v>1880</v>
      </c>
      <c r="H427" s="199">
        <v>5</v>
      </c>
      <c r="I427" s="340" t="s">
        <v>342</v>
      </c>
      <c r="J427" s="152"/>
      <c r="K427" s="90" t="s">
        <v>2800</v>
      </c>
      <c r="L427" s="261"/>
      <c r="M427" s="189"/>
      <c r="N427" s="261"/>
      <c r="O427" s="261"/>
      <c r="P427" s="261"/>
      <c r="Q427" s="261"/>
      <c r="R427" s="261"/>
      <c r="S427" s="261"/>
      <c r="T427" s="261"/>
      <c r="U427" s="261"/>
      <c r="V427" s="261"/>
      <c r="W427" s="261"/>
      <c r="X427" s="340"/>
      <c r="Y427" s="340"/>
    </row>
    <row r="428" spans="1:25" ht="13.5" customHeight="1">
      <c r="A428" s="199">
        <v>2017</v>
      </c>
      <c r="B428" s="199"/>
      <c r="C428" s="152"/>
      <c r="D428" s="567"/>
      <c r="E428" s="152"/>
      <c r="F428" s="567"/>
      <c r="G428" s="116"/>
      <c r="H428" s="199">
        <f>SUM(H427)</f>
        <v>5</v>
      </c>
      <c r="I428" s="340"/>
      <c r="J428" s="152"/>
      <c r="L428" s="261"/>
      <c r="M428" s="189"/>
      <c r="N428" s="261"/>
      <c r="O428" s="261"/>
      <c r="P428" s="261"/>
      <c r="Q428" s="261"/>
      <c r="R428" s="261"/>
      <c r="S428" s="261"/>
      <c r="T428" s="261"/>
      <c r="U428" s="261"/>
      <c r="V428" s="261"/>
      <c r="W428" s="261"/>
      <c r="X428" s="340"/>
      <c r="Y428" s="340"/>
    </row>
    <row r="429" spans="1:25" ht="13.5" customHeight="1">
      <c r="A429" s="111">
        <v>2018</v>
      </c>
      <c r="B429" s="111">
        <v>10</v>
      </c>
      <c r="C429" s="170" t="s">
        <v>53</v>
      </c>
      <c r="D429" s="581" t="s">
        <v>132</v>
      </c>
      <c r="E429" s="170" t="s">
        <v>94</v>
      </c>
      <c r="F429" s="581">
        <v>43408</v>
      </c>
      <c r="G429" s="107" t="s">
        <v>1883</v>
      </c>
      <c r="H429" s="111">
        <v>0</v>
      </c>
      <c r="I429" s="115" t="s">
        <v>663</v>
      </c>
      <c r="J429" s="152"/>
      <c r="L429" s="113" t="s">
        <v>234</v>
      </c>
      <c r="M429" s="189"/>
      <c r="N429" s="261"/>
      <c r="O429" s="261"/>
      <c r="P429" s="261"/>
      <c r="Q429" s="261"/>
      <c r="R429" s="261"/>
      <c r="S429" s="261"/>
      <c r="T429" s="261"/>
      <c r="U429" s="261"/>
      <c r="V429" s="261"/>
      <c r="W429" s="261"/>
      <c r="X429" s="340"/>
      <c r="Y429" s="340"/>
    </row>
    <row r="430" spans="1:25" ht="13.5" customHeight="1">
      <c r="A430" s="111">
        <v>2018</v>
      </c>
      <c r="B430" s="111"/>
      <c r="C430" s="170"/>
      <c r="D430" s="581"/>
      <c r="E430" s="170"/>
      <c r="F430" s="581"/>
      <c r="G430" s="107"/>
      <c r="H430" s="111">
        <v>0</v>
      </c>
      <c r="I430" s="115"/>
      <c r="J430" s="152"/>
      <c r="L430" s="261"/>
      <c r="M430" s="189"/>
      <c r="N430" s="261"/>
      <c r="O430" s="261"/>
      <c r="P430" s="261"/>
      <c r="Q430" s="261"/>
      <c r="R430" s="261"/>
      <c r="S430" s="261"/>
      <c r="T430" s="261"/>
      <c r="U430" s="261"/>
      <c r="V430" s="261"/>
      <c r="W430" s="261"/>
      <c r="X430" s="340"/>
      <c r="Y430" s="340"/>
    </row>
    <row r="431" spans="1:25" ht="13.5" customHeight="1">
      <c r="A431" s="129" t="s">
        <v>46</v>
      </c>
      <c r="B431" s="129"/>
      <c r="C431" s="146"/>
      <c r="D431" s="571" t="s">
        <v>535</v>
      </c>
      <c r="E431" s="146"/>
      <c r="F431" s="571"/>
      <c r="G431" s="125"/>
      <c r="H431" s="129">
        <f>H426+H428</f>
        <v>23</v>
      </c>
      <c r="I431" s="573"/>
      <c r="M431" s="93"/>
    </row>
    <row r="432" spans="1:25" ht="13.5" customHeight="1">
      <c r="A432" s="133"/>
      <c r="D432" s="86"/>
      <c r="G432" s="73"/>
      <c r="H432" s="133"/>
      <c r="I432" s="90"/>
      <c r="M432" s="93"/>
    </row>
    <row r="433" spans="1:25" ht="13.5" customHeight="1">
      <c r="A433" s="341">
        <v>2016</v>
      </c>
      <c r="B433" s="341">
        <v>10</v>
      </c>
      <c r="C433" s="269" t="s">
        <v>129</v>
      </c>
      <c r="D433" s="576" t="s">
        <v>1625</v>
      </c>
      <c r="E433" s="269" t="s">
        <v>227</v>
      </c>
      <c r="F433" s="576">
        <v>42652</v>
      </c>
      <c r="G433" s="266" t="s">
        <v>2846</v>
      </c>
      <c r="H433" s="341">
        <v>10</v>
      </c>
      <c r="I433" s="372" t="s">
        <v>2847</v>
      </c>
      <c r="J433" s="269"/>
      <c r="L433" s="271"/>
      <c r="M433" s="262"/>
      <c r="N433" s="271"/>
      <c r="O433" s="261"/>
      <c r="P433" s="261"/>
      <c r="Q433" s="261"/>
      <c r="R433" s="261"/>
      <c r="S433" s="261"/>
      <c r="T433" s="261"/>
      <c r="U433" s="261"/>
      <c r="V433" s="261"/>
      <c r="W433" s="261"/>
      <c r="X433" s="340"/>
      <c r="Y433" s="340"/>
    </row>
    <row r="434" spans="1:25" ht="13.5" customHeight="1">
      <c r="A434" s="341">
        <v>2016</v>
      </c>
      <c r="B434" s="341"/>
      <c r="C434" s="269"/>
      <c r="D434" s="576"/>
      <c r="E434" s="269"/>
      <c r="F434" s="576"/>
      <c r="G434" s="266"/>
      <c r="H434" s="341">
        <f>H433</f>
        <v>10</v>
      </c>
      <c r="I434" s="372"/>
      <c r="J434" s="269"/>
      <c r="L434" s="271"/>
      <c r="M434" s="262"/>
      <c r="N434" s="271"/>
      <c r="O434" s="261"/>
      <c r="P434" s="261"/>
      <c r="Q434" s="261"/>
      <c r="R434" s="261"/>
      <c r="S434" s="261"/>
      <c r="T434" s="261"/>
      <c r="U434" s="261"/>
      <c r="V434" s="261"/>
      <c r="W434" s="261"/>
      <c r="X434" s="340"/>
      <c r="Y434" s="340"/>
    </row>
    <row r="435" spans="1:25" ht="13.5" customHeight="1">
      <c r="A435" s="129" t="s">
        <v>46</v>
      </c>
      <c r="B435" s="129"/>
      <c r="C435" s="146"/>
      <c r="D435" s="571" t="s">
        <v>2848</v>
      </c>
      <c r="E435" s="146"/>
      <c r="F435" s="571"/>
      <c r="G435" s="125"/>
      <c r="H435" s="129">
        <f>SUM(H433)</f>
        <v>10</v>
      </c>
      <c r="I435" s="573"/>
      <c r="M435" s="93"/>
    </row>
    <row r="436" spans="1:25" ht="13.5" customHeight="1">
      <c r="A436" s="133"/>
      <c r="D436" s="86"/>
      <c r="G436" s="73"/>
      <c r="H436" s="133"/>
      <c r="I436" s="90"/>
      <c r="M436" s="93"/>
    </row>
    <row r="437" spans="1:25" ht="13.5" customHeight="1">
      <c r="A437" s="565">
        <v>2017</v>
      </c>
      <c r="B437" s="199">
        <v>3</v>
      </c>
      <c r="C437" s="152" t="s">
        <v>164</v>
      </c>
      <c r="D437" s="152" t="s">
        <v>1887</v>
      </c>
      <c r="E437" s="566" t="s">
        <v>222</v>
      </c>
      <c r="F437" s="567">
        <v>42799</v>
      </c>
      <c r="G437" s="568" t="s">
        <v>1888</v>
      </c>
      <c r="H437" s="199">
        <v>10</v>
      </c>
      <c r="I437" s="340" t="s">
        <v>1007</v>
      </c>
      <c r="J437" s="152"/>
      <c r="K437" s="340"/>
      <c r="L437" s="261"/>
      <c r="M437" s="189"/>
      <c r="N437" s="186"/>
      <c r="O437" s="261"/>
      <c r="P437" s="261"/>
      <c r="Q437" s="261"/>
      <c r="R437" s="261"/>
      <c r="S437" s="261"/>
      <c r="T437" s="261"/>
      <c r="U437" s="261"/>
      <c r="V437" s="261"/>
      <c r="W437" s="261"/>
      <c r="X437" s="340"/>
      <c r="Y437" s="340"/>
    </row>
    <row r="438" spans="1:25" ht="13.5" customHeight="1">
      <c r="A438" s="565">
        <v>2017</v>
      </c>
      <c r="B438" s="199">
        <v>3</v>
      </c>
      <c r="C438" s="152" t="s">
        <v>164</v>
      </c>
      <c r="D438" s="152" t="s">
        <v>1887</v>
      </c>
      <c r="E438" s="566" t="s">
        <v>222</v>
      </c>
      <c r="F438" s="567">
        <v>42799</v>
      </c>
      <c r="G438" s="568" t="s">
        <v>1889</v>
      </c>
      <c r="H438" s="199">
        <v>3</v>
      </c>
      <c r="I438" s="340" t="s">
        <v>1890</v>
      </c>
      <c r="J438" s="152"/>
      <c r="K438" s="340"/>
      <c r="L438" s="261"/>
      <c r="M438" s="189"/>
      <c r="N438" s="271"/>
      <c r="O438" s="261"/>
      <c r="P438" s="261"/>
      <c r="Q438" s="261"/>
      <c r="R438" s="261"/>
      <c r="S438" s="261"/>
      <c r="T438" s="261"/>
      <c r="U438" s="261"/>
      <c r="V438" s="261"/>
      <c r="W438" s="261"/>
      <c r="X438" s="340"/>
      <c r="Y438" s="340"/>
    </row>
    <row r="439" spans="1:25" ht="13.5" customHeight="1">
      <c r="A439" s="565">
        <v>2017</v>
      </c>
      <c r="B439" s="199">
        <v>4</v>
      </c>
      <c r="C439" s="152" t="s">
        <v>164</v>
      </c>
      <c r="D439" s="152" t="s">
        <v>1887</v>
      </c>
      <c r="E439" s="566" t="s">
        <v>86</v>
      </c>
      <c r="F439" s="567">
        <v>42847</v>
      </c>
      <c r="G439" s="568" t="s">
        <v>1891</v>
      </c>
      <c r="H439" s="199">
        <v>5</v>
      </c>
      <c r="I439" s="340" t="s">
        <v>352</v>
      </c>
      <c r="J439" s="152"/>
      <c r="K439" s="340"/>
      <c r="L439" s="261"/>
      <c r="M439" s="189"/>
      <c r="N439" s="271"/>
      <c r="O439" s="261"/>
      <c r="P439" s="261"/>
      <c r="Q439" s="261"/>
      <c r="R439" s="261"/>
      <c r="S439" s="261"/>
      <c r="T439" s="261"/>
      <c r="U439" s="261"/>
      <c r="V439" s="261"/>
      <c r="W439" s="261"/>
      <c r="X439" s="340"/>
      <c r="Y439" s="340"/>
    </row>
    <row r="440" spans="1:25" ht="13.5" customHeight="1">
      <c r="A440" s="565">
        <v>2017</v>
      </c>
      <c r="B440" s="199">
        <v>3</v>
      </c>
      <c r="C440" s="152" t="s">
        <v>164</v>
      </c>
      <c r="D440" s="152" t="s">
        <v>1887</v>
      </c>
      <c r="E440" s="566" t="s">
        <v>68</v>
      </c>
      <c r="F440" s="567">
        <v>42812</v>
      </c>
      <c r="G440" s="568" t="s">
        <v>1892</v>
      </c>
      <c r="H440" s="199">
        <v>10</v>
      </c>
      <c r="I440" s="340" t="s">
        <v>342</v>
      </c>
      <c r="J440" s="152"/>
      <c r="K440" s="340"/>
      <c r="L440" s="261"/>
      <c r="M440" s="189"/>
      <c r="N440" s="271"/>
      <c r="O440" s="261"/>
      <c r="P440" s="261"/>
      <c r="Q440" s="261"/>
      <c r="R440" s="261"/>
      <c r="S440" s="261"/>
      <c r="T440" s="261"/>
      <c r="U440" s="261"/>
      <c r="V440" s="261"/>
      <c r="W440" s="261"/>
      <c r="X440" s="340"/>
      <c r="Y440" s="340"/>
    </row>
    <row r="441" spans="1:25" ht="13.5" customHeight="1">
      <c r="A441" s="565">
        <v>2017</v>
      </c>
      <c r="B441" s="199"/>
      <c r="C441" s="152"/>
      <c r="D441" s="152"/>
      <c r="E441" s="566"/>
      <c r="F441" s="567"/>
      <c r="G441" s="568"/>
      <c r="H441" s="199">
        <f>SUM(H437:H440)</f>
        <v>28</v>
      </c>
      <c r="I441" s="340"/>
      <c r="J441" s="152"/>
      <c r="K441" s="340"/>
      <c r="L441" s="261"/>
      <c r="M441" s="189"/>
      <c r="N441" s="271"/>
      <c r="O441" s="261"/>
      <c r="P441" s="261"/>
      <c r="Q441" s="261"/>
      <c r="R441" s="261"/>
      <c r="S441" s="261"/>
      <c r="T441" s="261"/>
      <c r="U441" s="261"/>
      <c r="V441" s="261"/>
      <c r="W441" s="261"/>
      <c r="X441" s="340"/>
      <c r="Y441" s="340"/>
    </row>
    <row r="442" spans="1:25" ht="13.5" customHeight="1">
      <c r="A442" s="569" t="s">
        <v>46</v>
      </c>
      <c r="B442" s="129"/>
      <c r="C442" s="146"/>
      <c r="D442" s="146" t="s">
        <v>1893</v>
      </c>
      <c r="E442" s="570"/>
      <c r="F442" s="571"/>
      <c r="G442" s="572"/>
      <c r="H442" s="129">
        <f>H441</f>
        <v>28</v>
      </c>
      <c r="I442" s="573"/>
      <c r="M442" s="93"/>
    </row>
    <row r="443" spans="1:25" ht="13.5" customHeight="1">
      <c r="E443" s="574"/>
      <c r="G443" s="575"/>
      <c r="H443" s="133"/>
      <c r="I443" s="90"/>
      <c r="M443" s="93"/>
    </row>
    <row r="444" spans="1:25" ht="13.5" customHeight="1">
      <c r="A444" s="341">
        <v>2016</v>
      </c>
      <c r="B444" s="341">
        <v>6</v>
      </c>
      <c r="C444" s="269" t="s">
        <v>91</v>
      </c>
      <c r="D444" s="576" t="s">
        <v>542</v>
      </c>
      <c r="E444" s="269" t="s">
        <v>227</v>
      </c>
      <c r="F444" s="576">
        <v>42533</v>
      </c>
      <c r="G444" s="266" t="s">
        <v>2849</v>
      </c>
      <c r="H444" s="341">
        <v>7</v>
      </c>
      <c r="I444" s="372" t="s">
        <v>2039</v>
      </c>
      <c r="J444" s="269"/>
      <c r="L444" s="271"/>
      <c r="M444" s="262"/>
      <c r="N444" s="352"/>
      <c r="O444" s="261"/>
      <c r="P444" s="261"/>
      <c r="Q444" s="261"/>
      <c r="R444" s="261"/>
      <c r="S444" s="261"/>
      <c r="T444" s="261"/>
      <c r="U444" s="261"/>
      <c r="V444" s="261"/>
      <c r="W444" s="261"/>
      <c r="X444" s="340"/>
      <c r="Y444" s="340"/>
    </row>
    <row r="445" spans="1:25" ht="13.5" customHeight="1">
      <c r="A445" s="341">
        <v>2016</v>
      </c>
      <c r="B445" s="341">
        <v>6</v>
      </c>
      <c r="C445" s="269" t="s">
        <v>91</v>
      </c>
      <c r="D445" s="576" t="s">
        <v>542</v>
      </c>
      <c r="E445" s="269" t="s">
        <v>227</v>
      </c>
      <c r="F445" s="576">
        <v>42533</v>
      </c>
      <c r="G445" s="266" t="s">
        <v>2850</v>
      </c>
      <c r="H445" s="341">
        <v>10</v>
      </c>
      <c r="I445" s="372" t="s">
        <v>2851</v>
      </c>
      <c r="J445" s="269"/>
      <c r="L445" s="271"/>
      <c r="M445" s="262"/>
      <c r="N445" s="352"/>
      <c r="O445" s="261"/>
      <c r="P445" s="261"/>
      <c r="Q445" s="261"/>
      <c r="R445" s="261"/>
      <c r="S445" s="261"/>
      <c r="T445" s="261"/>
      <c r="U445" s="261"/>
      <c r="V445" s="261"/>
      <c r="W445" s="261"/>
      <c r="X445" s="340"/>
      <c r="Y445" s="340"/>
    </row>
    <row r="446" spans="1:25" ht="13.5" customHeight="1">
      <c r="A446" s="341">
        <v>2016</v>
      </c>
      <c r="B446" s="341">
        <v>6</v>
      </c>
      <c r="C446" s="269" t="s">
        <v>91</v>
      </c>
      <c r="D446" s="576" t="s">
        <v>542</v>
      </c>
      <c r="E446" s="269" t="s">
        <v>227</v>
      </c>
      <c r="F446" s="576">
        <v>42533</v>
      </c>
      <c r="G446" s="266" t="s">
        <v>2852</v>
      </c>
      <c r="H446" s="341">
        <v>7</v>
      </c>
      <c r="I446" s="372" t="s">
        <v>2853</v>
      </c>
      <c r="J446" s="269"/>
      <c r="L446" s="271"/>
      <c r="M446" s="296"/>
      <c r="N446" s="186"/>
      <c r="O446" s="261"/>
      <c r="P446" s="261"/>
      <c r="Q446" s="261"/>
      <c r="R446" s="261"/>
      <c r="S446" s="261"/>
      <c r="T446" s="261"/>
      <c r="U446" s="261"/>
      <c r="V446" s="261"/>
      <c r="W446" s="261"/>
      <c r="X446" s="340"/>
      <c r="Y446" s="340"/>
    </row>
    <row r="447" spans="1:25" ht="13.5" customHeight="1">
      <c r="A447" s="341">
        <v>2016</v>
      </c>
      <c r="B447" s="341">
        <v>6</v>
      </c>
      <c r="C447" s="269" t="s">
        <v>91</v>
      </c>
      <c r="D447" s="576" t="s">
        <v>542</v>
      </c>
      <c r="E447" s="269" t="s">
        <v>227</v>
      </c>
      <c r="F447" s="576">
        <v>42533</v>
      </c>
      <c r="G447" s="266" t="s">
        <v>2854</v>
      </c>
      <c r="H447" s="341">
        <v>10</v>
      </c>
      <c r="I447" s="372" t="s">
        <v>2855</v>
      </c>
      <c r="J447" s="269"/>
      <c r="L447" s="271"/>
      <c r="M447" s="262"/>
      <c r="N447" s="271"/>
      <c r="O447" s="261"/>
      <c r="P447" s="261"/>
      <c r="Q447" s="261"/>
      <c r="R447" s="261"/>
      <c r="S447" s="261"/>
      <c r="T447" s="261"/>
      <c r="U447" s="261"/>
      <c r="V447" s="261"/>
      <c r="W447" s="261"/>
      <c r="X447" s="340"/>
      <c r="Y447" s="340"/>
    </row>
    <row r="448" spans="1:25" ht="13.5" customHeight="1">
      <c r="A448" s="341">
        <v>2016</v>
      </c>
      <c r="B448" s="341">
        <v>6</v>
      </c>
      <c r="C448" s="269" t="s">
        <v>91</v>
      </c>
      <c r="D448" s="576" t="s">
        <v>542</v>
      </c>
      <c r="E448" s="269" t="s">
        <v>227</v>
      </c>
      <c r="F448" s="576">
        <v>42533</v>
      </c>
      <c r="G448" s="266" t="s">
        <v>2856</v>
      </c>
      <c r="H448" s="341">
        <v>3</v>
      </c>
      <c r="I448" s="372" t="s">
        <v>2857</v>
      </c>
      <c r="J448" s="269"/>
      <c r="L448" s="271"/>
      <c r="M448" s="262"/>
      <c r="N448" s="271"/>
      <c r="O448" s="261"/>
      <c r="P448" s="261"/>
      <c r="Q448" s="261"/>
      <c r="R448" s="261"/>
      <c r="S448" s="261"/>
      <c r="T448" s="261"/>
      <c r="U448" s="261"/>
      <c r="V448" s="261"/>
      <c r="W448" s="261"/>
      <c r="X448" s="340"/>
      <c r="Y448" s="340"/>
    </row>
    <row r="449" spans="1:25" ht="13.5" customHeight="1">
      <c r="A449" s="341">
        <v>2016</v>
      </c>
      <c r="B449" s="341">
        <v>6</v>
      </c>
      <c r="C449" s="269" t="s">
        <v>91</v>
      </c>
      <c r="D449" s="576" t="s">
        <v>542</v>
      </c>
      <c r="E449" s="269" t="s">
        <v>2702</v>
      </c>
      <c r="F449" s="576">
        <v>42540</v>
      </c>
      <c r="G449" s="266" t="s">
        <v>2854</v>
      </c>
      <c r="H449" s="341">
        <v>15</v>
      </c>
      <c r="I449" s="372" t="s">
        <v>2858</v>
      </c>
      <c r="J449" s="269"/>
      <c r="L449" s="271"/>
      <c r="M449" s="262"/>
      <c r="N449" s="271"/>
      <c r="O449" s="261"/>
      <c r="P449" s="261"/>
      <c r="Q449" s="261"/>
      <c r="R449" s="261"/>
      <c r="S449" s="261"/>
      <c r="T449" s="261"/>
      <c r="U449" s="261"/>
      <c r="V449" s="261"/>
      <c r="W449" s="261"/>
      <c r="X449" s="340"/>
      <c r="Y449" s="340"/>
    </row>
    <row r="450" spans="1:25" ht="13.5" customHeight="1">
      <c r="A450" s="613">
        <v>2016</v>
      </c>
      <c r="B450" s="341">
        <v>3</v>
      </c>
      <c r="C450" s="269" t="s">
        <v>91</v>
      </c>
      <c r="D450" s="269" t="s">
        <v>542</v>
      </c>
      <c r="E450" s="576" t="s">
        <v>222</v>
      </c>
      <c r="F450" s="576">
        <v>42435</v>
      </c>
      <c r="G450" s="266" t="s">
        <v>2859</v>
      </c>
      <c r="H450" s="277">
        <v>3</v>
      </c>
      <c r="I450" s="372" t="s">
        <v>361</v>
      </c>
      <c r="J450" s="269"/>
      <c r="L450" s="271"/>
      <c r="M450" s="296"/>
      <c r="O450" s="261"/>
      <c r="P450" s="261"/>
      <c r="Q450" s="261"/>
      <c r="R450" s="261"/>
      <c r="S450" s="261"/>
      <c r="T450" s="261"/>
      <c r="U450" s="261"/>
      <c r="V450" s="261"/>
      <c r="W450" s="261"/>
      <c r="X450" s="340"/>
      <c r="Y450" s="340"/>
    </row>
    <row r="451" spans="1:25" ht="13.5" customHeight="1">
      <c r="A451" s="341">
        <v>2016</v>
      </c>
      <c r="B451" s="341">
        <v>3</v>
      </c>
      <c r="C451" s="269" t="s">
        <v>91</v>
      </c>
      <c r="D451" s="269" t="s">
        <v>542</v>
      </c>
      <c r="E451" s="269" t="s">
        <v>222</v>
      </c>
      <c r="F451" s="576">
        <v>42435</v>
      </c>
      <c r="G451" s="266" t="s">
        <v>2860</v>
      </c>
      <c r="H451" s="277">
        <v>10</v>
      </c>
      <c r="I451" s="372" t="s">
        <v>1905</v>
      </c>
      <c r="J451" s="269"/>
      <c r="L451" s="271"/>
      <c r="M451" s="93"/>
      <c r="N451" s="113"/>
      <c r="O451" s="261"/>
      <c r="P451" s="261"/>
      <c r="Q451" s="261"/>
      <c r="R451" s="261"/>
      <c r="S451" s="261"/>
      <c r="T451" s="261"/>
      <c r="U451" s="261"/>
      <c r="V451" s="261"/>
      <c r="W451" s="261"/>
      <c r="X451" s="340"/>
      <c r="Y451" s="340"/>
    </row>
    <row r="452" spans="1:25" ht="13.5" customHeight="1">
      <c r="A452" s="341">
        <v>2016</v>
      </c>
      <c r="B452" s="341">
        <v>3</v>
      </c>
      <c r="C452" s="269" t="s">
        <v>91</v>
      </c>
      <c r="D452" s="269" t="s">
        <v>542</v>
      </c>
      <c r="E452" s="269" t="s">
        <v>222</v>
      </c>
      <c r="F452" s="576">
        <v>42435</v>
      </c>
      <c r="G452" s="266" t="s">
        <v>2861</v>
      </c>
      <c r="H452" s="277">
        <v>7</v>
      </c>
      <c r="I452" s="372" t="s">
        <v>1907</v>
      </c>
      <c r="J452" s="269"/>
      <c r="L452" s="271"/>
      <c r="M452" s="93"/>
      <c r="N452" s="271"/>
      <c r="O452" s="261"/>
      <c r="P452" s="261"/>
      <c r="Q452" s="261"/>
      <c r="R452" s="261"/>
      <c r="S452" s="261"/>
      <c r="T452" s="261"/>
      <c r="U452" s="261"/>
      <c r="V452" s="261"/>
      <c r="W452" s="261"/>
      <c r="X452" s="340"/>
      <c r="Y452" s="340"/>
    </row>
    <row r="453" spans="1:25" ht="13.5" customHeight="1">
      <c r="A453" s="341">
        <v>2016</v>
      </c>
      <c r="B453" s="341"/>
      <c r="C453" s="269"/>
      <c r="D453" s="269"/>
      <c r="E453" s="269"/>
      <c r="F453" s="576"/>
      <c r="G453" s="266"/>
      <c r="H453" s="277">
        <f>SUM(H444:H452)</f>
        <v>72</v>
      </c>
      <c r="I453" s="372"/>
      <c r="J453" s="269"/>
      <c r="L453" s="271"/>
      <c r="M453" s="93"/>
      <c r="N453" s="271"/>
      <c r="O453" s="261"/>
      <c r="P453" s="261"/>
      <c r="Q453" s="261"/>
      <c r="R453" s="261"/>
      <c r="S453" s="261"/>
      <c r="T453" s="261"/>
      <c r="U453" s="261"/>
      <c r="V453" s="261"/>
      <c r="W453" s="261"/>
      <c r="X453" s="340"/>
      <c r="Y453" s="340"/>
    </row>
    <row r="454" spans="1:25" ht="13.5" customHeight="1">
      <c r="A454" s="199">
        <v>2017</v>
      </c>
      <c r="B454" s="199">
        <v>9</v>
      </c>
      <c r="C454" s="152" t="s">
        <v>91</v>
      </c>
      <c r="D454" s="583" t="s">
        <v>542</v>
      </c>
      <c r="E454" s="116" t="s">
        <v>227</v>
      </c>
      <c r="F454" s="567">
        <v>42988</v>
      </c>
      <c r="G454" s="152" t="s">
        <v>1894</v>
      </c>
      <c r="H454" s="199">
        <v>7</v>
      </c>
      <c r="I454" s="340" t="s">
        <v>1895</v>
      </c>
      <c r="J454" s="152"/>
      <c r="M454" s="349"/>
      <c r="O454" s="261"/>
      <c r="P454" s="261"/>
      <c r="Q454" s="261"/>
      <c r="R454" s="261"/>
      <c r="S454" s="261"/>
      <c r="T454" s="261"/>
      <c r="U454" s="261"/>
      <c r="V454" s="261"/>
      <c r="W454" s="261"/>
      <c r="X454" s="340"/>
      <c r="Y454" s="340"/>
    </row>
    <row r="455" spans="1:25" ht="13.5" customHeight="1">
      <c r="A455" s="199">
        <v>2017</v>
      </c>
      <c r="B455" s="199">
        <v>9</v>
      </c>
      <c r="C455" s="152" t="s">
        <v>91</v>
      </c>
      <c r="D455" s="583" t="s">
        <v>542</v>
      </c>
      <c r="E455" s="116" t="s">
        <v>227</v>
      </c>
      <c r="F455" s="567">
        <v>42988</v>
      </c>
      <c r="G455" s="152" t="s">
        <v>1896</v>
      </c>
      <c r="H455" s="199">
        <v>3</v>
      </c>
      <c r="I455" s="340" t="s">
        <v>1897</v>
      </c>
      <c r="J455" s="152"/>
      <c r="M455" s="349"/>
      <c r="O455" s="261"/>
      <c r="P455" s="261"/>
      <c r="Q455" s="261"/>
      <c r="R455" s="261"/>
      <c r="S455" s="261"/>
      <c r="T455" s="261"/>
      <c r="U455" s="261"/>
      <c r="V455" s="261"/>
      <c r="W455" s="261"/>
      <c r="X455" s="340"/>
      <c r="Y455" s="340"/>
    </row>
    <row r="456" spans="1:25" ht="13.5" customHeight="1">
      <c r="A456" s="199">
        <v>2017</v>
      </c>
      <c r="B456" s="199">
        <v>9</v>
      </c>
      <c r="C456" s="152" t="s">
        <v>91</v>
      </c>
      <c r="D456" s="583" t="s">
        <v>542</v>
      </c>
      <c r="E456" s="116" t="s">
        <v>227</v>
      </c>
      <c r="F456" s="567">
        <v>42988</v>
      </c>
      <c r="G456" s="152" t="s">
        <v>1898</v>
      </c>
      <c r="H456" s="199">
        <v>3</v>
      </c>
      <c r="I456" s="340" t="s">
        <v>1899</v>
      </c>
      <c r="J456" s="152"/>
      <c r="M456" s="349"/>
      <c r="O456" s="261"/>
      <c r="P456" s="261"/>
      <c r="Q456" s="261"/>
      <c r="R456" s="261"/>
      <c r="S456" s="261"/>
      <c r="T456" s="261"/>
      <c r="U456" s="261"/>
      <c r="V456" s="261"/>
      <c r="W456" s="261"/>
      <c r="X456" s="340"/>
      <c r="Y456" s="340"/>
    </row>
    <row r="457" spans="1:25" ht="13.5" customHeight="1">
      <c r="A457" s="565">
        <v>2017</v>
      </c>
      <c r="B457" s="199">
        <v>3</v>
      </c>
      <c r="C457" s="152" t="s">
        <v>91</v>
      </c>
      <c r="D457" s="152" t="s">
        <v>542</v>
      </c>
      <c r="E457" s="566" t="s">
        <v>222</v>
      </c>
      <c r="F457" s="567">
        <v>42799</v>
      </c>
      <c r="G457" s="568" t="s">
        <v>1900</v>
      </c>
      <c r="H457" s="199">
        <v>10</v>
      </c>
      <c r="I457" s="340" t="s">
        <v>1901</v>
      </c>
      <c r="J457" s="152"/>
      <c r="K457" s="340"/>
      <c r="L457" s="261"/>
      <c r="M457" s="189"/>
      <c r="N457" s="195"/>
      <c r="O457" s="261"/>
      <c r="P457" s="261"/>
      <c r="Q457" s="296"/>
      <c r="R457" s="296"/>
      <c r="S457" s="296"/>
      <c r="T457" s="296"/>
      <c r="U457" s="296"/>
      <c r="V457" s="296"/>
      <c r="W457" s="296"/>
      <c r="X457" s="472"/>
      <c r="Y457" s="472"/>
    </row>
    <row r="458" spans="1:25" ht="13.5" customHeight="1">
      <c r="A458" s="565">
        <v>2017</v>
      </c>
      <c r="B458" s="199">
        <v>3</v>
      </c>
      <c r="C458" s="152" t="s">
        <v>91</v>
      </c>
      <c r="D458" s="152" t="s">
        <v>542</v>
      </c>
      <c r="E458" s="566" t="s">
        <v>222</v>
      </c>
      <c r="F458" s="567">
        <v>42799</v>
      </c>
      <c r="G458" s="568" t="s">
        <v>1902</v>
      </c>
      <c r="H458" s="199">
        <v>3</v>
      </c>
      <c r="I458" s="340" t="s">
        <v>1903</v>
      </c>
      <c r="J458" s="152"/>
      <c r="K458" s="340"/>
      <c r="L458" s="261"/>
      <c r="M458" s="189"/>
      <c r="N458" s="352"/>
      <c r="O458" s="296"/>
      <c r="P458" s="296"/>
      <c r="Q458" s="261"/>
      <c r="R458" s="261"/>
      <c r="S458" s="261"/>
      <c r="T458" s="261"/>
      <c r="U458" s="261"/>
      <c r="V458" s="261"/>
      <c r="W458" s="261"/>
      <c r="X458" s="340"/>
      <c r="Y458" s="340"/>
    </row>
    <row r="459" spans="1:25" ht="13.5" customHeight="1">
      <c r="A459" s="565">
        <v>2017</v>
      </c>
      <c r="B459" s="199">
        <v>3</v>
      </c>
      <c r="C459" s="152" t="s">
        <v>91</v>
      </c>
      <c r="D459" s="152" t="s">
        <v>542</v>
      </c>
      <c r="E459" s="566" t="s">
        <v>222</v>
      </c>
      <c r="F459" s="567">
        <v>42799</v>
      </c>
      <c r="G459" s="568" t="s">
        <v>1904</v>
      </c>
      <c r="H459" s="199">
        <v>10</v>
      </c>
      <c r="I459" s="340" t="s">
        <v>1905</v>
      </c>
      <c r="J459" s="152"/>
      <c r="K459" s="340"/>
      <c r="L459" s="261"/>
      <c r="M459" s="189"/>
      <c r="N459" s="271"/>
      <c r="O459" s="261"/>
      <c r="P459" s="261"/>
      <c r="Q459" s="261"/>
      <c r="R459" s="261"/>
      <c r="S459" s="261"/>
      <c r="T459" s="261"/>
      <c r="U459" s="261"/>
      <c r="V459" s="261"/>
      <c r="W459" s="261"/>
      <c r="X459" s="340"/>
      <c r="Y459" s="340"/>
    </row>
    <row r="460" spans="1:25" ht="13.5" customHeight="1">
      <c r="A460" s="565">
        <v>2017</v>
      </c>
      <c r="B460" s="199">
        <v>3</v>
      </c>
      <c r="C460" s="152" t="s">
        <v>91</v>
      </c>
      <c r="D460" s="152" t="s">
        <v>542</v>
      </c>
      <c r="E460" s="566" t="s">
        <v>222</v>
      </c>
      <c r="F460" s="567">
        <v>42799</v>
      </c>
      <c r="G460" s="568" t="s">
        <v>1906</v>
      </c>
      <c r="H460" s="199">
        <v>7</v>
      </c>
      <c r="I460" s="340" t="s">
        <v>1907</v>
      </c>
      <c r="J460" s="152"/>
      <c r="K460" s="340"/>
      <c r="L460" s="261"/>
      <c r="M460" s="189"/>
      <c r="N460" s="271"/>
      <c r="O460" s="261"/>
      <c r="P460" s="261"/>
      <c r="Q460" s="261"/>
      <c r="R460" s="261"/>
      <c r="S460" s="261"/>
      <c r="T460" s="261"/>
      <c r="U460" s="261"/>
      <c r="V460" s="261"/>
      <c r="W460" s="261"/>
      <c r="X460" s="340"/>
      <c r="Y460" s="340"/>
    </row>
    <row r="461" spans="1:25" ht="13.5" customHeight="1">
      <c r="A461" s="565">
        <v>2017</v>
      </c>
      <c r="B461" s="199">
        <v>3</v>
      </c>
      <c r="C461" s="152" t="s">
        <v>91</v>
      </c>
      <c r="D461" s="152" t="s">
        <v>542</v>
      </c>
      <c r="E461" s="566" t="s">
        <v>222</v>
      </c>
      <c r="F461" s="567">
        <v>42799</v>
      </c>
      <c r="G461" s="568" t="s">
        <v>1908</v>
      </c>
      <c r="H461" s="199">
        <v>3</v>
      </c>
      <c r="I461" s="340" t="s">
        <v>1909</v>
      </c>
      <c r="J461" s="152"/>
      <c r="K461" s="340"/>
      <c r="L461" s="261"/>
      <c r="M461" s="189"/>
      <c r="N461" s="352"/>
      <c r="O461" s="261"/>
      <c r="P461" s="261"/>
      <c r="Q461" s="261"/>
      <c r="R461" s="261"/>
      <c r="S461" s="261"/>
      <c r="T461" s="261"/>
      <c r="U461" s="261"/>
      <c r="V461" s="261"/>
      <c r="W461" s="261"/>
      <c r="X461" s="340"/>
      <c r="Y461" s="340"/>
    </row>
    <row r="462" spans="1:25" ht="13.5" customHeight="1">
      <c r="A462" s="565">
        <v>2017</v>
      </c>
      <c r="B462" s="199">
        <v>3</v>
      </c>
      <c r="C462" s="152" t="s">
        <v>91</v>
      </c>
      <c r="D462" s="152" t="s">
        <v>542</v>
      </c>
      <c r="E462" s="566" t="s">
        <v>222</v>
      </c>
      <c r="F462" s="567">
        <v>42799</v>
      </c>
      <c r="G462" s="568" t="s">
        <v>1910</v>
      </c>
      <c r="H462" s="199">
        <v>7</v>
      </c>
      <c r="I462" s="340" t="s">
        <v>1911</v>
      </c>
      <c r="J462" s="152"/>
      <c r="K462" s="340"/>
      <c r="L462" s="261"/>
      <c r="M462" s="189"/>
      <c r="N462" s="271"/>
      <c r="O462" s="261"/>
      <c r="P462" s="261"/>
      <c r="Q462" s="261"/>
      <c r="R462" s="261"/>
      <c r="S462" s="261"/>
      <c r="T462" s="261"/>
      <c r="U462" s="261"/>
      <c r="V462" s="261"/>
      <c r="W462" s="261"/>
      <c r="X462" s="340"/>
      <c r="Y462" s="340"/>
    </row>
    <row r="463" spans="1:25" ht="13.5" customHeight="1">
      <c r="A463" s="199">
        <v>2017</v>
      </c>
      <c r="B463" s="565">
        <v>5</v>
      </c>
      <c r="C463" s="152" t="s">
        <v>91</v>
      </c>
      <c r="D463" s="583" t="s">
        <v>542</v>
      </c>
      <c r="E463" s="116" t="s">
        <v>227</v>
      </c>
      <c r="F463" s="567">
        <v>42876</v>
      </c>
      <c r="G463" s="152" t="s">
        <v>545</v>
      </c>
      <c r="H463" s="199">
        <v>10</v>
      </c>
      <c r="I463" s="340" t="s">
        <v>1912</v>
      </c>
      <c r="J463" s="152"/>
      <c r="M463" s="189"/>
      <c r="N463" s="271"/>
      <c r="O463" s="261"/>
      <c r="P463" s="261"/>
      <c r="Q463" s="261"/>
      <c r="R463" s="261"/>
      <c r="S463" s="261"/>
      <c r="T463" s="261"/>
      <c r="U463" s="261"/>
      <c r="V463" s="261"/>
      <c r="W463" s="261"/>
      <c r="X463" s="340"/>
      <c r="Y463" s="340"/>
    </row>
    <row r="464" spans="1:25" ht="13.5" customHeight="1">
      <c r="A464" s="199">
        <v>2017</v>
      </c>
      <c r="B464" s="565">
        <v>5</v>
      </c>
      <c r="C464" s="152" t="s">
        <v>91</v>
      </c>
      <c r="D464" s="583" t="s">
        <v>542</v>
      </c>
      <c r="E464" s="116" t="s">
        <v>227</v>
      </c>
      <c r="F464" s="567">
        <v>42876</v>
      </c>
      <c r="G464" s="152" t="s">
        <v>1913</v>
      </c>
      <c r="H464" s="199">
        <v>7</v>
      </c>
      <c r="I464" s="340" t="s">
        <v>1914</v>
      </c>
      <c r="J464" s="152"/>
      <c r="M464" s="189"/>
      <c r="N464" s="186"/>
      <c r="O464" s="261"/>
      <c r="P464" s="261"/>
      <c r="Q464" s="261"/>
      <c r="R464" s="261"/>
      <c r="S464" s="261"/>
      <c r="T464" s="261"/>
      <c r="U464" s="261"/>
      <c r="V464" s="261"/>
      <c r="W464" s="261"/>
      <c r="X464" s="340"/>
      <c r="Y464" s="340"/>
    </row>
    <row r="465" spans="1:256" ht="13.5" customHeight="1">
      <c r="A465" s="199">
        <v>2017</v>
      </c>
      <c r="B465" s="565"/>
      <c r="C465" s="152"/>
      <c r="D465" s="583"/>
      <c r="E465" s="116"/>
      <c r="F465" s="567"/>
      <c r="G465" s="152"/>
      <c r="H465" s="199">
        <f>SUM(H454:H464)</f>
        <v>70</v>
      </c>
      <c r="I465" s="340"/>
      <c r="J465" s="152"/>
      <c r="M465" s="189"/>
      <c r="N465" s="186"/>
      <c r="O465" s="261"/>
      <c r="P465" s="261"/>
      <c r="Q465" s="261"/>
      <c r="R465" s="261"/>
      <c r="S465" s="261"/>
      <c r="T465" s="261"/>
      <c r="U465" s="261"/>
      <c r="V465" s="261"/>
      <c r="W465" s="261"/>
      <c r="X465" s="340"/>
      <c r="Y465" s="340"/>
    </row>
    <row r="466" spans="1:256" s="115" customFormat="1" ht="13.5" customHeight="1">
      <c r="A466" s="111">
        <v>2018</v>
      </c>
      <c r="B466" s="579">
        <v>4</v>
      </c>
      <c r="C466" s="170" t="s">
        <v>91</v>
      </c>
      <c r="D466" s="615" t="s">
        <v>542</v>
      </c>
      <c r="E466" s="107" t="s">
        <v>222</v>
      </c>
      <c r="F466" s="581">
        <v>43163</v>
      </c>
      <c r="G466" s="170" t="s">
        <v>1915</v>
      </c>
      <c r="H466" s="111">
        <v>7</v>
      </c>
      <c r="I466" s="115" t="s">
        <v>544</v>
      </c>
      <c r="J466" s="170"/>
      <c r="L466" s="113"/>
      <c r="M466" s="114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</row>
    <row r="467" spans="1:256" s="115" customFormat="1" ht="13.5" customHeight="1">
      <c r="A467" s="111">
        <v>2018</v>
      </c>
      <c r="B467" s="579">
        <v>4</v>
      </c>
      <c r="C467" s="170" t="s">
        <v>91</v>
      </c>
      <c r="D467" s="615" t="s">
        <v>542</v>
      </c>
      <c r="E467" s="107" t="s">
        <v>222</v>
      </c>
      <c r="F467" s="581">
        <v>43163</v>
      </c>
      <c r="G467" s="170" t="s">
        <v>1916</v>
      </c>
      <c r="H467" s="111">
        <v>10</v>
      </c>
      <c r="I467" s="115" t="s">
        <v>546</v>
      </c>
      <c r="J467" s="170"/>
      <c r="L467" s="113"/>
      <c r="M467" s="114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</row>
    <row r="468" spans="1:256" s="115" customFormat="1">
      <c r="A468" s="111">
        <v>2018</v>
      </c>
      <c r="B468" s="111">
        <v>5</v>
      </c>
      <c r="C468" s="170" t="s">
        <v>91</v>
      </c>
      <c r="D468" s="615" t="s">
        <v>542</v>
      </c>
      <c r="E468" s="115" t="s">
        <v>227</v>
      </c>
      <c r="F468" s="584">
        <v>43240</v>
      </c>
      <c r="G468" s="136" t="s">
        <v>1917</v>
      </c>
      <c r="H468" s="111">
        <v>10</v>
      </c>
      <c r="I468" s="115" t="s">
        <v>548</v>
      </c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</row>
    <row r="469" spans="1:256" s="115" customFormat="1">
      <c r="A469" s="111">
        <v>2018</v>
      </c>
      <c r="B469" s="111">
        <v>5</v>
      </c>
      <c r="C469" s="170" t="s">
        <v>91</v>
      </c>
      <c r="D469" s="615" t="s">
        <v>542</v>
      </c>
      <c r="E469" s="115" t="s">
        <v>227</v>
      </c>
      <c r="F469" s="584">
        <v>43240</v>
      </c>
      <c r="G469" s="136" t="s">
        <v>1918</v>
      </c>
      <c r="H469" s="111">
        <v>3</v>
      </c>
      <c r="I469" s="115" t="s">
        <v>550</v>
      </c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</row>
    <row r="470" spans="1:256" s="115" customFormat="1">
      <c r="A470" s="111">
        <v>2018</v>
      </c>
      <c r="B470" s="111">
        <v>5</v>
      </c>
      <c r="C470" s="170" t="s">
        <v>91</v>
      </c>
      <c r="D470" s="615" t="s">
        <v>542</v>
      </c>
      <c r="E470" s="170" t="s">
        <v>370</v>
      </c>
      <c r="F470" s="581">
        <v>43247</v>
      </c>
      <c r="G470" s="170" t="s">
        <v>1919</v>
      </c>
      <c r="H470" s="111">
        <v>15</v>
      </c>
      <c r="I470" s="115" t="s">
        <v>552</v>
      </c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</row>
    <row r="471" spans="1:256" ht="13.5" customHeight="1">
      <c r="A471" s="111">
        <v>2018</v>
      </c>
      <c r="B471" s="111">
        <v>9</v>
      </c>
      <c r="C471" s="170" t="s">
        <v>91</v>
      </c>
      <c r="D471" s="615" t="s">
        <v>542</v>
      </c>
      <c r="E471" s="107" t="s">
        <v>265</v>
      </c>
      <c r="F471" s="581">
        <v>43352</v>
      </c>
      <c r="G471" s="107" t="s">
        <v>1920</v>
      </c>
      <c r="H471" s="172">
        <v>3</v>
      </c>
      <c r="I471" s="107" t="s">
        <v>554</v>
      </c>
      <c r="J471" s="88">
        <v>3</v>
      </c>
      <c r="K471" s="90" t="s">
        <v>2862</v>
      </c>
      <c r="M471" s="2"/>
      <c r="IV471" s="90">
        <f>SUM(A471:IU471)</f>
        <v>45385</v>
      </c>
    </row>
    <row r="472" spans="1:256" ht="13.5" customHeight="1">
      <c r="A472" s="111">
        <v>2018</v>
      </c>
      <c r="B472" s="111">
        <v>10</v>
      </c>
      <c r="C472" s="170" t="s">
        <v>91</v>
      </c>
      <c r="D472" s="615" t="s">
        <v>542</v>
      </c>
      <c r="E472" s="107" t="s">
        <v>270</v>
      </c>
      <c r="F472" s="581">
        <v>43401</v>
      </c>
      <c r="G472" s="107" t="s">
        <v>1921</v>
      </c>
      <c r="H472" s="172">
        <v>5</v>
      </c>
      <c r="I472" s="107" t="s">
        <v>244</v>
      </c>
      <c r="M472" s="2"/>
    </row>
    <row r="473" spans="1:256" ht="13.5" customHeight="1">
      <c r="A473" s="111">
        <v>2018</v>
      </c>
      <c r="B473" s="111">
        <v>11</v>
      </c>
      <c r="C473" s="170" t="s">
        <v>91</v>
      </c>
      <c r="D473" s="615" t="s">
        <v>542</v>
      </c>
      <c r="E473" s="107" t="s">
        <v>94</v>
      </c>
      <c r="F473" s="581">
        <v>43408</v>
      </c>
      <c r="G473" s="107" t="s">
        <v>1921</v>
      </c>
      <c r="H473" s="172">
        <v>5</v>
      </c>
      <c r="I473" s="107" t="s">
        <v>556</v>
      </c>
      <c r="M473" s="2"/>
    </row>
    <row r="474" spans="1:256" ht="13.5" customHeight="1">
      <c r="A474" s="111">
        <v>2018</v>
      </c>
      <c r="B474" s="111">
        <v>11</v>
      </c>
      <c r="C474" s="170" t="s">
        <v>91</v>
      </c>
      <c r="D474" s="615" t="s">
        <v>542</v>
      </c>
      <c r="E474" s="107" t="s">
        <v>94</v>
      </c>
      <c r="F474" s="581">
        <v>43408</v>
      </c>
      <c r="G474" s="107" t="s">
        <v>1921</v>
      </c>
      <c r="H474" s="172">
        <v>5</v>
      </c>
      <c r="I474" s="107" t="s">
        <v>244</v>
      </c>
      <c r="M474" s="2"/>
    </row>
    <row r="475" spans="1:256" ht="13.5" customHeight="1">
      <c r="A475" s="111">
        <v>2018</v>
      </c>
      <c r="B475" s="111">
        <v>11</v>
      </c>
      <c r="C475" s="170" t="s">
        <v>91</v>
      </c>
      <c r="D475" s="615" t="s">
        <v>542</v>
      </c>
      <c r="E475" s="107" t="s">
        <v>94</v>
      </c>
      <c r="F475" s="581">
        <v>43408</v>
      </c>
      <c r="G475" s="107" t="s">
        <v>1922</v>
      </c>
      <c r="H475" s="172">
        <v>0</v>
      </c>
      <c r="I475" s="107" t="s">
        <v>342</v>
      </c>
      <c r="L475" s="113" t="s">
        <v>234</v>
      </c>
      <c r="M475" s="2"/>
    </row>
    <row r="476" spans="1:256" ht="13.5" customHeight="1">
      <c r="A476" s="111">
        <v>2018</v>
      </c>
      <c r="B476" s="111">
        <v>11</v>
      </c>
      <c r="C476" s="170" t="s">
        <v>91</v>
      </c>
      <c r="D476" s="615" t="s">
        <v>542</v>
      </c>
      <c r="E476" s="107" t="s">
        <v>94</v>
      </c>
      <c r="F476" s="581">
        <v>43408</v>
      </c>
      <c r="G476" s="107" t="s">
        <v>1922</v>
      </c>
      <c r="H476" s="172">
        <v>0</v>
      </c>
      <c r="I476" s="107" t="s">
        <v>559</v>
      </c>
      <c r="L476" s="113" t="s">
        <v>234</v>
      </c>
      <c r="M476" s="2"/>
    </row>
    <row r="477" spans="1:256" s="115" customFormat="1" ht="13.5" customHeight="1">
      <c r="A477" s="111">
        <v>2018</v>
      </c>
      <c r="B477" s="579"/>
      <c r="C477" s="170"/>
      <c r="D477" s="615"/>
      <c r="E477" s="107"/>
      <c r="F477" s="581"/>
      <c r="G477" s="170"/>
      <c r="H477" s="111">
        <f>SUM(H466:H476)</f>
        <v>63</v>
      </c>
      <c r="J477" s="170"/>
      <c r="L477" s="113"/>
      <c r="M477" s="114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</row>
    <row r="478" spans="1:256" ht="13.5" customHeight="1">
      <c r="A478" s="129" t="s">
        <v>46</v>
      </c>
      <c r="B478" s="569"/>
      <c r="C478" s="146"/>
      <c r="D478" s="585" t="s">
        <v>573</v>
      </c>
      <c r="E478" s="125"/>
      <c r="F478" s="571"/>
      <c r="G478" s="146"/>
      <c r="H478" s="129">
        <f>H453+H465+H477</f>
        <v>205</v>
      </c>
      <c r="I478" s="573"/>
      <c r="M478" s="93"/>
    </row>
    <row r="479" spans="1:256" ht="13.5" customHeight="1">
      <c r="A479" s="133"/>
      <c r="B479" s="84"/>
      <c r="D479" s="586"/>
      <c r="E479" s="73"/>
      <c r="G479" s="88"/>
      <c r="H479" s="133"/>
      <c r="I479" s="90"/>
      <c r="M479" s="93"/>
    </row>
    <row r="480" spans="1:256" s="115" customFormat="1" ht="13.5" customHeight="1">
      <c r="A480" s="579">
        <v>2018</v>
      </c>
      <c r="B480" s="111">
        <v>2</v>
      </c>
      <c r="C480" s="170" t="s">
        <v>53</v>
      </c>
      <c r="D480" s="170" t="s">
        <v>71</v>
      </c>
      <c r="E480" s="581" t="s">
        <v>55</v>
      </c>
      <c r="F480" s="581">
        <v>43149</v>
      </c>
      <c r="G480" s="107" t="s">
        <v>1927</v>
      </c>
      <c r="H480" s="172">
        <v>10</v>
      </c>
      <c r="I480" s="115" t="s">
        <v>236</v>
      </c>
      <c r="J480" s="170"/>
      <c r="L480" s="113"/>
      <c r="M480" s="114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</row>
    <row r="481" spans="1:25" s="115" customFormat="1" ht="13.5" customHeight="1">
      <c r="A481" s="579">
        <v>2018</v>
      </c>
      <c r="B481" s="111"/>
      <c r="C481" s="170"/>
      <c r="D481" s="170"/>
      <c r="E481" s="581"/>
      <c r="F481" s="581"/>
      <c r="G481" s="107"/>
      <c r="H481" s="172">
        <f>SUM(H480)</f>
        <v>10</v>
      </c>
      <c r="J481" s="170"/>
      <c r="L481" s="113"/>
      <c r="M481" s="114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</row>
    <row r="482" spans="1:25" ht="13.5" customHeight="1">
      <c r="A482" s="569" t="s">
        <v>46</v>
      </c>
      <c r="B482" s="129"/>
      <c r="C482" s="146"/>
      <c r="D482" s="146" t="s">
        <v>575</v>
      </c>
      <c r="E482" s="571"/>
      <c r="F482" s="571"/>
      <c r="G482" s="125"/>
      <c r="H482" s="264">
        <f>SUM(H480)</f>
        <v>10</v>
      </c>
      <c r="I482" s="573"/>
      <c r="M482" s="93"/>
    </row>
    <row r="483" spans="1:25" ht="13.5" customHeight="1">
      <c r="E483" s="86"/>
      <c r="G483" s="73"/>
      <c r="I483" s="90"/>
      <c r="M483" s="93"/>
    </row>
    <row r="484" spans="1:25" ht="13.5" customHeight="1">
      <c r="A484" s="588">
        <v>2016</v>
      </c>
      <c r="B484" s="588">
        <v>3</v>
      </c>
      <c r="C484" s="589" t="s">
        <v>91</v>
      </c>
      <c r="D484" s="589" t="s">
        <v>178</v>
      </c>
      <c r="E484" s="589" t="s">
        <v>222</v>
      </c>
      <c r="F484" s="590">
        <v>42435</v>
      </c>
      <c r="G484" s="592" t="s">
        <v>2863</v>
      </c>
      <c r="H484" s="621">
        <v>3</v>
      </c>
      <c r="I484" s="271" t="s">
        <v>1064</v>
      </c>
      <c r="J484" s="589"/>
      <c r="K484" s="2"/>
      <c r="L484" s="271"/>
      <c r="M484" s="262"/>
      <c r="N484" s="352"/>
      <c r="O484" s="261"/>
      <c r="P484" s="261"/>
      <c r="Q484" s="261"/>
      <c r="R484" s="261"/>
      <c r="S484" s="261"/>
      <c r="T484" s="261"/>
      <c r="U484" s="261"/>
      <c r="V484" s="261"/>
      <c r="W484" s="261"/>
      <c r="X484" s="340"/>
      <c r="Y484" s="340"/>
    </row>
    <row r="485" spans="1:25" ht="13.5" customHeight="1">
      <c r="A485" s="588">
        <v>2016</v>
      </c>
      <c r="B485" s="588">
        <v>3</v>
      </c>
      <c r="C485" s="589" t="s">
        <v>91</v>
      </c>
      <c r="D485" s="589" t="s">
        <v>178</v>
      </c>
      <c r="E485" s="589" t="s">
        <v>222</v>
      </c>
      <c r="F485" s="590">
        <v>42435</v>
      </c>
      <c r="G485" s="592" t="s">
        <v>2864</v>
      </c>
      <c r="H485" s="621">
        <v>3</v>
      </c>
      <c r="I485" s="271" t="s">
        <v>1909</v>
      </c>
      <c r="J485" s="589"/>
      <c r="K485" s="2"/>
      <c r="L485" s="271"/>
      <c r="M485" s="93"/>
      <c r="N485" s="195"/>
      <c r="O485" s="261"/>
      <c r="P485" s="261"/>
      <c r="Q485" s="261"/>
      <c r="R485" s="261"/>
      <c r="S485" s="261"/>
      <c r="T485" s="261"/>
      <c r="U485" s="261"/>
      <c r="V485" s="261"/>
      <c r="W485" s="261"/>
      <c r="X485" s="340"/>
      <c r="Y485" s="340"/>
    </row>
    <row r="486" spans="1:25" ht="13.5" customHeight="1">
      <c r="A486" s="587">
        <v>2016</v>
      </c>
      <c r="B486" s="588">
        <v>3</v>
      </c>
      <c r="C486" s="589" t="s">
        <v>91</v>
      </c>
      <c r="D486" s="589" t="s">
        <v>178</v>
      </c>
      <c r="E486" s="590" t="s">
        <v>222</v>
      </c>
      <c r="F486" s="590">
        <v>42435</v>
      </c>
      <c r="G486" s="592" t="s">
        <v>2865</v>
      </c>
      <c r="H486" s="621">
        <v>7</v>
      </c>
      <c r="I486" s="271" t="s">
        <v>1039</v>
      </c>
      <c r="J486" s="589"/>
      <c r="K486" s="2"/>
      <c r="L486" s="271"/>
      <c r="M486" s="93"/>
      <c r="N486" s="261"/>
      <c r="O486" s="261"/>
      <c r="P486" s="261"/>
      <c r="Q486" s="261"/>
      <c r="R486" s="261"/>
      <c r="S486" s="261"/>
      <c r="T486" s="261"/>
      <c r="U486" s="261"/>
      <c r="V486" s="261"/>
      <c r="W486" s="261"/>
      <c r="X486" s="340"/>
      <c r="Y486" s="340"/>
    </row>
    <row r="487" spans="1:25" ht="13.5" customHeight="1">
      <c r="A487" s="587">
        <v>2016</v>
      </c>
      <c r="B487" s="588">
        <v>9</v>
      </c>
      <c r="C487" s="589" t="s">
        <v>91</v>
      </c>
      <c r="D487" s="589" t="s">
        <v>178</v>
      </c>
      <c r="E487" s="590" t="s">
        <v>461</v>
      </c>
      <c r="F487" s="590">
        <v>42638</v>
      </c>
      <c r="G487" s="592" t="s">
        <v>2866</v>
      </c>
      <c r="H487" s="621">
        <v>5</v>
      </c>
      <c r="I487" s="271" t="s">
        <v>273</v>
      </c>
      <c r="J487" s="589"/>
      <c r="K487" s="2"/>
      <c r="L487" s="271"/>
      <c r="M487" s="93"/>
      <c r="N487" s="261"/>
      <c r="O487" s="261"/>
      <c r="P487" s="261"/>
      <c r="Q487" s="261"/>
      <c r="R487" s="261"/>
      <c r="S487" s="261"/>
      <c r="T487" s="261"/>
      <c r="U487" s="261"/>
      <c r="V487" s="261"/>
      <c r="W487" s="261"/>
      <c r="X487" s="340"/>
      <c r="Y487" s="340"/>
    </row>
    <row r="488" spans="1:25" ht="13.5" customHeight="1">
      <c r="A488" s="587">
        <v>2016</v>
      </c>
      <c r="B488" s="588">
        <v>10</v>
      </c>
      <c r="C488" s="589" t="s">
        <v>91</v>
      </c>
      <c r="D488" s="589" t="s">
        <v>178</v>
      </c>
      <c r="E488" s="590" t="s">
        <v>227</v>
      </c>
      <c r="F488" s="590">
        <v>42652</v>
      </c>
      <c r="G488" s="591" t="s">
        <v>2867</v>
      </c>
      <c r="H488" s="588">
        <v>10</v>
      </c>
      <c r="I488" s="271" t="s">
        <v>2868</v>
      </c>
      <c r="J488" s="589"/>
      <c r="K488" s="2"/>
      <c r="L488" s="271"/>
      <c r="M488" s="93"/>
      <c r="N488" s="186"/>
      <c r="O488" s="261"/>
      <c r="P488" s="261"/>
      <c r="Q488" s="261"/>
      <c r="R488" s="261"/>
      <c r="S488" s="261"/>
      <c r="T488" s="261"/>
      <c r="U488" s="261"/>
      <c r="V488" s="261"/>
      <c r="W488" s="261"/>
      <c r="X488" s="340"/>
      <c r="Y488" s="340"/>
    </row>
    <row r="489" spans="1:25" ht="13.5" customHeight="1">
      <c r="A489" s="587">
        <v>2016</v>
      </c>
      <c r="B489" s="588"/>
      <c r="C489" s="589"/>
      <c r="D489" s="589"/>
      <c r="E489" s="590"/>
      <c r="F489" s="590"/>
      <c r="G489" s="591"/>
      <c r="H489" s="588">
        <f>SUM(H484:H488)</f>
        <v>28</v>
      </c>
      <c r="I489" s="271"/>
      <c r="J489" s="589"/>
      <c r="K489" s="2"/>
      <c r="L489" s="271"/>
      <c r="M489" s="93"/>
      <c r="N489" s="186"/>
      <c r="O489" s="261"/>
      <c r="P489" s="261"/>
      <c r="Q489" s="261"/>
      <c r="R489" s="261"/>
      <c r="S489" s="261"/>
      <c r="T489" s="261"/>
      <c r="U489" s="261"/>
      <c r="V489" s="261"/>
      <c r="W489" s="261"/>
      <c r="X489" s="340"/>
      <c r="Y489" s="340"/>
    </row>
    <row r="490" spans="1:25" ht="13.5" customHeight="1">
      <c r="A490" s="593">
        <v>2017</v>
      </c>
      <c r="B490" s="593">
        <v>9</v>
      </c>
      <c r="C490" s="594" t="s">
        <v>91</v>
      </c>
      <c r="D490" s="595" t="s">
        <v>178</v>
      </c>
      <c r="E490" s="596" t="s">
        <v>227</v>
      </c>
      <c r="F490" s="597">
        <v>42988</v>
      </c>
      <c r="G490" s="594" t="s">
        <v>1928</v>
      </c>
      <c r="H490" s="593">
        <v>3</v>
      </c>
      <c r="I490" s="261" t="s">
        <v>1929</v>
      </c>
      <c r="J490" s="594"/>
      <c r="K490" s="2"/>
      <c r="L490" s="2" t="s">
        <v>2751</v>
      </c>
      <c r="M490" s="349"/>
      <c r="O490" s="261"/>
      <c r="P490" s="261"/>
      <c r="Q490" s="261"/>
      <c r="R490" s="261"/>
      <c r="S490" s="261"/>
      <c r="T490" s="261"/>
      <c r="U490" s="261"/>
      <c r="V490" s="261"/>
      <c r="W490" s="261"/>
      <c r="X490" s="340"/>
      <c r="Y490" s="340"/>
    </row>
    <row r="491" spans="1:25" ht="13.5" customHeight="1">
      <c r="A491" s="593">
        <v>2017</v>
      </c>
      <c r="B491" s="593"/>
      <c r="C491" s="594"/>
      <c r="D491" s="595"/>
      <c r="E491" s="596"/>
      <c r="F491" s="597"/>
      <c r="G491" s="594"/>
      <c r="H491" s="593">
        <f>SUM(H490)</f>
        <v>3</v>
      </c>
      <c r="I491" s="261"/>
      <c r="J491" s="594"/>
      <c r="K491" s="2"/>
      <c r="M491" s="349"/>
      <c r="O491" s="261"/>
      <c r="P491" s="261"/>
      <c r="Q491" s="261"/>
      <c r="R491" s="261"/>
      <c r="S491" s="261"/>
      <c r="T491" s="261"/>
      <c r="U491" s="261"/>
      <c r="V491" s="261"/>
      <c r="W491" s="261"/>
      <c r="X491" s="340"/>
      <c r="Y491" s="340"/>
    </row>
    <row r="492" spans="1:25" s="115" customFormat="1" ht="13.5" customHeight="1">
      <c r="A492" s="599">
        <v>2018</v>
      </c>
      <c r="B492" s="599">
        <v>4</v>
      </c>
      <c r="C492" s="375" t="s">
        <v>91</v>
      </c>
      <c r="D492" s="601" t="s">
        <v>178</v>
      </c>
      <c r="E492" s="602" t="s">
        <v>222</v>
      </c>
      <c r="F492" s="603">
        <v>43163</v>
      </c>
      <c r="G492" s="375" t="s">
        <v>1930</v>
      </c>
      <c r="H492" s="599">
        <v>10</v>
      </c>
      <c r="I492" s="113" t="s">
        <v>577</v>
      </c>
      <c r="J492" s="375"/>
      <c r="K492" s="113"/>
      <c r="L492" s="113"/>
      <c r="M492" s="114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</row>
    <row r="493" spans="1:25" s="115" customFormat="1">
      <c r="A493" s="599">
        <v>2018</v>
      </c>
      <c r="B493" s="599">
        <v>5</v>
      </c>
      <c r="C493" s="375" t="s">
        <v>91</v>
      </c>
      <c r="D493" s="113" t="s">
        <v>178</v>
      </c>
      <c r="E493" s="113" t="s">
        <v>227</v>
      </c>
      <c r="F493" s="604">
        <v>43240</v>
      </c>
      <c r="G493" s="605" t="s">
        <v>1931</v>
      </c>
      <c r="H493" s="599">
        <v>3</v>
      </c>
      <c r="I493" s="113" t="s">
        <v>579</v>
      </c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</row>
    <row r="494" spans="1:25" ht="13.5" customHeight="1">
      <c r="A494" s="599">
        <v>2018</v>
      </c>
      <c r="B494" s="599">
        <v>9</v>
      </c>
      <c r="C494" s="375" t="s">
        <v>91</v>
      </c>
      <c r="D494" s="636" t="s">
        <v>178</v>
      </c>
      <c r="E494" s="602" t="s">
        <v>265</v>
      </c>
      <c r="F494" s="603">
        <v>43352</v>
      </c>
      <c r="G494" s="602" t="s">
        <v>1932</v>
      </c>
      <c r="H494" s="637">
        <v>10</v>
      </c>
      <c r="I494" s="602" t="s">
        <v>581</v>
      </c>
      <c r="J494" s="338">
        <v>10</v>
      </c>
      <c r="K494" s="2" t="s">
        <v>2869</v>
      </c>
      <c r="M494" s="2"/>
    </row>
    <row r="495" spans="1:25" ht="13.5" customHeight="1">
      <c r="A495" s="599">
        <v>2018</v>
      </c>
      <c r="B495" s="593"/>
      <c r="C495" s="594"/>
      <c r="D495" s="595"/>
      <c r="E495" s="596"/>
      <c r="F495" s="597"/>
      <c r="G495" s="594"/>
      <c r="H495" s="599">
        <f>SUM(H492:H494)</f>
        <v>23</v>
      </c>
      <c r="I495" s="261"/>
      <c r="J495" s="594"/>
      <c r="K495" s="2"/>
      <c r="M495" s="349"/>
      <c r="O495" s="261"/>
      <c r="P495" s="261"/>
      <c r="Q495" s="261"/>
      <c r="R495" s="261"/>
      <c r="S495" s="261"/>
      <c r="T495" s="261"/>
      <c r="U495" s="261"/>
      <c r="V495" s="261"/>
      <c r="W495" s="261"/>
      <c r="X495" s="340"/>
      <c r="Y495" s="340"/>
    </row>
    <row r="496" spans="1:25" ht="13.5" customHeight="1">
      <c r="A496" s="606" t="s">
        <v>46</v>
      </c>
      <c r="B496" s="606"/>
      <c r="C496" s="608"/>
      <c r="D496" s="609" t="s">
        <v>584</v>
      </c>
      <c r="E496" s="610"/>
      <c r="F496" s="611"/>
      <c r="G496" s="608"/>
      <c r="H496" s="606">
        <f>H489+H491+H495</f>
        <v>54</v>
      </c>
      <c r="I496" s="612"/>
      <c r="J496" s="338"/>
      <c r="K496" s="2"/>
      <c r="M496" s="93"/>
    </row>
    <row r="497" spans="1:25" ht="13.5" customHeight="1">
      <c r="A497" s="133"/>
      <c r="D497" s="586"/>
      <c r="E497" s="73"/>
      <c r="G497" s="88"/>
      <c r="H497" s="133"/>
      <c r="I497" s="90"/>
      <c r="M497" s="93"/>
    </row>
    <row r="498" spans="1:25" ht="13.5" customHeight="1">
      <c r="A498" s="341">
        <v>2016</v>
      </c>
      <c r="B498" s="341">
        <v>3</v>
      </c>
      <c r="C498" s="269" t="s">
        <v>164</v>
      </c>
      <c r="D498" s="269" t="s">
        <v>166</v>
      </c>
      <c r="E498" s="269" t="s">
        <v>222</v>
      </c>
      <c r="F498" s="576">
        <v>42435</v>
      </c>
      <c r="G498" s="266" t="s">
        <v>2870</v>
      </c>
      <c r="H498" s="277">
        <v>3</v>
      </c>
      <c r="I498" s="372" t="s">
        <v>1494</v>
      </c>
      <c r="J498" s="269"/>
      <c r="L498" s="271"/>
      <c r="M498" s="93"/>
      <c r="N498" s="261"/>
      <c r="O498" s="261"/>
      <c r="P498" s="261"/>
      <c r="Q498" s="261"/>
      <c r="R498" s="261"/>
      <c r="S498" s="261"/>
      <c r="T498" s="261"/>
      <c r="U498" s="261"/>
      <c r="V498" s="261"/>
      <c r="W498" s="261"/>
      <c r="X498" s="340"/>
      <c r="Y498" s="340"/>
    </row>
    <row r="499" spans="1:25" ht="13.5" customHeight="1">
      <c r="A499" s="613">
        <v>2016</v>
      </c>
      <c r="B499" s="341">
        <v>3</v>
      </c>
      <c r="C499" s="269" t="s">
        <v>164</v>
      </c>
      <c r="D499" s="269" t="s">
        <v>166</v>
      </c>
      <c r="E499" s="576" t="s">
        <v>222</v>
      </c>
      <c r="F499" s="576">
        <v>42435</v>
      </c>
      <c r="G499" s="266" t="s">
        <v>2871</v>
      </c>
      <c r="H499" s="277">
        <v>7</v>
      </c>
      <c r="I499" s="372" t="s">
        <v>1911</v>
      </c>
      <c r="J499" s="269"/>
      <c r="L499" s="271"/>
      <c r="M499" s="262"/>
      <c r="N499" s="195"/>
      <c r="O499" s="261"/>
      <c r="P499" s="261"/>
      <c r="Q499" s="261"/>
      <c r="R499" s="261"/>
      <c r="S499" s="261"/>
      <c r="T499" s="261"/>
      <c r="U499" s="261"/>
      <c r="V499" s="261"/>
      <c r="W499" s="261"/>
      <c r="X499" s="340"/>
      <c r="Y499" s="340"/>
    </row>
    <row r="500" spans="1:25" ht="13.5" customHeight="1">
      <c r="A500" s="613">
        <v>2016</v>
      </c>
      <c r="B500" s="341">
        <v>3</v>
      </c>
      <c r="C500" s="269" t="s">
        <v>164</v>
      </c>
      <c r="D500" s="269" t="s">
        <v>166</v>
      </c>
      <c r="E500" s="576" t="s">
        <v>222</v>
      </c>
      <c r="F500" s="576">
        <v>42435</v>
      </c>
      <c r="G500" s="266" t="s">
        <v>2872</v>
      </c>
      <c r="H500" s="277">
        <v>3</v>
      </c>
      <c r="I500" s="372" t="s">
        <v>960</v>
      </c>
      <c r="J500" s="269"/>
      <c r="L500" s="271"/>
      <c r="M500" s="262"/>
      <c r="N500" s="186"/>
      <c r="O500" s="261"/>
      <c r="P500" s="261"/>
      <c r="Q500" s="261"/>
      <c r="R500" s="261"/>
      <c r="S500" s="261"/>
      <c r="T500" s="261"/>
      <c r="U500" s="261"/>
      <c r="V500" s="261"/>
      <c r="W500" s="261"/>
      <c r="X500" s="340"/>
      <c r="Y500" s="340"/>
    </row>
    <row r="501" spans="1:25" ht="13.5" customHeight="1">
      <c r="A501" s="613">
        <v>2016</v>
      </c>
      <c r="B501" s="341">
        <v>10</v>
      </c>
      <c r="C501" s="269" t="s">
        <v>164</v>
      </c>
      <c r="D501" s="269" t="s">
        <v>166</v>
      </c>
      <c r="E501" s="576" t="s">
        <v>227</v>
      </c>
      <c r="F501" s="576">
        <v>42652</v>
      </c>
      <c r="G501" s="614" t="s">
        <v>2873</v>
      </c>
      <c r="H501" s="341">
        <v>3</v>
      </c>
      <c r="I501" s="372" t="s">
        <v>2420</v>
      </c>
      <c r="J501" s="269"/>
      <c r="L501" s="271"/>
      <c r="M501" s="93"/>
      <c r="N501" s="352"/>
      <c r="O501" s="261"/>
      <c r="P501" s="261"/>
      <c r="Q501" s="261"/>
      <c r="R501" s="261"/>
      <c r="S501" s="261"/>
      <c r="T501" s="261"/>
      <c r="U501" s="261"/>
      <c r="V501" s="261"/>
      <c r="W501" s="261"/>
      <c r="X501" s="340"/>
      <c r="Y501" s="340"/>
    </row>
    <row r="502" spans="1:25" ht="13.5" customHeight="1">
      <c r="A502" s="613">
        <v>2016</v>
      </c>
      <c r="B502" s="341"/>
      <c r="C502" s="269"/>
      <c r="D502" s="269"/>
      <c r="E502" s="576"/>
      <c r="F502" s="576"/>
      <c r="G502" s="614"/>
      <c r="H502" s="341">
        <f>SUM(H498:H501)</f>
        <v>16</v>
      </c>
      <c r="I502" s="372"/>
      <c r="J502" s="269"/>
      <c r="L502" s="271"/>
      <c r="M502" s="93"/>
      <c r="N502" s="352"/>
      <c r="O502" s="261"/>
      <c r="P502" s="261"/>
      <c r="Q502" s="261"/>
      <c r="R502" s="261"/>
      <c r="S502" s="261"/>
      <c r="T502" s="261"/>
      <c r="U502" s="261"/>
      <c r="V502" s="261"/>
      <c r="W502" s="261"/>
      <c r="X502" s="340"/>
      <c r="Y502" s="340"/>
    </row>
    <row r="503" spans="1:25" ht="13.5" customHeight="1">
      <c r="A503" s="565">
        <v>2017</v>
      </c>
      <c r="B503" s="199">
        <v>4</v>
      </c>
      <c r="C503" s="152" t="s">
        <v>164</v>
      </c>
      <c r="D503" s="152" t="s">
        <v>166</v>
      </c>
      <c r="E503" s="567" t="s">
        <v>86</v>
      </c>
      <c r="F503" s="567">
        <v>42847</v>
      </c>
      <c r="G503" s="568" t="s">
        <v>1933</v>
      </c>
      <c r="H503" s="199">
        <v>5</v>
      </c>
      <c r="I503" s="340" t="s">
        <v>354</v>
      </c>
      <c r="J503" s="152"/>
      <c r="K503" s="340"/>
      <c r="L503" s="261"/>
      <c r="M503" s="189"/>
      <c r="N503" s="352"/>
      <c r="O503" s="261"/>
      <c r="P503" s="261"/>
      <c r="Q503" s="261"/>
      <c r="R503" s="261"/>
      <c r="S503" s="261"/>
      <c r="T503" s="261"/>
      <c r="U503" s="261"/>
      <c r="V503" s="261"/>
      <c r="W503" s="261"/>
      <c r="X503" s="340"/>
      <c r="Y503" s="340"/>
    </row>
    <row r="504" spans="1:25" ht="13.5" customHeight="1">
      <c r="A504" s="565">
        <v>2017</v>
      </c>
      <c r="B504" s="199"/>
      <c r="C504" s="152"/>
      <c r="D504" s="152"/>
      <c r="E504" s="567"/>
      <c r="F504" s="567"/>
      <c r="G504" s="568"/>
      <c r="H504" s="199">
        <f>SUM(H503)</f>
        <v>5</v>
      </c>
      <c r="I504" s="340"/>
      <c r="J504" s="152"/>
      <c r="K504" s="340"/>
      <c r="L504" s="261"/>
      <c r="M504" s="189"/>
      <c r="N504" s="352"/>
      <c r="O504" s="261"/>
      <c r="P504" s="261"/>
      <c r="Q504" s="261"/>
      <c r="R504" s="261"/>
      <c r="S504" s="261"/>
      <c r="T504" s="261"/>
      <c r="U504" s="261"/>
      <c r="V504" s="261"/>
      <c r="W504" s="261"/>
      <c r="X504" s="340"/>
      <c r="Y504" s="340"/>
    </row>
    <row r="505" spans="1:25" ht="13.5" customHeight="1">
      <c r="A505" s="569" t="s">
        <v>46</v>
      </c>
      <c r="B505" s="129"/>
      <c r="C505" s="146"/>
      <c r="D505" s="146" t="s">
        <v>595</v>
      </c>
      <c r="E505" s="571"/>
      <c r="F505" s="571"/>
      <c r="G505" s="572"/>
      <c r="H505" s="129">
        <f>H502+H504</f>
        <v>21</v>
      </c>
      <c r="I505" s="573"/>
      <c r="M505" s="93"/>
    </row>
    <row r="506" spans="1:25" ht="13.5" customHeight="1">
      <c r="E506" s="86"/>
      <c r="G506" s="575"/>
      <c r="H506" s="133"/>
      <c r="I506" s="90"/>
      <c r="M506" s="93"/>
    </row>
    <row r="507" spans="1:25" ht="13.5" customHeight="1">
      <c r="A507" s="613">
        <v>2016</v>
      </c>
      <c r="B507" s="341">
        <v>10</v>
      </c>
      <c r="C507" s="269" t="s">
        <v>164</v>
      </c>
      <c r="D507" s="269" t="s">
        <v>193</v>
      </c>
      <c r="E507" s="576" t="s">
        <v>227</v>
      </c>
      <c r="F507" s="576">
        <v>42652</v>
      </c>
      <c r="G507" s="614" t="s">
        <v>2874</v>
      </c>
      <c r="H507" s="341">
        <v>7</v>
      </c>
      <c r="I507" s="372" t="s">
        <v>2875</v>
      </c>
      <c r="J507" s="269"/>
      <c r="L507" s="271"/>
      <c r="M507" s="93"/>
      <c r="N507" s="195"/>
      <c r="Q507" s="271"/>
      <c r="R507" s="271"/>
      <c r="S507" s="352"/>
      <c r="T507" s="352"/>
      <c r="U507" s="352"/>
      <c r="V507" s="352"/>
      <c r="W507" s="352"/>
      <c r="X507" s="353"/>
      <c r="Y507" s="353"/>
    </row>
    <row r="508" spans="1:25" ht="13.5" customHeight="1">
      <c r="A508" s="613">
        <v>2016</v>
      </c>
      <c r="B508" s="341">
        <v>10</v>
      </c>
      <c r="C508" s="269" t="s">
        <v>164</v>
      </c>
      <c r="D508" s="269" t="s">
        <v>193</v>
      </c>
      <c r="E508" s="576" t="s">
        <v>227</v>
      </c>
      <c r="F508" s="576">
        <v>42652</v>
      </c>
      <c r="G508" s="614" t="s">
        <v>2876</v>
      </c>
      <c r="H508" s="341">
        <v>7</v>
      </c>
      <c r="I508" s="372" t="s">
        <v>1895</v>
      </c>
      <c r="J508" s="269"/>
      <c r="L508" s="271"/>
      <c r="M508" s="93"/>
      <c r="N508" s="195"/>
      <c r="Q508" s="271"/>
      <c r="R508" s="271"/>
      <c r="S508" s="352"/>
      <c r="T508" s="352"/>
      <c r="U508" s="352"/>
      <c r="V508" s="352"/>
      <c r="W508" s="352"/>
      <c r="X508" s="353"/>
      <c r="Y508" s="353"/>
    </row>
    <row r="509" spans="1:25" ht="13.5" customHeight="1">
      <c r="A509" s="613">
        <v>2016</v>
      </c>
      <c r="B509" s="341"/>
      <c r="C509" s="269"/>
      <c r="D509" s="269"/>
      <c r="E509" s="576"/>
      <c r="F509" s="576"/>
      <c r="G509" s="614"/>
      <c r="H509" s="341">
        <f>SUM(H507:H508)</f>
        <v>14</v>
      </c>
      <c r="I509" s="372"/>
      <c r="J509" s="269"/>
      <c r="L509" s="271"/>
      <c r="M509" s="93"/>
      <c r="N509" s="195"/>
      <c r="Q509" s="271"/>
      <c r="R509" s="271"/>
      <c r="S509" s="352"/>
      <c r="T509" s="352"/>
      <c r="U509" s="352"/>
      <c r="V509" s="352"/>
      <c r="W509" s="352"/>
      <c r="X509" s="353"/>
      <c r="Y509" s="353"/>
    </row>
    <row r="510" spans="1:25" ht="13.5" customHeight="1">
      <c r="A510" s="199">
        <v>2017</v>
      </c>
      <c r="B510" s="565">
        <v>5</v>
      </c>
      <c r="C510" s="152" t="s">
        <v>164</v>
      </c>
      <c r="D510" s="583" t="s">
        <v>193</v>
      </c>
      <c r="E510" s="116" t="s">
        <v>227</v>
      </c>
      <c r="F510" s="567">
        <v>42876</v>
      </c>
      <c r="G510" s="152" t="s">
        <v>1936</v>
      </c>
      <c r="H510" s="199">
        <v>10</v>
      </c>
      <c r="I510" s="340" t="s">
        <v>1937</v>
      </c>
      <c r="J510" s="152"/>
      <c r="M510" s="189"/>
      <c r="N510" s="352"/>
      <c r="Q510" s="271"/>
      <c r="R510" s="271"/>
      <c r="S510" s="271"/>
      <c r="T510" s="271"/>
      <c r="U510" s="271"/>
      <c r="V510" s="271"/>
      <c r="W510" s="271"/>
      <c r="X510" s="372"/>
      <c r="Y510" s="372"/>
    </row>
    <row r="511" spans="1:25" ht="13.5" customHeight="1">
      <c r="A511" s="199">
        <v>2017</v>
      </c>
      <c r="B511" s="565">
        <v>5</v>
      </c>
      <c r="C511" s="152" t="s">
        <v>164</v>
      </c>
      <c r="D511" s="583" t="s">
        <v>193</v>
      </c>
      <c r="E511" s="116" t="s">
        <v>227</v>
      </c>
      <c r="F511" s="567">
        <v>42876</v>
      </c>
      <c r="G511" s="152" t="s">
        <v>1938</v>
      </c>
      <c r="H511" s="199">
        <v>7</v>
      </c>
      <c r="I511" s="340" t="s">
        <v>1939</v>
      </c>
      <c r="J511" s="152"/>
      <c r="M511" s="189"/>
      <c r="N511" s="195"/>
      <c r="O511" s="271"/>
      <c r="P511" s="271"/>
      <c r="Q511" s="195"/>
      <c r="R511" s="195"/>
      <c r="S511" s="195"/>
      <c r="T511" s="195"/>
      <c r="U511" s="195"/>
      <c r="V511" s="195"/>
      <c r="W511" s="195"/>
      <c r="X511" s="197"/>
      <c r="Y511" s="197"/>
    </row>
    <row r="512" spans="1:25" ht="13.5" customHeight="1">
      <c r="A512" s="199">
        <v>2017</v>
      </c>
      <c r="B512" s="565"/>
      <c r="C512" s="152"/>
      <c r="D512" s="583"/>
      <c r="E512" s="116"/>
      <c r="F512" s="567"/>
      <c r="G512" s="152"/>
      <c r="H512" s="199">
        <f>SUM(H510:H511)</f>
        <v>17</v>
      </c>
      <c r="I512" s="340"/>
      <c r="J512" s="152"/>
      <c r="M512" s="189"/>
      <c r="N512" s="195"/>
      <c r="O512" s="271"/>
      <c r="P512" s="271"/>
      <c r="Q512" s="195"/>
      <c r="R512" s="195"/>
      <c r="S512" s="195"/>
      <c r="T512" s="195"/>
      <c r="U512" s="195"/>
      <c r="V512" s="195"/>
      <c r="W512" s="195"/>
      <c r="X512" s="197"/>
      <c r="Y512" s="197"/>
    </row>
    <row r="513" spans="1:25" s="115" customFormat="1" ht="13.5" customHeight="1">
      <c r="A513" s="111">
        <v>2018</v>
      </c>
      <c r="B513" s="579">
        <v>3</v>
      </c>
      <c r="C513" s="170" t="s">
        <v>164</v>
      </c>
      <c r="D513" s="615" t="s">
        <v>193</v>
      </c>
      <c r="E513" s="107" t="s">
        <v>66</v>
      </c>
      <c r="F513" s="581">
        <v>43177</v>
      </c>
      <c r="G513" s="170" t="s">
        <v>1940</v>
      </c>
      <c r="H513" s="111">
        <v>5</v>
      </c>
      <c r="I513" s="115" t="s">
        <v>352</v>
      </c>
      <c r="J513" s="170"/>
      <c r="L513" s="113"/>
      <c r="M513" s="114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</row>
    <row r="514" spans="1:25" s="115" customFormat="1" ht="13.5" customHeight="1">
      <c r="A514" s="111">
        <v>2018</v>
      </c>
      <c r="B514" s="579">
        <v>3</v>
      </c>
      <c r="C514" s="170" t="s">
        <v>164</v>
      </c>
      <c r="D514" s="615" t="s">
        <v>193</v>
      </c>
      <c r="E514" s="107" t="s">
        <v>66</v>
      </c>
      <c r="F514" s="581">
        <v>43177</v>
      </c>
      <c r="G514" s="170" t="s">
        <v>1940</v>
      </c>
      <c r="H514" s="111">
        <v>5</v>
      </c>
      <c r="I514" s="115" t="s">
        <v>354</v>
      </c>
      <c r="J514" s="170"/>
      <c r="L514" s="113"/>
      <c r="M514" s="114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</row>
    <row r="515" spans="1:25" s="115" customFormat="1" ht="13.5" customHeight="1">
      <c r="A515" s="111">
        <v>2018</v>
      </c>
      <c r="B515" s="579"/>
      <c r="C515" s="170"/>
      <c r="D515" s="615"/>
      <c r="E515" s="107"/>
      <c r="F515" s="581"/>
      <c r="G515" s="170"/>
      <c r="H515" s="111">
        <f>SUM(H513:H514)</f>
        <v>10</v>
      </c>
      <c r="J515" s="170"/>
      <c r="L515" s="113"/>
      <c r="M515" s="114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</row>
    <row r="516" spans="1:25" ht="13.5" customHeight="1">
      <c r="A516" s="129" t="s">
        <v>46</v>
      </c>
      <c r="B516" s="569"/>
      <c r="C516" s="146"/>
      <c r="D516" s="585" t="s">
        <v>598</v>
      </c>
      <c r="E516" s="125"/>
      <c r="F516" s="571"/>
      <c r="G516" s="146"/>
      <c r="H516" s="129">
        <f>H509+H512+H515</f>
        <v>41</v>
      </c>
      <c r="I516" s="573"/>
      <c r="M516" s="93"/>
    </row>
    <row r="517" spans="1:25" ht="13.5" customHeight="1">
      <c r="A517" s="153"/>
      <c r="B517" s="661"/>
      <c r="C517" s="157"/>
      <c r="D517" s="616"/>
      <c r="E517" s="154"/>
      <c r="F517" s="617"/>
      <c r="G517" s="157"/>
      <c r="H517" s="153"/>
      <c r="I517" s="123"/>
      <c r="M517" s="93"/>
    </row>
    <row r="518" spans="1:25" ht="13.5" customHeight="1">
      <c r="A518" s="111">
        <v>2018</v>
      </c>
      <c r="B518" s="111">
        <v>9</v>
      </c>
      <c r="C518" s="107" t="s">
        <v>53</v>
      </c>
      <c r="D518" s="171" t="s">
        <v>599</v>
      </c>
      <c r="E518" s="107" t="s">
        <v>265</v>
      </c>
      <c r="F518" s="581">
        <v>43352</v>
      </c>
      <c r="G518" s="107" t="s">
        <v>1942</v>
      </c>
      <c r="H518" s="172">
        <v>3</v>
      </c>
      <c r="I518" s="107" t="s">
        <v>601</v>
      </c>
      <c r="J518" s="88">
        <v>7</v>
      </c>
      <c r="K518" s="90" t="s">
        <v>2877</v>
      </c>
      <c r="M518" s="2"/>
    </row>
    <row r="519" spans="1:25" ht="13.5" customHeight="1">
      <c r="A519" s="111">
        <v>2018</v>
      </c>
      <c r="B519" s="111"/>
      <c r="C519" s="107"/>
      <c r="D519" s="171"/>
      <c r="E519" s="107"/>
      <c r="F519" s="581"/>
      <c r="G519" s="107"/>
      <c r="H519" s="172">
        <f>H518</f>
        <v>3</v>
      </c>
      <c r="I519" s="107"/>
      <c r="M519" s="2"/>
    </row>
    <row r="520" spans="1:25" ht="13.5" customHeight="1">
      <c r="A520" s="129" t="s">
        <v>46</v>
      </c>
      <c r="B520" s="569"/>
      <c r="C520" s="146"/>
      <c r="D520" s="585" t="s">
        <v>603</v>
      </c>
      <c r="E520" s="125"/>
      <c r="F520" s="571"/>
      <c r="G520" s="146"/>
      <c r="H520" s="129">
        <f>H519</f>
        <v>3</v>
      </c>
      <c r="I520" s="573"/>
      <c r="M520" s="2"/>
    </row>
    <row r="521" spans="1:25" ht="13.5" customHeight="1">
      <c r="A521" s="153"/>
      <c r="B521" s="661"/>
      <c r="C521" s="157"/>
      <c r="D521" s="616"/>
      <c r="E521" s="154"/>
      <c r="F521" s="617"/>
      <c r="G521" s="157"/>
      <c r="H521" s="153"/>
      <c r="I521" s="123"/>
      <c r="M521" s="93"/>
    </row>
    <row r="522" spans="1:25" ht="13.5" customHeight="1">
      <c r="A522" s="111">
        <v>2018</v>
      </c>
      <c r="B522" s="111">
        <v>4</v>
      </c>
      <c r="C522" s="107" t="s">
        <v>53</v>
      </c>
      <c r="D522" s="171" t="s">
        <v>1597</v>
      </c>
      <c r="E522" s="107" t="s">
        <v>346</v>
      </c>
      <c r="F522" s="581">
        <v>43219</v>
      </c>
      <c r="G522" s="107" t="s">
        <v>1944</v>
      </c>
      <c r="H522" s="172">
        <v>5</v>
      </c>
      <c r="I522" s="107" t="s">
        <v>435</v>
      </c>
      <c r="J522" s="88">
        <v>3</v>
      </c>
      <c r="K522" s="90" t="s">
        <v>2878</v>
      </c>
      <c r="M522" s="2"/>
    </row>
    <row r="523" spans="1:25" ht="13.5" customHeight="1">
      <c r="A523" s="111">
        <v>2018</v>
      </c>
      <c r="B523" s="111">
        <v>9</v>
      </c>
      <c r="C523" s="107" t="s">
        <v>53</v>
      </c>
      <c r="D523" s="171" t="s">
        <v>1597</v>
      </c>
      <c r="E523" s="107" t="s">
        <v>265</v>
      </c>
      <c r="F523" s="581">
        <v>43352</v>
      </c>
      <c r="G523" s="107" t="s">
        <v>1945</v>
      </c>
      <c r="H523" s="172">
        <v>10</v>
      </c>
      <c r="I523" s="107" t="s">
        <v>429</v>
      </c>
      <c r="J523" s="88">
        <v>3</v>
      </c>
      <c r="K523" s="90" t="s">
        <v>2878</v>
      </c>
      <c r="M523" s="2"/>
    </row>
    <row r="524" spans="1:25" ht="13.5" customHeight="1">
      <c r="A524" s="111">
        <v>2018</v>
      </c>
      <c r="B524" s="111">
        <v>11</v>
      </c>
      <c r="C524" s="107" t="s">
        <v>53</v>
      </c>
      <c r="D524" s="171" t="s">
        <v>1597</v>
      </c>
      <c r="E524" s="107" t="s">
        <v>112</v>
      </c>
      <c r="F524" s="581">
        <v>43422</v>
      </c>
      <c r="G524" s="107" t="s">
        <v>1946</v>
      </c>
      <c r="H524" s="172">
        <v>5</v>
      </c>
      <c r="I524" s="107" t="s">
        <v>248</v>
      </c>
      <c r="J524" s="88">
        <v>3</v>
      </c>
      <c r="K524" s="90" t="s">
        <v>2878</v>
      </c>
      <c r="M524" s="2"/>
    </row>
    <row r="525" spans="1:25" ht="13.5" customHeight="1">
      <c r="A525" s="111">
        <v>2018</v>
      </c>
      <c r="B525" s="111"/>
      <c r="C525" s="107"/>
      <c r="D525" s="171"/>
      <c r="E525" s="107"/>
      <c r="F525" s="581"/>
      <c r="G525" s="107"/>
      <c r="H525" s="172">
        <f>SUM(H522:H524)</f>
        <v>20</v>
      </c>
      <c r="I525" s="107"/>
      <c r="M525" s="2"/>
    </row>
    <row r="526" spans="1:25" ht="13.5" customHeight="1">
      <c r="A526" s="129" t="s">
        <v>46</v>
      </c>
      <c r="B526" s="569"/>
      <c r="C526" s="146"/>
      <c r="D526" s="585" t="s">
        <v>1950</v>
      </c>
      <c r="E526" s="125"/>
      <c r="F526" s="571"/>
      <c r="G526" s="146"/>
      <c r="H526" s="129">
        <f>H525</f>
        <v>20</v>
      </c>
      <c r="I526" s="573"/>
      <c r="M526" s="2"/>
    </row>
    <row r="527" spans="1:25" ht="13.5" customHeight="1">
      <c r="A527" s="133"/>
      <c r="B527" s="84"/>
      <c r="D527" s="586"/>
      <c r="E527" s="73"/>
      <c r="G527" s="88"/>
      <c r="H527" s="133"/>
      <c r="I527" s="90"/>
      <c r="M527" s="93"/>
    </row>
    <row r="528" spans="1:25" ht="13.5" customHeight="1">
      <c r="A528" s="341">
        <v>2016</v>
      </c>
      <c r="B528" s="341">
        <v>6</v>
      </c>
      <c r="C528" s="269" t="s">
        <v>53</v>
      </c>
      <c r="D528" s="269" t="s">
        <v>1628</v>
      </c>
      <c r="E528" s="269" t="s">
        <v>55</v>
      </c>
      <c r="F528" s="576">
        <v>42518</v>
      </c>
      <c r="G528" s="266" t="s">
        <v>1952</v>
      </c>
      <c r="H528" s="277">
        <v>5</v>
      </c>
      <c r="I528" s="666" t="s">
        <v>435</v>
      </c>
      <c r="J528" s="269"/>
      <c r="L528" s="271"/>
      <c r="M528" s="262"/>
      <c r="N528" s="473"/>
      <c r="O528" s="271"/>
      <c r="P528" s="271"/>
      <c r="Q528" s="352"/>
      <c r="R528" s="352"/>
      <c r="S528" s="271"/>
      <c r="T528" s="271"/>
      <c r="U528" s="271"/>
      <c r="V528" s="271"/>
      <c r="W528" s="271"/>
      <c r="X528" s="372"/>
      <c r="Y528" s="372"/>
    </row>
    <row r="529" spans="1:25" ht="13.5" customHeight="1">
      <c r="A529" s="341">
        <v>2016</v>
      </c>
      <c r="B529" s="341"/>
      <c r="C529" s="269"/>
      <c r="D529" s="269"/>
      <c r="E529" s="269"/>
      <c r="F529" s="576"/>
      <c r="G529" s="266"/>
      <c r="H529" s="277">
        <f>SUM(H528)</f>
        <v>5</v>
      </c>
      <c r="I529" s="666"/>
      <c r="J529" s="269"/>
      <c r="L529" s="271"/>
      <c r="M529" s="262"/>
      <c r="N529" s="473"/>
      <c r="O529" s="271"/>
      <c r="P529" s="271"/>
      <c r="Q529" s="352"/>
      <c r="R529" s="352"/>
      <c r="S529" s="271"/>
      <c r="T529" s="271"/>
      <c r="U529" s="271"/>
      <c r="V529" s="271"/>
      <c r="W529" s="271"/>
      <c r="X529" s="372"/>
      <c r="Y529" s="372"/>
    </row>
    <row r="530" spans="1:25" ht="13.5" customHeight="1">
      <c r="A530" s="199">
        <v>2017</v>
      </c>
      <c r="B530" s="199">
        <v>10</v>
      </c>
      <c r="C530" s="152" t="s">
        <v>53</v>
      </c>
      <c r="D530" s="152" t="s">
        <v>1628</v>
      </c>
      <c r="E530" s="152" t="s">
        <v>819</v>
      </c>
      <c r="F530" s="567">
        <v>43037</v>
      </c>
      <c r="G530" s="116" t="s">
        <v>1953</v>
      </c>
      <c r="H530" s="469">
        <v>5</v>
      </c>
      <c r="I530" s="667" t="s">
        <v>435</v>
      </c>
      <c r="J530" s="152"/>
      <c r="K530" s="340"/>
      <c r="L530" s="261"/>
      <c r="M530" s="189"/>
      <c r="N530" s="261"/>
      <c r="O530" s="261"/>
      <c r="P530" s="261"/>
      <c r="Q530" s="261"/>
      <c r="R530" s="261"/>
      <c r="S530" s="261"/>
      <c r="T530" s="261"/>
      <c r="U530" s="261"/>
      <c r="V530" s="261"/>
      <c r="W530" s="261"/>
      <c r="X530" s="340"/>
      <c r="Y530" s="340"/>
    </row>
    <row r="531" spans="1:25" ht="13.5" customHeight="1">
      <c r="A531" s="199">
        <v>2017</v>
      </c>
      <c r="B531" s="199">
        <v>11</v>
      </c>
      <c r="C531" s="152" t="s">
        <v>53</v>
      </c>
      <c r="D531" s="152" t="s">
        <v>1628</v>
      </c>
      <c r="E531" s="152" t="s">
        <v>500</v>
      </c>
      <c r="F531" s="567">
        <v>43051</v>
      </c>
      <c r="G531" s="116" t="s">
        <v>1953</v>
      </c>
      <c r="H531" s="469">
        <v>5</v>
      </c>
      <c r="I531" s="667" t="s">
        <v>435</v>
      </c>
      <c r="J531" s="152"/>
      <c r="K531" s="340"/>
      <c r="L531" s="261"/>
      <c r="M531" s="189"/>
      <c r="N531" s="261"/>
      <c r="O531" s="261"/>
      <c r="P531" s="261"/>
      <c r="Q531" s="261"/>
      <c r="R531" s="261"/>
      <c r="S531" s="261"/>
      <c r="T531" s="261"/>
      <c r="U531" s="261"/>
      <c r="V531" s="261"/>
      <c r="W531" s="261"/>
      <c r="X531" s="340"/>
      <c r="Y531" s="340"/>
    </row>
    <row r="532" spans="1:25" ht="13.5" customHeight="1">
      <c r="A532" s="199">
        <v>2017</v>
      </c>
      <c r="B532" s="199"/>
      <c r="C532" s="152"/>
      <c r="D532" s="152"/>
      <c r="E532" s="152"/>
      <c r="F532" s="567"/>
      <c r="G532" s="116"/>
      <c r="H532" s="469">
        <f>SUM(H530:H531)</f>
        <v>10</v>
      </c>
      <c r="I532" s="667"/>
      <c r="J532" s="152"/>
      <c r="K532" s="340"/>
      <c r="L532" s="261"/>
      <c r="M532" s="189"/>
      <c r="N532" s="261"/>
      <c r="O532" s="261"/>
      <c r="P532" s="261"/>
      <c r="Q532" s="261"/>
      <c r="R532" s="261"/>
      <c r="S532" s="261"/>
      <c r="T532" s="261"/>
      <c r="U532" s="261"/>
      <c r="V532" s="261"/>
      <c r="W532" s="261"/>
      <c r="X532" s="340"/>
      <c r="Y532" s="340"/>
    </row>
    <row r="533" spans="1:25" s="115" customFormat="1" ht="13.5" customHeight="1">
      <c r="A533" s="111">
        <v>2018</v>
      </c>
      <c r="B533" s="111">
        <v>11</v>
      </c>
      <c r="C533" s="170" t="s">
        <v>53</v>
      </c>
      <c r="D533" s="170" t="s">
        <v>1628</v>
      </c>
      <c r="E533" s="170" t="s">
        <v>94</v>
      </c>
      <c r="F533" s="581">
        <v>43408</v>
      </c>
      <c r="G533" s="107" t="s">
        <v>2879</v>
      </c>
      <c r="H533" s="172">
        <v>5</v>
      </c>
      <c r="I533" s="668" t="s">
        <v>435</v>
      </c>
      <c r="J533" s="170"/>
      <c r="L533" s="113"/>
      <c r="M533" s="114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</row>
    <row r="534" spans="1:25" ht="13.5" customHeight="1">
      <c r="A534" s="111">
        <v>2018</v>
      </c>
      <c r="B534" s="199"/>
      <c r="C534" s="152"/>
      <c r="D534" s="152"/>
      <c r="E534" s="152"/>
      <c r="F534" s="567"/>
      <c r="G534" s="116"/>
      <c r="H534" s="172">
        <f>SUM(H533)</f>
        <v>5</v>
      </c>
      <c r="I534" s="667"/>
      <c r="J534" s="152"/>
      <c r="K534" s="340"/>
      <c r="L534" s="261"/>
      <c r="M534" s="189"/>
      <c r="N534" s="261"/>
      <c r="O534" s="261"/>
      <c r="P534" s="261"/>
      <c r="Q534" s="261"/>
      <c r="R534" s="261"/>
      <c r="S534" s="261"/>
      <c r="T534" s="261"/>
      <c r="U534" s="261"/>
      <c r="V534" s="261"/>
      <c r="W534" s="261"/>
      <c r="X534" s="340"/>
      <c r="Y534" s="340"/>
    </row>
    <row r="535" spans="1:25" ht="13.5" customHeight="1">
      <c r="A535" s="129" t="s">
        <v>46</v>
      </c>
      <c r="B535" s="129"/>
      <c r="C535" s="146"/>
      <c r="D535" s="146" t="s">
        <v>1959</v>
      </c>
      <c r="E535" s="146"/>
      <c r="F535" s="571"/>
      <c r="G535" s="125"/>
      <c r="H535" s="264">
        <f>H529+H532+H534</f>
        <v>20</v>
      </c>
      <c r="I535" s="146"/>
      <c r="M535" s="93"/>
    </row>
    <row r="536" spans="1:25" ht="13.5" customHeight="1">
      <c r="A536" s="133"/>
      <c r="G536" s="73"/>
      <c r="I536" s="669"/>
      <c r="M536" s="93"/>
    </row>
    <row r="537" spans="1:25" ht="13.5" customHeight="1">
      <c r="A537" s="341">
        <v>2016</v>
      </c>
      <c r="B537" s="341">
        <v>2</v>
      </c>
      <c r="C537" s="269" t="s">
        <v>164</v>
      </c>
      <c r="D537" s="576" t="s">
        <v>1629</v>
      </c>
      <c r="E537" s="269" t="s">
        <v>433</v>
      </c>
      <c r="F537" s="576">
        <v>42420</v>
      </c>
      <c r="G537" s="266" t="s">
        <v>2880</v>
      </c>
      <c r="H537" s="277">
        <v>10</v>
      </c>
      <c r="I537" s="269" t="s">
        <v>626</v>
      </c>
      <c r="J537" s="269"/>
      <c r="L537" s="271"/>
      <c r="M537" s="262"/>
      <c r="N537" s="113"/>
      <c r="O537" s="195"/>
      <c r="P537" s="195"/>
      <c r="Q537" s="296"/>
      <c r="R537" s="296"/>
      <c r="S537" s="296"/>
      <c r="T537" s="296"/>
      <c r="U537" s="296"/>
      <c r="V537" s="296"/>
      <c r="W537" s="296"/>
      <c r="X537" s="472"/>
      <c r="Y537" s="472"/>
    </row>
    <row r="538" spans="1:25" ht="13.5" customHeight="1">
      <c r="A538" s="341">
        <v>2016</v>
      </c>
      <c r="B538" s="341">
        <v>5</v>
      </c>
      <c r="C538" s="269" t="s">
        <v>164</v>
      </c>
      <c r="D538" s="576" t="s">
        <v>1629</v>
      </c>
      <c r="E538" s="269" t="s">
        <v>86</v>
      </c>
      <c r="F538" s="576">
        <v>42504</v>
      </c>
      <c r="G538" s="266" t="s">
        <v>2880</v>
      </c>
      <c r="H538" s="277">
        <v>5</v>
      </c>
      <c r="I538" s="269" t="s">
        <v>352</v>
      </c>
      <c r="J538" s="269"/>
      <c r="L538" s="271"/>
      <c r="M538" s="296"/>
      <c r="N538" s="113"/>
      <c r="O538" s="352"/>
      <c r="P538" s="352"/>
      <c r="Q538" s="271"/>
      <c r="R538" s="271"/>
      <c r="S538" s="271"/>
      <c r="T538" s="271"/>
      <c r="U538" s="271"/>
      <c r="V538" s="271"/>
      <c r="W538" s="271"/>
      <c r="X538" s="372"/>
      <c r="Y538" s="372"/>
    </row>
    <row r="539" spans="1:25" ht="13.5" customHeight="1">
      <c r="A539" s="341">
        <v>2016</v>
      </c>
      <c r="B539" s="341">
        <v>5</v>
      </c>
      <c r="C539" s="269" t="s">
        <v>164</v>
      </c>
      <c r="D539" s="576" t="s">
        <v>1629</v>
      </c>
      <c r="E539" s="269" t="s">
        <v>86</v>
      </c>
      <c r="F539" s="576">
        <v>42504</v>
      </c>
      <c r="G539" s="266" t="s">
        <v>2881</v>
      </c>
      <c r="H539" s="277">
        <v>5</v>
      </c>
      <c r="I539" s="269" t="s">
        <v>354</v>
      </c>
      <c r="J539" s="269"/>
      <c r="L539" s="271"/>
      <c r="M539" s="93"/>
      <c r="O539" s="296"/>
      <c r="P539" s="296"/>
      <c r="Q539" s="271"/>
      <c r="R539" s="271"/>
      <c r="S539" s="271"/>
      <c r="T539" s="271"/>
      <c r="U539" s="271"/>
      <c r="V539" s="271"/>
      <c r="W539" s="271"/>
      <c r="X539" s="372"/>
      <c r="Y539" s="372"/>
    </row>
    <row r="540" spans="1:25" ht="13.5" customHeight="1">
      <c r="A540" s="341">
        <v>2016</v>
      </c>
      <c r="B540" s="341">
        <v>6</v>
      </c>
      <c r="C540" s="269" t="s">
        <v>164</v>
      </c>
      <c r="D540" s="576" t="s">
        <v>1629</v>
      </c>
      <c r="E540" s="269" t="s">
        <v>227</v>
      </c>
      <c r="F540" s="576">
        <v>42533</v>
      </c>
      <c r="G540" s="266" t="s">
        <v>2882</v>
      </c>
      <c r="H540" s="341">
        <v>3</v>
      </c>
      <c r="I540" s="372" t="s">
        <v>2883</v>
      </c>
      <c r="J540" s="269"/>
      <c r="L540" s="271"/>
      <c r="M540" s="262"/>
      <c r="N540" s="271"/>
      <c r="O540" s="271"/>
      <c r="P540" s="271"/>
      <c r="Q540" s="352"/>
      <c r="R540" s="352"/>
      <c r="S540" s="195"/>
      <c r="T540" s="195"/>
      <c r="U540" s="195"/>
      <c r="V540" s="195"/>
      <c r="W540" s="195"/>
      <c r="X540" s="197"/>
      <c r="Y540" s="197"/>
    </row>
    <row r="541" spans="1:25" ht="13.5" customHeight="1">
      <c r="A541" s="341">
        <v>2016</v>
      </c>
      <c r="B541" s="341">
        <v>6</v>
      </c>
      <c r="C541" s="269" t="s">
        <v>164</v>
      </c>
      <c r="D541" s="576" t="s">
        <v>1629</v>
      </c>
      <c r="E541" s="269" t="s">
        <v>227</v>
      </c>
      <c r="F541" s="576">
        <v>42533</v>
      </c>
      <c r="G541" s="266" t="s">
        <v>2880</v>
      </c>
      <c r="H541" s="341">
        <v>7</v>
      </c>
      <c r="I541" s="372" t="s">
        <v>2884</v>
      </c>
      <c r="J541" s="269"/>
      <c r="L541" s="271"/>
      <c r="M541" s="93"/>
      <c r="N541" s="352"/>
      <c r="O541" s="271"/>
      <c r="P541" s="271"/>
      <c r="Q541" s="271"/>
      <c r="R541" s="271"/>
      <c r="S541" s="271"/>
      <c r="T541" s="271"/>
      <c r="U541" s="271"/>
      <c r="V541" s="271"/>
      <c r="W541" s="271"/>
      <c r="X541" s="372"/>
      <c r="Y541" s="372"/>
    </row>
    <row r="542" spans="1:25" ht="13.5" customHeight="1">
      <c r="A542" s="341">
        <v>2016</v>
      </c>
      <c r="B542" s="341"/>
      <c r="C542" s="269"/>
      <c r="D542" s="576"/>
      <c r="E542" s="269"/>
      <c r="F542" s="576"/>
      <c r="G542" s="266"/>
      <c r="H542" s="341">
        <f>SUM(H537:H541)</f>
        <v>30</v>
      </c>
      <c r="I542" s="372"/>
      <c r="J542" s="269"/>
      <c r="L542" s="271"/>
      <c r="M542" s="93"/>
      <c r="N542" s="352"/>
      <c r="O542" s="271"/>
      <c r="P542" s="271"/>
      <c r="Q542" s="271"/>
      <c r="R542" s="271"/>
      <c r="S542" s="271"/>
      <c r="T542" s="271"/>
      <c r="U542" s="271"/>
      <c r="V542" s="271"/>
      <c r="W542" s="271"/>
      <c r="X542" s="372"/>
      <c r="Y542" s="372"/>
    </row>
    <row r="543" spans="1:25" ht="13.5" customHeight="1">
      <c r="A543" s="129" t="s">
        <v>46</v>
      </c>
      <c r="B543" s="129"/>
      <c r="C543" s="146"/>
      <c r="D543" s="571" t="s">
        <v>2885</v>
      </c>
      <c r="E543" s="146"/>
      <c r="F543" s="571"/>
      <c r="G543" s="125"/>
      <c r="H543" s="129">
        <f>H542</f>
        <v>30</v>
      </c>
      <c r="I543" s="573"/>
      <c r="M543" s="93"/>
    </row>
    <row r="544" spans="1:25" ht="13.5" customHeight="1">
      <c r="A544" s="133"/>
      <c r="D544" s="86"/>
      <c r="G544" s="73"/>
      <c r="H544" s="133"/>
      <c r="I544" s="90"/>
      <c r="M544" s="93"/>
    </row>
    <row r="545" spans="1:25" ht="13.5" customHeight="1">
      <c r="A545" s="341">
        <v>2016</v>
      </c>
      <c r="B545" s="341">
        <v>6</v>
      </c>
      <c r="C545" s="269" t="s">
        <v>91</v>
      </c>
      <c r="D545" s="576" t="s">
        <v>126</v>
      </c>
      <c r="E545" s="269" t="s">
        <v>227</v>
      </c>
      <c r="F545" s="576">
        <v>42533</v>
      </c>
      <c r="G545" s="266" t="s">
        <v>2886</v>
      </c>
      <c r="H545" s="341">
        <v>7</v>
      </c>
      <c r="I545" s="372" t="s">
        <v>2887</v>
      </c>
      <c r="J545" s="269"/>
      <c r="L545" s="271"/>
      <c r="M545" s="296"/>
      <c r="N545" s="271"/>
      <c r="O545" s="271"/>
      <c r="P545" s="271"/>
      <c r="S545" s="195"/>
      <c r="T545" s="195"/>
      <c r="U545" s="195"/>
      <c r="V545" s="195"/>
      <c r="W545" s="195"/>
      <c r="X545" s="197"/>
      <c r="Y545" s="197"/>
    </row>
    <row r="546" spans="1:25" ht="13.5" customHeight="1">
      <c r="A546" s="613">
        <v>2016</v>
      </c>
      <c r="B546" s="341">
        <v>10</v>
      </c>
      <c r="C546" s="269" t="s">
        <v>91</v>
      </c>
      <c r="D546" s="269" t="s">
        <v>126</v>
      </c>
      <c r="E546" s="576" t="s">
        <v>227</v>
      </c>
      <c r="F546" s="576">
        <v>42652</v>
      </c>
      <c r="G546" s="614" t="s">
        <v>2888</v>
      </c>
      <c r="H546" s="341">
        <v>7</v>
      </c>
      <c r="I546" s="372" t="s">
        <v>2889</v>
      </c>
      <c r="J546" s="269"/>
      <c r="L546" s="271"/>
      <c r="M546" s="93"/>
      <c r="N546" s="271"/>
      <c r="O546" s="271"/>
      <c r="P546" s="271"/>
      <c r="Q546" s="195"/>
      <c r="R546" s="195"/>
      <c r="S546" s="195"/>
      <c r="T546" s="195"/>
      <c r="U546" s="195"/>
      <c r="V546" s="195"/>
      <c r="W546" s="195"/>
      <c r="X546" s="197"/>
      <c r="Y546" s="197"/>
    </row>
    <row r="547" spans="1:25" ht="13.5" customHeight="1">
      <c r="A547" s="613">
        <v>2016</v>
      </c>
      <c r="B547" s="341">
        <v>10</v>
      </c>
      <c r="C547" s="269" t="s">
        <v>91</v>
      </c>
      <c r="D547" s="269" t="s">
        <v>126</v>
      </c>
      <c r="E547" s="576" t="s">
        <v>819</v>
      </c>
      <c r="F547" s="576">
        <v>42666</v>
      </c>
      <c r="G547" s="614" t="s">
        <v>2890</v>
      </c>
      <c r="H547" s="341">
        <v>10</v>
      </c>
      <c r="I547" s="372" t="s">
        <v>236</v>
      </c>
      <c r="J547" s="269"/>
      <c r="L547" s="271"/>
      <c r="M547" s="262"/>
      <c r="N547" s="271"/>
      <c r="O547" s="271"/>
      <c r="P547" s="271"/>
      <c r="Q547" s="195"/>
      <c r="R547" s="195"/>
      <c r="S547" s="195"/>
      <c r="T547" s="195"/>
      <c r="U547" s="195"/>
      <c r="V547" s="195"/>
      <c r="W547" s="195"/>
      <c r="X547" s="197"/>
      <c r="Y547" s="197"/>
    </row>
    <row r="548" spans="1:25" ht="13.5" customHeight="1">
      <c r="A548" s="613">
        <v>2016</v>
      </c>
      <c r="B548" s="341"/>
      <c r="C548" s="269"/>
      <c r="D548" s="269"/>
      <c r="E548" s="576"/>
      <c r="F548" s="576"/>
      <c r="G548" s="614"/>
      <c r="H548" s="341">
        <f>SUM(H545:H547)</f>
        <v>24</v>
      </c>
      <c r="I548" s="372"/>
      <c r="J548" s="269"/>
      <c r="L548" s="271"/>
      <c r="M548" s="262"/>
      <c r="N548" s="271"/>
      <c r="O548" s="271"/>
      <c r="P548" s="271"/>
      <c r="Q548" s="195"/>
      <c r="R548" s="195"/>
      <c r="S548" s="195"/>
      <c r="T548" s="195"/>
      <c r="U548" s="195"/>
      <c r="V548" s="195"/>
      <c r="W548" s="195"/>
      <c r="X548" s="197"/>
      <c r="Y548" s="197"/>
    </row>
    <row r="549" spans="1:25" ht="13.5" customHeight="1">
      <c r="A549" s="565">
        <v>2017</v>
      </c>
      <c r="B549" s="199">
        <v>3</v>
      </c>
      <c r="C549" s="152" t="s">
        <v>91</v>
      </c>
      <c r="D549" s="152" t="s">
        <v>126</v>
      </c>
      <c r="E549" s="566" t="s">
        <v>222</v>
      </c>
      <c r="F549" s="567">
        <v>42799</v>
      </c>
      <c r="G549" s="568" t="s">
        <v>1960</v>
      </c>
      <c r="H549" s="199">
        <v>7</v>
      </c>
      <c r="I549" s="340" t="s">
        <v>1961</v>
      </c>
      <c r="J549" s="152"/>
      <c r="K549" s="340"/>
      <c r="L549" s="261"/>
      <c r="M549" s="189"/>
      <c r="N549" s="271"/>
      <c r="Q549" s="195"/>
      <c r="R549" s="195"/>
      <c r="S549" s="195"/>
      <c r="T549" s="195"/>
      <c r="U549" s="195"/>
      <c r="V549" s="195"/>
      <c r="W549" s="195"/>
      <c r="X549" s="197"/>
      <c r="Y549" s="197"/>
    </row>
    <row r="550" spans="1:25" ht="13.5" customHeight="1">
      <c r="A550" s="199">
        <v>2017</v>
      </c>
      <c r="B550" s="565">
        <v>5</v>
      </c>
      <c r="C550" s="152" t="s">
        <v>91</v>
      </c>
      <c r="D550" s="583" t="s">
        <v>126</v>
      </c>
      <c r="E550" s="116" t="s">
        <v>227</v>
      </c>
      <c r="F550" s="567">
        <v>42876</v>
      </c>
      <c r="G550" s="152" t="s">
        <v>1962</v>
      </c>
      <c r="H550" s="199">
        <v>7</v>
      </c>
      <c r="I550" s="340" t="s">
        <v>1963</v>
      </c>
      <c r="J550" s="152"/>
      <c r="M550" s="189"/>
      <c r="N550" s="113"/>
      <c r="O550" s="195"/>
      <c r="P550" s="195"/>
      <c r="Q550" s="195"/>
      <c r="R550" s="195"/>
      <c r="S550" s="271"/>
      <c r="T550" s="271"/>
      <c r="U550" s="271"/>
      <c r="V550" s="271"/>
      <c r="W550" s="271"/>
      <c r="X550" s="372"/>
      <c r="Y550" s="372"/>
    </row>
    <row r="551" spans="1:25" ht="13.5" customHeight="1">
      <c r="A551" s="199">
        <v>2017</v>
      </c>
      <c r="B551" s="565">
        <v>5</v>
      </c>
      <c r="C551" s="152" t="s">
        <v>91</v>
      </c>
      <c r="D551" s="583" t="s">
        <v>126</v>
      </c>
      <c r="E551" s="116" t="s">
        <v>227</v>
      </c>
      <c r="F551" s="567">
        <v>42876</v>
      </c>
      <c r="G551" s="152" t="s">
        <v>1964</v>
      </c>
      <c r="H551" s="199">
        <v>3</v>
      </c>
      <c r="I551" s="340" t="s">
        <v>1965</v>
      </c>
      <c r="J551" s="152"/>
      <c r="M551" s="189"/>
      <c r="N551" s="271"/>
      <c r="O551" s="195"/>
      <c r="P551" s="195"/>
      <c r="Q551" s="195"/>
      <c r="R551" s="195"/>
      <c r="S551" s="271"/>
      <c r="T551" s="271"/>
      <c r="U551" s="271"/>
      <c r="V551" s="271"/>
      <c r="W551" s="271"/>
      <c r="X551" s="372"/>
      <c r="Y551" s="372"/>
    </row>
    <row r="552" spans="1:25" ht="13.5" customHeight="1">
      <c r="A552" s="199">
        <v>2017</v>
      </c>
      <c r="B552" s="565">
        <v>5</v>
      </c>
      <c r="C552" s="152" t="s">
        <v>91</v>
      </c>
      <c r="D552" s="583" t="s">
        <v>126</v>
      </c>
      <c r="E552" s="116" t="s">
        <v>1663</v>
      </c>
      <c r="F552" s="567">
        <v>42883</v>
      </c>
      <c r="G552" s="152" t="s">
        <v>1964</v>
      </c>
      <c r="H552" s="199">
        <v>5</v>
      </c>
      <c r="I552" s="340" t="s">
        <v>1966</v>
      </c>
      <c r="J552" s="152"/>
      <c r="M552" s="189"/>
      <c r="O552" s="195"/>
      <c r="P552" s="195"/>
      <c r="Q552" s="195"/>
      <c r="R552" s="195"/>
      <c r="S552" s="271"/>
      <c r="T552" s="271"/>
      <c r="U552" s="271"/>
      <c r="V552" s="271"/>
      <c r="W552" s="271"/>
      <c r="X552" s="372"/>
      <c r="Y552" s="372"/>
    </row>
    <row r="553" spans="1:25" ht="13.5" customHeight="1">
      <c r="A553" s="199">
        <v>2017</v>
      </c>
      <c r="B553" s="565">
        <v>10</v>
      </c>
      <c r="C553" s="152" t="s">
        <v>91</v>
      </c>
      <c r="D553" s="583" t="s">
        <v>126</v>
      </c>
      <c r="E553" s="116" t="s">
        <v>819</v>
      </c>
      <c r="F553" s="567">
        <v>43037</v>
      </c>
      <c r="G553" s="152" t="s">
        <v>1967</v>
      </c>
      <c r="H553" s="199">
        <v>10</v>
      </c>
      <c r="I553" s="340" t="s">
        <v>236</v>
      </c>
      <c r="J553" s="152"/>
      <c r="M553" s="189"/>
      <c r="O553" s="195"/>
      <c r="P553" s="195"/>
      <c r="Q553" s="195"/>
      <c r="R553" s="195"/>
      <c r="S553" s="271"/>
      <c r="T553" s="271"/>
      <c r="U553" s="271"/>
      <c r="V553" s="271"/>
      <c r="W553" s="271"/>
      <c r="X553" s="372"/>
      <c r="Y553" s="372"/>
    </row>
    <row r="554" spans="1:25" ht="13.5" customHeight="1">
      <c r="A554" s="199">
        <v>2017</v>
      </c>
      <c r="B554" s="565">
        <v>11</v>
      </c>
      <c r="C554" s="152" t="s">
        <v>91</v>
      </c>
      <c r="D554" s="583" t="s">
        <v>126</v>
      </c>
      <c r="E554" s="116" t="s">
        <v>500</v>
      </c>
      <c r="F554" s="567">
        <v>43051</v>
      </c>
      <c r="G554" s="152" t="s">
        <v>1968</v>
      </c>
      <c r="H554" s="199">
        <v>10</v>
      </c>
      <c r="I554" s="340" t="s">
        <v>236</v>
      </c>
      <c r="J554" s="152"/>
      <c r="M554" s="189"/>
      <c r="O554" s="195"/>
      <c r="P554" s="195"/>
      <c r="Q554" s="195"/>
      <c r="R554" s="195"/>
      <c r="S554" s="271"/>
      <c r="T554" s="271"/>
      <c r="U554" s="271"/>
      <c r="V554" s="271"/>
      <c r="W554" s="271"/>
      <c r="X554" s="372"/>
      <c r="Y554" s="372"/>
    </row>
    <row r="555" spans="1:25" ht="13.5" customHeight="1">
      <c r="A555" s="199">
        <v>2017</v>
      </c>
      <c r="B555" s="565"/>
      <c r="C555" s="152"/>
      <c r="D555" s="583"/>
      <c r="E555" s="116"/>
      <c r="F555" s="567"/>
      <c r="G555" s="152"/>
      <c r="H555" s="199">
        <f>SUM(H549:H554)</f>
        <v>42</v>
      </c>
      <c r="I555" s="340"/>
      <c r="J555" s="152"/>
      <c r="M555" s="189"/>
      <c r="O555" s="195"/>
      <c r="P555" s="195"/>
      <c r="Q555" s="195"/>
      <c r="R555" s="195"/>
      <c r="S555" s="271"/>
      <c r="T555" s="271"/>
      <c r="U555" s="271"/>
      <c r="V555" s="271"/>
      <c r="W555" s="271"/>
      <c r="X555" s="372"/>
      <c r="Y555" s="372"/>
    </row>
    <row r="556" spans="1:25" s="115" customFormat="1">
      <c r="A556" s="111">
        <v>2018</v>
      </c>
      <c r="B556" s="111">
        <v>5</v>
      </c>
      <c r="C556" s="170" t="s">
        <v>91</v>
      </c>
      <c r="D556" s="115" t="s">
        <v>126</v>
      </c>
      <c r="E556" s="115" t="s">
        <v>227</v>
      </c>
      <c r="F556" s="584">
        <v>43240</v>
      </c>
      <c r="G556" s="136" t="s">
        <v>1969</v>
      </c>
      <c r="H556" s="111">
        <v>10</v>
      </c>
      <c r="I556" s="115" t="s">
        <v>610</v>
      </c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</row>
    <row r="557" spans="1:25" s="115" customFormat="1">
      <c r="A557" s="111">
        <v>2018</v>
      </c>
      <c r="B557" s="111">
        <v>5</v>
      </c>
      <c r="C557" s="170" t="s">
        <v>91</v>
      </c>
      <c r="D557" s="115" t="s">
        <v>126</v>
      </c>
      <c r="E557" s="115" t="s">
        <v>227</v>
      </c>
      <c r="F557" s="584">
        <v>43240</v>
      </c>
      <c r="G557" s="136" t="s">
        <v>1970</v>
      </c>
      <c r="H557" s="111">
        <v>7</v>
      </c>
      <c r="I557" s="115" t="s">
        <v>612</v>
      </c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</row>
    <row r="558" spans="1:25" s="115" customFormat="1">
      <c r="A558" s="111">
        <v>2018</v>
      </c>
      <c r="B558" s="111">
        <v>11</v>
      </c>
      <c r="C558" s="170" t="s">
        <v>91</v>
      </c>
      <c r="D558" s="115" t="s">
        <v>126</v>
      </c>
      <c r="E558" s="115" t="s">
        <v>500</v>
      </c>
      <c r="F558" s="584">
        <v>43415</v>
      </c>
      <c r="G558" s="136" t="s">
        <v>1971</v>
      </c>
      <c r="H558" s="111">
        <v>5</v>
      </c>
      <c r="I558" s="115" t="s">
        <v>236</v>
      </c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</row>
    <row r="559" spans="1:25" s="115" customFormat="1">
      <c r="A559" s="111">
        <v>2018</v>
      </c>
      <c r="B559" s="111">
        <v>11</v>
      </c>
      <c r="C559" s="170" t="s">
        <v>91</v>
      </c>
      <c r="D559" s="115" t="s">
        <v>126</v>
      </c>
      <c r="E559" s="115" t="s">
        <v>500</v>
      </c>
      <c r="F559" s="584">
        <v>43415</v>
      </c>
      <c r="G559" s="136" t="s">
        <v>1971</v>
      </c>
      <c r="H559" s="111">
        <v>5</v>
      </c>
      <c r="I559" s="115" t="s">
        <v>273</v>
      </c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</row>
    <row r="560" spans="1:25" s="115" customFormat="1">
      <c r="A560" s="111">
        <v>2018</v>
      </c>
      <c r="B560" s="111"/>
      <c r="C560" s="111"/>
      <c r="F560" s="584"/>
      <c r="G560" s="136"/>
      <c r="H560" s="111">
        <f>SUM(H556:H559)</f>
        <v>27</v>
      </c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</row>
    <row r="561" spans="1:25" ht="13.5" customHeight="1">
      <c r="A561" s="129" t="s">
        <v>46</v>
      </c>
      <c r="B561" s="569"/>
      <c r="C561" s="146"/>
      <c r="D561" s="585" t="s">
        <v>614</v>
      </c>
      <c r="E561" s="125"/>
      <c r="F561" s="571"/>
      <c r="G561" s="146"/>
      <c r="H561" s="129">
        <f>H548+H555+H560</f>
        <v>93</v>
      </c>
      <c r="I561" s="573"/>
      <c r="M561" s="93"/>
    </row>
    <row r="562" spans="1:25" ht="13.5" customHeight="1">
      <c r="A562" s="133"/>
      <c r="B562" s="84"/>
      <c r="D562" s="586"/>
      <c r="E562" s="73"/>
      <c r="G562" s="88"/>
      <c r="H562" s="133"/>
      <c r="I562" s="90"/>
      <c r="M562" s="93"/>
    </row>
    <row r="563" spans="1:25" ht="13.5" customHeight="1">
      <c r="A563" s="588">
        <v>2016</v>
      </c>
      <c r="B563" s="588">
        <v>3</v>
      </c>
      <c r="C563" s="589" t="s">
        <v>91</v>
      </c>
      <c r="D563" s="589" t="s">
        <v>211</v>
      </c>
      <c r="E563" s="589" t="s">
        <v>222</v>
      </c>
      <c r="F563" s="590">
        <v>42435</v>
      </c>
      <c r="G563" s="592" t="s">
        <v>2891</v>
      </c>
      <c r="H563" s="621">
        <v>3</v>
      </c>
      <c r="I563" s="271" t="s">
        <v>1037</v>
      </c>
      <c r="J563" s="589"/>
      <c r="K563" s="670"/>
      <c r="L563" s="271"/>
      <c r="M563" s="262"/>
      <c r="N563" s="271"/>
      <c r="O563" s="195"/>
      <c r="P563" s="195"/>
      <c r="Q563" s="271"/>
      <c r="R563" s="271"/>
      <c r="S563" s="271"/>
      <c r="T563" s="271"/>
      <c r="U563" s="271"/>
      <c r="V563" s="271"/>
      <c r="W563" s="271"/>
      <c r="X563" s="372"/>
      <c r="Y563" s="372"/>
    </row>
    <row r="564" spans="1:25" ht="13.5" customHeight="1">
      <c r="A564" s="588">
        <v>2016</v>
      </c>
      <c r="B564" s="588">
        <v>6</v>
      </c>
      <c r="C564" s="589" t="s">
        <v>91</v>
      </c>
      <c r="D564" s="590" t="s">
        <v>211</v>
      </c>
      <c r="E564" s="589" t="s">
        <v>227</v>
      </c>
      <c r="F564" s="590">
        <v>42533</v>
      </c>
      <c r="G564" s="592" t="s">
        <v>2892</v>
      </c>
      <c r="H564" s="588">
        <v>7</v>
      </c>
      <c r="I564" s="271" t="s">
        <v>2893</v>
      </c>
      <c r="J564" s="589"/>
      <c r="K564" s="2"/>
      <c r="L564" s="271"/>
      <c r="M564" s="296"/>
      <c r="N564" s="271"/>
      <c r="O564" s="195"/>
      <c r="P564" s="195"/>
      <c r="Q564" s="271"/>
      <c r="R564" s="271"/>
      <c r="S564" s="271"/>
      <c r="T564" s="271"/>
      <c r="U564" s="271"/>
      <c r="V564" s="271"/>
      <c r="W564" s="271"/>
      <c r="X564" s="372"/>
      <c r="Y564" s="372"/>
    </row>
    <row r="565" spans="1:25" ht="13.5" customHeight="1">
      <c r="A565" s="588">
        <v>2016</v>
      </c>
      <c r="B565" s="588"/>
      <c r="C565" s="589"/>
      <c r="D565" s="590"/>
      <c r="E565" s="589"/>
      <c r="F565" s="590"/>
      <c r="G565" s="592"/>
      <c r="H565" s="588">
        <f>SUM(H563:H564)</f>
        <v>10</v>
      </c>
      <c r="I565" s="271"/>
      <c r="J565" s="589"/>
      <c r="K565" s="2"/>
      <c r="L565" s="271"/>
      <c r="M565" s="296"/>
      <c r="N565" s="271"/>
      <c r="O565" s="195"/>
      <c r="P565" s="195"/>
      <c r="Q565" s="271"/>
      <c r="R565" s="271"/>
      <c r="S565" s="271"/>
      <c r="T565" s="271"/>
      <c r="U565" s="271"/>
      <c r="V565" s="271"/>
      <c r="W565" s="271"/>
      <c r="X565" s="372"/>
      <c r="Y565" s="372"/>
    </row>
    <row r="566" spans="1:25" s="340" customFormat="1" ht="13.5" customHeight="1">
      <c r="A566" s="598">
        <v>2017</v>
      </c>
      <c r="B566" s="593">
        <v>9</v>
      </c>
      <c r="C566" s="594" t="s">
        <v>91</v>
      </c>
      <c r="D566" s="594" t="s">
        <v>211</v>
      </c>
      <c r="E566" s="597" t="s">
        <v>461</v>
      </c>
      <c r="F566" s="597">
        <v>43002</v>
      </c>
      <c r="G566" s="596" t="s">
        <v>1972</v>
      </c>
      <c r="H566" s="664">
        <v>5</v>
      </c>
      <c r="I566" s="261" t="s">
        <v>236</v>
      </c>
      <c r="J566" s="594"/>
      <c r="K566" s="261"/>
      <c r="L566" s="261"/>
      <c r="M566" s="189"/>
      <c r="N566" s="261"/>
      <c r="O566" s="261"/>
      <c r="P566" s="261"/>
      <c r="Q566" s="261"/>
      <c r="R566" s="261"/>
      <c r="S566" s="261"/>
      <c r="T566" s="261"/>
      <c r="U566" s="261"/>
      <c r="V566" s="261"/>
      <c r="W566" s="261"/>
    </row>
    <row r="567" spans="1:25" s="340" customFormat="1" ht="13.5" customHeight="1">
      <c r="A567" s="598">
        <v>2017</v>
      </c>
      <c r="B567" s="593">
        <v>9</v>
      </c>
      <c r="C567" s="594" t="s">
        <v>91</v>
      </c>
      <c r="D567" s="594" t="s">
        <v>211</v>
      </c>
      <c r="E567" s="597" t="s">
        <v>461</v>
      </c>
      <c r="F567" s="597">
        <v>43002</v>
      </c>
      <c r="G567" s="596" t="s">
        <v>1972</v>
      </c>
      <c r="H567" s="664">
        <v>5</v>
      </c>
      <c r="I567" s="261" t="s">
        <v>273</v>
      </c>
      <c r="J567" s="594"/>
      <c r="K567" s="261"/>
      <c r="L567" s="2" t="s">
        <v>2894</v>
      </c>
      <c r="M567" s="189"/>
      <c r="N567" s="261"/>
      <c r="O567" s="261"/>
      <c r="P567" s="261"/>
      <c r="Q567" s="261"/>
      <c r="R567" s="261"/>
      <c r="S567" s="261"/>
      <c r="T567" s="261"/>
      <c r="U567" s="261"/>
      <c r="V567" s="261"/>
      <c r="W567" s="261"/>
    </row>
    <row r="568" spans="1:25" s="340" customFormat="1" ht="13.5" customHeight="1">
      <c r="A568" s="598">
        <v>2017</v>
      </c>
      <c r="B568" s="593"/>
      <c r="C568" s="594"/>
      <c r="D568" s="594"/>
      <c r="E568" s="597"/>
      <c r="F568" s="597"/>
      <c r="G568" s="596"/>
      <c r="H568" s="664">
        <f>SUM(H566:H567)</f>
        <v>10</v>
      </c>
      <c r="I568" s="261"/>
      <c r="J568" s="594"/>
      <c r="K568" s="261"/>
      <c r="L568" s="261"/>
      <c r="M568" s="189"/>
      <c r="N568" s="261"/>
      <c r="O568" s="261"/>
      <c r="P568" s="261"/>
      <c r="Q568" s="261"/>
      <c r="R568" s="261"/>
      <c r="S568" s="261"/>
      <c r="T568" s="261"/>
      <c r="U568" s="261"/>
      <c r="V568" s="261"/>
      <c r="W568" s="261"/>
    </row>
    <row r="569" spans="1:25" s="115" customFormat="1">
      <c r="A569" s="599">
        <v>2018</v>
      </c>
      <c r="B569" s="599">
        <v>5</v>
      </c>
      <c r="C569" s="375" t="s">
        <v>91</v>
      </c>
      <c r="D569" s="113" t="s">
        <v>1599</v>
      </c>
      <c r="E569" s="113" t="s">
        <v>227</v>
      </c>
      <c r="F569" s="604">
        <v>43240</v>
      </c>
      <c r="G569" s="605" t="s">
        <v>1973</v>
      </c>
      <c r="H569" s="599">
        <v>3</v>
      </c>
      <c r="I569" s="113" t="s">
        <v>616</v>
      </c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</row>
    <row r="570" spans="1:25" s="115" customFormat="1">
      <c r="A570" s="599">
        <v>2018</v>
      </c>
      <c r="B570" s="599"/>
      <c r="C570" s="599"/>
      <c r="D570" s="113"/>
      <c r="E570" s="113"/>
      <c r="F570" s="671"/>
      <c r="G570" s="672"/>
      <c r="H570" s="599">
        <f>H569</f>
        <v>3</v>
      </c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</row>
    <row r="571" spans="1:25" ht="13.5" customHeight="1">
      <c r="A571" s="569" t="s">
        <v>46</v>
      </c>
      <c r="B571" s="129"/>
      <c r="C571" s="146"/>
      <c r="D571" s="146" t="s">
        <v>617</v>
      </c>
      <c r="E571" s="571"/>
      <c r="F571" s="571"/>
      <c r="G571" s="125"/>
      <c r="H571" s="264">
        <f>H565+H568+H570</f>
        <v>23</v>
      </c>
      <c r="I571" s="573"/>
      <c r="M571" s="93"/>
    </row>
    <row r="572" spans="1:25" ht="13.5" customHeight="1">
      <c r="E572" s="86"/>
      <c r="G572" s="73"/>
      <c r="I572" s="90"/>
      <c r="M572" s="93"/>
    </row>
    <row r="573" spans="1:25" ht="13.5" customHeight="1">
      <c r="A573" s="613">
        <v>2016</v>
      </c>
      <c r="B573" s="341">
        <v>2</v>
      </c>
      <c r="C573" s="269" t="s">
        <v>53</v>
      </c>
      <c r="D573" s="269" t="s">
        <v>144</v>
      </c>
      <c r="E573" s="576" t="s">
        <v>81</v>
      </c>
      <c r="F573" s="576">
        <v>42406</v>
      </c>
      <c r="G573" s="266" t="s">
        <v>618</v>
      </c>
      <c r="H573" s="277">
        <v>5</v>
      </c>
      <c r="I573" s="372" t="s">
        <v>248</v>
      </c>
      <c r="J573" s="269"/>
      <c r="L573" s="271"/>
      <c r="M573" s="262"/>
      <c r="N573" s="271"/>
      <c r="O573" s="195"/>
      <c r="P573" s="195"/>
      <c r="Q573" s="195"/>
      <c r="R573" s="195"/>
      <c r="S573" s="352"/>
      <c r="T573" s="352"/>
      <c r="U573" s="352"/>
      <c r="V573" s="352"/>
      <c r="W573" s="352"/>
      <c r="X573" s="353"/>
      <c r="Y573" s="353"/>
    </row>
    <row r="574" spans="1:25" ht="13.5" customHeight="1">
      <c r="A574" s="613">
        <v>2016</v>
      </c>
      <c r="B574" s="341"/>
      <c r="C574" s="269"/>
      <c r="D574" s="269"/>
      <c r="E574" s="576"/>
      <c r="F574" s="576"/>
      <c r="G574" s="266"/>
      <c r="H574" s="277">
        <f>SUM(H573)</f>
        <v>5</v>
      </c>
      <c r="I574" s="372"/>
      <c r="J574" s="269"/>
      <c r="L574" s="271"/>
      <c r="M574" s="262"/>
      <c r="N574" s="271"/>
      <c r="O574" s="195"/>
      <c r="P574" s="195"/>
      <c r="Q574" s="195"/>
      <c r="R574" s="195"/>
      <c r="S574" s="352"/>
      <c r="T574" s="352"/>
      <c r="U574" s="352"/>
      <c r="V574" s="352"/>
      <c r="W574" s="352"/>
      <c r="X574" s="353"/>
      <c r="Y574" s="353"/>
    </row>
    <row r="575" spans="1:25" ht="16.149999999999999" customHeight="1">
      <c r="A575" s="111">
        <v>2018</v>
      </c>
      <c r="B575" s="111">
        <v>9</v>
      </c>
      <c r="C575" s="107" t="s">
        <v>53</v>
      </c>
      <c r="D575" s="170" t="s">
        <v>144</v>
      </c>
      <c r="E575" s="107" t="s">
        <v>265</v>
      </c>
      <c r="F575" s="581">
        <v>43352</v>
      </c>
      <c r="G575" s="107" t="s">
        <v>1974</v>
      </c>
      <c r="H575" s="172">
        <v>3</v>
      </c>
      <c r="I575" s="107" t="s">
        <v>620</v>
      </c>
      <c r="J575" s="88">
        <v>3</v>
      </c>
      <c r="K575" s="90" t="s">
        <v>2895</v>
      </c>
      <c r="M575" s="2"/>
    </row>
    <row r="576" spans="1:25">
      <c r="A576" s="111">
        <v>2018</v>
      </c>
      <c r="B576" s="111">
        <v>9</v>
      </c>
      <c r="C576" s="107" t="s">
        <v>53</v>
      </c>
      <c r="D576" s="170" t="s">
        <v>144</v>
      </c>
      <c r="E576" s="107" t="s">
        <v>265</v>
      </c>
      <c r="F576" s="581">
        <v>43352</v>
      </c>
      <c r="G576" s="107" t="s">
        <v>1975</v>
      </c>
      <c r="H576" s="172">
        <v>7</v>
      </c>
      <c r="I576" s="107" t="s">
        <v>622</v>
      </c>
      <c r="J576" s="88">
        <v>10</v>
      </c>
      <c r="K576" s="90" t="s">
        <v>2896</v>
      </c>
      <c r="M576" s="2"/>
    </row>
    <row r="577" spans="1:25">
      <c r="A577" s="111">
        <v>2018</v>
      </c>
      <c r="B577" s="111"/>
      <c r="C577" s="107"/>
      <c r="D577" s="171"/>
      <c r="E577" s="107"/>
      <c r="F577" s="581"/>
      <c r="G577" s="107"/>
      <c r="H577" s="172">
        <f>SUM(H575:H576)</f>
        <v>10</v>
      </c>
      <c r="I577" s="107"/>
      <c r="M577" s="2"/>
    </row>
    <row r="578" spans="1:25" ht="13.5" customHeight="1">
      <c r="A578" s="569" t="s">
        <v>46</v>
      </c>
      <c r="B578" s="129"/>
      <c r="C578" s="146"/>
      <c r="D578" s="146" t="s">
        <v>624</v>
      </c>
      <c r="E578" s="571"/>
      <c r="F578" s="571"/>
      <c r="G578" s="125"/>
      <c r="H578" s="264">
        <f>H574+H577</f>
        <v>15</v>
      </c>
      <c r="I578" s="573"/>
      <c r="M578" s="93"/>
    </row>
    <row r="579" spans="1:25" ht="13.5" customHeight="1">
      <c r="E579" s="86"/>
      <c r="G579" s="73"/>
      <c r="I579" s="90"/>
      <c r="M579" s="93"/>
    </row>
    <row r="580" spans="1:25" ht="13.5" customHeight="1">
      <c r="A580" s="341">
        <v>2016</v>
      </c>
      <c r="B580" s="613">
        <v>2</v>
      </c>
      <c r="C580" s="269" t="s">
        <v>91</v>
      </c>
      <c r="D580" s="576" t="s">
        <v>165</v>
      </c>
      <c r="E580" s="269" t="s">
        <v>58</v>
      </c>
      <c r="F580" s="576">
        <v>42414</v>
      </c>
      <c r="G580" s="266" t="s">
        <v>2897</v>
      </c>
      <c r="H580" s="277">
        <v>10</v>
      </c>
      <c r="I580" s="269" t="s">
        <v>626</v>
      </c>
      <c r="J580" s="269"/>
      <c r="L580" s="271"/>
      <c r="M580" s="93"/>
      <c r="O580" s="271"/>
      <c r="P580" s="271"/>
      <c r="Q580" s="374"/>
      <c r="R580" s="374"/>
      <c r="S580" s="113"/>
      <c r="T580" s="113"/>
      <c r="U580" s="113"/>
      <c r="V580" s="113"/>
      <c r="W580" s="113"/>
      <c r="X580" s="115"/>
      <c r="Y580" s="115"/>
    </row>
    <row r="581" spans="1:25" ht="13.5" customHeight="1">
      <c r="A581" s="613">
        <v>2016</v>
      </c>
      <c r="B581" s="341">
        <v>3</v>
      </c>
      <c r="C581" s="269" t="s">
        <v>91</v>
      </c>
      <c r="D581" s="269" t="s">
        <v>165</v>
      </c>
      <c r="E581" s="576" t="s">
        <v>222</v>
      </c>
      <c r="F581" s="576">
        <v>42435</v>
      </c>
      <c r="G581" s="266" t="s">
        <v>2898</v>
      </c>
      <c r="H581" s="277">
        <v>7</v>
      </c>
      <c r="I581" s="372" t="s">
        <v>258</v>
      </c>
      <c r="J581" s="269"/>
      <c r="L581" s="271"/>
      <c r="M581" s="93"/>
      <c r="N581" s="271"/>
      <c r="O581" s="271"/>
      <c r="P581" s="271"/>
      <c r="Q581" s="195"/>
      <c r="R581" s="195"/>
      <c r="S581" s="113"/>
      <c r="T581" s="113"/>
      <c r="U581" s="113"/>
      <c r="V581" s="113"/>
      <c r="W581" s="113"/>
      <c r="X581" s="115"/>
      <c r="Y581" s="115"/>
    </row>
    <row r="582" spans="1:25" ht="13.5" customHeight="1">
      <c r="A582" s="613">
        <v>2016</v>
      </c>
      <c r="B582" s="341">
        <v>3</v>
      </c>
      <c r="C582" s="269" t="s">
        <v>91</v>
      </c>
      <c r="D582" s="269" t="s">
        <v>165</v>
      </c>
      <c r="E582" s="576" t="s">
        <v>222</v>
      </c>
      <c r="F582" s="576">
        <v>42435</v>
      </c>
      <c r="G582" s="266" t="s">
        <v>2899</v>
      </c>
      <c r="H582" s="277">
        <v>10</v>
      </c>
      <c r="I582" s="372" t="s">
        <v>1380</v>
      </c>
      <c r="J582" s="269"/>
      <c r="L582" s="271"/>
      <c r="M582" s="93"/>
      <c r="N582" s="271"/>
      <c r="O582" s="374"/>
      <c r="P582" s="374"/>
      <c r="Q582" s="374"/>
      <c r="R582" s="374"/>
      <c r="S582" s="113"/>
      <c r="T582" s="113"/>
      <c r="U582" s="113"/>
      <c r="V582" s="113"/>
      <c r="W582" s="113"/>
      <c r="X582" s="115"/>
      <c r="Y582" s="115"/>
    </row>
    <row r="583" spans="1:25" ht="13.5" customHeight="1">
      <c r="A583" s="613">
        <v>2016</v>
      </c>
      <c r="B583" s="341">
        <v>3</v>
      </c>
      <c r="C583" s="269" t="s">
        <v>91</v>
      </c>
      <c r="D583" s="269" t="s">
        <v>165</v>
      </c>
      <c r="E583" s="576" t="s">
        <v>222</v>
      </c>
      <c r="F583" s="576">
        <v>42435</v>
      </c>
      <c r="G583" s="266" t="s">
        <v>2900</v>
      </c>
      <c r="H583" s="277">
        <v>7</v>
      </c>
      <c r="I583" s="372" t="s">
        <v>2276</v>
      </c>
      <c r="J583" s="269"/>
      <c r="L583" s="271"/>
      <c r="M583" s="93"/>
      <c r="N583" s="271"/>
      <c r="O583" s="195"/>
      <c r="P583" s="195"/>
      <c r="Q583" s="261"/>
      <c r="R583" s="261"/>
      <c r="S583" s="261"/>
      <c r="T583" s="261"/>
      <c r="U583" s="261"/>
      <c r="V583" s="261"/>
      <c r="W583" s="261"/>
      <c r="X583" s="340"/>
      <c r="Y583" s="340"/>
    </row>
    <row r="584" spans="1:25" ht="13.5" customHeight="1">
      <c r="A584" s="341">
        <v>2016</v>
      </c>
      <c r="B584" s="341">
        <v>6</v>
      </c>
      <c r="C584" s="269" t="s">
        <v>91</v>
      </c>
      <c r="D584" s="576" t="s">
        <v>165</v>
      </c>
      <c r="E584" s="269" t="s">
        <v>227</v>
      </c>
      <c r="F584" s="576">
        <v>42533</v>
      </c>
      <c r="G584" s="266" t="s">
        <v>2897</v>
      </c>
      <c r="H584" s="341">
        <v>7</v>
      </c>
      <c r="I584" s="372" t="s">
        <v>1914</v>
      </c>
      <c r="J584" s="269"/>
      <c r="L584" s="271"/>
      <c r="M584" s="296"/>
      <c r="N584" s="271"/>
      <c r="O584" s="374"/>
      <c r="P584" s="374"/>
      <c r="Q584" s="374"/>
      <c r="R584" s="374"/>
      <c r="S584" s="474"/>
      <c r="T584" s="474"/>
      <c r="U584" s="474"/>
      <c r="V584" s="474"/>
      <c r="W584" s="474"/>
      <c r="X584" s="475"/>
      <c r="Y584" s="475"/>
    </row>
    <row r="585" spans="1:25" ht="13.5" customHeight="1">
      <c r="A585" s="341">
        <v>2016</v>
      </c>
      <c r="B585" s="341">
        <v>6</v>
      </c>
      <c r="C585" s="269" t="s">
        <v>91</v>
      </c>
      <c r="D585" s="576" t="s">
        <v>165</v>
      </c>
      <c r="E585" s="269" t="s">
        <v>2702</v>
      </c>
      <c r="F585" s="576">
        <v>42540</v>
      </c>
      <c r="G585" s="266" t="s">
        <v>2897</v>
      </c>
      <c r="H585" s="341">
        <v>15</v>
      </c>
      <c r="I585" s="372" t="s">
        <v>2901</v>
      </c>
      <c r="J585" s="269"/>
      <c r="L585" s="271"/>
      <c r="M585" s="262"/>
      <c r="N585" s="113"/>
      <c r="O585" s="261"/>
      <c r="P585" s="261"/>
      <c r="Q585" s="352"/>
      <c r="R585" s="352"/>
      <c r="S585" s="352"/>
      <c r="T585" s="352"/>
      <c r="U585" s="352"/>
      <c r="V585" s="352"/>
      <c r="W585" s="352"/>
      <c r="X585" s="353"/>
      <c r="Y585" s="353"/>
    </row>
    <row r="586" spans="1:25" ht="13.5" customHeight="1">
      <c r="A586" s="613">
        <v>2016</v>
      </c>
      <c r="B586" s="341">
        <v>10</v>
      </c>
      <c r="C586" s="269" t="s">
        <v>91</v>
      </c>
      <c r="D586" s="269" t="s">
        <v>165</v>
      </c>
      <c r="E586" s="576" t="s">
        <v>227</v>
      </c>
      <c r="F586" s="576">
        <v>42652</v>
      </c>
      <c r="G586" s="614" t="s">
        <v>2902</v>
      </c>
      <c r="H586" s="341">
        <v>7</v>
      </c>
      <c r="I586" s="372" t="s">
        <v>2328</v>
      </c>
      <c r="J586" s="269"/>
      <c r="L586" s="271"/>
      <c r="M586" s="93"/>
      <c r="N586" s="271"/>
      <c r="O586" s="374"/>
      <c r="P586" s="374"/>
      <c r="Q586" s="352"/>
      <c r="R586" s="352"/>
      <c r="S586" s="186"/>
      <c r="T586" s="186"/>
      <c r="U586" s="186"/>
      <c r="V586" s="186"/>
      <c r="W586" s="186"/>
      <c r="X586" s="188"/>
      <c r="Y586" s="188"/>
    </row>
    <row r="587" spans="1:25" ht="13.5" customHeight="1">
      <c r="A587" s="613">
        <v>2016</v>
      </c>
      <c r="B587" s="341"/>
      <c r="C587" s="269"/>
      <c r="D587" s="269"/>
      <c r="E587" s="576"/>
      <c r="F587" s="576"/>
      <c r="G587" s="614"/>
      <c r="H587" s="341">
        <f>SUM(H580:H586)</f>
        <v>63</v>
      </c>
      <c r="I587" s="372"/>
      <c r="J587" s="269"/>
      <c r="L587" s="271"/>
      <c r="M587" s="93"/>
      <c r="N587" s="271"/>
      <c r="O587" s="374"/>
      <c r="P587" s="374"/>
      <c r="Q587" s="352"/>
      <c r="R587" s="352"/>
      <c r="S587" s="186"/>
      <c r="T587" s="186"/>
      <c r="U587" s="186"/>
      <c r="V587" s="186"/>
      <c r="W587" s="186"/>
      <c r="X587" s="188"/>
      <c r="Y587" s="188"/>
    </row>
    <row r="588" spans="1:25" ht="13.5" customHeight="1">
      <c r="A588" s="199">
        <v>2017</v>
      </c>
      <c r="B588" s="199">
        <v>9</v>
      </c>
      <c r="C588" s="152" t="s">
        <v>91</v>
      </c>
      <c r="D588" s="583" t="s">
        <v>165</v>
      </c>
      <c r="E588" s="116" t="s">
        <v>227</v>
      </c>
      <c r="F588" s="567">
        <v>42988</v>
      </c>
      <c r="G588" s="152" t="s">
        <v>1977</v>
      </c>
      <c r="H588" s="199">
        <v>3</v>
      </c>
      <c r="I588" s="340" t="s">
        <v>1978</v>
      </c>
      <c r="J588" s="152"/>
      <c r="M588" s="349"/>
      <c r="O588" s="195"/>
      <c r="P588" s="195"/>
      <c r="Q588" s="195"/>
      <c r="R588" s="195"/>
      <c r="S588" s="374"/>
      <c r="T588" s="374"/>
      <c r="U588" s="374"/>
      <c r="V588" s="374"/>
      <c r="W588" s="374"/>
      <c r="X588" s="410"/>
      <c r="Y588" s="410"/>
    </row>
    <row r="589" spans="1:25" ht="13.5" customHeight="1">
      <c r="A589" s="565">
        <v>2017</v>
      </c>
      <c r="B589" s="199">
        <v>3</v>
      </c>
      <c r="C589" s="152" t="s">
        <v>91</v>
      </c>
      <c r="D589" s="152" t="s">
        <v>165</v>
      </c>
      <c r="E589" s="566" t="s">
        <v>222</v>
      </c>
      <c r="F589" s="567">
        <v>42799</v>
      </c>
      <c r="G589" s="568" t="s">
        <v>1979</v>
      </c>
      <c r="H589" s="199">
        <v>10</v>
      </c>
      <c r="I589" s="340" t="s">
        <v>1980</v>
      </c>
      <c r="J589" s="152"/>
      <c r="K589" s="340"/>
      <c r="L589" s="261"/>
      <c r="M589" s="189"/>
      <c r="N589" s="271"/>
      <c r="O589" s="352"/>
      <c r="P589" s="352"/>
      <c r="Q589" s="113"/>
      <c r="R589" s="113"/>
      <c r="S589" s="195"/>
      <c r="T589" s="195"/>
      <c r="U589" s="195"/>
      <c r="V589" s="195"/>
      <c r="W589" s="195"/>
      <c r="X589" s="197"/>
      <c r="Y589" s="197"/>
    </row>
    <row r="590" spans="1:25" ht="13.5" customHeight="1">
      <c r="A590" s="199">
        <v>2017</v>
      </c>
      <c r="B590" s="565">
        <v>5</v>
      </c>
      <c r="C590" s="152" t="s">
        <v>91</v>
      </c>
      <c r="D590" s="583" t="s">
        <v>165</v>
      </c>
      <c r="E590" s="116" t="s">
        <v>227</v>
      </c>
      <c r="F590" s="567">
        <v>42876</v>
      </c>
      <c r="G590" s="152" t="s">
        <v>1981</v>
      </c>
      <c r="H590" s="199">
        <v>3</v>
      </c>
      <c r="I590" s="340" t="s">
        <v>1982</v>
      </c>
      <c r="J590" s="152"/>
      <c r="M590" s="189"/>
      <c r="N590" s="271"/>
      <c r="O590" s="352"/>
      <c r="P590" s="352"/>
      <c r="Q590" s="474"/>
      <c r="R590" s="474"/>
      <c r="S590" s="474"/>
      <c r="T590" s="474"/>
      <c r="U590" s="474"/>
      <c r="V590" s="474"/>
      <c r="W590" s="474"/>
      <c r="X590" s="475"/>
      <c r="Y590" s="475"/>
    </row>
    <row r="591" spans="1:25" ht="13.5" customHeight="1">
      <c r="A591" s="199">
        <v>2017</v>
      </c>
      <c r="B591" s="565"/>
      <c r="C591" s="152"/>
      <c r="D591" s="583"/>
      <c r="E591" s="116"/>
      <c r="F591" s="567"/>
      <c r="G591" s="152"/>
      <c r="H591" s="199">
        <f>SUM(H588:H590)</f>
        <v>16</v>
      </c>
      <c r="I591" s="340"/>
      <c r="J591" s="152"/>
      <c r="M591" s="189"/>
      <c r="N591" s="271"/>
      <c r="O591" s="352"/>
      <c r="P591" s="352"/>
      <c r="Q591" s="474"/>
      <c r="R591" s="474"/>
      <c r="S591" s="474"/>
      <c r="T591" s="474"/>
      <c r="U591" s="474"/>
      <c r="V591" s="474"/>
      <c r="W591" s="474"/>
      <c r="X591" s="475"/>
      <c r="Y591" s="475"/>
    </row>
    <row r="592" spans="1:25" s="115" customFormat="1" ht="13.5" customHeight="1">
      <c r="A592" s="111">
        <v>2018</v>
      </c>
      <c r="B592" s="579">
        <v>2</v>
      </c>
      <c r="C592" s="170" t="s">
        <v>91</v>
      </c>
      <c r="D592" s="615" t="s">
        <v>165</v>
      </c>
      <c r="E592" s="107" t="s">
        <v>55</v>
      </c>
      <c r="F592" s="581">
        <v>43149</v>
      </c>
      <c r="G592" s="170" t="s">
        <v>1983</v>
      </c>
      <c r="H592" s="111">
        <v>10</v>
      </c>
      <c r="I592" s="115" t="s">
        <v>626</v>
      </c>
      <c r="J592" s="170"/>
      <c r="L592" s="113"/>
      <c r="M592" s="114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</row>
    <row r="593" spans="1:23" s="115" customFormat="1">
      <c r="A593" s="111">
        <v>2018</v>
      </c>
      <c r="B593" s="111">
        <v>5</v>
      </c>
      <c r="C593" s="170" t="s">
        <v>91</v>
      </c>
      <c r="D593" s="115" t="s">
        <v>165</v>
      </c>
      <c r="E593" s="115" t="s">
        <v>227</v>
      </c>
      <c r="F593" s="584">
        <v>43240</v>
      </c>
      <c r="G593" s="136" t="s">
        <v>1984</v>
      </c>
      <c r="H593" s="111">
        <v>3</v>
      </c>
      <c r="I593" s="115" t="s">
        <v>628</v>
      </c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</row>
    <row r="594" spans="1:23" s="115" customFormat="1">
      <c r="A594" s="111">
        <v>2018</v>
      </c>
      <c r="B594" s="111">
        <v>5</v>
      </c>
      <c r="C594" s="170" t="s">
        <v>91</v>
      </c>
      <c r="D594" s="115" t="s">
        <v>165</v>
      </c>
      <c r="E594" s="115" t="s">
        <v>227</v>
      </c>
      <c r="F594" s="584">
        <v>43240</v>
      </c>
      <c r="G594" s="136" t="s">
        <v>1985</v>
      </c>
      <c r="H594" s="111">
        <v>10</v>
      </c>
      <c r="I594" s="115" t="s">
        <v>630</v>
      </c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</row>
    <row r="595" spans="1:23" s="115" customFormat="1">
      <c r="A595" s="111">
        <v>2018</v>
      </c>
      <c r="B595" s="111">
        <v>5</v>
      </c>
      <c r="C595" s="170" t="s">
        <v>91</v>
      </c>
      <c r="D595" s="115" t="s">
        <v>165</v>
      </c>
      <c r="E595" s="170" t="s">
        <v>370</v>
      </c>
      <c r="F595" s="581">
        <v>43247</v>
      </c>
      <c r="G595" s="170" t="s">
        <v>1986</v>
      </c>
      <c r="H595" s="111">
        <v>5</v>
      </c>
      <c r="I595" s="115" t="s">
        <v>632</v>
      </c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</row>
    <row r="596" spans="1:23" s="115" customFormat="1" ht="13.5" customHeight="1">
      <c r="A596" s="111">
        <v>2018</v>
      </c>
      <c r="B596" s="579"/>
      <c r="C596" s="170"/>
      <c r="D596" s="615"/>
      <c r="E596" s="107"/>
      <c r="F596" s="581"/>
      <c r="G596" s="170"/>
      <c r="H596" s="111">
        <f>SUM(H592:H595)</f>
        <v>28</v>
      </c>
      <c r="J596" s="170"/>
      <c r="L596" s="113"/>
      <c r="M596" s="114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</row>
    <row r="597" spans="1:23" ht="13.5" customHeight="1">
      <c r="A597" s="129" t="s">
        <v>46</v>
      </c>
      <c r="B597" s="569"/>
      <c r="C597" s="146"/>
      <c r="D597" s="585" t="s">
        <v>640</v>
      </c>
      <c r="E597" s="125"/>
      <c r="F597" s="571"/>
      <c r="G597" s="146"/>
      <c r="H597" s="129">
        <f>H587+H591+H596</f>
        <v>107</v>
      </c>
      <c r="I597" s="573"/>
      <c r="M597" s="93"/>
    </row>
    <row r="598" spans="1:23" ht="13.5" customHeight="1">
      <c r="A598" s="133"/>
      <c r="B598" s="84"/>
      <c r="D598" s="586"/>
      <c r="E598" s="73"/>
      <c r="G598" s="88"/>
      <c r="H598" s="133"/>
      <c r="I598" s="90"/>
      <c r="M598" s="93"/>
    </row>
    <row r="599" spans="1:23" s="115" customFormat="1" ht="13.5" customHeight="1">
      <c r="A599" s="600">
        <v>2018</v>
      </c>
      <c r="B599" s="599">
        <v>2</v>
      </c>
      <c r="C599" s="375" t="s">
        <v>129</v>
      </c>
      <c r="D599" s="375" t="s">
        <v>95</v>
      </c>
      <c r="E599" s="659" t="s">
        <v>924</v>
      </c>
      <c r="F599" s="603">
        <v>43142</v>
      </c>
      <c r="G599" s="660" t="s">
        <v>2903</v>
      </c>
      <c r="H599" s="599">
        <v>5</v>
      </c>
      <c r="I599" s="113" t="s">
        <v>305</v>
      </c>
      <c r="J599" s="375"/>
      <c r="K599" s="113"/>
      <c r="L599" s="113"/>
      <c r="M599" s="114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</row>
    <row r="600" spans="1:23" s="115" customFormat="1" ht="13.5" customHeight="1">
      <c r="A600" s="600">
        <v>2018</v>
      </c>
      <c r="B600" s="599">
        <v>2</v>
      </c>
      <c r="C600" s="375" t="s">
        <v>129</v>
      </c>
      <c r="D600" s="375" t="s">
        <v>95</v>
      </c>
      <c r="E600" s="659" t="s">
        <v>55</v>
      </c>
      <c r="F600" s="603">
        <v>43149</v>
      </c>
      <c r="G600" s="660" t="s">
        <v>2904</v>
      </c>
      <c r="H600" s="599">
        <v>5</v>
      </c>
      <c r="I600" s="113" t="s">
        <v>304</v>
      </c>
      <c r="J600" s="375"/>
      <c r="K600" s="113"/>
      <c r="L600" s="113"/>
      <c r="M600" s="114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</row>
    <row r="601" spans="1:23" s="115" customFormat="1" ht="13.5" customHeight="1">
      <c r="A601" s="600">
        <v>2018</v>
      </c>
      <c r="B601" s="599">
        <v>2</v>
      </c>
      <c r="C601" s="375" t="s">
        <v>129</v>
      </c>
      <c r="D601" s="375" t="s">
        <v>95</v>
      </c>
      <c r="E601" s="659" t="s">
        <v>55</v>
      </c>
      <c r="F601" s="603">
        <v>43149</v>
      </c>
      <c r="G601" s="660" t="s">
        <v>2905</v>
      </c>
      <c r="H601" s="599">
        <v>5</v>
      </c>
      <c r="I601" s="113" t="s">
        <v>305</v>
      </c>
      <c r="J601" s="375"/>
      <c r="K601" s="113"/>
      <c r="L601" s="113"/>
      <c r="M601" s="114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</row>
    <row r="602" spans="1:23" s="115" customFormat="1" ht="13.5" customHeight="1">
      <c r="A602" s="600">
        <v>2018</v>
      </c>
      <c r="B602" s="599">
        <v>3</v>
      </c>
      <c r="C602" s="375" t="s">
        <v>129</v>
      </c>
      <c r="D602" s="375" t="s">
        <v>95</v>
      </c>
      <c r="E602" s="659" t="s">
        <v>64</v>
      </c>
      <c r="F602" s="603">
        <v>43169</v>
      </c>
      <c r="G602" s="660" t="s">
        <v>2906</v>
      </c>
      <c r="H602" s="599">
        <v>5</v>
      </c>
      <c r="I602" s="113" t="s">
        <v>305</v>
      </c>
      <c r="J602" s="375"/>
      <c r="K602" s="113"/>
      <c r="L602" s="113"/>
      <c r="M602" s="114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</row>
    <row r="603" spans="1:23" s="115" customFormat="1" ht="13.5" customHeight="1">
      <c r="A603" s="600">
        <v>2018</v>
      </c>
      <c r="B603" s="599">
        <v>3</v>
      </c>
      <c r="C603" s="375" t="s">
        <v>129</v>
      </c>
      <c r="D603" s="375" t="s">
        <v>95</v>
      </c>
      <c r="E603" s="659" t="s">
        <v>64</v>
      </c>
      <c r="F603" s="603">
        <v>43169</v>
      </c>
      <c r="G603" s="660" t="s">
        <v>2904</v>
      </c>
      <c r="H603" s="599">
        <v>5</v>
      </c>
      <c r="I603" s="113" t="s">
        <v>304</v>
      </c>
      <c r="J603" s="375"/>
      <c r="K603" s="113"/>
      <c r="L603" s="113"/>
      <c r="M603" s="114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</row>
    <row r="604" spans="1:23" s="115" customFormat="1" ht="13.5" customHeight="1">
      <c r="A604" s="600">
        <v>2018</v>
      </c>
      <c r="B604" s="599">
        <v>4</v>
      </c>
      <c r="C604" s="375" t="s">
        <v>129</v>
      </c>
      <c r="D604" s="375" t="s">
        <v>95</v>
      </c>
      <c r="E604" s="659" t="s">
        <v>222</v>
      </c>
      <c r="F604" s="603">
        <v>43163</v>
      </c>
      <c r="G604" s="660" t="s">
        <v>2907</v>
      </c>
      <c r="H604" s="599">
        <v>10</v>
      </c>
      <c r="I604" s="113" t="s">
        <v>2908</v>
      </c>
      <c r="J604" s="375"/>
      <c r="K604" s="113"/>
      <c r="L604" s="113"/>
      <c r="M604" s="114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</row>
    <row r="605" spans="1:23" s="115" customFormat="1" ht="13.5" customHeight="1">
      <c r="A605" s="600">
        <v>2018</v>
      </c>
      <c r="B605" s="599">
        <v>6</v>
      </c>
      <c r="C605" s="375" t="s">
        <v>129</v>
      </c>
      <c r="D605" s="375" t="s">
        <v>95</v>
      </c>
      <c r="E605" s="659" t="s">
        <v>702</v>
      </c>
      <c r="F605" s="603">
        <v>43267</v>
      </c>
      <c r="G605" s="660" t="s">
        <v>1998</v>
      </c>
      <c r="H605" s="599">
        <v>5</v>
      </c>
      <c r="I605" s="113" t="s">
        <v>2909</v>
      </c>
      <c r="J605" s="375"/>
      <c r="K605" s="113"/>
      <c r="L605" s="2" t="s">
        <v>2804</v>
      </c>
      <c r="M605" s="114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</row>
    <row r="606" spans="1:23" s="115" customFormat="1" ht="13.5" customHeight="1">
      <c r="A606" s="600">
        <v>2018</v>
      </c>
      <c r="B606" s="599">
        <v>6</v>
      </c>
      <c r="C606" s="375" t="s">
        <v>129</v>
      </c>
      <c r="D606" s="375" t="s">
        <v>95</v>
      </c>
      <c r="E606" s="659" t="s">
        <v>702</v>
      </c>
      <c r="F606" s="603">
        <v>43267</v>
      </c>
      <c r="G606" s="660" t="s">
        <v>2910</v>
      </c>
      <c r="H606" s="599">
        <v>5</v>
      </c>
      <c r="I606" s="113" t="s">
        <v>305</v>
      </c>
      <c r="J606" s="375"/>
      <c r="K606" s="113"/>
      <c r="L606" s="113"/>
      <c r="M606" s="114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</row>
    <row r="607" spans="1:23" ht="13.5" customHeight="1">
      <c r="A607" s="599">
        <v>2018</v>
      </c>
      <c r="B607" s="599">
        <v>9</v>
      </c>
      <c r="C607" s="375" t="s">
        <v>129</v>
      </c>
      <c r="D607" s="636" t="s">
        <v>95</v>
      </c>
      <c r="E607" s="602" t="s">
        <v>265</v>
      </c>
      <c r="F607" s="603">
        <v>43352</v>
      </c>
      <c r="G607" s="602" t="s">
        <v>2911</v>
      </c>
      <c r="H607" s="637">
        <v>10</v>
      </c>
      <c r="I607" s="602" t="s">
        <v>1351</v>
      </c>
      <c r="J607" s="338">
        <v>10</v>
      </c>
      <c r="K607" s="2" t="s">
        <v>2912</v>
      </c>
      <c r="M607" s="2"/>
    </row>
    <row r="608" spans="1:23" ht="13.5" customHeight="1">
      <c r="A608" s="599">
        <v>2018</v>
      </c>
      <c r="B608" s="599">
        <v>9</v>
      </c>
      <c r="C608" s="375" t="s">
        <v>129</v>
      </c>
      <c r="D608" s="636" t="s">
        <v>95</v>
      </c>
      <c r="E608" s="602" t="s">
        <v>265</v>
      </c>
      <c r="F608" s="603">
        <v>43352</v>
      </c>
      <c r="G608" s="602" t="s">
        <v>2913</v>
      </c>
      <c r="H608" s="637">
        <v>3</v>
      </c>
      <c r="I608" s="602" t="s">
        <v>1271</v>
      </c>
      <c r="J608" s="338">
        <v>7</v>
      </c>
      <c r="K608" s="2" t="s">
        <v>2914</v>
      </c>
      <c r="M608" s="2"/>
    </row>
    <row r="609" spans="1:25" ht="13.5" customHeight="1">
      <c r="A609" s="599">
        <v>2018</v>
      </c>
      <c r="B609" s="599">
        <v>9</v>
      </c>
      <c r="C609" s="375" t="s">
        <v>129</v>
      </c>
      <c r="D609" s="636" t="s">
        <v>95</v>
      </c>
      <c r="E609" s="602" t="s">
        <v>265</v>
      </c>
      <c r="F609" s="603">
        <v>43352</v>
      </c>
      <c r="G609" s="602" t="s">
        <v>2915</v>
      </c>
      <c r="H609" s="637">
        <v>10</v>
      </c>
      <c r="I609" s="602" t="s">
        <v>286</v>
      </c>
      <c r="J609" s="338">
        <v>3</v>
      </c>
      <c r="K609" s="2" t="s">
        <v>2916</v>
      </c>
      <c r="M609" s="2"/>
    </row>
    <row r="610" spans="1:25" ht="13.5" customHeight="1">
      <c r="A610" s="599">
        <v>2018</v>
      </c>
      <c r="B610" s="599">
        <v>9</v>
      </c>
      <c r="C610" s="375" t="s">
        <v>129</v>
      </c>
      <c r="D610" s="636" t="s">
        <v>95</v>
      </c>
      <c r="E610" s="602" t="s">
        <v>265</v>
      </c>
      <c r="F610" s="603">
        <v>43352</v>
      </c>
      <c r="G610" s="602" t="s">
        <v>2915</v>
      </c>
      <c r="H610" s="637">
        <v>10</v>
      </c>
      <c r="I610" s="602" t="s">
        <v>295</v>
      </c>
      <c r="J610" s="338">
        <v>10</v>
      </c>
      <c r="K610" s="2" t="s">
        <v>2917</v>
      </c>
      <c r="M610" s="2"/>
    </row>
    <row r="611" spans="1:25" ht="13.5" customHeight="1">
      <c r="A611" s="599">
        <v>2018</v>
      </c>
      <c r="B611" s="599">
        <v>10</v>
      </c>
      <c r="C611" s="375" t="s">
        <v>129</v>
      </c>
      <c r="D611" s="636" t="s">
        <v>95</v>
      </c>
      <c r="E611" s="602" t="s">
        <v>319</v>
      </c>
      <c r="F611" s="603">
        <v>43386</v>
      </c>
      <c r="G611" s="602" t="s">
        <v>2918</v>
      </c>
      <c r="H611" s="637">
        <v>5</v>
      </c>
      <c r="I611" s="602" t="s">
        <v>295</v>
      </c>
      <c r="J611" s="338"/>
      <c r="K611" s="2"/>
      <c r="M611" s="2"/>
    </row>
    <row r="612" spans="1:25" ht="13.5" customHeight="1">
      <c r="A612" s="599">
        <v>2018</v>
      </c>
      <c r="B612" s="599">
        <v>11</v>
      </c>
      <c r="C612" s="375" t="s">
        <v>129</v>
      </c>
      <c r="D612" s="636" t="s">
        <v>95</v>
      </c>
      <c r="E612" s="602" t="s">
        <v>1309</v>
      </c>
      <c r="F612" s="603">
        <v>43421</v>
      </c>
      <c r="G612" s="602" t="s">
        <v>2919</v>
      </c>
      <c r="H612" s="637">
        <v>5</v>
      </c>
      <c r="I612" s="602" t="s">
        <v>236</v>
      </c>
      <c r="J612" s="338"/>
      <c r="K612" s="2"/>
      <c r="M612" s="2"/>
    </row>
    <row r="613" spans="1:25" ht="13.5" customHeight="1">
      <c r="A613" s="599">
        <v>2018</v>
      </c>
      <c r="B613" s="599">
        <v>11</v>
      </c>
      <c r="C613" s="375" t="s">
        <v>129</v>
      </c>
      <c r="D613" s="636" t="s">
        <v>95</v>
      </c>
      <c r="E613" s="602" t="s">
        <v>1309</v>
      </c>
      <c r="F613" s="603">
        <v>43421</v>
      </c>
      <c r="G613" s="602" t="s">
        <v>2919</v>
      </c>
      <c r="H613" s="637">
        <v>5</v>
      </c>
      <c r="I613" s="602" t="s">
        <v>295</v>
      </c>
      <c r="J613" s="338"/>
      <c r="K613" s="2"/>
      <c r="M613" s="2"/>
    </row>
    <row r="614" spans="1:25" s="115" customFormat="1" ht="13.5" customHeight="1">
      <c r="A614" s="600">
        <v>2018</v>
      </c>
      <c r="B614" s="599"/>
      <c r="C614" s="375"/>
      <c r="D614" s="375"/>
      <c r="E614" s="659"/>
      <c r="F614" s="603"/>
      <c r="G614" s="660"/>
      <c r="H614" s="599">
        <f>SUM(H599:H613)</f>
        <v>93</v>
      </c>
      <c r="I614" s="113"/>
      <c r="J614" s="375"/>
      <c r="K614" s="113"/>
      <c r="L614" s="113"/>
      <c r="M614" s="114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</row>
    <row r="615" spans="1:25" ht="13.5" customHeight="1">
      <c r="A615" s="607" t="s">
        <v>46</v>
      </c>
      <c r="B615" s="606"/>
      <c r="C615" s="608"/>
      <c r="D615" s="608" t="s">
        <v>652</v>
      </c>
      <c r="E615" s="638"/>
      <c r="F615" s="611"/>
      <c r="G615" s="639"/>
      <c r="H615" s="606">
        <f>H614</f>
        <v>93</v>
      </c>
      <c r="I615" s="612"/>
      <c r="J615" s="338"/>
      <c r="K615" s="2"/>
      <c r="M615" s="93"/>
    </row>
    <row r="616" spans="1:25" ht="13.5" customHeight="1">
      <c r="E616" s="574"/>
      <c r="G616" s="575"/>
      <c r="H616" s="133"/>
      <c r="I616" s="90"/>
      <c r="M616" s="93"/>
    </row>
    <row r="617" spans="1:25" ht="13.5" customHeight="1">
      <c r="A617" s="565">
        <v>2017</v>
      </c>
      <c r="B617" s="199">
        <v>5</v>
      </c>
      <c r="C617" s="152" t="s">
        <v>53</v>
      </c>
      <c r="D617" s="152" t="s">
        <v>133</v>
      </c>
      <c r="E617" s="566" t="s">
        <v>1663</v>
      </c>
      <c r="F617" s="567">
        <v>42883</v>
      </c>
      <c r="G617" s="568" t="s">
        <v>653</v>
      </c>
      <c r="H617" s="199">
        <v>15</v>
      </c>
      <c r="I617" s="340" t="s">
        <v>2001</v>
      </c>
      <c r="J617" s="152"/>
      <c r="K617" s="340"/>
      <c r="L617" s="261"/>
      <c r="M617" s="189"/>
      <c r="O617" s="186"/>
      <c r="P617" s="186"/>
      <c r="Q617" s="474"/>
      <c r="R617" s="474"/>
      <c r="S617" s="186"/>
      <c r="T617" s="186"/>
      <c r="U617" s="186"/>
      <c r="V617" s="186"/>
      <c r="W617" s="186"/>
      <c r="X617" s="188"/>
      <c r="Y617" s="188"/>
    </row>
    <row r="618" spans="1:25" ht="13.5" customHeight="1">
      <c r="A618" s="565">
        <v>2017</v>
      </c>
      <c r="B618" s="199"/>
      <c r="C618" s="152"/>
      <c r="D618" s="152"/>
      <c r="E618" s="566"/>
      <c r="F618" s="567"/>
      <c r="G618" s="568"/>
      <c r="H618" s="199">
        <f>H617</f>
        <v>15</v>
      </c>
      <c r="I618" s="340"/>
      <c r="J618" s="152"/>
      <c r="K618" s="340"/>
      <c r="L618" s="261"/>
      <c r="M618" s="189"/>
      <c r="O618" s="186"/>
      <c r="P618" s="186"/>
      <c r="Q618" s="474"/>
      <c r="R618" s="474"/>
      <c r="S618" s="186"/>
      <c r="T618" s="186"/>
      <c r="U618" s="186"/>
      <c r="V618" s="186"/>
      <c r="W618" s="186"/>
      <c r="X618" s="188"/>
      <c r="Y618" s="188"/>
    </row>
    <row r="619" spans="1:25" s="115" customFormat="1">
      <c r="A619" s="111">
        <v>2018</v>
      </c>
      <c r="B619" s="111">
        <v>5</v>
      </c>
      <c r="C619" s="170" t="s">
        <v>53</v>
      </c>
      <c r="D619" s="115" t="s">
        <v>133</v>
      </c>
      <c r="E619" s="115" t="s">
        <v>227</v>
      </c>
      <c r="F619" s="584">
        <v>43240</v>
      </c>
      <c r="G619" s="136" t="s">
        <v>2002</v>
      </c>
      <c r="H619" s="111">
        <v>3</v>
      </c>
      <c r="I619" s="115" t="s">
        <v>2003</v>
      </c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</row>
    <row r="620" spans="1:25" s="115" customFormat="1" ht="13.5" customHeight="1">
      <c r="A620" s="579">
        <v>2018</v>
      </c>
      <c r="B620" s="111">
        <v>11</v>
      </c>
      <c r="C620" s="170" t="s">
        <v>53</v>
      </c>
      <c r="D620" s="170" t="s">
        <v>133</v>
      </c>
      <c r="E620" s="581" t="s">
        <v>2004</v>
      </c>
      <c r="F620" s="581">
        <v>43415</v>
      </c>
      <c r="G620" s="582" t="s">
        <v>653</v>
      </c>
      <c r="H620" s="111">
        <v>0</v>
      </c>
      <c r="I620" s="115" t="s">
        <v>309</v>
      </c>
      <c r="J620" s="170"/>
      <c r="L620" s="113" t="s">
        <v>234</v>
      </c>
      <c r="M620" s="114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</row>
    <row r="621" spans="1:25" s="115" customFormat="1" ht="13.5" customHeight="1">
      <c r="A621" s="579">
        <v>2018</v>
      </c>
      <c r="B621" s="111"/>
      <c r="C621" s="170"/>
      <c r="D621" s="170"/>
      <c r="E621" s="581"/>
      <c r="F621" s="581"/>
      <c r="G621" s="582"/>
      <c r="H621" s="111">
        <f>SUM(H619:H620)</f>
        <v>3</v>
      </c>
      <c r="J621" s="170"/>
      <c r="L621" s="113"/>
      <c r="M621" s="114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</row>
    <row r="622" spans="1:25" ht="13.5" customHeight="1">
      <c r="A622" s="569" t="s">
        <v>46</v>
      </c>
      <c r="B622" s="129"/>
      <c r="C622" s="146"/>
      <c r="D622" s="146" t="s">
        <v>655</v>
      </c>
      <c r="E622" s="570"/>
      <c r="F622" s="571"/>
      <c r="G622" s="572"/>
      <c r="H622" s="129">
        <f>H618+H621</f>
        <v>18</v>
      </c>
      <c r="I622" s="573"/>
      <c r="J622" s="152">
        <v>3</v>
      </c>
      <c r="M622" s="93"/>
    </row>
    <row r="623" spans="1:25" ht="13.5" customHeight="1">
      <c r="A623" s="661"/>
      <c r="B623" s="153"/>
      <c r="C623" s="157"/>
      <c r="D623" s="157"/>
      <c r="E623" s="662"/>
      <c r="F623" s="617"/>
      <c r="G623" s="663"/>
      <c r="H623" s="153"/>
      <c r="I623" s="123"/>
      <c r="J623" s="152"/>
      <c r="M623" s="93"/>
    </row>
    <row r="624" spans="1:25" s="115" customFormat="1" ht="13.5" customHeight="1">
      <c r="A624" s="579">
        <v>2018</v>
      </c>
      <c r="B624" s="111">
        <v>11</v>
      </c>
      <c r="C624" s="170" t="s">
        <v>129</v>
      </c>
      <c r="D624" s="170" t="s">
        <v>141</v>
      </c>
      <c r="E624" s="581" t="s">
        <v>461</v>
      </c>
      <c r="F624" s="581">
        <v>43366</v>
      </c>
      <c r="G624" s="582" t="s">
        <v>2008</v>
      </c>
      <c r="H624" s="111">
        <v>5</v>
      </c>
      <c r="I624" s="115" t="s">
        <v>295</v>
      </c>
      <c r="J624" s="170"/>
      <c r="L624" s="113"/>
      <c r="M624" s="114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</row>
    <row r="625" spans="1:25" s="115" customFormat="1" ht="13.5" customHeight="1">
      <c r="A625" s="579">
        <v>2018</v>
      </c>
      <c r="B625" s="111"/>
      <c r="C625" s="170"/>
      <c r="D625" s="170"/>
      <c r="E625" s="581"/>
      <c r="F625" s="581"/>
      <c r="G625" s="582"/>
      <c r="H625" s="111">
        <v>5</v>
      </c>
      <c r="J625" s="170"/>
      <c r="L625" s="113"/>
      <c r="M625" s="114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</row>
    <row r="626" spans="1:25" ht="13.5" customHeight="1">
      <c r="A626" s="569" t="s">
        <v>46</v>
      </c>
      <c r="B626" s="129"/>
      <c r="C626" s="146"/>
      <c r="D626" s="146" t="s">
        <v>655</v>
      </c>
      <c r="E626" s="570"/>
      <c r="F626" s="571"/>
      <c r="G626" s="572"/>
      <c r="H626" s="129">
        <f>H625</f>
        <v>5</v>
      </c>
      <c r="I626" s="573"/>
      <c r="J626" s="152">
        <v>3</v>
      </c>
      <c r="M626" s="93"/>
    </row>
    <row r="627" spans="1:25" ht="13.5" customHeight="1">
      <c r="E627" s="574"/>
      <c r="G627" s="575"/>
      <c r="H627" s="133"/>
      <c r="I627" s="90"/>
      <c r="J627" s="152"/>
      <c r="M627" s="93"/>
    </row>
    <row r="628" spans="1:25" s="115" customFormat="1" ht="13.5" customHeight="1">
      <c r="A628" s="111">
        <v>2018</v>
      </c>
      <c r="B628" s="579">
        <v>2</v>
      </c>
      <c r="C628" s="170" t="s">
        <v>91</v>
      </c>
      <c r="D628" s="170" t="s">
        <v>103</v>
      </c>
      <c r="E628" s="107" t="s">
        <v>55</v>
      </c>
      <c r="F628" s="581">
        <v>43149</v>
      </c>
      <c r="G628" s="170"/>
      <c r="H628" s="111">
        <v>0</v>
      </c>
      <c r="I628" s="115" t="s">
        <v>342</v>
      </c>
      <c r="J628" s="170"/>
      <c r="L628" s="113" t="s">
        <v>665</v>
      </c>
      <c r="M628" s="114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</row>
    <row r="629" spans="1:25" ht="13.5" customHeight="1">
      <c r="A629" s="111">
        <v>2018</v>
      </c>
      <c r="B629" s="111">
        <v>9</v>
      </c>
      <c r="C629" s="170" t="s">
        <v>91</v>
      </c>
      <c r="D629" s="171" t="s">
        <v>103</v>
      </c>
      <c r="E629" s="107" t="s">
        <v>265</v>
      </c>
      <c r="F629" s="581">
        <v>43352</v>
      </c>
      <c r="G629" s="107" t="s">
        <v>2012</v>
      </c>
      <c r="H629" s="172">
        <v>10</v>
      </c>
      <c r="I629" s="107" t="s">
        <v>667</v>
      </c>
      <c r="J629" s="88">
        <v>7</v>
      </c>
      <c r="K629" s="90" t="s">
        <v>2920</v>
      </c>
      <c r="M629" s="2"/>
    </row>
    <row r="630" spans="1:25" ht="13.5" customHeight="1">
      <c r="A630" s="111">
        <v>2018</v>
      </c>
      <c r="B630" s="111">
        <v>11</v>
      </c>
      <c r="C630" s="170" t="s">
        <v>91</v>
      </c>
      <c r="D630" s="171" t="s">
        <v>103</v>
      </c>
      <c r="E630" s="107" t="s">
        <v>500</v>
      </c>
      <c r="F630" s="581">
        <v>43415</v>
      </c>
      <c r="G630" s="107" t="s">
        <v>668</v>
      </c>
      <c r="H630" s="172">
        <v>0</v>
      </c>
      <c r="I630" s="107" t="s">
        <v>645</v>
      </c>
      <c r="L630" s="113" t="s">
        <v>669</v>
      </c>
      <c r="M630" s="2"/>
    </row>
    <row r="631" spans="1:25" ht="13.5" customHeight="1">
      <c r="A631" s="111">
        <v>2018</v>
      </c>
      <c r="B631" s="111">
        <v>11</v>
      </c>
      <c r="C631" s="170" t="s">
        <v>91</v>
      </c>
      <c r="D631" s="171" t="s">
        <v>103</v>
      </c>
      <c r="E631" s="107" t="s">
        <v>500</v>
      </c>
      <c r="F631" s="581">
        <v>43415</v>
      </c>
      <c r="G631" s="107" t="s">
        <v>668</v>
      </c>
      <c r="H631" s="172">
        <v>0</v>
      </c>
      <c r="I631" s="107" t="s">
        <v>670</v>
      </c>
      <c r="L631" s="113" t="s">
        <v>669</v>
      </c>
      <c r="M631" s="2"/>
    </row>
    <row r="632" spans="1:25" s="115" customFormat="1" ht="13.5" customHeight="1">
      <c r="A632" s="111">
        <v>2018</v>
      </c>
      <c r="B632" s="579"/>
      <c r="C632" s="170"/>
      <c r="D632" s="170"/>
      <c r="E632" s="107"/>
      <c r="F632" s="581"/>
      <c r="G632" s="170"/>
      <c r="H632" s="111">
        <f>SUM(H628:H629)</f>
        <v>10</v>
      </c>
      <c r="J632" s="170"/>
      <c r="L632" s="113"/>
      <c r="M632" s="114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</row>
    <row r="633" spans="1:25" ht="13.5" customHeight="1">
      <c r="A633" s="129" t="s">
        <v>46</v>
      </c>
      <c r="B633" s="569"/>
      <c r="C633" s="146"/>
      <c r="D633" s="585" t="s">
        <v>688</v>
      </c>
      <c r="E633" s="125"/>
      <c r="F633" s="571"/>
      <c r="G633" s="146"/>
      <c r="H633" s="129">
        <f>H632</f>
        <v>10</v>
      </c>
      <c r="I633" s="573"/>
      <c r="M633" s="93"/>
    </row>
    <row r="634" spans="1:25" ht="13.5" customHeight="1">
      <c r="A634" s="153"/>
      <c r="B634" s="661"/>
      <c r="C634" s="157"/>
      <c r="D634" s="616"/>
      <c r="E634" s="154"/>
      <c r="F634" s="617"/>
      <c r="G634" s="157"/>
      <c r="H634" s="153"/>
      <c r="I634" s="123"/>
      <c r="M634" s="93"/>
    </row>
    <row r="635" spans="1:25" ht="13.5" customHeight="1">
      <c r="A635" s="111">
        <v>2018</v>
      </c>
      <c r="B635" s="111">
        <v>9</v>
      </c>
      <c r="C635" s="107" t="s">
        <v>53</v>
      </c>
      <c r="D635" s="107" t="s">
        <v>145</v>
      </c>
      <c r="E635" s="107" t="s">
        <v>265</v>
      </c>
      <c r="F635" s="581">
        <v>43352</v>
      </c>
      <c r="G635" s="107" t="s">
        <v>2017</v>
      </c>
      <c r="H635" s="111">
        <v>3</v>
      </c>
      <c r="I635" s="107" t="s">
        <v>690</v>
      </c>
      <c r="J635" s="88">
        <v>3</v>
      </c>
      <c r="K635" s="90" t="s">
        <v>2921</v>
      </c>
      <c r="M635" s="2"/>
    </row>
    <row r="636" spans="1:25" s="115" customFormat="1">
      <c r="A636" s="111">
        <v>2018</v>
      </c>
      <c r="B636" s="111"/>
      <c r="C636" s="111"/>
      <c r="F636" s="584"/>
      <c r="G636" s="136"/>
      <c r="H636" s="111">
        <f>SUM(H635:H635)</f>
        <v>3</v>
      </c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</row>
    <row r="637" spans="1:25" ht="13.5" customHeight="1">
      <c r="A637" s="129" t="s">
        <v>46</v>
      </c>
      <c r="B637" s="569"/>
      <c r="C637" s="146"/>
      <c r="D637" s="571" t="s">
        <v>693</v>
      </c>
      <c r="E637" s="146"/>
      <c r="F637" s="571"/>
      <c r="G637" s="125"/>
      <c r="H637" s="264">
        <f>H636</f>
        <v>3</v>
      </c>
      <c r="I637" s="146"/>
      <c r="M637" s="93"/>
    </row>
    <row r="638" spans="1:25" ht="13.5" customHeight="1">
      <c r="A638" s="133"/>
      <c r="B638" s="84"/>
      <c r="D638" s="586"/>
      <c r="E638" s="73"/>
      <c r="G638" s="88"/>
      <c r="H638" s="133"/>
      <c r="I638" s="90"/>
      <c r="M638" s="93"/>
    </row>
    <row r="639" spans="1:25" ht="13.5" customHeight="1">
      <c r="A639" s="673">
        <v>2016</v>
      </c>
      <c r="B639" s="613">
        <v>3</v>
      </c>
      <c r="C639" s="674" t="s">
        <v>164</v>
      </c>
      <c r="D639" s="674" t="s">
        <v>204</v>
      </c>
      <c r="E639" s="674" t="s">
        <v>433</v>
      </c>
      <c r="F639" s="675">
        <v>42449</v>
      </c>
      <c r="G639" s="676" t="s">
        <v>2922</v>
      </c>
      <c r="H639" s="677">
        <v>10</v>
      </c>
      <c r="I639" s="674" t="s">
        <v>342</v>
      </c>
      <c r="M639" s="189"/>
      <c r="N639" s="473"/>
      <c r="O639" s="186"/>
      <c r="P639" s="186"/>
      <c r="Q639" s="261"/>
      <c r="R639" s="261"/>
      <c r="S639" s="261"/>
      <c r="T639" s="261"/>
      <c r="U639" s="261"/>
      <c r="V639" s="261"/>
      <c r="W639" s="261"/>
      <c r="X639" s="340"/>
      <c r="Y639" s="340"/>
    </row>
    <row r="640" spans="1:25" ht="13.5" customHeight="1">
      <c r="A640" s="673">
        <v>2016</v>
      </c>
      <c r="B640" s="613"/>
      <c r="C640" s="674"/>
      <c r="D640" s="674"/>
      <c r="E640" s="674"/>
      <c r="F640" s="675"/>
      <c r="G640" s="676"/>
      <c r="H640" s="677">
        <f>H639</f>
        <v>10</v>
      </c>
      <c r="I640" s="674"/>
      <c r="M640" s="189"/>
      <c r="N640" s="473"/>
      <c r="O640" s="186"/>
      <c r="P640" s="186"/>
      <c r="Q640" s="261"/>
      <c r="R640" s="261"/>
      <c r="S640" s="261"/>
      <c r="T640" s="261"/>
      <c r="U640" s="261"/>
      <c r="V640" s="261"/>
      <c r="W640" s="261"/>
      <c r="X640" s="340"/>
      <c r="Y640" s="340"/>
    </row>
    <row r="641" spans="1:25" ht="13.5" customHeight="1">
      <c r="A641" s="678">
        <v>2017</v>
      </c>
      <c r="B641" s="565">
        <v>3</v>
      </c>
      <c r="C641" s="679" t="s">
        <v>164</v>
      </c>
      <c r="D641" s="679" t="s">
        <v>204</v>
      </c>
      <c r="E641" s="679" t="s">
        <v>433</v>
      </c>
      <c r="F641" s="680">
        <v>42806</v>
      </c>
      <c r="G641" s="681" t="s">
        <v>2021</v>
      </c>
      <c r="H641" s="480">
        <v>5</v>
      </c>
      <c r="I641" s="679" t="s">
        <v>354</v>
      </c>
      <c r="J641" s="152"/>
      <c r="K641" s="340"/>
      <c r="L641" s="261"/>
      <c r="M641" s="189"/>
      <c r="N641" s="271"/>
      <c r="O641" s="271"/>
      <c r="P641" s="271"/>
      <c r="Q641" s="271"/>
      <c r="R641" s="271"/>
      <c r="S641" s="186"/>
      <c r="T641" s="186"/>
      <c r="U641" s="186"/>
      <c r="V641" s="186"/>
      <c r="W641" s="186"/>
      <c r="X641" s="188"/>
      <c r="Y641" s="188"/>
    </row>
    <row r="642" spans="1:25" ht="13.5" customHeight="1">
      <c r="A642" s="678">
        <v>2017</v>
      </c>
      <c r="B642" s="565"/>
      <c r="C642" s="679"/>
      <c r="D642" s="679"/>
      <c r="E642" s="679"/>
      <c r="F642" s="680"/>
      <c r="G642" s="681"/>
      <c r="H642" s="480">
        <f>H641</f>
        <v>5</v>
      </c>
      <c r="I642" s="679"/>
      <c r="J642" s="152"/>
      <c r="K642" s="340"/>
      <c r="L642" s="261"/>
      <c r="M642" s="189"/>
      <c r="N642" s="271"/>
      <c r="O642" s="271"/>
      <c r="P642" s="271"/>
      <c r="Q642" s="271"/>
      <c r="R642" s="271"/>
      <c r="S642" s="186"/>
      <c r="T642" s="186"/>
      <c r="U642" s="186"/>
      <c r="V642" s="186"/>
      <c r="W642" s="186"/>
      <c r="X642" s="188"/>
      <c r="Y642" s="188"/>
    </row>
    <row r="643" spans="1:25" s="115" customFormat="1" ht="13.5" customHeight="1">
      <c r="A643" s="682">
        <v>2018</v>
      </c>
      <c r="B643" s="579">
        <v>3</v>
      </c>
      <c r="C643" s="683" t="s">
        <v>699</v>
      </c>
      <c r="D643" s="683" t="s">
        <v>204</v>
      </c>
      <c r="E643" s="683" t="s">
        <v>433</v>
      </c>
      <c r="F643" s="684">
        <v>43170</v>
      </c>
      <c r="G643" s="685" t="s">
        <v>2022</v>
      </c>
      <c r="H643" s="359">
        <v>5</v>
      </c>
      <c r="I643" s="683" t="s">
        <v>354</v>
      </c>
      <c r="J643" s="170"/>
      <c r="L643" s="113"/>
      <c r="M643" s="114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</row>
    <row r="644" spans="1:25" s="115" customFormat="1" ht="13.5" customHeight="1">
      <c r="A644" s="682">
        <v>2018</v>
      </c>
      <c r="B644" s="579"/>
      <c r="C644" s="683"/>
      <c r="D644" s="683"/>
      <c r="E644" s="683"/>
      <c r="F644" s="684"/>
      <c r="G644" s="685"/>
      <c r="H644" s="359">
        <f>H643</f>
        <v>5</v>
      </c>
      <c r="I644" s="683"/>
      <c r="J644" s="170"/>
      <c r="L644" s="113"/>
      <c r="M644" s="114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</row>
    <row r="645" spans="1:25" ht="13.5" customHeight="1">
      <c r="A645" s="650" t="s">
        <v>46</v>
      </c>
      <c r="B645" s="569"/>
      <c r="C645" s="651"/>
      <c r="D645" s="651" t="s">
        <v>701</v>
      </c>
      <c r="E645" s="651"/>
      <c r="F645" s="652"/>
      <c r="G645" s="653"/>
      <c r="H645" s="301">
        <f>H640+H642+H644</f>
        <v>20</v>
      </c>
      <c r="I645" s="651"/>
      <c r="M645" s="93"/>
    </row>
    <row r="646" spans="1:25" ht="13.5" customHeight="1">
      <c r="A646" s="153"/>
      <c r="B646" s="153"/>
      <c r="C646" s="157"/>
      <c r="D646" s="617"/>
      <c r="E646" s="157"/>
      <c r="F646" s="617"/>
      <c r="G646" s="154"/>
      <c r="H646" s="153"/>
      <c r="I646" s="123"/>
      <c r="M646" s="93"/>
    </row>
    <row r="647" spans="1:25" s="115" customFormat="1" ht="13.5" customHeight="1">
      <c r="A647" s="111">
        <v>2018</v>
      </c>
      <c r="B647" s="111">
        <v>6</v>
      </c>
      <c r="C647" s="170" t="s">
        <v>53</v>
      </c>
      <c r="D647" s="581" t="s">
        <v>135</v>
      </c>
      <c r="E647" s="170" t="s">
        <v>702</v>
      </c>
      <c r="F647" s="581">
        <v>43257</v>
      </c>
      <c r="G647" s="107" t="s">
        <v>2023</v>
      </c>
      <c r="H647" s="111">
        <v>0</v>
      </c>
      <c r="I647" s="115" t="s">
        <v>435</v>
      </c>
      <c r="J647" s="170"/>
      <c r="L647" s="113" t="s">
        <v>234</v>
      </c>
      <c r="M647" s="114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</row>
    <row r="648" spans="1:25" s="115" customFormat="1" ht="13.5" customHeight="1">
      <c r="A648" s="111">
        <v>2018</v>
      </c>
      <c r="B648" s="111"/>
      <c r="C648" s="170"/>
      <c r="D648" s="581"/>
      <c r="E648" s="170"/>
      <c r="F648" s="581"/>
      <c r="G648" s="107"/>
      <c r="H648" s="111">
        <f>H647</f>
        <v>0</v>
      </c>
      <c r="J648" s="170"/>
      <c r="L648" s="113"/>
      <c r="M648" s="114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</row>
    <row r="649" spans="1:25" ht="13.5" customHeight="1">
      <c r="A649" s="129" t="s">
        <v>46</v>
      </c>
      <c r="B649" s="129"/>
      <c r="C649" s="146"/>
      <c r="D649" s="571" t="s">
        <v>706</v>
      </c>
      <c r="E649" s="146"/>
      <c r="F649" s="571"/>
      <c r="G649" s="125"/>
      <c r="H649" s="129">
        <f>SUM(H647)</f>
        <v>0</v>
      </c>
      <c r="I649" s="573"/>
      <c r="M649" s="93"/>
    </row>
    <row r="650" spans="1:25" ht="13.5" customHeight="1">
      <c r="A650" s="654"/>
      <c r="B650" s="84"/>
      <c r="C650" s="655"/>
      <c r="D650" s="655"/>
      <c r="E650" s="655"/>
      <c r="F650" s="656"/>
      <c r="G650" s="657"/>
      <c r="H650" s="306"/>
      <c r="I650" s="655"/>
      <c r="M650" s="93"/>
    </row>
    <row r="651" spans="1:25" s="115" customFormat="1">
      <c r="A651" s="111">
        <v>2018</v>
      </c>
      <c r="B651" s="111">
        <v>5</v>
      </c>
      <c r="C651" s="170" t="s">
        <v>129</v>
      </c>
      <c r="D651" s="115" t="s">
        <v>138</v>
      </c>
      <c r="E651" s="115" t="s">
        <v>227</v>
      </c>
      <c r="F651" s="584">
        <v>43240</v>
      </c>
      <c r="G651" s="136" t="s">
        <v>2024</v>
      </c>
      <c r="H651" s="111">
        <v>7</v>
      </c>
      <c r="I651" s="115" t="s">
        <v>708</v>
      </c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</row>
    <row r="652" spans="1:25" s="115" customFormat="1">
      <c r="A652" s="111">
        <v>2018</v>
      </c>
      <c r="B652" s="111">
        <v>5</v>
      </c>
      <c r="C652" s="170" t="s">
        <v>129</v>
      </c>
      <c r="D652" s="115" t="s">
        <v>138</v>
      </c>
      <c r="E652" s="170" t="s">
        <v>370</v>
      </c>
      <c r="F652" s="581">
        <v>43247</v>
      </c>
      <c r="G652" s="170" t="s">
        <v>2024</v>
      </c>
      <c r="H652" s="111">
        <v>10</v>
      </c>
      <c r="I652" s="115" t="s">
        <v>709</v>
      </c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</row>
    <row r="653" spans="1:25" s="115" customFormat="1">
      <c r="A653" s="111">
        <v>2018</v>
      </c>
      <c r="B653" s="111">
        <v>11</v>
      </c>
      <c r="C653" s="170" t="s">
        <v>129</v>
      </c>
      <c r="D653" s="115" t="s">
        <v>138</v>
      </c>
      <c r="E653" s="170" t="s">
        <v>112</v>
      </c>
      <c r="F653" s="581">
        <v>43422</v>
      </c>
      <c r="G653" s="170" t="s">
        <v>2024</v>
      </c>
      <c r="H653" s="111">
        <v>5</v>
      </c>
      <c r="I653" s="115" t="s">
        <v>710</v>
      </c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</row>
    <row r="654" spans="1:25" s="115" customFormat="1">
      <c r="A654" s="111">
        <v>2018</v>
      </c>
      <c r="B654" s="111"/>
      <c r="C654" s="111"/>
      <c r="F654" s="584"/>
      <c r="G654" s="136"/>
      <c r="H654" s="111">
        <f>SUM(H651:H653)</f>
        <v>22</v>
      </c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</row>
    <row r="655" spans="1:25" ht="13.5" customHeight="1">
      <c r="A655" s="129" t="s">
        <v>46</v>
      </c>
      <c r="B655" s="569"/>
      <c r="C655" s="146"/>
      <c r="D655" s="571" t="s">
        <v>711</v>
      </c>
      <c r="E655" s="146"/>
      <c r="F655" s="571"/>
      <c r="G655" s="125"/>
      <c r="H655" s="264">
        <f>H654</f>
        <v>22</v>
      </c>
      <c r="I655" s="146"/>
      <c r="M655" s="93"/>
    </row>
    <row r="656" spans="1:25" ht="13.5" customHeight="1">
      <c r="A656" s="133"/>
      <c r="B656" s="84"/>
      <c r="D656" s="86"/>
      <c r="G656" s="73"/>
      <c r="M656" s="93"/>
    </row>
    <row r="657" spans="1:25" s="115" customFormat="1" ht="13.5" customHeight="1">
      <c r="A657" s="111">
        <v>2018</v>
      </c>
      <c r="B657" s="579">
        <v>4</v>
      </c>
      <c r="C657" s="170" t="s">
        <v>129</v>
      </c>
      <c r="D657" s="615" t="s">
        <v>174</v>
      </c>
      <c r="E657" s="107" t="s">
        <v>222</v>
      </c>
      <c r="F657" s="581">
        <v>43163</v>
      </c>
      <c r="G657" s="170" t="s">
        <v>2025</v>
      </c>
      <c r="H657" s="111">
        <v>3</v>
      </c>
      <c r="I657" s="115" t="s">
        <v>2026</v>
      </c>
      <c r="J657" s="170">
        <v>3</v>
      </c>
      <c r="L657" s="113"/>
      <c r="M657" s="114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</row>
    <row r="658" spans="1:25" s="115" customFormat="1" ht="13.5" customHeight="1">
      <c r="A658" s="111">
        <v>2018</v>
      </c>
      <c r="B658" s="579">
        <v>4</v>
      </c>
      <c r="C658" s="170" t="s">
        <v>129</v>
      </c>
      <c r="D658" s="615" t="s">
        <v>174</v>
      </c>
      <c r="E658" s="107" t="s">
        <v>86</v>
      </c>
      <c r="F658" s="581">
        <v>43211</v>
      </c>
      <c r="G658" s="170" t="s">
        <v>2025</v>
      </c>
      <c r="H658" s="111">
        <v>0</v>
      </c>
      <c r="I658" s="115" t="s">
        <v>645</v>
      </c>
      <c r="J658" s="170"/>
      <c r="L658" s="113" t="s">
        <v>234</v>
      </c>
      <c r="M658" s="114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</row>
    <row r="659" spans="1:25" ht="13.5" customHeight="1">
      <c r="A659" s="111">
        <v>2018</v>
      </c>
      <c r="B659" s="111">
        <v>9</v>
      </c>
      <c r="C659" s="170" t="s">
        <v>129</v>
      </c>
      <c r="D659" s="171" t="s">
        <v>174</v>
      </c>
      <c r="E659" s="107" t="s">
        <v>265</v>
      </c>
      <c r="F659" s="581">
        <v>43352</v>
      </c>
      <c r="G659" s="107" t="s">
        <v>2027</v>
      </c>
      <c r="H659" s="172">
        <v>3</v>
      </c>
      <c r="I659" s="107" t="s">
        <v>282</v>
      </c>
      <c r="J659" s="88">
        <v>10</v>
      </c>
      <c r="K659" s="90" t="s">
        <v>2923</v>
      </c>
      <c r="M659" s="2"/>
    </row>
    <row r="660" spans="1:25" ht="13.5" customHeight="1">
      <c r="A660" s="111">
        <v>2018</v>
      </c>
      <c r="B660" s="565"/>
      <c r="C660" s="152"/>
      <c r="D660" s="583"/>
      <c r="E660" s="116"/>
      <c r="F660" s="567"/>
      <c r="G660" s="152"/>
      <c r="H660" s="111">
        <f>SUM(H657:H659)</f>
        <v>6</v>
      </c>
      <c r="I660" s="340"/>
      <c r="J660" s="152"/>
      <c r="M660" s="189"/>
      <c r="N660" s="271"/>
      <c r="O660" s="195"/>
      <c r="P660" s="195"/>
      <c r="S660" s="271"/>
      <c r="T660" s="271"/>
      <c r="U660" s="271"/>
      <c r="V660" s="271"/>
      <c r="W660" s="271"/>
      <c r="X660" s="372"/>
      <c r="Y660" s="372"/>
    </row>
    <row r="661" spans="1:25" ht="13.5" customHeight="1">
      <c r="A661" s="129" t="s">
        <v>46</v>
      </c>
      <c r="B661" s="569"/>
      <c r="C661" s="146"/>
      <c r="D661" s="585" t="s">
        <v>714</v>
      </c>
      <c r="E661" s="125"/>
      <c r="F661" s="571"/>
      <c r="G661" s="146"/>
      <c r="H661" s="129">
        <f>H660</f>
        <v>6</v>
      </c>
      <c r="I661" s="573"/>
      <c r="M661" s="93"/>
    </row>
    <row r="662" spans="1:25" ht="13.5" customHeight="1">
      <c r="A662" s="133"/>
      <c r="B662" s="84"/>
      <c r="D662" s="586"/>
      <c r="E662" s="73"/>
      <c r="G662" s="88"/>
      <c r="H662" s="133"/>
      <c r="I662" s="90"/>
      <c r="M662" s="93"/>
    </row>
    <row r="663" spans="1:25" ht="13.5" customHeight="1">
      <c r="A663" s="587">
        <v>2016</v>
      </c>
      <c r="B663" s="588">
        <v>10</v>
      </c>
      <c r="C663" s="589" t="s">
        <v>164</v>
      </c>
      <c r="D663" s="589" t="s">
        <v>1527</v>
      </c>
      <c r="E663" s="590" t="s">
        <v>227</v>
      </c>
      <c r="F663" s="590">
        <v>42652</v>
      </c>
      <c r="G663" s="591" t="s">
        <v>2924</v>
      </c>
      <c r="H663" s="588">
        <v>10</v>
      </c>
      <c r="I663" s="271" t="s">
        <v>2117</v>
      </c>
      <c r="J663" s="589"/>
      <c r="K663" s="2"/>
      <c r="L663" s="271"/>
      <c r="M663" s="93"/>
      <c r="Q663" s="352"/>
      <c r="R663" s="352"/>
      <c r="S663" s="195"/>
      <c r="T663" s="195"/>
      <c r="U663" s="195"/>
      <c r="V663" s="195"/>
      <c r="W663" s="195"/>
      <c r="X663" s="197"/>
      <c r="Y663" s="197"/>
    </row>
    <row r="664" spans="1:25" ht="13.5" customHeight="1">
      <c r="A664" s="587">
        <v>2016</v>
      </c>
      <c r="B664" s="588">
        <v>10</v>
      </c>
      <c r="C664" s="589" t="s">
        <v>164</v>
      </c>
      <c r="D664" s="589" t="s">
        <v>1527</v>
      </c>
      <c r="E664" s="590" t="s">
        <v>227</v>
      </c>
      <c r="F664" s="590">
        <v>42652</v>
      </c>
      <c r="G664" s="591" t="s">
        <v>2925</v>
      </c>
      <c r="H664" s="588">
        <v>3</v>
      </c>
      <c r="I664" s="271" t="s">
        <v>1833</v>
      </c>
      <c r="J664" s="589"/>
      <c r="K664" s="2"/>
      <c r="L664" s="271"/>
      <c r="M664" s="93"/>
      <c r="O664" s="271"/>
      <c r="P664" s="271"/>
      <c r="Q664" s="352"/>
      <c r="R664" s="352"/>
      <c r="S664" s="195"/>
      <c r="T664" s="195"/>
      <c r="U664" s="195"/>
      <c r="V664" s="195"/>
      <c r="W664" s="195"/>
      <c r="X664" s="197"/>
      <c r="Y664" s="197"/>
    </row>
    <row r="665" spans="1:25" ht="13.5" customHeight="1">
      <c r="A665" s="587">
        <v>2016</v>
      </c>
      <c r="B665" s="588"/>
      <c r="C665" s="589"/>
      <c r="D665" s="589"/>
      <c r="E665" s="590"/>
      <c r="F665" s="590"/>
      <c r="G665" s="591"/>
      <c r="H665" s="588">
        <f>SUM(H663:H664)</f>
        <v>13</v>
      </c>
      <c r="I665" s="271"/>
      <c r="J665" s="589"/>
      <c r="K665" s="2"/>
      <c r="L665" s="271"/>
      <c r="M665" s="93"/>
      <c r="O665" s="271"/>
      <c r="P665" s="271"/>
      <c r="Q665" s="352"/>
      <c r="R665" s="352"/>
      <c r="S665" s="195"/>
      <c r="T665" s="195"/>
      <c r="U665" s="195"/>
      <c r="V665" s="195"/>
      <c r="W665" s="195"/>
      <c r="X665" s="197"/>
      <c r="Y665" s="197"/>
    </row>
    <row r="666" spans="1:25" ht="13.5" customHeight="1">
      <c r="A666" s="598">
        <v>2017</v>
      </c>
      <c r="B666" s="593">
        <v>3</v>
      </c>
      <c r="C666" s="594" t="s">
        <v>164</v>
      </c>
      <c r="D666" s="594" t="s">
        <v>1527</v>
      </c>
      <c r="E666" s="623" t="s">
        <v>222</v>
      </c>
      <c r="F666" s="597">
        <v>42799</v>
      </c>
      <c r="G666" s="624" t="s">
        <v>2926</v>
      </c>
      <c r="H666" s="593">
        <v>3</v>
      </c>
      <c r="I666" s="261" t="s">
        <v>1292</v>
      </c>
      <c r="J666" s="594"/>
      <c r="K666" s="261"/>
      <c r="L666" s="261"/>
      <c r="M666" s="189"/>
      <c r="N666" s="261"/>
      <c r="O666" s="352"/>
      <c r="P666" s="352"/>
      <c r="Q666" s="195"/>
      <c r="R666" s="195"/>
      <c r="S666" s="186"/>
      <c r="T666" s="186"/>
      <c r="U666" s="186"/>
      <c r="V666" s="186"/>
      <c r="W666" s="186"/>
      <c r="X666" s="188"/>
      <c r="Y666" s="188"/>
    </row>
    <row r="667" spans="1:25" ht="13.5" customHeight="1">
      <c r="A667" s="598">
        <v>2017</v>
      </c>
      <c r="B667" s="593">
        <v>3</v>
      </c>
      <c r="C667" s="594" t="s">
        <v>164</v>
      </c>
      <c r="D667" s="594" t="s">
        <v>1527</v>
      </c>
      <c r="E667" s="623" t="s">
        <v>64</v>
      </c>
      <c r="F667" s="597">
        <v>42805</v>
      </c>
      <c r="G667" s="624" t="s">
        <v>1772</v>
      </c>
      <c r="H667" s="593">
        <v>5</v>
      </c>
      <c r="I667" s="261" t="s">
        <v>352</v>
      </c>
      <c r="J667" s="594"/>
      <c r="K667" s="261"/>
      <c r="M667" s="189"/>
      <c r="O667" s="352"/>
      <c r="P667" s="352"/>
      <c r="Q667" s="195"/>
      <c r="R667" s="195"/>
      <c r="S667" s="195"/>
      <c r="T667" s="195"/>
      <c r="U667" s="195"/>
      <c r="V667" s="195"/>
      <c r="W667" s="195"/>
      <c r="X667" s="197"/>
      <c r="Y667" s="197"/>
    </row>
    <row r="668" spans="1:25" ht="13.5" customHeight="1">
      <c r="A668" s="598">
        <v>2017</v>
      </c>
      <c r="B668" s="593"/>
      <c r="C668" s="594"/>
      <c r="D668" s="594"/>
      <c r="E668" s="623"/>
      <c r="F668" s="597"/>
      <c r="G668" s="624"/>
      <c r="H668" s="593">
        <f>SUM(H666:H667)</f>
        <v>8</v>
      </c>
      <c r="I668" s="261"/>
      <c r="J668" s="594"/>
      <c r="K668" s="261"/>
      <c r="L668" s="2" t="s">
        <v>2773</v>
      </c>
      <c r="M668" s="189"/>
      <c r="O668" s="352"/>
      <c r="P668" s="352"/>
      <c r="Q668" s="195"/>
      <c r="R668" s="195"/>
      <c r="S668" s="195"/>
      <c r="T668" s="195"/>
      <c r="U668" s="195"/>
      <c r="V668" s="195"/>
      <c r="W668" s="195"/>
      <c r="X668" s="197"/>
      <c r="Y668" s="197"/>
    </row>
    <row r="669" spans="1:25" s="115" customFormat="1" ht="13.5" customHeight="1">
      <c r="A669" s="600">
        <v>2018</v>
      </c>
      <c r="B669" s="599">
        <v>3</v>
      </c>
      <c r="C669" s="375" t="s">
        <v>164</v>
      </c>
      <c r="D669" s="375" t="s">
        <v>1527</v>
      </c>
      <c r="E669" s="659" t="s">
        <v>68</v>
      </c>
      <c r="F669" s="603">
        <v>43176</v>
      </c>
      <c r="G669" s="660" t="s">
        <v>2927</v>
      </c>
      <c r="H669" s="599">
        <v>10</v>
      </c>
      <c r="I669" s="113" t="s">
        <v>626</v>
      </c>
      <c r="J669" s="375"/>
      <c r="K669" s="113"/>
      <c r="L669" s="113"/>
      <c r="M669" s="114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</row>
    <row r="670" spans="1:25" s="115" customFormat="1" ht="13.5" customHeight="1">
      <c r="A670" s="600">
        <v>2018</v>
      </c>
      <c r="B670" s="599">
        <v>2</v>
      </c>
      <c r="C670" s="375" t="s">
        <v>164</v>
      </c>
      <c r="D670" s="375" t="s">
        <v>1527</v>
      </c>
      <c r="E670" s="659" t="s">
        <v>81</v>
      </c>
      <c r="F670" s="603">
        <v>43133</v>
      </c>
      <c r="G670" s="660" t="s">
        <v>2927</v>
      </c>
      <c r="H670" s="599">
        <v>5</v>
      </c>
      <c r="I670" s="113" t="s">
        <v>352</v>
      </c>
      <c r="J670" s="375"/>
      <c r="K670" s="113"/>
      <c r="L670" s="113"/>
      <c r="M670" s="114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</row>
    <row r="671" spans="1:25" s="115" customFormat="1" ht="13.5" customHeight="1">
      <c r="A671" s="600">
        <v>2018</v>
      </c>
      <c r="B671" s="599">
        <v>2</v>
      </c>
      <c r="C671" s="375" t="s">
        <v>164</v>
      </c>
      <c r="D671" s="375" t="s">
        <v>1527</v>
      </c>
      <c r="E671" s="659" t="s">
        <v>81</v>
      </c>
      <c r="F671" s="603">
        <v>43133</v>
      </c>
      <c r="G671" s="660" t="s">
        <v>1772</v>
      </c>
      <c r="H671" s="599">
        <v>5</v>
      </c>
      <c r="I671" s="113" t="s">
        <v>354</v>
      </c>
      <c r="J671" s="375"/>
      <c r="K671" s="113"/>
      <c r="L671" s="113"/>
      <c r="M671" s="114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</row>
    <row r="672" spans="1:25" s="115" customFormat="1" ht="13.5" customHeight="1">
      <c r="A672" s="600">
        <v>2018</v>
      </c>
      <c r="B672" s="599">
        <v>4</v>
      </c>
      <c r="C672" s="375" t="s">
        <v>164</v>
      </c>
      <c r="D672" s="375" t="s">
        <v>1527</v>
      </c>
      <c r="E672" s="659" t="s">
        <v>222</v>
      </c>
      <c r="F672" s="603">
        <v>43163</v>
      </c>
      <c r="G672" s="660" t="s">
        <v>2928</v>
      </c>
      <c r="H672" s="599">
        <v>10</v>
      </c>
      <c r="I672" s="113" t="s">
        <v>2787</v>
      </c>
      <c r="J672" s="375"/>
      <c r="K672" s="113"/>
      <c r="L672" s="113"/>
      <c r="M672" s="114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</row>
    <row r="673" spans="1:25" s="115" customFormat="1" ht="13.5" customHeight="1">
      <c r="A673" s="600">
        <v>2018</v>
      </c>
      <c r="B673" s="599">
        <v>4</v>
      </c>
      <c r="C673" s="375" t="s">
        <v>164</v>
      </c>
      <c r="D673" s="375" t="s">
        <v>1527</v>
      </c>
      <c r="E673" s="659" t="s">
        <v>222</v>
      </c>
      <c r="F673" s="603">
        <v>43163</v>
      </c>
      <c r="G673" s="660" t="s">
        <v>2929</v>
      </c>
      <c r="H673" s="599">
        <v>10</v>
      </c>
      <c r="I673" s="113" t="s">
        <v>2930</v>
      </c>
      <c r="J673" s="375"/>
      <c r="K673" s="113"/>
      <c r="L673" s="113"/>
      <c r="M673" s="114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</row>
    <row r="674" spans="1:25" s="115" customFormat="1">
      <c r="A674" s="599">
        <v>2018</v>
      </c>
      <c r="B674" s="599">
        <v>5</v>
      </c>
      <c r="C674" s="375" t="s">
        <v>164</v>
      </c>
      <c r="D674" s="113" t="s">
        <v>2931</v>
      </c>
      <c r="E674" s="113" t="s">
        <v>227</v>
      </c>
      <c r="F674" s="604">
        <v>43240</v>
      </c>
      <c r="G674" s="605" t="s">
        <v>2932</v>
      </c>
      <c r="H674" s="599">
        <v>10</v>
      </c>
      <c r="I674" s="113" t="s">
        <v>2933</v>
      </c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</row>
    <row r="675" spans="1:25" ht="13.5" customHeight="1">
      <c r="A675" s="599">
        <v>2018</v>
      </c>
      <c r="B675" s="599">
        <v>9</v>
      </c>
      <c r="C675" s="375" t="s">
        <v>164</v>
      </c>
      <c r="D675" s="636" t="s">
        <v>1527</v>
      </c>
      <c r="E675" s="602" t="s">
        <v>265</v>
      </c>
      <c r="F675" s="603">
        <v>43352</v>
      </c>
      <c r="G675" s="602" t="s">
        <v>2934</v>
      </c>
      <c r="H675" s="637">
        <v>3</v>
      </c>
      <c r="I675" s="602" t="s">
        <v>1284</v>
      </c>
      <c r="J675" s="338">
        <v>7</v>
      </c>
      <c r="K675" s="2" t="s">
        <v>2935</v>
      </c>
      <c r="M675" s="2"/>
    </row>
    <row r="676" spans="1:25" s="115" customFormat="1" ht="13.5" customHeight="1">
      <c r="A676" s="600">
        <v>2018</v>
      </c>
      <c r="B676" s="599"/>
      <c r="C676" s="375"/>
      <c r="D676" s="375"/>
      <c r="E676" s="659"/>
      <c r="F676" s="603"/>
      <c r="G676" s="660"/>
      <c r="H676" s="599">
        <f>SUM(H669:H675)</f>
        <v>53</v>
      </c>
      <c r="I676" s="113"/>
      <c r="J676" s="375"/>
      <c r="K676" s="113"/>
      <c r="L676" s="113"/>
      <c r="M676" s="114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</row>
    <row r="677" spans="1:25" ht="13.5" customHeight="1">
      <c r="A677" s="607" t="s">
        <v>46</v>
      </c>
      <c r="B677" s="606"/>
      <c r="C677" s="608"/>
      <c r="D677" s="608" t="s">
        <v>2034</v>
      </c>
      <c r="E677" s="638"/>
      <c r="F677" s="611"/>
      <c r="G677" s="639"/>
      <c r="H677" s="606">
        <f>H665+H668+H676</f>
        <v>74</v>
      </c>
      <c r="I677" s="612"/>
      <c r="J677" s="338"/>
      <c r="K677" s="2"/>
      <c r="M677" s="93"/>
    </row>
    <row r="678" spans="1:25" ht="13.5" customHeight="1">
      <c r="E678" s="574"/>
      <c r="G678" s="575"/>
      <c r="H678" s="133"/>
      <c r="I678" s="90"/>
      <c r="M678" s="93"/>
    </row>
    <row r="679" spans="1:25" ht="13.5" customHeight="1">
      <c r="A679" s="341">
        <v>2016</v>
      </c>
      <c r="B679" s="341">
        <v>6</v>
      </c>
      <c r="C679" s="269" t="s">
        <v>129</v>
      </c>
      <c r="D679" s="576" t="s">
        <v>1630</v>
      </c>
      <c r="E679" s="269" t="s">
        <v>227</v>
      </c>
      <c r="F679" s="576">
        <v>42533</v>
      </c>
      <c r="G679" s="266" t="s">
        <v>2936</v>
      </c>
      <c r="H679" s="341">
        <v>7</v>
      </c>
      <c r="I679" s="372" t="s">
        <v>2771</v>
      </c>
      <c r="J679" s="269"/>
      <c r="M679" s="470"/>
      <c r="N679" s="195"/>
      <c r="O679" s="352"/>
      <c r="P679" s="352"/>
      <c r="Q679" s="271"/>
      <c r="R679" s="271"/>
      <c r="S679" s="271"/>
      <c r="T679" s="271"/>
      <c r="U679" s="271"/>
      <c r="V679" s="271"/>
      <c r="W679" s="271"/>
      <c r="X679" s="372"/>
      <c r="Y679" s="372"/>
    </row>
    <row r="680" spans="1:25" ht="13.5" customHeight="1">
      <c r="A680" s="341">
        <v>2016</v>
      </c>
      <c r="B680" s="341"/>
      <c r="C680" s="269"/>
      <c r="D680" s="576"/>
      <c r="E680" s="269"/>
      <c r="F680" s="576"/>
      <c r="G680" s="266"/>
      <c r="H680" s="341">
        <f>H679</f>
        <v>7</v>
      </c>
      <c r="I680" s="372"/>
      <c r="J680" s="269"/>
      <c r="M680" s="470"/>
      <c r="N680" s="195"/>
      <c r="O680" s="352"/>
      <c r="P680" s="352"/>
      <c r="Q680" s="271"/>
      <c r="R680" s="271"/>
      <c r="S680" s="271"/>
      <c r="T680" s="271"/>
      <c r="U680" s="271"/>
      <c r="V680" s="271"/>
      <c r="W680" s="271"/>
      <c r="X680" s="372"/>
      <c r="Y680" s="372"/>
    </row>
    <row r="681" spans="1:25" ht="13.5" customHeight="1">
      <c r="A681" s="129" t="s">
        <v>46</v>
      </c>
      <c r="B681" s="129"/>
      <c r="C681" s="146"/>
      <c r="D681" s="571" t="s">
        <v>2937</v>
      </c>
      <c r="E681" s="146"/>
      <c r="F681" s="571"/>
      <c r="G681" s="125"/>
      <c r="H681" s="129">
        <f>H680</f>
        <v>7</v>
      </c>
      <c r="I681" s="573"/>
      <c r="M681" s="93"/>
    </row>
    <row r="682" spans="1:25" ht="13.5" customHeight="1">
      <c r="A682" s="133"/>
      <c r="D682" s="86"/>
      <c r="G682" s="73"/>
      <c r="H682" s="133"/>
      <c r="I682" s="90"/>
      <c r="M682" s="93"/>
    </row>
    <row r="683" spans="1:25" ht="13.5" customHeight="1">
      <c r="A683" s="341">
        <v>2016</v>
      </c>
      <c r="B683" s="341">
        <v>6</v>
      </c>
      <c r="C683" s="269" t="s">
        <v>91</v>
      </c>
      <c r="D683" s="576" t="s">
        <v>123</v>
      </c>
      <c r="E683" s="269" t="s">
        <v>227</v>
      </c>
      <c r="F683" s="576">
        <v>42533</v>
      </c>
      <c r="G683" s="266" t="s">
        <v>2938</v>
      </c>
      <c r="H683" s="341">
        <v>10</v>
      </c>
      <c r="I683" s="372" t="s">
        <v>1660</v>
      </c>
      <c r="J683" s="269"/>
      <c r="L683" s="271"/>
      <c r="M683" s="93"/>
      <c r="N683" s="113"/>
      <c r="O683" s="271"/>
      <c r="P683" s="271"/>
      <c r="Q683" s="271"/>
      <c r="R683" s="271"/>
      <c r="S683" s="271"/>
      <c r="T683" s="271"/>
      <c r="U683" s="271"/>
      <c r="V683" s="271"/>
      <c r="W683" s="271"/>
      <c r="X683" s="372"/>
      <c r="Y683" s="372"/>
    </row>
    <row r="684" spans="1:25" ht="13.5" customHeight="1">
      <c r="A684" s="341">
        <v>2016</v>
      </c>
      <c r="B684" s="341">
        <v>6</v>
      </c>
      <c r="C684" s="269" t="s">
        <v>91</v>
      </c>
      <c r="D684" s="576" t="s">
        <v>123</v>
      </c>
      <c r="E684" s="269" t="s">
        <v>227</v>
      </c>
      <c r="F684" s="576">
        <v>42533</v>
      </c>
      <c r="G684" s="266" t="s">
        <v>2939</v>
      </c>
      <c r="H684" s="341">
        <v>3</v>
      </c>
      <c r="I684" s="372" t="s">
        <v>2390</v>
      </c>
      <c r="J684" s="269"/>
      <c r="L684" s="271"/>
      <c r="M684" s="93"/>
      <c r="N684" s="195"/>
      <c r="O684" s="195"/>
      <c r="P684" s="195"/>
      <c r="Q684" s="271"/>
      <c r="R684" s="271"/>
      <c r="S684" s="271"/>
      <c r="T684" s="271"/>
      <c r="U684" s="271"/>
      <c r="V684" s="271"/>
      <c r="W684" s="271"/>
      <c r="X684" s="372"/>
      <c r="Y684" s="372"/>
    </row>
    <row r="685" spans="1:25" ht="13.5" customHeight="1">
      <c r="A685" s="341">
        <v>2016</v>
      </c>
      <c r="B685" s="341">
        <v>6</v>
      </c>
      <c r="C685" s="269" t="s">
        <v>91</v>
      </c>
      <c r="D685" s="576" t="s">
        <v>123</v>
      </c>
      <c r="E685" s="269" t="s">
        <v>227</v>
      </c>
      <c r="F685" s="576">
        <v>42533</v>
      </c>
      <c r="G685" s="266" t="s">
        <v>2940</v>
      </c>
      <c r="H685" s="341">
        <v>10</v>
      </c>
      <c r="I685" s="372" t="s">
        <v>2045</v>
      </c>
      <c r="J685" s="269"/>
      <c r="L685" s="271"/>
      <c r="M685" s="93"/>
      <c r="N685" s="261"/>
      <c r="O685" s="686"/>
      <c r="P685" s="686"/>
      <c r="Q685" s="352"/>
      <c r="R685" s="352"/>
      <c r="S685" s="186"/>
      <c r="T685" s="186"/>
      <c r="U685" s="186"/>
      <c r="V685" s="186"/>
      <c r="W685" s="186"/>
      <c r="X685" s="188"/>
      <c r="Y685" s="188"/>
    </row>
    <row r="686" spans="1:25" ht="13.5" customHeight="1">
      <c r="A686" s="341">
        <v>2016</v>
      </c>
      <c r="B686" s="341">
        <v>6</v>
      </c>
      <c r="C686" s="269" t="s">
        <v>91</v>
      </c>
      <c r="D686" s="576" t="s">
        <v>123</v>
      </c>
      <c r="E686" s="269" t="s">
        <v>227</v>
      </c>
      <c r="F686" s="576">
        <v>42533</v>
      </c>
      <c r="G686" s="266" t="s">
        <v>2941</v>
      </c>
      <c r="H686" s="341">
        <v>7</v>
      </c>
      <c r="I686" s="372" t="s">
        <v>2047</v>
      </c>
      <c r="J686" s="269"/>
      <c r="L686" s="271"/>
      <c r="M686" s="93"/>
      <c r="O686" s="271"/>
      <c r="P686" s="271"/>
      <c r="Q686" s="271"/>
      <c r="R686" s="271"/>
      <c r="S686" s="186"/>
      <c r="T686" s="186"/>
      <c r="U686" s="186"/>
      <c r="V686" s="186"/>
      <c r="W686" s="186"/>
      <c r="X686" s="188"/>
      <c r="Y686" s="188"/>
    </row>
    <row r="687" spans="1:25" ht="13.5" customHeight="1">
      <c r="A687" s="341">
        <v>2016</v>
      </c>
      <c r="B687" s="341">
        <v>6</v>
      </c>
      <c r="C687" s="269" t="s">
        <v>91</v>
      </c>
      <c r="D687" s="576" t="s">
        <v>123</v>
      </c>
      <c r="E687" s="269" t="s">
        <v>227</v>
      </c>
      <c r="F687" s="576">
        <v>42533</v>
      </c>
      <c r="G687" s="266" t="s">
        <v>2942</v>
      </c>
      <c r="H687" s="341">
        <v>3</v>
      </c>
      <c r="I687" s="372" t="s">
        <v>2943</v>
      </c>
      <c r="J687" s="269"/>
      <c r="L687" s="271"/>
      <c r="M687" s="296"/>
      <c r="O687" s="271"/>
      <c r="P687" s="271"/>
      <c r="Q687" s="186"/>
      <c r="R687" s="186"/>
      <c r="S687" s="186"/>
      <c r="T687" s="186"/>
      <c r="U687" s="186"/>
      <c r="V687" s="186"/>
      <c r="W687" s="186"/>
      <c r="X687" s="188"/>
      <c r="Y687" s="188"/>
    </row>
    <row r="688" spans="1:25" ht="13.5" customHeight="1">
      <c r="A688" s="341">
        <v>2016</v>
      </c>
      <c r="B688" s="341">
        <v>6</v>
      </c>
      <c r="C688" s="269" t="s">
        <v>91</v>
      </c>
      <c r="D688" s="576" t="s">
        <v>123</v>
      </c>
      <c r="E688" s="269" t="s">
        <v>227</v>
      </c>
      <c r="F688" s="576">
        <v>42533</v>
      </c>
      <c r="G688" s="266" t="s">
        <v>2944</v>
      </c>
      <c r="H688" s="341">
        <v>10</v>
      </c>
      <c r="I688" s="372" t="s">
        <v>2049</v>
      </c>
      <c r="J688" s="269"/>
      <c r="L688" s="271"/>
      <c r="M688" s="93"/>
      <c r="N688" s="261"/>
      <c r="Q688" s="271"/>
      <c r="R688" s="271"/>
      <c r="S688" s="271"/>
      <c r="T688" s="271"/>
      <c r="U688" s="271"/>
      <c r="V688" s="271"/>
      <c r="W688" s="271"/>
      <c r="X688" s="372"/>
      <c r="Y688" s="372"/>
    </row>
    <row r="689" spans="1:25" ht="13.5" customHeight="1">
      <c r="A689" s="341">
        <v>2016</v>
      </c>
      <c r="B689" s="341">
        <v>6</v>
      </c>
      <c r="C689" s="269" t="s">
        <v>91</v>
      </c>
      <c r="D689" s="576" t="s">
        <v>123</v>
      </c>
      <c r="E689" s="269" t="s">
        <v>227</v>
      </c>
      <c r="F689" s="576">
        <v>42533</v>
      </c>
      <c r="G689" s="266" t="s">
        <v>2945</v>
      </c>
      <c r="H689" s="341">
        <v>3</v>
      </c>
      <c r="I689" s="372" t="s">
        <v>1965</v>
      </c>
      <c r="J689" s="269"/>
      <c r="L689" s="271"/>
      <c r="M689" s="262"/>
      <c r="N689" s="271"/>
      <c r="O689" s="352"/>
      <c r="P689" s="352"/>
      <c r="Q689" s="186"/>
      <c r="R689" s="186"/>
      <c r="S689" s="271"/>
      <c r="T689" s="271"/>
      <c r="U689" s="271"/>
      <c r="V689" s="271"/>
      <c r="W689" s="271"/>
      <c r="X689" s="372"/>
      <c r="Y689" s="372"/>
    </row>
    <row r="690" spans="1:25" ht="13.5" customHeight="1">
      <c r="A690" s="341">
        <v>2016</v>
      </c>
      <c r="B690" s="341">
        <v>6</v>
      </c>
      <c r="C690" s="269" t="s">
        <v>91</v>
      </c>
      <c r="D690" s="576" t="s">
        <v>123</v>
      </c>
      <c r="E690" s="269" t="s">
        <v>227</v>
      </c>
      <c r="F690" s="576">
        <v>42533</v>
      </c>
      <c r="G690" s="266" t="s">
        <v>2946</v>
      </c>
      <c r="H690" s="341">
        <v>10</v>
      </c>
      <c r="I690" s="372" t="s">
        <v>1853</v>
      </c>
      <c r="J690" s="269"/>
      <c r="L690" s="271"/>
      <c r="M690" s="262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372"/>
      <c r="Y690" s="372"/>
    </row>
    <row r="691" spans="1:25" ht="13.5" customHeight="1">
      <c r="A691" s="341">
        <v>2016</v>
      </c>
      <c r="B691" s="341">
        <v>6</v>
      </c>
      <c r="C691" s="269" t="s">
        <v>91</v>
      </c>
      <c r="D691" s="576" t="s">
        <v>123</v>
      </c>
      <c r="E691" s="269" t="s">
        <v>227</v>
      </c>
      <c r="F691" s="576">
        <v>42533</v>
      </c>
      <c r="G691" s="266" t="s">
        <v>2947</v>
      </c>
      <c r="H691" s="341">
        <v>10</v>
      </c>
      <c r="I691" s="372" t="s">
        <v>2285</v>
      </c>
      <c r="J691" s="269"/>
      <c r="L691" s="271"/>
      <c r="M691" s="482"/>
      <c r="N691" s="195"/>
      <c r="O691" s="186"/>
      <c r="P691" s="186"/>
      <c r="Q691" s="271"/>
      <c r="R691" s="271"/>
      <c r="S691" s="271"/>
      <c r="T691" s="271"/>
      <c r="U691" s="271"/>
      <c r="V691" s="271"/>
      <c r="W691" s="271"/>
      <c r="X691" s="372"/>
      <c r="Y691" s="372"/>
    </row>
    <row r="692" spans="1:25" ht="13.5" customHeight="1">
      <c r="A692" s="341">
        <v>2016</v>
      </c>
      <c r="B692" s="341">
        <v>6</v>
      </c>
      <c r="C692" s="269" t="s">
        <v>91</v>
      </c>
      <c r="D692" s="576" t="s">
        <v>123</v>
      </c>
      <c r="E692" s="269" t="s">
        <v>227</v>
      </c>
      <c r="F692" s="576">
        <v>42533</v>
      </c>
      <c r="G692" s="266" t="s">
        <v>2948</v>
      </c>
      <c r="H692" s="341">
        <v>3</v>
      </c>
      <c r="I692" s="372" t="s">
        <v>2949</v>
      </c>
      <c r="J692" s="269"/>
      <c r="L692" s="271"/>
      <c r="M692" s="93"/>
      <c r="N692" s="195"/>
      <c r="O692" s="271"/>
      <c r="P692" s="271"/>
      <c r="Q692" s="271"/>
      <c r="R692" s="271"/>
      <c r="S692" s="271"/>
      <c r="T692" s="271"/>
      <c r="U692" s="271"/>
      <c r="V692" s="271"/>
      <c r="W692" s="271"/>
      <c r="X692" s="372"/>
      <c r="Y692" s="372"/>
    </row>
    <row r="693" spans="1:25" ht="13.5" customHeight="1">
      <c r="A693" s="341">
        <v>2016</v>
      </c>
      <c r="B693" s="341">
        <v>6</v>
      </c>
      <c r="C693" s="269" t="s">
        <v>91</v>
      </c>
      <c r="D693" s="576" t="s">
        <v>123</v>
      </c>
      <c r="E693" s="269" t="s">
        <v>227</v>
      </c>
      <c r="F693" s="576">
        <v>42533</v>
      </c>
      <c r="G693" s="266" t="s">
        <v>2950</v>
      </c>
      <c r="H693" s="341">
        <v>3</v>
      </c>
      <c r="I693" s="372" t="s">
        <v>2053</v>
      </c>
      <c r="J693" s="269"/>
      <c r="L693" s="271"/>
      <c r="M693" s="93"/>
      <c r="N693" s="195"/>
      <c r="O693" s="186"/>
      <c r="P693" s="186"/>
      <c r="Q693" s="271"/>
      <c r="R693" s="271"/>
      <c r="S693" s="195"/>
      <c r="T693" s="195"/>
      <c r="U693" s="195"/>
      <c r="V693" s="195"/>
      <c r="W693" s="195"/>
      <c r="X693" s="197"/>
      <c r="Y693" s="197"/>
    </row>
    <row r="694" spans="1:25" ht="13.5" customHeight="1">
      <c r="A694" s="341">
        <v>2016</v>
      </c>
      <c r="B694" s="341">
        <v>6</v>
      </c>
      <c r="C694" s="269" t="s">
        <v>91</v>
      </c>
      <c r="D694" s="576" t="s">
        <v>123</v>
      </c>
      <c r="E694" s="269" t="s">
        <v>227</v>
      </c>
      <c r="F694" s="576">
        <v>42533</v>
      </c>
      <c r="G694" s="266" t="s">
        <v>2951</v>
      </c>
      <c r="H694" s="341">
        <v>7</v>
      </c>
      <c r="I694" s="372" t="s">
        <v>2404</v>
      </c>
      <c r="J694" s="269"/>
      <c r="L694" s="271"/>
      <c r="M694" s="93"/>
      <c r="N694" s="113"/>
      <c r="O694" s="271"/>
      <c r="P694" s="271"/>
      <c r="Q694" s="186"/>
      <c r="R694" s="186"/>
      <c r="S694" s="195"/>
      <c r="T694" s="195"/>
      <c r="U694" s="195"/>
      <c r="V694" s="195"/>
      <c r="W694" s="195"/>
      <c r="X694" s="197"/>
      <c r="Y694" s="197"/>
    </row>
    <row r="695" spans="1:25" ht="13.5" customHeight="1">
      <c r="A695" s="341">
        <v>2016</v>
      </c>
      <c r="B695" s="341">
        <v>6</v>
      </c>
      <c r="C695" s="269" t="s">
        <v>91</v>
      </c>
      <c r="D695" s="576" t="s">
        <v>123</v>
      </c>
      <c r="E695" s="269" t="s">
        <v>2702</v>
      </c>
      <c r="F695" s="576">
        <v>42540</v>
      </c>
      <c r="G695" s="266" t="s">
        <v>2940</v>
      </c>
      <c r="H695" s="341">
        <v>15</v>
      </c>
      <c r="I695" s="372" t="s">
        <v>2952</v>
      </c>
      <c r="J695" s="269"/>
      <c r="L695" s="271"/>
      <c r="M695" s="262"/>
      <c r="N695" s="113"/>
      <c r="O695" s="271"/>
      <c r="P695" s="271"/>
      <c r="Q695" s="195"/>
      <c r="R695" s="195"/>
      <c r="S695" s="195"/>
      <c r="T695" s="195"/>
      <c r="U695" s="195"/>
      <c r="V695" s="195"/>
      <c r="W695" s="195"/>
      <c r="X695" s="197"/>
      <c r="Y695" s="197"/>
    </row>
    <row r="696" spans="1:25" ht="13.5" customHeight="1">
      <c r="A696" s="341">
        <v>2016</v>
      </c>
      <c r="B696" s="341">
        <v>6</v>
      </c>
      <c r="C696" s="269" t="s">
        <v>91</v>
      </c>
      <c r="D696" s="576" t="s">
        <v>123</v>
      </c>
      <c r="E696" s="269" t="s">
        <v>2702</v>
      </c>
      <c r="F696" s="576">
        <v>42540</v>
      </c>
      <c r="G696" s="266" t="s">
        <v>2953</v>
      </c>
      <c r="H696" s="341">
        <v>15</v>
      </c>
      <c r="I696" s="372" t="s">
        <v>2954</v>
      </c>
      <c r="J696" s="269"/>
      <c r="L696" s="271"/>
      <c r="M696" s="262"/>
      <c r="N696" s="352"/>
      <c r="O696" s="271"/>
      <c r="P696" s="271"/>
      <c r="Q696" s="195"/>
      <c r="R696" s="195"/>
      <c r="S696" s="271"/>
      <c r="T696" s="271"/>
      <c r="U696" s="271"/>
      <c r="V696" s="271"/>
      <c r="W696" s="271"/>
      <c r="X696" s="372"/>
      <c r="Y696" s="372"/>
    </row>
    <row r="697" spans="1:25" ht="13.5" customHeight="1">
      <c r="A697" s="613">
        <v>2016</v>
      </c>
      <c r="B697" s="341">
        <v>10</v>
      </c>
      <c r="C697" s="269" t="s">
        <v>91</v>
      </c>
      <c r="D697" s="269" t="s">
        <v>123</v>
      </c>
      <c r="E697" s="576" t="s">
        <v>227</v>
      </c>
      <c r="F697" s="576">
        <v>42652</v>
      </c>
      <c r="G697" s="614" t="s">
        <v>2955</v>
      </c>
      <c r="H697" s="341">
        <v>3</v>
      </c>
      <c r="I697" s="372" t="s">
        <v>2414</v>
      </c>
      <c r="J697" s="269"/>
      <c r="L697" s="271"/>
      <c r="M697" s="93"/>
      <c r="N697" s="261"/>
      <c r="O697" s="271"/>
      <c r="P697" s="271"/>
      <c r="Q697" s="195"/>
      <c r="R697" s="195"/>
      <c r="S697" s="195"/>
      <c r="T697" s="195"/>
      <c r="U697" s="195"/>
      <c r="V697" s="195"/>
      <c r="W697" s="195"/>
      <c r="X697" s="197"/>
      <c r="Y697" s="197"/>
    </row>
    <row r="698" spans="1:25" ht="13.5" customHeight="1">
      <c r="A698" s="613">
        <v>2016</v>
      </c>
      <c r="B698" s="341">
        <v>10</v>
      </c>
      <c r="C698" s="269" t="s">
        <v>91</v>
      </c>
      <c r="D698" s="269" t="s">
        <v>123</v>
      </c>
      <c r="E698" s="576" t="s">
        <v>227</v>
      </c>
      <c r="F698" s="576">
        <v>42652</v>
      </c>
      <c r="G698" s="614" t="s">
        <v>2956</v>
      </c>
      <c r="H698" s="341">
        <v>3</v>
      </c>
      <c r="I698" s="372" t="s">
        <v>1978</v>
      </c>
      <c r="J698" s="269"/>
      <c r="L698" s="271"/>
      <c r="M698" s="93"/>
      <c r="N698" s="271"/>
      <c r="O698" s="186"/>
      <c r="P698" s="186"/>
      <c r="Q698" s="195"/>
      <c r="R698" s="195"/>
      <c r="S698" s="271"/>
      <c r="T698" s="271"/>
      <c r="U698" s="271"/>
      <c r="V698" s="271"/>
      <c r="W698" s="271"/>
      <c r="X698" s="372"/>
      <c r="Y698" s="372"/>
    </row>
    <row r="699" spans="1:25" ht="13.5" customHeight="1">
      <c r="A699" s="613">
        <v>2016</v>
      </c>
      <c r="B699" s="341"/>
      <c r="C699" s="269"/>
      <c r="D699" s="269"/>
      <c r="E699" s="576"/>
      <c r="F699" s="576"/>
      <c r="G699" s="614"/>
      <c r="H699" s="341">
        <f>SUM(H683:H698)</f>
        <v>115</v>
      </c>
      <c r="I699" s="372"/>
      <c r="J699" s="269"/>
      <c r="L699" s="271"/>
      <c r="M699" s="93"/>
      <c r="N699" s="271"/>
      <c r="O699" s="186"/>
      <c r="P699" s="186"/>
      <c r="Q699" s="195"/>
      <c r="R699" s="195"/>
      <c r="S699" s="271"/>
      <c r="T699" s="271"/>
      <c r="U699" s="271"/>
      <c r="V699" s="271"/>
      <c r="W699" s="271"/>
      <c r="X699" s="372"/>
      <c r="Y699" s="372"/>
    </row>
    <row r="700" spans="1:25" ht="13.5" customHeight="1">
      <c r="A700" s="199">
        <v>2017</v>
      </c>
      <c r="B700" s="199">
        <v>9</v>
      </c>
      <c r="C700" s="152" t="s">
        <v>91</v>
      </c>
      <c r="D700" s="583" t="s">
        <v>123</v>
      </c>
      <c r="E700" s="116" t="s">
        <v>227</v>
      </c>
      <c r="F700" s="567">
        <v>42988</v>
      </c>
      <c r="G700" s="152" t="s">
        <v>2036</v>
      </c>
      <c r="H700" s="199">
        <v>7</v>
      </c>
      <c r="I700" s="340" t="s">
        <v>2037</v>
      </c>
      <c r="J700" s="152"/>
      <c r="M700" s="349"/>
      <c r="O700" s="195"/>
      <c r="P700" s="195"/>
      <c r="Q700" s="271"/>
      <c r="R700" s="271"/>
      <c r="S700" s="271"/>
      <c r="T700" s="271"/>
      <c r="U700" s="271"/>
      <c r="V700" s="271"/>
      <c r="W700" s="271"/>
      <c r="X700" s="372"/>
      <c r="Y700" s="372"/>
    </row>
    <row r="701" spans="1:25" ht="13.5" customHeight="1">
      <c r="A701" s="199">
        <v>2017</v>
      </c>
      <c r="B701" s="565">
        <v>5</v>
      </c>
      <c r="C701" s="152" t="s">
        <v>91</v>
      </c>
      <c r="D701" s="583" t="s">
        <v>123</v>
      </c>
      <c r="E701" s="116" t="s">
        <v>227</v>
      </c>
      <c r="F701" s="567">
        <v>42876</v>
      </c>
      <c r="G701" s="152" t="s">
        <v>2038</v>
      </c>
      <c r="H701" s="199">
        <v>7</v>
      </c>
      <c r="I701" s="340" t="s">
        <v>2039</v>
      </c>
      <c r="J701" s="152"/>
      <c r="M701" s="189"/>
      <c r="N701" s="195"/>
      <c r="O701" s="195"/>
      <c r="P701" s="195"/>
      <c r="Q701" s="271"/>
      <c r="R701" s="271"/>
      <c r="S701" s="195"/>
      <c r="T701" s="195"/>
      <c r="U701" s="195"/>
      <c r="V701" s="195"/>
      <c r="W701" s="195"/>
      <c r="X701" s="197"/>
      <c r="Y701" s="197"/>
    </row>
    <row r="702" spans="1:25" ht="13.5" customHeight="1">
      <c r="A702" s="199">
        <v>2017</v>
      </c>
      <c r="B702" s="565">
        <v>5</v>
      </c>
      <c r="C702" s="152" t="s">
        <v>91</v>
      </c>
      <c r="D702" s="583" t="s">
        <v>123</v>
      </c>
      <c r="E702" s="116" t="s">
        <v>227</v>
      </c>
      <c r="F702" s="567">
        <v>42876</v>
      </c>
      <c r="G702" s="152" t="s">
        <v>2040</v>
      </c>
      <c r="H702" s="199">
        <v>3</v>
      </c>
      <c r="I702" s="340" t="s">
        <v>2041</v>
      </c>
      <c r="J702" s="152"/>
      <c r="M702" s="189"/>
      <c r="N702" s="195"/>
      <c r="O702" s="195"/>
      <c r="P702" s="195"/>
      <c r="Q702" s="195"/>
      <c r="R702" s="195"/>
      <c r="S702" s="186"/>
      <c r="T702" s="186"/>
      <c r="U702" s="186"/>
      <c r="V702" s="186"/>
      <c r="W702" s="186"/>
      <c r="X702" s="188"/>
      <c r="Y702" s="188"/>
    </row>
    <row r="703" spans="1:25" ht="13.5" customHeight="1">
      <c r="A703" s="199">
        <v>2017</v>
      </c>
      <c r="B703" s="565">
        <v>5</v>
      </c>
      <c r="C703" s="152" t="s">
        <v>91</v>
      </c>
      <c r="D703" s="583" t="s">
        <v>123</v>
      </c>
      <c r="E703" s="116" t="s">
        <v>227</v>
      </c>
      <c r="F703" s="567">
        <v>42876</v>
      </c>
      <c r="G703" s="152" t="s">
        <v>2042</v>
      </c>
      <c r="H703" s="199">
        <v>3</v>
      </c>
      <c r="I703" s="340" t="s">
        <v>2043</v>
      </c>
      <c r="J703" s="152"/>
      <c r="M703" s="189"/>
      <c r="N703" s="271"/>
      <c r="O703" s="195"/>
      <c r="P703" s="195"/>
      <c r="Q703" s="271"/>
      <c r="R703" s="271"/>
      <c r="S703" s="186"/>
      <c r="T703" s="186"/>
      <c r="U703" s="186"/>
      <c r="V703" s="186"/>
      <c r="W703" s="186"/>
      <c r="X703" s="188"/>
      <c r="Y703" s="188"/>
    </row>
    <row r="704" spans="1:25" ht="13.5" customHeight="1">
      <c r="A704" s="199">
        <v>2017</v>
      </c>
      <c r="B704" s="565">
        <v>5</v>
      </c>
      <c r="C704" s="152" t="s">
        <v>91</v>
      </c>
      <c r="D704" s="583" t="s">
        <v>123</v>
      </c>
      <c r="E704" s="116" t="s">
        <v>227</v>
      </c>
      <c r="F704" s="567">
        <v>42876</v>
      </c>
      <c r="G704" s="152" t="s">
        <v>2044</v>
      </c>
      <c r="H704" s="199">
        <v>10</v>
      </c>
      <c r="I704" s="340" t="s">
        <v>2045</v>
      </c>
      <c r="J704" s="152"/>
      <c r="M704" s="189"/>
      <c r="N704" s="352"/>
      <c r="O704" s="195"/>
      <c r="P704" s="195"/>
      <c r="Q704" s="195"/>
      <c r="R704" s="195"/>
      <c r="S704" s="186"/>
      <c r="T704" s="186"/>
      <c r="U704" s="186"/>
      <c r="V704" s="186"/>
      <c r="W704" s="186"/>
      <c r="X704" s="188"/>
      <c r="Y704" s="188"/>
    </row>
    <row r="705" spans="1:25" ht="13.5" customHeight="1">
      <c r="A705" s="199">
        <v>2017</v>
      </c>
      <c r="B705" s="565">
        <v>5</v>
      </c>
      <c r="C705" s="152" t="s">
        <v>91</v>
      </c>
      <c r="D705" s="583" t="s">
        <v>123</v>
      </c>
      <c r="E705" s="116" t="s">
        <v>227</v>
      </c>
      <c r="F705" s="567">
        <v>42876</v>
      </c>
      <c r="G705" s="152" t="s">
        <v>2046</v>
      </c>
      <c r="H705" s="199">
        <v>7</v>
      </c>
      <c r="I705" s="340" t="s">
        <v>2047</v>
      </c>
      <c r="J705" s="152"/>
      <c r="M705" s="189"/>
      <c r="N705" s="473"/>
      <c r="O705" s="271"/>
      <c r="P705" s="271"/>
      <c r="Q705" s="261"/>
      <c r="R705" s="261"/>
      <c r="S705" s="261"/>
      <c r="T705" s="261"/>
      <c r="U705" s="261"/>
      <c r="V705" s="261"/>
      <c r="W705" s="261"/>
      <c r="X705" s="340"/>
      <c r="Y705" s="340"/>
    </row>
    <row r="706" spans="1:25" ht="13.5" customHeight="1">
      <c r="A706" s="199">
        <v>2017</v>
      </c>
      <c r="B706" s="565">
        <v>5</v>
      </c>
      <c r="C706" s="152" t="s">
        <v>91</v>
      </c>
      <c r="D706" s="583" t="s">
        <v>123</v>
      </c>
      <c r="E706" s="116" t="s">
        <v>227</v>
      </c>
      <c r="F706" s="567">
        <v>42876</v>
      </c>
      <c r="G706" s="152" t="s">
        <v>2048</v>
      </c>
      <c r="H706" s="199">
        <v>10</v>
      </c>
      <c r="I706" s="340" t="s">
        <v>2049</v>
      </c>
      <c r="J706" s="152"/>
      <c r="M706" s="189"/>
      <c r="N706" s="195"/>
      <c r="O706" s="195"/>
      <c r="P706" s="195"/>
      <c r="Q706" s="186"/>
      <c r="R706" s="186"/>
      <c r="S706" s="186"/>
      <c r="T706" s="186"/>
      <c r="U706" s="186"/>
      <c r="V706" s="186"/>
      <c r="W706" s="186"/>
      <c r="X706" s="188"/>
      <c r="Y706" s="188"/>
    </row>
    <row r="707" spans="1:25" ht="13.5" customHeight="1">
      <c r="A707" s="199">
        <v>2017</v>
      </c>
      <c r="B707" s="565">
        <v>5</v>
      </c>
      <c r="C707" s="152" t="s">
        <v>91</v>
      </c>
      <c r="D707" s="583" t="s">
        <v>123</v>
      </c>
      <c r="E707" s="116" t="s">
        <v>227</v>
      </c>
      <c r="F707" s="567">
        <v>42876</v>
      </c>
      <c r="G707" s="152" t="s">
        <v>2050</v>
      </c>
      <c r="H707" s="199">
        <v>7</v>
      </c>
      <c r="I707" s="340" t="s">
        <v>2051</v>
      </c>
      <c r="J707" s="152"/>
      <c r="M707" s="189"/>
      <c r="N707" s="271"/>
      <c r="O707" s="271"/>
      <c r="P707" s="271"/>
      <c r="Q707" s="186"/>
      <c r="R707" s="186"/>
      <c r="S707" s="186"/>
      <c r="T707" s="186"/>
      <c r="U707" s="186"/>
      <c r="V707" s="186"/>
      <c r="W707" s="186"/>
      <c r="X707" s="188"/>
      <c r="Y707" s="188"/>
    </row>
    <row r="708" spans="1:25" ht="13.5" customHeight="1">
      <c r="A708" s="199">
        <v>2017</v>
      </c>
      <c r="B708" s="565">
        <v>5</v>
      </c>
      <c r="C708" s="152" t="s">
        <v>91</v>
      </c>
      <c r="D708" s="583" t="s">
        <v>123</v>
      </c>
      <c r="E708" s="116" t="s">
        <v>227</v>
      </c>
      <c r="F708" s="567">
        <v>42876</v>
      </c>
      <c r="G708" s="152" t="s">
        <v>2052</v>
      </c>
      <c r="H708" s="199">
        <v>3</v>
      </c>
      <c r="I708" s="340" t="s">
        <v>2053</v>
      </c>
      <c r="J708" s="152"/>
      <c r="M708" s="189"/>
      <c r="N708" s="113"/>
      <c r="O708" s="195"/>
      <c r="P708" s="195"/>
      <c r="Q708" s="186"/>
      <c r="R708" s="186"/>
      <c r="S708" s="271"/>
      <c r="T708" s="271"/>
      <c r="U708" s="271"/>
      <c r="V708" s="271"/>
      <c r="W708" s="271"/>
      <c r="X708" s="372"/>
      <c r="Y708" s="372"/>
    </row>
    <row r="709" spans="1:25" ht="13.5" customHeight="1">
      <c r="A709" s="199">
        <v>2017</v>
      </c>
      <c r="B709" s="565">
        <v>5</v>
      </c>
      <c r="C709" s="152" t="s">
        <v>91</v>
      </c>
      <c r="D709" s="583" t="s">
        <v>123</v>
      </c>
      <c r="E709" s="116" t="s">
        <v>1663</v>
      </c>
      <c r="F709" s="567">
        <v>42883</v>
      </c>
      <c r="G709" s="152" t="s">
        <v>2046</v>
      </c>
      <c r="H709" s="199">
        <v>10</v>
      </c>
      <c r="I709" s="340" t="s">
        <v>2054</v>
      </c>
      <c r="J709" s="152"/>
      <c r="M709" s="189"/>
      <c r="O709" s="261"/>
      <c r="P709" s="261"/>
      <c r="Q709" s="186"/>
      <c r="R709" s="186"/>
      <c r="S709" s="186"/>
      <c r="T709" s="186"/>
      <c r="U709" s="186"/>
      <c r="V709" s="186"/>
      <c r="W709" s="186"/>
      <c r="X709" s="188"/>
      <c r="Y709" s="188"/>
    </row>
    <row r="710" spans="1:25" ht="13.5" customHeight="1">
      <c r="A710" s="199">
        <v>2017</v>
      </c>
      <c r="B710" s="565">
        <v>5</v>
      </c>
      <c r="C710" s="152" t="s">
        <v>91</v>
      </c>
      <c r="D710" s="583" t="s">
        <v>123</v>
      </c>
      <c r="E710" s="116" t="s">
        <v>1663</v>
      </c>
      <c r="F710" s="567">
        <v>42883</v>
      </c>
      <c r="G710" s="152" t="s">
        <v>2044</v>
      </c>
      <c r="H710" s="199">
        <v>15</v>
      </c>
      <c r="I710" s="340" t="s">
        <v>2055</v>
      </c>
      <c r="J710" s="152"/>
      <c r="M710" s="189"/>
      <c r="O710" s="186"/>
      <c r="P710" s="186"/>
      <c r="Q710" s="186"/>
      <c r="R710" s="186"/>
      <c r="S710" s="352"/>
      <c r="T710" s="352"/>
      <c r="U710" s="352"/>
      <c r="V710" s="352"/>
      <c r="W710" s="352"/>
      <c r="X710" s="353"/>
      <c r="Y710" s="353"/>
    </row>
    <row r="711" spans="1:25" ht="13.5" customHeight="1">
      <c r="A711" s="199">
        <v>2017</v>
      </c>
      <c r="B711" s="565">
        <v>5</v>
      </c>
      <c r="C711" s="152" t="s">
        <v>91</v>
      </c>
      <c r="D711" s="583" t="s">
        <v>123</v>
      </c>
      <c r="E711" s="116" t="s">
        <v>1663</v>
      </c>
      <c r="F711" s="567">
        <v>42883</v>
      </c>
      <c r="G711" s="152" t="s">
        <v>2056</v>
      </c>
      <c r="H711" s="199">
        <v>5</v>
      </c>
      <c r="I711" s="340" t="s">
        <v>2057</v>
      </c>
      <c r="J711" s="152"/>
      <c r="M711" s="189"/>
      <c r="O711" s="186"/>
      <c r="P711" s="186"/>
      <c r="Q711" s="271"/>
      <c r="R711" s="271"/>
      <c r="S711" s="352"/>
      <c r="T711" s="352"/>
      <c r="U711" s="352"/>
      <c r="V711" s="352"/>
      <c r="W711" s="352"/>
      <c r="X711" s="353"/>
      <c r="Y711" s="353"/>
    </row>
    <row r="712" spans="1:25" ht="13.5" customHeight="1">
      <c r="A712" s="199">
        <v>2017</v>
      </c>
      <c r="B712" s="565">
        <v>5</v>
      </c>
      <c r="C712" s="152" t="s">
        <v>91</v>
      </c>
      <c r="D712" s="583" t="s">
        <v>123</v>
      </c>
      <c r="E712" s="116" t="s">
        <v>1663</v>
      </c>
      <c r="F712" s="567">
        <v>42883</v>
      </c>
      <c r="G712" s="152" t="s">
        <v>2050</v>
      </c>
      <c r="H712" s="199">
        <v>10</v>
      </c>
      <c r="I712" s="340" t="s">
        <v>2058</v>
      </c>
      <c r="J712" s="152"/>
      <c r="M712" s="189"/>
      <c r="O712" s="186"/>
      <c r="P712" s="186"/>
      <c r="Q712" s="186"/>
      <c r="R712" s="186"/>
      <c r="S712" s="186"/>
      <c r="T712" s="186"/>
      <c r="U712" s="186"/>
      <c r="V712" s="186"/>
      <c r="W712" s="186"/>
      <c r="X712" s="188"/>
      <c r="Y712" s="188"/>
    </row>
    <row r="713" spans="1:25" ht="13.5" customHeight="1">
      <c r="A713" s="199">
        <v>2017</v>
      </c>
      <c r="B713" s="565">
        <v>5</v>
      </c>
      <c r="C713" s="152" t="s">
        <v>91</v>
      </c>
      <c r="D713" s="583" t="s">
        <v>123</v>
      </c>
      <c r="E713" s="116" t="s">
        <v>1663</v>
      </c>
      <c r="F713" s="567">
        <v>42883</v>
      </c>
      <c r="G713" s="152" t="s">
        <v>2059</v>
      </c>
      <c r="H713" s="199">
        <v>15</v>
      </c>
      <c r="I713" s="340" t="s">
        <v>2060</v>
      </c>
      <c r="J713" s="152"/>
      <c r="M713" s="189"/>
      <c r="O713" s="186"/>
      <c r="P713" s="186"/>
      <c r="Q713" s="352"/>
      <c r="R713" s="352"/>
      <c r="S713" s="195"/>
      <c r="T713" s="195"/>
      <c r="U713" s="195"/>
      <c r="V713" s="195"/>
      <c r="W713" s="195"/>
      <c r="X713" s="197"/>
      <c r="Y713" s="197"/>
    </row>
    <row r="714" spans="1:25" ht="13.5" customHeight="1">
      <c r="A714" s="199">
        <v>2017</v>
      </c>
      <c r="B714" s="565"/>
      <c r="C714" s="152"/>
      <c r="D714" s="583"/>
      <c r="E714" s="116"/>
      <c r="F714" s="567"/>
      <c r="G714" s="152"/>
      <c r="H714" s="199">
        <f>SUM(H700:H713)</f>
        <v>112</v>
      </c>
      <c r="I714" s="340"/>
      <c r="J714" s="152"/>
      <c r="M714" s="189"/>
      <c r="O714" s="186"/>
      <c r="P714" s="186"/>
      <c r="Q714" s="352"/>
      <c r="R714" s="352"/>
      <c r="S714" s="195"/>
      <c r="T714" s="195"/>
      <c r="U714" s="195"/>
      <c r="V714" s="195"/>
      <c r="W714" s="195"/>
      <c r="X714" s="197"/>
      <c r="Y714" s="197"/>
    </row>
    <row r="715" spans="1:25" s="115" customFormat="1" ht="13.5" customHeight="1">
      <c r="A715" s="111">
        <v>2018</v>
      </c>
      <c r="B715" s="579">
        <v>4</v>
      </c>
      <c r="C715" s="170" t="s">
        <v>91</v>
      </c>
      <c r="D715" s="615" t="s">
        <v>123</v>
      </c>
      <c r="E715" s="107" t="s">
        <v>222</v>
      </c>
      <c r="F715" s="581">
        <v>43163</v>
      </c>
      <c r="G715" s="170" t="s">
        <v>2061</v>
      </c>
      <c r="H715" s="111">
        <v>3</v>
      </c>
      <c r="I715" s="115" t="s">
        <v>719</v>
      </c>
      <c r="J715" s="170"/>
      <c r="L715" s="113"/>
      <c r="M715" s="114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</row>
    <row r="716" spans="1:25" ht="13.5" customHeight="1">
      <c r="A716" s="111">
        <v>2018</v>
      </c>
      <c r="B716" s="579">
        <v>4</v>
      </c>
      <c r="C716" s="170" t="s">
        <v>91</v>
      </c>
      <c r="D716" s="615" t="s">
        <v>123</v>
      </c>
      <c r="E716" s="107" t="s">
        <v>222</v>
      </c>
      <c r="F716" s="581">
        <v>43163</v>
      </c>
      <c r="G716" s="170" t="s">
        <v>2062</v>
      </c>
      <c r="H716" s="111">
        <v>7</v>
      </c>
      <c r="I716" s="115" t="s">
        <v>721</v>
      </c>
      <c r="J716" s="152"/>
      <c r="M716" s="189"/>
      <c r="O716" s="186"/>
      <c r="P716" s="186"/>
      <c r="Q716" s="352"/>
      <c r="R716" s="352"/>
      <c r="S716" s="195"/>
      <c r="T716" s="195"/>
      <c r="U716" s="195"/>
      <c r="V716" s="195"/>
      <c r="W716" s="195"/>
      <c r="X716" s="197"/>
      <c r="Y716" s="197"/>
    </row>
    <row r="717" spans="1:25" ht="13.5" customHeight="1">
      <c r="A717" s="111">
        <v>2018</v>
      </c>
      <c r="B717" s="579">
        <v>4</v>
      </c>
      <c r="C717" s="170" t="s">
        <v>91</v>
      </c>
      <c r="D717" s="615" t="s">
        <v>123</v>
      </c>
      <c r="E717" s="107" t="s">
        <v>222</v>
      </c>
      <c r="F717" s="581">
        <v>43163</v>
      </c>
      <c r="G717" s="170" t="s">
        <v>2063</v>
      </c>
      <c r="H717" s="111">
        <v>10</v>
      </c>
      <c r="I717" s="115" t="s">
        <v>723</v>
      </c>
      <c r="J717" s="152"/>
      <c r="M717" s="189"/>
      <c r="O717" s="186"/>
      <c r="P717" s="186"/>
      <c r="Q717" s="352"/>
      <c r="R717" s="352"/>
      <c r="S717" s="195"/>
      <c r="T717" s="195"/>
      <c r="U717" s="195"/>
      <c r="V717" s="195"/>
      <c r="W717" s="195"/>
      <c r="X717" s="197"/>
      <c r="Y717" s="197"/>
    </row>
    <row r="718" spans="1:25" s="115" customFormat="1">
      <c r="A718" s="111">
        <v>2018</v>
      </c>
      <c r="B718" s="111">
        <v>5</v>
      </c>
      <c r="C718" s="170" t="s">
        <v>91</v>
      </c>
      <c r="D718" s="115" t="s">
        <v>123</v>
      </c>
      <c r="E718" s="115" t="s">
        <v>227</v>
      </c>
      <c r="F718" s="584">
        <v>43240</v>
      </c>
      <c r="G718" s="136" t="s">
        <v>2064</v>
      </c>
      <c r="H718" s="111">
        <v>7</v>
      </c>
      <c r="I718" s="115" t="s">
        <v>725</v>
      </c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</row>
    <row r="719" spans="1:25" s="115" customFormat="1">
      <c r="A719" s="111">
        <v>2018</v>
      </c>
      <c r="B719" s="111">
        <v>5</v>
      </c>
      <c r="C719" s="170" t="s">
        <v>91</v>
      </c>
      <c r="D719" s="115" t="s">
        <v>123</v>
      </c>
      <c r="E719" s="115" t="s">
        <v>227</v>
      </c>
      <c r="F719" s="584">
        <v>43240</v>
      </c>
      <c r="G719" s="136" t="s">
        <v>2065</v>
      </c>
      <c r="H719" s="111">
        <v>3</v>
      </c>
      <c r="I719" s="115" t="s">
        <v>727</v>
      </c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</row>
    <row r="720" spans="1:25" s="115" customFormat="1">
      <c r="A720" s="111">
        <v>2018</v>
      </c>
      <c r="B720" s="111">
        <v>5</v>
      </c>
      <c r="C720" s="170" t="s">
        <v>91</v>
      </c>
      <c r="D720" s="115" t="s">
        <v>123</v>
      </c>
      <c r="E720" s="115" t="s">
        <v>227</v>
      </c>
      <c r="F720" s="584">
        <v>43240</v>
      </c>
      <c r="G720" s="136" t="s">
        <v>2066</v>
      </c>
      <c r="H720" s="111">
        <v>10</v>
      </c>
      <c r="I720" s="115" t="s">
        <v>729</v>
      </c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</row>
    <row r="721" spans="1:25" s="115" customFormat="1">
      <c r="A721" s="111">
        <v>2018</v>
      </c>
      <c r="B721" s="111">
        <v>5</v>
      </c>
      <c r="C721" s="170" t="s">
        <v>91</v>
      </c>
      <c r="D721" s="115" t="s">
        <v>123</v>
      </c>
      <c r="E721" s="115" t="s">
        <v>227</v>
      </c>
      <c r="F721" s="584">
        <v>43240</v>
      </c>
      <c r="G721" s="136" t="s">
        <v>2067</v>
      </c>
      <c r="H721" s="111">
        <v>7</v>
      </c>
      <c r="I721" s="115" t="s">
        <v>731</v>
      </c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</row>
    <row r="722" spans="1:25" s="115" customFormat="1">
      <c r="A722" s="111">
        <v>2018</v>
      </c>
      <c r="B722" s="111">
        <v>5</v>
      </c>
      <c r="C722" s="170" t="s">
        <v>91</v>
      </c>
      <c r="D722" s="115" t="s">
        <v>123</v>
      </c>
      <c r="E722" s="115" t="s">
        <v>227</v>
      </c>
      <c r="F722" s="584">
        <v>43240</v>
      </c>
      <c r="G722" s="136" t="s">
        <v>2068</v>
      </c>
      <c r="H722" s="111">
        <v>3</v>
      </c>
      <c r="I722" s="115" t="s">
        <v>733</v>
      </c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</row>
    <row r="723" spans="1:25" s="115" customFormat="1">
      <c r="A723" s="111">
        <v>2018</v>
      </c>
      <c r="B723" s="111">
        <v>5</v>
      </c>
      <c r="C723" s="170" t="s">
        <v>91</v>
      </c>
      <c r="D723" s="115" t="s">
        <v>123</v>
      </c>
      <c r="E723" s="115" t="s">
        <v>227</v>
      </c>
      <c r="F723" s="584">
        <v>43240</v>
      </c>
      <c r="G723" s="136" t="s">
        <v>2069</v>
      </c>
      <c r="H723" s="111">
        <v>10</v>
      </c>
      <c r="I723" s="115" t="s">
        <v>735</v>
      </c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</row>
    <row r="724" spans="1:25" s="115" customFormat="1">
      <c r="A724" s="111">
        <v>2018</v>
      </c>
      <c r="B724" s="111">
        <v>5</v>
      </c>
      <c r="C724" s="170" t="s">
        <v>91</v>
      </c>
      <c r="D724" s="115" t="s">
        <v>123</v>
      </c>
      <c r="E724" s="115" t="s">
        <v>227</v>
      </c>
      <c r="F724" s="584">
        <v>43240</v>
      </c>
      <c r="G724" s="136" t="s">
        <v>2070</v>
      </c>
      <c r="H724" s="111">
        <v>3</v>
      </c>
      <c r="I724" s="115" t="s">
        <v>737</v>
      </c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</row>
    <row r="725" spans="1:25" s="115" customFormat="1">
      <c r="A725" s="111">
        <v>2018</v>
      </c>
      <c r="B725" s="111">
        <v>5</v>
      </c>
      <c r="C725" s="170" t="s">
        <v>91</v>
      </c>
      <c r="D725" s="115" t="s">
        <v>123</v>
      </c>
      <c r="E725" s="115" t="s">
        <v>227</v>
      </c>
      <c r="F725" s="584">
        <v>43240</v>
      </c>
      <c r="G725" s="136" t="s">
        <v>2071</v>
      </c>
      <c r="H725" s="111">
        <v>10</v>
      </c>
      <c r="I725" s="115" t="s">
        <v>739</v>
      </c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</row>
    <row r="726" spans="1:25" s="115" customFormat="1">
      <c r="A726" s="111">
        <v>2018</v>
      </c>
      <c r="B726" s="111">
        <v>5</v>
      </c>
      <c r="C726" s="170" t="s">
        <v>91</v>
      </c>
      <c r="D726" s="115" t="s">
        <v>123</v>
      </c>
      <c r="E726" s="115" t="s">
        <v>227</v>
      </c>
      <c r="F726" s="584">
        <v>43240</v>
      </c>
      <c r="G726" s="136" t="s">
        <v>2072</v>
      </c>
      <c r="H726" s="111">
        <v>10</v>
      </c>
      <c r="I726" s="115" t="s">
        <v>741</v>
      </c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</row>
    <row r="727" spans="1:25" s="115" customFormat="1">
      <c r="A727" s="111">
        <v>2018</v>
      </c>
      <c r="B727" s="111">
        <v>5</v>
      </c>
      <c r="C727" s="170" t="s">
        <v>91</v>
      </c>
      <c r="D727" s="115" t="s">
        <v>123</v>
      </c>
      <c r="E727" s="115" t="s">
        <v>227</v>
      </c>
      <c r="F727" s="584">
        <v>43240</v>
      </c>
      <c r="G727" s="136" t="s">
        <v>2073</v>
      </c>
      <c r="H727" s="111">
        <v>7</v>
      </c>
      <c r="I727" s="115" t="s">
        <v>743</v>
      </c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</row>
    <row r="728" spans="1:25" s="115" customFormat="1">
      <c r="A728" s="111">
        <v>2018</v>
      </c>
      <c r="B728" s="111">
        <v>5</v>
      </c>
      <c r="C728" s="170" t="s">
        <v>91</v>
      </c>
      <c r="D728" s="115" t="s">
        <v>123</v>
      </c>
      <c r="E728" s="170" t="s">
        <v>370</v>
      </c>
      <c r="F728" s="581">
        <v>43247</v>
      </c>
      <c r="G728" s="170" t="s">
        <v>2074</v>
      </c>
      <c r="H728" s="111">
        <v>5</v>
      </c>
      <c r="I728" s="115" t="s">
        <v>745</v>
      </c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</row>
    <row r="729" spans="1:25" s="115" customFormat="1">
      <c r="A729" s="111">
        <v>2018</v>
      </c>
      <c r="B729" s="111">
        <v>5</v>
      </c>
      <c r="C729" s="170" t="s">
        <v>91</v>
      </c>
      <c r="D729" s="115" t="s">
        <v>123</v>
      </c>
      <c r="E729" s="170" t="s">
        <v>370</v>
      </c>
      <c r="F729" s="581">
        <v>43247</v>
      </c>
      <c r="G729" s="170" t="s">
        <v>2075</v>
      </c>
      <c r="H729" s="111">
        <v>10</v>
      </c>
      <c r="I729" s="115" t="s">
        <v>747</v>
      </c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</row>
    <row r="730" spans="1:25" s="115" customFormat="1">
      <c r="A730" s="111">
        <v>2018</v>
      </c>
      <c r="B730" s="111">
        <v>5</v>
      </c>
      <c r="C730" s="170" t="s">
        <v>91</v>
      </c>
      <c r="D730" s="115" t="s">
        <v>123</v>
      </c>
      <c r="E730" s="170" t="s">
        <v>370</v>
      </c>
      <c r="F730" s="581">
        <v>43247</v>
      </c>
      <c r="G730" s="170" t="s">
        <v>2076</v>
      </c>
      <c r="H730" s="111">
        <v>5</v>
      </c>
      <c r="I730" s="115" t="s">
        <v>749</v>
      </c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</row>
    <row r="731" spans="1:25" ht="13.5" customHeight="1">
      <c r="A731" s="111">
        <v>2018</v>
      </c>
      <c r="B731" s="111">
        <v>9</v>
      </c>
      <c r="C731" s="170" t="s">
        <v>91</v>
      </c>
      <c r="D731" s="107" t="s">
        <v>123</v>
      </c>
      <c r="E731" s="107" t="s">
        <v>265</v>
      </c>
      <c r="F731" s="581">
        <v>43352</v>
      </c>
      <c r="G731" s="107" t="s">
        <v>2077</v>
      </c>
      <c r="H731" s="111">
        <v>7</v>
      </c>
      <c r="I731" s="107" t="s">
        <v>751</v>
      </c>
      <c r="J731" s="88">
        <v>3</v>
      </c>
      <c r="K731" s="90" t="s">
        <v>2957</v>
      </c>
      <c r="M731" s="2"/>
    </row>
    <row r="732" spans="1:25" ht="13.5" customHeight="1">
      <c r="A732" s="111">
        <v>2018</v>
      </c>
      <c r="B732" s="111">
        <v>9</v>
      </c>
      <c r="C732" s="170" t="s">
        <v>91</v>
      </c>
      <c r="D732" s="171" t="s">
        <v>123</v>
      </c>
      <c r="E732" s="107" t="s">
        <v>265</v>
      </c>
      <c r="F732" s="581">
        <v>43352</v>
      </c>
      <c r="G732" s="107" t="s">
        <v>2078</v>
      </c>
      <c r="H732" s="172">
        <v>10</v>
      </c>
      <c r="I732" s="107" t="s">
        <v>753</v>
      </c>
      <c r="J732" s="88">
        <v>10</v>
      </c>
      <c r="K732" s="90" t="s">
        <v>2958</v>
      </c>
      <c r="M732" s="2"/>
    </row>
    <row r="733" spans="1:25" ht="13.5" customHeight="1">
      <c r="A733" s="111">
        <v>2018</v>
      </c>
      <c r="B733" s="111">
        <v>9</v>
      </c>
      <c r="C733" s="170" t="s">
        <v>91</v>
      </c>
      <c r="D733" s="171" t="s">
        <v>123</v>
      </c>
      <c r="E733" s="107" t="s">
        <v>265</v>
      </c>
      <c r="F733" s="581">
        <v>43352</v>
      </c>
      <c r="G733" s="107" t="s">
        <v>2079</v>
      </c>
      <c r="H733" s="172">
        <v>3</v>
      </c>
      <c r="I733" s="107" t="s">
        <v>380</v>
      </c>
      <c r="J733" s="88">
        <v>7</v>
      </c>
      <c r="K733" s="90" t="s">
        <v>2959</v>
      </c>
      <c r="M733" s="2"/>
    </row>
    <row r="734" spans="1:25" ht="13.5" customHeight="1">
      <c r="A734" s="111">
        <v>2018</v>
      </c>
      <c r="B734" s="579"/>
      <c r="C734" s="170"/>
      <c r="D734" s="615"/>
      <c r="E734" s="107"/>
      <c r="F734" s="581"/>
      <c r="G734" s="152"/>
      <c r="H734" s="111">
        <f>SUM(H715:H733)</f>
        <v>130</v>
      </c>
      <c r="I734" s="340"/>
      <c r="J734" s="152"/>
      <c r="M734" s="189"/>
      <c r="O734" s="186"/>
      <c r="P734" s="186"/>
      <c r="Q734" s="352"/>
      <c r="R734" s="352"/>
      <c r="S734" s="195"/>
      <c r="T734" s="195"/>
      <c r="U734" s="195"/>
      <c r="V734" s="195"/>
      <c r="W734" s="195"/>
      <c r="X734" s="197"/>
      <c r="Y734" s="197"/>
    </row>
    <row r="735" spans="1:25" ht="13.5" customHeight="1">
      <c r="A735" s="129" t="s">
        <v>46</v>
      </c>
      <c r="B735" s="569"/>
      <c r="C735" s="146"/>
      <c r="D735" s="585" t="s">
        <v>763</v>
      </c>
      <c r="E735" s="125"/>
      <c r="F735" s="571"/>
      <c r="G735" s="146"/>
      <c r="H735" s="129">
        <f>H699+H714+H734</f>
        <v>357</v>
      </c>
      <c r="I735" s="573"/>
      <c r="M735" s="93"/>
    </row>
    <row r="736" spans="1:25" ht="13.5" customHeight="1">
      <c r="A736" s="133"/>
      <c r="B736" s="84"/>
      <c r="D736" s="586"/>
      <c r="E736" s="73"/>
      <c r="G736" s="88"/>
      <c r="H736" s="133"/>
      <c r="I736" s="90"/>
      <c r="M736" s="93"/>
    </row>
    <row r="737" spans="1:25" ht="13.5" customHeight="1">
      <c r="A737" s="613">
        <v>2016</v>
      </c>
      <c r="B737" s="341">
        <v>11</v>
      </c>
      <c r="C737" s="269" t="s">
        <v>129</v>
      </c>
      <c r="D737" s="269" t="s">
        <v>130</v>
      </c>
      <c r="E737" s="576" t="s">
        <v>1309</v>
      </c>
      <c r="F737" s="576">
        <v>42700</v>
      </c>
      <c r="G737" s="614" t="s">
        <v>2960</v>
      </c>
      <c r="H737" s="341">
        <v>5</v>
      </c>
      <c r="I737" s="372" t="s">
        <v>295</v>
      </c>
      <c r="J737" s="269"/>
      <c r="L737" s="271"/>
      <c r="M737" s="93"/>
      <c r="N737" s="261"/>
      <c r="O737" s="186"/>
      <c r="P737" s="186"/>
      <c r="Q737" s="195"/>
      <c r="R737" s="195"/>
      <c r="S737" s="195"/>
      <c r="T737" s="195"/>
      <c r="U737" s="195"/>
      <c r="V737" s="195"/>
      <c r="W737" s="195"/>
      <c r="X737" s="197"/>
      <c r="Y737" s="197"/>
    </row>
    <row r="738" spans="1:25" ht="13.5" customHeight="1">
      <c r="A738" s="613">
        <v>2016</v>
      </c>
      <c r="B738" s="341"/>
      <c r="C738" s="269"/>
      <c r="D738" s="269"/>
      <c r="E738" s="576"/>
      <c r="F738" s="576"/>
      <c r="G738" s="614"/>
      <c r="H738" s="341">
        <v>5</v>
      </c>
      <c r="I738" s="372"/>
      <c r="J738" s="269"/>
      <c r="L738" s="271"/>
      <c r="M738" s="93"/>
      <c r="N738" s="261"/>
      <c r="O738" s="186"/>
      <c r="P738" s="186"/>
      <c r="Q738" s="195"/>
      <c r="R738" s="195"/>
      <c r="S738" s="195"/>
      <c r="T738" s="195"/>
      <c r="U738" s="195"/>
      <c r="V738" s="195"/>
      <c r="W738" s="195"/>
      <c r="X738" s="197"/>
      <c r="Y738" s="197"/>
    </row>
    <row r="739" spans="1:25" ht="13.5" customHeight="1">
      <c r="A739" s="569" t="s">
        <v>46</v>
      </c>
      <c r="B739" s="129"/>
      <c r="C739" s="146"/>
      <c r="D739" s="146" t="s">
        <v>774</v>
      </c>
      <c r="E739" s="571"/>
      <c r="F739" s="571"/>
      <c r="G739" s="572"/>
      <c r="H739" s="129">
        <f>SUM(H737)</f>
        <v>5</v>
      </c>
      <c r="I739" s="573"/>
      <c r="M739" s="93"/>
    </row>
    <row r="740" spans="1:25" ht="13.5" customHeight="1">
      <c r="A740" s="661"/>
      <c r="B740" s="153"/>
      <c r="C740" s="157"/>
      <c r="D740" s="157"/>
      <c r="E740" s="617"/>
      <c r="F740" s="617"/>
      <c r="G740" s="663"/>
      <c r="H740" s="153"/>
      <c r="I740" s="123"/>
      <c r="M740" s="93"/>
    </row>
    <row r="741" spans="1:25" s="115" customFormat="1" ht="13.5" customHeight="1">
      <c r="A741" s="579">
        <v>2018</v>
      </c>
      <c r="B741" s="111">
        <v>10</v>
      </c>
      <c r="C741" s="170" t="s">
        <v>129</v>
      </c>
      <c r="D741" s="170" t="s">
        <v>146</v>
      </c>
      <c r="E741" s="581" t="s">
        <v>270</v>
      </c>
      <c r="F741" s="581">
        <v>43401</v>
      </c>
      <c r="G741" s="582" t="s">
        <v>775</v>
      </c>
      <c r="H741" s="111">
        <v>5</v>
      </c>
      <c r="I741" s="115" t="s">
        <v>305</v>
      </c>
      <c r="J741" s="170"/>
      <c r="L741" s="113"/>
      <c r="M741" s="114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</row>
    <row r="742" spans="1:25" s="115" customFormat="1" ht="13.5" customHeight="1">
      <c r="A742" s="579">
        <v>2018</v>
      </c>
      <c r="B742" s="111">
        <v>11</v>
      </c>
      <c r="C742" s="170" t="s">
        <v>129</v>
      </c>
      <c r="D742" s="170" t="s">
        <v>146</v>
      </c>
      <c r="E742" s="581" t="s">
        <v>270</v>
      </c>
      <c r="F742" s="581">
        <v>43408</v>
      </c>
      <c r="G742" s="582" t="s">
        <v>775</v>
      </c>
      <c r="H742" s="111">
        <v>5</v>
      </c>
      <c r="I742" s="115" t="s">
        <v>305</v>
      </c>
      <c r="J742" s="170"/>
      <c r="L742" s="113"/>
      <c r="M742" s="114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</row>
    <row r="743" spans="1:25" s="115" customFormat="1" ht="13.5" customHeight="1">
      <c r="A743" s="579">
        <v>2018</v>
      </c>
      <c r="B743" s="111"/>
      <c r="C743" s="170"/>
      <c r="D743" s="170"/>
      <c r="E743" s="581"/>
      <c r="F743" s="581"/>
      <c r="G743" s="582"/>
      <c r="H743" s="111">
        <f>SUM(H741:H742)</f>
        <v>10</v>
      </c>
      <c r="J743" s="170"/>
      <c r="L743" s="113"/>
      <c r="M743" s="114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</row>
    <row r="744" spans="1:25" ht="13.5" customHeight="1">
      <c r="A744" s="569" t="s">
        <v>46</v>
      </c>
      <c r="B744" s="129"/>
      <c r="C744" s="146"/>
      <c r="D744" s="146" t="s">
        <v>776</v>
      </c>
      <c r="E744" s="571"/>
      <c r="F744" s="571"/>
      <c r="G744" s="572"/>
      <c r="H744" s="129">
        <f>SUM(H741)</f>
        <v>5</v>
      </c>
      <c r="I744" s="573"/>
      <c r="M744" s="93"/>
    </row>
    <row r="745" spans="1:25" ht="13.5" customHeight="1">
      <c r="E745" s="86"/>
      <c r="G745" s="575"/>
      <c r="H745" s="133"/>
      <c r="I745" s="90"/>
      <c r="M745" s="93"/>
    </row>
    <row r="746" spans="1:25" ht="13.5" customHeight="1">
      <c r="A746" s="588">
        <v>2016</v>
      </c>
      <c r="B746" s="588">
        <v>6</v>
      </c>
      <c r="C746" s="589" t="s">
        <v>91</v>
      </c>
      <c r="D746" s="590" t="s">
        <v>109</v>
      </c>
      <c r="E746" s="589" t="s">
        <v>227</v>
      </c>
      <c r="F746" s="590">
        <v>42533</v>
      </c>
      <c r="G746" s="592" t="s">
        <v>2961</v>
      </c>
      <c r="H746" s="588">
        <v>3</v>
      </c>
      <c r="I746" s="271" t="s">
        <v>2962</v>
      </c>
      <c r="J746" s="589"/>
      <c r="K746" s="2"/>
      <c r="L746" s="271"/>
      <c r="M746" s="93"/>
      <c r="N746" s="271"/>
      <c r="O746" s="195"/>
      <c r="P746" s="195"/>
      <c r="Q746" s="296"/>
      <c r="R746" s="296"/>
      <c r="S746" s="296"/>
      <c r="T746" s="296"/>
      <c r="U746" s="296"/>
      <c r="V746" s="296"/>
      <c r="W746" s="296"/>
      <c r="X746" s="472"/>
      <c r="Y746" s="472"/>
    </row>
    <row r="747" spans="1:25" ht="13.5" customHeight="1">
      <c r="A747" s="587">
        <v>2016</v>
      </c>
      <c r="B747" s="588">
        <v>10</v>
      </c>
      <c r="C747" s="589" t="s">
        <v>91</v>
      </c>
      <c r="D747" s="589" t="s">
        <v>109</v>
      </c>
      <c r="E747" s="590" t="s">
        <v>227</v>
      </c>
      <c r="F747" s="590">
        <v>42652</v>
      </c>
      <c r="G747" s="591" t="s">
        <v>2963</v>
      </c>
      <c r="H747" s="588">
        <v>10</v>
      </c>
      <c r="I747" s="271" t="s">
        <v>2133</v>
      </c>
      <c r="J747" s="589"/>
      <c r="K747" s="2"/>
      <c r="L747" s="271"/>
      <c r="M747" s="93"/>
      <c r="N747" s="271"/>
      <c r="O747" s="195"/>
      <c r="P747" s="195"/>
      <c r="Q747" s="195"/>
      <c r="R747" s="195"/>
      <c r="S747" s="113"/>
      <c r="T747" s="113"/>
      <c r="U747" s="113"/>
      <c r="V747" s="113"/>
      <c r="W747" s="113"/>
      <c r="X747" s="115"/>
      <c r="Y747" s="115"/>
    </row>
    <row r="748" spans="1:25" ht="13.5" customHeight="1">
      <c r="A748" s="587">
        <v>2016</v>
      </c>
      <c r="B748" s="588">
        <v>10</v>
      </c>
      <c r="C748" s="589" t="s">
        <v>91</v>
      </c>
      <c r="D748" s="589" t="s">
        <v>109</v>
      </c>
      <c r="E748" s="590" t="s">
        <v>227</v>
      </c>
      <c r="F748" s="590">
        <v>42652</v>
      </c>
      <c r="G748" s="591" t="s">
        <v>2964</v>
      </c>
      <c r="H748" s="588">
        <v>3</v>
      </c>
      <c r="I748" s="271" t="s">
        <v>2965</v>
      </c>
      <c r="J748" s="589"/>
      <c r="K748" s="2"/>
      <c r="L748" s="271"/>
      <c r="M748" s="93"/>
      <c r="N748" s="271"/>
      <c r="O748" s="195"/>
      <c r="P748" s="195"/>
      <c r="Q748" s="195"/>
      <c r="R748" s="195"/>
      <c r="S748" s="195"/>
      <c r="T748" s="195"/>
      <c r="U748" s="195"/>
      <c r="V748" s="195"/>
      <c r="W748" s="195"/>
      <c r="X748" s="197"/>
      <c r="Y748" s="197"/>
    </row>
    <row r="749" spans="1:25" ht="13.5" customHeight="1">
      <c r="A749" s="587">
        <v>2016</v>
      </c>
      <c r="B749" s="588"/>
      <c r="C749" s="589"/>
      <c r="D749" s="589"/>
      <c r="E749" s="590"/>
      <c r="F749" s="590"/>
      <c r="G749" s="591"/>
      <c r="H749" s="588">
        <f>SUM(H746:H748)</f>
        <v>16</v>
      </c>
      <c r="I749" s="271"/>
      <c r="J749" s="589"/>
      <c r="K749" s="2"/>
      <c r="L749" s="271"/>
      <c r="M749" s="93"/>
      <c r="N749" s="271"/>
      <c r="O749" s="195"/>
      <c r="P749" s="195"/>
      <c r="Q749" s="195"/>
      <c r="R749" s="195"/>
      <c r="S749" s="195"/>
      <c r="T749" s="195"/>
      <c r="U749" s="195"/>
      <c r="V749" s="195"/>
      <c r="W749" s="195"/>
      <c r="X749" s="197"/>
      <c r="Y749" s="197"/>
    </row>
    <row r="750" spans="1:25" ht="13.5" customHeight="1">
      <c r="A750" s="593">
        <v>2017</v>
      </c>
      <c r="B750" s="593">
        <v>9</v>
      </c>
      <c r="C750" s="594" t="s">
        <v>91</v>
      </c>
      <c r="D750" s="595" t="s">
        <v>109</v>
      </c>
      <c r="E750" s="596" t="s">
        <v>227</v>
      </c>
      <c r="F750" s="597">
        <v>42988</v>
      </c>
      <c r="G750" s="594" t="s">
        <v>2966</v>
      </c>
      <c r="H750" s="593">
        <v>7</v>
      </c>
      <c r="I750" s="261" t="s">
        <v>2967</v>
      </c>
      <c r="J750" s="594"/>
      <c r="K750" s="2"/>
      <c r="M750" s="349"/>
      <c r="O750" s="271"/>
      <c r="P750" s="271"/>
      <c r="Q750" s="195"/>
      <c r="R750" s="195"/>
      <c r="S750" s="195"/>
      <c r="T750" s="195"/>
      <c r="U750" s="195"/>
      <c r="V750" s="195"/>
      <c r="W750" s="195"/>
      <c r="X750" s="197"/>
      <c r="Y750" s="197"/>
    </row>
    <row r="751" spans="1:25" ht="13.5" customHeight="1">
      <c r="A751" s="593">
        <v>2017</v>
      </c>
      <c r="B751" s="598">
        <v>5</v>
      </c>
      <c r="C751" s="594" t="s">
        <v>91</v>
      </c>
      <c r="D751" s="595" t="s">
        <v>109</v>
      </c>
      <c r="E751" s="596" t="s">
        <v>227</v>
      </c>
      <c r="F751" s="597">
        <v>42876</v>
      </c>
      <c r="G751" s="594" t="s">
        <v>2968</v>
      </c>
      <c r="H751" s="593">
        <v>7</v>
      </c>
      <c r="I751" s="261" t="s">
        <v>2969</v>
      </c>
      <c r="J751" s="594"/>
      <c r="K751" s="2"/>
      <c r="M751" s="189"/>
      <c r="N751" s="261"/>
      <c r="O751" s="113"/>
      <c r="P751" s="113"/>
      <c r="Q751" s="113"/>
      <c r="R751" s="113"/>
      <c r="S751" s="195"/>
      <c r="T751" s="195"/>
      <c r="U751" s="195"/>
      <c r="V751" s="195"/>
      <c r="W751" s="195"/>
      <c r="X751" s="197"/>
      <c r="Y751" s="197"/>
    </row>
    <row r="752" spans="1:25" ht="13.5" customHeight="1">
      <c r="A752" s="593">
        <v>2017</v>
      </c>
      <c r="B752" s="598"/>
      <c r="C752" s="594"/>
      <c r="D752" s="595"/>
      <c r="E752" s="596"/>
      <c r="F752" s="597"/>
      <c r="G752" s="594"/>
      <c r="H752" s="593">
        <f>SUM(H750:H751)</f>
        <v>14</v>
      </c>
      <c r="I752" s="261"/>
      <c r="J752" s="594"/>
      <c r="K752" s="2"/>
      <c r="L752" s="2" t="s">
        <v>2773</v>
      </c>
      <c r="M752" s="189"/>
      <c r="N752" s="261"/>
      <c r="O752" s="113"/>
      <c r="P752" s="113"/>
      <c r="Q752" s="113"/>
      <c r="R752" s="113"/>
      <c r="S752" s="195"/>
      <c r="T752" s="195"/>
      <c r="U752" s="195"/>
      <c r="V752" s="195"/>
      <c r="W752" s="195"/>
      <c r="X752" s="197"/>
      <c r="Y752" s="197"/>
    </row>
    <row r="753" spans="1:25" s="115" customFormat="1" ht="13.5" customHeight="1">
      <c r="A753" s="599">
        <v>2018</v>
      </c>
      <c r="B753" s="600">
        <v>4</v>
      </c>
      <c r="C753" s="375" t="s">
        <v>164</v>
      </c>
      <c r="D753" s="601" t="s">
        <v>109</v>
      </c>
      <c r="E753" s="602" t="s">
        <v>222</v>
      </c>
      <c r="F753" s="603">
        <v>43163</v>
      </c>
      <c r="G753" s="375" t="s">
        <v>2970</v>
      </c>
      <c r="H753" s="599">
        <v>7</v>
      </c>
      <c r="I753" s="113" t="s">
        <v>2532</v>
      </c>
      <c r="J753" s="375"/>
      <c r="K753" s="113"/>
      <c r="L753" s="113"/>
      <c r="M753" s="114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</row>
    <row r="754" spans="1:25" s="115" customFormat="1">
      <c r="A754" s="599">
        <v>2018</v>
      </c>
      <c r="B754" s="599">
        <v>5</v>
      </c>
      <c r="C754" s="375" t="s">
        <v>164</v>
      </c>
      <c r="D754" s="113" t="s">
        <v>109</v>
      </c>
      <c r="E754" s="113" t="s">
        <v>227</v>
      </c>
      <c r="F754" s="604">
        <v>43240</v>
      </c>
      <c r="G754" s="605" t="s">
        <v>2971</v>
      </c>
      <c r="H754" s="599">
        <v>3</v>
      </c>
      <c r="I754" s="113" t="s">
        <v>2972</v>
      </c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</row>
    <row r="755" spans="1:25">
      <c r="A755" s="599">
        <v>2018</v>
      </c>
      <c r="B755" s="599">
        <v>9</v>
      </c>
      <c r="C755" s="375" t="s">
        <v>164</v>
      </c>
      <c r="D755" s="636" t="s">
        <v>109</v>
      </c>
      <c r="E755" s="602" t="s">
        <v>265</v>
      </c>
      <c r="F755" s="603">
        <v>43352</v>
      </c>
      <c r="G755" s="602" t="s">
        <v>2973</v>
      </c>
      <c r="H755" s="637">
        <v>7</v>
      </c>
      <c r="I755" s="602" t="s">
        <v>469</v>
      </c>
      <c r="J755" s="338">
        <v>10</v>
      </c>
      <c r="K755" s="2" t="s">
        <v>2974</v>
      </c>
      <c r="M755" s="2"/>
    </row>
    <row r="756" spans="1:25">
      <c r="A756" s="599">
        <v>2018</v>
      </c>
      <c r="B756" s="599">
        <v>9</v>
      </c>
      <c r="C756" s="375" t="s">
        <v>164</v>
      </c>
      <c r="D756" s="636" t="s">
        <v>109</v>
      </c>
      <c r="E756" s="602" t="s">
        <v>265</v>
      </c>
      <c r="F756" s="603">
        <v>43352</v>
      </c>
      <c r="G756" s="602" t="s">
        <v>2084</v>
      </c>
      <c r="H756" s="637">
        <v>10</v>
      </c>
      <c r="I756" s="602" t="s">
        <v>1105</v>
      </c>
      <c r="J756" s="338">
        <v>7</v>
      </c>
      <c r="K756" s="2" t="s">
        <v>2975</v>
      </c>
      <c r="M756" s="2"/>
    </row>
    <row r="757" spans="1:25">
      <c r="A757" s="599">
        <v>2018</v>
      </c>
      <c r="B757" s="599">
        <v>9</v>
      </c>
      <c r="C757" s="375" t="s">
        <v>164</v>
      </c>
      <c r="D757" s="636" t="s">
        <v>109</v>
      </c>
      <c r="E757" s="602" t="s">
        <v>265</v>
      </c>
      <c r="F757" s="603">
        <v>43352</v>
      </c>
      <c r="G757" s="602" t="s">
        <v>2976</v>
      </c>
      <c r="H757" s="637">
        <v>3</v>
      </c>
      <c r="I757" s="602" t="s">
        <v>716</v>
      </c>
      <c r="J757" s="338">
        <v>3</v>
      </c>
      <c r="K757" s="2" t="s">
        <v>2977</v>
      </c>
      <c r="M757" s="2"/>
    </row>
    <row r="758" spans="1:25" ht="13.5" customHeight="1">
      <c r="A758" s="599">
        <v>2018</v>
      </c>
      <c r="B758" s="598"/>
      <c r="C758" s="594"/>
      <c r="D758" s="595"/>
      <c r="E758" s="596"/>
      <c r="F758" s="597"/>
      <c r="G758" s="594"/>
      <c r="H758" s="599">
        <f>SUM(H753:H757)</f>
        <v>30</v>
      </c>
      <c r="I758" s="261"/>
      <c r="J758" s="594"/>
      <c r="K758" s="2"/>
      <c r="M758" s="189"/>
      <c r="N758" s="261"/>
      <c r="O758" s="113"/>
      <c r="P758" s="113"/>
      <c r="Q758" s="113"/>
      <c r="R758" s="113"/>
      <c r="S758" s="195"/>
      <c r="T758" s="195"/>
      <c r="U758" s="195"/>
      <c r="V758" s="195"/>
      <c r="W758" s="195"/>
      <c r="X758" s="197"/>
      <c r="Y758" s="197"/>
    </row>
    <row r="759" spans="1:25" ht="13.5" customHeight="1">
      <c r="A759" s="606" t="s">
        <v>46</v>
      </c>
      <c r="B759" s="607"/>
      <c r="C759" s="608"/>
      <c r="D759" s="609" t="s">
        <v>783</v>
      </c>
      <c r="E759" s="610"/>
      <c r="F759" s="611"/>
      <c r="G759" s="608"/>
      <c r="H759" s="606">
        <f>H749+H752+H758</f>
        <v>60</v>
      </c>
      <c r="I759" s="612"/>
      <c r="J759" s="338"/>
      <c r="K759" s="2"/>
      <c r="M759" s="93"/>
    </row>
    <row r="760" spans="1:25" ht="13.5" customHeight="1">
      <c r="A760" s="133"/>
      <c r="B760" s="84"/>
      <c r="D760" s="586"/>
      <c r="E760" s="73"/>
      <c r="G760" s="88"/>
      <c r="H760" s="133"/>
      <c r="I760" s="90"/>
      <c r="M760" s="93"/>
    </row>
    <row r="761" spans="1:25" ht="13.5" customHeight="1">
      <c r="A761" s="199">
        <v>2017</v>
      </c>
      <c r="B761" s="565">
        <v>5</v>
      </c>
      <c r="C761" s="152" t="s">
        <v>91</v>
      </c>
      <c r="D761" s="583" t="s">
        <v>202</v>
      </c>
      <c r="E761" s="116" t="s">
        <v>227</v>
      </c>
      <c r="F761" s="567">
        <v>42876</v>
      </c>
      <c r="G761" s="152" t="s">
        <v>784</v>
      </c>
      <c r="H761" s="199">
        <v>10</v>
      </c>
      <c r="I761" s="340" t="s">
        <v>2085</v>
      </c>
      <c r="J761" s="152"/>
      <c r="M761" s="189"/>
      <c r="N761" s="113"/>
      <c r="O761" s="296"/>
      <c r="P761" s="296"/>
      <c r="Q761" s="113"/>
      <c r="R761" s="113"/>
      <c r="S761" s="195"/>
      <c r="T761" s="195"/>
      <c r="U761" s="195"/>
      <c r="V761" s="195"/>
      <c r="W761" s="195"/>
      <c r="X761" s="197"/>
      <c r="Y761" s="197"/>
    </row>
    <row r="762" spans="1:25" ht="13.5" customHeight="1">
      <c r="A762" s="199">
        <v>2017</v>
      </c>
      <c r="B762" s="565"/>
      <c r="C762" s="152"/>
      <c r="D762" s="583"/>
      <c r="E762" s="116"/>
      <c r="F762" s="567"/>
      <c r="G762" s="152"/>
      <c r="H762" s="199">
        <f>H761</f>
        <v>10</v>
      </c>
      <c r="I762" s="340"/>
      <c r="J762" s="152"/>
      <c r="M762" s="189"/>
      <c r="N762" s="113"/>
      <c r="O762" s="296"/>
      <c r="P762" s="296"/>
      <c r="Q762" s="113"/>
      <c r="R762" s="113"/>
      <c r="S762" s="195"/>
      <c r="T762" s="195"/>
      <c r="U762" s="195"/>
      <c r="V762" s="195"/>
      <c r="W762" s="195"/>
      <c r="X762" s="197"/>
      <c r="Y762" s="197"/>
    </row>
    <row r="763" spans="1:25" s="115" customFormat="1" ht="13.5" customHeight="1">
      <c r="A763" s="111">
        <v>2018</v>
      </c>
      <c r="B763" s="579">
        <v>4</v>
      </c>
      <c r="C763" s="170" t="s">
        <v>91</v>
      </c>
      <c r="D763" s="615" t="s">
        <v>202</v>
      </c>
      <c r="E763" s="107" t="s">
        <v>222</v>
      </c>
      <c r="F763" s="581">
        <v>43163</v>
      </c>
      <c r="G763" s="170" t="s">
        <v>2086</v>
      </c>
      <c r="H763" s="111">
        <v>3</v>
      </c>
      <c r="I763" s="115" t="s">
        <v>785</v>
      </c>
      <c r="J763" s="170"/>
      <c r="L763" s="113"/>
      <c r="M763" s="114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</row>
    <row r="764" spans="1:25" ht="13.5" customHeight="1">
      <c r="A764" s="111">
        <v>2018</v>
      </c>
      <c r="B764" s="565"/>
      <c r="C764" s="152"/>
      <c r="D764" s="583"/>
      <c r="E764" s="116"/>
      <c r="F764" s="567"/>
      <c r="G764" s="152"/>
      <c r="H764" s="111">
        <f>H763</f>
        <v>3</v>
      </c>
      <c r="I764" s="340"/>
      <c r="J764" s="152"/>
      <c r="M764" s="189"/>
      <c r="N764" s="113"/>
      <c r="O764" s="296"/>
      <c r="P764" s="296"/>
      <c r="Q764" s="113"/>
      <c r="R764" s="113"/>
      <c r="S764" s="195"/>
      <c r="T764" s="195"/>
      <c r="U764" s="195"/>
      <c r="V764" s="195"/>
      <c r="W764" s="195"/>
      <c r="X764" s="197"/>
      <c r="Y764" s="197"/>
    </row>
    <row r="765" spans="1:25" ht="13.5" customHeight="1">
      <c r="A765" s="129" t="s">
        <v>46</v>
      </c>
      <c r="B765" s="569"/>
      <c r="C765" s="146"/>
      <c r="D765" s="585" t="s">
        <v>788</v>
      </c>
      <c r="E765" s="125"/>
      <c r="F765" s="571"/>
      <c r="G765" s="146"/>
      <c r="H765" s="129">
        <f>H762+H764</f>
        <v>13</v>
      </c>
      <c r="I765" s="573"/>
      <c r="M765" s="93"/>
    </row>
    <row r="766" spans="1:25" ht="13.5" customHeight="1">
      <c r="A766" s="133"/>
      <c r="B766" s="84"/>
      <c r="D766" s="586"/>
      <c r="E766" s="73"/>
      <c r="G766" s="88"/>
      <c r="H766" s="133"/>
      <c r="I766" s="90"/>
      <c r="M766" s="93"/>
    </row>
    <row r="767" spans="1:25" ht="13.5" customHeight="1">
      <c r="A767" s="565">
        <v>2017</v>
      </c>
      <c r="B767" s="199">
        <v>2</v>
      </c>
      <c r="C767" s="152" t="s">
        <v>129</v>
      </c>
      <c r="D767" s="152" t="s">
        <v>153</v>
      </c>
      <c r="E767" s="567" t="s">
        <v>81</v>
      </c>
      <c r="F767" s="567">
        <v>42770</v>
      </c>
      <c r="G767" s="116" t="s">
        <v>2088</v>
      </c>
      <c r="H767" s="469">
        <v>5</v>
      </c>
      <c r="I767" s="152" t="s">
        <v>305</v>
      </c>
      <c r="J767" s="152"/>
      <c r="L767" s="261"/>
      <c r="M767" s="296"/>
      <c r="N767" s="113"/>
      <c r="O767" s="195"/>
      <c r="P767" s="195"/>
      <c r="Q767" s="195"/>
      <c r="R767" s="195"/>
      <c r="S767" s="195"/>
      <c r="T767" s="195"/>
      <c r="U767" s="195"/>
      <c r="V767" s="195"/>
      <c r="W767" s="195"/>
      <c r="X767" s="197"/>
      <c r="Y767" s="197"/>
    </row>
    <row r="768" spans="1:25" ht="13.5" customHeight="1">
      <c r="A768" s="565">
        <v>2017</v>
      </c>
      <c r="B768" s="199"/>
      <c r="C768" s="152"/>
      <c r="D768" s="152"/>
      <c r="E768" s="567"/>
      <c r="F768" s="567"/>
      <c r="G768" s="116"/>
      <c r="H768" s="469">
        <v>5</v>
      </c>
      <c r="I768" s="152"/>
      <c r="J768" s="152"/>
      <c r="L768" s="261"/>
      <c r="M768" s="296"/>
      <c r="N768" s="113"/>
      <c r="O768" s="195"/>
      <c r="P768" s="195"/>
      <c r="Q768" s="195"/>
      <c r="R768" s="195"/>
      <c r="S768" s="195"/>
      <c r="T768" s="195"/>
      <c r="U768" s="195"/>
      <c r="V768" s="195"/>
      <c r="W768" s="195"/>
      <c r="X768" s="197"/>
      <c r="Y768" s="197"/>
    </row>
    <row r="769" spans="1:25" s="115" customFormat="1" ht="13.5" customHeight="1">
      <c r="A769" s="579">
        <v>2018</v>
      </c>
      <c r="B769" s="111">
        <v>4</v>
      </c>
      <c r="C769" s="170" t="s">
        <v>129</v>
      </c>
      <c r="D769" s="170" t="s">
        <v>153</v>
      </c>
      <c r="E769" s="581" t="s">
        <v>86</v>
      </c>
      <c r="F769" s="581">
        <v>43211</v>
      </c>
      <c r="G769" s="107" t="s">
        <v>2089</v>
      </c>
      <c r="H769" s="172">
        <v>5</v>
      </c>
      <c r="I769" s="170" t="s">
        <v>305</v>
      </c>
      <c r="J769" s="170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</row>
    <row r="770" spans="1:25" s="115" customFormat="1" ht="13.5" customHeight="1">
      <c r="A770" s="579">
        <v>2018</v>
      </c>
      <c r="B770" s="111"/>
      <c r="C770" s="170"/>
      <c r="D770" s="170"/>
      <c r="E770" s="581"/>
      <c r="F770" s="581"/>
      <c r="G770" s="107"/>
      <c r="H770" s="172">
        <v>5</v>
      </c>
      <c r="I770" s="170"/>
      <c r="J770" s="170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</row>
    <row r="771" spans="1:25" ht="13.5" customHeight="1">
      <c r="A771" s="569" t="s">
        <v>46</v>
      </c>
      <c r="B771" s="129"/>
      <c r="C771" s="146"/>
      <c r="D771" s="146" t="s">
        <v>790</v>
      </c>
      <c r="E771" s="571"/>
      <c r="F771" s="571"/>
      <c r="G771" s="125"/>
      <c r="H771" s="264">
        <f>H768+H770</f>
        <v>10</v>
      </c>
      <c r="I771" s="146"/>
      <c r="M771" s="2"/>
    </row>
    <row r="772" spans="1:25" ht="13.5" customHeight="1">
      <c r="E772" s="86"/>
      <c r="G772" s="73"/>
      <c r="M772" s="2"/>
    </row>
    <row r="773" spans="1:25" ht="13.5" customHeight="1">
      <c r="A773" s="565">
        <v>2017</v>
      </c>
      <c r="B773" s="199">
        <v>3</v>
      </c>
      <c r="C773" s="152" t="s">
        <v>91</v>
      </c>
      <c r="D773" s="152" t="s">
        <v>118</v>
      </c>
      <c r="E773" s="567" t="s">
        <v>433</v>
      </c>
      <c r="F773" s="567">
        <v>42806</v>
      </c>
      <c r="G773" s="116" t="s">
        <v>792</v>
      </c>
      <c r="H773" s="469">
        <v>5</v>
      </c>
      <c r="I773" s="152" t="s">
        <v>342</v>
      </c>
      <c r="J773" s="152"/>
      <c r="K773" s="90" t="s">
        <v>2978</v>
      </c>
      <c r="L773" s="261"/>
      <c r="M773" s="261"/>
      <c r="N773" s="271"/>
      <c r="O773" s="113"/>
      <c r="P773" s="113"/>
      <c r="Q773" s="195"/>
      <c r="R773" s="195"/>
      <c r="S773" s="195"/>
      <c r="T773" s="195"/>
      <c r="U773" s="195"/>
      <c r="V773" s="195"/>
      <c r="W773" s="195"/>
      <c r="X773" s="197"/>
      <c r="Y773" s="197"/>
    </row>
    <row r="774" spans="1:25" ht="13.5" customHeight="1">
      <c r="A774" s="565">
        <v>2017</v>
      </c>
      <c r="B774" s="199">
        <v>3</v>
      </c>
      <c r="C774" s="152" t="s">
        <v>91</v>
      </c>
      <c r="D774" s="152" t="s">
        <v>118</v>
      </c>
      <c r="E774" s="567" t="s">
        <v>66</v>
      </c>
      <c r="F774" s="567">
        <v>42813</v>
      </c>
      <c r="G774" s="116" t="s">
        <v>792</v>
      </c>
      <c r="H774" s="469">
        <v>5</v>
      </c>
      <c r="I774" s="152" t="s">
        <v>342</v>
      </c>
      <c r="J774" s="152"/>
      <c r="K774" s="90" t="s">
        <v>2978</v>
      </c>
      <c r="L774" s="261"/>
      <c r="M774" s="261"/>
      <c r="N774" s="271"/>
      <c r="O774" s="113"/>
      <c r="P774" s="113"/>
      <c r="Q774" s="352"/>
      <c r="R774" s="352"/>
      <c r="S774" s="352"/>
      <c r="T774" s="352"/>
      <c r="U774" s="352"/>
      <c r="V774" s="352"/>
      <c r="W774" s="352"/>
      <c r="X774" s="353"/>
      <c r="Y774" s="353"/>
    </row>
    <row r="775" spans="1:25" ht="13.5" customHeight="1">
      <c r="A775" s="199">
        <v>2017</v>
      </c>
      <c r="B775" s="565">
        <v>5</v>
      </c>
      <c r="C775" s="152" t="s">
        <v>91</v>
      </c>
      <c r="D775" s="583" t="s">
        <v>118</v>
      </c>
      <c r="E775" s="116" t="s">
        <v>227</v>
      </c>
      <c r="F775" s="567">
        <v>42876</v>
      </c>
      <c r="G775" s="152" t="s">
        <v>2090</v>
      </c>
      <c r="H775" s="199">
        <v>10</v>
      </c>
      <c r="I775" s="340" t="s">
        <v>2091</v>
      </c>
      <c r="J775" s="152"/>
      <c r="M775" s="189"/>
      <c r="N775" s="271"/>
      <c r="O775" s="195"/>
      <c r="P775" s="195"/>
      <c r="Q775" s="113"/>
      <c r="R775" s="113"/>
      <c r="S775" s="271"/>
      <c r="T775" s="271"/>
      <c r="U775" s="271"/>
      <c r="V775" s="271"/>
      <c r="W775" s="271"/>
      <c r="X775" s="372"/>
      <c r="Y775" s="372"/>
    </row>
    <row r="776" spans="1:25" ht="13.5" customHeight="1">
      <c r="A776" s="199">
        <v>2017</v>
      </c>
      <c r="B776" s="565">
        <v>5</v>
      </c>
      <c r="C776" s="152" t="s">
        <v>91</v>
      </c>
      <c r="D776" s="583" t="s">
        <v>118</v>
      </c>
      <c r="E776" s="116" t="s">
        <v>227</v>
      </c>
      <c r="F776" s="567">
        <v>42876</v>
      </c>
      <c r="G776" s="152" t="s">
        <v>2092</v>
      </c>
      <c r="H776" s="199">
        <v>3</v>
      </c>
      <c r="I776" s="340" t="s">
        <v>2093</v>
      </c>
      <c r="J776" s="152"/>
      <c r="M776" s="189"/>
      <c r="N776" s="271"/>
      <c r="O776" s="195"/>
      <c r="P776" s="195"/>
      <c r="Q776" s="113"/>
      <c r="R776" s="113"/>
      <c r="S776" s="271"/>
      <c r="T776" s="271"/>
      <c r="U776" s="271"/>
      <c r="V776" s="271"/>
      <c r="W776" s="271"/>
      <c r="X776" s="372"/>
      <c r="Y776" s="372"/>
    </row>
    <row r="777" spans="1:25" ht="13.5" customHeight="1">
      <c r="A777" s="199">
        <v>2017</v>
      </c>
      <c r="B777" s="565"/>
      <c r="C777" s="152"/>
      <c r="D777" s="583"/>
      <c r="E777" s="116"/>
      <c r="F777" s="567"/>
      <c r="G777" s="152"/>
      <c r="H777" s="199">
        <f>SUM(H773:H776)</f>
        <v>23</v>
      </c>
      <c r="I777" s="340"/>
      <c r="J777" s="152"/>
      <c r="M777" s="189"/>
      <c r="N777" s="271"/>
      <c r="O777" s="195"/>
      <c r="P777" s="195"/>
      <c r="Q777" s="113"/>
      <c r="R777" s="113"/>
      <c r="S777" s="271"/>
      <c r="T777" s="271"/>
      <c r="U777" s="271"/>
      <c r="V777" s="271"/>
      <c r="W777" s="271"/>
      <c r="X777" s="372"/>
      <c r="Y777" s="372"/>
    </row>
    <row r="778" spans="1:25" s="115" customFormat="1" ht="13.5" customHeight="1">
      <c r="A778" s="111">
        <v>2018</v>
      </c>
      <c r="B778" s="579">
        <v>3</v>
      </c>
      <c r="C778" s="170" t="s">
        <v>91</v>
      </c>
      <c r="D778" s="615" t="s">
        <v>118</v>
      </c>
      <c r="E778" s="107" t="s">
        <v>66</v>
      </c>
      <c r="F778" s="581">
        <v>43177</v>
      </c>
      <c r="G778" s="170" t="s">
        <v>2094</v>
      </c>
      <c r="H778" s="111">
        <v>10</v>
      </c>
      <c r="I778" s="115" t="s">
        <v>626</v>
      </c>
      <c r="J778" s="170"/>
      <c r="L778" s="113"/>
      <c r="M778" s="114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</row>
    <row r="779" spans="1:25" s="115" customFormat="1" ht="13.5" customHeight="1">
      <c r="A779" s="111">
        <v>2018</v>
      </c>
      <c r="B779" s="579">
        <v>3</v>
      </c>
      <c r="C779" s="170" t="s">
        <v>91</v>
      </c>
      <c r="D779" s="615" t="s">
        <v>118</v>
      </c>
      <c r="E779" s="107" t="s">
        <v>66</v>
      </c>
      <c r="F779" s="581">
        <v>43177</v>
      </c>
      <c r="G779" s="170" t="s">
        <v>2095</v>
      </c>
      <c r="H779" s="111">
        <v>10</v>
      </c>
      <c r="I779" s="115" t="s">
        <v>342</v>
      </c>
      <c r="J779" s="170"/>
      <c r="L779" s="113"/>
      <c r="M779" s="114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</row>
    <row r="780" spans="1:25" s="115" customFormat="1" ht="13.5" customHeight="1">
      <c r="A780" s="111">
        <v>2018</v>
      </c>
      <c r="B780" s="579">
        <v>3</v>
      </c>
      <c r="C780" s="170" t="s">
        <v>91</v>
      </c>
      <c r="D780" s="615" t="s">
        <v>118</v>
      </c>
      <c r="E780" s="107" t="s">
        <v>433</v>
      </c>
      <c r="F780" s="581">
        <v>43170</v>
      </c>
      <c r="G780" s="170" t="s">
        <v>2094</v>
      </c>
      <c r="H780" s="111">
        <v>5</v>
      </c>
      <c r="I780" s="115" t="s">
        <v>793</v>
      </c>
      <c r="J780" s="170"/>
      <c r="L780" s="113"/>
      <c r="M780" s="114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</row>
    <row r="781" spans="1:25" s="115" customFormat="1" ht="13.5" customHeight="1">
      <c r="A781" s="111">
        <v>2018</v>
      </c>
      <c r="B781" s="579">
        <v>3</v>
      </c>
      <c r="C781" s="170" t="s">
        <v>91</v>
      </c>
      <c r="D781" s="615" t="s">
        <v>118</v>
      </c>
      <c r="E781" s="107" t="s">
        <v>433</v>
      </c>
      <c r="F781" s="581">
        <v>43171</v>
      </c>
      <c r="G781" s="170" t="s">
        <v>792</v>
      </c>
      <c r="H781" s="111">
        <v>10</v>
      </c>
      <c r="I781" s="115" t="s">
        <v>342</v>
      </c>
      <c r="J781" s="170"/>
      <c r="L781" s="113"/>
      <c r="M781" s="114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</row>
    <row r="782" spans="1:25" s="115" customFormat="1">
      <c r="A782" s="111">
        <v>2018</v>
      </c>
      <c r="B782" s="111">
        <v>5</v>
      </c>
      <c r="C782" s="170" t="s">
        <v>91</v>
      </c>
      <c r="D782" s="115" t="s">
        <v>118</v>
      </c>
      <c r="E782" s="115" t="s">
        <v>227</v>
      </c>
      <c r="F782" s="584">
        <v>43240</v>
      </c>
      <c r="G782" s="136" t="s">
        <v>2096</v>
      </c>
      <c r="H782" s="111">
        <v>7</v>
      </c>
      <c r="I782" s="115" t="s">
        <v>795</v>
      </c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</row>
    <row r="783" spans="1:25" s="115" customFormat="1">
      <c r="A783" s="111">
        <v>2018</v>
      </c>
      <c r="B783" s="111">
        <v>5</v>
      </c>
      <c r="C783" s="170" t="s">
        <v>91</v>
      </c>
      <c r="D783" s="115" t="s">
        <v>118</v>
      </c>
      <c r="E783" s="115" t="s">
        <v>227</v>
      </c>
      <c r="F783" s="584">
        <v>43240</v>
      </c>
      <c r="G783" s="136" t="s">
        <v>2097</v>
      </c>
      <c r="H783" s="111">
        <v>7</v>
      </c>
      <c r="I783" s="115" t="s">
        <v>796</v>
      </c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</row>
    <row r="784" spans="1:25" s="115" customFormat="1">
      <c r="A784" s="111">
        <v>2018</v>
      </c>
      <c r="B784" s="111">
        <v>5</v>
      </c>
      <c r="C784" s="170" t="s">
        <v>91</v>
      </c>
      <c r="D784" s="115" t="s">
        <v>118</v>
      </c>
      <c r="E784" s="170" t="s">
        <v>370</v>
      </c>
      <c r="F784" s="581">
        <v>43247</v>
      </c>
      <c r="G784" s="170" t="s">
        <v>2098</v>
      </c>
      <c r="H784" s="111">
        <v>15</v>
      </c>
      <c r="I784" s="115" t="s">
        <v>577</v>
      </c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</row>
    <row r="785" spans="1:25" s="115" customFormat="1" ht="13.5" customHeight="1">
      <c r="A785" s="111">
        <v>2018</v>
      </c>
      <c r="B785" s="579"/>
      <c r="C785" s="170"/>
      <c r="D785" s="615"/>
      <c r="E785" s="107"/>
      <c r="F785" s="581"/>
      <c r="G785" s="170"/>
      <c r="H785" s="111">
        <f>SUM(H778:H784)</f>
        <v>64</v>
      </c>
      <c r="J785" s="170"/>
      <c r="L785" s="113"/>
      <c r="M785" s="114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</row>
    <row r="786" spans="1:25" ht="13.5" customHeight="1">
      <c r="A786" s="129" t="s">
        <v>46</v>
      </c>
      <c r="B786" s="569"/>
      <c r="C786" s="146"/>
      <c r="D786" s="585" t="s">
        <v>801</v>
      </c>
      <c r="E786" s="125"/>
      <c r="F786" s="571"/>
      <c r="G786" s="146"/>
      <c r="H786" s="129">
        <f>H777+H785</f>
        <v>87</v>
      </c>
      <c r="I786" s="573"/>
      <c r="M786" s="93"/>
    </row>
    <row r="787" spans="1:25" ht="13.5" customHeight="1">
      <c r="A787" s="133"/>
      <c r="B787" s="84"/>
      <c r="D787" s="586"/>
      <c r="E787" s="73"/>
      <c r="G787" s="88"/>
      <c r="H787" s="133"/>
      <c r="I787" s="90"/>
      <c r="M787" s="93"/>
    </row>
    <row r="788" spans="1:25" ht="13.5" customHeight="1">
      <c r="A788" s="687">
        <v>2015</v>
      </c>
      <c r="B788" s="688">
        <v>3</v>
      </c>
      <c r="C788" s="649" t="s">
        <v>53</v>
      </c>
      <c r="D788" s="649" t="s">
        <v>1631</v>
      </c>
      <c r="E788" s="689" t="s">
        <v>433</v>
      </c>
      <c r="F788" s="689">
        <v>42085</v>
      </c>
      <c r="G788" s="690" t="s">
        <v>2979</v>
      </c>
      <c r="H788" s="691">
        <v>5</v>
      </c>
      <c r="I788" s="649" t="s">
        <v>435</v>
      </c>
      <c r="M788" s="296"/>
      <c r="N788" s="271"/>
      <c r="O788" s="195"/>
      <c r="P788" s="195"/>
      <c r="Q788" s="352"/>
      <c r="R788" s="352"/>
      <c r="S788" s="195"/>
      <c r="T788" s="195"/>
      <c r="U788" s="195"/>
      <c r="V788" s="195"/>
      <c r="W788" s="195"/>
      <c r="X788" s="197"/>
      <c r="Y788" s="197"/>
    </row>
    <row r="789" spans="1:25" ht="13.5" customHeight="1">
      <c r="A789" s="687">
        <v>2015</v>
      </c>
      <c r="B789" s="688"/>
      <c r="C789" s="649"/>
      <c r="D789" s="649"/>
      <c r="E789" s="689"/>
      <c r="F789" s="689"/>
      <c r="G789" s="690"/>
      <c r="H789" s="691">
        <v>5</v>
      </c>
      <c r="I789" s="649"/>
      <c r="M789" s="296"/>
      <c r="N789" s="271"/>
      <c r="O789" s="195"/>
      <c r="P789" s="195"/>
      <c r="Q789" s="352"/>
      <c r="R789" s="352"/>
      <c r="S789" s="195"/>
      <c r="T789" s="195"/>
      <c r="U789" s="195"/>
      <c r="V789" s="195"/>
      <c r="W789" s="195"/>
      <c r="X789" s="197"/>
      <c r="Y789" s="197"/>
    </row>
    <row r="790" spans="1:25" ht="13.5" customHeight="1">
      <c r="A790" s="569" t="s">
        <v>46</v>
      </c>
      <c r="B790" s="129"/>
      <c r="C790" s="146"/>
      <c r="D790" s="146" t="s">
        <v>2980</v>
      </c>
      <c r="E790" s="571"/>
      <c r="F790" s="571"/>
      <c r="G790" s="125"/>
      <c r="H790" s="264">
        <f>SUM(H788)</f>
        <v>5</v>
      </c>
      <c r="I790" s="146"/>
      <c r="M790" s="2"/>
    </row>
    <row r="791" spans="1:25" ht="13.5" customHeight="1">
      <c r="A791" s="133"/>
      <c r="B791" s="84"/>
      <c r="D791" s="586"/>
      <c r="E791" s="73"/>
      <c r="G791" s="88"/>
      <c r="H791" s="133"/>
      <c r="I791" s="90"/>
      <c r="M791" s="93"/>
    </row>
    <row r="792" spans="1:25" s="115" customFormat="1" ht="13.5" customHeight="1">
      <c r="A792" s="579">
        <v>2018</v>
      </c>
      <c r="B792" s="111">
        <v>10</v>
      </c>
      <c r="C792" s="170" t="s">
        <v>53</v>
      </c>
      <c r="D792" s="170" t="s">
        <v>136</v>
      </c>
      <c r="E792" s="581" t="s">
        <v>270</v>
      </c>
      <c r="F792" s="581">
        <v>43401</v>
      </c>
      <c r="G792" s="107" t="s">
        <v>2101</v>
      </c>
      <c r="H792" s="172">
        <v>5</v>
      </c>
      <c r="I792" s="170" t="s">
        <v>248</v>
      </c>
      <c r="J792" s="170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</row>
    <row r="793" spans="1:25" s="115" customFormat="1" ht="13.5" customHeight="1">
      <c r="A793" s="579">
        <v>2018</v>
      </c>
      <c r="B793" s="111">
        <v>11</v>
      </c>
      <c r="C793" s="170" t="s">
        <v>53</v>
      </c>
      <c r="D793" s="170" t="s">
        <v>136</v>
      </c>
      <c r="E793" s="581" t="s">
        <v>500</v>
      </c>
      <c r="F793" s="581">
        <v>43415</v>
      </c>
      <c r="G793" s="107" t="s">
        <v>2102</v>
      </c>
      <c r="H793" s="172">
        <v>5</v>
      </c>
      <c r="I793" s="170" t="s">
        <v>435</v>
      </c>
      <c r="J793" s="170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</row>
    <row r="794" spans="1:25" s="115" customFormat="1" ht="13.5" customHeight="1">
      <c r="A794" s="579">
        <v>2018</v>
      </c>
      <c r="B794" s="111">
        <v>11</v>
      </c>
      <c r="C794" s="170" t="s">
        <v>53</v>
      </c>
      <c r="D794" s="170" t="s">
        <v>136</v>
      </c>
      <c r="E794" s="581" t="s">
        <v>500</v>
      </c>
      <c r="F794" s="581">
        <v>43415</v>
      </c>
      <c r="G794" s="107" t="s">
        <v>2103</v>
      </c>
      <c r="H794" s="172">
        <v>5</v>
      </c>
      <c r="I794" s="170" t="s">
        <v>248</v>
      </c>
      <c r="J794" s="170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</row>
    <row r="795" spans="1:25" s="115" customFormat="1" ht="13.5" customHeight="1">
      <c r="A795" s="579">
        <v>2018</v>
      </c>
      <c r="B795" s="111"/>
      <c r="C795" s="170"/>
      <c r="D795" s="170"/>
      <c r="E795" s="581"/>
      <c r="F795" s="581"/>
      <c r="G795" s="107"/>
      <c r="H795" s="172">
        <f>SUM(H792:H794)</f>
        <v>15</v>
      </c>
      <c r="I795" s="170"/>
      <c r="J795" s="170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</row>
    <row r="796" spans="1:25" ht="13.5" customHeight="1">
      <c r="A796" s="569" t="s">
        <v>46</v>
      </c>
      <c r="B796" s="129"/>
      <c r="C796" s="146"/>
      <c r="D796" s="146" t="s">
        <v>2980</v>
      </c>
      <c r="E796" s="571"/>
      <c r="F796" s="571"/>
      <c r="G796" s="125"/>
      <c r="H796" s="264">
        <f>H795</f>
        <v>15</v>
      </c>
      <c r="I796" s="146"/>
      <c r="M796" s="2"/>
    </row>
    <row r="797" spans="1:25" ht="13.5" customHeight="1">
      <c r="E797" s="86"/>
      <c r="G797" s="73"/>
      <c r="M797" s="2"/>
    </row>
    <row r="798" spans="1:25" ht="13.5" customHeight="1">
      <c r="A798" s="199">
        <v>2017</v>
      </c>
      <c r="B798" s="199">
        <v>9</v>
      </c>
      <c r="C798" s="152" t="s">
        <v>164</v>
      </c>
      <c r="D798" s="583" t="s">
        <v>168</v>
      </c>
      <c r="E798" s="116" t="s">
        <v>227</v>
      </c>
      <c r="F798" s="567">
        <v>42988</v>
      </c>
      <c r="G798" s="152" t="s">
        <v>2116</v>
      </c>
      <c r="H798" s="199">
        <v>10</v>
      </c>
      <c r="I798" s="340" t="s">
        <v>2117</v>
      </c>
      <c r="J798" s="152"/>
      <c r="M798" s="349"/>
      <c r="O798" s="352"/>
      <c r="P798" s="352"/>
      <c r="Q798" s="271"/>
      <c r="R798" s="271"/>
      <c r="S798" s="195"/>
      <c r="T798" s="195"/>
      <c r="U798" s="195"/>
      <c r="V798" s="195"/>
      <c r="W798" s="195"/>
      <c r="X798" s="197"/>
      <c r="Y798" s="197"/>
    </row>
    <row r="799" spans="1:25" ht="13.5" customHeight="1">
      <c r="A799" s="199">
        <v>2017</v>
      </c>
      <c r="B799" s="199">
        <v>9</v>
      </c>
      <c r="C799" s="152" t="s">
        <v>164</v>
      </c>
      <c r="D799" s="583" t="s">
        <v>168</v>
      </c>
      <c r="E799" s="116" t="s">
        <v>227</v>
      </c>
      <c r="F799" s="567">
        <v>42988</v>
      </c>
      <c r="G799" s="152" t="s">
        <v>2118</v>
      </c>
      <c r="H799" s="199">
        <v>7</v>
      </c>
      <c r="I799" s="340" t="s">
        <v>2119</v>
      </c>
      <c r="J799" s="152"/>
      <c r="M799" s="349"/>
      <c r="O799" s="113"/>
      <c r="P799" s="113"/>
      <c r="Q799" s="271"/>
      <c r="R799" s="271"/>
      <c r="S799" s="271"/>
      <c r="T799" s="271"/>
      <c r="U799" s="271"/>
      <c r="V799" s="271"/>
      <c r="W799" s="271"/>
      <c r="X799" s="372"/>
      <c r="Y799" s="372"/>
    </row>
    <row r="800" spans="1:25" ht="13.5" customHeight="1">
      <c r="A800" s="565">
        <v>2017</v>
      </c>
      <c r="B800" s="199">
        <v>2</v>
      </c>
      <c r="C800" s="152" t="s">
        <v>164</v>
      </c>
      <c r="D800" s="152" t="s">
        <v>168</v>
      </c>
      <c r="E800" s="567" t="s">
        <v>81</v>
      </c>
      <c r="F800" s="567">
        <v>42770</v>
      </c>
      <c r="G800" s="116" t="s">
        <v>2120</v>
      </c>
      <c r="H800" s="469">
        <v>5</v>
      </c>
      <c r="I800" s="152" t="s">
        <v>304</v>
      </c>
      <c r="J800" s="152"/>
      <c r="L800" s="261"/>
      <c r="M800" s="482"/>
      <c r="N800" s="271"/>
      <c r="O800" s="113"/>
      <c r="P800" s="113"/>
      <c r="Q800" s="352"/>
      <c r="R800" s="352"/>
      <c r="S800" s="186"/>
      <c r="T800" s="186"/>
      <c r="U800" s="186"/>
      <c r="V800" s="186"/>
      <c r="W800" s="186"/>
      <c r="X800" s="188"/>
      <c r="Y800" s="188"/>
    </row>
    <row r="801" spans="1:25" ht="13.5" customHeight="1">
      <c r="A801" s="565">
        <v>2017</v>
      </c>
      <c r="B801" s="199">
        <v>3</v>
      </c>
      <c r="C801" s="152" t="s">
        <v>164</v>
      </c>
      <c r="D801" s="152" t="s">
        <v>168</v>
      </c>
      <c r="E801" s="566" t="s">
        <v>222</v>
      </c>
      <c r="F801" s="567">
        <v>42799</v>
      </c>
      <c r="G801" s="568" t="s">
        <v>2121</v>
      </c>
      <c r="H801" s="199">
        <v>3</v>
      </c>
      <c r="I801" s="340" t="s">
        <v>785</v>
      </c>
      <c r="J801" s="152"/>
      <c r="K801" s="340"/>
      <c r="L801" s="261"/>
      <c r="M801" s="189"/>
      <c r="N801" s="113"/>
      <c r="O801" s="352"/>
      <c r="P801" s="352"/>
      <c r="Q801" s="352"/>
      <c r="R801" s="352"/>
      <c r="S801" s="186"/>
      <c r="T801" s="186"/>
      <c r="U801" s="186"/>
      <c r="V801" s="186"/>
      <c r="W801" s="186"/>
      <c r="X801" s="188"/>
      <c r="Y801" s="188"/>
    </row>
    <row r="802" spans="1:25" ht="13.5" customHeight="1">
      <c r="A802" s="199">
        <v>2017</v>
      </c>
      <c r="B802" s="565">
        <v>5</v>
      </c>
      <c r="C802" s="152" t="s">
        <v>164</v>
      </c>
      <c r="D802" s="583" t="s">
        <v>168</v>
      </c>
      <c r="E802" s="116" t="s">
        <v>227</v>
      </c>
      <c r="F802" s="567">
        <v>42876</v>
      </c>
      <c r="G802" s="152" t="s">
        <v>2122</v>
      </c>
      <c r="H802" s="199">
        <v>3</v>
      </c>
      <c r="I802" s="340" t="s">
        <v>2123</v>
      </c>
      <c r="J802" s="152"/>
      <c r="M802" s="189"/>
      <c r="N802" s="271"/>
      <c r="O802" s="271"/>
      <c r="P802" s="271"/>
      <c r="Q802" s="186"/>
      <c r="R802" s="186"/>
      <c r="S802" s="352"/>
      <c r="T802" s="352"/>
      <c r="U802" s="352"/>
      <c r="V802" s="352"/>
      <c r="W802" s="352"/>
      <c r="X802" s="353"/>
      <c r="Y802" s="353"/>
    </row>
    <row r="803" spans="1:25" ht="13.5" customHeight="1">
      <c r="A803" s="199">
        <v>2017</v>
      </c>
      <c r="B803" s="565">
        <v>5</v>
      </c>
      <c r="C803" s="152" t="s">
        <v>164</v>
      </c>
      <c r="D803" s="583" t="s">
        <v>168</v>
      </c>
      <c r="E803" s="116" t="s">
        <v>227</v>
      </c>
      <c r="F803" s="567">
        <v>42876</v>
      </c>
      <c r="G803" s="152" t="s">
        <v>2124</v>
      </c>
      <c r="H803" s="199">
        <v>7</v>
      </c>
      <c r="I803" s="340" t="s">
        <v>2125</v>
      </c>
      <c r="J803" s="152"/>
      <c r="M803" s="189"/>
      <c r="N803" s="271"/>
      <c r="O803" s="271"/>
      <c r="P803" s="271"/>
      <c r="Q803" s="186"/>
      <c r="R803" s="186"/>
      <c r="S803" s="352"/>
      <c r="T803" s="352"/>
      <c r="U803" s="352"/>
      <c r="V803" s="352"/>
      <c r="W803" s="352"/>
      <c r="X803" s="353"/>
      <c r="Y803" s="353"/>
    </row>
    <row r="804" spans="1:25" ht="13.5" customHeight="1">
      <c r="A804" s="199">
        <v>2017</v>
      </c>
      <c r="B804" s="565"/>
      <c r="C804" s="152"/>
      <c r="D804" s="583"/>
      <c r="E804" s="116"/>
      <c r="F804" s="567"/>
      <c r="G804" s="152"/>
      <c r="H804" s="199">
        <f>SUM(H798:H803)</f>
        <v>35</v>
      </c>
      <c r="I804" s="340"/>
      <c r="J804" s="152"/>
      <c r="M804" s="189"/>
      <c r="N804" s="271"/>
      <c r="O804" s="271"/>
      <c r="P804" s="271"/>
      <c r="Q804" s="186"/>
      <c r="R804" s="186"/>
      <c r="S804" s="352"/>
      <c r="T804" s="352"/>
      <c r="U804" s="352"/>
      <c r="V804" s="352"/>
      <c r="W804" s="352"/>
      <c r="X804" s="353"/>
      <c r="Y804" s="353"/>
    </row>
    <row r="805" spans="1:25" s="115" customFormat="1" ht="13.5" customHeight="1">
      <c r="A805" s="111">
        <v>2018</v>
      </c>
      <c r="B805" s="579">
        <v>4</v>
      </c>
      <c r="C805" s="170" t="s">
        <v>164</v>
      </c>
      <c r="D805" s="615" t="s">
        <v>168</v>
      </c>
      <c r="E805" s="107" t="s">
        <v>222</v>
      </c>
      <c r="F805" s="581">
        <v>43163</v>
      </c>
      <c r="G805" s="170" t="s">
        <v>2126</v>
      </c>
      <c r="H805" s="111">
        <v>7</v>
      </c>
      <c r="I805" s="115" t="s">
        <v>810</v>
      </c>
      <c r="J805" s="170"/>
      <c r="L805" s="113"/>
      <c r="M805" s="114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</row>
    <row r="806" spans="1:25" s="115" customFormat="1">
      <c r="A806" s="111">
        <v>2018</v>
      </c>
      <c r="B806" s="111">
        <v>5</v>
      </c>
      <c r="C806" s="170" t="s">
        <v>164</v>
      </c>
      <c r="D806" s="115" t="s">
        <v>168</v>
      </c>
      <c r="E806" s="115" t="s">
        <v>227</v>
      </c>
      <c r="F806" s="584">
        <v>43240</v>
      </c>
      <c r="G806" s="136" t="s">
        <v>2116</v>
      </c>
      <c r="H806" s="111">
        <v>7</v>
      </c>
      <c r="I806" s="115" t="s">
        <v>812</v>
      </c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</row>
    <row r="807" spans="1:25" ht="13.5" customHeight="1">
      <c r="A807" s="111">
        <v>2018</v>
      </c>
      <c r="B807" s="565"/>
      <c r="C807" s="152"/>
      <c r="D807" s="583"/>
      <c r="E807" s="116"/>
      <c r="F807" s="567"/>
      <c r="G807" s="152"/>
      <c r="H807" s="111">
        <f>SUM(H805:H806)</f>
        <v>14</v>
      </c>
      <c r="I807" s="340"/>
      <c r="J807" s="152"/>
      <c r="M807" s="189"/>
      <c r="N807" s="271"/>
      <c r="O807" s="271"/>
      <c r="P807" s="271"/>
      <c r="Q807" s="186"/>
      <c r="R807" s="186"/>
      <c r="S807" s="352"/>
      <c r="T807" s="352"/>
      <c r="U807" s="352"/>
      <c r="V807" s="352"/>
      <c r="W807" s="352"/>
      <c r="X807" s="353"/>
      <c r="Y807" s="353"/>
    </row>
    <row r="808" spans="1:25" ht="13.5" customHeight="1">
      <c r="A808" s="129" t="s">
        <v>46</v>
      </c>
      <c r="B808" s="569"/>
      <c r="C808" s="146"/>
      <c r="D808" s="585" t="s">
        <v>817</v>
      </c>
      <c r="E808" s="125"/>
      <c r="F808" s="571"/>
      <c r="G808" s="146"/>
      <c r="H808" s="129">
        <f>H804+H807</f>
        <v>49</v>
      </c>
      <c r="I808" s="573"/>
      <c r="M808" s="93"/>
    </row>
    <row r="809" spans="1:25" ht="13.5" customHeight="1">
      <c r="A809" s="133"/>
      <c r="B809" s="84"/>
      <c r="D809" s="586"/>
      <c r="E809" s="73"/>
      <c r="G809" s="88"/>
      <c r="H809" s="133"/>
      <c r="I809" s="90"/>
      <c r="M809" s="93"/>
    </row>
    <row r="810" spans="1:25" ht="13.5" customHeight="1">
      <c r="A810" s="613">
        <v>2016</v>
      </c>
      <c r="B810" s="341">
        <v>11</v>
      </c>
      <c r="C810" s="269" t="s">
        <v>53</v>
      </c>
      <c r="D810" s="269" t="s">
        <v>154</v>
      </c>
      <c r="E810" s="576" t="s">
        <v>500</v>
      </c>
      <c r="F810" s="576">
        <v>42686</v>
      </c>
      <c r="G810" s="614" t="s">
        <v>2981</v>
      </c>
      <c r="H810" s="341">
        <v>5</v>
      </c>
      <c r="I810" s="372" t="s">
        <v>248</v>
      </c>
      <c r="J810" s="269"/>
      <c r="L810" s="271"/>
      <c r="M810" s="262"/>
      <c r="N810" s="113"/>
      <c r="O810" s="352"/>
      <c r="P810" s="352"/>
      <c r="Q810" s="186"/>
      <c r="R810" s="186"/>
      <c r="S810" s="186"/>
      <c r="T810" s="186"/>
      <c r="U810" s="186"/>
      <c r="V810" s="186"/>
      <c r="W810" s="186"/>
      <c r="X810" s="188"/>
      <c r="Y810" s="188"/>
    </row>
    <row r="811" spans="1:25" ht="13.5" customHeight="1">
      <c r="A811" s="613">
        <v>2016</v>
      </c>
      <c r="B811" s="341"/>
      <c r="C811" s="269"/>
      <c r="D811" s="269"/>
      <c r="E811" s="576"/>
      <c r="F811" s="576"/>
      <c r="G811" s="614"/>
      <c r="H811" s="341">
        <v>5</v>
      </c>
      <c r="I811" s="372"/>
      <c r="J811" s="269"/>
      <c r="L811" s="271"/>
      <c r="M811" s="262"/>
      <c r="N811" s="113"/>
      <c r="O811" s="352"/>
      <c r="P811" s="352"/>
      <c r="Q811" s="186"/>
      <c r="R811" s="186"/>
      <c r="S811" s="186"/>
      <c r="T811" s="186"/>
      <c r="U811" s="186"/>
      <c r="V811" s="186"/>
      <c r="W811" s="186"/>
      <c r="X811" s="188"/>
      <c r="Y811" s="188"/>
    </row>
    <row r="812" spans="1:25" ht="13.5" customHeight="1">
      <c r="A812" s="565">
        <v>2017</v>
      </c>
      <c r="B812" s="199">
        <v>2</v>
      </c>
      <c r="C812" s="152" t="s">
        <v>53</v>
      </c>
      <c r="D812" s="152" t="s">
        <v>154</v>
      </c>
      <c r="E812" s="567" t="s">
        <v>55</v>
      </c>
      <c r="F812" s="567">
        <v>42784</v>
      </c>
      <c r="G812" s="568" t="s">
        <v>818</v>
      </c>
      <c r="H812" s="199">
        <v>5</v>
      </c>
      <c r="I812" s="340" t="s">
        <v>435</v>
      </c>
      <c r="J812" s="152"/>
      <c r="L812" s="296"/>
      <c r="M812" s="262"/>
      <c r="N812" s="113"/>
      <c r="O812" s="352"/>
      <c r="P812" s="352"/>
      <c r="Q812" s="352"/>
      <c r="R812" s="352"/>
      <c r="S812" s="186"/>
      <c r="T812" s="186"/>
      <c r="U812" s="186"/>
      <c r="V812" s="186"/>
      <c r="W812" s="186"/>
      <c r="X812" s="188"/>
      <c r="Y812" s="188"/>
    </row>
    <row r="813" spans="1:25" ht="13.5" customHeight="1">
      <c r="A813" s="565">
        <v>2017</v>
      </c>
      <c r="B813" s="199">
        <v>10</v>
      </c>
      <c r="C813" s="152" t="s">
        <v>53</v>
      </c>
      <c r="D813" s="152" t="s">
        <v>154</v>
      </c>
      <c r="E813" s="567" t="s">
        <v>819</v>
      </c>
      <c r="F813" s="567">
        <v>43037</v>
      </c>
      <c r="G813" s="568" t="s">
        <v>820</v>
      </c>
      <c r="H813" s="199">
        <v>5</v>
      </c>
      <c r="I813" s="340" t="s">
        <v>248</v>
      </c>
      <c r="J813" s="152"/>
      <c r="L813" s="296"/>
      <c r="M813" s="262"/>
      <c r="N813" s="113"/>
      <c r="O813" s="352"/>
      <c r="P813" s="352"/>
      <c r="Q813" s="352"/>
      <c r="R813" s="352"/>
      <c r="S813" s="186"/>
      <c r="T813" s="186"/>
      <c r="U813" s="186"/>
      <c r="V813" s="186"/>
      <c r="W813" s="186"/>
      <c r="X813" s="188"/>
      <c r="Y813" s="188"/>
    </row>
    <row r="814" spans="1:25" ht="13.5" customHeight="1">
      <c r="A814" s="565">
        <v>2017</v>
      </c>
      <c r="B814" s="199"/>
      <c r="C814" s="152"/>
      <c r="D814" s="152"/>
      <c r="E814" s="567"/>
      <c r="F814" s="567"/>
      <c r="G814" s="568"/>
      <c r="H814" s="199">
        <v>10</v>
      </c>
      <c r="I814" s="340"/>
      <c r="J814" s="152"/>
      <c r="L814" s="296"/>
      <c r="M814" s="262"/>
      <c r="N814" s="113"/>
      <c r="O814" s="352"/>
      <c r="P814" s="352"/>
      <c r="Q814" s="352"/>
      <c r="R814" s="352"/>
      <c r="S814" s="186"/>
      <c r="T814" s="186"/>
      <c r="U814" s="186"/>
      <c r="V814" s="186"/>
      <c r="W814" s="186"/>
      <c r="X814" s="188"/>
      <c r="Y814" s="188"/>
    </row>
    <row r="815" spans="1:25" ht="13.5" customHeight="1">
      <c r="A815" s="569" t="s">
        <v>46</v>
      </c>
      <c r="B815" s="129"/>
      <c r="C815" s="146"/>
      <c r="D815" s="146" t="s">
        <v>823</v>
      </c>
      <c r="E815" s="571"/>
      <c r="F815" s="571"/>
      <c r="G815" s="572"/>
      <c r="H815" s="129">
        <f>H811+H814</f>
        <v>15</v>
      </c>
      <c r="I815" s="573"/>
      <c r="M815" s="93"/>
    </row>
    <row r="816" spans="1:25" ht="13.5" customHeight="1">
      <c r="E816" s="86"/>
      <c r="G816" s="575"/>
      <c r="H816" s="133"/>
      <c r="I816" s="90"/>
      <c r="M816" s="93"/>
    </row>
    <row r="817" spans="1:23" s="371" customFormat="1" ht="13.5" customHeight="1">
      <c r="A817" s="692">
        <v>2016</v>
      </c>
      <c r="B817" s="693">
        <v>3</v>
      </c>
      <c r="C817" s="367" t="s">
        <v>129</v>
      </c>
      <c r="D817" s="367" t="s">
        <v>1632</v>
      </c>
      <c r="E817" s="694" t="s">
        <v>433</v>
      </c>
      <c r="F817" s="694">
        <v>42449</v>
      </c>
      <c r="G817" s="364" t="s">
        <v>2982</v>
      </c>
      <c r="H817" s="695">
        <v>5</v>
      </c>
      <c r="I817" s="367" t="s">
        <v>304</v>
      </c>
      <c r="J817" s="367"/>
      <c r="L817" s="369"/>
      <c r="M817" s="370"/>
      <c r="N817" s="369"/>
      <c r="O817" s="369"/>
      <c r="P817" s="369"/>
      <c r="Q817" s="369"/>
      <c r="R817" s="369"/>
      <c r="S817" s="369"/>
      <c r="T817" s="369"/>
      <c r="U817" s="369"/>
      <c r="V817" s="369"/>
      <c r="W817" s="369"/>
    </row>
    <row r="818" spans="1:23" s="371" customFormat="1" ht="13.5" customHeight="1">
      <c r="A818" s="692">
        <v>2016</v>
      </c>
      <c r="B818" s="693"/>
      <c r="C818" s="367"/>
      <c r="D818" s="367"/>
      <c r="E818" s="694"/>
      <c r="F818" s="694"/>
      <c r="G818" s="364"/>
      <c r="H818" s="695">
        <v>5</v>
      </c>
      <c r="I818" s="367"/>
      <c r="J818" s="367"/>
      <c r="L818" s="369"/>
      <c r="M818" s="370"/>
      <c r="N818" s="369"/>
      <c r="O818" s="369"/>
      <c r="P818" s="369"/>
      <c r="Q818" s="369"/>
      <c r="R818" s="369"/>
      <c r="S818" s="369"/>
      <c r="T818" s="369"/>
      <c r="U818" s="369"/>
      <c r="V818" s="369"/>
      <c r="W818" s="369"/>
    </row>
    <row r="819" spans="1:23" ht="13.5" customHeight="1">
      <c r="A819" s="569" t="s">
        <v>46</v>
      </c>
      <c r="B819" s="129"/>
      <c r="C819" s="146"/>
      <c r="D819" s="146" t="s">
        <v>2983</v>
      </c>
      <c r="E819" s="571"/>
      <c r="F819" s="571"/>
      <c r="G819" s="125"/>
      <c r="H819" s="264">
        <f>SUM(H817)</f>
        <v>5</v>
      </c>
      <c r="I819" s="146"/>
      <c r="M819" s="93"/>
    </row>
    <row r="820" spans="1:23" ht="13.5" customHeight="1">
      <c r="A820" s="661"/>
      <c r="B820" s="153"/>
      <c r="C820" s="157"/>
      <c r="D820" s="157"/>
      <c r="E820" s="617"/>
      <c r="F820" s="617"/>
      <c r="G820" s="154"/>
      <c r="H820" s="280"/>
      <c r="I820" s="157"/>
      <c r="M820" s="93"/>
    </row>
    <row r="821" spans="1:23">
      <c r="A821" s="111">
        <v>2018</v>
      </c>
      <c r="B821" s="111">
        <v>9</v>
      </c>
      <c r="C821" s="107" t="s">
        <v>53</v>
      </c>
      <c r="D821" s="107" t="s">
        <v>65</v>
      </c>
      <c r="E821" s="107" t="s">
        <v>265</v>
      </c>
      <c r="F821" s="581">
        <v>43352</v>
      </c>
      <c r="G821" s="107" t="s">
        <v>2128</v>
      </c>
      <c r="H821" s="111">
        <v>10</v>
      </c>
      <c r="I821" s="107" t="s">
        <v>248</v>
      </c>
      <c r="J821" s="88">
        <v>10</v>
      </c>
      <c r="K821" s="90" t="s">
        <v>2984</v>
      </c>
      <c r="M821" s="2"/>
    </row>
    <row r="822" spans="1:23">
      <c r="A822" s="111">
        <v>2018</v>
      </c>
      <c r="B822" s="111">
        <v>9</v>
      </c>
      <c r="C822" s="107" t="s">
        <v>53</v>
      </c>
      <c r="D822" s="107" t="s">
        <v>65</v>
      </c>
      <c r="E822" s="107" t="s">
        <v>265</v>
      </c>
      <c r="F822" s="581">
        <v>43352</v>
      </c>
      <c r="G822" s="107" t="s">
        <v>2128</v>
      </c>
      <c r="H822" s="111">
        <v>10</v>
      </c>
      <c r="I822" s="107" t="s">
        <v>825</v>
      </c>
      <c r="J822" s="88">
        <v>7</v>
      </c>
      <c r="K822" s="90" t="s">
        <v>2985</v>
      </c>
      <c r="M822" s="2"/>
    </row>
    <row r="823" spans="1:23" s="371" customFormat="1" ht="13.5" customHeight="1">
      <c r="A823" s="579">
        <v>2018</v>
      </c>
      <c r="B823" s="693"/>
      <c r="C823" s="367"/>
      <c r="D823" s="367"/>
      <c r="E823" s="694"/>
      <c r="F823" s="694"/>
      <c r="G823" s="364"/>
      <c r="H823" s="172">
        <f>SUM(H821:H822)</f>
        <v>20</v>
      </c>
      <c r="I823" s="367"/>
      <c r="J823" s="367"/>
      <c r="L823" s="369"/>
      <c r="M823" s="370"/>
      <c r="N823" s="369"/>
      <c r="O823" s="369"/>
      <c r="P823" s="369"/>
      <c r="Q823" s="369"/>
      <c r="R823" s="369"/>
      <c r="S823" s="369"/>
      <c r="T823" s="369"/>
      <c r="U823" s="369"/>
      <c r="V823" s="369"/>
      <c r="W823" s="369"/>
    </row>
    <row r="824" spans="1:23" ht="13.5" customHeight="1">
      <c r="A824" s="569" t="s">
        <v>46</v>
      </c>
      <c r="B824" s="129"/>
      <c r="C824" s="146"/>
      <c r="D824" s="146" t="s">
        <v>827</v>
      </c>
      <c r="E824" s="571"/>
      <c r="F824" s="571"/>
      <c r="G824" s="125"/>
      <c r="H824" s="264">
        <f>H823</f>
        <v>20</v>
      </c>
      <c r="I824" s="146"/>
      <c r="M824" s="93"/>
    </row>
    <row r="825" spans="1:23" ht="13.5" customHeight="1">
      <c r="A825" s="661"/>
      <c r="B825" s="153"/>
      <c r="C825" s="157"/>
      <c r="D825" s="157"/>
      <c r="E825" s="617"/>
      <c r="F825" s="617"/>
      <c r="G825" s="154"/>
      <c r="H825" s="280"/>
      <c r="I825" s="157"/>
      <c r="M825" s="93"/>
    </row>
    <row r="826" spans="1:23">
      <c r="A826" s="111">
        <v>2018</v>
      </c>
      <c r="B826" s="111">
        <v>10</v>
      </c>
      <c r="C826" s="107" t="s">
        <v>53</v>
      </c>
      <c r="D826" s="107" t="s">
        <v>155</v>
      </c>
      <c r="E826" s="107" t="s">
        <v>319</v>
      </c>
      <c r="F826" s="581">
        <v>43386</v>
      </c>
      <c r="G826" s="107" t="s">
        <v>828</v>
      </c>
      <c r="H826" s="111">
        <v>5</v>
      </c>
      <c r="I826" s="107" t="s">
        <v>248</v>
      </c>
      <c r="J826" s="88">
        <v>10</v>
      </c>
      <c r="K826" s="90" t="s">
        <v>2984</v>
      </c>
      <c r="M826" s="2"/>
    </row>
    <row r="827" spans="1:23" s="371" customFormat="1" ht="13.5" customHeight="1">
      <c r="A827" s="579">
        <v>2018</v>
      </c>
      <c r="B827" s="693"/>
      <c r="C827" s="367"/>
      <c r="D827" s="367"/>
      <c r="E827" s="694"/>
      <c r="F827" s="694"/>
      <c r="G827" s="364"/>
      <c r="H827" s="172">
        <f>SUM(H826:H826)</f>
        <v>5</v>
      </c>
      <c r="I827" s="367"/>
      <c r="J827" s="367"/>
      <c r="L827" s="369"/>
      <c r="M827" s="370"/>
      <c r="N827" s="369"/>
      <c r="O827" s="369"/>
      <c r="P827" s="369"/>
      <c r="Q827" s="369"/>
      <c r="R827" s="369"/>
      <c r="S827" s="369"/>
      <c r="T827" s="369"/>
      <c r="U827" s="369"/>
      <c r="V827" s="369"/>
      <c r="W827" s="369"/>
    </row>
    <row r="828" spans="1:23" ht="13.5" customHeight="1">
      <c r="A828" s="569" t="s">
        <v>46</v>
      </c>
      <c r="B828" s="129"/>
      <c r="C828" s="146"/>
      <c r="D828" s="146" t="s">
        <v>155</v>
      </c>
      <c r="E828" s="571"/>
      <c r="F828" s="571"/>
      <c r="G828" s="125"/>
      <c r="H828" s="264">
        <f>H827</f>
        <v>5</v>
      </c>
      <c r="I828" s="146"/>
      <c r="M828" s="93"/>
    </row>
    <row r="829" spans="1:23" ht="13.5" customHeight="1">
      <c r="E829" s="86"/>
      <c r="G829" s="73"/>
      <c r="M829" s="93"/>
    </row>
    <row r="830" spans="1:23" ht="13.5" customHeight="1">
      <c r="A830" s="661"/>
      <c r="B830" s="153"/>
      <c r="C830" s="157"/>
      <c r="D830" s="157"/>
      <c r="E830" s="617"/>
      <c r="F830" s="617"/>
      <c r="G830" s="663"/>
      <c r="H830" s="153"/>
      <c r="I830" s="123"/>
      <c r="M830" s="93"/>
    </row>
    <row r="831" spans="1:23" s="115" customFormat="1" ht="13.5" customHeight="1">
      <c r="A831" s="579">
        <v>2018</v>
      </c>
      <c r="B831" s="111">
        <v>11</v>
      </c>
      <c r="C831" s="170" t="s">
        <v>164</v>
      </c>
      <c r="D831" s="170" t="s">
        <v>173</v>
      </c>
      <c r="E831" s="581" t="s">
        <v>500</v>
      </c>
      <c r="F831" s="581">
        <v>43415</v>
      </c>
      <c r="G831" s="582" t="s">
        <v>2129</v>
      </c>
      <c r="H831" s="111">
        <v>0</v>
      </c>
      <c r="I831" s="115" t="s">
        <v>354</v>
      </c>
      <c r="J831" s="170"/>
      <c r="L831" s="113" t="s">
        <v>234</v>
      </c>
      <c r="M831" s="114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</row>
    <row r="832" spans="1:23" s="115" customFormat="1" ht="13.5" customHeight="1">
      <c r="A832" s="579">
        <v>2018</v>
      </c>
      <c r="B832" s="111">
        <v>11</v>
      </c>
      <c r="C832" s="170" t="s">
        <v>164</v>
      </c>
      <c r="D832" s="170" t="s">
        <v>173</v>
      </c>
      <c r="E832" s="581" t="s">
        <v>94</v>
      </c>
      <c r="F832" s="581">
        <v>43408</v>
      </c>
      <c r="G832" s="582" t="s">
        <v>2130</v>
      </c>
      <c r="H832" s="111">
        <v>5</v>
      </c>
      <c r="I832" s="115" t="s">
        <v>831</v>
      </c>
      <c r="J832" s="170"/>
      <c r="L832" s="113"/>
      <c r="M832" s="114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</row>
    <row r="833" spans="1:25" s="115" customFormat="1" ht="13.5" customHeight="1">
      <c r="A833" s="579">
        <v>2018</v>
      </c>
      <c r="B833" s="111"/>
      <c r="C833" s="170"/>
      <c r="D833" s="170"/>
      <c r="E833" s="581"/>
      <c r="F833" s="581"/>
      <c r="G833" s="582"/>
      <c r="H833" s="111">
        <f>SUM(H831:H832)</f>
        <v>5</v>
      </c>
      <c r="J833" s="170"/>
      <c r="L833" s="113"/>
      <c r="M833" s="114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</row>
    <row r="834" spans="1:25" ht="13.5" customHeight="1">
      <c r="A834" s="569" t="s">
        <v>46</v>
      </c>
      <c r="B834" s="129"/>
      <c r="C834" s="146"/>
      <c r="D834" s="146" t="s">
        <v>836</v>
      </c>
      <c r="E834" s="571"/>
      <c r="F834" s="571"/>
      <c r="G834" s="572"/>
      <c r="H834" s="129">
        <f>H833</f>
        <v>5</v>
      </c>
      <c r="I834" s="573"/>
      <c r="M834" s="93"/>
    </row>
    <row r="835" spans="1:25" ht="13.5" customHeight="1">
      <c r="A835" s="661"/>
      <c r="B835" s="153"/>
      <c r="C835" s="157"/>
      <c r="D835" s="157"/>
      <c r="E835" s="617"/>
      <c r="F835" s="617"/>
      <c r="G835" s="663"/>
      <c r="H835" s="153"/>
      <c r="I835" s="123"/>
      <c r="M835" s="93"/>
    </row>
    <row r="836" spans="1:25" ht="13.5" customHeight="1">
      <c r="A836" s="199">
        <v>2017</v>
      </c>
      <c r="B836" s="199">
        <v>9</v>
      </c>
      <c r="C836" s="152" t="s">
        <v>164</v>
      </c>
      <c r="D836" s="583" t="s">
        <v>167</v>
      </c>
      <c r="E836" s="116" t="s">
        <v>227</v>
      </c>
      <c r="F836" s="567">
        <v>42988</v>
      </c>
      <c r="G836" s="152" t="s">
        <v>2132</v>
      </c>
      <c r="H836" s="199">
        <v>10</v>
      </c>
      <c r="I836" s="340" t="s">
        <v>2133</v>
      </c>
      <c r="J836" s="152"/>
      <c r="M836" s="349"/>
      <c r="O836" s="186"/>
      <c r="P836" s="186"/>
      <c r="Q836" s="186"/>
      <c r="R836" s="186"/>
      <c r="S836" s="352"/>
      <c r="T836" s="352"/>
      <c r="U836" s="352"/>
      <c r="V836" s="352"/>
      <c r="W836" s="352"/>
      <c r="X836" s="353"/>
      <c r="Y836" s="353"/>
    </row>
    <row r="837" spans="1:25" ht="13.5" customHeight="1">
      <c r="A837" s="199">
        <v>2017</v>
      </c>
      <c r="B837" s="199">
        <v>9</v>
      </c>
      <c r="C837" s="152" t="s">
        <v>164</v>
      </c>
      <c r="D837" s="583" t="s">
        <v>167</v>
      </c>
      <c r="E837" s="116" t="s">
        <v>227</v>
      </c>
      <c r="F837" s="567">
        <v>42988</v>
      </c>
      <c r="G837" s="152" t="s">
        <v>2134</v>
      </c>
      <c r="H837" s="199">
        <v>7</v>
      </c>
      <c r="I837" s="340" t="s">
        <v>2135</v>
      </c>
      <c r="J837" s="152"/>
      <c r="M837" s="349"/>
      <c r="O837" s="352"/>
      <c r="P837" s="352"/>
      <c r="Q837" s="113"/>
      <c r="R837" s="113"/>
      <c r="S837" s="186"/>
      <c r="T837" s="186"/>
      <c r="U837" s="186"/>
      <c r="V837" s="186"/>
      <c r="W837" s="186"/>
      <c r="X837" s="188"/>
      <c r="Y837" s="188"/>
    </row>
    <row r="838" spans="1:25" ht="13.5" customHeight="1">
      <c r="A838" s="199">
        <v>2017</v>
      </c>
      <c r="B838" s="199"/>
      <c r="C838" s="152"/>
      <c r="D838" s="583"/>
      <c r="E838" s="116"/>
      <c r="F838" s="567"/>
      <c r="G838" s="152"/>
      <c r="H838" s="199">
        <f>SUM(H836:H837)</f>
        <v>17</v>
      </c>
      <c r="I838" s="340"/>
      <c r="J838" s="152"/>
      <c r="M838" s="349"/>
      <c r="O838" s="352"/>
      <c r="P838" s="352"/>
      <c r="Q838" s="113"/>
      <c r="R838" s="113"/>
      <c r="S838" s="186"/>
      <c r="T838" s="186"/>
      <c r="U838" s="186"/>
      <c r="V838" s="186"/>
      <c r="W838" s="186"/>
      <c r="X838" s="188"/>
      <c r="Y838" s="188"/>
    </row>
    <row r="839" spans="1:25" s="115" customFormat="1">
      <c r="A839" s="111">
        <v>2018</v>
      </c>
      <c r="B839" s="111">
        <v>5</v>
      </c>
      <c r="C839" s="170" t="s">
        <v>164</v>
      </c>
      <c r="D839" s="115" t="s">
        <v>167</v>
      </c>
      <c r="E839" s="115" t="s">
        <v>227</v>
      </c>
      <c r="F839" s="584">
        <v>43240</v>
      </c>
      <c r="G839" s="136" t="s">
        <v>2136</v>
      </c>
      <c r="H839" s="111">
        <v>7</v>
      </c>
      <c r="I839" s="115" t="s">
        <v>838</v>
      </c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</row>
    <row r="840" spans="1:25">
      <c r="A840" s="111">
        <v>2018</v>
      </c>
      <c r="B840" s="111">
        <v>9</v>
      </c>
      <c r="C840" s="170" t="s">
        <v>164</v>
      </c>
      <c r="D840" s="171" t="s">
        <v>167</v>
      </c>
      <c r="E840" s="107" t="s">
        <v>265</v>
      </c>
      <c r="F840" s="581">
        <v>43352</v>
      </c>
      <c r="G840" s="107" t="s">
        <v>2137</v>
      </c>
      <c r="H840" s="172">
        <v>10</v>
      </c>
      <c r="I840" s="107" t="s">
        <v>840</v>
      </c>
      <c r="J840" s="88">
        <v>3</v>
      </c>
      <c r="K840" s="90" t="s">
        <v>2986</v>
      </c>
      <c r="M840" s="2"/>
    </row>
    <row r="841" spans="1:25" s="115" customFormat="1">
      <c r="A841" s="111">
        <v>2018</v>
      </c>
      <c r="B841" s="111"/>
      <c r="C841" s="111"/>
      <c r="F841" s="584"/>
      <c r="G841" s="136"/>
      <c r="H841" s="111">
        <f>SUM(H839:H840)</f>
        <v>17</v>
      </c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</row>
    <row r="842" spans="1:25" ht="13.5" customHeight="1">
      <c r="A842" s="129" t="s">
        <v>46</v>
      </c>
      <c r="B842" s="129"/>
      <c r="C842" s="146"/>
      <c r="D842" s="585" t="s">
        <v>847</v>
      </c>
      <c r="E842" s="125"/>
      <c r="F842" s="571"/>
      <c r="G842" s="146"/>
      <c r="H842" s="129">
        <f>H838+H841</f>
        <v>34</v>
      </c>
      <c r="I842" s="573"/>
      <c r="M842" s="93"/>
    </row>
    <row r="843" spans="1:25" ht="13.5" customHeight="1">
      <c r="A843" s="133"/>
      <c r="D843" s="586"/>
      <c r="E843" s="73"/>
      <c r="G843" s="88"/>
      <c r="H843" s="133"/>
      <c r="I843" s="90"/>
      <c r="M843" s="93"/>
    </row>
    <row r="844" spans="1:25" ht="13.5" customHeight="1">
      <c r="A844" s="587">
        <v>2016</v>
      </c>
      <c r="B844" s="588">
        <v>3</v>
      </c>
      <c r="C844" s="589" t="s">
        <v>91</v>
      </c>
      <c r="D844" s="589" t="s">
        <v>188</v>
      </c>
      <c r="E844" s="590" t="s">
        <v>222</v>
      </c>
      <c r="F844" s="590">
        <v>42435</v>
      </c>
      <c r="G844" s="592" t="s">
        <v>2987</v>
      </c>
      <c r="H844" s="621">
        <v>3</v>
      </c>
      <c r="I844" s="271" t="s">
        <v>1378</v>
      </c>
      <c r="J844" s="589"/>
      <c r="K844" s="2"/>
      <c r="L844" s="271"/>
      <c r="M844" s="93"/>
      <c r="N844" s="271"/>
      <c r="O844" s="195"/>
      <c r="P844" s="195"/>
      <c r="Q844" s="195"/>
      <c r="R844" s="195"/>
      <c r="S844" s="271"/>
      <c r="T844" s="271"/>
      <c r="U844" s="271"/>
      <c r="V844" s="271"/>
      <c r="W844" s="271"/>
      <c r="X844" s="372"/>
      <c r="Y844" s="372"/>
    </row>
    <row r="845" spans="1:25" ht="13.5" customHeight="1">
      <c r="A845" s="588">
        <v>2016</v>
      </c>
      <c r="B845" s="588">
        <v>3</v>
      </c>
      <c r="C845" s="589" t="s">
        <v>91</v>
      </c>
      <c r="D845" s="589" t="s">
        <v>188</v>
      </c>
      <c r="E845" s="589" t="s">
        <v>222</v>
      </c>
      <c r="F845" s="590">
        <v>42435</v>
      </c>
      <c r="G845" s="592" t="s">
        <v>2988</v>
      </c>
      <c r="H845" s="621">
        <v>7</v>
      </c>
      <c r="I845" s="271" t="s">
        <v>1961</v>
      </c>
      <c r="J845" s="589"/>
      <c r="K845" s="2"/>
      <c r="L845" s="271"/>
      <c r="M845" s="296"/>
      <c r="N845" s="352"/>
      <c r="O845" s="195"/>
      <c r="P845" s="195"/>
      <c r="Q845" s="261"/>
      <c r="R845" s="261"/>
      <c r="S845" s="261"/>
      <c r="T845" s="261"/>
      <c r="U845" s="261"/>
      <c r="V845" s="261"/>
      <c r="W845" s="261"/>
      <c r="X845" s="340"/>
      <c r="Y845" s="340"/>
    </row>
    <row r="846" spans="1:25" ht="13.5" customHeight="1">
      <c r="A846" s="588">
        <v>2016</v>
      </c>
      <c r="B846" s="588"/>
      <c r="C846" s="589"/>
      <c r="D846" s="589"/>
      <c r="E846" s="589"/>
      <c r="F846" s="590"/>
      <c r="G846" s="592"/>
      <c r="H846" s="621">
        <f>SUM(H844:H845)</f>
        <v>10</v>
      </c>
      <c r="I846" s="271"/>
      <c r="J846" s="589"/>
      <c r="K846" s="2"/>
      <c r="L846" s="271"/>
      <c r="M846" s="296"/>
      <c r="N846" s="352"/>
      <c r="O846" s="195"/>
      <c r="P846" s="195"/>
      <c r="Q846" s="261"/>
      <c r="R846" s="261"/>
      <c r="S846" s="261"/>
      <c r="T846" s="261"/>
      <c r="U846" s="261"/>
      <c r="V846" s="261"/>
      <c r="W846" s="261"/>
      <c r="X846" s="340"/>
      <c r="Y846" s="340"/>
    </row>
    <row r="847" spans="1:25" ht="13.5" customHeight="1">
      <c r="A847" s="598">
        <v>2017</v>
      </c>
      <c r="B847" s="593">
        <v>3</v>
      </c>
      <c r="C847" s="594" t="s">
        <v>91</v>
      </c>
      <c r="D847" s="594" t="s">
        <v>188</v>
      </c>
      <c r="E847" s="623" t="s">
        <v>222</v>
      </c>
      <c r="F847" s="597">
        <v>42799</v>
      </c>
      <c r="G847" s="624" t="s">
        <v>2140</v>
      </c>
      <c r="H847" s="593">
        <v>3</v>
      </c>
      <c r="I847" s="261" t="s">
        <v>1378</v>
      </c>
      <c r="J847" s="594"/>
      <c r="K847" s="261"/>
      <c r="L847" s="261"/>
      <c r="M847" s="189"/>
      <c r="N847" s="352"/>
      <c r="Q847" s="271"/>
      <c r="R847" s="271"/>
      <c r="S847" s="271"/>
      <c r="T847" s="271"/>
      <c r="U847" s="271"/>
      <c r="V847" s="271"/>
      <c r="W847" s="271"/>
      <c r="X847" s="372"/>
      <c r="Y847" s="372"/>
    </row>
    <row r="848" spans="1:25" ht="13.5" customHeight="1">
      <c r="A848" s="598">
        <v>2017</v>
      </c>
      <c r="B848" s="593">
        <v>3</v>
      </c>
      <c r="C848" s="594" t="s">
        <v>91</v>
      </c>
      <c r="D848" s="594" t="s">
        <v>188</v>
      </c>
      <c r="E848" s="623" t="s">
        <v>222</v>
      </c>
      <c r="F848" s="597">
        <v>42799</v>
      </c>
      <c r="G848" s="624" t="s">
        <v>2141</v>
      </c>
      <c r="H848" s="593">
        <v>7</v>
      </c>
      <c r="I848" s="261" t="s">
        <v>929</v>
      </c>
      <c r="J848" s="594"/>
      <c r="K848" s="261"/>
      <c r="L848" s="261"/>
      <c r="M848" s="189"/>
      <c r="O848" s="195"/>
      <c r="P848" s="195"/>
      <c r="Q848" s="261"/>
      <c r="R848" s="261"/>
      <c r="S848" s="261"/>
      <c r="T848" s="261"/>
      <c r="U848" s="261"/>
      <c r="V848" s="261"/>
      <c r="W848" s="261"/>
      <c r="X848" s="340"/>
      <c r="Y848" s="340"/>
    </row>
    <row r="849" spans="1:25" ht="13.5" customHeight="1">
      <c r="A849" s="598">
        <v>2017</v>
      </c>
      <c r="B849" s="593">
        <v>3</v>
      </c>
      <c r="C849" s="594" t="s">
        <v>91</v>
      </c>
      <c r="D849" s="594" t="s">
        <v>188</v>
      </c>
      <c r="E849" s="623" t="s">
        <v>222</v>
      </c>
      <c r="F849" s="597">
        <v>42799</v>
      </c>
      <c r="G849" s="624" t="s">
        <v>2142</v>
      </c>
      <c r="H849" s="593">
        <v>7</v>
      </c>
      <c r="I849" s="261" t="s">
        <v>1466</v>
      </c>
      <c r="J849" s="594"/>
      <c r="K849" s="261"/>
      <c r="L849" s="2" t="s">
        <v>2894</v>
      </c>
      <c r="M849" s="189"/>
      <c r="O849" s="195"/>
      <c r="P849" s="195"/>
      <c r="Q849" s="261"/>
      <c r="R849" s="261"/>
      <c r="S849" s="261"/>
      <c r="T849" s="261"/>
      <c r="U849" s="261"/>
      <c r="V849" s="261"/>
      <c r="W849" s="261"/>
      <c r="X849" s="340"/>
      <c r="Y849" s="340"/>
    </row>
    <row r="850" spans="1:25" ht="13.5" customHeight="1">
      <c r="A850" s="598">
        <v>2017</v>
      </c>
      <c r="B850" s="593"/>
      <c r="C850" s="594"/>
      <c r="D850" s="594"/>
      <c r="E850" s="623"/>
      <c r="F850" s="597"/>
      <c r="G850" s="624"/>
      <c r="H850" s="593">
        <f>SUM(H847:H849)</f>
        <v>17</v>
      </c>
      <c r="I850" s="261"/>
      <c r="J850" s="594"/>
      <c r="K850" s="261"/>
      <c r="L850" s="261"/>
      <c r="M850" s="189"/>
      <c r="O850" s="195"/>
      <c r="P850" s="195"/>
      <c r="Q850" s="261"/>
      <c r="R850" s="261"/>
      <c r="S850" s="261"/>
      <c r="T850" s="261"/>
      <c r="U850" s="261"/>
      <c r="V850" s="261"/>
      <c r="W850" s="261"/>
      <c r="X850" s="340"/>
      <c r="Y850" s="340"/>
    </row>
    <row r="851" spans="1:25" s="115" customFormat="1" ht="13.5" customHeight="1">
      <c r="A851" s="600">
        <v>2018</v>
      </c>
      <c r="B851" s="599">
        <v>4</v>
      </c>
      <c r="C851" s="375" t="s">
        <v>91</v>
      </c>
      <c r="D851" s="375" t="s">
        <v>188</v>
      </c>
      <c r="E851" s="659" t="s">
        <v>222</v>
      </c>
      <c r="F851" s="603">
        <v>43163</v>
      </c>
      <c r="G851" s="660" t="s">
        <v>2143</v>
      </c>
      <c r="H851" s="599">
        <v>7</v>
      </c>
      <c r="I851" s="113" t="s">
        <v>849</v>
      </c>
      <c r="J851" s="375"/>
      <c r="K851" s="113"/>
      <c r="L851" s="113"/>
      <c r="M851" s="114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</row>
    <row r="852" spans="1:25">
      <c r="A852" s="599">
        <v>2018</v>
      </c>
      <c r="B852" s="599">
        <v>9</v>
      </c>
      <c r="C852" s="375" t="s">
        <v>91</v>
      </c>
      <c r="D852" s="636" t="s">
        <v>850</v>
      </c>
      <c r="E852" s="602" t="s">
        <v>265</v>
      </c>
      <c r="F852" s="603">
        <v>43352</v>
      </c>
      <c r="G852" s="602" t="s">
        <v>2144</v>
      </c>
      <c r="H852" s="637">
        <v>3</v>
      </c>
      <c r="I852" s="602" t="s">
        <v>852</v>
      </c>
      <c r="J852" s="338">
        <v>10</v>
      </c>
      <c r="K852" s="2" t="s">
        <v>2989</v>
      </c>
      <c r="M852" s="2"/>
    </row>
    <row r="853" spans="1:25">
      <c r="A853" s="599">
        <v>2018</v>
      </c>
      <c r="B853" s="599">
        <v>9</v>
      </c>
      <c r="C853" s="375" t="s">
        <v>91</v>
      </c>
      <c r="D853" s="636" t="s">
        <v>850</v>
      </c>
      <c r="E853" s="602" t="s">
        <v>265</v>
      </c>
      <c r="F853" s="603">
        <v>43352</v>
      </c>
      <c r="G853" s="602" t="s">
        <v>2145</v>
      </c>
      <c r="H853" s="637">
        <v>3</v>
      </c>
      <c r="I853" s="602" t="s">
        <v>677</v>
      </c>
      <c r="J853" s="338">
        <v>7</v>
      </c>
      <c r="K853" s="2" t="s">
        <v>2990</v>
      </c>
      <c r="M853" s="2"/>
    </row>
    <row r="854" spans="1:25" ht="13.5" customHeight="1">
      <c r="A854" s="600">
        <v>2018</v>
      </c>
      <c r="B854" s="593"/>
      <c r="C854" s="594"/>
      <c r="D854" s="594"/>
      <c r="E854" s="623"/>
      <c r="F854" s="597"/>
      <c r="G854" s="624"/>
      <c r="H854" s="599">
        <f>SUM(H851:H853)</f>
        <v>13</v>
      </c>
      <c r="I854" s="261"/>
      <c r="J854" s="594"/>
      <c r="K854" s="261"/>
      <c r="L854" s="261"/>
      <c r="M854" s="189"/>
      <c r="O854" s="195"/>
      <c r="P854" s="195"/>
      <c r="Q854" s="261"/>
      <c r="R854" s="261"/>
      <c r="S854" s="261"/>
      <c r="T854" s="261"/>
      <c r="U854" s="261"/>
      <c r="V854" s="261"/>
      <c r="W854" s="261"/>
      <c r="X854" s="340"/>
      <c r="Y854" s="340"/>
    </row>
    <row r="855" spans="1:25" ht="13.5" customHeight="1">
      <c r="A855" s="607" t="s">
        <v>46</v>
      </c>
      <c r="B855" s="606"/>
      <c r="C855" s="608"/>
      <c r="D855" s="608" t="s">
        <v>856</v>
      </c>
      <c r="E855" s="638"/>
      <c r="F855" s="611"/>
      <c r="G855" s="639"/>
      <c r="H855" s="606">
        <f>H846+H850+H854</f>
        <v>40</v>
      </c>
      <c r="I855" s="612"/>
      <c r="J855" s="338"/>
      <c r="K855" s="2"/>
      <c r="M855" s="93"/>
    </row>
    <row r="856" spans="1:25" ht="13.5" customHeight="1">
      <c r="E856" s="574"/>
      <c r="G856" s="575"/>
      <c r="H856" s="133"/>
      <c r="I856" s="90"/>
      <c r="M856" s="93"/>
    </row>
    <row r="857" spans="1:25" ht="13.5" customHeight="1">
      <c r="A857" s="341">
        <v>2016</v>
      </c>
      <c r="B857" s="341">
        <v>3</v>
      </c>
      <c r="C857" s="269" t="s">
        <v>164</v>
      </c>
      <c r="D857" s="269" t="s">
        <v>205</v>
      </c>
      <c r="E857" s="269" t="s">
        <v>222</v>
      </c>
      <c r="F857" s="576">
        <v>42435</v>
      </c>
      <c r="G857" s="266" t="s">
        <v>2991</v>
      </c>
      <c r="H857" s="277">
        <v>7</v>
      </c>
      <c r="I857" s="372" t="s">
        <v>1801</v>
      </c>
      <c r="M857" s="296"/>
      <c r="N857" s="271"/>
      <c r="Q857" s="271"/>
      <c r="R857" s="271"/>
      <c r="S857" s="271"/>
      <c r="T857" s="271"/>
      <c r="U857" s="271"/>
      <c r="V857" s="271"/>
      <c r="W857" s="271"/>
      <c r="X857" s="372"/>
      <c r="Y857" s="372"/>
    </row>
    <row r="858" spans="1:25" ht="13.5" customHeight="1">
      <c r="A858" s="341">
        <v>2016</v>
      </c>
      <c r="B858" s="341"/>
      <c r="C858" s="269"/>
      <c r="D858" s="269"/>
      <c r="E858" s="269"/>
      <c r="F858" s="576"/>
      <c r="G858" s="266"/>
      <c r="H858" s="277">
        <v>7</v>
      </c>
      <c r="I858" s="372"/>
      <c r="M858" s="296"/>
      <c r="N858" s="271"/>
      <c r="Q858" s="271"/>
      <c r="R858" s="271"/>
      <c r="S858" s="271"/>
      <c r="T858" s="271"/>
      <c r="U858" s="271"/>
      <c r="V858" s="271"/>
      <c r="W858" s="271"/>
      <c r="X858" s="372"/>
      <c r="Y858" s="372"/>
    </row>
    <row r="859" spans="1:25" ht="13.5" customHeight="1">
      <c r="A859" s="111">
        <v>2018</v>
      </c>
      <c r="B859" s="111">
        <v>11</v>
      </c>
      <c r="C859" s="170" t="s">
        <v>164</v>
      </c>
      <c r="D859" s="170" t="s">
        <v>857</v>
      </c>
      <c r="E859" s="170" t="s">
        <v>500</v>
      </c>
      <c r="F859" s="581">
        <v>43415</v>
      </c>
      <c r="G859" s="107" t="s">
        <v>2147</v>
      </c>
      <c r="H859" s="172">
        <v>5</v>
      </c>
      <c r="I859" s="115" t="s">
        <v>414</v>
      </c>
      <c r="M859" s="296"/>
      <c r="N859" s="271"/>
      <c r="Q859" s="271"/>
      <c r="R859" s="271"/>
      <c r="S859" s="271"/>
      <c r="T859" s="271"/>
      <c r="U859" s="271"/>
      <c r="V859" s="271"/>
      <c r="W859" s="271"/>
      <c r="X859" s="372"/>
      <c r="Y859" s="372"/>
    </row>
    <row r="860" spans="1:25" ht="13.5" customHeight="1">
      <c r="A860" s="111">
        <v>2018</v>
      </c>
      <c r="B860" s="111"/>
      <c r="C860" s="170"/>
      <c r="D860" s="170"/>
      <c r="E860" s="170"/>
      <c r="F860" s="581"/>
      <c r="G860" s="107"/>
      <c r="H860" s="172">
        <f>SUM(H859)</f>
        <v>5</v>
      </c>
      <c r="I860" s="372"/>
      <c r="M860" s="296"/>
      <c r="N860" s="271"/>
      <c r="Q860" s="271"/>
      <c r="R860" s="271"/>
      <c r="S860" s="271"/>
      <c r="T860" s="271"/>
      <c r="U860" s="271"/>
      <c r="V860" s="271"/>
      <c r="W860" s="271"/>
      <c r="X860" s="372"/>
      <c r="Y860" s="372"/>
    </row>
    <row r="861" spans="1:25" ht="13.5" customHeight="1">
      <c r="A861" s="129" t="s">
        <v>46</v>
      </c>
      <c r="B861" s="129"/>
      <c r="C861" s="146"/>
      <c r="D861" s="146" t="s">
        <v>859</v>
      </c>
      <c r="E861" s="146"/>
      <c r="F861" s="571"/>
      <c r="G861" s="125"/>
      <c r="H861" s="264">
        <f>H858+H860</f>
        <v>12</v>
      </c>
      <c r="I861" s="573"/>
      <c r="M861" s="2"/>
    </row>
    <row r="862" spans="1:25" ht="13.5" customHeight="1">
      <c r="A862" s="133"/>
      <c r="G862" s="73"/>
      <c r="I862" s="90"/>
      <c r="M862" s="2"/>
    </row>
    <row r="863" spans="1:25" ht="13.5" customHeight="1">
      <c r="A863" s="341">
        <v>2016</v>
      </c>
      <c r="B863" s="341">
        <v>3</v>
      </c>
      <c r="C863" s="269" t="s">
        <v>164</v>
      </c>
      <c r="D863" s="269" t="s">
        <v>198</v>
      </c>
      <c r="E863" s="576" t="s">
        <v>222</v>
      </c>
      <c r="F863" s="576">
        <v>42435</v>
      </c>
      <c r="G863" s="266" t="s">
        <v>2992</v>
      </c>
      <c r="H863" s="277">
        <v>7</v>
      </c>
      <c r="I863" s="372" t="s">
        <v>1442</v>
      </c>
      <c r="J863" s="269"/>
      <c r="L863" s="271"/>
      <c r="M863" s="93"/>
      <c r="N863" s="271"/>
      <c r="Q863" s="271"/>
      <c r="R863" s="271"/>
      <c r="S863" s="271"/>
      <c r="T863" s="271"/>
      <c r="U863" s="271"/>
      <c r="V863" s="271"/>
      <c r="W863" s="271"/>
      <c r="X863" s="372"/>
      <c r="Y863" s="372"/>
    </row>
    <row r="864" spans="1:25" ht="13.5" customHeight="1">
      <c r="A864" s="341">
        <v>2016</v>
      </c>
      <c r="B864" s="341">
        <v>6</v>
      </c>
      <c r="C864" s="269" t="s">
        <v>164</v>
      </c>
      <c r="D864" s="269" t="s">
        <v>198</v>
      </c>
      <c r="E864" s="576" t="s">
        <v>2702</v>
      </c>
      <c r="F864" s="576">
        <v>42540</v>
      </c>
      <c r="G864" s="266" t="s">
        <v>2993</v>
      </c>
      <c r="H864" s="277">
        <v>10</v>
      </c>
      <c r="I864" s="372" t="s">
        <v>2994</v>
      </c>
      <c r="J864" s="269"/>
      <c r="L864" s="271"/>
      <c r="M864" s="262"/>
      <c r="N864" s="271"/>
      <c r="Q864" s="271"/>
      <c r="R864" s="271"/>
      <c r="S864" s="271"/>
      <c r="T864" s="271"/>
      <c r="U864" s="271"/>
      <c r="V864" s="271"/>
      <c r="W864" s="271"/>
      <c r="X864" s="372"/>
      <c r="Y864" s="372"/>
    </row>
    <row r="865" spans="1:25" ht="13.5" customHeight="1">
      <c r="A865" s="341">
        <v>2016</v>
      </c>
      <c r="B865" s="341"/>
      <c r="C865" s="269"/>
      <c r="D865" s="269"/>
      <c r="E865" s="576"/>
      <c r="F865" s="576"/>
      <c r="G865" s="266"/>
      <c r="H865" s="277">
        <f>SUM(H863:H864)</f>
        <v>17</v>
      </c>
      <c r="I865" s="372"/>
      <c r="J865" s="269"/>
      <c r="L865" s="271"/>
      <c r="M865" s="262"/>
      <c r="N865" s="271"/>
      <c r="Q865" s="271"/>
      <c r="R865" s="271"/>
      <c r="S865" s="271"/>
      <c r="T865" s="271"/>
      <c r="U865" s="271"/>
      <c r="V865" s="271"/>
      <c r="W865" s="271"/>
      <c r="X865" s="372"/>
      <c r="Y865" s="372"/>
    </row>
    <row r="866" spans="1:25" ht="13.5" customHeight="1">
      <c r="A866" s="565">
        <v>2017</v>
      </c>
      <c r="B866" s="199">
        <v>3</v>
      </c>
      <c r="C866" s="152" t="s">
        <v>164</v>
      </c>
      <c r="D866" s="152" t="s">
        <v>198</v>
      </c>
      <c r="E866" s="566" t="s">
        <v>222</v>
      </c>
      <c r="F866" s="567">
        <v>42799</v>
      </c>
      <c r="G866" s="568" t="s">
        <v>2148</v>
      </c>
      <c r="H866" s="199">
        <v>7</v>
      </c>
      <c r="I866" s="340" t="s">
        <v>2149</v>
      </c>
      <c r="J866" s="152"/>
      <c r="K866" s="340"/>
      <c r="L866" s="261"/>
      <c r="M866" s="189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372"/>
      <c r="Y866" s="372"/>
    </row>
    <row r="867" spans="1:25" ht="13.5" customHeight="1">
      <c r="A867" s="565">
        <v>2017</v>
      </c>
      <c r="B867" s="199">
        <v>3</v>
      </c>
      <c r="C867" s="152" t="s">
        <v>164</v>
      </c>
      <c r="D867" s="152" t="s">
        <v>198</v>
      </c>
      <c r="E867" s="566" t="s">
        <v>222</v>
      </c>
      <c r="F867" s="567">
        <v>42799</v>
      </c>
      <c r="G867" s="568" t="s">
        <v>2150</v>
      </c>
      <c r="H867" s="199">
        <v>7</v>
      </c>
      <c r="I867" s="340" t="s">
        <v>1442</v>
      </c>
      <c r="J867" s="152"/>
      <c r="K867" s="340"/>
      <c r="L867" s="261"/>
      <c r="M867" s="189"/>
      <c r="N867" s="113"/>
      <c r="O867" s="261"/>
      <c r="P867" s="261"/>
      <c r="S867" s="195"/>
      <c r="T867" s="195"/>
      <c r="U867" s="195"/>
      <c r="V867" s="195"/>
      <c r="W867" s="195"/>
      <c r="X867" s="197"/>
      <c r="Y867" s="197"/>
    </row>
    <row r="868" spans="1:25" ht="13.5" customHeight="1">
      <c r="A868" s="565">
        <v>2017</v>
      </c>
      <c r="B868" s="199"/>
      <c r="C868" s="152"/>
      <c r="D868" s="152"/>
      <c r="E868" s="566"/>
      <c r="F868" s="567"/>
      <c r="G868" s="568"/>
      <c r="H868" s="199">
        <f>SUM(H866:H867)</f>
        <v>14</v>
      </c>
      <c r="I868" s="340"/>
      <c r="J868" s="152"/>
      <c r="K868" s="340"/>
      <c r="L868" s="261"/>
      <c r="M868" s="189"/>
      <c r="N868" s="113"/>
      <c r="O868" s="261"/>
      <c r="P868" s="261"/>
      <c r="S868" s="195"/>
      <c r="T868" s="195"/>
      <c r="U868" s="195"/>
      <c r="V868" s="195"/>
      <c r="W868" s="195"/>
      <c r="X868" s="197"/>
      <c r="Y868" s="197"/>
    </row>
    <row r="869" spans="1:25" s="115" customFormat="1" ht="13.5" customHeight="1">
      <c r="A869" s="579">
        <v>2018</v>
      </c>
      <c r="B869" s="111">
        <v>4</v>
      </c>
      <c r="C869" s="170" t="s">
        <v>164</v>
      </c>
      <c r="D869" s="170" t="s">
        <v>198</v>
      </c>
      <c r="E869" s="580" t="s">
        <v>222</v>
      </c>
      <c r="F869" s="581">
        <v>43163</v>
      </c>
      <c r="G869" s="582" t="s">
        <v>2151</v>
      </c>
      <c r="H869" s="111">
        <v>3</v>
      </c>
      <c r="I869" s="115" t="s">
        <v>861</v>
      </c>
      <c r="J869" s="170"/>
      <c r="L869" s="113"/>
      <c r="M869" s="114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</row>
    <row r="870" spans="1:25" s="115" customFormat="1">
      <c r="A870" s="111">
        <v>2018</v>
      </c>
      <c r="B870" s="111">
        <v>5</v>
      </c>
      <c r="C870" s="170" t="s">
        <v>164</v>
      </c>
      <c r="D870" s="115" t="s">
        <v>198</v>
      </c>
      <c r="E870" s="115" t="s">
        <v>227</v>
      </c>
      <c r="F870" s="584">
        <v>43240</v>
      </c>
      <c r="G870" s="136" t="s">
        <v>2152</v>
      </c>
      <c r="H870" s="111">
        <v>3</v>
      </c>
      <c r="I870" s="115" t="s">
        <v>863</v>
      </c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</row>
    <row r="871" spans="1:25" s="115" customFormat="1">
      <c r="A871" s="111">
        <v>2018</v>
      </c>
      <c r="B871" s="111">
        <v>5</v>
      </c>
      <c r="C871" s="170" t="s">
        <v>164</v>
      </c>
      <c r="D871" s="115" t="s">
        <v>198</v>
      </c>
      <c r="E871" s="115" t="s">
        <v>227</v>
      </c>
      <c r="F871" s="584">
        <v>43240</v>
      </c>
      <c r="G871" s="136" t="s">
        <v>2153</v>
      </c>
      <c r="H871" s="111">
        <v>3</v>
      </c>
      <c r="I871" s="115" t="s">
        <v>865</v>
      </c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</row>
    <row r="872" spans="1:25" s="115" customFormat="1" ht="13.5" customHeight="1">
      <c r="A872" s="579">
        <v>2018</v>
      </c>
      <c r="B872" s="111"/>
      <c r="C872" s="170"/>
      <c r="D872" s="170"/>
      <c r="E872" s="580"/>
      <c r="F872" s="581"/>
      <c r="G872" s="582"/>
      <c r="H872" s="111">
        <f>SUM(H869:H871)</f>
        <v>9</v>
      </c>
      <c r="J872" s="170"/>
      <c r="L872" s="113"/>
      <c r="M872" s="114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</row>
    <row r="873" spans="1:25" ht="13.5" customHeight="1">
      <c r="A873" s="569" t="s">
        <v>46</v>
      </c>
      <c r="B873" s="129"/>
      <c r="C873" s="146"/>
      <c r="D873" s="146" t="s">
        <v>866</v>
      </c>
      <c r="E873" s="570"/>
      <c r="F873" s="571"/>
      <c r="G873" s="572"/>
      <c r="H873" s="129">
        <f>H865+H868+H872</f>
        <v>40</v>
      </c>
      <c r="I873" s="573"/>
      <c r="M873" s="93"/>
    </row>
    <row r="874" spans="1:25" ht="13.5" customHeight="1">
      <c r="E874" s="574"/>
      <c r="G874" s="575"/>
      <c r="H874" s="133"/>
      <c r="I874" s="90"/>
      <c r="M874" s="93"/>
    </row>
    <row r="875" spans="1:25" ht="13.5" customHeight="1">
      <c r="A875" s="593">
        <v>2017</v>
      </c>
      <c r="B875" s="593">
        <v>9</v>
      </c>
      <c r="C875" s="594" t="s">
        <v>164</v>
      </c>
      <c r="D875" s="595" t="s">
        <v>96</v>
      </c>
      <c r="E875" s="596" t="s">
        <v>227</v>
      </c>
      <c r="F875" s="597">
        <v>42988</v>
      </c>
      <c r="G875" s="594" t="s">
        <v>2995</v>
      </c>
      <c r="H875" s="593">
        <v>10</v>
      </c>
      <c r="I875" s="261" t="s">
        <v>2996</v>
      </c>
      <c r="J875" s="594"/>
      <c r="K875" s="2"/>
      <c r="M875" s="349"/>
      <c r="O875" s="271"/>
      <c r="P875" s="271"/>
      <c r="Q875" s="271"/>
      <c r="R875" s="271"/>
      <c r="S875" s="271"/>
      <c r="T875" s="271"/>
      <c r="U875" s="271"/>
      <c r="V875" s="271"/>
      <c r="W875" s="271"/>
      <c r="X875" s="372"/>
      <c r="Y875" s="372"/>
    </row>
    <row r="876" spans="1:25" ht="13.5" customHeight="1">
      <c r="A876" s="593">
        <v>2017</v>
      </c>
      <c r="B876" s="593">
        <v>9</v>
      </c>
      <c r="C876" s="594" t="s">
        <v>164</v>
      </c>
      <c r="D876" s="595" t="s">
        <v>96</v>
      </c>
      <c r="E876" s="596" t="s">
        <v>227</v>
      </c>
      <c r="F876" s="597">
        <v>42988</v>
      </c>
      <c r="G876" s="594" t="s">
        <v>2997</v>
      </c>
      <c r="H876" s="593">
        <v>3</v>
      </c>
      <c r="I876" s="261" t="s">
        <v>2965</v>
      </c>
      <c r="J876" s="594"/>
      <c r="K876" s="2"/>
      <c r="M876" s="349"/>
      <c r="O876" s="195"/>
      <c r="P876" s="195"/>
      <c r="Q876" s="473"/>
      <c r="R876" s="473"/>
      <c r="S876" s="352"/>
      <c r="T876" s="352"/>
      <c r="U876" s="352"/>
      <c r="V876" s="352"/>
      <c r="W876" s="352"/>
      <c r="X876" s="353"/>
      <c r="Y876" s="353"/>
    </row>
    <row r="877" spans="1:25" ht="13.5" customHeight="1">
      <c r="A877" s="593">
        <v>2017</v>
      </c>
      <c r="B877" s="593">
        <v>9</v>
      </c>
      <c r="C877" s="594" t="s">
        <v>164</v>
      </c>
      <c r="D877" s="595" t="s">
        <v>96</v>
      </c>
      <c r="E877" s="596" t="s">
        <v>227</v>
      </c>
      <c r="F877" s="597">
        <v>42988</v>
      </c>
      <c r="G877" s="594" t="s">
        <v>2998</v>
      </c>
      <c r="H877" s="593">
        <v>7</v>
      </c>
      <c r="I877" s="261" t="s">
        <v>2999</v>
      </c>
      <c r="J877" s="594"/>
      <c r="K877" s="2"/>
      <c r="M877" s="349"/>
      <c r="O877" s="195"/>
      <c r="P877" s="195"/>
      <c r="Q877" s="473"/>
      <c r="R877" s="473"/>
      <c r="S877" s="352"/>
      <c r="T877" s="352"/>
      <c r="U877" s="352"/>
      <c r="V877" s="352"/>
      <c r="W877" s="352"/>
      <c r="X877" s="353"/>
      <c r="Y877" s="353"/>
    </row>
    <row r="878" spans="1:25" ht="13.5" customHeight="1">
      <c r="A878" s="593">
        <v>2017</v>
      </c>
      <c r="B878" s="593"/>
      <c r="C878" s="594"/>
      <c r="D878" s="595"/>
      <c r="E878" s="596"/>
      <c r="F878" s="597"/>
      <c r="G878" s="594"/>
      <c r="H878" s="593">
        <f>SUM(H875:H877)</f>
        <v>20</v>
      </c>
      <c r="I878" s="261"/>
      <c r="J878" s="594"/>
      <c r="K878" s="2"/>
      <c r="M878" s="349"/>
      <c r="O878" s="195"/>
      <c r="P878" s="195"/>
      <c r="Q878" s="473"/>
      <c r="R878" s="473"/>
      <c r="S878" s="352"/>
      <c r="T878" s="352"/>
      <c r="U878" s="352"/>
      <c r="V878" s="352"/>
      <c r="W878" s="352"/>
      <c r="X878" s="353"/>
      <c r="Y878" s="353"/>
    </row>
    <row r="879" spans="1:25" s="115" customFormat="1" ht="13.5" customHeight="1">
      <c r="A879" s="599">
        <v>2018</v>
      </c>
      <c r="B879" s="599">
        <v>4</v>
      </c>
      <c r="C879" s="375" t="s">
        <v>164</v>
      </c>
      <c r="D879" s="601" t="s">
        <v>96</v>
      </c>
      <c r="E879" s="602" t="s">
        <v>222</v>
      </c>
      <c r="F879" s="603">
        <v>43163</v>
      </c>
      <c r="G879" s="375" t="s">
        <v>3000</v>
      </c>
      <c r="H879" s="599">
        <v>10</v>
      </c>
      <c r="I879" s="113" t="s">
        <v>2826</v>
      </c>
      <c r="J879" s="375"/>
      <c r="K879" s="113"/>
      <c r="L879" s="113"/>
      <c r="M879" s="114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</row>
    <row r="880" spans="1:25" ht="13.5" customHeight="1">
      <c r="A880" s="599">
        <v>2018</v>
      </c>
      <c r="B880" s="599">
        <v>4</v>
      </c>
      <c r="C880" s="375" t="s">
        <v>164</v>
      </c>
      <c r="D880" s="601" t="s">
        <v>96</v>
      </c>
      <c r="E880" s="602" t="s">
        <v>222</v>
      </c>
      <c r="F880" s="603">
        <v>43163</v>
      </c>
      <c r="G880" s="375" t="s">
        <v>3001</v>
      </c>
      <c r="H880" s="599">
        <v>10</v>
      </c>
      <c r="I880" s="113" t="s">
        <v>3002</v>
      </c>
      <c r="J880" s="594"/>
      <c r="K880" s="2"/>
      <c r="M880" s="349"/>
      <c r="O880" s="195"/>
      <c r="P880" s="195"/>
      <c r="Q880" s="473"/>
      <c r="R880" s="473"/>
      <c r="S880" s="352"/>
      <c r="T880" s="352"/>
      <c r="U880" s="352"/>
      <c r="V880" s="352"/>
      <c r="W880" s="352"/>
      <c r="X880" s="353"/>
      <c r="Y880" s="353"/>
    </row>
    <row r="881" spans="1:25" ht="13.5" customHeight="1">
      <c r="A881" s="599">
        <v>2018</v>
      </c>
      <c r="B881" s="599">
        <v>4</v>
      </c>
      <c r="C881" s="375" t="s">
        <v>164</v>
      </c>
      <c r="D881" s="601" t="s">
        <v>96</v>
      </c>
      <c r="E881" s="602" t="s">
        <v>222</v>
      </c>
      <c r="F881" s="603">
        <v>43163</v>
      </c>
      <c r="G881" s="375" t="s">
        <v>3003</v>
      </c>
      <c r="H881" s="599">
        <v>3</v>
      </c>
      <c r="I881" s="113" t="s">
        <v>3004</v>
      </c>
      <c r="J881" s="594"/>
      <c r="K881" s="2"/>
      <c r="M881" s="349"/>
      <c r="O881" s="195"/>
      <c r="P881" s="195"/>
      <c r="Q881" s="473"/>
      <c r="R881" s="473"/>
      <c r="S881" s="352"/>
      <c r="T881" s="352"/>
      <c r="U881" s="352"/>
      <c r="V881" s="352"/>
      <c r="W881" s="352"/>
      <c r="X881" s="353"/>
      <c r="Y881" s="353"/>
    </row>
    <row r="882" spans="1:25" s="115" customFormat="1">
      <c r="A882" s="599">
        <v>2018</v>
      </c>
      <c r="B882" s="599">
        <v>5</v>
      </c>
      <c r="C882" s="375" t="s">
        <v>164</v>
      </c>
      <c r="D882" s="113" t="s">
        <v>96</v>
      </c>
      <c r="E882" s="113" t="s">
        <v>227</v>
      </c>
      <c r="F882" s="604">
        <v>43240</v>
      </c>
      <c r="G882" s="605" t="s">
        <v>3005</v>
      </c>
      <c r="H882" s="599">
        <v>3</v>
      </c>
      <c r="I882" s="113" t="s">
        <v>3006</v>
      </c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</row>
    <row r="883" spans="1:25" s="115" customFormat="1">
      <c r="A883" s="599">
        <v>2018</v>
      </c>
      <c r="B883" s="599">
        <v>5</v>
      </c>
      <c r="C883" s="375" t="s">
        <v>164</v>
      </c>
      <c r="D883" s="113" t="s">
        <v>96</v>
      </c>
      <c r="E883" s="113" t="s">
        <v>227</v>
      </c>
      <c r="F883" s="604">
        <v>43240</v>
      </c>
      <c r="G883" s="605" t="s">
        <v>3007</v>
      </c>
      <c r="H883" s="599">
        <v>10</v>
      </c>
      <c r="I883" s="113" t="s">
        <v>3008</v>
      </c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</row>
    <row r="884" spans="1:25" s="115" customFormat="1">
      <c r="A884" s="599">
        <v>2018</v>
      </c>
      <c r="B884" s="599">
        <v>5</v>
      </c>
      <c r="C884" s="375" t="s">
        <v>164</v>
      </c>
      <c r="D884" s="113" t="s">
        <v>96</v>
      </c>
      <c r="E884" s="113" t="s">
        <v>227</v>
      </c>
      <c r="F884" s="604">
        <v>43240</v>
      </c>
      <c r="G884" s="605" t="s">
        <v>3009</v>
      </c>
      <c r="H884" s="599">
        <v>10</v>
      </c>
      <c r="I884" s="113" t="s">
        <v>3010</v>
      </c>
      <c r="J884" s="113"/>
      <c r="K884" s="113"/>
      <c r="L884" s="2" t="s">
        <v>3011</v>
      </c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</row>
    <row r="885" spans="1:25" s="115" customFormat="1">
      <c r="A885" s="599">
        <v>2018</v>
      </c>
      <c r="B885" s="599">
        <v>5</v>
      </c>
      <c r="C885" s="375" t="s">
        <v>164</v>
      </c>
      <c r="D885" s="113" t="s">
        <v>96</v>
      </c>
      <c r="E885" s="113" t="s">
        <v>227</v>
      </c>
      <c r="F885" s="604">
        <v>43240</v>
      </c>
      <c r="G885" s="605" t="s">
        <v>3012</v>
      </c>
      <c r="H885" s="599">
        <v>7</v>
      </c>
      <c r="I885" s="113" t="s">
        <v>3013</v>
      </c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</row>
    <row r="886" spans="1:25" s="115" customFormat="1">
      <c r="A886" s="599">
        <v>2018</v>
      </c>
      <c r="B886" s="599">
        <v>5</v>
      </c>
      <c r="C886" s="375" t="s">
        <v>164</v>
      </c>
      <c r="D886" s="113" t="s">
        <v>96</v>
      </c>
      <c r="E886" s="375" t="s">
        <v>370</v>
      </c>
      <c r="F886" s="603">
        <v>43247</v>
      </c>
      <c r="G886" s="375" t="s">
        <v>3014</v>
      </c>
      <c r="H886" s="599">
        <v>5</v>
      </c>
      <c r="I886" s="113" t="s">
        <v>3015</v>
      </c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</row>
    <row r="887" spans="1:25">
      <c r="A887" s="599">
        <v>2018</v>
      </c>
      <c r="B887" s="599">
        <v>9</v>
      </c>
      <c r="C887" s="375" t="s">
        <v>164</v>
      </c>
      <c r="D887" s="636" t="s">
        <v>96</v>
      </c>
      <c r="E887" s="602" t="s">
        <v>265</v>
      </c>
      <c r="F887" s="603">
        <v>43352</v>
      </c>
      <c r="G887" s="602" t="s">
        <v>3016</v>
      </c>
      <c r="H887" s="637">
        <v>10</v>
      </c>
      <c r="I887" s="602" t="s">
        <v>1343</v>
      </c>
      <c r="J887" s="338">
        <v>3</v>
      </c>
      <c r="K887" s="2" t="s">
        <v>3017</v>
      </c>
      <c r="M887" s="2"/>
    </row>
    <row r="888" spans="1:25">
      <c r="A888" s="599">
        <v>2018</v>
      </c>
      <c r="B888" s="599">
        <v>9</v>
      </c>
      <c r="C888" s="375" t="s">
        <v>164</v>
      </c>
      <c r="D888" s="636" t="s">
        <v>96</v>
      </c>
      <c r="E888" s="602" t="s">
        <v>265</v>
      </c>
      <c r="F888" s="603">
        <v>43352</v>
      </c>
      <c r="G888" s="602" t="s">
        <v>3018</v>
      </c>
      <c r="H888" s="637">
        <v>3</v>
      </c>
      <c r="I888" s="602" t="s">
        <v>2033</v>
      </c>
      <c r="J888" s="338">
        <v>10</v>
      </c>
      <c r="K888" s="2" t="s">
        <v>3019</v>
      </c>
      <c r="M888" s="2"/>
    </row>
    <row r="889" spans="1:25">
      <c r="A889" s="599">
        <v>2018</v>
      </c>
      <c r="B889" s="599">
        <v>9</v>
      </c>
      <c r="C889" s="375" t="s">
        <v>164</v>
      </c>
      <c r="D889" s="636" t="s">
        <v>96</v>
      </c>
      <c r="E889" s="602" t="s">
        <v>265</v>
      </c>
      <c r="F889" s="603">
        <v>43352</v>
      </c>
      <c r="G889" s="602" t="s">
        <v>3020</v>
      </c>
      <c r="H889" s="637">
        <v>10</v>
      </c>
      <c r="I889" s="602" t="s">
        <v>1753</v>
      </c>
      <c r="J889" s="338"/>
      <c r="K889" s="2"/>
      <c r="L889" s="20"/>
      <c r="M889" s="20"/>
      <c r="N889" s="696"/>
      <c r="O889" s="697"/>
    </row>
    <row r="890" spans="1:25">
      <c r="A890" s="599">
        <v>2018</v>
      </c>
      <c r="B890" s="599">
        <v>10</v>
      </c>
      <c r="C890" s="375" t="s">
        <v>164</v>
      </c>
      <c r="D890" s="636" t="s">
        <v>96</v>
      </c>
      <c r="E890" s="602" t="s">
        <v>319</v>
      </c>
      <c r="F890" s="603">
        <v>43386</v>
      </c>
      <c r="G890" s="602" t="s">
        <v>3021</v>
      </c>
      <c r="H890" s="637">
        <v>5</v>
      </c>
      <c r="I890" s="602" t="s">
        <v>414</v>
      </c>
      <c r="J890" s="338"/>
      <c r="K890" s="2"/>
      <c r="M890" s="2"/>
    </row>
    <row r="891" spans="1:25">
      <c r="A891" s="599">
        <v>2018</v>
      </c>
      <c r="B891" s="599">
        <v>10</v>
      </c>
      <c r="C891" s="375" t="s">
        <v>164</v>
      </c>
      <c r="D891" s="636" t="s">
        <v>96</v>
      </c>
      <c r="E891" s="602" t="s">
        <v>270</v>
      </c>
      <c r="F891" s="603">
        <v>43401</v>
      </c>
      <c r="G891" s="602" t="s">
        <v>3022</v>
      </c>
      <c r="H891" s="637">
        <v>5</v>
      </c>
      <c r="I891" s="602" t="s">
        <v>414</v>
      </c>
      <c r="J891" s="338"/>
      <c r="K891" s="2"/>
      <c r="M891" s="2"/>
    </row>
    <row r="892" spans="1:25">
      <c r="A892" s="599">
        <v>2018</v>
      </c>
      <c r="B892" s="599">
        <v>11</v>
      </c>
      <c r="C892" s="375" t="s">
        <v>164</v>
      </c>
      <c r="D892" s="636" t="s">
        <v>96</v>
      </c>
      <c r="E892" s="602" t="s">
        <v>1309</v>
      </c>
      <c r="F892" s="603">
        <v>43421</v>
      </c>
      <c r="G892" s="602" t="s">
        <v>3023</v>
      </c>
      <c r="H892" s="637">
        <v>5</v>
      </c>
      <c r="I892" s="602" t="s">
        <v>414</v>
      </c>
      <c r="J892" s="338"/>
      <c r="K892" s="2"/>
      <c r="M892" s="2"/>
    </row>
    <row r="893" spans="1:25" ht="13.5" customHeight="1">
      <c r="A893" s="599">
        <v>2018</v>
      </c>
      <c r="B893" s="593"/>
      <c r="C893" s="594"/>
      <c r="D893" s="595"/>
      <c r="E893" s="596"/>
      <c r="F893" s="597"/>
      <c r="G893" s="594"/>
      <c r="H893" s="599">
        <f>SUM(H879:H892)</f>
        <v>96</v>
      </c>
      <c r="I893" s="261"/>
      <c r="J893" s="594"/>
      <c r="K893" s="2"/>
      <c r="M893" s="349"/>
      <c r="O893" s="195"/>
      <c r="P893" s="195"/>
      <c r="Q893" s="473"/>
      <c r="R893" s="473"/>
      <c r="S893" s="352"/>
      <c r="T893" s="352"/>
      <c r="U893" s="352"/>
      <c r="V893" s="352"/>
      <c r="W893" s="352"/>
      <c r="X893" s="353"/>
      <c r="Y893" s="353"/>
    </row>
    <row r="894" spans="1:25" ht="13.5" customHeight="1">
      <c r="A894" s="606" t="s">
        <v>46</v>
      </c>
      <c r="B894" s="606"/>
      <c r="C894" s="608"/>
      <c r="D894" s="609" t="s">
        <v>886</v>
      </c>
      <c r="E894" s="610"/>
      <c r="F894" s="611"/>
      <c r="G894" s="608"/>
      <c r="H894" s="606">
        <f>H878+H893</f>
        <v>116</v>
      </c>
      <c r="I894" s="612"/>
      <c r="J894" s="338"/>
      <c r="K894" s="2"/>
      <c r="M894" s="93"/>
    </row>
    <row r="895" spans="1:25" ht="13.5" customHeight="1">
      <c r="A895" s="133"/>
      <c r="D895" s="586"/>
      <c r="E895" s="73"/>
      <c r="G895" s="88"/>
      <c r="H895" s="133"/>
      <c r="I895" s="90"/>
      <c r="M895" s="93"/>
    </row>
    <row r="896" spans="1:25" ht="13.5" customHeight="1">
      <c r="A896" s="613">
        <v>2016</v>
      </c>
      <c r="B896" s="341">
        <v>5</v>
      </c>
      <c r="C896" s="269" t="s">
        <v>164</v>
      </c>
      <c r="D896" s="269" t="s">
        <v>181</v>
      </c>
      <c r="E896" s="576" t="s">
        <v>1855</v>
      </c>
      <c r="F896" s="576">
        <v>42511</v>
      </c>
      <c r="G896" s="266" t="s">
        <v>3024</v>
      </c>
      <c r="H896" s="277">
        <v>5</v>
      </c>
      <c r="I896" s="269" t="s">
        <v>352</v>
      </c>
      <c r="J896" s="269"/>
      <c r="L896" s="271"/>
      <c r="M896" s="262"/>
      <c r="N896" s="195"/>
      <c r="O896" s="261"/>
      <c r="P896" s="261"/>
      <c r="Q896" s="113"/>
      <c r="R896" s="113"/>
      <c r="S896" s="352"/>
      <c r="T896" s="352"/>
      <c r="U896" s="352"/>
      <c r="V896" s="352"/>
      <c r="W896" s="352"/>
      <c r="X896" s="353"/>
      <c r="Y896" s="353"/>
    </row>
    <row r="897" spans="1:25" ht="13.5" customHeight="1">
      <c r="A897" s="613">
        <v>2016</v>
      </c>
      <c r="B897" s="341"/>
      <c r="C897" s="269"/>
      <c r="D897" s="269"/>
      <c r="E897" s="576"/>
      <c r="F897" s="576"/>
      <c r="G897" s="266"/>
      <c r="H897" s="277">
        <v>5</v>
      </c>
      <c r="I897" s="269"/>
      <c r="J897" s="269"/>
      <c r="L897" s="271"/>
      <c r="M897" s="262"/>
      <c r="N897" s="195"/>
      <c r="O897" s="261"/>
      <c r="P897" s="261"/>
      <c r="Q897" s="113"/>
      <c r="R897" s="113"/>
      <c r="S897" s="352"/>
      <c r="T897" s="352"/>
      <c r="U897" s="352"/>
      <c r="V897" s="352"/>
      <c r="W897" s="352"/>
      <c r="X897" s="353"/>
      <c r="Y897" s="353"/>
    </row>
    <row r="898" spans="1:25" s="115" customFormat="1" ht="13.5" customHeight="1">
      <c r="A898" s="579">
        <v>2018</v>
      </c>
      <c r="B898" s="111">
        <v>2</v>
      </c>
      <c r="C898" s="170" t="s">
        <v>164</v>
      </c>
      <c r="D898" s="170" t="s">
        <v>181</v>
      </c>
      <c r="E898" s="581" t="s">
        <v>55</v>
      </c>
      <c r="F898" s="581">
        <v>43149</v>
      </c>
      <c r="G898" s="107" t="s">
        <v>2162</v>
      </c>
      <c r="H898" s="172">
        <v>5</v>
      </c>
      <c r="I898" s="170" t="s">
        <v>354</v>
      </c>
      <c r="J898" s="170"/>
      <c r="L898" s="113"/>
      <c r="M898" s="114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</row>
    <row r="899" spans="1:25" s="115" customFormat="1" ht="13.5" customHeight="1">
      <c r="A899" s="579">
        <v>2018</v>
      </c>
      <c r="B899" s="111">
        <v>3</v>
      </c>
      <c r="C899" s="170" t="s">
        <v>164</v>
      </c>
      <c r="D899" s="170" t="s">
        <v>181</v>
      </c>
      <c r="E899" s="581" t="s">
        <v>64</v>
      </c>
      <c r="F899" s="581">
        <v>43169</v>
      </c>
      <c r="G899" s="107" t="s">
        <v>2163</v>
      </c>
      <c r="H899" s="172">
        <v>5</v>
      </c>
      <c r="I899" s="170" t="s">
        <v>354</v>
      </c>
      <c r="J899" s="170"/>
      <c r="L899" s="113"/>
      <c r="M899" s="114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</row>
    <row r="900" spans="1:25" s="115" customFormat="1" ht="13.5" customHeight="1">
      <c r="A900" s="579">
        <v>2018</v>
      </c>
      <c r="B900" s="111">
        <v>3</v>
      </c>
      <c r="C900" s="170" t="s">
        <v>164</v>
      </c>
      <c r="D900" s="170" t="s">
        <v>181</v>
      </c>
      <c r="E900" s="581" t="s">
        <v>68</v>
      </c>
      <c r="F900" s="581">
        <v>43176</v>
      </c>
      <c r="G900" s="107" t="s">
        <v>888</v>
      </c>
      <c r="H900" s="172">
        <v>10</v>
      </c>
      <c r="I900" s="170" t="s">
        <v>342</v>
      </c>
      <c r="J900" s="170"/>
      <c r="L900" s="113"/>
      <c r="M900" s="114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</row>
    <row r="901" spans="1:25" s="115" customFormat="1" ht="13.5" customHeight="1">
      <c r="A901" s="579">
        <v>2018</v>
      </c>
      <c r="B901" s="111"/>
      <c r="C901" s="170"/>
      <c r="D901" s="170"/>
      <c r="E901" s="581"/>
      <c r="F901" s="581"/>
      <c r="G901" s="107"/>
      <c r="H901" s="172">
        <f>SUM(H898:H900)</f>
        <v>20</v>
      </c>
      <c r="I901" s="170"/>
      <c r="J901" s="170"/>
      <c r="L901" s="113"/>
      <c r="M901" s="114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</row>
    <row r="902" spans="1:25" ht="13.5" customHeight="1">
      <c r="A902" s="569" t="s">
        <v>46</v>
      </c>
      <c r="B902" s="129"/>
      <c r="C902" s="146"/>
      <c r="D902" s="146" t="s">
        <v>892</v>
      </c>
      <c r="E902" s="571"/>
      <c r="F902" s="571"/>
      <c r="G902" s="125"/>
      <c r="H902" s="264">
        <f>H897+H901</f>
        <v>25</v>
      </c>
      <c r="I902" s="146"/>
      <c r="M902" s="93"/>
    </row>
    <row r="903" spans="1:25" ht="13.5" customHeight="1">
      <c r="E903" s="86"/>
      <c r="G903" s="73"/>
      <c r="M903" s="93"/>
    </row>
    <row r="904" spans="1:25" ht="13.5" customHeight="1">
      <c r="A904" s="199">
        <v>2017</v>
      </c>
      <c r="B904" s="199">
        <v>9</v>
      </c>
      <c r="C904" s="152" t="s">
        <v>164</v>
      </c>
      <c r="D904" s="583" t="s">
        <v>195</v>
      </c>
      <c r="E904" s="116" t="s">
        <v>227</v>
      </c>
      <c r="F904" s="567">
        <v>42988</v>
      </c>
      <c r="G904" s="152" t="s">
        <v>2166</v>
      </c>
      <c r="H904" s="199">
        <v>7</v>
      </c>
      <c r="I904" s="340" t="s">
        <v>2167</v>
      </c>
      <c r="J904" s="152"/>
      <c r="M904" s="349"/>
      <c r="O904" s="195"/>
      <c r="P904" s="195"/>
      <c r="Q904" s="352"/>
      <c r="R904" s="352"/>
      <c r="S904" s="113"/>
      <c r="T904" s="113"/>
      <c r="U904" s="113"/>
      <c r="V904" s="113"/>
      <c r="W904" s="113"/>
      <c r="X904" s="115"/>
      <c r="Y904" s="115"/>
    </row>
    <row r="905" spans="1:25" ht="13.5" customHeight="1">
      <c r="A905" s="199">
        <v>2017</v>
      </c>
      <c r="B905" s="199">
        <v>9</v>
      </c>
      <c r="C905" s="152" t="s">
        <v>164</v>
      </c>
      <c r="D905" s="583" t="s">
        <v>195</v>
      </c>
      <c r="E905" s="116" t="s">
        <v>227</v>
      </c>
      <c r="F905" s="567">
        <v>42988</v>
      </c>
      <c r="G905" s="152" t="s">
        <v>2168</v>
      </c>
      <c r="H905" s="199">
        <v>3</v>
      </c>
      <c r="I905" s="340" t="s">
        <v>2169</v>
      </c>
      <c r="J905" s="152"/>
      <c r="M905" s="349"/>
      <c r="O905" s="271"/>
      <c r="P905" s="271"/>
      <c r="Q905" s="352"/>
      <c r="R905" s="352"/>
      <c r="S905" s="113"/>
      <c r="T905" s="113"/>
      <c r="U905" s="113"/>
      <c r="V905" s="113"/>
      <c r="W905" s="113"/>
      <c r="X905" s="115"/>
      <c r="Y905" s="115"/>
    </row>
    <row r="906" spans="1:25" ht="13.5" customHeight="1">
      <c r="A906" s="199">
        <v>2017</v>
      </c>
      <c r="B906" s="199"/>
      <c r="C906" s="152"/>
      <c r="D906" s="583"/>
      <c r="E906" s="116"/>
      <c r="F906" s="567"/>
      <c r="G906" s="152"/>
      <c r="H906" s="199">
        <f>SUM(H904:H905)</f>
        <v>10</v>
      </c>
      <c r="I906" s="340"/>
      <c r="J906" s="152"/>
      <c r="M906" s="349"/>
      <c r="O906" s="271"/>
      <c r="P906" s="271"/>
      <c r="Q906" s="352"/>
      <c r="R906" s="352"/>
      <c r="S906" s="113"/>
      <c r="T906" s="113"/>
      <c r="U906" s="113"/>
      <c r="V906" s="113"/>
      <c r="W906" s="113"/>
      <c r="X906" s="115"/>
      <c r="Y906" s="115"/>
    </row>
    <row r="907" spans="1:25">
      <c r="A907" s="111">
        <v>2018</v>
      </c>
      <c r="B907" s="111">
        <v>9</v>
      </c>
      <c r="C907" s="107" t="s">
        <v>164</v>
      </c>
      <c r="D907" s="171" t="s">
        <v>195</v>
      </c>
      <c r="E907" s="107" t="s">
        <v>265</v>
      </c>
      <c r="F907" s="581">
        <v>43352</v>
      </c>
      <c r="G907" s="107" t="s">
        <v>2170</v>
      </c>
      <c r="H907" s="172">
        <v>10</v>
      </c>
      <c r="I907" s="107" t="s">
        <v>894</v>
      </c>
      <c r="J907" s="88">
        <v>7</v>
      </c>
      <c r="K907" s="90" t="s">
        <v>3025</v>
      </c>
      <c r="M907" s="2"/>
    </row>
    <row r="908" spans="1:25" ht="13.5" customHeight="1">
      <c r="A908" s="111">
        <v>2018</v>
      </c>
      <c r="B908" s="199"/>
      <c r="C908" s="152"/>
      <c r="D908" s="583"/>
      <c r="E908" s="116"/>
      <c r="F908" s="567"/>
      <c r="G908" s="152"/>
      <c r="H908" s="111">
        <v>10</v>
      </c>
      <c r="I908" s="340"/>
      <c r="J908" s="152"/>
      <c r="M908" s="349"/>
      <c r="O908" s="271"/>
      <c r="P908" s="271"/>
      <c r="Q908" s="352"/>
      <c r="R908" s="352"/>
      <c r="S908" s="113"/>
      <c r="T908" s="113"/>
      <c r="U908" s="113"/>
      <c r="V908" s="113"/>
      <c r="W908" s="113"/>
      <c r="X908" s="115"/>
      <c r="Y908" s="115"/>
    </row>
    <row r="909" spans="1:25" ht="13.5" customHeight="1">
      <c r="A909" s="129" t="s">
        <v>46</v>
      </c>
      <c r="B909" s="129"/>
      <c r="C909" s="146"/>
      <c r="D909" s="585" t="s">
        <v>895</v>
      </c>
      <c r="E909" s="125"/>
      <c r="F909" s="571"/>
      <c r="G909" s="146"/>
      <c r="H909" s="129">
        <f>H906+H908</f>
        <v>20</v>
      </c>
      <c r="I909" s="573"/>
      <c r="M909" s="93"/>
    </row>
    <row r="910" spans="1:25" ht="13.5" customHeight="1">
      <c r="A910" s="133"/>
      <c r="D910" s="586"/>
      <c r="E910" s="73"/>
      <c r="G910" s="88"/>
      <c r="H910" s="133"/>
      <c r="I910" s="90"/>
      <c r="M910" s="93"/>
    </row>
    <row r="911" spans="1:25" ht="13.5" customHeight="1">
      <c r="A911" s="199">
        <v>2017</v>
      </c>
      <c r="B911" s="199">
        <v>9</v>
      </c>
      <c r="C911" s="152" t="s">
        <v>53</v>
      </c>
      <c r="D911" s="583" t="s">
        <v>3026</v>
      </c>
      <c r="E911" s="116" t="s">
        <v>461</v>
      </c>
      <c r="F911" s="567">
        <v>43002</v>
      </c>
      <c r="G911" s="152" t="s">
        <v>668</v>
      </c>
      <c r="H911" s="199">
        <v>0</v>
      </c>
      <c r="I911" s="340" t="s">
        <v>248</v>
      </c>
      <c r="J911" s="152"/>
      <c r="M911" s="349"/>
      <c r="O911" s="271"/>
      <c r="P911" s="271"/>
      <c r="Q911" s="352"/>
      <c r="R911" s="352"/>
      <c r="S911" s="113"/>
      <c r="T911" s="113"/>
      <c r="U911" s="113"/>
      <c r="V911" s="113"/>
      <c r="W911" s="113"/>
      <c r="X911" s="115"/>
      <c r="Y911" s="115"/>
    </row>
    <row r="912" spans="1:25" ht="13.5" customHeight="1">
      <c r="A912" s="199">
        <v>2017</v>
      </c>
      <c r="B912" s="199"/>
      <c r="C912" s="152"/>
      <c r="D912" s="583"/>
      <c r="E912" s="116"/>
      <c r="F912" s="567"/>
      <c r="G912" s="152"/>
      <c r="H912" s="199">
        <v>0</v>
      </c>
      <c r="I912" s="340"/>
      <c r="J912" s="152"/>
      <c r="M912" s="349"/>
      <c r="O912" s="271"/>
      <c r="P912" s="271"/>
      <c r="Q912" s="352"/>
      <c r="R912" s="352"/>
      <c r="S912" s="113"/>
      <c r="T912" s="113"/>
      <c r="U912" s="113"/>
      <c r="V912" s="113"/>
      <c r="W912" s="113"/>
      <c r="X912" s="115"/>
      <c r="Y912" s="115"/>
    </row>
    <row r="913" spans="1:25" s="115" customFormat="1" ht="13.5" customHeight="1">
      <c r="A913" s="111">
        <v>2018</v>
      </c>
      <c r="B913" s="111">
        <v>10</v>
      </c>
      <c r="C913" s="170" t="s">
        <v>53</v>
      </c>
      <c r="D913" s="615" t="s">
        <v>3026</v>
      </c>
      <c r="E913" s="107" t="s">
        <v>270</v>
      </c>
      <c r="F913" s="581">
        <v>43401</v>
      </c>
      <c r="G913" s="170" t="s">
        <v>668</v>
      </c>
      <c r="H913" s="111">
        <v>0</v>
      </c>
      <c r="I913" s="115" t="s">
        <v>481</v>
      </c>
      <c r="J913" s="170"/>
      <c r="L913" s="113" t="s">
        <v>234</v>
      </c>
      <c r="M913" s="114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</row>
    <row r="914" spans="1:25" ht="13.5" customHeight="1">
      <c r="A914" s="111">
        <v>2018</v>
      </c>
      <c r="B914" s="199"/>
      <c r="C914" s="152"/>
      <c r="D914" s="583"/>
      <c r="E914" s="116"/>
      <c r="F914" s="567"/>
      <c r="G914" s="152"/>
      <c r="H914" s="111">
        <v>0</v>
      </c>
      <c r="I914" s="340"/>
      <c r="J914" s="152"/>
      <c r="M914" s="349"/>
      <c r="O914" s="271"/>
      <c r="P914" s="271"/>
      <c r="Q914" s="352"/>
      <c r="R914" s="352"/>
      <c r="S914" s="113"/>
      <c r="T914" s="113"/>
      <c r="U914" s="113"/>
      <c r="V914" s="113"/>
      <c r="W914" s="113"/>
      <c r="X914" s="115"/>
      <c r="Y914" s="115"/>
    </row>
    <row r="915" spans="1:25" ht="13.5" customHeight="1">
      <c r="A915" s="129" t="s">
        <v>46</v>
      </c>
      <c r="B915" s="129"/>
      <c r="C915" s="146"/>
      <c r="D915" s="585" t="s">
        <v>3027</v>
      </c>
      <c r="E915" s="125"/>
      <c r="F915" s="571"/>
      <c r="G915" s="146"/>
      <c r="H915" s="129">
        <f>SUM(H911)</f>
        <v>0</v>
      </c>
      <c r="I915" s="573"/>
      <c r="M915" s="93"/>
    </row>
    <row r="916" spans="1:25" ht="13.5" customHeight="1">
      <c r="A916" s="133"/>
      <c r="D916" s="586"/>
      <c r="E916" s="73"/>
      <c r="G916" s="88"/>
      <c r="H916" s="133"/>
      <c r="I916" s="90"/>
      <c r="M916" s="93"/>
    </row>
    <row r="917" spans="1:25" s="115" customFormat="1" ht="13.5" customHeight="1">
      <c r="A917" s="111">
        <v>2018</v>
      </c>
      <c r="B917" s="111">
        <v>4</v>
      </c>
      <c r="C917" s="170" t="s">
        <v>91</v>
      </c>
      <c r="D917" s="615" t="s">
        <v>115</v>
      </c>
      <c r="E917" s="107" t="s">
        <v>222</v>
      </c>
      <c r="F917" s="581">
        <v>43163</v>
      </c>
      <c r="G917" s="170" t="s">
        <v>2172</v>
      </c>
      <c r="H917" s="111">
        <v>3</v>
      </c>
      <c r="I917" s="115" t="s">
        <v>903</v>
      </c>
      <c r="J917" s="170">
        <v>5</v>
      </c>
      <c r="L917" s="113"/>
      <c r="M917" s="114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</row>
    <row r="918" spans="1:25" s="115" customFormat="1">
      <c r="A918" s="111">
        <v>2018</v>
      </c>
      <c r="B918" s="111">
        <v>5</v>
      </c>
      <c r="C918" s="170" t="s">
        <v>91</v>
      </c>
      <c r="D918" s="115" t="s">
        <v>115</v>
      </c>
      <c r="E918" s="115" t="s">
        <v>227</v>
      </c>
      <c r="F918" s="584">
        <v>43240</v>
      </c>
      <c r="G918" s="136" t="s">
        <v>2173</v>
      </c>
      <c r="H918" s="111">
        <v>3</v>
      </c>
      <c r="I918" s="115" t="s">
        <v>905</v>
      </c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</row>
    <row r="919" spans="1:25" s="115" customFormat="1">
      <c r="A919" s="111">
        <v>2018</v>
      </c>
      <c r="B919" s="111">
        <v>5</v>
      </c>
      <c r="C919" s="170" t="s">
        <v>91</v>
      </c>
      <c r="D919" s="115" t="s">
        <v>115</v>
      </c>
      <c r="E919" s="115" t="s">
        <v>227</v>
      </c>
      <c r="F919" s="584">
        <v>43240</v>
      </c>
      <c r="G919" s="136" t="s">
        <v>2174</v>
      </c>
      <c r="H919" s="111">
        <v>7</v>
      </c>
      <c r="I919" s="115" t="s">
        <v>907</v>
      </c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</row>
    <row r="920" spans="1:25" s="115" customFormat="1">
      <c r="A920" s="111">
        <v>2018</v>
      </c>
      <c r="B920" s="111">
        <v>5</v>
      </c>
      <c r="C920" s="170" t="s">
        <v>91</v>
      </c>
      <c r="D920" s="115" t="s">
        <v>115</v>
      </c>
      <c r="E920" s="170" t="s">
        <v>370</v>
      </c>
      <c r="F920" s="581">
        <v>43247</v>
      </c>
      <c r="G920" s="170" t="s">
        <v>2175</v>
      </c>
      <c r="H920" s="111">
        <v>5</v>
      </c>
      <c r="I920" s="115" t="s">
        <v>512</v>
      </c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</row>
    <row r="921" spans="1:25">
      <c r="A921" s="111">
        <v>2018</v>
      </c>
      <c r="B921" s="111">
        <v>9</v>
      </c>
      <c r="C921" s="170" t="s">
        <v>91</v>
      </c>
      <c r="D921" s="107" t="s">
        <v>115</v>
      </c>
      <c r="E921" s="107" t="s">
        <v>265</v>
      </c>
      <c r="F921" s="581">
        <v>43352</v>
      </c>
      <c r="G921" s="107" t="s">
        <v>2176</v>
      </c>
      <c r="H921" s="111">
        <v>10</v>
      </c>
      <c r="I921" s="107" t="s">
        <v>910</v>
      </c>
      <c r="J921" s="88">
        <v>3</v>
      </c>
      <c r="K921" s="90" t="s">
        <v>3028</v>
      </c>
      <c r="M921" s="2"/>
    </row>
    <row r="922" spans="1:25">
      <c r="A922" s="111">
        <v>2018</v>
      </c>
      <c r="B922" s="111">
        <v>9</v>
      </c>
      <c r="C922" s="170" t="s">
        <v>91</v>
      </c>
      <c r="D922" s="171" t="s">
        <v>115</v>
      </c>
      <c r="E922" s="107" t="s">
        <v>265</v>
      </c>
      <c r="F922" s="581">
        <v>43352</v>
      </c>
      <c r="G922" s="107" t="s">
        <v>2177</v>
      </c>
      <c r="H922" s="172">
        <v>7</v>
      </c>
      <c r="I922" s="107" t="s">
        <v>912</v>
      </c>
      <c r="J922" s="88">
        <v>10</v>
      </c>
      <c r="K922" s="90" t="s">
        <v>3029</v>
      </c>
      <c r="M922" s="2"/>
    </row>
    <row r="923" spans="1:25" ht="13.5" customHeight="1">
      <c r="A923" s="111">
        <v>2018</v>
      </c>
      <c r="B923" s="199"/>
      <c r="C923" s="152"/>
      <c r="D923" s="583"/>
      <c r="E923" s="116"/>
      <c r="F923" s="567"/>
      <c r="G923" s="152"/>
      <c r="H923" s="111">
        <f>SUM(H917:H922)</f>
        <v>35</v>
      </c>
      <c r="I923" s="340"/>
      <c r="J923" s="152"/>
      <c r="M923" s="349"/>
      <c r="O923" s="271"/>
      <c r="P923" s="271"/>
      <c r="Q923" s="113"/>
      <c r="R923" s="113"/>
      <c r="S923" s="195"/>
      <c r="T923" s="195"/>
      <c r="U923" s="195"/>
      <c r="V923" s="195"/>
      <c r="W923" s="195"/>
      <c r="X923" s="197"/>
      <c r="Y923" s="197"/>
    </row>
    <row r="924" spans="1:25" ht="13.5" customHeight="1">
      <c r="A924" s="129" t="s">
        <v>46</v>
      </c>
      <c r="B924" s="129"/>
      <c r="C924" s="146"/>
      <c r="D924" s="585" t="s">
        <v>920</v>
      </c>
      <c r="E924" s="125"/>
      <c r="F924" s="571"/>
      <c r="G924" s="146"/>
      <c r="H924" s="129">
        <f>H923</f>
        <v>35</v>
      </c>
      <c r="I924" s="573"/>
      <c r="M924" s="93"/>
    </row>
    <row r="925" spans="1:25" ht="13.5" customHeight="1">
      <c r="A925" s="133"/>
      <c r="D925" s="586"/>
      <c r="E925" s="73"/>
      <c r="G925" s="88"/>
      <c r="H925" s="133"/>
      <c r="I925" s="90"/>
      <c r="M925" s="93"/>
    </row>
    <row r="926" spans="1:25" ht="13.5" customHeight="1">
      <c r="A926" s="587">
        <v>2016</v>
      </c>
      <c r="B926" s="588">
        <v>10</v>
      </c>
      <c r="C926" s="589" t="s">
        <v>53</v>
      </c>
      <c r="D926" s="589" t="s">
        <v>1634</v>
      </c>
      <c r="E926" s="590" t="s">
        <v>227</v>
      </c>
      <c r="F926" s="590">
        <v>42652</v>
      </c>
      <c r="G926" s="591" t="s">
        <v>3030</v>
      </c>
      <c r="H926" s="588">
        <v>7</v>
      </c>
      <c r="I926" s="271" t="s">
        <v>3031</v>
      </c>
      <c r="J926" s="589"/>
      <c r="K926" s="2"/>
      <c r="L926" s="271"/>
      <c r="M926" s="262"/>
      <c r="N926" s="271"/>
      <c r="O926" s="296"/>
      <c r="P926" s="296"/>
      <c r="Q926" s="271"/>
      <c r="R926" s="271"/>
      <c r="S926" s="271"/>
      <c r="T926" s="271"/>
      <c r="U926" s="271"/>
      <c r="V926" s="271"/>
      <c r="W926" s="271"/>
      <c r="X926" s="372"/>
      <c r="Y926" s="372"/>
    </row>
    <row r="927" spans="1:25" ht="13.5" customHeight="1">
      <c r="A927" s="587">
        <v>2016</v>
      </c>
      <c r="B927" s="588">
        <v>10</v>
      </c>
      <c r="C927" s="589" t="s">
        <v>53</v>
      </c>
      <c r="D927" s="589" t="s">
        <v>1634</v>
      </c>
      <c r="E927" s="590" t="s">
        <v>227</v>
      </c>
      <c r="F927" s="590">
        <v>42652</v>
      </c>
      <c r="G927" s="591" t="s">
        <v>3032</v>
      </c>
      <c r="H927" s="588">
        <v>10</v>
      </c>
      <c r="I927" s="271" t="s">
        <v>3033</v>
      </c>
      <c r="J927" s="589"/>
      <c r="K927" s="2"/>
      <c r="L927" s="271"/>
      <c r="M927" s="296"/>
      <c r="N927" s="271"/>
      <c r="O927" s="195"/>
      <c r="P927" s="195"/>
      <c r="Q927" s="271"/>
      <c r="R927" s="271"/>
      <c r="S927" s="271"/>
      <c r="T927" s="271"/>
      <c r="U927" s="271"/>
      <c r="V927" s="271"/>
      <c r="W927" s="271"/>
      <c r="X927" s="372"/>
      <c r="Y927" s="372"/>
    </row>
    <row r="928" spans="1:25" ht="13.5" customHeight="1">
      <c r="A928" s="587">
        <v>2016</v>
      </c>
      <c r="B928" s="588"/>
      <c r="C928" s="589"/>
      <c r="D928" s="589"/>
      <c r="E928" s="590"/>
      <c r="F928" s="590"/>
      <c r="G928" s="591"/>
      <c r="H928" s="588">
        <f>SUM(H926:H927)</f>
        <v>17</v>
      </c>
      <c r="I928" s="271"/>
      <c r="J928" s="589"/>
      <c r="K928" s="2"/>
      <c r="L928" s="271"/>
      <c r="M928" s="296"/>
      <c r="N928" s="271"/>
      <c r="O928" s="195"/>
      <c r="P928" s="195"/>
      <c r="Q928" s="271"/>
      <c r="R928" s="271"/>
      <c r="S928" s="271"/>
      <c r="T928" s="271"/>
      <c r="U928" s="271"/>
      <c r="V928" s="271"/>
      <c r="W928" s="271"/>
      <c r="X928" s="372"/>
      <c r="Y928" s="372"/>
    </row>
    <row r="929" spans="1:25" ht="13.5" customHeight="1">
      <c r="A929" s="598">
        <v>2017</v>
      </c>
      <c r="B929" s="593">
        <v>3</v>
      </c>
      <c r="C929" s="594" t="s">
        <v>53</v>
      </c>
      <c r="D929" s="594" t="s">
        <v>1634</v>
      </c>
      <c r="E929" s="597" t="s">
        <v>433</v>
      </c>
      <c r="F929" s="597">
        <v>42806</v>
      </c>
      <c r="G929" s="624" t="s">
        <v>3034</v>
      </c>
      <c r="H929" s="593">
        <v>5</v>
      </c>
      <c r="I929" s="261" t="s">
        <v>435</v>
      </c>
      <c r="J929" s="594"/>
      <c r="K929" s="261"/>
      <c r="L929" s="2" t="s">
        <v>3035</v>
      </c>
      <c r="M929" s="261"/>
      <c r="N929" s="271"/>
      <c r="O929" s="195"/>
      <c r="P929" s="195"/>
      <c r="Q929" s="352"/>
      <c r="R929" s="352"/>
      <c r="S929" s="473"/>
      <c r="T929" s="473"/>
      <c r="U929" s="473"/>
      <c r="V929" s="473"/>
      <c r="W929" s="473"/>
      <c r="X929" s="698"/>
      <c r="Y929" s="698"/>
    </row>
    <row r="930" spans="1:25" ht="13.5" customHeight="1">
      <c r="A930" s="598">
        <v>2017</v>
      </c>
      <c r="B930" s="593"/>
      <c r="C930" s="594"/>
      <c r="D930" s="594"/>
      <c r="E930" s="597"/>
      <c r="F930" s="597"/>
      <c r="G930" s="624"/>
      <c r="H930" s="593">
        <f>SUM(H929)</f>
        <v>5</v>
      </c>
      <c r="I930" s="261"/>
      <c r="J930" s="594"/>
      <c r="K930" s="261"/>
      <c r="L930" s="261"/>
      <c r="M930" s="261"/>
      <c r="N930" s="271"/>
      <c r="O930" s="195"/>
      <c r="P930" s="195"/>
      <c r="Q930" s="352"/>
      <c r="R930" s="352"/>
      <c r="S930" s="473"/>
      <c r="T930" s="473"/>
      <c r="U930" s="473"/>
      <c r="V930" s="473"/>
      <c r="W930" s="473"/>
      <c r="X930" s="698"/>
      <c r="Y930" s="698"/>
    </row>
    <row r="931" spans="1:25" s="115" customFormat="1" ht="13.5" customHeight="1">
      <c r="A931" s="600">
        <v>2018</v>
      </c>
      <c r="B931" s="599">
        <v>3</v>
      </c>
      <c r="C931" s="375" t="s">
        <v>53</v>
      </c>
      <c r="D931" s="375" t="s">
        <v>1634</v>
      </c>
      <c r="E931" s="603" t="s">
        <v>433</v>
      </c>
      <c r="F931" s="603">
        <v>43170</v>
      </c>
      <c r="G931" s="660" t="s">
        <v>3036</v>
      </c>
      <c r="H931" s="599">
        <v>5</v>
      </c>
      <c r="I931" s="113" t="s">
        <v>435</v>
      </c>
      <c r="J931" s="375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</row>
    <row r="932" spans="1:25" s="115" customFormat="1">
      <c r="A932" s="599">
        <v>2018</v>
      </c>
      <c r="B932" s="599">
        <v>5</v>
      </c>
      <c r="C932" s="375" t="s">
        <v>53</v>
      </c>
      <c r="D932" s="113" t="s">
        <v>1634</v>
      </c>
      <c r="E932" s="113" t="s">
        <v>227</v>
      </c>
      <c r="F932" s="604">
        <v>43240</v>
      </c>
      <c r="G932" s="605" t="s">
        <v>3037</v>
      </c>
      <c r="H932" s="599">
        <v>3</v>
      </c>
      <c r="I932" s="113" t="s">
        <v>3038</v>
      </c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</row>
    <row r="933" spans="1:25" s="115" customFormat="1" ht="13.5" customHeight="1">
      <c r="A933" s="600">
        <v>2018</v>
      </c>
      <c r="B933" s="599"/>
      <c r="C933" s="375"/>
      <c r="D933" s="375"/>
      <c r="E933" s="603"/>
      <c r="F933" s="603"/>
      <c r="G933" s="660"/>
      <c r="H933" s="599">
        <f>SUM(H931:H932)</f>
        <v>8</v>
      </c>
      <c r="I933" s="113"/>
      <c r="J933" s="375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</row>
    <row r="934" spans="1:25" ht="13.5" customHeight="1">
      <c r="A934" s="607" t="s">
        <v>46</v>
      </c>
      <c r="B934" s="606"/>
      <c r="C934" s="608"/>
      <c r="D934" s="608" t="s">
        <v>923</v>
      </c>
      <c r="E934" s="611"/>
      <c r="F934" s="611"/>
      <c r="G934" s="639"/>
      <c r="H934" s="606">
        <f>H928+H930+H933</f>
        <v>30</v>
      </c>
      <c r="I934" s="612"/>
      <c r="J934" s="338"/>
      <c r="K934" s="2"/>
      <c r="M934" s="2"/>
    </row>
    <row r="935" spans="1:25" ht="13.5" customHeight="1">
      <c r="E935" s="86"/>
      <c r="G935" s="575"/>
      <c r="H935" s="133"/>
      <c r="I935" s="90"/>
      <c r="M935" s="2"/>
    </row>
    <row r="936" spans="1:25" ht="13.5" customHeight="1">
      <c r="A936" s="199">
        <v>2017</v>
      </c>
      <c r="B936" s="565">
        <v>5</v>
      </c>
      <c r="C936" s="152" t="s">
        <v>91</v>
      </c>
      <c r="D936" s="583" t="s">
        <v>121</v>
      </c>
      <c r="E936" s="116" t="s">
        <v>227</v>
      </c>
      <c r="F936" s="567">
        <v>42876</v>
      </c>
      <c r="G936" s="152" t="s">
        <v>2183</v>
      </c>
      <c r="H936" s="199">
        <v>3</v>
      </c>
      <c r="I936" s="340" t="s">
        <v>2184</v>
      </c>
      <c r="J936" s="152"/>
      <c r="M936" s="189"/>
      <c r="N936" s="271"/>
      <c r="O936" s="271"/>
      <c r="P936" s="271"/>
      <c r="Q936" s="261"/>
      <c r="R936" s="261"/>
      <c r="S936" s="261"/>
      <c r="T936" s="261"/>
      <c r="U936" s="261"/>
      <c r="V936" s="261"/>
      <c r="W936" s="261"/>
      <c r="X936" s="340"/>
      <c r="Y936" s="340"/>
    </row>
    <row r="937" spans="1:25" ht="13.5" customHeight="1">
      <c r="A937" s="199">
        <v>2017</v>
      </c>
      <c r="B937" s="565"/>
      <c r="C937" s="152"/>
      <c r="D937" s="583"/>
      <c r="E937" s="116"/>
      <c r="F937" s="567"/>
      <c r="G937" s="152"/>
      <c r="H937" s="199">
        <f>H936</f>
        <v>3</v>
      </c>
      <c r="I937" s="340"/>
      <c r="J937" s="152"/>
      <c r="M937" s="189"/>
      <c r="N937" s="271"/>
      <c r="O937" s="271"/>
      <c r="P937" s="271"/>
      <c r="Q937" s="261"/>
      <c r="R937" s="261"/>
      <c r="S937" s="261"/>
      <c r="T937" s="261"/>
      <c r="U937" s="261"/>
      <c r="V937" s="261"/>
      <c r="W937" s="261"/>
      <c r="X937" s="340"/>
      <c r="Y937" s="340"/>
    </row>
    <row r="938" spans="1:25" s="115" customFormat="1" ht="13.5" customHeight="1">
      <c r="A938" s="111">
        <v>2018</v>
      </c>
      <c r="B938" s="579">
        <v>2</v>
      </c>
      <c r="C938" s="170" t="s">
        <v>91</v>
      </c>
      <c r="D938" s="615" t="s">
        <v>121</v>
      </c>
      <c r="E938" s="107" t="s">
        <v>924</v>
      </c>
      <c r="F938" s="581">
        <v>43142</v>
      </c>
      <c r="G938" s="170" t="s">
        <v>2185</v>
      </c>
      <c r="H938" s="111">
        <v>10</v>
      </c>
      <c r="I938" s="115" t="s">
        <v>626</v>
      </c>
      <c r="J938" s="170"/>
      <c r="L938" s="113"/>
      <c r="M938" s="114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</row>
    <row r="939" spans="1:25" s="115" customFormat="1" ht="13.5" customHeight="1">
      <c r="A939" s="111">
        <v>2018</v>
      </c>
      <c r="B939" s="579">
        <v>2</v>
      </c>
      <c r="C939" s="170" t="s">
        <v>91</v>
      </c>
      <c r="D939" s="615" t="s">
        <v>121</v>
      </c>
      <c r="E939" s="107" t="s">
        <v>926</v>
      </c>
      <c r="F939" s="581">
        <v>43134</v>
      </c>
      <c r="G939" s="170" t="s">
        <v>2186</v>
      </c>
      <c r="H939" s="111">
        <v>10</v>
      </c>
      <c r="I939" s="115" t="s">
        <v>626</v>
      </c>
      <c r="J939" s="170"/>
      <c r="L939" s="113"/>
      <c r="M939" s="114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</row>
    <row r="940" spans="1:25" s="115" customFormat="1" ht="13.5" customHeight="1">
      <c r="A940" s="111">
        <v>2018</v>
      </c>
      <c r="B940" s="579">
        <v>3</v>
      </c>
      <c r="C940" s="170" t="s">
        <v>91</v>
      </c>
      <c r="D940" s="615" t="s">
        <v>121</v>
      </c>
      <c r="E940" s="107" t="s">
        <v>222</v>
      </c>
      <c r="F940" s="581">
        <v>43163</v>
      </c>
      <c r="G940" s="170" t="s">
        <v>2187</v>
      </c>
      <c r="H940" s="111">
        <v>7</v>
      </c>
      <c r="I940" s="115" t="s">
        <v>929</v>
      </c>
      <c r="J940" s="170"/>
      <c r="L940" s="113"/>
      <c r="M940" s="114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</row>
    <row r="941" spans="1:25" s="115" customFormat="1" ht="13.5" customHeight="1">
      <c r="A941" s="111">
        <v>2018</v>
      </c>
      <c r="B941" s="579">
        <v>3</v>
      </c>
      <c r="C941" s="170" t="s">
        <v>91</v>
      </c>
      <c r="D941" s="615" t="s">
        <v>121</v>
      </c>
      <c r="E941" s="107" t="s">
        <v>222</v>
      </c>
      <c r="F941" s="581">
        <v>43163</v>
      </c>
      <c r="G941" s="170" t="s">
        <v>2188</v>
      </c>
      <c r="H941" s="111">
        <v>10</v>
      </c>
      <c r="I941" s="115" t="s">
        <v>931</v>
      </c>
      <c r="J941" s="170"/>
      <c r="L941" s="113"/>
      <c r="M941" s="114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</row>
    <row r="942" spans="1:25" s="115" customFormat="1" ht="13.5" customHeight="1">
      <c r="A942" s="111">
        <v>2018</v>
      </c>
      <c r="B942" s="579">
        <v>4</v>
      </c>
      <c r="C942" s="170" t="s">
        <v>91</v>
      </c>
      <c r="D942" s="615" t="s">
        <v>121</v>
      </c>
      <c r="E942" s="107" t="s">
        <v>346</v>
      </c>
      <c r="F942" s="581">
        <v>43219</v>
      </c>
      <c r="G942" s="170" t="s">
        <v>2189</v>
      </c>
      <c r="H942" s="111">
        <v>5</v>
      </c>
      <c r="I942" s="115" t="s">
        <v>933</v>
      </c>
      <c r="J942" s="170"/>
      <c r="L942" s="113"/>
      <c r="M942" s="114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</row>
    <row r="943" spans="1:25" s="115" customFormat="1" ht="13.5" customHeight="1">
      <c r="A943" s="111">
        <v>2018</v>
      </c>
      <c r="B943" s="579">
        <v>4</v>
      </c>
      <c r="C943" s="170" t="s">
        <v>91</v>
      </c>
      <c r="D943" s="615" t="s">
        <v>121</v>
      </c>
      <c r="E943" s="107" t="s">
        <v>346</v>
      </c>
      <c r="F943" s="581">
        <v>43219</v>
      </c>
      <c r="G943" s="170" t="s">
        <v>2189</v>
      </c>
      <c r="H943" s="111">
        <v>0</v>
      </c>
      <c r="I943" s="115" t="s">
        <v>244</v>
      </c>
      <c r="J943" s="170"/>
      <c r="L943" s="113" t="s">
        <v>234</v>
      </c>
      <c r="M943" s="114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</row>
    <row r="944" spans="1:25" s="115" customFormat="1">
      <c r="A944" s="111">
        <v>2018</v>
      </c>
      <c r="B944" s="111">
        <v>5</v>
      </c>
      <c r="C944" s="170" t="s">
        <v>91</v>
      </c>
      <c r="D944" s="115" t="s">
        <v>121</v>
      </c>
      <c r="E944" s="115" t="s">
        <v>227</v>
      </c>
      <c r="F944" s="584">
        <v>43240</v>
      </c>
      <c r="G944" s="136" t="s">
        <v>2190</v>
      </c>
      <c r="H944" s="111">
        <v>10</v>
      </c>
      <c r="I944" s="115" t="s">
        <v>934</v>
      </c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</row>
    <row r="945" spans="1:23" s="115" customFormat="1">
      <c r="A945" s="111">
        <v>2018</v>
      </c>
      <c r="B945" s="111">
        <v>5</v>
      </c>
      <c r="C945" s="170" t="s">
        <v>91</v>
      </c>
      <c r="D945" s="115" t="s">
        <v>121</v>
      </c>
      <c r="E945" s="115" t="s">
        <v>227</v>
      </c>
      <c r="F945" s="584">
        <v>43240</v>
      </c>
      <c r="G945" s="136" t="s">
        <v>2191</v>
      </c>
      <c r="H945" s="111">
        <v>7</v>
      </c>
      <c r="I945" s="115" t="s">
        <v>935</v>
      </c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</row>
    <row r="946" spans="1:23" s="115" customFormat="1">
      <c r="A946" s="111">
        <v>2018</v>
      </c>
      <c r="B946" s="111">
        <v>5</v>
      </c>
      <c r="C946" s="170" t="s">
        <v>91</v>
      </c>
      <c r="D946" s="115" t="s">
        <v>121</v>
      </c>
      <c r="E946" s="115" t="s">
        <v>227</v>
      </c>
      <c r="F946" s="584">
        <v>43240</v>
      </c>
      <c r="G946" s="136" t="s">
        <v>2192</v>
      </c>
      <c r="H946" s="111">
        <v>10</v>
      </c>
      <c r="I946" s="115" t="s">
        <v>937</v>
      </c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</row>
    <row r="947" spans="1:23" s="115" customFormat="1">
      <c r="A947" s="111">
        <v>2018</v>
      </c>
      <c r="B947" s="111">
        <v>5</v>
      </c>
      <c r="C947" s="170" t="s">
        <v>91</v>
      </c>
      <c r="D947" s="115" t="s">
        <v>121</v>
      </c>
      <c r="E947" s="115" t="s">
        <v>227</v>
      </c>
      <c r="F947" s="584">
        <v>43240</v>
      </c>
      <c r="G947" s="136" t="s">
        <v>2193</v>
      </c>
      <c r="H947" s="111">
        <v>7</v>
      </c>
      <c r="I947" s="115" t="s">
        <v>939</v>
      </c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</row>
    <row r="948" spans="1:23" s="115" customFormat="1">
      <c r="A948" s="111">
        <v>2018</v>
      </c>
      <c r="B948" s="111">
        <v>5</v>
      </c>
      <c r="C948" s="170" t="s">
        <v>91</v>
      </c>
      <c r="D948" s="115" t="s">
        <v>121</v>
      </c>
      <c r="E948" s="115" t="s">
        <v>227</v>
      </c>
      <c r="F948" s="584">
        <v>43240</v>
      </c>
      <c r="G948" s="136" t="s">
        <v>2194</v>
      </c>
      <c r="H948" s="111">
        <v>3</v>
      </c>
      <c r="I948" s="115" t="s">
        <v>941</v>
      </c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</row>
    <row r="949" spans="1:23" s="115" customFormat="1">
      <c r="A949" s="111">
        <v>2018</v>
      </c>
      <c r="B949" s="111">
        <v>5</v>
      </c>
      <c r="C949" s="170" t="s">
        <v>91</v>
      </c>
      <c r="D949" s="115" t="s">
        <v>121</v>
      </c>
      <c r="E949" s="170" t="s">
        <v>370</v>
      </c>
      <c r="F949" s="581">
        <v>43247</v>
      </c>
      <c r="G949" s="170" t="s">
        <v>2195</v>
      </c>
      <c r="H949" s="111">
        <v>10</v>
      </c>
      <c r="I949" s="115" t="s">
        <v>916</v>
      </c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</row>
    <row r="950" spans="1:23" s="115" customFormat="1" ht="13.5" customHeight="1">
      <c r="A950" s="111">
        <v>2018</v>
      </c>
      <c r="B950" s="579"/>
      <c r="C950" s="170"/>
      <c r="D950" s="615"/>
      <c r="E950" s="107"/>
      <c r="F950" s="581"/>
      <c r="G950" s="170"/>
      <c r="H950" s="111">
        <f>SUM(H938:H949)</f>
        <v>89</v>
      </c>
      <c r="J950" s="170"/>
      <c r="L950" s="113"/>
      <c r="M950" s="114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</row>
    <row r="951" spans="1:23" ht="13.5" customHeight="1">
      <c r="A951" s="129" t="s">
        <v>46</v>
      </c>
      <c r="B951" s="569"/>
      <c r="C951" s="146"/>
      <c r="D951" s="585" t="s">
        <v>951</v>
      </c>
      <c r="E951" s="125"/>
      <c r="F951" s="571"/>
      <c r="G951" s="146"/>
      <c r="H951" s="129">
        <f>H950+H937</f>
        <v>92</v>
      </c>
      <c r="I951" s="573"/>
      <c r="M951" s="93"/>
    </row>
    <row r="952" spans="1:23" ht="13.5" customHeight="1">
      <c r="A952" s="153"/>
      <c r="B952" s="661"/>
      <c r="C952" s="157"/>
      <c r="D952" s="616"/>
      <c r="E952" s="154"/>
      <c r="F952" s="617"/>
      <c r="G952" s="157"/>
      <c r="H952" s="153"/>
      <c r="I952" s="123"/>
      <c r="M952" s="93"/>
    </row>
    <row r="953" spans="1:23">
      <c r="A953" s="111">
        <v>2018</v>
      </c>
      <c r="B953" s="111">
        <v>9</v>
      </c>
      <c r="C953" s="107" t="s">
        <v>53</v>
      </c>
      <c r="D953" s="171" t="s">
        <v>149</v>
      </c>
      <c r="E953" s="107" t="s">
        <v>265</v>
      </c>
      <c r="F953" s="581">
        <v>43352</v>
      </c>
      <c r="G953" s="107" t="s">
        <v>2200</v>
      </c>
      <c r="H953" s="172">
        <v>7</v>
      </c>
      <c r="I953" s="107" t="s">
        <v>427</v>
      </c>
      <c r="J953" s="88">
        <v>3</v>
      </c>
      <c r="K953" s="90" t="s">
        <v>3039</v>
      </c>
      <c r="M953" s="2"/>
    </row>
    <row r="954" spans="1:23" s="115" customFormat="1" ht="13.5" customHeight="1">
      <c r="A954" s="111">
        <v>2018</v>
      </c>
      <c r="B954" s="579"/>
      <c r="C954" s="170"/>
      <c r="D954" s="615"/>
      <c r="E954" s="107"/>
      <c r="F954" s="581"/>
      <c r="G954" s="170"/>
      <c r="H954" s="111">
        <f>SUM(H953)</f>
        <v>7</v>
      </c>
      <c r="J954" s="170"/>
      <c r="L954" s="113"/>
      <c r="M954" s="114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</row>
    <row r="955" spans="1:23" ht="13.5" customHeight="1">
      <c r="A955" s="129" t="s">
        <v>46</v>
      </c>
      <c r="B955" s="569"/>
      <c r="C955" s="146"/>
      <c r="D955" s="585" t="s">
        <v>953</v>
      </c>
      <c r="E955" s="125"/>
      <c r="F955" s="571"/>
      <c r="G955" s="146"/>
      <c r="H955" s="129">
        <f>H954</f>
        <v>7</v>
      </c>
      <c r="I955" s="573"/>
      <c r="M955" s="93"/>
    </row>
    <row r="956" spans="1:23" ht="13.5" customHeight="1">
      <c r="A956" s="133"/>
      <c r="B956" s="84"/>
      <c r="D956" s="586"/>
      <c r="E956" s="73"/>
      <c r="G956" s="88"/>
      <c r="H956" s="133"/>
      <c r="I956" s="90"/>
      <c r="M956" s="93"/>
    </row>
    <row r="957" spans="1:23" s="115" customFormat="1" ht="13.5" customHeight="1">
      <c r="A957" s="111">
        <v>2018</v>
      </c>
      <c r="B957" s="579">
        <v>3</v>
      </c>
      <c r="C957" s="170" t="s">
        <v>53</v>
      </c>
      <c r="D957" s="615" t="s">
        <v>156</v>
      </c>
      <c r="E957" s="107" t="s">
        <v>70</v>
      </c>
      <c r="F957" s="581">
        <v>43170</v>
      </c>
      <c r="G957" s="170" t="s">
        <v>2201</v>
      </c>
      <c r="H957" s="111">
        <v>5</v>
      </c>
      <c r="I957" s="115" t="s">
        <v>481</v>
      </c>
      <c r="J957" s="170"/>
      <c r="L957" s="113"/>
      <c r="M957" s="114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</row>
    <row r="958" spans="1:23" s="115" customFormat="1" ht="13.5" customHeight="1">
      <c r="A958" s="111">
        <v>2018</v>
      </c>
      <c r="B958" s="579"/>
      <c r="C958" s="170"/>
      <c r="D958" s="615"/>
      <c r="E958" s="107"/>
      <c r="F958" s="581"/>
      <c r="G958" s="170"/>
      <c r="H958" s="111">
        <f>SUM(H957)</f>
        <v>5</v>
      </c>
      <c r="J958" s="170"/>
      <c r="L958" s="113"/>
      <c r="M958" s="114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</row>
    <row r="959" spans="1:23" ht="13.5" customHeight="1">
      <c r="A959" s="129" t="s">
        <v>46</v>
      </c>
      <c r="B959" s="569"/>
      <c r="C959" s="146"/>
      <c r="D959" s="585" t="s">
        <v>955</v>
      </c>
      <c r="E959" s="125"/>
      <c r="F959" s="571"/>
      <c r="G959" s="146"/>
      <c r="H959" s="129">
        <f>H958</f>
        <v>5</v>
      </c>
      <c r="I959" s="573"/>
      <c r="M959" s="93"/>
    </row>
    <row r="960" spans="1:23" ht="13.5" customHeight="1">
      <c r="A960" s="133"/>
      <c r="B960" s="84"/>
      <c r="D960" s="586"/>
      <c r="E960" s="73"/>
      <c r="G960" s="88"/>
      <c r="H960" s="133"/>
      <c r="I960" s="90"/>
      <c r="M960" s="93"/>
    </row>
    <row r="961" spans="1:25" ht="13.5" customHeight="1">
      <c r="A961" s="341">
        <v>2016</v>
      </c>
      <c r="B961" s="341">
        <v>6</v>
      </c>
      <c r="C961" s="269" t="s">
        <v>164</v>
      </c>
      <c r="D961" s="576" t="s">
        <v>1635</v>
      </c>
      <c r="E961" s="269" t="s">
        <v>227</v>
      </c>
      <c r="F961" s="576">
        <v>42533</v>
      </c>
      <c r="G961" s="266" t="s">
        <v>3040</v>
      </c>
      <c r="H961" s="341">
        <v>7</v>
      </c>
      <c r="I961" s="372" t="s">
        <v>2287</v>
      </c>
      <c r="J961" s="269"/>
      <c r="L961" s="271"/>
      <c r="M961" s="93"/>
      <c r="N961" s="352"/>
      <c r="O961" s="271"/>
      <c r="P961" s="271"/>
      <c r="Q961" s="271"/>
      <c r="R961" s="271"/>
      <c r="S961" s="374"/>
      <c r="T961" s="374"/>
      <c r="U961" s="374"/>
      <c r="V961" s="374"/>
      <c r="W961" s="374"/>
      <c r="X961" s="410"/>
      <c r="Y961" s="410"/>
    </row>
    <row r="962" spans="1:25" ht="13.5" customHeight="1">
      <c r="A962" s="341">
        <v>2016</v>
      </c>
      <c r="B962" s="341">
        <v>6</v>
      </c>
      <c r="C962" s="269" t="s">
        <v>164</v>
      </c>
      <c r="D962" s="576" t="s">
        <v>1635</v>
      </c>
      <c r="E962" s="269" t="s">
        <v>2702</v>
      </c>
      <c r="F962" s="576">
        <v>42540</v>
      </c>
      <c r="G962" s="266" t="s">
        <v>3040</v>
      </c>
      <c r="H962" s="341">
        <v>10</v>
      </c>
      <c r="I962" s="372" t="s">
        <v>3041</v>
      </c>
      <c r="J962" s="269"/>
      <c r="K962" s="372"/>
      <c r="L962" s="271"/>
      <c r="M962" s="262"/>
      <c r="N962" s="186"/>
      <c r="O962" s="271"/>
      <c r="P962" s="271"/>
      <c r="Q962" s="271"/>
      <c r="R962" s="271"/>
      <c r="S962" s="271"/>
      <c r="T962" s="271"/>
      <c r="U962" s="271"/>
      <c r="V962" s="271"/>
      <c r="W962" s="271"/>
      <c r="X962" s="372"/>
      <c r="Y962" s="372"/>
    </row>
    <row r="963" spans="1:25" ht="13.5" customHeight="1">
      <c r="A963" s="341">
        <v>2016</v>
      </c>
      <c r="B963" s="341"/>
      <c r="C963" s="269"/>
      <c r="D963" s="576"/>
      <c r="E963" s="269"/>
      <c r="F963" s="576"/>
      <c r="G963" s="266"/>
      <c r="H963" s="341">
        <f>SUM(H961:H962)</f>
        <v>17</v>
      </c>
      <c r="I963" s="372"/>
      <c r="J963" s="269"/>
      <c r="K963" s="372"/>
      <c r="L963" s="271"/>
      <c r="M963" s="262"/>
      <c r="N963" s="186"/>
      <c r="O963" s="271"/>
      <c r="P963" s="271"/>
      <c r="Q963" s="271"/>
      <c r="R963" s="271"/>
      <c r="S963" s="271"/>
      <c r="T963" s="271"/>
      <c r="U963" s="271"/>
      <c r="V963" s="271"/>
      <c r="W963" s="271"/>
      <c r="X963" s="372"/>
      <c r="Y963" s="372"/>
    </row>
    <row r="964" spans="1:25" ht="13.5" customHeight="1">
      <c r="A964" s="199">
        <v>2017</v>
      </c>
      <c r="B964" s="199">
        <v>3</v>
      </c>
      <c r="C964" s="152" t="s">
        <v>164</v>
      </c>
      <c r="D964" s="567" t="s">
        <v>1635</v>
      </c>
      <c r="E964" s="152" t="s">
        <v>64</v>
      </c>
      <c r="F964" s="567">
        <v>42805</v>
      </c>
      <c r="G964" s="116" t="s">
        <v>2202</v>
      </c>
      <c r="H964" s="199">
        <v>5</v>
      </c>
      <c r="I964" s="340" t="s">
        <v>342</v>
      </c>
      <c r="J964" s="152"/>
      <c r="K964" s="90" t="s">
        <v>3042</v>
      </c>
      <c r="L964" s="261"/>
      <c r="M964" s="189"/>
      <c r="N964" s="186"/>
      <c r="O964" s="271"/>
      <c r="P964" s="271"/>
      <c r="Q964" s="473"/>
      <c r="R964" s="473"/>
      <c r="S964" s="271"/>
      <c r="T964" s="271"/>
      <c r="U964" s="271"/>
      <c r="V964" s="271"/>
      <c r="W964" s="271"/>
      <c r="X964" s="372"/>
      <c r="Y964" s="372"/>
    </row>
    <row r="965" spans="1:25" ht="13.5" customHeight="1">
      <c r="A965" s="199">
        <v>2017</v>
      </c>
      <c r="B965" s="199"/>
      <c r="C965" s="152"/>
      <c r="D965" s="567"/>
      <c r="E965" s="152"/>
      <c r="F965" s="567"/>
      <c r="G965" s="116"/>
      <c r="H965" s="199">
        <f>SUM(H964)</f>
        <v>5</v>
      </c>
      <c r="I965" s="340"/>
      <c r="J965" s="152"/>
      <c r="L965" s="261"/>
      <c r="M965" s="189"/>
      <c r="N965" s="186"/>
      <c r="O965" s="271"/>
      <c r="P965" s="271"/>
      <c r="Q965" s="473"/>
      <c r="R965" s="473"/>
      <c r="S965" s="271"/>
      <c r="T965" s="271"/>
      <c r="U965" s="271"/>
      <c r="V965" s="271"/>
      <c r="W965" s="271"/>
      <c r="X965" s="372"/>
      <c r="Y965" s="372"/>
    </row>
    <row r="966" spans="1:25" ht="13.5" customHeight="1">
      <c r="A966" s="129" t="s">
        <v>46</v>
      </c>
      <c r="B966" s="129"/>
      <c r="C966" s="146"/>
      <c r="D966" s="571" t="s">
        <v>2203</v>
      </c>
      <c r="E966" s="146"/>
      <c r="F966" s="571"/>
      <c r="G966" s="125"/>
      <c r="H966" s="129">
        <f>H963+H965</f>
        <v>22</v>
      </c>
      <c r="I966" s="573"/>
      <c r="M966" s="93"/>
    </row>
    <row r="967" spans="1:25" ht="13.5" customHeight="1">
      <c r="A967" s="133"/>
      <c r="D967" s="86"/>
      <c r="G967" s="73"/>
      <c r="H967" s="133"/>
      <c r="I967" s="90"/>
      <c r="M967" s="93"/>
    </row>
    <row r="968" spans="1:25" ht="13.5" customHeight="1">
      <c r="A968" s="199">
        <v>2017</v>
      </c>
      <c r="B968" s="199">
        <v>2</v>
      </c>
      <c r="C968" s="152" t="s">
        <v>53</v>
      </c>
      <c r="D968" s="567" t="s">
        <v>69</v>
      </c>
      <c r="E968" s="152" t="s">
        <v>55</v>
      </c>
      <c r="F968" s="567">
        <v>42784</v>
      </c>
      <c r="G968" s="116" t="s">
        <v>956</v>
      </c>
      <c r="H968" s="199">
        <v>5</v>
      </c>
      <c r="I968" s="340" t="s">
        <v>248</v>
      </c>
      <c r="J968" s="152"/>
      <c r="L968" s="261"/>
      <c r="M968" s="262"/>
      <c r="N968" s="113"/>
      <c r="O968" s="195"/>
      <c r="P968" s="373"/>
      <c r="Q968" s="374"/>
      <c r="R968" s="374"/>
      <c r="S968" s="271"/>
      <c r="T968" s="271"/>
      <c r="U968" s="271"/>
      <c r="V968" s="271"/>
      <c r="W968" s="271"/>
      <c r="X968" s="372"/>
      <c r="Y968" s="372"/>
    </row>
    <row r="969" spans="1:25" ht="13.5" customHeight="1">
      <c r="A969" s="199">
        <v>2017</v>
      </c>
      <c r="B969" s="199"/>
      <c r="C969" s="152"/>
      <c r="D969" s="567"/>
      <c r="E969" s="152"/>
      <c r="F969" s="567"/>
      <c r="G969" s="116"/>
      <c r="H969" s="199">
        <v>5</v>
      </c>
      <c r="I969" s="340"/>
      <c r="J969" s="152"/>
      <c r="L969" s="261"/>
      <c r="M969" s="262"/>
      <c r="N969" s="113"/>
      <c r="O969" s="195"/>
      <c r="P969" s="373"/>
      <c r="Q969" s="374"/>
      <c r="R969" s="374"/>
      <c r="S969" s="271"/>
      <c r="T969" s="271"/>
      <c r="U969" s="271"/>
      <c r="V969" s="271"/>
      <c r="W969" s="271"/>
      <c r="X969" s="372"/>
      <c r="Y969" s="372"/>
    </row>
    <row r="970" spans="1:25" s="115" customFormat="1" ht="13.5" customHeight="1">
      <c r="A970" s="111">
        <v>2018</v>
      </c>
      <c r="B970" s="111">
        <v>2</v>
      </c>
      <c r="C970" s="170" t="s">
        <v>53</v>
      </c>
      <c r="D970" s="581" t="s">
        <v>69</v>
      </c>
      <c r="E970" s="170" t="s">
        <v>924</v>
      </c>
      <c r="F970" s="581">
        <v>43142</v>
      </c>
      <c r="G970" s="107" t="s">
        <v>2204</v>
      </c>
      <c r="H970" s="111">
        <v>5</v>
      </c>
      <c r="I970" s="115" t="s">
        <v>309</v>
      </c>
      <c r="J970" s="170"/>
      <c r="L970" s="113"/>
      <c r="M970" s="114"/>
      <c r="N970" s="113"/>
      <c r="O970" s="113"/>
      <c r="P970" s="375"/>
      <c r="Q970" s="113"/>
      <c r="R970" s="113"/>
      <c r="S970" s="113"/>
      <c r="T970" s="113"/>
      <c r="U970" s="113"/>
      <c r="V970" s="113"/>
      <c r="W970" s="113"/>
    </row>
    <row r="971" spans="1:25" s="115" customFormat="1" ht="13.5" customHeight="1">
      <c r="A971" s="111">
        <v>2018</v>
      </c>
      <c r="B971" s="111">
        <v>2</v>
      </c>
      <c r="C971" s="170" t="s">
        <v>53</v>
      </c>
      <c r="D971" s="581" t="s">
        <v>69</v>
      </c>
      <c r="E971" s="170" t="s">
        <v>81</v>
      </c>
      <c r="F971" s="581">
        <v>43133</v>
      </c>
      <c r="G971" s="107" t="s">
        <v>2204</v>
      </c>
      <c r="H971" s="111">
        <v>5</v>
      </c>
      <c r="I971" s="115" t="s">
        <v>309</v>
      </c>
      <c r="J971" s="170"/>
      <c r="L971" s="113"/>
      <c r="M971" s="114"/>
      <c r="N971" s="113"/>
      <c r="O971" s="113"/>
      <c r="P971" s="375"/>
      <c r="Q971" s="113"/>
      <c r="R971" s="113"/>
      <c r="S971" s="113"/>
      <c r="T971" s="113"/>
      <c r="U971" s="113"/>
      <c r="V971" s="113"/>
      <c r="W971" s="113"/>
    </row>
    <row r="972" spans="1:25" s="115" customFormat="1" ht="13.5" customHeight="1">
      <c r="A972" s="111">
        <v>2018</v>
      </c>
      <c r="B972" s="111"/>
      <c r="C972" s="170"/>
      <c r="D972" s="581"/>
      <c r="E972" s="170"/>
      <c r="F972" s="581"/>
      <c r="G972" s="107"/>
      <c r="H972" s="111">
        <f>SUM(H970:H971)</f>
        <v>10</v>
      </c>
      <c r="J972" s="170"/>
      <c r="L972" s="113"/>
      <c r="M972" s="114"/>
      <c r="N972" s="113"/>
      <c r="O972" s="113"/>
      <c r="P972" s="375"/>
      <c r="Q972" s="113"/>
      <c r="R972" s="113"/>
      <c r="S972" s="113"/>
      <c r="T972" s="113"/>
      <c r="U972" s="113"/>
      <c r="V972" s="113"/>
      <c r="W972" s="113"/>
    </row>
    <row r="973" spans="1:25" ht="13.5" customHeight="1">
      <c r="A973" s="129" t="s">
        <v>46</v>
      </c>
      <c r="B973" s="129"/>
      <c r="C973" s="146"/>
      <c r="D973" s="571" t="s">
        <v>958</v>
      </c>
      <c r="E973" s="146"/>
      <c r="F973" s="571"/>
      <c r="G973" s="125"/>
      <c r="H973" s="129">
        <f>H969+H972</f>
        <v>15</v>
      </c>
      <c r="I973" s="573"/>
      <c r="M973" s="93"/>
      <c r="P973" s="338"/>
    </row>
    <row r="974" spans="1:25" ht="13.5" customHeight="1">
      <c r="A974" s="133"/>
      <c r="D974" s="86"/>
      <c r="G974" s="73"/>
      <c r="H974" s="133"/>
      <c r="I974" s="90"/>
      <c r="M974" s="93"/>
      <c r="P974" s="338"/>
    </row>
    <row r="975" spans="1:25" ht="13.5" customHeight="1">
      <c r="A975" s="199">
        <v>2017</v>
      </c>
      <c r="B975" s="199">
        <v>2</v>
      </c>
      <c r="C975" s="152" t="s">
        <v>129</v>
      </c>
      <c r="D975" s="567" t="s">
        <v>1636</v>
      </c>
      <c r="E975" s="152" t="s">
        <v>81</v>
      </c>
      <c r="F975" s="567">
        <v>42770</v>
      </c>
      <c r="G975" s="116" t="s">
        <v>2205</v>
      </c>
      <c r="H975" s="199">
        <v>5</v>
      </c>
      <c r="I975" s="340" t="s">
        <v>304</v>
      </c>
      <c r="J975" s="152"/>
      <c r="L975" s="261"/>
      <c r="M975" s="93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372"/>
      <c r="Y975" s="372"/>
    </row>
    <row r="976" spans="1:25" ht="13.5" customHeight="1">
      <c r="A976" s="199">
        <v>2017</v>
      </c>
      <c r="B976" s="199"/>
      <c r="C976" s="152"/>
      <c r="D976" s="567"/>
      <c r="E976" s="152"/>
      <c r="F976" s="567"/>
      <c r="G976" s="116"/>
      <c r="H976" s="199">
        <v>5</v>
      </c>
      <c r="I976" s="340"/>
      <c r="J976" s="152"/>
      <c r="L976" s="261"/>
      <c r="M976" s="93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372"/>
      <c r="Y976" s="372"/>
    </row>
    <row r="977" spans="1:25" ht="13.5" customHeight="1">
      <c r="A977" s="129" t="s">
        <v>46</v>
      </c>
      <c r="B977" s="129"/>
      <c r="C977" s="146"/>
      <c r="D977" s="571" t="s">
        <v>2206</v>
      </c>
      <c r="E977" s="146"/>
      <c r="F977" s="571"/>
      <c r="G977" s="125"/>
      <c r="H977" s="129">
        <f>SUM(H975)</f>
        <v>5</v>
      </c>
      <c r="I977" s="573"/>
      <c r="M977" s="93"/>
    </row>
    <row r="978" spans="1:25" ht="13.5" customHeight="1">
      <c r="A978" s="133"/>
      <c r="D978" s="86"/>
      <c r="G978" s="73"/>
      <c r="H978" s="133"/>
      <c r="I978" s="90"/>
      <c r="M978" s="93"/>
    </row>
    <row r="979" spans="1:25" ht="13.5" customHeight="1">
      <c r="A979" s="341">
        <v>2016</v>
      </c>
      <c r="B979" s="341">
        <v>6</v>
      </c>
      <c r="C979" s="269" t="s">
        <v>164</v>
      </c>
      <c r="D979" s="576" t="s">
        <v>191</v>
      </c>
      <c r="E979" s="269" t="s">
        <v>227</v>
      </c>
      <c r="F979" s="576">
        <v>42533</v>
      </c>
      <c r="G979" s="266" t="s">
        <v>959</v>
      </c>
      <c r="H979" s="341">
        <v>10</v>
      </c>
      <c r="I979" s="372" t="s">
        <v>3043</v>
      </c>
      <c r="J979" s="269"/>
      <c r="L979" s="271"/>
      <c r="M979" s="93"/>
      <c r="N979" s="352"/>
      <c r="O979" s="352"/>
      <c r="P979" s="352"/>
      <c r="Q979" s="271"/>
      <c r="R979" s="271"/>
      <c r="S979" s="271"/>
      <c r="T979" s="271"/>
      <c r="U979" s="271"/>
      <c r="V979" s="271"/>
      <c r="W979" s="271"/>
      <c r="X979" s="372"/>
      <c r="Y979" s="372"/>
    </row>
    <row r="980" spans="1:25" ht="13.5" customHeight="1">
      <c r="A980" s="341">
        <v>2016</v>
      </c>
      <c r="B980" s="341">
        <v>6</v>
      </c>
      <c r="C980" s="269" t="s">
        <v>164</v>
      </c>
      <c r="D980" s="576" t="s">
        <v>191</v>
      </c>
      <c r="E980" s="269" t="s">
        <v>2702</v>
      </c>
      <c r="F980" s="576">
        <v>42540</v>
      </c>
      <c r="G980" s="266" t="s">
        <v>959</v>
      </c>
      <c r="H980" s="341">
        <v>5</v>
      </c>
      <c r="I980" s="372" t="s">
        <v>3044</v>
      </c>
      <c r="J980" s="269"/>
      <c r="L980" s="271"/>
      <c r="M980" s="93"/>
      <c r="N980" s="352"/>
      <c r="O980" s="261"/>
      <c r="P980" s="261"/>
      <c r="Q980" s="271"/>
      <c r="R980" s="271"/>
      <c r="S980" s="271"/>
      <c r="T980" s="271"/>
      <c r="U980" s="271"/>
      <c r="V980" s="271"/>
      <c r="W980" s="271"/>
      <c r="X980" s="372"/>
      <c r="Y980" s="372"/>
    </row>
    <row r="981" spans="1:25" ht="13.5" customHeight="1">
      <c r="A981" s="341">
        <v>2016</v>
      </c>
      <c r="B981" s="341"/>
      <c r="C981" s="269"/>
      <c r="D981" s="576"/>
      <c r="E981" s="269"/>
      <c r="F981" s="576"/>
      <c r="G981" s="266"/>
      <c r="H981" s="341">
        <f>SUM(H979:H980)</f>
        <v>15</v>
      </c>
      <c r="I981" s="372"/>
      <c r="J981" s="269"/>
      <c r="L981" s="271"/>
      <c r="M981" s="93"/>
      <c r="N981" s="352"/>
      <c r="O981" s="261"/>
      <c r="P981" s="261"/>
      <c r="Q981" s="271"/>
      <c r="R981" s="271"/>
      <c r="S981" s="271"/>
      <c r="T981" s="271"/>
      <c r="U981" s="271"/>
      <c r="V981" s="271"/>
      <c r="W981" s="271"/>
      <c r="X981" s="372"/>
      <c r="Y981" s="372"/>
    </row>
    <row r="982" spans="1:25" ht="13.5" customHeight="1">
      <c r="A982" s="565">
        <v>2017</v>
      </c>
      <c r="B982" s="199">
        <v>3</v>
      </c>
      <c r="C982" s="152" t="s">
        <v>164</v>
      </c>
      <c r="D982" s="152" t="s">
        <v>191</v>
      </c>
      <c r="E982" s="566" t="s">
        <v>222</v>
      </c>
      <c r="F982" s="567">
        <v>42799</v>
      </c>
      <c r="G982" s="568" t="s">
        <v>2207</v>
      </c>
      <c r="H982" s="199">
        <v>10</v>
      </c>
      <c r="I982" s="340" t="s">
        <v>2208</v>
      </c>
      <c r="J982" s="152"/>
      <c r="K982" s="340"/>
      <c r="L982" s="261"/>
      <c r="M982" s="189"/>
      <c r="N982" s="186"/>
      <c r="O982" s="261"/>
      <c r="P982" s="261"/>
      <c r="Q982" s="271"/>
      <c r="R982" s="271"/>
      <c r="S982" s="271"/>
      <c r="T982" s="271"/>
      <c r="U982" s="271"/>
      <c r="V982" s="271"/>
      <c r="W982" s="271"/>
      <c r="X982" s="372"/>
      <c r="Y982" s="372"/>
    </row>
    <row r="983" spans="1:25" ht="13.5" customHeight="1">
      <c r="A983" s="565">
        <v>2017</v>
      </c>
      <c r="B983" s="199"/>
      <c r="C983" s="152"/>
      <c r="D983" s="152"/>
      <c r="E983" s="566"/>
      <c r="F983" s="567"/>
      <c r="G983" s="568"/>
      <c r="H983" s="199">
        <f>SUM(H982)</f>
        <v>10</v>
      </c>
      <c r="I983" s="340"/>
      <c r="J983" s="152"/>
      <c r="K983" s="340"/>
      <c r="L983" s="261"/>
      <c r="M983" s="189"/>
      <c r="N983" s="186"/>
      <c r="O983" s="261"/>
      <c r="P983" s="261"/>
      <c r="Q983" s="271"/>
      <c r="R983" s="271"/>
      <c r="S983" s="271"/>
      <c r="T983" s="271"/>
      <c r="U983" s="271"/>
      <c r="V983" s="271"/>
      <c r="W983" s="271"/>
      <c r="X983" s="372"/>
      <c r="Y983" s="372"/>
    </row>
    <row r="984" spans="1:25" s="115" customFormat="1" ht="13.5" customHeight="1">
      <c r="A984" s="579">
        <v>2018</v>
      </c>
      <c r="B984" s="111">
        <v>4</v>
      </c>
      <c r="C984" s="170" t="s">
        <v>164</v>
      </c>
      <c r="D984" s="170" t="s">
        <v>191</v>
      </c>
      <c r="E984" s="580" t="s">
        <v>222</v>
      </c>
      <c r="F984" s="581">
        <v>43163</v>
      </c>
      <c r="G984" s="582" t="s">
        <v>2209</v>
      </c>
      <c r="H984" s="111">
        <v>3</v>
      </c>
      <c r="I984" s="115" t="s">
        <v>960</v>
      </c>
      <c r="J984" s="170"/>
      <c r="L984" s="113"/>
      <c r="M984" s="114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</row>
    <row r="985" spans="1:25" s="115" customFormat="1">
      <c r="A985" s="111">
        <v>2018</v>
      </c>
      <c r="B985" s="111">
        <v>5</v>
      </c>
      <c r="C985" s="170" t="s">
        <v>164</v>
      </c>
      <c r="D985" s="115" t="s">
        <v>191</v>
      </c>
      <c r="E985" s="170" t="s">
        <v>370</v>
      </c>
      <c r="F985" s="581">
        <v>43247</v>
      </c>
      <c r="G985" s="170" t="s">
        <v>2210</v>
      </c>
      <c r="H985" s="111">
        <v>15</v>
      </c>
      <c r="I985" s="115" t="s">
        <v>759</v>
      </c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</row>
    <row r="986" spans="1:25" ht="13.5" customHeight="1">
      <c r="A986" s="579">
        <v>2018</v>
      </c>
      <c r="B986" s="199"/>
      <c r="C986" s="152"/>
      <c r="D986" s="152"/>
      <c r="E986" s="566"/>
      <c r="F986" s="567"/>
      <c r="G986" s="568"/>
      <c r="H986" s="111">
        <f>SUM(H984:H985)</f>
        <v>18</v>
      </c>
      <c r="I986" s="340"/>
      <c r="J986" s="152"/>
      <c r="K986" s="340"/>
      <c r="L986" s="261"/>
      <c r="M986" s="189"/>
      <c r="N986" s="186"/>
      <c r="O986" s="261"/>
      <c r="P986" s="261"/>
      <c r="Q986" s="271"/>
      <c r="R986" s="271"/>
      <c r="S986" s="271"/>
      <c r="T986" s="271"/>
      <c r="U986" s="271"/>
      <c r="V986" s="271"/>
      <c r="W986" s="271"/>
      <c r="X986" s="372"/>
      <c r="Y986" s="372"/>
    </row>
    <row r="987" spans="1:25" ht="13.5" customHeight="1">
      <c r="A987" s="569" t="s">
        <v>46</v>
      </c>
      <c r="B987" s="129"/>
      <c r="C987" s="146"/>
      <c r="D987" s="146" t="s">
        <v>962</v>
      </c>
      <c r="E987" s="570"/>
      <c r="F987" s="571"/>
      <c r="G987" s="572"/>
      <c r="H987" s="129">
        <f>H981+H983+H986</f>
        <v>43</v>
      </c>
      <c r="I987" s="573"/>
      <c r="M987" s="93"/>
    </row>
    <row r="988" spans="1:25" ht="13.5" customHeight="1">
      <c r="A988" s="133"/>
      <c r="D988" s="86"/>
      <c r="G988" s="73"/>
      <c r="H988" s="133"/>
      <c r="I988" s="90"/>
      <c r="M988" s="93"/>
    </row>
    <row r="989" spans="1:25" s="115" customFormat="1" ht="13.5" customHeight="1">
      <c r="A989" s="111">
        <v>2018</v>
      </c>
      <c r="B989" s="111">
        <v>10</v>
      </c>
      <c r="C989" s="170" t="s">
        <v>53</v>
      </c>
      <c r="D989" s="581" t="s">
        <v>73</v>
      </c>
      <c r="E989" s="170" t="s">
        <v>270</v>
      </c>
      <c r="F989" s="581">
        <v>43401</v>
      </c>
      <c r="G989" s="107" t="s">
        <v>2211</v>
      </c>
      <c r="H989" s="111">
        <v>5</v>
      </c>
      <c r="I989" s="115" t="s">
        <v>435</v>
      </c>
      <c r="J989" s="170"/>
      <c r="L989" s="113"/>
      <c r="M989" s="114"/>
      <c r="N989" s="113"/>
      <c r="O989" s="113"/>
      <c r="P989" s="375"/>
      <c r="Q989" s="113"/>
      <c r="R989" s="113"/>
      <c r="S989" s="113"/>
      <c r="T989" s="113"/>
      <c r="U989" s="113"/>
      <c r="V989" s="113"/>
      <c r="W989" s="113"/>
    </row>
    <row r="990" spans="1:25" s="115" customFormat="1" ht="13.5" customHeight="1">
      <c r="A990" s="111">
        <v>2018</v>
      </c>
      <c r="B990" s="111"/>
      <c r="C990" s="170"/>
      <c r="D990" s="581"/>
      <c r="E990" s="170"/>
      <c r="F990" s="581"/>
      <c r="G990" s="107"/>
      <c r="H990" s="111">
        <f>SUM(H989:H989)</f>
        <v>5</v>
      </c>
      <c r="J990" s="170"/>
      <c r="L990" s="113"/>
      <c r="M990" s="114"/>
      <c r="N990" s="113"/>
      <c r="O990" s="113"/>
      <c r="P990" s="375"/>
      <c r="Q990" s="113"/>
      <c r="R990" s="113"/>
      <c r="S990" s="113"/>
      <c r="T990" s="113"/>
      <c r="U990" s="113"/>
      <c r="V990" s="113"/>
      <c r="W990" s="113"/>
    </row>
    <row r="991" spans="1:25" ht="13.5" customHeight="1">
      <c r="A991" s="129" t="s">
        <v>46</v>
      </c>
      <c r="B991" s="129"/>
      <c r="C991" s="146"/>
      <c r="D991" s="571" t="s">
        <v>958</v>
      </c>
      <c r="E991" s="146"/>
      <c r="F991" s="571"/>
      <c r="G991" s="125"/>
      <c r="H991" s="129">
        <f>H990</f>
        <v>5</v>
      </c>
      <c r="I991" s="573"/>
      <c r="M991" s="93"/>
      <c r="P991" s="338"/>
    </row>
    <row r="992" spans="1:25" ht="13.5" customHeight="1">
      <c r="E992" s="574"/>
      <c r="G992" s="575"/>
      <c r="H992" s="133"/>
      <c r="I992" s="90"/>
      <c r="M992" s="93"/>
    </row>
    <row r="993" spans="1:25" ht="13.5" customHeight="1">
      <c r="A993" s="341">
        <v>2016</v>
      </c>
      <c r="B993" s="341">
        <v>3</v>
      </c>
      <c r="C993" s="269" t="s">
        <v>91</v>
      </c>
      <c r="D993" s="269" t="s">
        <v>966</v>
      </c>
      <c r="E993" s="269" t="s">
        <v>222</v>
      </c>
      <c r="F993" s="576">
        <v>42435</v>
      </c>
      <c r="G993" s="266" t="s">
        <v>3045</v>
      </c>
      <c r="H993" s="277">
        <v>10</v>
      </c>
      <c r="I993" s="372" t="s">
        <v>1386</v>
      </c>
      <c r="J993" s="269"/>
      <c r="L993" s="271"/>
      <c r="M993" s="93"/>
      <c r="N993" s="186"/>
      <c r="O993" s="374"/>
      <c r="P993" s="374"/>
      <c r="Q993" s="271"/>
      <c r="R993" s="271"/>
      <c r="S993" s="271"/>
      <c r="T993" s="271"/>
      <c r="U993" s="271"/>
      <c r="V993" s="271"/>
      <c r="W993" s="271"/>
      <c r="X993" s="372"/>
      <c r="Y993" s="372"/>
    </row>
    <row r="994" spans="1:25" ht="13.5" customHeight="1">
      <c r="A994" s="341">
        <v>2016</v>
      </c>
      <c r="B994" s="341">
        <v>6</v>
      </c>
      <c r="C994" s="269" t="s">
        <v>91</v>
      </c>
      <c r="D994" s="576" t="s">
        <v>966</v>
      </c>
      <c r="E994" s="269" t="s">
        <v>227</v>
      </c>
      <c r="F994" s="576">
        <v>42533</v>
      </c>
      <c r="G994" s="266" t="s">
        <v>3046</v>
      </c>
      <c r="H994" s="341">
        <v>3</v>
      </c>
      <c r="I994" s="372" t="s">
        <v>3047</v>
      </c>
      <c r="J994" s="269"/>
      <c r="L994" s="271"/>
      <c r="M994" s="93"/>
      <c r="N994" s="186"/>
      <c r="O994" s="271"/>
      <c r="P994" s="271"/>
      <c r="Q994" s="271"/>
      <c r="R994" s="271"/>
      <c r="S994" s="271"/>
      <c r="T994" s="271"/>
      <c r="U994" s="271"/>
      <c r="V994" s="271"/>
      <c r="W994" s="271"/>
      <c r="X994" s="372"/>
      <c r="Y994" s="372"/>
    </row>
    <row r="995" spans="1:25" ht="13.5" customHeight="1">
      <c r="A995" s="613">
        <v>2016</v>
      </c>
      <c r="B995" s="341">
        <v>10</v>
      </c>
      <c r="C995" s="269" t="s">
        <v>91</v>
      </c>
      <c r="D995" s="269" t="s">
        <v>966</v>
      </c>
      <c r="E995" s="576" t="s">
        <v>227</v>
      </c>
      <c r="F995" s="576">
        <v>42652</v>
      </c>
      <c r="G995" s="614" t="s">
        <v>3048</v>
      </c>
      <c r="H995" s="341">
        <v>10</v>
      </c>
      <c r="I995" s="372" t="s">
        <v>2412</v>
      </c>
      <c r="J995" s="269"/>
      <c r="L995" s="271"/>
      <c r="M995" s="470"/>
      <c r="N995" s="352"/>
      <c r="O995" s="271"/>
      <c r="P995" s="271"/>
      <c r="Q995" s="271"/>
      <c r="R995" s="271"/>
      <c r="S995" s="271"/>
      <c r="T995" s="271"/>
      <c r="U995" s="271"/>
      <c r="V995" s="271"/>
      <c r="W995" s="271"/>
      <c r="X995" s="372"/>
      <c r="Y995" s="372"/>
    </row>
    <row r="996" spans="1:25" ht="13.5" customHeight="1">
      <c r="A996" s="613">
        <v>2016</v>
      </c>
      <c r="B996" s="341">
        <v>10</v>
      </c>
      <c r="C996" s="269" t="s">
        <v>91</v>
      </c>
      <c r="D996" s="269" t="s">
        <v>966</v>
      </c>
      <c r="E996" s="576" t="s">
        <v>227</v>
      </c>
      <c r="F996" s="576">
        <v>42652</v>
      </c>
      <c r="G996" s="614" t="s">
        <v>3049</v>
      </c>
      <c r="H996" s="341">
        <v>10</v>
      </c>
      <c r="I996" s="372" t="s">
        <v>2996</v>
      </c>
      <c r="J996" s="269"/>
      <c r="L996" s="271"/>
      <c r="M996" s="262"/>
      <c r="N996" s="195"/>
      <c r="O996" s="271"/>
      <c r="P996" s="271"/>
      <c r="Q996" s="271"/>
      <c r="R996" s="271"/>
      <c r="S996" s="271"/>
      <c r="T996" s="271"/>
      <c r="U996" s="271"/>
      <c r="V996" s="271"/>
      <c r="W996" s="271"/>
      <c r="X996" s="372"/>
      <c r="Y996" s="372"/>
    </row>
    <row r="997" spans="1:25" ht="13.5" customHeight="1">
      <c r="A997" s="613">
        <v>2016</v>
      </c>
      <c r="B997" s="341">
        <v>10</v>
      </c>
      <c r="C997" s="269" t="s">
        <v>91</v>
      </c>
      <c r="D997" s="269" t="s">
        <v>966</v>
      </c>
      <c r="E997" s="576" t="s">
        <v>227</v>
      </c>
      <c r="F997" s="576">
        <v>42652</v>
      </c>
      <c r="G997" s="614" t="s">
        <v>3050</v>
      </c>
      <c r="H997" s="341">
        <v>7</v>
      </c>
      <c r="I997" s="372" t="s">
        <v>2999</v>
      </c>
      <c r="J997" s="269"/>
      <c r="L997" s="271"/>
      <c r="M997" s="262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372"/>
      <c r="Y997" s="372"/>
    </row>
    <row r="998" spans="1:25" ht="13.5" customHeight="1">
      <c r="A998" s="613">
        <v>2016</v>
      </c>
      <c r="B998" s="341">
        <v>10</v>
      </c>
      <c r="C998" s="269" t="s">
        <v>91</v>
      </c>
      <c r="D998" s="269" t="s">
        <v>966</v>
      </c>
      <c r="E998" s="576" t="s">
        <v>819</v>
      </c>
      <c r="F998" s="576">
        <v>42666</v>
      </c>
      <c r="G998" s="614" t="s">
        <v>3045</v>
      </c>
      <c r="H998" s="341">
        <v>5</v>
      </c>
      <c r="I998" s="372" t="s">
        <v>342</v>
      </c>
      <c r="J998" s="269"/>
      <c r="K998" s="90" t="s">
        <v>2978</v>
      </c>
      <c r="L998" s="271"/>
      <c r="M998" s="93"/>
      <c r="N998" s="195"/>
      <c r="O998" s="271"/>
      <c r="P998" s="271"/>
      <c r="Q998" s="271"/>
      <c r="R998" s="271"/>
      <c r="S998" s="195"/>
      <c r="T998" s="195"/>
      <c r="U998" s="195"/>
      <c r="V998" s="195"/>
      <c r="W998" s="195"/>
      <c r="X998" s="197"/>
      <c r="Y998" s="197"/>
    </row>
    <row r="999" spans="1:25" ht="13.5" customHeight="1">
      <c r="A999" s="613">
        <v>2016</v>
      </c>
      <c r="B999" s="341"/>
      <c r="C999" s="269"/>
      <c r="D999" s="269"/>
      <c r="E999" s="576"/>
      <c r="F999" s="576"/>
      <c r="G999" s="614"/>
      <c r="H999" s="341">
        <f>SUM(H993:H998)</f>
        <v>45</v>
      </c>
      <c r="I999" s="372"/>
      <c r="J999" s="269"/>
      <c r="L999" s="271"/>
      <c r="M999" s="93"/>
      <c r="N999" s="195"/>
      <c r="O999" s="271"/>
      <c r="P999" s="271"/>
      <c r="Q999" s="271"/>
      <c r="R999" s="271"/>
      <c r="S999" s="195"/>
      <c r="T999" s="195"/>
      <c r="U999" s="195"/>
      <c r="V999" s="195"/>
      <c r="W999" s="195"/>
      <c r="X999" s="197"/>
      <c r="Y999" s="197"/>
    </row>
    <row r="1000" spans="1:25" ht="13.5" customHeight="1">
      <c r="A1000" s="199">
        <v>2017</v>
      </c>
      <c r="B1000" s="199">
        <v>9</v>
      </c>
      <c r="C1000" s="152" t="s">
        <v>91</v>
      </c>
      <c r="D1000" s="583" t="s">
        <v>966</v>
      </c>
      <c r="E1000" s="116" t="s">
        <v>227</v>
      </c>
      <c r="F1000" s="567">
        <v>42988</v>
      </c>
      <c r="G1000" s="152" t="s">
        <v>2213</v>
      </c>
      <c r="H1000" s="199">
        <v>7</v>
      </c>
      <c r="I1000" s="340" t="s">
        <v>2214</v>
      </c>
      <c r="J1000" s="152"/>
      <c r="M1000" s="349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372"/>
      <c r="Y1000" s="372"/>
    </row>
    <row r="1001" spans="1:25" ht="13.5" customHeight="1">
      <c r="A1001" s="199">
        <v>2017</v>
      </c>
      <c r="B1001" s="199">
        <v>9</v>
      </c>
      <c r="C1001" s="152" t="s">
        <v>91</v>
      </c>
      <c r="D1001" s="583" t="s">
        <v>966</v>
      </c>
      <c r="E1001" s="116" t="s">
        <v>227</v>
      </c>
      <c r="F1001" s="567">
        <v>42988</v>
      </c>
      <c r="G1001" s="152" t="s">
        <v>2215</v>
      </c>
      <c r="H1001" s="199">
        <v>3</v>
      </c>
      <c r="I1001" s="340" t="s">
        <v>2216</v>
      </c>
      <c r="J1001" s="152"/>
      <c r="M1001" s="349"/>
      <c r="O1001" s="271"/>
      <c r="P1001" s="271"/>
      <c r="Q1001" s="271"/>
      <c r="R1001" s="271"/>
      <c r="S1001" s="271"/>
      <c r="T1001" s="271"/>
      <c r="U1001" s="271"/>
      <c r="V1001" s="271"/>
      <c r="W1001" s="271"/>
      <c r="X1001" s="372"/>
      <c r="Y1001" s="372"/>
    </row>
    <row r="1002" spans="1:25" ht="13.5" customHeight="1">
      <c r="A1002" s="199">
        <v>2017</v>
      </c>
      <c r="B1002" s="199">
        <v>9</v>
      </c>
      <c r="C1002" s="152" t="s">
        <v>91</v>
      </c>
      <c r="D1002" s="583" t="s">
        <v>966</v>
      </c>
      <c r="E1002" s="116" t="s">
        <v>227</v>
      </c>
      <c r="F1002" s="567">
        <v>42988</v>
      </c>
      <c r="G1002" s="152" t="s">
        <v>2217</v>
      </c>
      <c r="H1002" s="199">
        <v>3</v>
      </c>
      <c r="I1002" s="340" t="s">
        <v>2218</v>
      </c>
      <c r="J1002" s="152"/>
      <c r="M1002" s="349"/>
      <c r="Q1002" s="271"/>
      <c r="R1002" s="271"/>
      <c r="S1002" s="271"/>
      <c r="T1002" s="271"/>
      <c r="U1002" s="271"/>
      <c r="V1002" s="271"/>
      <c r="W1002" s="271"/>
      <c r="X1002" s="372"/>
      <c r="Y1002" s="372"/>
    </row>
    <row r="1003" spans="1:25" ht="13.5" customHeight="1">
      <c r="A1003" s="199">
        <v>2017</v>
      </c>
      <c r="B1003" s="199">
        <v>9</v>
      </c>
      <c r="C1003" s="152" t="s">
        <v>91</v>
      </c>
      <c r="D1003" s="583" t="s">
        <v>966</v>
      </c>
      <c r="E1003" s="116" t="s">
        <v>227</v>
      </c>
      <c r="F1003" s="567">
        <v>42988</v>
      </c>
      <c r="G1003" s="152" t="s">
        <v>2219</v>
      </c>
      <c r="H1003" s="199">
        <v>10</v>
      </c>
      <c r="I1003" s="340" t="s">
        <v>2220</v>
      </c>
      <c r="J1003" s="152"/>
      <c r="M1003" s="349"/>
      <c r="O1003" s="473"/>
      <c r="P1003" s="473"/>
      <c r="Q1003" s="271"/>
      <c r="R1003" s="271"/>
      <c r="S1003" s="271"/>
      <c r="T1003" s="271"/>
      <c r="U1003" s="271"/>
      <c r="V1003" s="271"/>
      <c r="W1003" s="271"/>
      <c r="X1003" s="372"/>
      <c r="Y1003" s="372"/>
    </row>
    <row r="1004" spans="1:25" ht="13.5" customHeight="1">
      <c r="A1004" s="565">
        <v>2017</v>
      </c>
      <c r="B1004" s="199">
        <v>3</v>
      </c>
      <c r="C1004" s="152" t="s">
        <v>91</v>
      </c>
      <c r="D1004" s="152" t="s">
        <v>966</v>
      </c>
      <c r="E1004" s="566" t="s">
        <v>222</v>
      </c>
      <c r="F1004" s="567">
        <v>42799</v>
      </c>
      <c r="G1004" s="568" t="s">
        <v>2221</v>
      </c>
      <c r="H1004" s="199">
        <v>3</v>
      </c>
      <c r="I1004" s="340" t="s">
        <v>361</v>
      </c>
      <c r="J1004" s="152"/>
      <c r="K1004" s="340"/>
      <c r="L1004" s="261"/>
      <c r="M1004" s="189"/>
      <c r="N1004" s="195"/>
      <c r="O1004" s="271"/>
      <c r="P1004" s="271"/>
      <c r="Q1004" s="271"/>
      <c r="R1004" s="271"/>
    </row>
    <row r="1005" spans="1:25" ht="13.5" customHeight="1">
      <c r="A1005" s="565">
        <v>2017</v>
      </c>
      <c r="B1005" s="199">
        <v>3</v>
      </c>
      <c r="C1005" s="152" t="s">
        <v>91</v>
      </c>
      <c r="D1005" s="152" t="s">
        <v>966</v>
      </c>
      <c r="E1005" s="566" t="s">
        <v>222</v>
      </c>
      <c r="F1005" s="567">
        <v>42799</v>
      </c>
      <c r="G1005" s="568" t="s">
        <v>2222</v>
      </c>
      <c r="H1005" s="199">
        <v>7</v>
      </c>
      <c r="I1005" s="340" t="s">
        <v>224</v>
      </c>
      <c r="J1005" s="152"/>
      <c r="K1005" s="340"/>
      <c r="L1005" s="261"/>
      <c r="M1005" s="189"/>
      <c r="N1005" s="352"/>
      <c r="O1005" s="271"/>
      <c r="P1005" s="271"/>
      <c r="Q1005" s="271"/>
      <c r="R1005" s="271"/>
      <c r="S1005" s="113"/>
      <c r="T1005" s="113"/>
      <c r="U1005" s="113"/>
      <c r="V1005" s="113"/>
      <c r="W1005" s="113"/>
      <c r="X1005" s="115"/>
      <c r="Y1005" s="115"/>
    </row>
    <row r="1006" spans="1:25" ht="13.5" customHeight="1">
      <c r="A1006" s="565">
        <v>2017</v>
      </c>
      <c r="B1006" s="199">
        <v>3</v>
      </c>
      <c r="C1006" s="152" t="s">
        <v>91</v>
      </c>
      <c r="D1006" s="152" t="s">
        <v>966</v>
      </c>
      <c r="E1006" s="566" t="s">
        <v>222</v>
      </c>
      <c r="F1006" s="567">
        <v>42799</v>
      </c>
      <c r="G1006" s="568" t="s">
        <v>2223</v>
      </c>
      <c r="H1006" s="199">
        <v>7</v>
      </c>
      <c r="I1006" s="340" t="s">
        <v>485</v>
      </c>
      <c r="J1006" s="152"/>
      <c r="K1006" s="340"/>
      <c r="L1006" s="261"/>
      <c r="M1006" s="189"/>
      <c r="N1006" s="195"/>
      <c r="O1006" s="271"/>
      <c r="P1006" s="271"/>
      <c r="Q1006" s="271"/>
      <c r="R1006" s="271"/>
      <c r="S1006" s="271"/>
      <c r="T1006" s="271"/>
      <c r="U1006" s="271"/>
      <c r="V1006" s="271"/>
      <c r="W1006" s="271"/>
      <c r="X1006" s="372"/>
      <c r="Y1006" s="372"/>
    </row>
    <row r="1007" spans="1:25" ht="13.5" customHeight="1">
      <c r="A1007" s="565">
        <v>2017</v>
      </c>
      <c r="B1007" s="199"/>
      <c r="C1007" s="152"/>
      <c r="D1007" s="152"/>
      <c r="E1007" s="566"/>
      <c r="F1007" s="567"/>
      <c r="G1007" s="568"/>
      <c r="H1007" s="199">
        <f>SUM(H1000:H1006)</f>
        <v>40</v>
      </c>
      <c r="I1007" s="340"/>
      <c r="J1007" s="152"/>
      <c r="K1007" s="340"/>
      <c r="L1007" s="261"/>
      <c r="M1007" s="189"/>
      <c r="N1007" s="195"/>
      <c r="O1007" s="271"/>
      <c r="P1007" s="271"/>
      <c r="Q1007" s="271"/>
      <c r="R1007" s="271"/>
      <c r="S1007" s="271"/>
      <c r="T1007" s="271"/>
      <c r="U1007" s="271"/>
      <c r="V1007" s="271"/>
      <c r="W1007" s="271"/>
      <c r="X1007" s="372"/>
      <c r="Y1007" s="372"/>
    </row>
    <row r="1008" spans="1:25" s="115" customFormat="1" ht="13.5" customHeight="1">
      <c r="A1008" s="111">
        <v>2018</v>
      </c>
      <c r="B1008" s="111">
        <v>5</v>
      </c>
      <c r="C1008" s="170" t="s">
        <v>91</v>
      </c>
      <c r="D1008" s="115" t="s">
        <v>998</v>
      </c>
      <c r="E1008" s="115" t="s">
        <v>227</v>
      </c>
      <c r="F1008" s="584">
        <v>43240</v>
      </c>
      <c r="G1008" s="136" t="s">
        <v>2224</v>
      </c>
      <c r="H1008" s="111">
        <v>7</v>
      </c>
      <c r="I1008" s="115" t="s">
        <v>968</v>
      </c>
      <c r="L1008" s="113"/>
      <c r="M1008" s="113"/>
      <c r="N1008" s="113"/>
      <c r="O1008" s="113"/>
      <c r="P1008" s="113"/>
      <c r="Q1008" s="113"/>
      <c r="R1008" s="113"/>
      <c r="S1008" s="113"/>
      <c r="T1008" s="113"/>
      <c r="U1008" s="113"/>
      <c r="V1008" s="113"/>
      <c r="W1008" s="113"/>
    </row>
    <row r="1009" spans="1:25" s="115" customFormat="1" ht="13.5" customHeight="1">
      <c r="A1009" s="111">
        <v>2018</v>
      </c>
      <c r="B1009" s="111">
        <v>5</v>
      </c>
      <c r="C1009" s="170" t="s">
        <v>91</v>
      </c>
      <c r="D1009" s="115" t="s">
        <v>998</v>
      </c>
      <c r="E1009" s="115" t="s">
        <v>227</v>
      </c>
      <c r="F1009" s="584">
        <v>43240</v>
      </c>
      <c r="G1009" s="136" t="s">
        <v>2225</v>
      </c>
      <c r="H1009" s="111">
        <v>3</v>
      </c>
      <c r="I1009" s="115" t="s">
        <v>970</v>
      </c>
      <c r="L1009" s="113"/>
      <c r="M1009" s="113"/>
      <c r="N1009" s="113"/>
      <c r="O1009" s="113"/>
      <c r="P1009" s="113"/>
      <c r="Q1009" s="113"/>
      <c r="R1009" s="113"/>
      <c r="S1009" s="113"/>
      <c r="T1009" s="113"/>
      <c r="U1009" s="113"/>
      <c r="V1009" s="113"/>
      <c r="W1009" s="113"/>
    </row>
    <row r="1010" spans="1:25" ht="13.5" customHeight="1">
      <c r="A1010" s="111">
        <v>2018</v>
      </c>
      <c r="B1010" s="111">
        <v>9</v>
      </c>
      <c r="C1010" s="170" t="s">
        <v>91</v>
      </c>
      <c r="D1010" s="171" t="s">
        <v>998</v>
      </c>
      <c r="E1010" s="107" t="s">
        <v>265</v>
      </c>
      <c r="F1010" s="581">
        <v>43352</v>
      </c>
      <c r="G1010" s="107" t="s">
        <v>2226</v>
      </c>
      <c r="H1010" s="172">
        <v>7</v>
      </c>
      <c r="I1010" s="107" t="s">
        <v>972</v>
      </c>
      <c r="J1010" s="88">
        <v>3</v>
      </c>
      <c r="K1010" s="90" t="s">
        <v>3051</v>
      </c>
      <c r="M1010" s="2"/>
    </row>
    <row r="1011" spans="1:25" ht="13.5" customHeight="1">
      <c r="A1011" s="111">
        <v>2018</v>
      </c>
      <c r="B1011" s="111">
        <v>9</v>
      </c>
      <c r="C1011" s="170" t="s">
        <v>91</v>
      </c>
      <c r="D1011" s="171" t="s">
        <v>998</v>
      </c>
      <c r="E1011" s="107" t="s">
        <v>265</v>
      </c>
      <c r="F1011" s="581">
        <v>43352</v>
      </c>
      <c r="G1011" s="107" t="s">
        <v>2227</v>
      </c>
      <c r="H1011" s="172">
        <v>7</v>
      </c>
      <c r="I1011" s="107" t="s">
        <v>974</v>
      </c>
      <c r="J1011" s="88">
        <v>10</v>
      </c>
      <c r="K1011" s="90" t="s">
        <v>3052</v>
      </c>
      <c r="M1011" s="2"/>
    </row>
    <row r="1012" spans="1:25">
      <c r="A1012" s="111">
        <v>2018</v>
      </c>
      <c r="B1012" s="111">
        <v>9</v>
      </c>
      <c r="C1012" s="170" t="s">
        <v>91</v>
      </c>
      <c r="D1012" s="171" t="s">
        <v>998</v>
      </c>
      <c r="E1012" s="107" t="s">
        <v>265</v>
      </c>
      <c r="F1012" s="581">
        <v>43352</v>
      </c>
      <c r="G1012" s="107" t="s">
        <v>2228</v>
      </c>
      <c r="H1012" s="172">
        <v>7</v>
      </c>
      <c r="I1012" s="107" t="s">
        <v>976</v>
      </c>
      <c r="J1012" s="88">
        <v>7</v>
      </c>
      <c r="K1012" s="90" t="s">
        <v>3053</v>
      </c>
      <c r="M1012" s="2"/>
    </row>
    <row r="1013" spans="1:25">
      <c r="A1013" s="111">
        <v>2018</v>
      </c>
      <c r="B1013" s="111">
        <v>9</v>
      </c>
      <c r="C1013" s="170" t="s">
        <v>91</v>
      </c>
      <c r="D1013" s="171" t="s">
        <v>998</v>
      </c>
      <c r="E1013" s="107" t="s">
        <v>265</v>
      </c>
      <c r="F1013" s="581">
        <v>43352</v>
      </c>
      <c r="G1013" s="107" t="s">
        <v>2229</v>
      </c>
      <c r="H1013" s="172">
        <v>7</v>
      </c>
      <c r="I1013" s="107" t="s">
        <v>978</v>
      </c>
      <c r="J1013" s="88">
        <v>3</v>
      </c>
      <c r="K1013" s="90" t="s">
        <v>3054</v>
      </c>
      <c r="M1013" s="2"/>
    </row>
    <row r="1014" spans="1:25">
      <c r="A1014" s="111">
        <v>2018</v>
      </c>
      <c r="B1014" s="111">
        <v>10</v>
      </c>
      <c r="C1014" s="170" t="s">
        <v>91</v>
      </c>
      <c r="D1014" s="171" t="s">
        <v>998</v>
      </c>
      <c r="E1014" s="107" t="s">
        <v>819</v>
      </c>
      <c r="F1014" s="581">
        <v>43401</v>
      </c>
      <c r="G1014" s="107" t="s">
        <v>2230</v>
      </c>
      <c r="H1014" s="172">
        <v>0</v>
      </c>
      <c r="I1014" s="107" t="s">
        <v>503</v>
      </c>
      <c r="J1014" s="88">
        <v>3</v>
      </c>
      <c r="K1014" s="90" t="s">
        <v>3054</v>
      </c>
      <c r="L1014" s="113" t="s">
        <v>234</v>
      </c>
      <c r="M1014" s="2"/>
    </row>
    <row r="1015" spans="1:25" s="115" customFormat="1" ht="13.5" customHeight="1">
      <c r="A1015" s="111">
        <v>2018</v>
      </c>
      <c r="B1015" s="111"/>
      <c r="C1015" s="111"/>
      <c r="F1015" s="584"/>
      <c r="G1015" s="136"/>
      <c r="H1015" s="111">
        <f>SUM(H1008:H1014)</f>
        <v>38</v>
      </c>
      <c r="L1015" s="113"/>
      <c r="M1015" s="113"/>
      <c r="N1015" s="113"/>
      <c r="O1015" s="113"/>
      <c r="P1015" s="113"/>
      <c r="Q1015" s="113"/>
      <c r="R1015" s="113"/>
      <c r="S1015" s="113"/>
      <c r="T1015" s="113"/>
      <c r="U1015" s="113"/>
      <c r="V1015" s="113"/>
      <c r="W1015" s="113"/>
    </row>
    <row r="1016" spans="1:25" ht="13.5" customHeight="1">
      <c r="A1016" s="569" t="s">
        <v>46</v>
      </c>
      <c r="B1016" s="129"/>
      <c r="C1016" s="146"/>
      <c r="D1016" s="146" t="s">
        <v>1005</v>
      </c>
      <c r="E1016" s="570"/>
      <c r="F1016" s="571"/>
      <c r="G1016" s="572"/>
      <c r="H1016" s="129">
        <f>H999+H1007+H1015</f>
        <v>123</v>
      </c>
      <c r="I1016" s="573"/>
      <c r="M1016" s="93"/>
    </row>
    <row r="1017" spans="1:25" ht="13.5" customHeight="1">
      <c r="E1017" s="574"/>
      <c r="G1017" s="575"/>
      <c r="H1017" s="133"/>
      <c r="I1017" s="90"/>
      <c r="M1017" s="93"/>
    </row>
    <row r="1018" spans="1:25" ht="13.5" customHeight="1">
      <c r="A1018" s="341">
        <v>2016</v>
      </c>
      <c r="B1018" s="613">
        <v>3</v>
      </c>
      <c r="C1018" s="269" t="s">
        <v>164</v>
      </c>
      <c r="D1018" s="576" t="s">
        <v>1637</v>
      </c>
      <c r="E1018" s="269" t="s">
        <v>68</v>
      </c>
      <c r="F1018" s="576">
        <v>42448</v>
      </c>
      <c r="G1018" s="266" t="s">
        <v>3055</v>
      </c>
      <c r="H1018" s="277">
        <v>5</v>
      </c>
      <c r="I1018" s="269" t="s">
        <v>352</v>
      </c>
      <c r="J1018" s="269"/>
      <c r="L1018" s="271"/>
      <c r="M1018" s="470"/>
      <c r="N1018" s="195"/>
      <c r="O1018" s="271"/>
      <c r="P1018" s="271"/>
      <c r="Q1018" s="271"/>
      <c r="R1018" s="271"/>
      <c r="S1018" s="113"/>
      <c r="T1018" s="113"/>
      <c r="U1018" s="113"/>
      <c r="V1018" s="113"/>
      <c r="W1018" s="113"/>
      <c r="X1018" s="115"/>
      <c r="Y1018" s="115"/>
    </row>
    <row r="1019" spans="1:25" ht="13.5" customHeight="1">
      <c r="A1019" s="341">
        <v>2016</v>
      </c>
      <c r="B1019" s="613">
        <v>3</v>
      </c>
      <c r="C1019" s="269" t="s">
        <v>164</v>
      </c>
      <c r="D1019" s="576" t="s">
        <v>1637</v>
      </c>
      <c r="E1019" s="269" t="s">
        <v>68</v>
      </c>
      <c r="F1019" s="576">
        <v>42448</v>
      </c>
      <c r="G1019" s="266" t="s">
        <v>3056</v>
      </c>
      <c r="H1019" s="277">
        <v>5</v>
      </c>
      <c r="I1019" s="269" t="s">
        <v>354</v>
      </c>
      <c r="J1019" s="269"/>
      <c r="L1019" s="271"/>
      <c r="M1019" s="262"/>
      <c r="N1019" s="296"/>
      <c r="O1019" s="271"/>
      <c r="P1019" s="271"/>
      <c r="Q1019" s="271"/>
      <c r="R1019" s="271"/>
      <c r="S1019" s="352"/>
      <c r="T1019" s="352"/>
      <c r="U1019" s="352"/>
      <c r="V1019" s="352"/>
      <c r="W1019" s="352"/>
      <c r="X1019" s="353"/>
      <c r="Y1019" s="353"/>
    </row>
    <row r="1020" spans="1:25" ht="13.5" customHeight="1">
      <c r="A1020" s="341">
        <v>2016</v>
      </c>
      <c r="B1020" s="341">
        <v>6</v>
      </c>
      <c r="C1020" s="269" t="s">
        <v>164</v>
      </c>
      <c r="D1020" s="576" t="s">
        <v>1637</v>
      </c>
      <c r="E1020" s="269" t="s">
        <v>227</v>
      </c>
      <c r="F1020" s="576">
        <v>42533</v>
      </c>
      <c r="G1020" s="266" t="s">
        <v>3055</v>
      </c>
      <c r="H1020" s="341">
        <v>3</v>
      </c>
      <c r="I1020" s="372" t="s">
        <v>3057</v>
      </c>
      <c r="J1020" s="269"/>
      <c r="L1020" s="271"/>
      <c r="M1020" s="93"/>
      <c r="N1020" s="271"/>
      <c r="O1020" s="271"/>
      <c r="P1020" s="271"/>
      <c r="Q1020" s="113"/>
      <c r="R1020" s="113"/>
      <c r="S1020" s="352"/>
      <c r="T1020" s="352"/>
      <c r="U1020" s="352"/>
      <c r="V1020" s="352"/>
      <c r="W1020" s="352"/>
      <c r="X1020" s="353"/>
      <c r="Y1020" s="353"/>
    </row>
    <row r="1021" spans="1:25" ht="13.5" customHeight="1">
      <c r="A1021" s="341">
        <v>2016</v>
      </c>
      <c r="B1021" s="341"/>
      <c r="C1021" s="269"/>
      <c r="D1021" s="576"/>
      <c r="E1021" s="269"/>
      <c r="F1021" s="576"/>
      <c r="G1021" s="266"/>
      <c r="H1021" s="341">
        <f>SUM(H1018:H1020)</f>
        <v>13</v>
      </c>
      <c r="I1021" s="372"/>
      <c r="J1021" s="269"/>
      <c r="L1021" s="271"/>
      <c r="M1021" s="93"/>
      <c r="N1021" s="271"/>
      <c r="O1021" s="271"/>
      <c r="P1021" s="271"/>
      <c r="Q1021" s="113"/>
      <c r="R1021" s="113"/>
      <c r="S1021" s="352"/>
      <c r="T1021" s="352"/>
      <c r="U1021" s="352"/>
      <c r="V1021" s="352"/>
      <c r="W1021" s="352"/>
      <c r="X1021" s="353"/>
      <c r="Y1021" s="353"/>
    </row>
    <row r="1022" spans="1:25" ht="13.5" customHeight="1">
      <c r="A1022" s="129" t="s">
        <v>46</v>
      </c>
      <c r="B1022" s="129"/>
      <c r="C1022" s="146"/>
      <c r="D1022" s="571" t="s">
        <v>3058</v>
      </c>
      <c r="E1022" s="146"/>
      <c r="F1022" s="571"/>
      <c r="G1022" s="125"/>
      <c r="H1022" s="129">
        <f>H1021</f>
        <v>13</v>
      </c>
      <c r="I1022" s="573"/>
      <c r="M1022" s="93"/>
    </row>
    <row r="1023" spans="1:25" ht="13.5" customHeight="1">
      <c r="A1023" s="133"/>
      <c r="D1023" s="86"/>
      <c r="G1023" s="73"/>
      <c r="H1023" s="133"/>
      <c r="I1023" s="90"/>
      <c r="M1023" s="93"/>
    </row>
    <row r="1024" spans="1:25" s="115" customFormat="1" ht="13.5" customHeight="1">
      <c r="A1024" s="111">
        <v>2018</v>
      </c>
      <c r="B1024" s="579">
        <v>4</v>
      </c>
      <c r="C1024" s="170" t="s">
        <v>91</v>
      </c>
      <c r="D1024" s="615" t="s">
        <v>125</v>
      </c>
      <c r="E1024" s="107" t="s">
        <v>222</v>
      </c>
      <c r="F1024" s="581">
        <v>43163</v>
      </c>
      <c r="G1024" s="170" t="s">
        <v>2240</v>
      </c>
      <c r="H1024" s="111">
        <v>10</v>
      </c>
      <c r="I1024" s="115" t="s">
        <v>1007</v>
      </c>
      <c r="J1024" s="170">
        <v>10</v>
      </c>
      <c r="L1024" s="113"/>
      <c r="M1024" s="114"/>
      <c r="N1024" s="113"/>
      <c r="O1024" s="113"/>
      <c r="P1024" s="113"/>
      <c r="Q1024" s="113"/>
      <c r="R1024" s="113"/>
      <c r="S1024" s="113"/>
      <c r="T1024" s="113"/>
      <c r="U1024" s="113"/>
      <c r="V1024" s="113"/>
      <c r="W1024" s="113"/>
    </row>
    <row r="1025" spans="1:25" s="115" customFormat="1" ht="13.5" customHeight="1">
      <c r="A1025" s="111">
        <v>2018</v>
      </c>
      <c r="B1025" s="579">
        <v>10</v>
      </c>
      <c r="C1025" s="170" t="s">
        <v>91</v>
      </c>
      <c r="D1025" s="615" t="s">
        <v>125</v>
      </c>
      <c r="E1025" s="107" t="s">
        <v>319</v>
      </c>
      <c r="F1025" s="581">
        <v>43386</v>
      </c>
      <c r="G1025" s="170" t="s">
        <v>2241</v>
      </c>
      <c r="H1025" s="111">
        <v>5</v>
      </c>
      <c r="I1025" s="115" t="s">
        <v>236</v>
      </c>
      <c r="J1025" s="170"/>
      <c r="L1025" s="113"/>
      <c r="M1025" s="114"/>
      <c r="N1025" s="113"/>
      <c r="O1025" s="113"/>
      <c r="P1025" s="113"/>
      <c r="Q1025" s="113"/>
      <c r="R1025" s="113"/>
      <c r="S1025" s="113"/>
      <c r="T1025" s="113"/>
      <c r="U1025" s="113"/>
      <c r="V1025" s="113"/>
      <c r="W1025" s="113"/>
    </row>
    <row r="1026" spans="1:25" s="115" customFormat="1" ht="13.5" customHeight="1">
      <c r="A1026" s="111">
        <v>2018</v>
      </c>
      <c r="B1026" s="579">
        <v>10</v>
      </c>
      <c r="C1026" s="170" t="s">
        <v>91</v>
      </c>
      <c r="D1026" s="615" t="s">
        <v>125</v>
      </c>
      <c r="E1026" s="107" t="s">
        <v>319</v>
      </c>
      <c r="F1026" s="581">
        <v>43386</v>
      </c>
      <c r="G1026" s="170" t="s">
        <v>2241</v>
      </c>
      <c r="H1026" s="111">
        <v>5</v>
      </c>
      <c r="I1026" s="115" t="s">
        <v>273</v>
      </c>
      <c r="J1026" s="170"/>
      <c r="L1026" s="113"/>
      <c r="M1026" s="114"/>
      <c r="N1026" s="113"/>
      <c r="O1026" s="113"/>
      <c r="P1026" s="113"/>
      <c r="Q1026" s="113"/>
      <c r="R1026" s="113"/>
      <c r="S1026" s="113"/>
      <c r="T1026" s="113"/>
      <c r="U1026" s="113"/>
      <c r="V1026" s="113"/>
      <c r="W1026" s="113"/>
    </row>
    <row r="1027" spans="1:25" ht="13.5" customHeight="1">
      <c r="A1027" s="111">
        <v>2018</v>
      </c>
      <c r="B1027" s="565"/>
      <c r="C1027" s="152"/>
      <c r="D1027" s="583"/>
      <c r="E1027" s="116"/>
      <c r="F1027" s="567"/>
      <c r="G1027" s="152"/>
      <c r="H1027" s="111">
        <f>SUM(H1024:H1026)</f>
        <v>20</v>
      </c>
      <c r="I1027" s="340"/>
      <c r="J1027" s="152"/>
      <c r="M1027" s="189"/>
      <c r="N1027" s="261"/>
      <c r="O1027" s="271"/>
      <c r="P1027" s="271"/>
      <c r="Q1027" s="195"/>
      <c r="R1027" s="195"/>
      <c r="S1027" s="195"/>
      <c r="T1027" s="195"/>
      <c r="U1027" s="195"/>
      <c r="V1027" s="195"/>
      <c r="W1027" s="195"/>
      <c r="X1027" s="197"/>
      <c r="Y1027" s="197"/>
    </row>
    <row r="1028" spans="1:25" ht="13.5" customHeight="1">
      <c r="A1028" s="129" t="s">
        <v>46</v>
      </c>
      <c r="B1028" s="569"/>
      <c r="C1028" s="146"/>
      <c r="D1028" s="585" t="s">
        <v>1012</v>
      </c>
      <c r="E1028" s="125"/>
      <c r="F1028" s="571"/>
      <c r="G1028" s="146"/>
      <c r="H1028" s="129">
        <f>H1027</f>
        <v>20</v>
      </c>
      <c r="I1028" s="573"/>
      <c r="J1028" s="88" t="e">
        <f>#REF!+#REF!</f>
        <v>#REF!</v>
      </c>
      <c r="M1028" s="93"/>
    </row>
    <row r="1029" spans="1:25" ht="13.5" customHeight="1">
      <c r="A1029" s="133"/>
      <c r="D1029" s="86"/>
      <c r="G1029" s="73"/>
      <c r="H1029" s="133"/>
      <c r="I1029" s="90"/>
      <c r="M1029" s="93"/>
    </row>
    <row r="1030" spans="1:25" s="115" customFormat="1" ht="13.5" customHeight="1">
      <c r="A1030" s="111">
        <v>2018</v>
      </c>
      <c r="B1030" s="579">
        <v>11</v>
      </c>
      <c r="C1030" s="170" t="s">
        <v>53</v>
      </c>
      <c r="D1030" s="615" t="s">
        <v>79</v>
      </c>
      <c r="E1030" s="107" t="s">
        <v>461</v>
      </c>
      <c r="F1030" s="581">
        <v>43366</v>
      </c>
      <c r="G1030" s="170" t="s">
        <v>1013</v>
      </c>
      <c r="H1030" s="111">
        <v>5</v>
      </c>
      <c r="I1030" s="115" t="s">
        <v>248</v>
      </c>
      <c r="J1030" s="170"/>
      <c r="L1030" s="113"/>
      <c r="M1030" s="114"/>
      <c r="N1030" s="113"/>
      <c r="O1030" s="113"/>
      <c r="P1030" s="113"/>
      <c r="Q1030" s="113"/>
      <c r="R1030" s="113"/>
      <c r="S1030" s="113"/>
      <c r="T1030" s="113"/>
      <c r="U1030" s="113"/>
      <c r="V1030" s="113"/>
      <c r="W1030" s="113"/>
    </row>
    <row r="1031" spans="1:25" ht="13.5" customHeight="1">
      <c r="A1031" s="111">
        <v>2018</v>
      </c>
      <c r="B1031" s="565"/>
      <c r="C1031" s="152"/>
      <c r="D1031" s="583"/>
      <c r="E1031" s="116"/>
      <c r="F1031" s="567"/>
      <c r="G1031" s="152"/>
      <c r="H1031" s="111">
        <f>SUM(H1030:H1030)</f>
        <v>5</v>
      </c>
      <c r="I1031" s="340"/>
      <c r="J1031" s="152"/>
      <c r="M1031" s="189"/>
      <c r="N1031" s="261"/>
      <c r="O1031" s="271"/>
      <c r="P1031" s="271"/>
      <c r="Q1031" s="195"/>
      <c r="R1031" s="195"/>
      <c r="S1031" s="195"/>
      <c r="T1031" s="195"/>
      <c r="U1031" s="195"/>
      <c r="V1031" s="195"/>
      <c r="W1031" s="195"/>
      <c r="X1031" s="197"/>
      <c r="Y1031" s="197"/>
    </row>
    <row r="1032" spans="1:25" ht="13.5" customHeight="1">
      <c r="A1032" s="129" t="s">
        <v>46</v>
      </c>
      <c r="B1032" s="569"/>
      <c r="C1032" s="146"/>
      <c r="D1032" s="585" t="s">
        <v>1014</v>
      </c>
      <c r="E1032" s="125"/>
      <c r="F1032" s="571"/>
      <c r="G1032" s="146"/>
      <c r="H1032" s="129">
        <f>H1031</f>
        <v>5</v>
      </c>
      <c r="I1032" s="573"/>
      <c r="J1032" s="88" t="e">
        <f>#REF!+#REF!</f>
        <v>#REF!</v>
      </c>
      <c r="M1032" s="93"/>
    </row>
    <row r="1033" spans="1:25" ht="13.5" customHeight="1">
      <c r="A1033" s="133"/>
      <c r="B1033" s="84"/>
      <c r="D1033" s="586"/>
      <c r="E1033" s="73"/>
      <c r="G1033" s="88"/>
      <c r="H1033" s="90"/>
      <c r="I1033" s="90"/>
      <c r="M1033" s="93"/>
    </row>
    <row r="1034" spans="1:25" ht="13.5" customHeight="1">
      <c r="A1034" s="341">
        <v>2016</v>
      </c>
      <c r="B1034" s="341">
        <v>2</v>
      </c>
      <c r="C1034" s="269" t="s">
        <v>164</v>
      </c>
      <c r="D1034" s="269" t="s">
        <v>180</v>
      </c>
      <c r="E1034" s="269" t="s">
        <v>58</v>
      </c>
      <c r="F1034" s="576">
        <v>42414</v>
      </c>
      <c r="G1034" s="266" t="s">
        <v>3059</v>
      </c>
      <c r="H1034" s="277">
        <v>5</v>
      </c>
      <c r="I1034" s="269" t="s">
        <v>354</v>
      </c>
      <c r="J1034" s="269"/>
      <c r="L1034" s="271"/>
      <c r="M1034" s="93"/>
      <c r="N1034" s="670"/>
      <c r="O1034" s="113"/>
      <c r="P1034" s="113"/>
      <c r="Q1034" s="195"/>
      <c r="R1034" s="195"/>
      <c r="S1034" s="113"/>
      <c r="T1034" s="113"/>
      <c r="U1034" s="113"/>
      <c r="V1034" s="113"/>
      <c r="W1034" s="113"/>
      <c r="X1034" s="115"/>
      <c r="Y1034" s="115"/>
    </row>
    <row r="1035" spans="1:25" ht="13.5" customHeight="1">
      <c r="A1035" s="613">
        <v>2016</v>
      </c>
      <c r="B1035" s="341">
        <v>3</v>
      </c>
      <c r="C1035" s="269" t="s">
        <v>164</v>
      </c>
      <c r="D1035" s="269" t="s">
        <v>180</v>
      </c>
      <c r="E1035" s="576" t="s">
        <v>222</v>
      </c>
      <c r="F1035" s="576">
        <v>42435</v>
      </c>
      <c r="G1035" s="266" t="s">
        <v>3060</v>
      </c>
      <c r="H1035" s="277">
        <v>3</v>
      </c>
      <c r="I1035" s="372" t="s">
        <v>719</v>
      </c>
      <c r="J1035" s="269"/>
      <c r="L1035" s="271"/>
      <c r="M1035" s="262"/>
      <c r="N1035" s="670"/>
      <c r="O1035" s="352"/>
      <c r="P1035" s="352"/>
      <c r="Q1035" s="195"/>
      <c r="R1035" s="195"/>
      <c r="S1035" s="186"/>
      <c r="T1035" s="186"/>
      <c r="U1035" s="186"/>
      <c r="V1035" s="186"/>
      <c r="W1035" s="186"/>
      <c r="X1035" s="188"/>
      <c r="Y1035" s="188"/>
    </row>
    <row r="1036" spans="1:25" ht="13.5" customHeight="1">
      <c r="A1036" s="341">
        <v>2016</v>
      </c>
      <c r="B1036" s="341">
        <v>3</v>
      </c>
      <c r="C1036" s="269" t="s">
        <v>164</v>
      </c>
      <c r="D1036" s="269" t="s">
        <v>180</v>
      </c>
      <c r="E1036" s="269" t="s">
        <v>222</v>
      </c>
      <c r="F1036" s="576">
        <v>42435</v>
      </c>
      <c r="G1036" s="266" t="s">
        <v>3059</v>
      </c>
      <c r="H1036" s="277">
        <v>10</v>
      </c>
      <c r="I1036" s="372" t="s">
        <v>2335</v>
      </c>
      <c r="J1036" s="269"/>
      <c r="L1036" s="271"/>
      <c r="M1036" s="262"/>
      <c r="N1036" s="670"/>
      <c r="O1036" s="352"/>
      <c r="P1036" s="352"/>
      <c r="Q1036" s="195"/>
      <c r="R1036" s="195"/>
      <c r="S1036" s="113"/>
      <c r="T1036" s="113"/>
      <c r="U1036" s="113"/>
      <c r="V1036" s="113"/>
      <c r="W1036" s="113"/>
      <c r="X1036" s="115"/>
      <c r="Y1036" s="115"/>
    </row>
    <row r="1037" spans="1:25" ht="13.5" customHeight="1">
      <c r="A1037" s="341">
        <v>2016</v>
      </c>
      <c r="B1037" s="341">
        <v>5</v>
      </c>
      <c r="C1037" s="269" t="s">
        <v>164</v>
      </c>
      <c r="D1037" s="269" t="s">
        <v>180</v>
      </c>
      <c r="E1037" s="269" t="s">
        <v>255</v>
      </c>
      <c r="F1037" s="576">
        <v>42497</v>
      </c>
      <c r="G1037" s="266" t="s">
        <v>3060</v>
      </c>
      <c r="H1037" s="277">
        <v>5</v>
      </c>
      <c r="I1037" s="372" t="s">
        <v>342</v>
      </c>
      <c r="J1037" s="269"/>
      <c r="K1037" s="90" t="s">
        <v>2978</v>
      </c>
      <c r="L1037" s="271"/>
      <c r="M1037" s="262"/>
      <c r="N1037" s="670"/>
      <c r="O1037" s="195"/>
      <c r="P1037" s="195"/>
      <c r="S1037" s="271"/>
      <c r="T1037" s="271"/>
      <c r="U1037" s="271"/>
      <c r="V1037" s="271"/>
      <c r="W1037" s="271"/>
      <c r="X1037" s="372"/>
      <c r="Y1037" s="372"/>
    </row>
    <row r="1038" spans="1:25" ht="13.5" customHeight="1">
      <c r="A1038" s="341">
        <v>2016</v>
      </c>
      <c r="B1038" s="341"/>
      <c r="C1038" s="269"/>
      <c r="D1038" s="269"/>
      <c r="E1038" s="269"/>
      <c r="F1038" s="576"/>
      <c r="G1038" s="266"/>
      <c r="H1038" s="277">
        <f>SUM(H1034:H1037)</f>
        <v>23</v>
      </c>
      <c r="I1038" s="372"/>
      <c r="J1038" s="269"/>
      <c r="L1038" s="271"/>
      <c r="M1038" s="262"/>
      <c r="N1038" s="670"/>
      <c r="O1038" s="195"/>
      <c r="P1038" s="195"/>
      <c r="S1038" s="271"/>
      <c r="T1038" s="271"/>
      <c r="U1038" s="271"/>
      <c r="V1038" s="271"/>
      <c r="W1038" s="271"/>
      <c r="X1038" s="372"/>
      <c r="Y1038" s="372"/>
    </row>
    <row r="1039" spans="1:25" s="115" customFormat="1" ht="13.5" customHeight="1">
      <c r="A1039" s="111">
        <v>2018</v>
      </c>
      <c r="B1039" s="111">
        <v>11</v>
      </c>
      <c r="C1039" s="170" t="s">
        <v>164</v>
      </c>
      <c r="D1039" s="170" t="s">
        <v>180</v>
      </c>
      <c r="E1039" s="170" t="s">
        <v>112</v>
      </c>
      <c r="F1039" s="581">
        <v>43422</v>
      </c>
      <c r="G1039" s="107" t="s">
        <v>1015</v>
      </c>
      <c r="H1039" s="172">
        <v>0</v>
      </c>
      <c r="I1039" s="115" t="s">
        <v>391</v>
      </c>
      <c r="J1039" s="170"/>
      <c r="K1039" s="115" t="s">
        <v>2978</v>
      </c>
      <c r="L1039" s="113" t="s">
        <v>234</v>
      </c>
      <c r="M1039" s="114"/>
      <c r="N1039" s="113"/>
      <c r="O1039" s="113"/>
      <c r="P1039" s="113"/>
      <c r="Q1039" s="113"/>
      <c r="R1039" s="113"/>
      <c r="S1039" s="113"/>
      <c r="T1039" s="113"/>
      <c r="U1039" s="113"/>
      <c r="V1039" s="113"/>
      <c r="W1039" s="113"/>
    </row>
    <row r="1040" spans="1:25" s="115" customFormat="1" ht="13.5" customHeight="1">
      <c r="A1040" s="111">
        <v>2018</v>
      </c>
      <c r="B1040" s="111"/>
      <c r="C1040" s="170"/>
      <c r="D1040" s="170"/>
      <c r="E1040" s="170"/>
      <c r="F1040" s="581"/>
      <c r="G1040" s="107"/>
      <c r="H1040" s="172">
        <f>SUM(H1039)</f>
        <v>0</v>
      </c>
      <c r="J1040" s="170"/>
      <c r="L1040" s="113"/>
      <c r="M1040" s="114"/>
      <c r="N1040" s="113"/>
      <c r="O1040" s="113"/>
      <c r="P1040" s="113"/>
      <c r="Q1040" s="113"/>
      <c r="R1040" s="113"/>
      <c r="S1040" s="113"/>
      <c r="T1040" s="113"/>
      <c r="U1040" s="113"/>
      <c r="V1040" s="113"/>
      <c r="W1040" s="113"/>
    </row>
    <row r="1041" spans="1:25" ht="13.5" customHeight="1">
      <c r="A1041" s="129" t="s">
        <v>46</v>
      </c>
      <c r="B1041" s="129"/>
      <c r="C1041" s="146"/>
      <c r="D1041" s="146" t="s">
        <v>1018</v>
      </c>
      <c r="E1041" s="146"/>
      <c r="F1041" s="571"/>
      <c r="G1041" s="125"/>
      <c r="H1041" s="264">
        <f>H1040</f>
        <v>0</v>
      </c>
      <c r="I1041" s="573"/>
      <c r="M1041" s="93"/>
    </row>
    <row r="1042" spans="1:25" ht="13.5" customHeight="1">
      <c r="A1042" s="153"/>
      <c r="B1042" s="153"/>
      <c r="C1042" s="157"/>
      <c r="D1042" s="157"/>
      <c r="E1042" s="157"/>
      <c r="F1042" s="617"/>
      <c r="G1042" s="154"/>
      <c r="H1042" s="280"/>
      <c r="I1042" s="123"/>
      <c r="M1042" s="93"/>
    </row>
    <row r="1043" spans="1:25" s="115" customFormat="1">
      <c r="A1043" s="111">
        <v>2018</v>
      </c>
      <c r="B1043" s="111">
        <v>11</v>
      </c>
      <c r="C1043" s="170" t="s">
        <v>164</v>
      </c>
      <c r="D1043" s="115" t="s">
        <v>206</v>
      </c>
      <c r="E1043" s="115" t="s">
        <v>112</v>
      </c>
      <c r="F1043" s="584">
        <v>43422</v>
      </c>
      <c r="G1043" s="136" t="s">
        <v>1019</v>
      </c>
      <c r="H1043" s="111">
        <v>0</v>
      </c>
      <c r="I1043" s="115" t="s">
        <v>831</v>
      </c>
      <c r="L1043" s="113" t="s">
        <v>234</v>
      </c>
      <c r="M1043" s="113"/>
      <c r="N1043" s="113"/>
      <c r="O1043" s="113"/>
      <c r="P1043" s="113"/>
      <c r="Q1043" s="113"/>
      <c r="R1043" s="113"/>
      <c r="S1043" s="113"/>
      <c r="T1043" s="113"/>
      <c r="U1043" s="113"/>
      <c r="V1043" s="113"/>
      <c r="W1043" s="113"/>
    </row>
    <row r="1044" spans="1:25" s="115" customFormat="1">
      <c r="A1044" s="111">
        <v>2018</v>
      </c>
      <c r="B1044" s="111">
        <v>11</v>
      </c>
      <c r="C1044" s="170" t="s">
        <v>164</v>
      </c>
      <c r="D1044" s="115" t="s">
        <v>206</v>
      </c>
      <c r="E1044" s="115" t="s">
        <v>112</v>
      </c>
      <c r="F1044" s="584">
        <v>43422</v>
      </c>
      <c r="G1044" s="136" t="s">
        <v>1020</v>
      </c>
      <c r="H1044" s="111">
        <v>5</v>
      </c>
      <c r="I1044" s="115" t="s">
        <v>414</v>
      </c>
      <c r="L1044" s="113"/>
      <c r="M1044" s="113"/>
      <c r="N1044" s="113"/>
      <c r="O1044" s="113"/>
      <c r="P1044" s="113"/>
      <c r="Q1044" s="113"/>
      <c r="R1044" s="113"/>
      <c r="S1044" s="113"/>
      <c r="T1044" s="113"/>
      <c r="U1044" s="113"/>
      <c r="V1044" s="113"/>
      <c r="W1044" s="113"/>
    </row>
    <row r="1045" spans="1:25" ht="13.5" customHeight="1">
      <c r="A1045" s="111">
        <v>2018</v>
      </c>
      <c r="B1045" s="565"/>
      <c r="C1045" s="152"/>
      <c r="D1045" s="583"/>
      <c r="E1045" s="116"/>
      <c r="F1045" s="567"/>
      <c r="G1045" s="152"/>
      <c r="H1045" s="111">
        <f>SUM(H1043:H1044)</f>
        <v>5</v>
      </c>
      <c r="I1045" s="340"/>
      <c r="J1045" s="152"/>
      <c r="M1045" s="189"/>
      <c r="N1045" s="261"/>
      <c r="O1045" s="271"/>
      <c r="P1045" s="271"/>
      <c r="Q1045" s="195"/>
      <c r="R1045" s="195"/>
      <c r="S1045" s="195"/>
      <c r="T1045" s="195"/>
      <c r="U1045" s="195"/>
      <c r="V1045" s="195"/>
      <c r="W1045" s="195"/>
      <c r="X1045" s="197"/>
      <c r="Y1045" s="197"/>
    </row>
    <row r="1046" spans="1:25" ht="13.5" customHeight="1">
      <c r="A1046" s="129" t="s">
        <v>46</v>
      </c>
      <c r="B1046" s="569"/>
      <c r="C1046" s="146"/>
      <c r="D1046" s="585" t="s">
        <v>1021</v>
      </c>
      <c r="E1046" s="125"/>
      <c r="F1046" s="571"/>
      <c r="G1046" s="146"/>
      <c r="H1046" s="129">
        <f>H1045</f>
        <v>5</v>
      </c>
      <c r="I1046" s="573"/>
      <c r="J1046" s="88" t="e">
        <f>#REF!+#REF!</f>
        <v>#REF!</v>
      </c>
      <c r="M1046" s="93"/>
    </row>
    <row r="1047" spans="1:25" ht="13.5" customHeight="1">
      <c r="A1047" s="133"/>
      <c r="G1047" s="73"/>
      <c r="I1047" s="90"/>
      <c r="M1047" s="93"/>
    </row>
    <row r="1048" spans="1:25" ht="13.5" customHeight="1">
      <c r="A1048" s="587">
        <v>2016</v>
      </c>
      <c r="B1048" s="588">
        <v>3</v>
      </c>
      <c r="C1048" s="589" t="s">
        <v>91</v>
      </c>
      <c r="D1048" s="589" t="s">
        <v>101</v>
      </c>
      <c r="E1048" s="590" t="s">
        <v>222</v>
      </c>
      <c r="F1048" s="590">
        <v>42435</v>
      </c>
      <c r="G1048" s="592" t="s">
        <v>3061</v>
      </c>
      <c r="H1048" s="621">
        <v>7</v>
      </c>
      <c r="I1048" s="271" t="s">
        <v>1683</v>
      </c>
      <c r="J1048" s="338"/>
      <c r="K1048" s="670" t="s">
        <v>3062</v>
      </c>
      <c r="M1048" s="262"/>
      <c r="N1048" s="186"/>
      <c r="O1048" s="195"/>
      <c r="P1048" s="195"/>
      <c r="Q1048" s="113"/>
      <c r="R1048" s="113"/>
      <c r="S1048" s="186"/>
      <c r="T1048" s="186"/>
      <c r="U1048" s="186"/>
      <c r="V1048" s="186"/>
      <c r="W1048" s="186"/>
      <c r="X1048" s="188"/>
      <c r="Y1048" s="188"/>
    </row>
    <row r="1049" spans="1:25" ht="13.5" customHeight="1">
      <c r="A1049" s="588">
        <v>2016</v>
      </c>
      <c r="B1049" s="588">
        <v>6</v>
      </c>
      <c r="C1049" s="589" t="s">
        <v>91</v>
      </c>
      <c r="D1049" s="590" t="s">
        <v>101</v>
      </c>
      <c r="E1049" s="589" t="s">
        <v>227</v>
      </c>
      <c r="F1049" s="590">
        <v>42533</v>
      </c>
      <c r="G1049" s="592" t="s">
        <v>3063</v>
      </c>
      <c r="H1049" s="588">
        <v>3</v>
      </c>
      <c r="I1049" s="271" t="s">
        <v>3064</v>
      </c>
      <c r="J1049" s="589"/>
      <c r="K1049" s="2"/>
      <c r="M1049" s="93"/>
      <c r="N1049" s="271"/>
      <c r="O1049" s="195"/>
      <c r="P1049" s="195"/>
      <c r="Q1049" s="113"/>
      <c r="R1049" s="113"/>
      <c r="S1049" s="352"/>
      <c r="T1049" s="352"/>
      <c r="U1049" s="352"/>
      <c r="V1049" s="352"/>
      <c r="W1049" s="352"/>
      <c r="X1049" s="353"/>
      <c r="Y1049" s="353"/>
    </row>
    <row r="1050" spans="1:25" ht="13.5" customHeight="1">
      <c r="A1050" s="588">
        <v>2016</v>
      </c>
      <c r="B1050" s="588">
        <v>10</v>
      </c>
      <c r="C1050" s="589" t="s">
        <v>91</v>
      </c>
      <c r="D1050" s="590" t="s">
        <v>101</v>
      </c>
      <c r="E1050" s="589" t="s">
        <v>819</v>
      </c>
      <c r="F1050" s="590">
        <v>42666</v>
      </c>
      <c r="G1050" s="592" t="s">
        <v>3065</v>
      </c>
      <c r="H1050" s="588">
        <v>5</v>
      </c>
      <c r="I1050" s="271" t="s">
        <v>244</v>
      </c>
      <c r="J1050" s="589"/>
      <c r="K1050" s="2"/>
      <c r="M1050" s="93"/>
      <c r="Q1050" s="186"/>
      <c r="R1050" s="186"/>
      <c r="S1050" s="186"/>
      <c r="T1050" s="186"/>
      <c r="U1050" s="186"/>
      <c r="V1050" s="186"/>
      <c r="W1050" s="186"/>
      <c r="X1050" s="188"/>
      <c r="Y1050" s="188"/>
    </row>
    <row r="1051" spans="1:25" ht="13.5" customHeight="1">
      <c r="A1051" s="588">
        <v>2016</v>
      </c>
      <c r="B1051" s="588"/>
      <c r="C1051" s="589"/>
      <c r="D1051" s="590"/>
      <c r="E1051" s="589"/>
      <c r="F1051" s="590"/>
      <c r="G1051" s="592"/>
      <c r="H1051" s="588">
        <f>SUM(H1048:H1050)</f>
        <v>15</v>
      </c>
      <c r="I1051" s="271"/>
      <c r="J1051" s="589"/>
      <c r="K1051" s="2"/>
      <c r="M1051" s="93"/>
      <c r="Q1051" s="186"/>
      <c r="R1051" s="186"/>
      <c r="S1051" s="186"/>
      <c r="T1051" s="186"/>
      <c r="U1051" s="186"/>
      <c r="V1051" s="186"/>
      <c r="W1051" s="186"/>
      <c r="X1051" s="188"/>
      <c r="Y1051" s="188"/>
    </row>
    <row r="1052" spans="1:25" ht="13.5" customHeight="1">
      <c r="A1052" s="593">
        <v>2017</v>
      </c>
      <c r="B1052" s="598">
        <v>5</v>
      </c>
      <c r="C1052" s="594" t="s">
        <v>91</v>
      </c>
      <c r="D1052" s="595" t="s">
        <v>101</v>
      </c>
      <c r="E1052" s="596" t="s">
        <v>227</v>
      </c>
      <c r="F1052" s="597">
        <v>42876</v>
      </c>
      <c r="G1052" s="594" t="s">
        <v>3066</v>
      </c>
      <c r="H1052" s="593">
        <v>7</v>
      </c>
      <c r="I1052" s="261" t="s">
        <v>3067</v>
      </c>
      <c r="J1052" s="594"/>
      <c r="K1052" s="2"/>
      <c r="M1052" s="189"/>
      <c r="N1052" s="195"/>
      <c r="O1052" s="195"/>
      <c r="P1052" s="195"/>
      <c r="Q1052" s="186"/>
      <c r="R1052" s="186"/>
      <c r="S1052" s="186"/>
      <c r="T1052" s="186"/>
      <c r="U1052" s="186"/>
      <c r="V1052" s="186"/>
      <c r="W1052" s="186"/>
      <c r="X1052" s="188"/>
      <c r="Y1052" s="188"/>
    </row>
    <row r="1053" spans="1:25" ht="13.5" customHeight="1">
      <c r="A1053" s="593">
        <v>2017</v>
      </c>
      <c r="B1053" s="598"/>
      <c r="C1053" s="594"/>
      <c r="D1053" s="595"/>
      <c r="E1053" s="596"/>
      <c r="F1053" s="597"/>
      <c r="G1053" s="594"/>
      <c r="H1053" s="593">
        <f>SUM(H1052)</f>
        <v>7</v>
      </c>
      <c r="I1053" s="261"/>
      <c r="J1053" s="594"/>
      <c r="K1053" s="2"/>
      <c r="M1053" s="189"/>
      <c r="N1053" s="195"/>
      <c r="O1053" s="195"/>
      <c r="P1053" s="195"/>
      <c r="Q1053" s="186"/>
      <c r="R1053" s="186"/>
      <c r="S1053" s="186"/>
      <c r="T1053" s="186"/>
      <c r="U1053" s="186"/>
      <c r="V1053" s="186"/>
      <c r="W1053" s="186"/>
      <c r="X1053" s="188"/>
      <c r="Y1053" s="188"/>
    </row>
    <row r="1054" spans="1:25" s="115" customFormat="1" ht="13.5" customHeight="1">
      <c r="A1054" s="599">
        <v>2018</v>
      </c>
      <c r="B1054" s="600">
        <v>4</v>
      </c>
      <c r="C1054" s="375" t="s">
        <v>164</v>
      </c>
      <c r="D1054" s="601" t="s">
        <v>101</v>
      </c>
      <c r="E1054" s="602" t="s">
        <v>222</v>
      </c>
      <c r="F1054" s="603">
        <v>43163</v>
      </c>
      <c r="G1054" s="375" t="s">
        <v>3068</v>
      </c>
      <c r="H1054" s="599">
        <v>10</v>
      </c>
      <c r="I1054" s="113" t="s">
        <v>1901</v>
      </c>
      <c r="J1054" s="375"/>
      <c r="K1054" s="113"/>
      <c r="L1054" s="2" t="s">
        <v>2773</v>
      </c>
      <c r="M1054" s="114"/>
      <c r="N1054" s="113"/>
      <c r="O1054" s="113"/>
      <c r="P1054" s="113"/>
      <c r="Q1054" s="113"/>
      <c r="R1054" s="113"/>
      <c r="S1054" s="113"/>
      <c r="T1054" s="113"/>
      <c r="U1054" s="113"/>
      <c r="V1054" s="113"/>
      <c r="W1054" s="113"/>
    </row>
    <row r="1055" spans="1:25" ht="13.5" customHeight="1">
      <c r="A1055" s="599">
        <v>2018</v>
      </c>
      <c r="B1055" s="600">
        <v>4</v>
      </c>
      <c r="C1055" s="375" t="s">
        <v>164</v>
      </c>
      <c r="D1055" s="601" t="s">
        <v>101</v>
      </c>
      <c r="E1055" s="602" t="s">
        <v>222</v>
      </c>
      <c r="F1055" s="603">
        <v>43163</v>
      </c>
      <c r="G1055" s="375" t="s">
        <v>3069</v>
      </c>
      <c r="H1055" s="599">
        <v>7</v>
      </c>
      <c r="I1055" s="113" t="s">
        <v>1683</v>
      </c>
      <c r="J1055" s="594"/>
      <c r="K1055" s="2"/>
      <c r="M1055" s="189"/>
      <c r="N1055" s="195"/>
      <c r="O1055" s="195"/>
      <c r="P1055" s="195"/>
      <c r="Q1055" s="186"/>
      <c r="R1055" s="186"/>
      <c r="S1055" s="186"/>
      <c r="T1055" s="186"/>
      <c r="U1055" s="186"/>
      <c r="V1055" s="186"/>
      <c r="W1055" s="186"/>
      <c r="X1055" s="188"/>
      <c r="Y1055" s="188"/>
    </row>
    <row r="1056" spans="1:25" s="115" customFormat="1">
      <c r="A1056" s="599">
        <v>2018</v>
      </c>
      <c r="B1056" s="599">
        <v>5</v>
      </c>
      <c r="C1056" s="375" t="s">
        <v>164</v>
      </c>
      <c r="D1056" s="113" t="s">
        <v>101</v>
      </c>
      <c r="E1056" s="113" t="s">
        <v>227</v>
      </c>
      <c r="F1056" s="604">
        <v>43240</v>
      </c>
      <c r="G1056" s="605" t="s">
        <v>3070</v>
      </c>
      <c r="H1056" s="599">
        <v>7</v>
      </c>
      <c r="I1056" s="113" t="s">
        <v>3071</v>
      </c>
      <c r="J1056" s="113"/>
      <c r="K1056" s="113"/>
      <c r="L1056" s="113"/>
      <c r="M1056" s="113"/>
      <c r="N1056" s="113"/>
      <c r="O1056" s="113"/>
      <c r="P1056" s="113"/>
      <c r="Q1056" s="113"/>
      <c r="R1056" s="113"/>
      <c r="S1056" s="113"/>
      <c r="T1056" s="113"/>
      <c r="U1056" s="113"/>
      <c r="V1056" s="113"/>
      <c r="W1056" s="113"/>
    </row>
    <row r="1057" spans="1:25" s="115" customFormat="1">
      <c r="A1057" s="599">
        <v>2018</v>
      </c>
      <c r="B1057" s="599">
        <v>5</v>
      </c>
      <c r="C1057" s="375" t="s">
        <v>164</v>
      </c>
      <c r="D1057" s="113" t="s">
        <v>101</v>
      </c>
      <c r="E1057" s="113" t="s">
        <v>227</v>
      </c>
      <c r="F1057" s="604">
        <v>43240</v>
      </c>
      <c r="G1057" s="605" t="s">
        <v>3072</v>
      </c>
      <c r="H1057" s="599">
        <v>3</v>
      </c>
      <c r="I1057" s="113" t="s">
        <v>3073</v>
      </c>
      <c r="J1057" s="113"/>
      <c r="K1057" s="113"/>
      <c r="L1057" s="113"/>
      <c r="M1057" s="113"/>
      <c r="N1057" s="113"/>
      <c r="O1057" s="113"/>
      <c r="P1057" s="113"/>
      <c r="Q1057" s="113"/>
      <c r="R1057" s="113"/>
      <c r="S1057" s="113"/>
      <c r="T1057" s="113"/>
      <c r="U1057" s="113"/>
      <c r="V1057" s="113"/>
      <c r="W1057" s="113"/>
    </row>
    <row r="1058" spans="1:25" s="115" customFormat="1">
      <c r="A1058" s="599">
        <v>2018</v>
      </c>
      <c r="B1058" s="599">
        <v>5</v>
      </c>
      <c r="C1058" s="375" t="s">
        <v>164</v>
      </c>
      <c r="D1058" s="113" t="s">
        <v>101</v>
      </c>
      <c r="E1058" s="113" t="s">
        <v>227</v>
      </c>
      <c r="F1058" s="604">
        <v>43240</v>
      </c>
      <c r="G1058" s="605" t="s">
        <v>3074</v>
      </c>
      <c r="H1058" s="599">
        <v>10</v>
      </c>
      <c r="I1058" s="113" t="s">
        <v>3075</v>
      </c>
      <c r="J1058" s="113"/>
      <c r="K1058" s="113"/>
      <c r="L1058" s="113"/>
      <c r="M1058" s="113"/>
      <c r="N1058" s="113"/>
      <c r="O1058" s="113"/>
      <c r="P1058" s="113"/>
      <c r="Q1058" s="113"/>
      <c r="R1058" s="113"/>
      <c r="S1058" s="113"/>
      <c r="T1058" s="113"/>
      <c r="U1058" s="113"/>
      <c r="V1058" s="113"/>
      <c r="W1058" s="113"/>
    </row>
    <row r="1059" spans="1:25" s="115" customFormat="1">
      <c r="A1059" s="599">
        <v>2018</v>
      </c>
      <c r="B1059" s="599">
        <v>5</v>
      </c>
      <c r="C1059" s="375" t="s">
        <v>164</v>
      </c>
      <c r="D1059" s="113" t="s">
        <v>101</v>
      </c>
      <c r="E1059" s="113" t="s">
        <v>227</v>
      </c>
      <c r="F1059" s="604">
        <v>43240</v>
      </c>
      <c r="G1059" s="605" t="s">
        <v>3076</v>
      </c>
      <c r="H1059" s="599">
        <v>10</v>
      </c>
      <c r="I1059" s="113" t="s">
        <v>3077</v>
      </c>
      <c r="J1059" s="113"/>
      <c r="K1059" s="113"/>
      <c r="L1059" s="113"/>
      <c r="M1059" s="113"/>
      <c r="N1059" s="113"/>
      <c r="O1059" s="113"/>
      <c r="P1059" s="113"/>
      <c r="Q1059" s="113"/>
      <c r="R1059" s="113"/>
      <c r="S1059" s="113"/>
      <c r="T1059" s="113"/>
      <c r="U1059" s="113"/>
      <c r="V1059" s="113"/>
      <c r="W1059" s="113"/>
    </row>
    <row r="1060" spans="1:25" s="115" customFormat="1">
      <c r="A1060" s="599">
        <v>2018</v>
      </c>
      <c r="B1060" s="599">
        <v>10</v>
      </c>
      <c r="C1060" s="375" t="s">
        <v>164</v>
      </c>
      <c r="D1060" s="113" t="s">
        <v>101</v>
      </c>
      <c r="E1060" s="113" t="s">
        <v>819</v>
      </c>
      <c r="F1060" s="604">
        <v>43401</v>
      </c>
      <c r="G1060" s="605" t="s">
        <v>3078</v>
      </c>
      <c r="H1060" s="599">
        <v>5</v>
      </c>
      <c r="I1060" s="113" t="s">
        <v>3079</v>
      </c>
      <c r="J1060" s="113"/>
      <c r="K1060" s="113"/>
      <c r="L1060" s="113"/>
      <c r="M1060" s="113"/>
      <c r="N1060" s="113"/>
      <c r="O1060" s="113"/>
      <c r="P1060" s="113"/>
      <c r="Q1060" s="113"/>
      <c r="R1060" s="113"/>
      <c r="S1060" s="113"/>
      <c r="T1060" s="113"/>
      <c r="U1060" s="113"/>
      <c r="V1060" s="113"/>
      <c r="W1060" s="113"/>
    </row>
    <row r="1061" spans="1:25" s="115" customFormat="1">
      <c r="A1061" s="599">
        <v>2018</v>
      </c>
      <c r="B1061" s="599">
        <v>10</v>
      </c>
      <c r="C1061" s="375" t="s">
        <v>164</v>
      </c>
      <c r="D1061" s="113" t="s">
        <v>101</v>
      </c>
      <c r="E1061" s="113" t="s">
        <v>819</v>
      </c>
      <c r="F1061" s="604">
        <v>43401</v>
      </c>
      <c r="G1061" s="605" t="s">
        <v>3078</v>
      </c>
      <c r="H1061" s="599">
        <v>5</v>
      </c>
      <c r="I1061" s="113" t="s">
        <v>352</v>
      </c>
      <c r="J1061" s="113"/>
      <c r="K1061" s="113"/>
      <c r="L1061" s="113"/>
      <c r="M1061" s="113"/>
      <c r="N1061" s="113"/>
      <c r="O1061" s="113"/>
      <c r="P1061" s="113"/>
      <c r="Q1061" s="113"/>
      <c r="R1061" s="113"/>
      <c r="S1061" s="113"/>
      <c r="T1061" s="113"/>
      <c r="U1061" s="113"/>
      <c r="V1061" s="113"/>
      <c r="W1061" s="113"/>
    </row>
    <row r="1062" spans="1:25" s="115" customFormat="1">
      <c r="A1062" s="599">
        <v>2018</v>
      </c>
      <c r="B1062" s="599">
        <v>10</v>
      </c>
      <c r="C1062" s="375" t="s">
        <v>164</v>
      </c>
      <c r="D1062" s="113" t="s">
        <v>101</v>
      </c>
      <c r="E1062" s="113" t="s">
        <v>819</v>
      </c>
      <c r="F1062" s="604">
        <v>43401</v>
      </c>
      <c r="G1062" s="605" t="s">
        <v>3080</v>
      </c>
      <c r="H1062" s="599">
        <v>0</v>
      </c>
      <c r="I1062" s="113" t="s">
        <v>342</v>
      </c>
      <c r="J1062" s="113"/>
      <c r="K1062" s="113"/>
      <c r="L1062" s="113" t="s">
        <v>234</v>
      </c>
      <c r="M1062" s="113"/>
      <c r="N1062" s="113"/>
      <c r="O1062" s="113"/>
      <c r="P1062" s="113"/>
      <c r="Q1062" s="113"/>
      <c r="R1062" s="113"/>
      <c r="S1062" s="113"/>
      <c r="T1062" s="113"/>
      <c r="U1062" s="113"/>
      <c r="V1062" s="113"/>
      <c r="W1062" s="113"/>
    </row>
    <row r="1063" spans="1:25" s="115" customFormat="1">
      <c r="A1063" s="599">
        <v>2018</v>
      </c>
      <c r="B1063" s="599">
        <v>10</v>
      </c>
      <c r="C1063" s="375" t="s">
        <v>164</v>
      </c>
      <c r="D1063" s="113" t="s">
        <v>101</v>
      </c>
      <c r="E1063" s="113" t="s">
        <v>819</v>
      </c>
      <c r="F1063" s="604">
        <v>43401</v>
      </c>
      <c r="G1063" s="605" t="s">
        <v>3080</v>
      </c>
      <c r="H1063" s="599">
        <v>0</v>
      </c>
      <c r="I1063" s="113" t="s">
        <v>354</v>
      </c>
      <c r="J1063" s="113"/>
      <c r="K1063" s="113"/>
      <c r="L1063" s="113" t="s">
        <v>234</v>
      </c>
      <c r="M1063" s="113"/>
      <c r="N1063" s="113"/>
      <c r="O1063" s="113"/>
      <c r="P1063" s="113"/>
      <c r="Q1063" s="113"/>
      <c r="R1063" s="113"/>
      <c r="S1063" s="113"/>
      <c r="T1063" s="113"/>
      <c r="U1063" s="113"/>
      <c r="V1063" s="113"/>
      <c r="W1063" s="113"/>
    </row>
    <row r="1064" spans="1:25" ht="13.5" customHeight="1">
      <c r="A1064" s="599">
        <v>2018</v>
      </c>
      <c r="B1064" s="598"/>
      <c r="C1064" s="594"/>
      <c r="D1064" s="595"/>
      <c r="E1064" s="596"/>
      <c r="F1064" s="597"/>
      <c r="G1064" s="375"/>
      <c r="H1064" s="599">
        <f>SUM(H1054:H1061)</f>
        <v>57</v>
      </c>
      <c r="I1064" s="113"/>
      <c r="J1064" s="594"/>
      <c r="K1064" s="2"/>
      <c r="M1064" s="189"/>
      <c r="N1064" s="195"/>
      <c r="O1064" s="195"/>
      <c r="P1064" s="195"/>
      <c r="Q1064" s="186"/>
      <c r="R1064" s="186"/>
      <c r="S1064" s="186"/>
      <c r="T1064" s="186"/>
      <c r="U1064" s="186"/>
      <c r="V1064" s="186"/>
      <c r="W1064" s="186"/>
      <c r="X1064" s="188"/>
      <c r="Y1064" s="188"/>
    </row>
    <row r="1065" spans="1:25" ht="13.5" customHeight="1">
      <c r="A1065" s="606" t="s">
        <v>46</v>
      </c>
      <c r="B1065" s="607"/>
      <c r="C1065" s="608"/>
      <c r="D1065" s="609" t="s">
        <v>1032</v>
      </c>
      <c r="E1065" s="610"/>
      <c r="F1065" s="611"/>
      <c r="G1065" s="608"/>
      <c r="H1065" s="606">
        <f>H1051+H1053+H1064</f>
        <v>79</v>
      </c>
      <c r="I1065" s="612"/>
      <c r="J1065" s="338"/>
      <c r="K1065" s="2"/>
      <c r="M1065" s="93"/>
    </row>
    <row r="1066" spans="1:25" ht="13.5" customHeight="1">
      <c r="A1066" s="133"/>
      <c r="B1066" s="84"/>
      <c r="D1066" s="586"/>
      <c r="E1066" s="73"/>
      <c r="G1066" s="88"/>
      <c r="H1066" s="133"/>
      <c r="I1066" s="90"/>
      <c r="M1066" s="93"/>
    </row>
    <row r="1067" spans="1:25" ht="13.5" customHeight="1">
      <c r="A1067" s="565">
        <v>2017</v>
      </c>
      <c r="B1067" s="199">
        <v>3</v>
      </c>
      <c r="C1067" s="152" t="s">
        <v>164</v>
      </c>
      <c r="D1067" s="152" t="s">
        <v>201</v>
      </c>
      <c r="E1067" s="566" t="s">
        <v>222</v>
      </c>
      <c r="F1067" s="567">
        <v>42799</v>
      </c>
      <c r="G1067" s="568" t="s">
        <v>2245</v>
      </c>
      <c r="H1067" s="199">
        <v>3</v>
      </c>
      <c r="I1067" s="340" t="s">
        <v>861</v>
      </c>
      <c r="J1067" s="152"/>
      <c r="K1067" s="340"/>
      <c r="L1067" s="261"/>
      <c r="M1067" s="189"/>
      <c r="N1067" s="261"/>
      <c r="O1067" s="195"/>
      <c r="P1067" s="195"/>
      <c r="Q1067" s="296"/>
      <c r="R1067" s="296"/>
      <c r="S1067" s="296"/>
      <c r="T1067" s="296"/>
      <c r="U1067" s="296"/>
      <c r="V1067" s="296"/>
      <c r="W1067" s="296"/>
      <c r="X1067" s="472"/>
      <c r="Y1067" s="472"/>
    </row>
    <row r="1068" spans="1:25" ht="13.5" customHeight="1">
      <c r="A1068" s="565">
        <v>2017</v>
      </c>
      <c r="B1068" s="199"/>
      <c r="C1068" s="152"/>
      <c r="D1068" s="152"/>
      <c r="E1068" s="566"/>
      <c r="F1068" s="567"/>
      <c r="G1068" s="568"/>
      <c r="H1068" s="199">
        <v>3</v>
      </c>
      <c r="I1068" s="340"/>
      <c r="J1068" s="152"/>
      <c r="K1068" s="340"/>
      <c r="L1068" s="261"/>
      <c r="M1068" s="189"/>
      <c r="N1068" s="261"/>
      <c r="O1068" s="195"/>
      <c r="P1068" s="195"/>
      <c r="Q1068" s="296"/>
      <c r="R1068" s="296"/>
      <c r="S1068" s="296"/>
      <c r="T1068" s="296"/>
      <c r="U1068" s="296"/>
      <c r="V1068" s="296"/>
      <c r="W1068" s="296"/>
      <c r="X1068" s="472"/>
      <c r="Y1068" s="472"/>
    </row>
    <row r="1069" spans="1:25" s="115" customFormat="1">
      <c r="A1069" s="111">
        <v>2018</v>
      </c>
      <c r="B1069" s="111">
        <v>5</v>
      </c>
      <c r="C1069" s="170" t="s">
        <v>164</v>
      </c>
      <c r="D1069" s="115" t="s">
        <v>201</v>
      </c>
      <c r="E1069" s="115" t="s">
        <v>227</v>
      </c>
      <c r="F1069" s="584">
        <v>43240</v>
      </c>
      <c r="G1069" s="136" t="s">
        <v>2246</v>
      </c>
      <c r="H1069" s="111">
        <v>7</v>
      </c>
      <c r="I1069" s="115" t="s">
        <v>1034</v>
      </c>
      <c r="L1069" s="113"/>
      <c r="M1069" s="113"/>
      <c r="N1069" s="113"/>
      <c r="O1069" s="113"/>
      <c r="P1069" s="113"/>
      <c r="Q1069" s="113"/>
      <c r="R1069" s="113"/>
      <c r="S1069" s="113"/>
      <c r="T1069" s="113"/>
      <c r="U1069" s="113"/>
      <c r="V1069" s="113"/>
      <c r="W1069" s="113"/>
    </row>
    <row r="1070" spans="1:25" s="115" customFormat="1">
      <c r="A1070" s="111">
        <v>2018</v>
      </c>
      <c r="B1070" s="111"/>
      <c r="C1070" s="111"/>
      <c r="F1070" s="584"/>
      <c r="G1070" s="136"/>
      <c r="H1070" s="111">
        <f>SUM(H1069)</f>
        <v>7</v>
      </c>
      <c r="L1070" s="113"/>
      <c r="M1070" s="113"/>
      <c r="N1070" s="113"/>
      <c r="O1070" s="113"/>
      <c r="P1070" s="113"/>
      <c r="Q1070" s="113"/>
      <c r="R1070" s="113"/>
      <c r="S1070" s="113"/>
      <c r="T1070" s="113"/>
      <c r="U1070" s="113"/>
      <c r="V1070" s="113"/>
      <c r="W1070" s="113"/>
    </row>
    <row r="1071" spans="1:25" ht="13.5" customHeight="1">
      <c r="A1071" s="569" t="s">
        <v>46</v>
      </c>
      <c r="B1071" s="129"/>
      <c r="C1071" s="146"/>
      <c r="D1071" s="146" t="s">
        <v>1035</v>
      </c>
      <c r="E1071" s="570"/>
      <c r="F1071" s="571"/>
      <c r="G1071" s="572"/>
      <c r="H1071" s="129">
        <f>H1068+H1070</f>
        <v>10</v>
      </c>
      <c r="I1071" s="573"/>
      <c r="M1071" s="93"/>
    </row>
    <row r="1072" spans="1:25" ht="13.5" customHeight="1">
      <c r="E1072" s="574"/>
      <c r="G1072" s="575"/>
      <c r="H1072" s="133"/>
      <c r="I1072" s="90"/>
      <c r="M1072" s="93"/>
    </row>
    <row r="1073" spans="1:25" ht="13.5" customHeight="1">
      <c r="A1073" s="613">
        <v>2016</v>
      </c>
      <c r="B1073" s="341">
        <v>3</v>
      </c>
      <c r="C1073" s="269" t="s">
        <v>91</v>
      </c>
      <c r="D1073" s="269" t="s">
        <v>185</v>
      </c>
      <c r="E1073" s="576" t="s">
        <v>222</v>
      </c>
      <c r="F1073" s="576">
        <v>42435</v>
      </c>
      <c r="G1073" s="266" t="s">
        <v>3081</v>
      </c>
      <c r="H1073" s="277">
        <v>10</v>
      </c>
      <c r="I1073" s="372" t="s">
        <v>363</v>
      </c>
      <c r="J1073" s="269"/>
      <c r="L1073" s="271"/>
      <c r="M1073" s="262"/>
      <c r="N1073" s="195"/>
      <c r="O1073" s="195"/>
      <c r="P1073" s="195"/>
      <c r="Q1073" s="261"/>
      <c r="R1073" s="261"/>
      <c r="S1073" s="261"/>
      <c r="T1073" s="261"/>
      <c r="U1073" s="261"/>
      <c r="V1073" s="261"/>
      <c r="W1073" s="261"/>
      <c r="X1073" s="340"/>
      <c r="Y1073" s="340"/>
    </row>
    <row r="1074" spans="1:25" ht="13.5" customHeight="1">
      <c r="A1074" s="613">
        <v>2016</v>
      </c>
      <c r="B1074" s="341">
        <v>6</v>
      </c>
      <c r="C1074" s="269" t="s">
        <v>91</v>
      </c>
      <c r="D1074" s="269" t="s">
        <v>185</v>
      </c>
      <c r="E1074" s="576" t="s">
        <v>2702</v>
      </c>
      <c r="F1074" s="576">
        <v>42540</v>
      </c>
      <c r="G1074" s="266" t="s">
        <v>2253</v>
      </c>
      <c r="H1074" s="277">
        <v>15</v>
      </c>
      <c r="I1074" s="372" t="s">
        <v>3082</v>
      </c>
      <c r="J1074" s="269"/>
      <c r="L1074" s="271"/>
      <c r="M1074" s="296"/>
      <c r="N1074" s="271"/>
      <c r="Q1074" s="271"/>
      <c r="R1074" s="271"/>
      <c r="S1074" s="113"/>
      <c r="T1074" s="113"/>
      <c r="U1074" s="113"/>
      <c r="V1074" s="113"/>
      <c r="W1074" s="113"/>
      <c r="X1074" s="115"/>
      <c r="Y1074" s="115"/>
    </row>
    <row r="1075" spans="1:25" ht="13.5" customHeight="1">
      <c r="A1075" s="613">
        <v>2016</v>
      </c>
      <c r="B1075" s="341">
        <v>10</v>
      </c>
      <c r="C1075" s="269" t="s">
        <v>91</v>
      </c>
      <c r="D1075" s="269" t="s">
        <v>185</v>
      </c>
      <c r="E1075" s="576" t="s">
        <v>227</v>
      </c>
      <c r="F1075" s="576">
        <v>42652</v>
      </c>
      <c r="G1075" s="614" t="s">
        <v>3083</v>
      </c>
      <c r="H1075" s="341">
        <v>7</v>
      </c>
      <c r="I1075" s="372" t="s">
        <v>2214</v>
      </c>
      <c r="J1075" s="269"/>
      <c r="L1075" s="271"/>
      <c r="M1075" s="262"/>
      <c r="N1075" s="271"/>
      <c r="O1075" s="113"/>
      <c r="P1075" s="113"/>
      <c r="Q1075" s="352"/>
      <c r="R1075" s="352"/>
      <c r="S1075" s="113"/>
      <c r="T1075" s="113"/>
      <c r="U1075" s="113"/>
      <c r="V1075" s="113"/>
      <c r="W1075" s="113"/>
      <c r="X1075" s="115"/>
      <c r="Y1075" s="115"/>
    </row>
    <row r="1076" spans="1:25" ht="13.5" customHeight="1">
      <c r="A1076" s="613">
        <v>2016</v>
      </c>
      <c r="B1076" s="341">
        <v>10</v>
      </c>
      <c r="C1076" s="269" t="s">
        <v>91</v>
      </c>
      <c r="D1076" s="269" t="s">
        <v>185</v>
      </c>
      <c r="E1076" s="576" t="s">
        <v>227</v>
      </c>
      <c r="F1076" s="576">
        <v>42652</v>
      </c>
      <c r="G1076" s="614" t="s">
        <v>3084</v>
      </c>
      <c r="H1076" s="341">
        <v>3</v>
      </c>
      <c r="I1076" s="372" t="s">
        <v>2216</v>
      </c>
      <c r="J1076" s="269"/>
      <c r="L1076" s="271"/>
      <c r="M1076" s="262"/>
      <c r="N1076" s="195"/>
      <c r="O1076" s="113"/>
      <c r="P1076" s="113"/>
      <c r="Q1076" s="261"/>
      <c r="R1076" s="261"/>
      <c r="S1076" s="261"/>
      <c r="T1076" s="261"/>
      <c r="U1076" s="261"/>
      <c r="V1076" s="261"/>
      <c r="W1076" s="261"/>
      <c r="X1076" s="340"/>
      <c r="Y1076" s="340"/>
    </row>
    <row r="1077" spans="1:25" ht="13.5" customHeight="1">
      <c r="A1077" s="613">
        <v>2016</v>
      </c>
      <c r="B1077" s="341">
        <v>10</v>
      </c>
      <c r="C1077" s="269" t="s">
        <v>91</v>
      </c>
      <c r="D1077" s="269" t="s">
        <v>185</v>
      </c>
      <c r="E1077" s="576" t="s">
        <v>227</v>
      </c>
      <c r="F1077" s="576">
        <v>42652</v>
      </c>
      <c r="G1077" s="614" t="s">
        <v>3085</v>
      </c>
      <c r="H1077" s="341">
        <v>7</v>
      </c>
      <c r="I1077" s="372" t="s">
        <v>2711</v>
      </c>
      <c r="J1077" s="269"/>
      <c r="L1077" s="271"/>
      <c r="M1077" s="262"/>
      <c r="N1077" s="195"/>
      <c r="O1077" s="113"/>
      <c r="P1077" s="113"/>
      <c r="Q1077" s="186"/>
      <c r="R1077" s="186"/>
      <c r="S1077" s="352"/>
      <c r="T1077" s="352"/>
      <c r="U1077" s="352"/>
      <c r="V1077" s="352"/>
      <c r="W1077" s="352"/>
      <c r="X1077" s="353"/>
      <c r="Y1077" s="353"/>
    </row>
    <row r="1078" spans="1:25" ht="13.5" customHeight="1">
      <c r="A1078" s="613">
        <v>2016</v>
      </c>
      <c r="B1078" s="341">
        <v>10</v>
      </c>
      <c r="C1078" s="269" t="s">
        <v>91</v>
      </c>
      <c r="D1078" s="269" t="s">
        <v>185</v>
      </c>
      <c r="E1078" s="576" t="s">
        <v>227</v>
      </c>
      <c r="F1078" s="576">
        <v>42652</v>
      </c>
      <c r="G1078" s="614" t="s">
        <v>3086</v>
      </c>
      <c r="H1078" s="341">
        <v>3</v>
      </c>
      <c r="I1078" s="372" t="s">
        <v>3087</v>
      </c>
      <c r="J1078" s="269"/>
      <c r="L1078" s="271"/>
      <c r="M1078" s="262"/>
      <c r="N1078" s="374"/>
      <c r="O1078" s="113"/>
      <c r="P1078" s="113"/>
      <c r="Q1078" s="271"/>
      <c r="R1078" s="271"/>
      <c r="S1078" s="113"/>
      <c r="T1078" s="113"/>
      <c r="U1078" s="113"/>
      <c r="V1078" s="113"/>
      <c r="W1078" s="113"/>
      <c r="X1078" s="115"/>
      <c r="Y1078" s="115"/>
    </row>
    <row r="1079" spans="1:25" ht="13.5" customHeight="1">
      <c r="A1079" s="613">
        <v>2016</v>
      </c>
      <c r="B1079" s="341"/>
      <c r="C1079" s="269"/>
      <c r="D1079" s="269"/>
      <c r="E1079" s="576"/>
      <c r="F1079" s="576"/>
      <c r="G1079" s="614"/>
      <c r="H1079" s="341">
        <f>SUM(H1073:H1078)</f>
        <v>45</v>
      </c>
      <c r="I1079" s="372"/>
      <c r="J1079" s="269"/>
      <c r="L1079" s="271"/>
      <c r="M1079" s="262"/>
      <c r="N1079" s="374"/>
      <c r="O1079" s="113"/>
      <c r="P1079" s="113"/>
      <c r="Q1079" s="271"/>
      <c r="R1079" s="271"/>
      <c r="S1079" s="113"/>
      <c r="T1079" s="113"/>
      <c r="U1079" s="113"/>
      <c r="V1079" s="113"/>
      <c r="W1079" s="113"/>
      <c r="X1079" s="115"/>
      <c r="Y1079" s="115"/>
    </row>
    <row r="1080" spans="1:25" ht="13.5" customHeight="1">
      <c r="A1080" s="565">
        <v>2017</v>
      </c>
      <c r="B1080" s="199">
        <v>3</v>
      </c>
      <c r="C1080" s="152" t="s">
        <v>91</v>
      </c>
      <c r="D1080" s="152" t="s">
        <v>185</v>
      </c>
      <c r="E1080" s="566" t="s">
        <v>222</v>
      </c>
      <c r="F1080" s="567">
        <v>42799</v>
      </c>
      <c r="G1080" s="568" t="s">
        <v>2247</v>
      </c>
      <c r="H1080" s="199">
        <v>3</v>
      </c>
      <c r="I1080" s="340" t="s">
        <v>344</v>
      </c>
      <c r="J1080" s="152"/>
      <c r="K1080" s="340"/>
      <c r="L1080" s="261"/>
      <c r="M1080" s="189"/>
      <c r="N1080" s="271"/>
      <c r="O1080" s="186"/>
      <c r="P1080" s="186"/>
      <c r="Q1080" s="113"/>
      <c r="R1080" s="113"/>
      <c r="S1080" s="352"/>
      <c r="T1080" s="352"/>
      <c r="U1080" s="352"/>
      <c r="V1080" s="352"/>
      <c r="W1080" s="352"/>
      <c r="X1080" s="353"/>
      <c r="Y1080" s="353"/>
    </row>
    <row r="1081" spans="1:25" ht="13.5" customHeight="1">
      <c r="A1081" s="199">
        <v>2017</v>
      </c>
      <c r="B1081" s="565">
        <v>5</v>
      </c>
      <c r="C1081" s="152" t="s">
        <v>91</v>
      </c>
      <c r="D1081" s="583" t="s">
        <v>185</v>
      </c>
      <c r="E1081" s="116" t="s">
        <v>227</v>
      </c>
      <c r="F1081" s="567">
        <v>42876</v>
      </c>
      <c r="G1081" s="152" t="s">
        <v>1036</v>
      </c>
      <c r="H1081" s="199">
        <v>10</v>
      </c>
      <c r="I1081" s="340" t="s">
        <v>2248</v>
      </c>
      <c r="J1081" s="152"/>
      <c r="M1081" s="189"/>
      <c r="N1081" s="195"/>
      <c r="O1081" s="186"/>
      <c r="P1081" s="186"/>
      <c r="Q1081" s="113"/>
      <c r="R1081" s="113"/>
      <c r="S1081" s="195"/>
      <c r="T1081" s="195"/>
      <c r="U1081" s="195"/>
      <c r="V1081" s="195"/>
      <c r="W1081" s="195"/>
      <c r="X1081" s="197"/>
      <c r="Y1081" s="197"/>
    </row>
    <row r="1082" spans="1:25" ht="13.5" customHeight="1">
      <c r="A1082" s="199">
        <v>2017</v>
      </c>
      <c r="B1082" s="565">
        <v>5</v>
      </c>
      <c r="C1082" s="152" t="s">
        <v>91</v>
      </c>
      <c r="D1082" s="583" t="s">
        <v>185</v>
      </c>
      <c r="E1082" s="116" t="s">
        <v>227</v>
      </c>
      <c r="F1082" s="567">
        <v>42876</v>
      </c>
      <c r="G1082" s="152" t="s">
        <v>2249</v>
      </c>
      <c r="H1082" s="199">
        <v>7</v>
      </c>
      <c r="I1082" s="340" t="s">
        <v>2250</v>
      </c>
      <c r="J1082" s="152"/>
      <c r="M1082" s="189"/>
      <c r="N1082" s="195"/>
      <c r="O1082" s="296"/>
      <c r="P1082" s="296"/>
      <c r="Q1082" s="113"/>
      <c r="R1082" s="113"/>
      <c r="S1082" s="195"/>
      <c r="T1082" s="195"/>
      <c r="U1082" s="195"/>
      <c r="V1082" s="195"/>
      <c r="W1082" s="195"/>
      <c r="X1082" s="197"/>
      <c r="Y1082" s="197"/>
    </row>
    <row r="1083" spans="1:25" ht="13.5" customHeight="1">
      <c r="A1083" s="199">
        <v>2017</v>
      </c>
      <c r="B1083" s="565">
        <v>5</v>
      </c>
      <c r="C1083" s="152" t="s">
        <v>91</v>
      </c>
      <c r="D1083" s="583" t="s">
        <v>185</v>
      </c>
      <c r="E1083" s="116" t="s">
        <v>227</v>
      </c>
      <c r="F1083" s="567">
        <v>42876</v>
      </c>
      <c r="G1083" s="152" t="s">
        <v>2251</v>
      </c>
      <c r="H1083" s="199">
        <v>3</v>
      </c>
      <c r="I1083" s="340" t="s">
        <v>2252</v>
      </c>
      <c r="J1083" s="152"/>
      <c r="M1083" s="189"/>
      <c r="N1083" s="195"/>
      <c r="O1083" s="271"/>
      <c r="P1083" s="271"/>
      <c r="Q1083" s="113"/>
      <c r="R1083" s="113"/>
      <c r="S1083" s="195"/>
      <c r="T1083" s="195"/>
      <c r="U1083" s="195"/>
      <c r="V1083" s="195"/>
      <c r="W1083" s="195"/>
      <c r="X1083" s="197"/>
      <c r="Y1083" s="197"/>
    </row>
    <row r="1084" spans="1:25" ht="13.5" customHeight="1">
      <c r="A1084" s="199">
        <v>2017</v>
      </c>
      <c r="B1084" s="565">
        <v>11</v>
      </c>
      <c r="C1084" s="152" t="s">
        <v>91</v>
      </c>
      <c r="D1084" s="583" t="s">
        <v>185</v>
      </c>
      <c r="E1084" s="116" t="s">
        <v>500</v>
      </c>
      <c r="F1084" s="567">
        <v>43051</v>
      </c>
      <c r="G1084" s="152" t="s">
        <v>2253</v>
      </c>
      <c r="H1084" s="199">
        <v>5</v>
      </c>
      <c r="I1084" s="340" t="s">
        <v>342</v>
      </c>
      <c r="J1084" s="152"/>
      <c r="K1084" s="90" t="s">
        <v>2978</v>
      </c>
      <c r="M1084" s="189"/>
      <c r="N1084" s="195"/>
      <c r="O1084" s="271"/>
      <c r="P1084" s="271"/>
      <c r="Q1084" s="113"/>
      <c r="R1084" s="113"/>
      <c r="S1084" s="195"/>
      <c r="T1084" s="195"/>
      <c r="U1084" s="195"/>
      <c r="V1084" s="195"/>
      <c r="W1084" s="195"/>
      <c r="X1084" s="197"/>
      <c r="Y1084" s="197"/>
    </row>
    <row r="1085" spans="1:25" ht="13.5" customHeight="1">
      <c r="A1085" s="199">
        <v>2017</v>
      </c>
      <c r="B1085" s="565">
        <v>11</v>
      </c>
      <c r="C1085" s="152" t="s">
        <v>91</v>
      </c>
      <c r="D1085" s="583" t="s">
        <v>185</v>
      </c>
      <c r="E1085" s="116" t="s">
        <v>1309</v>
      </c>
      <c r="F1085" s="567">
        <v>43064</v>
      </c>
      <c r="G1085" s="152" t="s">
        <v>2254</v>
      </c>
      <c r="H1085" s="199">
        <v>5</v>
      </c>
      <c r="I1085" s="340" t="s">
        <v>273</v>
      </c>
      <c r="J1085" s="152"/>
      <c r="M1085" s="189"/>
      <c r="N1085" s="195"/>
      <c r="O1085" s="271"/>
      <c r="P1085" s="271"/>
      <c r="Q1085" s="113"/>
      <c r="R1085" s="113"/>
      <c r="S1085" s="195"/>
      <c r="T1085" s="195"/>
      <c r="U1085" s="195"/>
      <c r="V1085" s="195"/>
      <c r="W1085" s="195"/>
      <c r="X1085" s="197"/>
      <c r="Y1085" s="197"/>
    </row>
    <row r="1086" spans="1:25" ht="13.5" customHeight="1">
      <c r="A1086" s="199">
        <v>2017</v>
      </c>
      <c r="B1086" s="565"/>
      <c r="C1086" s="152"/>
      <c r="D1086" s="583"/>
      <c r="E1086" s="116"/>
      <c r="F1086" s="567"/>
      <c r="G1086" s="152"/>
      <c r="H1086" s="199">
        <f>SUM(H1080:H1085)</f>
        <v>33</v>
      </c>
      <c r="I1086" s="340"/>
      <c r="J1086" s="152"/>
      <c r="M1086" s="189"/>
      <c r="N1086" s="195"/>
      <c r="O1086" s="271"/>
      <c r="P1086" s="271"/>
      <c r="Q1086" s="113"/>
      <c r="R1086" s="113"/>
      <c r="S1086" s="195"/>
      <c r="T1086" s="195"/>
      <c r="U1086" s="195"/>
      <c r="V1086" s="195"/>
      <c r="W1086" s="195"/>
      <c r="X1086" s="197"/>
      <c r="Y1086" s="197"/>
    </row>
    <row r="1087" spans="1:25" s="115" customFormat="1" ht="13.5" customHeight="1">
      <c r="A1087" s="111">
        <v>2018</v>
      </c>
      <c r="B1087" s="579">
        <v>4</v>
      </c>
      <c r="C1087" s="170" t="s">
        <v>91</v>
      </c>
      <c r="D1087" s="615" t="s">
        <v>185</v>
      </c>
      <c r="E1087" s="107" t="s">
        <v>222</v>
      </c>
      <c r="F1087" s="581">
        <v>43163</v>
      </c>
      <c r="G1087" s="170" t="s">
        <v>2255</v>
      </c>
      <c r="H1087" s="111">
        <v>3</v>
      </c>
      <c r="I1087" s="115" t="s">
        <v>1037</v>
      </c>
      <c r="J1087" s="170"/>
      <c r="L1087" s="113"/>
      <c r="M1087" s="114"/>
      <c r="N1087" s="113"/>
      <c r="O1087" s="113"/>
      <c r="P1087" s="113"/>
      <c r="Q1087" s="113"/>
      <c r="R1087" s="113"/>
      <c r="S1087" s="113"/>
      <c r="T1087" s="113"/>
      <c r="U1087" s="113"/>
      <c r="V1087" s="113"/>
      <c r="W1087" s="113"/>
    </row>
    <row r="1088" spans="1:25" s="115" customFormat="1" ht="13.5" customHeight="1">
      <c r="A1088" s="111">
        <v>2018</v>
      </c>
      <c r="B1088" s="579">
        <v>4</v>
      </c>
      <c r="C1088" s="170" t="s">
        <v>91</v>
      </c>
      <c r="D1088" s="615" t="s">
        <v>185</v>
      </c>
      <c r="E1088" s="107" t="s">
        <v>222</v>
      </c>
      <c r="F1088" s="581">
        <v>43163</v>
      </c>
      <c r="G1088" s="170" t="s">
        <v>2256</v>
      </c>
      <c r="H1088" s="111">
        <v>7</v>
      </c>
      <c r="I1088" s="115" t="s">
        <v>1039</v>
      </c>
      <c r="J1088" s="170"/>
      <c r="L1088" s="113"/>
      <c r="M1088" s="114"/>
      <c r="N1088" s="113"/>
      <c r="O1088" s="113"/>
      <c r="P1088" s="113"/>
      <c r="Q1088" s="113"/>
      <c r="R1088" s="113"/>
      <c r="S1088" s="113"/>
      <c r="T1088" s="113"/>
      <c r="U1088" s="113"/>
      <c r="V1088" s="113"/>
      <c r="W1088" s="113"/>
    </row>
    <row r="1089" spans="1:25">
      <c r="A1089" s="111">
        <v>2018</v>
      </c>
      <c r="B1089" s="111">
        <v>9</v>
      </c>
      <c r="C1089" s="170" t="s">
        <v>91</v>
      </c>
      <c r="D1089" s="171" t="s">
        <v>185</v>
      </c>
      <c r="E1089" s="107" t="s">
        <v>265</v>
      </c>
      <c r="F1089" s="581">
        <v>43352</v>
      </c>
      <c r="G1089" s="107" t="s">
        <v>2257</v>
      </c>
      <c r="H1089" s="172">
        <v>7</v>
      </c>
      <c r="I1089" s="107" t="s">
        <v>1041</v>
      </c>
      <c r="J1089" s="88">
        <v>7</v>
      </c>
      <c r="K1089" s="90" t="s">
        <v>3088</v>
      </c>
      <c r="M1089" s="2"/>
    </row>
    <row r="1090" spans="1:25">
      <c r="A1090" s="111">
        <v>2018</v>
      </c>
      <c r="B1090" s="111">
        <v>9</v>
      </c>
      <c r="C1090" s="170" t="s">
        <v>91</v>
      </c>
      <c r="D1090" s="171" t="s">
        <v>185</v>
      </c>
      <c r="E1090" s="107" t="s">
        <v>265</v>
      </c>
      <c r="F1090" s="581">
        <v>43352</v>
      </c>
      <c r="G1090" s="107" t="s">
        <v>2258</v>
      </c>
      <c r="H1090" s="172">
        <v>3</v>
      </c>
      <c r="I1090" s="107" t="s">
        <v>991</v>
      </c>
      <c r="J1090" s="88">
        <v>3</v>
      </c>
      <c r="K1090" s="90" t="s">
        <v>3089</v>
      </c>
      <c r="M1090" s="2"/>
    </row>
    <row r="1091" spans="1:25" ht="13.5" customHeight="1">
      <c r="A1091" s="111">
        <v>2018</v>
      </c>
      <c r="B1091" s="565"/>
      <c r="C1091" s="152"/>
      <c r="D1091" s="583"/>
      <c r="E1091" s="116"/>
      <c r="F1091" s="567"/>
      <c r="G1091" s="152"/>
      <c r="H1091" s="111">
        <f>SUM(H1087:H1090)</f>
        <v>20</v>
      </c>
      <c r="I1091" s="340"/>
      <c r="J1091" s="152"/>
      <c r="M1091" s="189"/>
      <c r="N1091" s="195"/>
      <c r="O1091" s="271"/>
      <c r="P1091" s="271"/>
      <c r="Q1091" s="113"/>
      <c r="R1091" s="113"/>
      <c r="S1091" s="195"/>
      <c r="T1091" s="195"/>
      <c r="U1091" s="195"/>
      <c r="V1091" s="195"/>
      <c r="W1091" s="195"/>
      <c r="X1091" s="197"/>
      <c r="Y1091" s="197"/>
    </row>
    <row r="1092" spans="1:25" ht="13.5" customHeight="1">
      <c r="A1092" s="129" t="s">
        <v>46</v>
      </c>
      <c r="B1092" s="569"/>
      <c r="C1092" s="146"/>
      <c r="D1092" s="585" t="s">
        <v>1045</v>
      </c>
      <c r="E1092" s="125"/>
      <c r="F1092" s="571"/>
      <c r="G1092" s="146"/>
      <c r="H1092" s="129">
        <f>H1079+H1086+H1091</f>
        <v>98</v>
      </c>
      <c r="I1092" s="573"/>
      <c r="M1092" s="93"/>
    </row>
    <row r="1093" spans="1:25" ht="13.5" customHeight="1">
      <c r="A1093" s="133"/>
      <c r="B1093" s="84"/>
      <c r="D1093" s="586"/>
      <c r="E1093" s="73"/>
      <c r="G1093" s="88"/>
      <c r="H1093" s="133"/>
      <c r="I1093" s="90"/>
      <c r="M1093" s="93"/>
    </row>
    <row r="1094" spans="1:25" ht="13.5" customHeight="1">
      <c r="A1094" s="565">
        <v>2017</v>
      </c>
      <c r="B1094" s="199">
        <v>3</v>
      </c>
      <c r="C1094" s="152" t="s">
        <v>53</v>
      </c>
      <c r="D1094" s="152" t="s">
        <v>67</v>
      </c>
      <c r="E1094" s="566" t="s">
        <v>222</v>
      </c>
      <c r="F1094" s="567">
        <v>42799</v>
      </c>
      <c r="G1094" s="568" t="s">
        <v>2261</v>
      </c>
      <c r="H1094" s="199">
        <v>7</v>
      </c>
      <c r="I1094" s="340" t="s">
        <v>465</v>
      </c>
      <c r="J1094" s="152"/>
      <c r="K1094" s="340"/>
      <c r="L1094" s="261"/>
      <c r="M1094" s="189"/>
      <c r="N1094" s="352"/>
      <c r="O1094" s="261"/>
      <c r="P1094" s="261"/>
      <c r="Q1094" s="113"/>
      <c r="R1094" s="113"/>
      <c r="S1094" s="195"/>
      <c r="T1094" s="195"/>
      <c r="U1094" s="195"/>
      <c r="V1094" s="195"/>
      <c r="W1094" s="195"/>
      <c r="X1094" s="197"/>
      <c r="Y1094" s="197"/>
    </row>
    <row r="1095" spans="1:25" ht="13.5" customHeight="1">
      <c r="A1095" s="565">
        <v>2017</v>
      </c>
      <c r="B1095" s="199"/>
      <c r="C1095" s="152"/>
      <c r="D1095" s="152"/>
      <c r="E1095" s="566"/>
      <c r="F1095" s="567"/>
      <c r="G1095" s="568"/>
      <c r="H1095" s="199">
        <v>7</v>
      </c>
      <c r="I1095" s="340"/>
      <c r="J1095" s="152"/>
      <c r="K1095" s="340"/>
      <c r="L1095" s="261"/>
      <c r="M1095" s="189"/>
      <c r="N1095" s="352"/>
      <c r="O1095" s="261"/>
      <c r="P1095" s="261"/>
      <c r="Q1095" s="113"/>
      <c r="R1095" s="113"/>
      <c r="S1095" s="195"/>
      <c r="T1095" s="195"/>
      <c r="U1095" s="195"/>
      <c r="V1095" s="195"/>
      <c r="W1095" s="195"/>
      <c r="X1095" s="197"/>
      <c r="Y1095" s="197"/>
    </row>
    <row r="1096" spans="1:25" s="115" customFormat="1" ht="13.5" customHeight="1">
      <c r="A1096" s="111">
        <v>2018</v>
      </c>
      <c r="B1096" s="579">
        <v>4</v>
      </c>
      <c r="C1096" s="170" t="s">
        <v>53</v>
      </c>
      <c r="D1096" s="615" t="s">
        <v>67</v>
      </c>
      <c r="E1096" s="107" t="s">
        <v>222</v>
      </c>
      <c r="F1096" s="581">
        <v>43163</v>
      </c>
      <c r="G1096" s="170" t="s">
        <v>1055</v>
      </c>
      <c r="H1096" s="111">
        <v>10</v>
      </c>
      <c r="I1096" s="115" t="s">
        <v>1056</v>
      </c>
      <c r="J1096" s="170"/>
      <c r="L1096" s="113"/>
      <c r="M1096" s="114"/>
      <c r="N1096" s="113"/>
      <c r="O1096" s="113"/>
      <c r="P1096" s="113"/>
      <c r="Q1096" s="113"/>
      <c r="R1096" s="113"/>
      <c r="S1096" s="113"/>
      <c r="T1096" s="113"/>
      <c r="U1096" s="113"/>
      <c r="V1096" s="113"/>
      <c r="W1096" s="113"/>
    </row>
    <row r="1097" spans="1:25" ht="13.5" customHeight="1">
      <c r="A1097" s="111">
        <v>2018</v>
      </c>
      <c r="B1097" s="199"/>
      <c r="C1097" s="152"/>
      <c r="D1097" s="152"/>
      <c r="E1097" s="566"/>
      <c r="F1097" s="567"/>
      <c r="G1097" s="568"/>
      <c r="H1097" s="111">
        <f>SUM(H1096)</f>
        <v>10</v>
      </c>
      <c r="I1097" s="340"/>
      <c r="J1097" s="152"/>
      <c r="K1097" s="340"/>
      <c r="L1097" s="261"/>
      <c r="M1097" s="189"/>
      <c r="N1097" s="352"/>
      <c r="O1097" s="261"/>
      <c r="P1097" s="261"/>
      <c r="Q1097" s="113"/>
      <c r="R1097" s="113"/>
      <c r="S1097" s="195"/>
      <c r="T1097" s="195"/>
      <c r="U1097" s="195"/>
      <c r="V1097" s="195"/>
      <c r="W1097" s="195"/>
      <c r="X1097" s="197"/>
      <c r="Y1097" s="197"/>
    </row>
    <row r="1098" spans="1:25" ht="13.5" customHeight="1">
      <c r="A1098" s="569" t="s">
        <v>46</v>
      </c>
      <c r="B1098" s="129"/>
      <c r="C1098" s="146"/>
      <c r="D1098" s="146" t="s">
        <v>1058</v>
      </c>
      <c r="E1098" s="570"/>
      <c r="F1098" s="571"/>
      <c r="G1098" s="572"/>
      <c r="H1098" s="129">
        <f>H1095+H1097</f>
        <v>17</v>
      </c>
      <c r="I1098" s="573"/>
      <c r="M1098" s="93"/>
    </row>
    <row r="1099" spans="1:25" ht="13.5" customHeight="1">
      <c r="E1099" s="574"/>
      <c r="G1099" s="575"/>
      <c r="H1099" s="133"/>
      <c r="I1099" s="90"/>
      <c r="M1099" s="93"/>
    </row>
    <row r="1100" spans="1:25" ht="13.5" customHeight="1">
      <c r="A1100" s="613">
        <v>2016</v>
      </c>
      <c r="B1100" s="341">
        <v>3</v>
      </c>
      <c r="C1100" s="269" t="s">
        <v>91</v>
      </c>
      <c r="D1100" s="269" t="s">
        <v>90</v>
      </c>
      <c r="E1100" s="576" t="s">
        <v>222</v>
      </c>
      <c r="F1100" s="576">
        <v>42435</v>
      </c>
      <c r="G1100" s="266" t="s">
        <v>3090</v>
      </c>
      <c r="H1100" s="277">
        <v>10</v>
      </c>
      <c r="I1100" s="372" t="s">
        <v>1007</v>
      </c>
      <c r="J1100" s="269"/>
      <c r="L1100" s="271"/>
      <c r="M1100" s="262"/>
      <c r="N1100" s="186"/>
      <c r="O1100" s="113"/>
      <c r="P1100" s="113"/>
      <c r="Q1100" s="195"/>
      <c r="R1100" s="195"/>
      <c r="S1100" s="352"/>
      <c r="T1100" s="352"/>
      <c r="U1100" s="352"/>
      <c r="V1100" s="352"/>
      <c r="W1100" s="352"/>
      <c r="X1100" s="353"/>
      <c r="Y1100" s="353"/>
    </row>
    <row r="1101" spans="1:25" ht="13.5" customHeight="1">
      <c r="A1101" s="613">
        <v>2016</v>
      </c>
      <c r="B1101" s="341">
        <v>3</v>
      </c>
      <c r="C1101" s="269" t="s">
        <v>91</v>
      </c>
      <c r="D1101" s="269" t="s">
        <v>90</v>
      </c>
      <c r="E1101" s="576" t="s">
        <v>222</v>
      </c>
      <c r="F1101" s="576">
        <v>42435</v>
      </c>
      <c r="G1101" s="266" t="s">
        <v>3091</v>
      </c>
      <c r="H1101" s="277">
        <v>7</v>
      </c>
      <c r="I1101" s="372" t="s">
        <v>2149</v>
      </c>
      <c r="J1101" s="269"/>
      <c r="L1101" s="271"/>
      <c r="M1101" s="262"/>
      <c r="N1101" s="186"/>
      <c r="O1101" s="186"/>
      <c r="P1101" s="186"/>
      <c r="Q1101" s="352"/>
      <c r="R1101" s="352"/>
      <c r="S1101" s="352"/>
      <c r="T1101" s="352"/>
      <c r="U1101" s="352"/>
      <c r="V1101" s="352"/>
      <c r="W1101" s="352"/>
      <c r="X1101" s="353"/>
      <c r="Y1101" s="353"/>
    </row>
    <row r="1102" spans="1:25" ht="13.5" customHeight="1">
      <c r="A1102" s="341">
        <v>2016</v>
      </c>
      <c r="B1102" s="341">
        <v>3</v>
      </c>
      <c r="C1102" s="269" t="s">
        <v>91</v>
      </c>
      <c r="D1102" s="269" t="s">
        <v>90</v>
      </c>
      <c r="E1102" s="269" t="s">
        <v>222</v>
      </c>
      <c r="F1102" s="576">
        <v>42435</v>
      </c>
      <c r="G1102" s="266" t="s">
        <v>3092</v>
      </c>
      <c r="H1102" s="277">
        <v>7</v>
      </c>
      <c r="I1102" s="372" t="s">
        <v>1466</v>
      </c>
      <c r="J1102" s="269"/>
      <c r="L1102" s="271"/>
      <c r="M1102" s="93"/>
      <c r="N1102" s="271"/>
      <c r="O1102" s="113"/>
      <c r="P1102" s="113"/>
      <c r="Q1102" s="352"/>
      <c r="R1102" s="352"/>
      <c r="S1102" s="271"/>
      <c r="T1102" s="271"/>
      <c r="U1102" s="271"/>
      <c r="V1102" s="271"/>
      <c r="W1102" s="271"/>
      <c r="X1102" s="372"/>
      <c r="Y1102" s="372"/>
    </row>
    <row r="1103" spans="1:25" ht="13.5" customHeight="1">
      <c r="A1103" s="341">
        <v>2016</v>
      </c>
      <c r="B1103" s="341">
        <v>3</v>
      </c>
      <c r="C1103" s="269" t="s">
        <v>91</v>
      </c>
      <c r="D1103" s="269" t="s">
        <v>90</v>
      </c>
      <c r="E1103" s="269" t="s">
        <v>222</v>
      </c>
      <c r="F1103" s="576">
        <v>42435</v>
      </c>
      <c r="G1103" s="266" t="s">
        <v>3093</v>
      </c>
      <c r="H1103" s="277">
        <v>3</v>
      </c>
      <c r="I1103" s="372" t="s">
        <v>2281</v>
      </c>
      <c r="J1103" s="269"/>
      <c r="L1103" s="271"/>
      <c r="M1103" s="262"/>
      <c r="N1103" s="271"/>
      <c r="O1103" s="113"/>
      <c r="P1103" s="113"/>
      <c r="Q1103" s="352"/>
      <c r="R1103" s="352"/>
      <c r="S1103" s="271"/>
      <c r="T1103" s="271"/>
      <c r="U1103" s="271"/>
      <c r="V1103" s="271"/>
      <c r="W1103" s="271"/>
      <c r="X1103" s="372"/>
      <c r="Y1103" s="372"/>
    </row>
    <row r="1104" spans="1:25" ht="13.5" customHeight="1">
      <c r="A1104" s="613">
        <v>2016</v>
      </c>
      <c r="B1104" s="341">
        <v>10</v>
      </c>
      <c r="C1104" s="269" t="s">
        <v>91</v>
      </c>
      <c r="D1104" s="269" t="s">
        <v>90</v>
      </c>
      <c r="E1104" s="576" t="s">
        <v>227</v>
      </c>
      <c r="F1104" s="576">
        <v>42652</v>
      </c>
      <c r="G1104" s="614" t="s">
        <v>3094</v>
      </c>
      <c r="H1104" s="341">
        <v>3</v>
      </c>
      <c r="I1104" s="372" t="s">
        <v>3095</v>
      </c>
      <c r="J1104" s="269"/>
      <c r="L1104" s="271"/>
      <c r="M1104" s="262"/>
      <c r="N1104" s="271"/>
      <c r="O1104" s="352"/>
      <c r="P1104" s="352"/>
      <c r="Q1104" s="352"/>
      <c r="R1104" s="352"/>
      <c r="S1104" s="186"/>
      <c r="T1104" s="186"/>
      <c r="U1104" s="186"/>
      <c r="V1104" s="186"/>
      <c r="W1104" s="186"/>
      <c r="X1104" s="188"/>
      <c r="Y1104" s="188"/>
    </row>
    <row r="1105" spans="1:25" ht="13.5" customHeight="1">
      <c r="A1105" s="613">
        <v>2016</v>
      </c>
      <c r="B1105" s="341">
        <v>10</v>
      </c>
      <c r="C1105" s="269" t="s">
        <v>91</v>
      </c>
      <c r="D1105" s="269" t="s">
        <v>90</v>
      </c>
      <c r="E1105" s="576" t="s">
        <v>227</v>
      </c>
      <c r="F1105" s="576">
        <v>42652</v>
      </c>
      <c r="G1105" s="614" t="s">
        <v>3096</v>
      </c>
      <c r="H1105" s="341">
        <v>10</v>
      </c>
      <c r="I1105" s="372" t="s">
        <v>3097</v>
      </c>
      <c r="J1105" s="269"/>
      <c r="L1105" s="271"/>
      <c r="M1105" s="296"/>
      <c r="N1105" s="271"/>
      <c r="O1105" s="271"/>
      <c r="P1105" s="271"/>
      <c r="Q1105" s="271"/>
      <c r="R1105" s="271"/>
      <c r="S1105" s="186"/>
      <c r="T1105" s="186"/>
      <c r="U1105" s="186"/>
      <c r="V1105" s="186"/>
      <c r="W1105" s="186"/>
      <c r="X1105" s="188"/>
      <c r="Y1105" s="188"/>
    </row>
    <row r="1106" spans="1:25" ht="13.5" customHeight="1">
      <c r="A1106" s="613">
        <v>2016</v>
      </c>
      <c r="B1106" s="341">
        <v>10</v>
      </c>
      <c r="C1106" s="269" t="s">
        <v>91</v>
      </c>
      <c r="D1106" s="269" t="s">
        <v>90</v>
      </c>
      <c r="E1106" s="576" t="s">
        <v>227</v>
      </c>
      <c r="F1106" s="576">
        <v>42652</v>
      </c>
      <c r="G1106" s="614" t="s">
        <v>3098</v>
      </c>
      <c r="H1106" s="341">
        <v>7</v>
      </c>
      <c r="I1106" s="372" t="s">
        <v>3099</v>
      </c>
      <c r="J1106" s="269"/>
      <c r="L1106" s="271"/>
      <c r="M1106" s="262"/>
      <c r="N1106" s="271"/>
      <c r="O1106" s="113"/>
      <c r="P1106" s="113"/>
      <c r="Q1106" s="271"/>
      <c r="R1106" s="271"/>
      <c r="S1106" s="352"/>
      <c r="T1106" s="352"/>
      <c r="U1106" s="352"/>
      <c r="V1106" s="352"/>
      <c r="W1106" s="352"/>
      <c r="X1106" s="353"/>
      <c r="Y1106" s="353"/>
    </row>
    <row r="1107" spans="1:25" ht="13.5" customHeight="1">
      <c r="A1107" s="613">
        <v>2016</v>
      </c>
      <c r="B1107" s="341">
        <v>10</v>
      </c>
      <c r="C1107" s="269" t="s">
        <v>91</v>
      </c>
      <c r="D1107" s="269" t="s">
        <v>90</v>
      </c>
      <c r="E1107" s="576" t="s">
        <v>227</v>
      </c>
      <c r="F1107" s="576">
        <v>42652</v>
      </c>
      <c r="G1107" s="614" t="s">
        <v>3100</v>
      </c>
      <c r="H1107" s="341">
        <v>10</v>
      </c>
      <c r="I1107" s="372" t="s">
        <v>1793</v>
      </c>
      <c r="J1107" s="269"/>
      <c r="L1107" s="271"/>
      <c r="M1107" s="296"/>
      <c r="N1107" s="271"/>
      <c r="O1107" s="352"/>
      <c r="P1107" s="352"/>
      <c r="Q1107" s="186"/>
      <c r="R1107" s="186"/>
      <c r="S1107" s="352"/>
      <c r="T1107" s="352"/>
      <c r="U1107" s="352"/>
      <c r="V1107" s="352"/>
      <c r="W1107" s="352"/>
      <c r="X1107" s="353"/>
      <c r="Y1107" s="353"/>
    </row>
    <row r="1108" spans="1:25" ht="13.5" customHeight="1">
      <c r="A1108" s="613">
        <v>2016</v>
      </c>
      <c r="B1108" s="341">
        <v>10</v>
      </c>
      <c r="C1108" s="269" t="s">
        <v>91</v>
      </c>
      <c r="D1108" s="269" t="s">
        <v>90</v>
      </c>
      <c r="E1108" s="576" t="s">
        <v>227</v>
      </c>
      <c r="F1108" s="576">
        <v>42652</v>
      </c>
      <c r="G1108" s="614" t="s">
        <v>3101</v>
      </c>
      <c r="H1108" s="341">
        <v>10</v>
      </c>
      <c r="I1108" s="372" t="s">
        <v>3102</v>
      </c>
      <c r="J1108" s="269"/>
      <c r="L1108" s="271"/>
      <c r="M1108" s="296"/>
      <c r="N1108" s="261"/>
      <c r="O1108" s="186"/>
      <c r="P1108" s="186"/>
      <c r="Q1108" s="186"/>
      <c r="R1108" s="186"/>
      <c r="S1108" s="195"/>
      <c r="T1108" s="195"/>
      <c r="U1108" s="195"/>
      <c r="V1108" s="195"/>
      <c r="W1108" s="195"/>
      <c r="X1108" s="197"/>
      <c r="Y1108" s="197"/>
    </row>
    <row r="1109" spans="1:25" ht="13.5" customHeight="1">
      <c r="A1109" s="613">
        <v>2016</v>
      </c>
      <c r="B1109" s="341">
        <v>10</v>
      </c>
      <c r="C1109" s="269" t="s">
        <v>91</v>
      </c>
      <c r="D1109" s="269" t="s">
        <v>90</v>
      </c>
      <c r="E1109" s="576" t="s">
        <v>227</v>
      </c>
      <c r="F1109" s="576">
        <v>42652</v>
      </c>
      <c r="G1109" s="614" t="s">
        <v>3103</v>
      </c>
      <c r="H1109" s="341">
        <v>7</v>
      </c>
      <c r="I1109" s="372" t="s">
        <v>2037</v>
      </c>
      <c r="J1109" s="269"/>
      <c r="L1109" s="271"/>
      <c r="M1109" s="296"/>
      <c r="N1109" s="261"/>
      <c r="O1109" s="374"/>
      <c r="P1109" s="374"/>
      <c r="Q1109" s="352"/>
      <c r="R1109" s="352"/>
      <c r="S1109" s="195"/>
      <c r="T1109" s="195"/>
      <c r="U1109" s="195"/>
      <c r="V1109" s="195"/>
      <c r="W1109" s="195"/>
      <c r="X1109" s="197"/>
      <c r="Y1109" s="197"/>
    </row>
    <row r="1110" spans="1:25" ht="13.5" customHeight="1">
      <c r="A1110" s="613">
        <v>2016</v>
      </c>
      <c r="B1110" s="341">
        <v>10</v>
      </c>
      <c r="C1110" s="269" t="s">
        <v>91</v>
      </c>
      <c r="D1110" s="269" t="s">
        <v>90</v>
      </c>
      <c r="E1110" s="576" t="s">
        <v>227</v>
      </c>
      <c r="F1110" s="576">
        <v>42652</v>
      </c>
      <c r="G1110" s="614" t="s">
        <v>3104</v>
      </c>
      <c r="H1110" s="341">
        <v>10</v>
      </c>
      <c r="I1110" s="372" t="s">
        <v>2266</v>
      </c>
      <c r="J1110" s="269"/>
      <c r="L1110" s="271"/>
      <c r="M1110" s="296"/>
      <c r="N1110" s="271"/>
      <c r="O1110" s="195"/>
      <c r="P1110" s="195"/>
      <c r="Q1110" s="352"/>
      <c r="R1110" s="352"/>
      <c r="S1110" s="195"/>
      <c r="T1110" s="195"/>
      <c r="U1110" s="195"/>
      <c r="V1110" s="195"/>
      <c r="W1110" s="195"/>
      <c r="X1110" s="197"/>
      <c r="Y1110" s="197"/>
    </row>
    <row r="1111" spans="1:25" ht="13.5" customHeight="1">
      <c r="A1111" s="613">
        <v>2016</v>
      </c>
      <c r="B1111" s="341">
        <v>10</v>
      </c>
      <c r="C1111" s="269" t="s">
        <v>91</v>
      </c>
      <c r="D1111" s="269" t="s">
        <v>90</v>
      </c>
      <c r="E1111" s="576" t="s">
        <v>227</v>
      </c>
      <c r="F1111" s="576">
        <v>42652</v>
      </c>
      <c r="G1111" s="614" t="s">
        <v>3105</v>
      </c>
      <c r="H1111" s="341">
        <v>7</v>
      </c>
      <c r="I1111" s="372" t="s">
        <v>2268</v>
      </c>
      <c r="J1111" s="269"/>
      <c r="L1111" s="271"/>
      <c r="M1111" s="296"/>
      <c r="N1111" s="271"/>
      <c r="O1111" s="352"/>
      <c r="P1111" s="352"/>
      <c r="Q1111" s="195"/>
      <c r="R1111" s="195"/>
      <c r="S1111" s="271"/>
      <c r="T1111" s="271"/>
      <c r="U1111" s="271"/>
      <c r="V1111" s="271"/>
      <c r="W1111" s="271"/>
      <c r="X1111" s="372"/>
      <c r="Y1111" s="372"/>
    </row>
    <row r="1112" spans="1:25" ht="13.5" customHeight="1">
      <c r="A1112" s="613">
        <v>2016</v>
      </c>
      <c r="B1112" s="341">
        <v>10</v>
      </c>
      <c r="C1112" s="269" t="s">
        <v>91</v>
      </c>
      <c r="D1112" s="269" t="s">
        <v>90</v>
      </c>
      <c r="E1112" s="576" t="s">
        <v>227</v>
      </c>
      <c r="F1112" s="576">
        <v>42652</v>
      </c>
      <c r="G1112" s="614" t="s">
        <v>3106</v>
      </c>
      <c r="H1112" s="341">
        <v>10</v>
      </c>
      <c r="I1112" s="372" t="s">
        <v>2551</v>
      </c>
      <c r="J1112" s="269"/>
      <c r="L1112" s="271"/>
      <c r="M1112" s="296"/>
      <c r="N1112" s="271"/>
      <c r="O1112" s="352"/>
      <c r="P1112" s="352"/>
      <c r="Q1112" s="186"/>
      <c r="R1112" s="186"/>
      <c r="S1112" s="113"/>
      <c r="T1112" s="113"/>
      <c r="U1112" s="113"/>
      <c r="V1112" s="113"/>
      <c r="W1112" s="113"/>
      <c r="X1112" s="115"/>
      <c r="Y1112" s="115"/>
    </row>
    <row r="1113" spans="1:25" ht="13.5" customHeight="1">
      <c r="A1113" s="613">
        <v>2016</v>
      </c>
      <c r="B1113" s="341">
        <v>10</v>
      </c>
      <c r="C1113" s="269" t="s">
        <v>91</v>
      </c>
      <c r="D1113" s="269" t="s">
        <v>90</v>
      </c>
      <c r="E1113" s="576" t="s">
        <v>227</v>
      </c>
      <c r="F1113" s="576">
        <v>42652</v>
      </c>
      <c r="G1113" s="614" t="s">
        <v>3107</v>
      </c>
      <c r="H1113" s="341">
        <v>7</v>
      </c>
      <c r="I1113" s="372" t="s">
        <v>2553</v>
      </c>
      <c r="J1113" s="269"/>
      <c r="L1113" s="271"/>
      <c r="M1113" s="262"/>
      <c r="N1113" s="271"/>
      <c r="O1113" s="352"/>
      <c r="P1113" s="352"/>
      <c r="Q1113" s="186"/>
      <c r="R1113" s="186"/>
    </row>
    <row r="1114" spans="1:25" ht="13.5" customHeight="1">
      <c r="A1114" s="613">
        <v>2016</v>
      </c>
      <c r="B1114" s="341"/>
      <c r="C1114" s="269"/>
      <c r="D1114" s="269"/>
      <c r="E1114" s="576"/>
      <c r="F1114" s="576"/>
      <c r="G1114" s="614"/>
      <c r="H1114" s="341">
        <f>SUM(H1100:H1113)</f>
        <v>108</v>
      </c>
      <c r="I1114" s="372"/>
      <c r="J1114" s="269"/>
      <c r="L1114" s="271"/>
      <c r="M1114" s="262"/>
      <c r="N1114" s="271"/>
      <c r="O1114" s="352"/>
      <c r="P1114" s="352"/>
      <c r="Q1114" s="186"/>
      <c r="R1114" s="186"/>
    </row>
    <row r="1115" spans="1:25" ht="13.5" customHeight="1">
      <c r="A1115" s="199">
        <v>2017</v>
      </c>
      <c r="B1115" s="199">
        <v>9</v>
      </c>
      <c r="C1115" s="152" t="s">
        <v>91</v>
      </c>
      <c r="D1115" s="583" t="s">
        <v>90</v>
      </c>
      <c r="E1115" s="116" t="s">
        <v>227</v>
      </c>
      <c r="F1115" s="567">
        <v>42988</v>
      </c>
      <c r="G1115" s="152" t="s">
        <v>2263</v>
      </c>
      <c r="H1115" s="199">
        <v>10</v>
      </c>
      <c r="I1115" s="340" t="s">
        <v>2264</v>
      </c>
      <c r="J1115" s="152"/>
      <c r="M1115" s="349"/>
      <c r="O1115" s="271"/>
      <c r="P1115" s="271"/>
      <c r="Q1115" s="113"/>
      <c r="R1115" s="113"/>
      <c r="S1115" s="271"/>
      <c r="T1115" s="271"/>
      <c r="U1115" s="271"/>
      <c r="V1115" s="271"/>
      <c r="W1115" s="271"/>
      <c r="X1115" s="372"/>
      <c r="Y1115" s="372"/>
    </row>
    <row r="1116" spans="1:25" ht="13.5" customHeight="1">
      <c r="A1116" s="199">
        <v>2017</v>
      </c>
      <c r="B1116" s="199">
        <v>9</v>
      </c>
      <c r="C1116" s="152" t="s">
        <v>91</v>
      </c>
      <c r="D1116" s="583" t="s">
        <v>90</v>
      </c>
      <c r="E1116" s="116" t="s">
        <v>227</v>
      </c>
      <c r="F1116" s="567">
        <v>42988</v>
      </c>
      <c r="G1116" s="152" t="s">
        <v>2265</v>
      </c>
      <c r="H1116" s="199">
        <v>10</v>
      </c>
      <c r="I1116" s="340" t="s">
        <v>2266</v>
      </c>
      <c r="J1116" s="152"/>
      <c r="M1116" s="349"/>
      <c r="O1116" s="352"/>
      <c r="P1116" s="352"/>
      <c r="Q1116" s="352"/>
      <c r="R1116" s="352"/>
      <c r="S1116" s="113"/>
      <c r="T1116" s="113"/>
      <c r="U1116" s="113"/>
      <c r="V1116" s="113"/>
      <c r="W1116" s="113"/>
      <c r="X1116" s="115"/>
      <c r="Y1116" s="115"/>
    </row>
    <row r="1117" spans="1:25" ht="13.5" customHeight="1">
      <c r="A1117" s="199">
        <v>2017</v>
      </c>
      <c r="B1117" s="199">
        <v>9</v>
      </c>
      <c r="C1117" s="152" t="s">
        <v>91</v>
      </c>
      <c r="D1117" s="583" t="s">
        <v>90</v>
      </c>
      <c r="E1117" s="116" t="s">
        <v>227</v>
      </c>
      <c r="F1117" s="567">
        <v>42988</v>
      </c>
      <c r="G1117" s="152" t="s">
        <v>2267</v>
      </c>
      <c r="H1117" s="199">
        <v>7</v>
      </c>
      <c r="I1117" s="340" t="s">
        <v>2268</v>
      </c>
      <c r="J1117" s="152"/>
      <c r="M1117" s="349"/>
      <c r="O1117" s="261"/>
      <c r="P1117" s="261"/>
      <c r="Q1117" s="261"/>
      <c r="R1117" s="261"/>
      <c r="S1117" s="261"/>
      <c r="T1117" s="261"/>
      <c r="U1117" s="261"/>
      <c r="V1117" s="261"/>
      <c r="W1117" s="261"/>
      <c r="X1117" s="340"/>
      <c r="Y1117" s="340"/>
    </row>
    <row r="1118" spans="1:25" ht="13.5" customHeight="1">
      <c r="A1118" s="199">
        <v>2017</v>
      </c>
      <c r="B1118" s="199">
        <v>9</v>
      </c>
      <c r="C1118" s="152" t="s">
        <v>91</v>
      </c>
      <c r="D1118" s="583" t="s">
        <v>90</v>
      </c>
      <c r="E1118" s="116" t="s">
        <v>227</v>
      </c>
      <c r="F1118" s="567">
        <v>42988</v>
      </c>
      <c r="G1118" s="152" t="s">
        <v>2269</v>
      </c>
      <c r="H1118" s="199">
        <v>7</v>
      </c>
      <c r="I1118" s="340" t="s">
        <v>2270</v>
      </c>
      <c r="J1118" s="152"/>
      <c r="M1118" s="349"/>
      <c r="O1118" s="261"/>
      <c r="P1118" s="261"/>
      <c r="Q1118" s="261"/>
      <c r="R1118" s="261"/>
      <c r="S1118" s="261"/>
      <c r="T1118" s="261"/>
      <c r="U1118" s="261"/>
      <c r="V1118" s="261"/>
      <c r="W1118" s="261"/>
      <c r="X1118" s="340"/>
      <c r="Y1118" s="340"/>
    </row>
    <row r="1119" spans="1:25" ht="13.5" customHeight="1">
      <c r="A1119" s="199">
        <v>2017</v>
      </c>
      <c r="B1119" s="199">
        <v>9</v>
      </c>
      <c r="C1119" s="152" t="s">
        <v>91</v>
      </c>
      <c r="D1119" s="583" t="s">
        <v>90</v>
      </c>
      <c r="E1119" s="116" t="s">
        <v>227</v>
      </c>
      <c r="F1119" s="567">
        <v>42988</v>
      </c>
      <c r="G1119" s="152" t="s">
        <v>2271</v>
      </c>
      <c r="H1119" s="199">
        <v>3</v>
      </c>
      <c r="I1119" s="340" t="s">
        <v>2272</v>
      </c>
      <c r="J1119" s="152"/>
      <c r="M1119" s="349"/>
      <c r="O1119" s="186"/>
      <c r="P1119" s="186"/>
      <c r="Q1119" s="195"/>
      <c r="R1119" s="195"/>
      <c r="S1119" s="113"/>
      <c r="T1119" s="113"/>
      <c r="U1119" s="113"/>
      <c r="V1119" s="113"/>
      <c r="W1119" s="113"/>
      <c r="X1119" s="115"/>
      <c r="Y1119" s="115"/>
    </row>
    <row r="1120" spans="1:25" ht="13.5" customHeight="1">
      <c r="A1120" s="565">
        <v>2017</v>
      </c>
      <c r="B1120" s="199">
        <v>2</v>
      </c>
      <c r="C1120" s="152" t="s">
        <v>91</v>
      </c>
      <c r="D1120" s="152" t="s">
        <v>90</v>
      </c>
      <c r="E1120" s="567" t="s">
        <v>81</v>
      </c>
      <c r="F1120" s="567">
        <v>42770</v>
      </c>
      <c r="G1120" s="568" t="s">
        <v>2273</v>
      </c>
      <c r="H1120" s="199">
        <v>10</v>
      </c>
      <c r="I1120" s="340" t="s">
        <v>626</v>
      </c>
      <c r="J1120" s="152"/>
      <c r="L1120" s="261"/>
      <c r="M1120" s="93"/>
      <c r="N1120" s="271"/>
      <c r="O1120" s="352"/>
      <c r="P1120" s="352"/>
      <c r="Q1120" s="352"/>
      <c r="R1120" s="352"/>
      <c r="S1120" s="352"/>
      <c r="T1120" s="352"/>
      <c r="U1120" s="352"/>
      <c r="V1120" s="352"/>
      <c r="W1120" s="352"/>
      <c r="X1120" s="353"/>
      <c r="Y1120" s="353"/>
    </row>
    <row r="1121" spans="1:25" ht="13.5" customHeight="1">
      <c r="A1121" s="565">
        <v>2017</v>
      </c>
      <c r="B1121" s="199">
        <v>2</v>
      </c>
      <c r="C1121" s="152" t="s">
        <v>91</v>
      </c>
      <c r="D1121" s="152" t="s">
        <v>90</v>
      </c>
      <c r="E1121" s="567" t="s">
        <v>81</v>
      </c>
      <c r="F1121" s="567">
        <v>42770</v>
      </c>
      <c r="G1121" s="568" t="s">
        <v>2274</v>
      </c>
      <c r="H1121" s="199">
        <v>10</v>
      </c>
      <c r="I1121" s="340" t="s">
        <v>342</v>
      </c>
      <c r="J1121" s="152"/>
      <c r="L1121" s="261"/>
      <c r="M1121" s="93"/>
      <c r="N1121" s="271"/>
      <c r="O1121" s="271"/>
      <c r="P1121" s="271"/>
      <c r="Q1121" s="113"/>
      <c r="R1121" s="113"/>
    </row>
    <row r="1122" spans="1:25" ht="13.5" customHeight="1">
      <c r="A1122" s="565">
        <v>2017</v>
      </c>
      <c r="B1122" s="199">
        <v>2</v>
      </c>
      <c r="C1122" s="152" t="s">
        <v>91</v>
      </c>
      <c r="D1122" s="152" t="s">
        <v>90</v>
      </c>
      <c r="E1122" s="567" t="s">
        <v>58</v>
      </c>
      <c r="F1122" s="567">
        <v>42778</v>
      </c>
      <c r="G1122" s="568" t="s">
        <v>2273</v>
      </c>
      <c r="H1122" s="199">
        <v>5</v>
      </c>
      <c r="I1122" s="340" t="s">
        <v>244</v>
      </c>
      <c r="J1122" s="152"/>
      <c r="L1122" s="261"/>
      <c r="M1122" s="93"/>
      <c r="N1122" s="271"/>
      <c r="O1122" s="271"/>
      <c r="P1122" s="271"/>
      <c r="S1122" s="271"/>
      <c r="T1122" s="271"/>
      <c r="U1122" s="271"/>
      <c r="V1122" s="271"/>
      <c r="W1122" s="271"/>
      <c r="X1122" s="372"/>
      <c r="Y1122" s="372"/>
    </row>
    <row r="1123" spans="1:25" ht="13.5" customHeight="1">
      <c r="A1123" s="565">
        <v>2017</v>
      </c>
      <c r="B1123" s="199">
        <v>2</v>
      </c>
      <c r="C1123" s="152" t="s">
        <v>91</v>
      </c>
      <c r="D1123" s="152" t="s">
        <v>90</v>
      </c>
      <c r="E1123" s="567" t="s">
        <v>55</v>
      </c>
      <c r="F1123" s="567">
        <v>42784</v>
      </c>
      <c r="G1123" s="568" t="s">
        <v>2273</v>
      </c>
      <c r="H1123" s="199">
        <v>10</v>
      </c>
      <c r="I1123" s="340" t="s">
        <v>626</v>
      </c>
      <c r="J1123" s="152"/>
      <c r="L1123" s="261"/>
      <c r="M1123" s="262"/>
      <c r="N1123" s="271"/>
      <c r="O1123" s="186"/>
      <c r="P1123" s="186"/>
      <c r="Q1123" s="352"/>
      <c r="R1123" s="352"/>
      <c r="S1123" s="271"/>
      <c r="T1123" s="271"/>
      <c r="U1123" s="271"/>
      <c r="V1123" s="271"/>
      <c r="W1123" s="271"/>
      <c r="X1123" s="372"/>
      <c r="Y1123" s="372"/>
    </row>
    <row r="1124" spans="1:25" ht="13.5" customHeight="1">
      <c r="A1124" s="565">
        <v>2017</v>
      </c>
      <c r="B1124" s="199">
        <v>3</v>
      </c>
      <c r="C1124" s="152" t="s">
        <v>91</v>
      </c>
      <c r="D1124" s="152" t="s">
        <v>90</v>
      </c>
      <c r="E1124" s="566" t="s">
        <v>222</v>
      </c>
      <c r="F1124" s="567">
        <v>42799</v>
      </c>
      <c r="G1124" s="568" t="s">
        <v>2275</v>
      </c>
      <c r="H1124" s="199">
        <v>7</v>
      </c>
      <c r="I1124" s="340" t="s">
        <v>2276</v>
      </c>
      <c r="J1124" s="152"/>
      <c r="K1124" s="340"/>
      <c r="L1124" s="261"/>
      <c r="M1124" s="189"/>
      <c r="N1124" s="271"/>
      <c r="O1124" s="186"/>
      <c r="P1124" s="186"/>
      <c r="S1124" s="195"/>
      <c r="T1124" s="195"/>
      <c r="U1124" s="195"/>
      <c r="V1124" s="195"/>
      <c r="W1124" s="195"/>
      <c r="X1124" s="197"/>
      <c r="Y1124" s="197"/>
    </row>
    <row r="1125" spans="1:25" ht="13.5" customHeight="1">
      <c r="A1125" s="565">
        <v>2017</v>
      </c>
      <c r="B1125" s="199">
        <v>3</v>
      </c>
      <c r="C1125" s="152" t="s">
        <v>91</v>
      </c>
      <c r="D1125" s="152" t="s">
        <v>90</v>
      </c>
      <c r="E1125" s="566" t="s">
        <v>222</v>
      </c>
      <c r="F1125" s="567">
        <v>42799</v>
      </c>
      <c r="G1125" s="568" t="s">
        <v>2277</v>
      </c>
      <c r="H1125" s="199">
        <v>3</v>
      </c>
      <c r="I1125" s="340" t="s">
        <v>2278</v>
      </c>
      <c r="J1125" s="152"/>
      <c r="K1125" s="340"/>
      <c r="L1125" s="261"/>
      <c r="M1125" s="189"/>
      <c r="N1125" s="195"/>
      <c r="O1125" s="352"/>
      <c r="P1125" s="352"/>
      <c r="Q1125" s="195"/>
      <c r="R1125" s="195"/>
      <c r="S1125" s="271"/>
      <c r="T1125" s="271"/>
      <c r="U1125" s="271"/>
      <c r="V1125" s="271"/>
      <c r="W1125" s="271"/>
      <c r="X1125" s="372"/>
      <c r="Y1125" s="372"/>
    </row>
    <row r="1126" spans="1:25" ht="13.5" customHeight="1">
      <c r="A1126" s="565">
        <v>2017</v>
      </c>
      <c r="B1126" s="199">
        <v>3</v>
      </c>
      <c r="C1126" s="152" t="s">
        <v>91</v>
      </c>
      <c r="D1126" s="152" t="s">
        <v>90</v>
      </c>
      <c r="E1126" s="566" t="s">
        <v>222</v>
      </c>
      <c r="F1126" s="567">
        <v>42799</v>
      </c>
      <c r="G1126" s="568" t="s">
        <v>2279</v>
      </c>
      <c r="H1126" s="199">
        <v>7</v>
      </c>
      <c r="I1126" s="340" t="s">
        <v>849</v>
      </c>
      <c r="J1126" s="152"/>
      <c r="K1126" s="340"/>
      <c r="L1126" s="261"/>
      <c r="M1126" s="189"/>
      <c r="N1126" s="271"/>
      <c r="O1126" s="352"/>
      <c r="P1126" s="352"/>
      <c r="Q1126" s="195"/>
      <c r="R1126" s="195"/>
      <c r="S1126" s="271"/>
      <c r="T1126" s="271"/>
      <c r="U1126" s="271"/>
      <c r="V1126" s="271"/>
      <c r="W1126" s="271"/>
      <c r="X1126" s="372"/>
      <c r="Y1126" s="372"/>
    </row>
    <row r="1127" spans="1:25" ht="13.5" customHeight="1">
      <c r="A1127" s="565">
        <v>2017</v>
      </c>
      <c r="B1127" s="199">
        <v>3</v>
      </c>
      <c r="C1127" s="152" t="s">
        <v>91</v>
      </c>
      <c r="D1127" s="152" t="s">
        <v>90</v>
      </c>
      <c r="E1127" s="566" t="s">
        <v>222</v>
      </c>
      <c r="F1127" s="567">
        <v>42799</v>
      </c>
      <c r="G1127" s="568" t="s">
        <v>2280</v>
      </c>
      <c r="H1127" s="199">
        <v>3</v>
      </c>
      <c r="I1127" s="340" t="s">
        <v>2281</v>
      </c>
      <c r="J1127" s="152"/>
      <c r="K1127" s="340"/>
      <c r="L1127" s="261"/>
      <c r="M1127" s="189"/>
      <c r="N1127" s="271"/>
      <c r="O1127" s="195"/>
      <c r="P1127" s="195"/>
      <c r="Q1127" s="271"/>
      <c r="R1127" s="271"/>
      <c r="S1127" s="271"/>
      <c r="T1127" s="271"/>
      <c r="U1127" s="271"/>
      <c r="V1127" s="271"/>
      <c r="W1127" s="271"/>
      <c r="X1127" s="372"/>
      <c r="Y1127" s="372"/>
    </row>
    <row r="1128" spans="1:25" ht="13.5" customHeight="1">
      <c r="A1128" s="565">
        <v>2017</v>
      </c>
      <c r="B1128" s="199">
        <v>3</v>
      </c>
      <c r="C1128" s="152" t="s">
        <v>91</v>
      </c>
      <c r="D1128" s="152" t="s">
        <v>90</v>
      </c>
      <c r="E1128" s="566" t="s">
        <v>255</v>
      </c>
      <c r="F1128" s="567">
        <v>42820</v>
      </c>
      <c r="G1128" s="568" t="s">
        <v>2282</v>
      </c>
      <c r="H1128" s="199">
        <v>10</v>
      </c>
      <c r="I1128" s="340" t="s">
        <v>626</v>
      </c>
      <c r="J1128" s="152"/>
      <c r="K1128" s="340"/>
      <c r="L1128" s="261"/>
      <c r="M1128" s="189"/>
      <c r="N1128" s="271"/>
      <c r="O1128" s="186"/>
      <c r="P1128" s="186"/>
      <c r="Q1128" s="271"/>
      <c r="R1128" s="271"/>
      <c r="S1128" s="271"/>
      <c r="T1128" s="271"/>
      <c r="U1128" s="271"/>
      <c r="V1128" s="271"/>
      <c r="W1128" s="271"/>
      <c r="X1128" s="372"/>
      <c r="Y1128" s="372"/>
    </row>
    <row r="1129" spans="1:25" ht="13.5" customHeight="1">
      <c r="A1129" s="199">
        <v>2017</v>
      </c>
      <c r="B1129" s="565">
        <v>5</v>
      </c>
      <c r="C1129" s="152" t="s">
        <v>91</v>
      </c>
      <c r="D1129" s="583" t="s">
        <v>90</v>
      </c>
      <c r="E1129" s="116" t="s">
        <v>227</v>
      </c>
      <c r="F1129" s="567">
        <v>42876</v>
      </c>
      <c r="G1129" s="152" t="s">
        <v>2283</v>
      </c>
      <c r="H1129" s="199">
        <v>3</v>
      </c>
      <c r="I1129" s="340" t="s">
        <v>2284</v>
      </c>
      <c r="J1129" s="152"/>
      <c r="M1129" s="189"/>
      <c r="N1129" s="195"/>
      <c r="O1129" s="186"/>
      <c r="P1129" s="186"/>
      <c r="Q1129" s="271"/>
      <c r="R1129" s="271"/>
      <c r="S1129" s="271"/>
      <c r="T1129" s="271"/>
      <c r="U1129" s="271"/>
      <c r="V1129" s="271"/>
      <c r="W1129" s="271"/>
      <c r="X1129" s="372"/>
      <c r="Y1129" s="372"/>
    </row>
    <row r="1130" spans="1:25" ht="13.5" customHeight="1">
      <c r="A1130" s="199">
        <v>2017</v>
      </c>
      <c r="B1130" s="565">
        <v>5</v>
      </c>
      <c r="C1130" s="152" t="s">
        <v>91</v>
      </c>
      <c r="D1130" s="583" t="s">
        <v>90</v>
      </c>
      <c r="E1130" s="116" t="s">
        <v>227</v>
      </c>
      <c r="F1130" s="567">
        <v>42876</v>
      </c>
      <c r="G1130" s="152" t="s">
        <v>1117</v>
      </c>
      <c r="H1130" s="199">
        <v>10</v>
      </c>
      <c r="I1130" s="340" t="s">
        <v>2285</v>
      </c>
      <c r="J1130" s="152"/>
      <c r="M1130" s="189"/>
      <c r="N1130" s="352"/>
      <c r="O1130" s="352"/>
      <c r="P1130" s="352"/>
      <c r="Q1130" s="271"/>
      <c r="R1130" s="271"/>
      <c r="S1130" s="195"/>
      <c r="T1130" s="195"/>
      <c r="U1130" s="195"/>
      <c r="V1130" s="195"/>
      <c r="W1130" s="195"/>
      <c r="X1130" s="197"/>
      <c r="Y1130" s="197"/>
    </row>
    <row r="1131" spans="1:25" ht="13.5" customHeight="1">
      <c r="A1131" s="199">
        <v>2017</v>
      </c>
      <c r="B1131" s="565">
        <v>5</v>
      </c>
      <c r="C1131" s="152" t="s">
        <v>91</v>
      </c>
      <c r="D1131" s="583" t="s">
        <v>90</v>
      </c>
      <c r="E1131" s="116" t="s">
        <v>227</v>
      </c>
      <c r="F1131" s="567">
        <v>42876</v>
      </c>
      <c r="G1131" s="152" t="s">
        <v>2286</v>
      </c>
      <c r="H1131" s="199">
        <v>7</v>
      </c>
      <c r="I1131" s="340" t="s">
        <v>2287</v>
      </c>
      <c r="J1131" s="152"/>
      <c r="M1131" s="189"/>
      <c r="N1131" s="352"/>
      <c r="O1131" s="113"/>
      <c r="P1131" s="113"/>
      <c r="Q1131" s="271"/>
      <c r="R1131" s="271"/>
      <c r="S1131" s="271"/>
      <c r="T1131" s="271"/>
      <c r="U1131" s="271"/>
      <c r="V1131" s="271"/>
      <c r="W1131" s="271"/>
      <c r="X1131" s="372"/>
      <c r="Y1131" s="372"/>
    </row>
    <row r="1132" spans="1:25" ht="13.5" customHeight="1">
      <c r="A1132" s="199">
        <v>2017</v>
      </c>
      <c r="B1132" s="565">
        <v>5</v>
      </c>
      <c r="C1132" s="152" t="s">
        <v>91</v>
      </c>
      <c r="D1132" s="583" t="s">
        <v>90</v>
      </c>
      <c r="E1132" s="116" t="s">
        <v>227</v>
      </c>
      <c r="F1132" s="567">
        <v>42876</v>
      </c>
      <c r="G1132" s="152" t="s">
        <v>2288</v>
      </c>
      <c r="H1132" s="199">
        <v>3</v>
      </c>
      <c r="I1132" s="340" t="s">
        <v>2289</v>
      </c>
      <c r="J1132" s="152"/>
      <c r="M1132" s="189"/>
      <c r="N1132" s="271"/>
      <c r="Q1132" s="271"/>
      <c r="R1132" s="271"/>
      <c r="S1132" s="271"/>
      <c r="T1132" s="271"/>
      <c r="U1132" s="271"/>
      <c r="V1132" s="271"/>
      <c r="W1132" s="271"/>
      <c r="X1132" s="372"/>
      <c r="Y1132" s="372"/>
    </row>
    <row r="1133" spans="1:25" ht="13.5" customHeight="1">
      <c r="A1133" s="199">
        <v>2017</v>
      </c>
      <c r="B1133" s="565"/>
      <c r="C1133" s="152"/>
      <c r="D1133" s="583"/>
      <c r="E1133" s="116"/>
      <c r="F1133" s="567"/>
      <c r="G1133" s="152"/>
      <c r="H1133" s="199">
        <f>SUM(H1115:H1132)</f>
        <v>125</v>
      </c>
      <c r="I1133" s="340"/>
      <c r="J1133" s="152"/>
      <c r="M1133" s="189"/>
      <c r="N1133" s="271"/>
      <c r="Q1133" s="271"/>
      <c r="R1133" s="271"/>
      <c r="S1133" s="271"/>
      <c r="T1133" s="271"/>
      <c r="U1133" s="271"/>
      <c r="V1133" s="271"/>
      <c r="W1133" s="271"/>
      <c r="X1133" s="372"/>
      <c r="Y1133" s="372"/>
    </row>
    <row r="1134" spans="1:25" s="115" customFormat="1" ht="13.5" customHeight="1">
      <c r="A1134" s="111">
        <v>2018</v>
      </c>
      <c r="B1134" s="579">
        <v>4</v>
      </c>
      <c r="C1134" s="170" t="s">
        <v>91</v>
      </c>
      <c r="D1134" s="615" t="s">
        <v>90</v>
      </c>
      <c r="E1134" s="107" t="s">
        <v>222</v>
      </c>
      <c r="F1134" s="581">
        <v>43163</v>
      </c>
      <c r="G1134" s="170" t="s">
        <v>2290</v>
      </c>
      <c r="H1134" s="111">
        <v>10</v>
      </c>
      <c r="I1134" s="115" t="s">
        <v>1062</v>
      </c>
      <c r="J1134" s="170"/>
      <c r="L1134" s="113"/>
      <c r="M1134" s="114"/>
      <c r="N1134" s="113"/>
      <c r="O1134" s="113"/>
      <c r="P1134" s="113"/>
      <c r="Q1134" s="113"/>
      <c r="R1134" s="113"/>
      <c r="S1134" s="113"/>
      <c r="T1134" s="113"/>
      <c r="U1134" s="113"/>
      <c r="V1134" s="113"/>
      <c r="W1134" s="113"/>
    </row>
    <row r="1135" spans="1:25" s="115" customFormat="1" ht="13.5" customHeight="1">
      <c r="A1135" s="111">
        <v>2018</v>
      </c>
      <c r="B1135" s="579">
        <v>4</v>
      </c>
      <c r="C1135" s="170" t="s">
        <v>91</v>
      </c>
      <c r="D1135" s="615" t="s">
        <v>90</v>
      </c>
      <c r="E1135" s="107" t="s">
        <v>222</v>
      </c>
      <c r="F1135" s="581">
        <v>43163</v>
      </c>
      <c r="G1135" s="170" t="s">
        <v>2291</v>
      </c>
      <c r="H1135" s="111">
        <v>3</v>
      </c>
      <c r="I1135" s="115" t="s">
        <v>1064</v>
      </c>
      <c r="J1135" s="170"/>
      <c r="L1135" s="113"/>
      <c r="M1135" s="114"/>
      <c r="N1135" s="113"/>
      <c r="O1135" s="113"/>
      <c r="P1135" s="113"/>
      <c r="Q1135" s="113"/>
      <c r="R1135" s="113"/>
      <c r="S1135" s="113"/>
      <c r="T1135" s="113"/>
      <c r="U1135" s="113"/>
      <c r="V1135" s="113"/>
      <c r="W1135" s="113"/>
    </row>
    <row r="1136" spans="1:25" s="115" customFormat="1">
      <c r="A1136" s="111">
        <v>2018</v>
      </c>
      <c r="B1136" s="111">
        <v>5</v>
      </c>
      <c r="C1136" s="170" t="s">
        <v>91</v>
      </c>
      <c r="D1136" s="115" t="s">
        <v>90</v>
      </c>
      <c r="E1136" s="115" t="s">
        <v>227</v>
      </c>
      <c r="F1136" s="584">
        <v>43240</v>
      </c>
      <c r="G1136" s="136" t="s">
        <v>2292</v>
      </c>
      <c r="H1136" s="111">
        <v>10</v>
      </c>
      <c r="I1136" s="115" t="s">
        <v>1066</v>
      </c>
      <c r="L1136" s="113"/>
      <c r="M1136" s="113"/>
      <c r="N1136" s="113"/>
      <c r="O1136" s="113"/>
      <c r="P1136" s="113"/>
      <c r="Q1136" s="113"/>
      <c r="R1136" s="113"/>
      <c r="S1136" s="113"/>
      <c r="T1136" s="113"/>
      <c r="U1136" s="113"/>
      <c r="V1136" s="113"/>
      <c r="W1136" s="113"/>
    </row>
    <row r="1137" spans="1:25" s="115" customFormat="1">
      <c r="A1137" s="111">
        <v>2018</v>
      </c>
      <c r="B1137" s="111">
        <v>5</v>
      </c>
      <c r="C1137" s="170" t="s">
        <v>91</v>
      </c>
      <c r="D1137" s="115" t="s">
        <v>90</v>
      </c>
      <c r="E1137" s="115" t="s">
        <v>227</v>
      </c>
      <c r="F1137" s="584">
        <v>43240</v>
      </c>
      <c r="G1137" s="136" t="s">
        <v>2293</v>
      </c>
      <c r="H1137" s="111">
        <v>7</v>
      </c>
      <c r="I1137" s="115" t="s">
        <v>1068</v>
      </c>
      <c r="L1137" s="113"/>
      <c r="M1137" s="113"/>
      <c r="N1137" s="113"/>
      <c r="O1137" s="113"/>
      <c r="P1137" s="113"/>
      <c r="Q1137" s="113"/>
      <c r="R1137" s="113"/>
      <c r="S1137" s="113"/>
      <c r="T1137" s="113"/>
      <c r="U1137" s="113"/>
      <c r="V1137" s="113"/>
      <c r="W1137" s="113"/>
    </row>
    <row r="1138" spans="1:25" s="115" customFormat="1">
      <c r="A1138" s="111">
        <v>2018</v>
      </c>
      <c r="B1138" s="111">
        <v>5</v>
      </c>
      <c r="C1138" s="170" t="s">
        <v>91</v>
      </c>
      <c r="D1138" s="115" t="s">
        <v>90</v>
      </c>
      <c r="E1138" s="115" t="s">
        <v>227</v>
      </c>
      <c r="F1138" s="584">
        <v>43240</v>
      </c>
      <c r="G1138" s="136" t="s">
        <v>2294</v>
      </c>
      <c r="H1138" s="111">
        <v>10</v>
      </c>
      <c r="I1138" s="115" t="s">
        <v>1070</v>
      </c>
      <c r="L1138" s="113"/>
      <c r="M1138" s="113"/>
      <c r="N1138" s="113"/>
      <c r="O1138" s="113"/>
      <c r="P1138" s="113"/>
      <c r="Q1138" s="113"/>
      <c r="R1138" s="113"/>
      <c r="S1138" s="113"/>
      <c r="T1138" s="113"/>
      <c r="U1138" s="113"/>
      <c r="V1138" s="113"/>
      <c r="W1138" s="113"/>
    </row>
    <row r="1139" spans="1:25" s="115" customFormat="1">
      <c r="A1139" s="111">
        <v>2018</v>
      </c>
      <c r="B1139" s="111">
        <v>5</v>
      </c>
      <c r="C1139" s="170" t="s">
        <v>91</v>
      </c>
      <c r="D1139" s="115" t="s">
        <v>90</v>
      </c>
      <c r="E1139" s="115" t="s">
        <v>227</v>
      </c>
      <c r="F1139" s="584">
        <v>43240</v>
      </c>
      <c r="G1139" s="136" t="s">
        <v>2295</v>
      </c>
      <c r="H1139" s="111">
        <v>7</v>
      </c>
      <c r="I1139" s="115" t="s">
        <v>1072</v>
      </c>
      <c r="L1139" s="113"/>
      <c r="M1139" s="113"/>
      <c r="N1139" s="113"/>
      <c r="O1139" s="113"/>
      <c r="P1139" s="113"/>
      <c r="Q1139" s="113"/>
      <c r="R1139" s="113"/>
      <c r="S1139" s="113"/>
      <c r="T1139" s="113"/>
      <c r="U1139" s="113"/>
      <c r="V1139" s="113"/>
      <c r="W1139" s="113"/>
    </row>
    <row r="1140" spans="1:25" s="115" customFormat="1">
      <c r="A1140" s="111">
        <v>2018</v>
      </c>
      <c r="B1140" s="111">
        <v>5</v>
      </c>
      <c r="C1140" s="170" t="s">
        <v>91</v>
      </c>
      <c r="D1140" s="115" t="s">
        <v>90</v>
      </c>
      <c r="E1140" s="115" t="s">
        <v>227</v>
      </c>
      <c r="F1140" s="584">
        <v>43240</v>
      </c>
      <c r="G1140" s="136" t="s">
        <v>2296</v>
      </c>
      <c r="H1140" s="111">
        <v>3</v>
      </c>
      <c r="I1140" s="115" t="s">
        <v>1074</v>
      </c>
      <c r="L1140" s="113"/>
      <c r="M1140" s="113"/>
      <c r="N1140" s="113"/>
      <c r="O1140" s="113"/>
      <c r="P1140" s="113"/>
      <c r="Q1140" s="113"/>
      <c r="R1140" s="113"/>
      <c r="S1140" s="113"/>
      <c r="T1140" s="113"/>
      <c r="U1140" s="113"/>
      <c r="V1140" s="113"/>
      <c r="W1140" s="113"/>
    </row>
    <row r="1141" spans="1:25" s="115" customFormat="1">
      <c r="A1141" s="111">
        <v>2018</v>
      </c>
      <c r="B1141" s="111">
        <v>5</v>
      </c>
      <c r="C1141" s="170" t="s">
        <v>91</v>
      </c>
      <c r="D1141" s="115" t="s">
        <v>90</v>
      </c>
      <c r="E1141" s="170" t="s">
        <v>370</v>
      </c>
      <c r="F1141" s="581">
        <v>43247</v>
      </c>
      <c r="G1141" s="170" t="s">
        <v>2297</v>
      </c>
      <c r="H1141" s="111">
        <v>10</v>
      </c>
      <c r="I1141" s="115" t="s">
        <v>509</v>
      </c>
      <c r="L1141" s="113"/>
      <c r="M1141" s="113"/>
      <c r="N1141" s="113"/>
      <c r="O1141" s="113"/>
      <c r="P1141" s="113"/>
      <c r="Q1141" s="113"/>
      <c r="R1141" s="113"/>
      <c r="S1141" s="113"/>
      <c r="T1141" s="113"/>
      <c r="U1141" s="113"/>
      <c r="V1141" s="113"/>
      <c r="W1141" s="113"/>
    </row>
    <row r="1142" spans="1:25" s="115" customFormat="1">
      <c r="A1142" s="111">
        <v>2018</v>
      </c>
      <c r="B1142" s="111">
        <v>5</v>
      </c>
      <c r="C1142" s="170" t="s">
        <v>91</v>
      </c>
      <c r="D1142" s="115" t="s">
        <v>90</v>
      </c>
      <c r="E1142" s="170" t="s">
        <v>370</v>
      </c>
      <c r="F1142" s="581">
        <v>43247</v>
      </c>
      <c r="G1142" s="170" t="s">
        <v>2298</v>
      </c>
      <c r="H1142" s="111">
        <v>15</v>
      </c>
      <c r="I1142" s="115" t="s">
        <v>590</v>
      </c>
      <c r="L1142" s="113"/>
      <c r="M1142" s="113"/>
      <c r="N1142" s="113"/>
      <c r="O1142" s="113"/>
      <c r="P1142" s="113"/>
      <c r="Q1142" s="113"/>
      <c r="R1142" s="113"/>
      <c r="S1142" s="113"/>
      <c r="T1142" s="113"/>
      <c r="U1142" s="113"/>
      <c r="V1142" s="113"/>
      <c r="W1142" s="113"/>
    </row>
    <row r="1143" spans="1:25" s="115" customFormat="1">
      <c r="A1143" s="111">
        <v>2018</v>
      </c>
      <c r="B1143" s="111">
        <v>5</v>
      </c>
      <c r="C1143" s="170" t="s">
        <v>91</v>
      </c>
      <c r="D1143" s="115" t="s">
        <v>90</v>
      </c>
      <c r="E1143" s="170" t="s">
        <v>370</v>
      </c>
      <c r="F1143" s="581">
        <v>43247</v>
      </c>
      <c r="G1143" s="170" t="s">
        <v>2299</v>
      </c>
      <c r="H1143" s="111">
        <v>10</v>
      </c>
      <c r="I1143" s="115" t="s">
        <v>588</v>
      </c>
      <c r="L1143" s="113"/>
      <c r="M1143" s="113"/>
      <c r="N1143" s="113"/>
      <c r="O1143" s="113"/>
      <c r="P1143" s="113"/>
      <c r="Q1143" s="113"/>
      <c r="R1143" s="113"/>
      <c r="S1143" s="113"/>
      <c r="T1143" s="113"/>
      <c r="U1143" s="113"/>
      <c r="V1143" s="113"/>
      <c r="W1143" s="113"/>
    </row>
    <row r="1144" spans="1:25">
      <c r="A1144" s="111">
        <v>2018</v>
      </c>
      <c r="B1144" s="111">
        <v>9</v>
      </c>
      <c r="C1144" s="170" t="s">
        <v>91</v>
      </c>
      <c r="D1144" s="107" t="s">
        <v>90</v>
      </c>
      <c r="E1144" s="107" t="s">
        <v>265</v>
      </c>
      <c r="F1144" s="581">
        <v>43352</v>
      </c>
      <c r="G1144" s="107" t="s">
        <v>2300</v>
      </c>
      <c r="H1144" s="111">
        <v>3</v>
      </c>
      <c r="I1144" s="107" t="s">
        <v>1010</v>
      </c>
      <c r="J1144" s="88">
        <v>10</v>
      </c>
      <c r="K1144" s="90" t="s">
        <v>3108</v>
      </c>
      <c r="M1144" s="2"/>
    </row>
    <row r="1145" spans="1:25">
      <c r="A1145" s="111">
        <v>2018</v>
      </c>
      <c r="B1145" s="111">
        <v>9</v>
      </c>
      <c r="C1145" s="170" t="s">
        <v>91</v>
      </c>
      <c r="D1145" s="171" t="s">
        <v>90</v>
      </c>
      <c r="E1145" s="107" t="s">
        <v>265</v>
      </c>
      <c r="F1145" s="581">
        <v>43352</v>
      </c>
      <c r="G1145" s="107" t="s">
        <v>2301</v>
      </c>
      <c r="H1145" s="172">
        <v>10</v>
      </c>
      <c r="I1145" s="107" t="s">
        <v>1080</v>
      </c>
      <c r="J1145" s="88">
        <v>7</v>
      </c>
      <c r="K1145" s="90" t="s">
        <v>3109</v>
      </c>
      <c r="M1145" s="2"/>
    </row>
    <row r="1146" spans="1:25">
      <c r="A1146" s="111">
        <v>2018</v>
      </c>
      <c r="B1146" s="111">
        <v>9</v>
      </c>
      <c r="C1146" s="170" t="s">
        <v>91</v>
      </c>
      <c r="D1146" s="171" t="s">
        <v>90</v>
      </c>
      <c r="E1146" s="107" t="s">
        <v>265</v>
      </c>
      <c r="F1146" s="581">
        <v>43352</v>
      </c>
      <c r="G1146" s="107" t="s">
        <v>2302</v>
      </c>
      <c r="H1146" s="172">
        <v>3</v>
      </c>
      <c r="I1146" s="107" t="s">
        <v>1082</v>
      </c>
      <c r="J1146" s="88">
        <v>3</v>
      </c>
      <c r="K1146" s="90" t="s">
        <v>3110</v>
      </c>
      <c r="M1146" s="2"/>
    </row>
    <row r="1147" spans="1:25">
      <c r="A1147" s="111">
        <v>2018</v>
      </c>
      <c r="B1147" s="111">
        <v>9</v>
      </c>
      <c r="C1147" s="170" t="s">
        <v>91</v>
      </c>
      <c r="D1147" s="171" t="s">
        <v>90</v>
      </c>
      <c r="E1147" s="107" t="s">
        <v>265</v>
      </c>
      <c r="F1147" s="581">
        <v>43352</v>
      </c>
      <c r="G1147" s="107" t="s">
        <v>2303</v>
      </c>
      <c r="H1147" s="172">
        <v>10</v>
      </c>
      <c r="I1147" s="107" t="s">
        <v>284</v>
      </c>
      <c r="J1147" s="88">
        <v>10</v>
      </c>
      <c r="K1147" s="90" t="s">
        <v>3111</v>
      </c>
      <c r="M1147" s="2"/>
    </row>
    <row r="1148" spans="1:25">
      <c r="A1148" s="111">
        <v>2018</v>
      </c>
      <c r="B1148" s="111">
        <v>9</v>
      </c>
      <c r="C1148" s="170" t="s">
        <v>91</v>
      </c>
      <c r="D1148" s="171" t="s">
        <v>90</v>
      </c>
      <c r="E1148" s="107" t="s">
        <v>265</v>
      </c>
      <c r="F1148" s="581">
        <v>43352</v>
      </c>
      <c r="G1148" s="699" t="s">
        <v>2304</v>
      </c>
      <c r="H1148" s="172">
        <v>3</v>
      </c>
      <c r="I1148" s="107" t="s">
        <v>1085</v>
      </c>
      <c r="M1148" s="2"/>
    </row>
    <row r="1149" spans="1:25" s="115" customFormat="1" ht="13.5" customHeight="1">
      <c r="A1149" s="111">
        <v>2018</v>
      </c>
      <c r="B1149" s="579"/>
      <c r="C1149" s="170"/>
      <c r="D1149" s="615"/>
      <c r="E1149" s="107"/>
      <c r="F1149" s="581"/>
      <c r="G1149" s="170"/>
      <c r="H1149" s="111">
        <f>SUM(H1134:H1148)</f>
        <v>114</v>
      </c>
      <c r="J1149" s="170"/>
      <c r="L1149" s="113"/>
      <c r="M1149" s="114"/>
      <c r="N1149" s="113"/>
      <c r="O1149" s="113"/>
      <c r="P1149" s="113"/>
      <c r="Q1149" s="113"/>
      <c r="R1149" s="113"/>
      <c r="S1149" s="113"/>
      <c r="T1149" s="113"/>
      <c r="U1149" s="113"/>
      <c r="V1149" s="113"/>
      <c r="W1149" s="113"/>
    </row>
    <row r="1150" spans="1:25" ht="13.5" customHeight="1">
      <c r="A1150" s="129" t="s">
        <v>46</v>
      </c>
      <c r="B1150" s="569"/>
      <c r="C1150" s="146"/>
      <c r="D1150" s="585" t="s">
        <v>1123</v>
      </c>
      <c r="E1150" s="125"/>
      <c r="F1150" s="571"/>
      <c r="G1150" s="146"/>
      <c r="H1150" s="129">
        <f>H1114+H1133+H1149</f>
        <v>347</v>
      </c>
      <c r="I1150" s="573"/>
      <c r="M1150" s="93"/>
    </row>
    <row r="1151" spans="1:25" ht="13.5" customHeight="1">
      <c r="A1151" s="133"/>
      <c r="B1151" s="84"/>
      <c r="D1151" s="586"/>
      <c r="E1151" s="73"/>
      <c r="G1151" s="88"/>
      <c r="H1151" s="133"/>
      <c r="I1151" s="90"/>
      <c r="M1151" s="93"/>
    </row>
    <row r="1152" spans="1:25" ht="13.5" customHeight="1">
      <c r="A1152" s="341">
        <v>2016</v>
      </c>
      <c r="B1152" s="341">
        <v>6</v>
      </c>
      <c r="C1152" s="269" t="s">
        <v>91</v>
      </c>
      <c r="D1152" s="576" t="s">
        <v>106</v>
      </c>
      <c r="E1152" s="269" t="s">
        <v>227</v>
      </c>
      <c r="F1152" s="576">
        <v>42533</v>
      </c>
      <c r="G1152" s="266" t="s">
        <v>3112</v>
      </c>
      <c r="H1152" s="341">
        <v>10</v>
      </c>
      <c r="I1152" s="372" t="s">
        <v>3113</v>
      </c>
      <c r="J1152" s="269"/>
      <c r="L1152" s="271"/>
      <c r="M1152" s="93"/>
      <c r="N1152" s="271"/>
      <c r="O1152" s="271"/>
      <c r="P1152" s="271"/>
      <c r="Q1152" s="261"/>
      <c r="R1152" s="261"/>
      <c r="S1152" s="261"/>
      <c r="T1152" s="261"/>
      <c r="U1152" s="261"/>
      <c r="V1152" s="261"/>
      <c r="W1152" s="261"/>
      <c r="X1152" s="340"/>
      <c r="Y1152" s="340"/>
    </row>
    <row r="1153" spans="1:25" ht="13.5" customHeight="1">
      <c r="A1153" s="341">
        <v>2016</v>
      </c>
      <c r="B1153" s="341">
        <v>6</v>
      </c>
      <c r="C1153" s="269" t="s">
        <v>91</v>
      </c>
      <c r="D1153" s="576" t="s">
        <v>106</v>
      </c>
      <c r="E1153" s="269" t="s">
        <v>227</v>
      </c>
      <c r="F1153" s="576">
        <v>42533</v>
      </c>
      <c r="G1153" s="266" t="s">
        <v>3114</v>
      </c>
      <c r="H1153" s="341">
        <v>3</v>
      </c>
      <c r="I1153" s="372" t="s">
        <v>3115</v>
      </c>
      <c r="J1153" s="269"/>
      <c r="L1153" s="271"/>
      <c r="M1153" s="93"/>
      <c r="N1153" s="271"/>
      <c r="O1153" s="271"/>
      <c r="P1153" s="271"/>
      <c r="Q1153" s="261"/>
      <c r="R1153" s="261"/>
      <c r="S1153" s="261"/>
      <c r="T1153" s="261"/>
      <c r="U1153" s="261"/>
      <c r="V1153" s="261"/>
      <c r="W1153" s="261"/>
      <c r="X1153" s="340"/>
      <c r="Y1153" s="340"/>
    </row>
    <row r="1154" spans="1:25" ht="13.5" customHeight="1">
      <c r="A1154" s="341">
        <v>2016</v>
      </c>
      <c r="B1154" s="341">
        <v>6</v>
      </c>
      <c r="C1154" s="269" t="s">
        <v>91</v>
      </c>
      <c r="D1154" s="576" t="s">
        <v>106</v>
      </c>
      <c r="E1154" s="269" t="s">
        <v>227</v>
      </c>
      <c r="F1154" s="576">
        <v>42533</v>
      </c>
      <c r="G1154" s="266" t="s">
        <v>3116</v>
      </c>
      <c r="H1154" s="341">
        <v>3</v>
      </c>
      <c r="I1154" s="372" t="s">
        <v>3117</v>
      </c>
      <c r="J1154" s="269"/>
      <c r="L1154" s="271"/>
      <c r="M1154" s="93"/>
      <c r="N1154" s="271"/>
      <c r="O1154" s="271"/>
      <c r="P1154" s="271"/>
      <c r="Q1154" s="195"/>
      <c r="R1154" s="195"/>
      <c r="S1154" s="195"/>
      <c r="T1154" s="195"/>
      <c r="U1154" s="195"/>
      <c r="V1154" s="195"/>
      <c r="W1154" s="195"/>
      <c r="X1154" s="197"/>
      <c r="Y1154" s="197"/>
    </row>
    <row r="1155" spans="1:25" ht="13.5" customHeight="1">
      <c r="A1155" s="341">
        <v>2016</v>
      </c>
      <c r="B1155" s="341">
        <v>6</v>
      </c>
      <c r="C1155" s="269" t="s">
        <v>91</v>
      </c>
      <c r="D1155" s="576" t="s">
        <v>106</v>
      </c>
      <c r="E1155" s="269" t="s">
        <v>227</v>
      </c>
      <c r="F1155" s="576">
        <v>42533</v>
      </c>
      <c r="G1155" s="266" t="s">
        <v>3118</v>
      </c>
      <c r="H1155" s="341">
        <v>3</v>
      </c>
      <c r="I1155" s="372" t="s">
        <v>2540</v>
      </c>
      <c r="J1155" s="269"/>
      <c r="L1155" s="271"/>
      <c r="M1155" s="262"/>
      <c r="N1155" s="271"/>
      <c r="O1155" s="271"/>
      <c r="P1155" s="271"/>
      <c r="Q1155" s="352"/>
      <c r="R1155" s="352"/>
      <c r="S1155" s="271"/>
      <c r="T1155" s="271"/>
      <c r="U1155" s="271"/>
      <c r="V1155" s="271"/>
      <c r="W1155" s="271"/>
      <c r="X1155" s="372"/>
      <c r="Y1155" s="372"/>
    </row>
    <row r="1156" spans="1:25" ht="13.5" customHeight="1">
      <c r="A1156" s="341">
        <v>2016</v>
      </c>
      <c r="B1156" s="341">
        <v>6</v>
      </c>
      <c r="C1156" s="269" t="s">
        <v>91</v>
      </c>
      <c r="D1156" s="576" t="s">
        <v>106</v>
      </c>
      <c r="E1156" s="269" t="s">
        <v>227</v>
      </c>
      <c r="F1156" s="576">
        <v>42533</v>
      </c>
      <c r="G1156" s="266" t="s">
        <v>3119</v>
      </c>
      <c r="H1156" s="341">
        <v>3</v>
      </c>
      <c r="I1156" s="372" t="s">
        <v>1982</v>
      </c>
      <c r="J1156" s="269"/>
      <c r="L1156" s="271"/>
      <c r="M1156" s="262"/>
      <c r="N1156" s="271"/>
      <c r="O1156" s="195"/>
      <c r="P1156" s="195"/>
      <c r="Q1156" s="271"/>
      <c r="R1156" s="271"/>
      <c r="S1156" s="271"/>
      <c r="T1156" s="271"/>
      <c r="U1156" s="271"/>
      <c r="V1156" s="271"/>
      <c r="W1156" s="271"/>
      <c r="X1156" s="372"/>
      <c r="Y1156" s="372"/>
    </row>
    <row r="1157" spans="1:25" ht="13.5" customHeight="1">
      <c r="A1157" s="341">
        <v>2016</v>
      </c>
      <c r="B1157" s="341">
        <v>6</v>
      </c>
      <c r="C1157" s="269" t="s">
        <v>91</v>
      </c>
      <c r="D1157" s="576" t="s">
        <v>106</v>
      </c>
      <c r="E1157" s="269" t="s">
        <v>227</v>
      </c>
      <c r="F1157" s="576">
        <v>42533</v>
      </c>
      <c r="G1157" s="266" t="s">
        <v>3120</v>
      </c>
      <c r="H1157" s="341">
        <v>10</v>
      </c>
      <c r="I1157" s="372" t="s">
        <v>3121</v>
      </c>
      <c r="J1157" s="269"/>
      <c r="L1157" s="271"/>
      <c r="M1157" s="93"/>
      <c r="N1157" s="271"/>
      <c r="O1157" s="271"/>
      <c r="P1157" s="271"/>
      <c r="Q1157" s="271"/>
      <c r="R1157" s="271"/>
      <c r="S1157" s="271"/>
      <c r="T1157" s="271"/>
      <c r="U1157" s="271"/>
      <c r="V1157" s="271"/>
      <c r="W1157" s="271"/>
      <c r="X1157" s="372"/>
      <c r="Y1157" s="372"/>
    </row>
    <row r="1158" spans="1:25" ht="13.5" customHeight="1">
      <c r="A1158" s="341">
        <v>2016</v>
      </c>
      <c r="B1158" s="341">
        <v>6</v>
      </c>
      <c r="C1158" s="269" t="s">
        <v>91</v>
      </c>
      <c r="D1158" s="576" t="s">
        <v>106</v>
      </c>
      <c r="E1158" s="269" t="s">
        <v>227</v>
      </c>
      <c r="F1158" s="576">
        <v>42533</v>
      </c>
      <c r="G1158" s="266" t="s">
        <v>3122</v>
      </c>
      <c r="H1158" s="341">
        <v>3</v>
      </c>
      <c r="I1158" s="372" t="s">
        <v>1733</v>
      </c>
      <c r="J1158" s="269"/>
      <c r="L1158" s="271"/>
      <c r="M1158" s="93"/>
      <c r="N1158" s="271"/>
      <c r="O1158" s="271"/>
      <c r="P1158" s="271"/>
      <c r="Q1158" s="271"/>
      <c r="R1158" s="271"/>
      <c r="S1158" s="271"/>
      <c r="T1158" s="271"/>
      <c r="U1158" s="271"/>
      <c r="V1158" s="271"/>
      <c r="W1158" s="271"/>
      <c r="X1158" s="372"/>
      <c r="Y1158" s="372"/>
    </row>
    <row r="1159" spans="1:25" ht="13.5" customHeight="1">
      <c r="A1159" s="341">
        <v>2016</v>
      </c>
      <c r="B1159" s="341">
        <v>6</v>
      </c>
      <c r="C1159" s="269" t="s">
        <v>91</v>
      </c>
      <c r="D1159" s="700" t="s">
        <v>106</v>
      </c>
      <c r="E1159" s="269" t="s">
        <v>227</v>
      </c>
      <c r="F1159" s="576">
        <v>42533</v>
      </c>
      <c r="G1159" s="266"/>
      <c r="H1159" s="613">
        <v>7</v>
      </c>
      <c r="I1159" s="266" t="s">
        <v>3123</v>
      </c>
      <c r="J1159" s="644"/>
      <c r="L1159" s="271"/>
      <c r="M1159" s="93"/>
      <c r="N1159" s="271"/>
      <c r="O1159" s="271"/>
      <c r="P1159" s="271"/>
      <c r="Q1159" s="271"/>
      <c r="R1159" s="271"/>
      <c r="S1159" s="271"/>
      <c r="T1159" s="271"/>
      <c r="U1159" s="271"/>
      <c r="V1159" s="271"/>
      <c r="W1159" s="271"/>
      <c r="X1159" s="372"/>
      <c r="Y1159" s="372"/>
    </row>
    <row r="1160" spans="1:25" ht="13.5" customHeight="1">
      <c r="A1160" s="341">
        <v>2016</v>
      </c>
      <c r="B1160" s="341">
        <v>6</v>
      </c>
      <c r="C1160" s="269" t="s">
        <v>91</v>
      </c>
      <c r="D1160" s="700" t="s">
        <v>106</v>
      </c>
      <c r="E1160" s="269" t="s">
        <v>227</v>
      </c>
      <c r="F1160" s="576">
        <v>42533</v>
      </c>
      <c r="G1160" s="266"/>
      <c r="H1160" s="613">
        <v>3</v>
      </c>
      <c r="I1160" s="266" t="s">
        <v>3124</v>
      </c>
      <c r="J1160" s="644"/>
      <c r="L1160" s="271"/>
      <c r="M1160" s="93"/>
      <c r="N1160" s="195"/>
      <c r="O1160" s="271"/>
      <c r="P1160" s="271"/>
      <c r="Q1160" s="352"/>
      <c r="R1160" s="352"/>
      <c r="S1160" s="271"/>
      <c r="T1160" s="271"/>
      <c r="U1160" s="271"/>
      <c r="V1160" s="271"/>
      <c r="W1160" s="271"/>
      <c r="X1160" s="372"/>
      <c r="Y1160" s="372"/>
    </row>
    <row r="1161" spans="1:25" ht="13.5" customHeight="1">
      <c r="A1161" s="341">
        <v>2016</v>
      </c>
      <c r="B1161" s="341">
        <v>6</v>
      </c>
      <c r="C1161" s="269" t="s">
        <v>91</v>
      </c>
      <c r="D1161" s="576" t="s">
        <v>106</v>
      </c>
      <c r="E1161" s="269" t="s">
        <v>2702</v>
      </c>
      <c r="F1161" s="576">
        <v>42540</v>
      </c>
      <c r="G1161" s="266" t="s">
        <v>1127</v>
      </c>
      <c r="H1161" s="341">
        <v>15</v>
      </c>
      <c r="I1161" s="372" t="s">
        <v>3125</v>
      </c>
      <c r="J1161" s="269"/>
      <c r="L1161" s="271"/>
      <c r="M1161" s="262"/>
      <c r="N1161" s="271"/>
      <c r="O1161" s="271"/>
      <c r="P1161" s="271"/>
      <c r="Q1161" s="195"/>
      <c r="R1161" s="195"/>
      <c r="S1161" s="271"/>
      <c r="T1161" s="271"/>
      <c r="U1161" s="271"/>
      <c r="V1161" s="271"/>
      <c r="W1161" s="271"/>
      <c r="X1161" s="372"/>
      <c r="Y1161" s="372"/>
    </row>
    <row r="1162" spans="1:25" ht="13.5" customHeight="1">
      <c r="A1162" s="341">
        <v>2016</v>
      </c>
      <c r="B1162" s="341">
        <v>6</v>
      </c>
      <c r="C1162" s="269" t="s">
        <v>91</v>
      </c>
      <c r="D1162" s="576" t="s">
        <v>106</v>
      </c>
      <c r="E1162" s="269" t="s">
        <v>2702</v>
      </c>
      <c r="F1162" s="576">
        <v>42540</v>
      </c>
      <c r="G1162" s="266" t="s">
        <v>3112</v>
      </c>
      <c r="H1162" s="341">
        <v>10</v>
      </c>
      <c r="I1162" s="372" t="s">
        <v>3126</v>
      </c>
      <c r="J1162" s="269"/>
      <c r="L1162" s="271"/>
      <c r="M1162" s="262"/>
      <c r="N1162" s="271"/>
      <c r="O1162" s="261"/>
      <c r="P1162" s="261"/>
      <c r="Q1162" s="271"/>
      <c r="R1162" s="271"/>
      <c r="S1162" s="271"/>
      <c r="T1162" s="271"/>
      <c r="U1162" s="271"/>
      <c r="V1162" s="271"/>
      <c r="W1162" s="271"/>
      <c r="X1162" s="372"/>
      <c r="Y1162" s="372"/>
    </row>
    <row r="1163" spans="1:25" ht="13.5" customHeight="1">
      <c r="A1163" s="613">
        <v>2016</v>
      </c>
      <c r="B1163" s="341">
        <v>10</v>
      </c>
      <c r="C1163" s="269" t="s">
        <v>91</v>
      </c>
      <c r="D1163" s="269" t="s">
        <v>106</v>
      </c>
      <c r="E1163" s="576" t="s">
        <v>227</v>
      </c>
      <c r="F1163" s="576">
        <v>42652</v>
      </c>
      <c r="G1163" s="614" t="s">
        <v>3127</v>
      </c>
      <c r="H1163" s="341">
        <v>3</v>
      </c>
      <c r="I1163" s="372" t="s">
        <v>1758</v>
      </c>
      <c r="J1163" s="269"/>
      <c r="L1163" s="271"/>
      <c r="M1163" s="262"/>
      <c r="N1163" s="271"/>
      <c r="O1163" s="261"/>
      <c r="P1163" s="261"/>
      <c r="Q1163" s="271"/>
      <c r="R1163" s="271"/>
      <c r="S1163" s="271"/>
      <c r="T1163" s="271"/>
      <c r="U1163" s="271"/>
      <c r="V1163" s="271"/>
      <c r="W1163" s="271"/>
      <c r="X1163" s="372"/>
      <c r="Y1163" s="372"/>
    </row>
    <row r="1164" spans="1:25" ht="13.5" customHeight="1">
      <c r="A1164" s="613">
        <v>2016</v>
      </c>
      <c r="B1164" s="341">
        <v>10</v>
      </c>
      <c r="C1164" s="269" t="s">
        <v>91</v>
      </c>
      <c r="D1164" s="269" t="s">
        <v>106</v>
      </c>
      <c r="E1164" s="576" t="s">
        <v>227</v>
      </c>
      <c r="F1164" s="576">
        <v>42652</v>
      </c>
      <c r="G1164" s="614" t="s">
        <v>3128</v>
      </c>
      <c r="H1164" s="341">
        <v>3</v>
      </c>
      <c r="I1164" s="372" t="s">
        <v>3129</v>
      </c>
      <c r="J1164" s="269"/>
      <c r="L1164" s="271"/>
      <c r="M1164" s="262"/>
      <c r="N1164" s="271"/>
      <c r="O1164" s="195"/>
      <c r="P1164" s="195"/>
      <c r="Q1164" s="271"/>
      <c r="R1164" s="271"/>
      <c r="S1164" s="195"/>
      <c r="T1164" s="195"/>
      <c r="U1164" s="195"/>
      <c r="V1164" s="195"/>
      <c r="W1164" s="195"/>
      <c r="X1164" s="197"/>
      <c r="Y1164" s="197"/>
    </row>
    <row r="1165" spans="1:25" ht="13.5" customHeight="1">
      <c r="A1165" s="613">
        <v>2016</v>
      </c>
      <c r="B1165" s="341">
        <v>10</v>
      </c>
      <c r="C1165" s="269" t="s">
        <v>91</v>
      </c>
      <c r="D1165" s="269" t="s">
        <v>106</v>
      </c>
      <c r="E1165" s="576" t="s">
        <v>227</v>
      </c>
      <c r="F1165" s="576">
        <v>42652</v>
      </c>
      <c r="G1165" s="614" t="s">
        <v>3130</v>
      </c>
      <c r="H1165" s="341">
        <v>7</v>
      </c>
      <c r="I1165" s="372" t="s">
        <v>3131</v>
      </c>
      <c r="J1165" s="269"/>
      <c r="L1165" s="271"/>
      <c r="M1165" s="262"/>
      <c r="N1165" s="195"/>
      <c r="O1165" s="352"/>
      <c r="P1165" s="352"/>
      <c r="Q1165" s="271"/>
      <c r="R1165" s="271"/>
      <c r="S1165" s="195"/>
      <c r="T1165" s="195"/>
      <c r="U1165" s="195"/>
      <c r="V1165" s="195"/>
      <c r="W1165" s="195"/>
      <c r="X1165" s="197"/>
      <c r="Y1165" s="197"/>
    </row>
    <row r="1166" spans="1:25" ht="13.5" customHeight="1">
      <c r="A1166" s="613">
        <v>2016</v>
      </c>
      <c r="B1166" s="341">
        <v>10</v>
      </c>
      <c r="C1166" s="269" t="s">
        <v>91</v>
      </c>
      <c r="D1166" s="269" t="s">
        <v>106</v>
      </c>
      <c r="E1166" s="576" t="s">
        <v>227</v>
      </c>
      <c r="F1166" s="576">
        <v>42652</v>
      </c>
      <c r="G1166" s="614" t="s">
        <v>3132</v>
      </c>
      <c r="H1166" s="341">
        <v>7</v>
      </c>
      <c r="I1166" s="372" t="s">
        <v>2324</v>
      </c>
      <c r="J1166" s="269"/>
      <c r="L1166" s="271"/>
      <c r="M1166" s="262"/>
      <c r="N1166" s="195"/>
      <c r="O1166" s="271"/>
      <c r="P1166" s="271"/>
      <c r="Q1166" s="271"/>
      <c r="R1166" s="271"/>
      <c r="S1166" s="271"/>
      <c r="T1166" s="271"/>
      <c r="U1166" s="271"/>
      <c r="V1166" s="271"/>
      <c r="W1166" s="271"/>
      <c r="X1166" s="372"/>
      <c r="Y1166" s="372"/>
    </row>
    <row r="1167" spans="1:25" ht="13.5" customHeight="1">
      <c r="A1167" s="613">
        <v>2016</v>
      </c>
      <c r="B1167" s="341">
        <v>10</v>
      </c>
      <c r="C1167" s="269" t="s">
        <v>91</v>
      </c>
      <c r="D1167" s="269" t="s">
        <v>106</v>
      </c>
      <c r="E1167" s="576" t="s">
        <v>227</v>
      </c>
      <c r="F1167" s="576">
        <v>42652</v>
      </c>
      <c r="G1167" s="614" t="s">
        <v>3133</v>
      </c>
      <c r="H1167" s="341">
        <v>10</v>
      </c>
      <c r="I1167" s="372" t="s">
        <v>2422</v>
      </c>
      <c r="J1167" s="269"/>
      <c r="L1167" s="271"/>
      <c r="M1167" s="93"/>
      <c r="N1167" s="195"/>
      <c r="O1167" s="271"/>
      <c r="P1167" s="271"/>
      <c r="Q1167" s="271"/>
      <c r="R1167" s="271"/>
      <c r="S1167" s="186"/>
      <c r="T1167" s="186"/>
      <c r="U1167" s="186"/>
      <c r="V1167" s="186"/>
      <c r="W1167" s="186"/>
      <c r="X1167" s="188"/>
      <c r="Y1167" s="188"/>
    </row>
    <row r="1168" spans="1:25" ht="13.5" customHeight="1">
      <c r="A1168" s="613">
        <v>2016</v>
      </c>
      <c r="B1168" s="341">
        <v>10</v>
      </c>
      <c r="C1168" s="269" t="s">
        <v>91</v>
      </c>
      <c r="D1168" s="269" t="s">
        <v>106</v>
      </c>
      <c r="E1168" s="576" t="s">
        <v>227</v>
      </c>
      <c r="F1168" s="576">
        <v>42652</v>
      </c>
      <c r="G1168" s="614" t="s">
        <v>3134</v>
      </c>
      <c r="H1168" s="341">
        <v>7</v>
      </c>
      <c r="I1168" s="372" t="s">
        <v>3135</v>
      </c>
      <c r="J1168" s="269"/>
      <c r="L1168" s="271"/>
      <c r="M1168" s="93"/>
      <c r="N1168" s="195"/>
      <c r="O1168" s="271"/>
      <c r="P1168" s="271"/>
      <c r="Q1168" s="195"/>
      <c r="R1168" s="195"/>
      <c r="S1168" s="352"/>
      <c r="T1168" s="352"/>
      <c r="U1168" s="352"/>
      <c r="V1168" s="352"/>
      <c r="W1168" s="352"/>
      <c r="X1168" s="353"/>
      <c r="Y1168" s="353"/>
    </row>
    <row r="1169" spans="1:25" ht="13.5" customHeight="1">
      <c r="A1169" s="613">
        <v>2016</v>
      </c>
      <c r="B1169" s="341">
        <v>10</v>
      </c>
      <c r="C1169" s="269" t="s">
        <v>91</v>
      </c>
      <c r="D1169" s="269" t="s">
        <v>106</v>
      </c>
      <c r="E1169" s="576" t="s">
        <v>227</v>
      </c>
      <c r="F1169" s="576">
        <v>42652</v>
      </c>
      <c r="G1169" s="614" t="s">
        <v>3136</v>
      </c>
      <c r="H1169" s="341">
        <v>10</v>
      </c>
      <c r="I1169" s="372" t="s">
        <v>3137</v>
      </c>
      <c r="J1169" s="269"/>
      <c r="L1169" s="271"/>
      <c r="M1169" s="93"/>
      <c r="N1169" s="195"/>
      <c r="O1169" s="271"/>
      <c r="P1169" s="271"/>
      <c r="Q1169" s="271"/>
      <c r="R1169" s="271"/>
      <c r="S1169" s="186"/>
      <c r="T1169" s="186"/>
      <c r="U1169" s="186"/>
      <c r="V1169" s="186"/>
      <c r="W1169" s="186"/>
      <c r="X1169" s="188"/>
      <c r="Y1169" s="188"/>
    </row>
    <row r="1170" spans="1:25" ht="13.5" customHeight="1">
      <c r="A1170" s="613">
        <v>2016</v>
      </c>
      <c r="B1170" s="341">
        <v>10</v>
      </c>
      <c r="C1170" s="269" t="s">
        <v>91</v>
      </c>
      <c r="D1170" s="269" t="s">
        <v>106</v>
      </c>
      <c r="E1170" s="576" t="s">
        <v>227</v>
      </c>
      <c r="F1170" s="576">
        <v>42652</v>
      </c>
      <c r="G1170" s="614" t="s">
        <v>3138</v>
      </c>
      <c r="H1170" s="341">
        <v>7</v>
      </c>
      <c r="I1170" s="372" t="s">
        <v>3139</v>
      </c>
      <c r="J1170" s="269"/>
      <c r="L1170" s="271"/>
      <c r="M1170" s="93"/>
      <c r="N1170" s="195"/>
      <c r="O1170" s="352"/>
      <c r="P1170" s="352"/>
      <c r="Q1170" s="186"/>
      <c r="R1170" s="186"/>
      <c r="S1170" s="186"/>
      <c r="T1170" s="186"/>
      <c r="U1170" s="186"/>
      <c r="V1170" s="186"/>
      <c r="W1170" s="186"/>
      <c r="X1170" s="188"/>
      <c r="Y1170" s="188"/>
    </row>
    <row r="1171" spans="1:25" ht="13.5" customHeight="1">
      <c r="A1171" s="341">
        <v>2016</v>
      </c>
      <c r="B1171" s="341">
        <v>2</v>
      </c>
      <c r="C1171" s="269" t="s">
        <v>91</v>
      </c>
      <c r="D1171" s="269" t="s">
        <v>106</v>
      </c>
      <c r="E1171" s="269" t="s">
        <v>81</v>
      </c>
      <c r="F1171" s="576">
        <v>42406</v>
      </c>
      <c r="G1171" s="266" t="s">
        <v>3140</v>
      </c>
      <c r="H1171" s="277">
        <v>5</v>
      </c>
      <c r="I1171" s="269" t="s">
        <v>670</v>
      </c>
      <c r="J1171" s="269"/>
      <c r="L1171" s="271"/>
      <c r="M1171" s="296"/>
      <c r="O1171" s="352"/>
      <c r="P1171" s="352"/>
      <c r="Q1171" s="186"/>
      <c r="R1171" s="186"/>
      <c r="S1171" s="195"/>
      <c r="T1171" s="195"/>
      <c r="U1171" s="195"/>
      <c r="V1171" s="195"/>
      <c r="W1171" s="195"/>
      <c r="X1171" s="197"/>
      <c r="Y1171" s="197"/>
    </row>
    <row r="1172" spans="1:25" ht="13.5" customHeight="1">
      <c r="A1172" s="613">
        <v>2016</v>
      </c>
      <c r="B1172" s="341">
        <v>3</v>
      </c>
      <c r="C1172" s="269" t="s">
        <v>91</v>
      </c>
      <c r="D1172" s="269" t="s">
        <v>106</v>
      </c>
      <c r="E1172" s="576" t="s">
        <v>222</v>
      </c>
      <c r="F1172" s="576">
        <v>42435</v>
      </c>
      <c r="G1172" s="266" t="s">
        <v>3141</v>
      </c>
      <c r="H1172" s="277">
        <v>10</v>
      </c>
      <c r="I1172" s="372" t="s">
        <v>1901</v>
      </c>
      <c r="J1172" s="269"/>
      <c r="L1172" s="271"/>
      <c r="M1172" s="189"/>
      <c r="O1172" s="352"/>
      <c r="P1172" s="352"/>
      <c r="Q1172" s="352"/>
      <c r="R1172" s="352"/>
      <c r="S1172" s="352"/>
      <c r="T1172" s="352"/>
      <c r="U1172" s="352"/>
      <c r="V1172" s="352"/>
      <c r="W1172" s="352"/>
      <c r="X1172" s="353"/>
      <c r="Y1172" s="353"/>
    </row>
    <row r="1173" spans="1:25" ht="13.5" customHeight="1">
      <c r="A1173" s="613">
        <v>2016</v>
      </c>
      <c r="B1173" s="341">
        <v>3</v>
      </c>
      <c r="C1173" s="269" t="s">
        <v>91</v>
      </c>
      <c r="D1173" s="269" t="s">
        <v>106</v>
      </c>
      <c r="E1173" s="576" t="s">
        <v>222</v>
      </c>
      <c r="F1173" s="576">
        <v>42435</v>
      </c>
      <c r="G1173" s="266" t="s">
        <v>3142</v>
      </c>
      <c r="H1173" s="277">
        <v>10</v>
      </c>
      <c r="I1173" s="372" t="s">
        <v>1126</v>
      </c>
      <c r="J1173" s="269"/>
      <c r="L1173" s="271"/>
      <c r="M1173" s="189"/>
      <c r="O1173" s="195"/>
      <c r="P1173" s="195"/>
      <c r="Q1173" s="195"/>
      <c r="R1173" s="195"/>
      <c r="S1173" s="352"/>
      <c r="T1173" s="352"/>
      <c r="U1173" s="352"/>
      <c r="V1173" s="352"/>
      <c r="W1173" s="352"/>
      <c r="X1173" s="353"/>
      <c r="Y1173" s="353"/>
    </row>
    <row r="1174" spans="1:25" ht="13.5" customHeight="1">
      <c r="A1174" s="613">
        <v>2016</v>
      </c>
      <c r="B1174" s="341">
        <v>3</v>
      </c>
      <c r="C1174" s="269" t="s">
        <v>91</v>
      </c>
      <c r="D1174" s="269" t="s">
        <v>106</v>
      </c>
      <c r="E1174" s="576" t="s">
        <v>222</v>
      </c>
      <c r="F1174" s="576">
        <v>42435</v>
      </c>
      <c r="G1174" s="266" t="s">
        <v>3143</v>
      </c>
      <c r="H1174" s="277">
        <v>7</v>
      </c>
      <c r="I1174" s="372" t="s">
        <v>1128</v>
      </c>
      <c r="J1174" s="269"/>
      <c r="L1174" s="271"/>
      <c r="M1174" s="262"/>
      <c r="O1174" s="195"/>
      <c r="P1174" s="195"/>
      <c r="Q1174" s="186"/>
      <c r="R1174" s="186"/>
      <c r="S1174" s="186"/>
      <c r="T1174" s="186"/>
      <c r="U1174" s="186"/>
      <c r="V1174" s="186"/>
      <c r="W1174" s="186"/>
      <c r="X1174" s="188"/>
      <c r="Y1174" s="188"/>
    </row>
    <row r="1175" spans="1:25" ht="13.5" customHeight="1">
      <c r="A1175" s="341">
        <v>2016</v>
      </c>
      <c r="B1175" s="341">
        <v>3</v>
      </c>
      <c r="C1175" s="269" t="s">
        <v>91</v>
      </c>
      <c r="D1175" s="269" t="s">
        <v>106</v>
      </c>
      <c r="E1175" s="269" t="s">
        <v>222</v>
      </c>
      <c r="F1175" s="576">
        <v>42435</v>
      </c>
      <c r="G1175" s="266" t="s">
        <v>3144</v>
      </c>
      <c r="H1175" s="277">
        <v>7</v>
      </c>
      <c r="I1175" s="372" t="s">
        <v>2625</v>
      </c>
      <c r="J1175" s="269"/>
      <c r="L1175" s="271"/>
      <c r="M1175" s="296"/>
      <c r="O1175" s="186"/>
      <c r="P1175" s="186"/>
      <c r="Q1175" s="186"/>
      <c r="R1175" s="186"/>
      <c r="S1175" s="473"/>
      <c r="T1175" s="473"/>
      <c r="U1175" s="473"/>
      <c r="V1175" s="473"/>
      <c r="W1175" s="473"/>
      <c r="X1175" s="698"/>
      <c r="Y1175" s="698"/>
    </row>
    <row r="1176" spans="1:25" ht="13.5" customHeight="1">
      <c r="A1176" s="341">
        <v>2016</v>
      </c>
      <c r="B1176" s="341">
        <v>3</v>
      </c>
      <c r="C1176" s="269" t="s">
        <v>91</v>
      </c>
      <c r="D1176" s="269" t="s">
        <v>106</v>
      </c>
      <c r="E1176" s="269" t="s">
        <v>222</v>
      </c>
      <c r="F1176" s="576">
        <v>42435</v>
      </c>
      <c r="G1176" s="266" t="s">
        <v>3145</v>
      </c>
      <c r="H1176" s="277">
        <v>7</v>
      </c>
      <c r="I1176" s="372" t="s">
        <v>224</v>
      </c>
      <c r="J1176" s="269"/>
      <c r="L1176" s="271"/>
      <c r="M1176" s="93"/>
      <c r="O1176" s="186"/>
      <c r="P1176" s="186"/>
      <c r="Q1176" s="352"/>
      <c r="R1176" s="352"/>
      <c r="S1176" s="195"/>
      <c r="T1176" s="195"/>
      <c r="U1176" s="195"/>
      <c r="V1176" s="195"/>
      <c r="W1176" s="195"/>
      <c r="X1176" s="197"/>
      <c r="Y1176" s="197"/>
    </row>
    <row r="1177" spans="1:25" ht="13.5" customHeight="1">
      <c r="A1177" s="341">
        <v>2016</v>
      </c>
      <c r="B1177" s="341">
        <v>3</v>
      </c>
      <c r="C1177" s="269" t="s">
        <v>91</v>
      </c>
      <c r="D1177" s="269" t="s">
        <v>106</v>
      </c>
      <c r="E1177" s="269" t="s">
        <v>222</v>
      </c>
      <c r="F1177" s="576">
        <v>42435</v>
      </c>
      <c r="G1177" s="266" t="s">
        <v>3146</v>
      </c>
      <c r="H1177" s="277">
        <v>10</v>
      </c>
      <c r="I1177" s="372" t="s">
        <v>1062</v>
      </c>
      <c r="J1177" s="269"/>
      <c r="L1177" s="271"/>
      <c r="M1177" s="262"/>
      <c r="O1177" s="271"/>
      <c r="P1177" s="271"/>
      <c r="S1177" s="186"/>
      <c r="T1177" s="186"/>
      <c r="U1177" s="186"/>
      <c r="V1177" s="186"/>
      <c r="W1177" s="186"/>
      <c r="X1177" s="188"/>
      <c r="Y1177" s="188"/>
    </row>
    <row r="1178" spans="1:25" ht="13.5" customHeight="1">
      <c r="A1178" s="613">
        <v>2016</v>
      </c>
      <c r="B1178" s="341">
        <v>3</v>
      </c>
      <c r="C1178" s="269" t="s">
        <v>91</v>
      </c>
      <c r="D1178" s="269" t="s">
        <v>106</v>
      </c>
      <c r="E1178" s="576" t="s">
        <v>222</v>
      </c>
      <c r="F1178" s="576">
        <v>42435</v>
      </c>
      <c r="G1178" s="266"/>
      <c r="H1178" s="277">
        <v>3</v>
      </c>
      <c r="I1178" s="372" t="s">
        <v>3124</v>
      </c>
      <c r="J1178" s="269"/>
      <c r="L1178" s="271"/>
      <c r="M1178" s="262"/>
      <c r="N1178" s="271"/>
      <c r="O1178" s="352"/>
      <c r="P1178" s="352"/>
      <c r="Q1178" s="195"/>
      <c r="R1178" s="195"/>
      <c r="S1178" s="271"/>
      <c r="T1178" s="271"/>
      <c r="U1178" s="271"/>
      <c r="V1178" s="271"/>
      <c r="W1178" s="271"/>
      <c r="X1178" s="372"/>
      <c r="Y1178" s="372"/>
    </row>
    <row r="1179" spans="1:25" ht="13.5" customHeight="1">
      <c r="A1179" s="341">
        <v>2016</v>
      </c>
      <c r="B1179" s="341">
        <v>3</v>
      </c>
      <c r="C1179" s="269" t="s">
        <v>91</v>
      </c>
      <c r="D1179" s="269" t="s">
        <v>106</v>
      </c>
      <c r="E1179" s="269" t="s">
        <v>346</v>
      </c>
      <c r="F1179" s="576">
        <v>42449</v>
      </c>
      <c r="G1179" s="266" t="s">
        <v>3147</v>
      </c>
      <c r="H1179" s="277">
        <v>10</v>
      </c>
      <c r="I1179" s="269" t="s">
        <v>626</v>
      </c>
      <c r="J1179" s="269"/>
      <c r="L1179" s="271"/>
      <c r="M1179" s="296"/>
      <c r="N1179" s="473"/>
      <c r="O1179" s="352"/>
      <c r="P1179" s="352"/>
      <c r="Q1179" s="352"/>
      <c r="R1179" s="352"/>
    </row>
    <row r="1180" spans="1:25" ht="13.5" customHeight="1">
      <c r="A1180" s="341">
        <v>2016</v>
      </c>
      <c r="B1180" s="341"/>
      <c r="C1180" s="269"/>
      <c r="D1180" s="269"/>
      <c r="E1180" s="269"/>
      <c r="F1180" s="576"/>
      <c r="G1180" s="266"/>
      <c r="H1180" s="277">
        <f>SUM(H1152:H1179)</f>
        <v>193</v>
      </c>
      <c r="I1180" s="269"/>
      <c r="J1180" s="269"/>
      <c r="L1180" s="271"/>
      <c r="M1180" s="296"/>
      <c r="N1180" s="473"/>
      <c r="O1180" s="352"/>
      <c r="P1180" s="352"/>
      <c r="Q1180" s="352"/>
      <c r="R1180" s="352"/>
    </row>
    <row r="1181" spans="1:25" ht="13.5" customHeight="1">
      <c r="A1181" s="199">
        <v>2017</v>
      </c>
      <c r="B1181" s="199">
        <v>9</v>
      </c>
      <c r="C1181" s="152" t="s">
        <v>91</v>
      </c>
      <c r="D1181" s="583" t="s">
        <v>106</v>
      </c>
      <c r="E1181" s="116" t="s">
        <v>227</v>
      </c>
      <c r="F1181" s="567">
        <v>42988</v>
      </c>
      <c r="G1181" s="152" t="s">
        <v>2319</v>
      </c>
      <c r="H1181" s="199">
        <v>10</v>
      </c>
      <c r="I1181" s="340" t="s">
        <v>2320</v>
      </c>
      <c r="J1181" s="152"/>
      <c r="M1181" s="349"/>
      <c r="O1181" s="352"/>
      <c r="P1181" s="352"/>
      <c r="Q1181" s="261"/>
      <c r="R1181" s="261"/>
      <c r="S1181" s="261"/>
      <c r="T1181" s="261"/>
      <c r="U1181" s="261"/>
      <c r="V1181" s="261"/>
      <c r="W1181" s="261"/>
      <c r="X1181" s="340"/>
      <c r="Y1181" s="340"/>
    </row>
    <row r="1182" spans="1:25" ht="13.5" customHeight="1">
      <c r="A1182" s="199">
        <v>2017</v>
      </c>
      <c r="B1182" s="199">
        <v>9</v>
      </c>
      <c r="C1182" s="152" t="s">
        <v>91</v>
      </c>
      <c r="D1182" s="583" t="s">
        <v>106</v>
      </c>
      <c r="E1182" s="116" t="s">
        <v>227</v>
      </c>
      <c r="F1182" s="567">
        <v>42988</v>
      </c>
      <c r="G1182" s="152" t="s">
        <v>2321</v>
      </c>
      <c r="H1182" s="199">
        <v>3</v>
      </c>
      <c r="I1182" s="340" t="s">
        <v>2322</v>
      </c>
      <c r="J1182" s="152"/>
      <c r="M1182" s="349"/>
      <c r="Q1182" s="261"/>
      <c r="R1182" s="261"/>
      <c r="S1182" s="261"/>
      <c r="T1182" s="261"/>
      <c r="U1182" s="261"/>
      <c r="V1182" s="261"/>
      <c r="W1182" s="261"/>
      <c r="X1182" s="340"/>
      <c r="Y1182" s="340"/>
    </row>
    <row r="1183" spans="1:25" ht="13.5" customHeight="1">
      <c r="A1183" s="199">
        <v>2017</v>
      </c>
      <c r="B1183" s="199">
        <v>9</v>
      </c>
      <c r="C1183" s="152" t="s">
        <v>91</v>
      </c>
      <c r="D1183" s="583" t="s">
        <v>106</v>
      </c>
      <c r="E1183" s="116" t="s">
        <v>227</v>
      </c>
      <c r="F1183" s="567">
        <v>42988</v>
      </c>
      <c r="G1183" s="152" t="s">
        <v>2323</v>
      </c>
      <c r="H1183" s="199">
        <v>7</v>
      </c>
      <c r="I1183" s="340" t="s">
        <v>2324</v>
      </c>
      <c r="J1183" s="152"/>
      <c r="M1183" s="349"/>
      <c r="O1183" s="195"/>
      <c r="P1183" s="195"/>
      <c r="Q1183" s="271"/>
      <c r="R1183" s="271"/>
      <c r="S1183" s="352"/>
      <c r="T1183" s="352"/>
      <c r="U1183" s="352"/>
      <c r="V1183" s="352"/>
      <c r="W1183" s="352"/>
      <c r="X1183" s="353"/>
      <c r="Y1183" s="353"/>
    </row>
    <row r="1184" spans="1:25" ht="13.5" customHeight="1">
      <c r="A1184" s="199">
        <v>2017</v>
      </c>
      <c r="B1184" s="199">
        <v>9</v>
      </c>
      <c r="C1184" s="152" t="s">
        <v>91</v>
      </c>
      <c r="D1184" s="583" t="s">
        <v>106</v>
      </c>
      <c r="E1184" s="116" t="s">
        <v>227</v>
      </c>
      <c r="F1184" s="567">
        <v>42988</v>
      </c>
      <c r="G1184" s="152" t="s">
        <v>2325</v>
      </c>
      <c r="H1184" s="199">
        <v>3</v>
      </c>
      <c r="I1184" s="340" t="s">
        <v>2326</v>
      </c>
      <c r="J1184" s="152"/>
      <c r="M1184" s="349"/>
      <c r="O1184" s="195"/>
      <c r="P1184" s="195"/>
      <c r="Q1184" s="271"/>
      <c r="R1184" s="271"/>
      <c r="S1184" s="271"/>
      <c r="T1184" s="271"/>
      <c r="U1184" s="271"/>
      <c r="V1184" s="271"/>
      <c r="W1184" s="271"/>
      <c r="X1184" s="372"/>
      <c r="Y1184" s="372"/>
    </row>
    <row r="1185" spans="1:25" ht="13.5" customHeight="1">
      <c r="A1185" s="199">
        <v>2017</v>
      </c>
      <c r="B1185" s="199">
        <v>9</v>
      </c>
      <c r="C1185" s="152" t="s">
        <v>91</v>
      </c>
      <c r="D1185" s="583" t="s">
        <v>106</v>
      </c>
      <c r="E1185" s="116" t="s">
        <v>227</v>
      </c>
      <c r="F1185" s="567">
        <v>42988</v>
      </c>
      <c r="G1185" s="152" t="s">
        <v>2327</v>
      </c>
      <c r="H1185" s="199">
        <v>7</v>
      </c>
      <c r="I1185" s="340" t="s">
        <v>2328</v>
      </c>
      <c r="J1185" s="152"/>
      <c r="M1185" s="349"/>
      <c r="O1185" s="271"/>
      <c r="P1185" s="271"/>
      <c r="Q1185" s="271"/>
      <c r="R1185" s="271"/>
      <c r="S1185" s="271"/>
      <c r="T1185" s="271"/>
      <c r="U1185" s="271"/>
      <c r="V1185" s="271"/>
      <c r="W1185" s="271"/>
      <c r="X1185" s="372"/>
      <c r="Y1185" s="372"/>
    </row>
    <row r="1186" spans="1:25" ht="13.5" customHeight="1">
      <c r="A1186" s="199">
        <v>2017</v>
      </c>
      <c r="B1186" s="199">
        <v>9</v>
      </c>
      <c r="C1186" s="152" t="s">
        <v>91</v>
      </c>
      <c r="D1186" s="583" t="s">
        <v>106</v>
      </c>
      <c r="E1186" s="116" t="s">
        <v>227</v>
      </c>
      <c r="F1186" s="567">
        <v>42988</v>
      </c>
      <c r="G1186" s="152" t="s">
        <v>2329</v>
      </c>
      <c r="H1186" s="199">
        <v>10</v>
      </c>
      <c r="I1186" s="340" t="s">
        <v>2330</v>
      </c>
      <c r="J1186" s="152"/>
      <c r="M1186" s="349"/>
      <c r="O1186" s="271"/>
      <c r="P1186" s="271"/>
      <c r="Q1186" s="271"/>
      <c r="R1186" s="271"/>
      <c r="S1186" s="271"/>
      <c r="T1186" s="271"/>
      <c r="U1186" s="271"/>
      <c r="V1186" s="271"/>
      <c r="W1186" s="271"/>
      <c r="X1186" s="372"/>
      <c r="Y1186" s="372"/>
    </row>
    <row r="1187" spans="1:25" ht="13.5" customHeight="1">
      <c r="A1187" s="565">
        <v>2017</v>
      </c>
      <c r="B1187" s="199">
        <v>3</v>
      </c>
      <c r="C1187" s="152" t="s">
        <v>91</v>
      </c>
      <c r="D1187" s="152" t="s">
        <v>106</v>
      </c>
      <c r="E1187" s="566" t="s">
        <v>222</v>
      </c>
      <c r="F1187" s="567">
        <v>42799</v>
      </c>
      <c r="G1187" s="568" t="s">
        <v>2331</v>
      </c>
      <c r="H1187" s="199">
        <v>7</v>
      </c>
      <c r="I1187" s="340" t="s">
        <v>1128</v>
      </c>
      <c r="J1187" s="152"/>
      <c r="K1187" s="340"/>
      <c r="L1187" s="261"/>
      <c r="M1187" s="189"/>
      <c r="N1187" s="374"/>
      <c r="O1187" s="195"/>
      <c r="P1187" s="195"/>
      <c r="Q1187" s="352"/>
      <c r="R1187" s="352"/>
      <c r="S1187" s="352"/>
      <c r="T1187" s="352"/>
      <c r="U1187" s="352"/>
      <c r="V1187" s="352"/>
      <c r="W1187" s="352"/>
      <c r="X1187" s="353"/>
      <c r="Y1187" s="353"/>
    </row>
    <row r="1188" spans="1:25" ht="13.5" customHeight="1">
      <c r="A1188" s="565">
        <v>2017</v>
      </c>
      <c r="B1188" s="199">
        <v>3</v>
      </c>
      <c r="C1188" s="152" t="s">
        <v>91</v>
      </c>
      <c r="D1188" s="152" t="s">
        <v>106</v>
      </c>
      <c r="E1188" s="566" t="s">
        <v>222</v>
      </c>
      <c r="F1188" s="567">
        <v>42799</v>
      </c>
      <c r="G1188" s="568" t="s">
        <v>2332</v>
      </c>
      <c r="H1188" s="199">
        <v>3</v>
      </c>
      <c r="I1188" s="340" t="s">
        <v>2333</v>
      </c>
      <c r="J1188" s="152"/>
      <c r="K1188" s="340"/>
      <c r="L1188" s="261"/>
      <c r="M1188" s="189"/>
      <c r="N1188" s="113"/>
      <c r="O1188" s="271"/>
      <c r="P1188" s="271"/>
      <c r="Q1188" s="271"/>
      <c r="R1188" s="271"/>
      <c r="S1188" s="352"/>
      <c r="T1188" s="352"/>
      <c r="U1188" s="352"/>
      <c r="V1188" s="352"/>
      <c r="W1188" s="352"/>
      <c r="X1188" s="353"/>
      <c r="Y1188" s="353"/>
    </row>
    <row r="1189" spans="1:25" ht="13.5" customHeight="1">
      <c r="A1189" s="565">
        <v>2017</v>
      </c>
      <c r="B1189" s="199">
        <v>3</v>
      </c>
      <c r="C1189" s="152" t="s">
        <v>91</v>
      </c>
      <c r="D1189" s="152" t="s">
        <v>106</v>
      </c>
      <c r="E1189" s="566" t="s">
        <v>222</v>
      </c>
      <c r="F1189" s="567">
        <v>42799</v>
      </c>
      <c r="G1189" s="568" t="s">
        <v>2334</v>
      </c>
      <c r="H1189" s="199">
        <v>10</v>
      </c>
      <c r="I1189" s="340" t="s">
        <v>2335</v>
      </c>
      <c r="J1189" s="152"/>
      <c r="K1189" s="340"/>
      <c r="L1189" s="261"/>
      <c r="M1189" s="189"/>
      <c r="N1189" s="352"/>
      <c r="O1189" s="271"/>
      <c r="P1189" s="271"/>
      <c r="Q1189" s="271"/>
      <c r="R1189" s="271"/>
      <c r="S1189" s="352"/>
      <c r="T1189" s="352"/>
      <c r="U1189" s="352"/>
      <c r="V1189" s="352"/>
      <c r="W1189" s="352"/>
      <c r="X1189" s="353"/>
      <c r="Y1189" s="353"/>
    </row>
    <row r="1190" spans="1:25" ht="13.5" customHeight="1">
      <c r="A1190" s="565">
        <v>2017</v>
      </c>
      <c r="B1190" s="199">
        <v>3</v>
      </c>
      <c r="C1190" s="152" t="s">
        <v>91</v>
      </c>
      <c r="D1190" s="152" t="s">
        <v>106</v>
      </c>
      <c r="E1190" s="566" t="s">
        <v>222</v>
      </c>
      <c r="F1190" s="567">
        <v>42799</v>
      </c>
      <c r="G1190" s="568" t="s">
        <v>2336</v>
      </c>
      <c r="H1190" s="199">
        <v>10</v>
      </c>
      <c r="I1190" s="340" t="s">
        <v>2337</v>
      </c>
      <c r="J1190" s="152"/>
      <c r="K1190" s="340"/>
      <c r="L1190" s="261"/>
      <c r="M1190" s="189"/>
      <c r="N1190" s="186"/>
      <c r="O1190" s="271"/>
      <c r="P1190" s="271"/>
      <c r="Q1190" s="195"/>
      <c r="R1190" s="195"/>
      <c r="S1190" s="352"/>
      <c r="T1190" s="352"/>
      <c r="U1190" s="352"/>
      <c r="V1190" s="352"/>
      <c r="W1190" s="352"/>
      <c r="X1190" s="353"/>
      <c r="Y1190" s="353"/>
    </row>
    <row r="1191" spans="1:25" ht="13.5" customHeight="1">
      <c r="A1191" s="565">
        <v>2017</v>
      </c>
      <c r="B1191" s="199">
        <v>3</v>
      </c>
      <c r="C1191" s="152" t="s">
        <v>91</v>
      </c>
      <c r="D1191" s="152" t="s">
        <v>106</v>
      </c>
      <c r="E1191" s="566" t="s">
        <v>222</v>
      </c>
      <c r="F1191" s="567">
        <v>42799</v>
      </c>
      <c r="G1191" s="568" t="s">
        <v>2338</v>
      </c>
      <c r="H1191" s="199">
        <v>7</v>
      </c>
      <c r="I1191" s="340" t="s">
        <v>2339</v>
      </c>
      <c r="J1191" s="152"/>
      <c r="K1191" s="340"/>
      <c r="L1191" s="261"/>
      <c r="M1191" s="189"/>
      <c r="N1191" s="195"/>
      <c r="O1191" s="271"/>
      <c r="P1191" s="271"/>
      <c r="Q1191" s="352"/>
      <c r="R1191" s="352"/>
      <c r="S1191" s="195"/>
      <c r="T1191" s="195"/>
      <c r="U1191" s="195"/>
      <c r="V1191" s="195"/>
      <c r="W1191" s="195"/>
      <c r="X1191" s="197"/>
      <c r="Y1191" s="197"/>
    </row>
    <row r="1192" spans="1:25" ht="13.5" customHeight="1">
      <c r="A1192" s="565">
        <v>2017</v>
      </c>
      <c r="B1192" s="199">
        <v>3</v>
      </c>
      <c r="C1192" s="152" t="s">
        <v>91</v>
      </c>
      <c r="D1192" s="152" t="s">
        <v>106</v>
      </c>
      <c r="E1192" s="566" t="s">
        <v>346</v>
      </c>
      <c r="F1192" s="567">
        <v>42813</v>
      </c>
      <c r="G1192" s="568" t="s">
        <v>2340</v>
      </c>
      <c r="H1192" s="199">
        <v>10</v>
      </c>
      <c r="I1192" s="340" t="s">
        <v>626</v>
      </c>
      <c r="J1192" s="152"/>
      <c r="K1192" s="340"/>
      <c r="L1192" s="261"/>
      <c r="M1192" s="189"/>
      <c r="N1192" s="271"/>
      <c r="O1192" s="271"/>
      <c r="P1192" s="271"/>
      <c r="Q1192" s="352"/>
      <c r="R1192" s="352"/>
      <c r="S1192" s="195"/>
      <c r="T1192" s="195"/>
      <c r="U1192" s="195"/>
      <c r="V1192" s="195"/>
      <c r="W1192" s="195"/>
      <c r="X1192" s="197"/>
      <c r="Y1192" s="197"/>
    </row>
    <row r="1193" spans="1:25" ht="13.5" customHeight="1">
      <c r="A1193" s="199">
        <v>2017</v>
      </c>
      <c r="B1193" s="565">
        <v>5</v>
      </c>
      <c r="C1193" s="152" t="s">
        <v>91</v>
      </c>
      <c r="D1193" s="583" t="s">
        <v>106</v>
      </c>
      <c r="E1193" s="116" t="s">
        <v>227</v>
      </c>
      <c r="F1193" s="567">
        <v>42876</v>
      </c>
      <c r="G1193" s="152" t="s">
        <v>2341</v>
      </c>
      <c r="H1193" s="199">
        <v>10</v>
      </c>
      <c r="I1193" s="340" t="s">
        <v>2342</v>
      </c>
      <c r="J1193" s="152"/>
      <c r="M1193" s="189"/>
      <c r="N1193" s="271"/>
      <c r="O1193" s="271"/>
      <c r="P1193" s="271"/>
      <c r="Q1193" s="352"/>
      <c r="R1193" s="352"/>
      <c r="S1193" s="195"/>
      <c r="T1193" s="195"/>
      <c r="U1193" s="195"/>
      <c r="V1193" s="195"/>
      <c r="W1193" s="195"/>
      <c r="X1193" s="197"/>
      <c r="Y1193" s="197"/>
    </row>
    <row r="1194" spans="1:25" ht="13.5" customHeight="1">
      <c r="A1194" s="199">
        <v>2017</v>
      </c>
      <c r="B1194" s="565">
        <v>5</v>
      </c>
      <c r="C1194" s="152" t="s">
        <v>91</v>
      </c>
      <c r="D1194" s="583" t="s">
        <v>106</v>
      </c>
      <c r="E1194" s="116" t="s">
        <v>227</v>
      </c>
      <c r="F1194" s="567">
        <v>42876</v>
      </c>
      <c r="G1194" s="152" t="s">
        <v>2343</v>
      </c>
      <c r="H1194" s="199">
        <v>7</v>
      </c>
      <c r="I1194" s="340" t="s">
        <v>2344</v>
      </c>
      <c r="J1194" s="152"/>
      <c r="M1194" s="189"/>
      <c r="N1194" s="271"/>
      <c r="O1194" s="195"/>
      <c r="P1194" s="195"/>
      <c r="Q1194" s="352"/>
      <c r="R1194" s="352"/>
      <c r="S1194" s="186"/>
      <c r="T1194" s="186"/>
      <c r="U1194" s="186"/>
      <c r="V1194" s="186"/>
      <c r="W1194" s="186"/>
      <c r="X1194" s="188"/>
      <c r="Y1194" s="188"/>
    </row>
    <row r="1195" spans="1:25" ht="13.5" customHeight="1">
      <c r="A1195" s="199">
        <v>2017</v>
      </c>
      <c r="B1195" s="565">
        <v>5</v>
      </c>
      <c r="C1195" s="152" t="s">
        <v>91</v>
      </c>
      <c r="D1195" s="583" t="s">
        <v>106</v>
      </c>
      <c r="E1195" s="116" t="s">
        <v>227</v>
      </c>
      <c r="F1195" s="567">
        <v>42876</v>
      </c>
      <c r="G1195" s="152" t="s">
        <v>2345</v>
      </c>
      <c r="H1195" s="199">
        <v>3</v>
      </c>
      <c r="I1195" s="340" t="s">
        <v>2346</v>
      </c>
      <c r="J1195" s="152"/>
      <c r="M1195" s="189"/>
      <c r="N1195" s="261"/>
      <c r="O1195" s="271"/>
      <c r="P1195" s="271"/>
      <c r="Q1195" s="195"/>
      <c r="R1195" s="195"/>
      <c r="S1195" s="186"/>
      <c r="T1195" s="186"/>
      <c r="U1195" s="186"/>
      <c r="V1195" s="186"/>
      <c r="W1195" s="186"/>
      <c r="X1195" s="188"/>
      <c r="Y1195" s="188"/>
    </row>
    <row r="1196" spans="1:25" ht="13.5" customHeight="1">
      <c r="A1196" s="199">
        <v>2017</v>
      </c>
      <c r="B1196" s="565">
        <v>5</v>
      </c>
      <c r="C1196" s="152" t="s">
        <v>91</v>
      </c>
      <c r="D1196" s="583" t="s">
        <v>106</v>
      </c>
      <c r="E1196" s="116" t="s">
        <v>227</v>
      </c>
      <c r="F1196" s="567">
        <v>42876</v>
      </c>
      <c r="G1196" s="152" t="s">
        <v>2347</v>
      </c>
      <c r="H1196" s="199">
        <v>10</v>
      </c>
      <c r="I1196" s="340" t="s">
        <v>2348</v>
      </c>
      <c r="J1196" s="152"/>
      <c r="M1196" s="189"/>
      <c r="N1196" s="261"/>
      <c r="O1196" s="186"/>
      <c r="P1196" s="186"/>
      <c r="Q1196" s="195"/>
      <c r="R1196" s="195"/>
      <c r="S1196" s="271"/>
      <c r="T1196" s="271"/>
      <c r="U1196" s="271"/>
      <c r="V1196" s="271"/>
      <c r="W1196" s="271"/>
      <c r="X1196" s="372"/>
      <c r="Y1196" s="372"/>
    </row>
    <row r="1197" spans="1:25" ht="13.5" customHeight="1">
      <c r="A1197" s="199">
        <v>2017</v>
      </c>
      <c r="B1197" s="565">
        <v>5</v>
      </c>
      <c r="C1197" s="152" t="s">
        <v>91</v>
      </c>
      <c r="D1197" s="583" t="s">
        <v>106</v>
      </c>
      <c r="E1197" s="116" t="s">
        <v>227</v>
      </c>
      <c r="F1197" s="567">
        <v>42876</v>
      </c>
      <c r="G1197" s="152" t="s">
        <v>2349</v>
      </c>
      <c r="H1197" s="199">
        <v>3</v>
      </c>
      <c r="I1197" s="340" t="s">
        <v>2350</v>
      </c>
      <c r="J1197" s="152"/>
      <c r="M1197" s="189"/>
      <c r="N1197" s="195"/>
      <c r="O1197" s="352"/>
      <c r="P1197" s="352"/>
      <c r="Q1197" s="186"/>
      <c r="R1197" s="186"/>
      <c r="S1197" s="352"/>
      <c r="T1197" s="352"/>
      <c r="U1197" s="352"/>
      <c r="V1197" s="352"/>
      <c r="W1197" s="352"/>
      <c r="X1197" s="353"/>
      <c r="Y1197" s="353"/>
    </row>
    <row r="1198" spans="1:25" ht="13.5" customHeight="1">
      <c r="A1198" s="199">
        <v>2017</v>
      </c>
      <c r="B1198" s="565">
        <v>5</v>
      </c>
      <c r="C1198" s="152" t="s">
        <v>91</v>
      </c>
      <c r="D1198" s="583" t="s">
        <v>106</v>
      </c>
      <c r="E1198" s="116" t="s">
        <v>1663</v>
      </c>
      <c r="F1198" s="567">
        <v>42882</v>
      </c>
      <c r="G1198" s="152" t="s">
        <v>2341</v>
      </c>
      <c r="H1198" s="199">
        <v>10</v>
      </c>
      <c r="I1198" s="340" t="s">
        <v>2342</v>
      </c>
      <c r="J1198" s="152"/>
      <c r="M1198" s="189"/>
      <c r="O1198" s="271"/>
      <c r="P1198" s="271"/>
      <c r="Q1198" s="186"/>
      <c r="R1198" s="186"/>
      <c r="S1198" s="195"/>
      <c r="T1198" s="195"/>
      <c r="U1198" s="195"/>
      <c r="V1198" s="195"/>
      <c r="W1198" s="195"/>
      <c r="X1198" s="197"/>
      <c r="Y1198" s="197"/>
    </row>
    <row r="1199" spans="1:25" ht="13.5" customHeight="1">
      <c r="A1199" s="199">
        <v>2017</v>
      </c>
      <c r="B1199" s="565">
        <v>10</v>
      </c>
      <c r="C1199" s="152" t="s">
        <v>91</v>
      </c>
      <c r="D1199" s="583" t="s">
        <v>106</v>
      </c>
      <c r="E1199" s="116" t="s">
        <v>819</v>
      </c>
      <c r="F1199" s="567">
        <v>43037</v>
      </c>
      <c r="G1199" s="152" t="s">
        <v>2351</v>
      </c>
      <c r="H1199" s="199">
        <v>5</v>
      </c>
      <c r="I1199" s="340" t="s">
        <v>244</v>
      </c>
      <c r="J1199" s="152"/>
      <c r="M1199" s="189"/>
      <c r="O1199" s="271"/>
      <c r="P1199" s="271"/>
      <c r="Q1199" s="186"/>
      <c r="R1199" s="186"/>
      <c r="S1199" s="195"/>
      <c r="T1199" s="195"/>
      <c r="U1199" s="195"/>
      <c r="V1199" s="195"/>
      <c r="W1199" s="195"/>
      <c r="X1199" s="197"/>
      <c r="Y1199" s="197"/>
    </row>
    <row r="1200" spans="1:25" ht="13.5" customHeight="1">
      <c r="A1200" s="199">
        <v>2017</v>
      </c>
      <c r="B1200" s="565"/>
      <c r="C1200" s="152"/>
      <c r="D1200" s="583"/>
      <c r="E1200" s="116"/>
      <c r="F1200" s="567"/>
      <c r="G1200" s="152"/>
      <c r="H1200" s="199">
        <f>SUM(H1181:H1199)</f>
        <v>135</v>
      </c>
      <c r="I1200" s="340"/>
      <c r="J1200" s="152"/>
      <c r="M1200" s="189"/>
      <c r="O1200" s="271"/>
      <c r="P1200" s="271"/>
      <c r="Q1200" s="186"/>
      <c r="R1200" s="186"/>
      <c r="S1200" s="195"/>
      <c r="T1200" s="195"/>
      <c r="U1200" s="195"/>
      <c r="V1200" s="195"/>
      <c r="W1200" s="195"/>
      <c r="X1200" s="197"/>
      <c r="Y1200" s="197"/>
    </row>
    <row r="1201" spans="1:23" s="115" customFormat="1" ht="13.5" customHeight="1">
      <c r="A1201" s="111">
        <v>2018</v>
      </c>
      <c r="B1201" s="579">
        <v>2</v>
      </c>
      <c r="C1201" s="170" t="s">
        <v>91</v>
      </c>
      <c r="D1201" s="615" t="s">
        <v>106</v>
      </c>
      <c r="E1201" s="107" t="s">
        <v>81</v>
      </c>
      <c r="F1201" s="581">
        <v>43133</v>
      </c>
      <c r="G1201" s="170" t="s">
        <v>1124</v>
      </c>
      <c r="H1201" s="111">
        <v>5</v>
      </c>
      <c r="I1201" s="115" t="s">
        <v>670</v>
      </c>
      <c r="J1201" s="170"/>
      <c r="L1201" s="113"/>
      <c r="M1201" s="114"/>
      <c r="N1201" s="113"/>
      <c r="O1201" s="113"/>
      <c r="P1201" s="113"/>
      <c r="Q1201" s="113"/>
      <c r="R1201" s="113"/>
      <c r="S1201" s="113"/>
      <c r="T1201" s="113"/>
      <c r="U1201" s="113"/>
      <c r="V1201" s="113"/>
      <c r="W1201" s="113"/>
    </row>
    <row r="1202" spans="1:23" s="115" customFormat="1" ht="13.5" customHeight="1">
      <c r="A1202" s="111">
        <v>2018</v>
      </c>
      <c r="B1202" s="579">
        <v>3</v>
      </c>
      <c r="C1202" s="170" t="s">
        <v>91</v>
      </c>
      <c r="D1202" s="615" t="s">
        <v>106</v>
      </c>
      <c r="E1202" s="107" t="s">
        <v>222</v>
      </c>
      <c r="F1202" s="581">
        <v>43163</v>
      </c>
      <c r="G1202" s="170" t="s">
        <v>2240</v>
      </c>
      <c r="H1202" s="111">
        <v>10</v>
      </c>
      <c r="I1202" s="115" t="s">
        <v>1007</v>
      </c>
      <c r="J1202" s="170"/>
      <c r="L1202" s="113"/>
      <c r="M1202" s="114"/>
      <c r="N1202" s="113"/>
      <c r="O1202" s="113"/>
      <c r="P1202" s="113"/>
      <c r="Q1202" s="113"/>
      <c r="R1202" s="113"/>
      <c r="S1202" s="113"/>
      <c r="T1202" s="113"/>
      <c r="U1202" s="113"/>
      <c r="V1202" s="113"/>
      <c r="W1202" s="113"/>
    </row>
    <row r="1203" spans="1:23" s="115" customFormat="1" ht="13.5" customHeight="1">
      <c r="A1203" s="111">
        <v>2018</v>
      </c>
      <c r="B1203" s="579">
        <v>3</v>
      </c>
      <c r="C1203" s="170" t="s">
        <v>91</v>
      </c>
      <c r="D1203" s="615" t="s">
        <v>106</v>
      </c>
      <c r="E1203" s="107" t="s">
        <v>222</v>
      </c>
      <c r="F1203" s="581">
        <v>43163</v>
      </c>
      <c r="G1203" s="170" t="s">
        <v>2352</v>
      </c>
      <c r="H1203" s="111">
        <v>10</v>
      </c>
      <c r="I1203" s="115" t="s">
        <v>1126</v>
      </c>
      <c r="J1203" s="170"/>
      <c r="L1203" s="113"/>
      <c r="M1203" s="114"/>
      <c r="N1203" s="113"/>
      <c r="O1203" s="113"/>
      <c r="P1203" s="113"/>
      <c r="Q1203" s="113"/>
      <c r="R1203" s="113"/>
      <c r="S1203" s="113"/>
      <c r="T1203" s="113"/>
      <c r="U1203" s="113"/>
      <c r="V1203" s="113"/>
      <c r="W1203" s="113"/>
    </row>
    <row r="1204" spans="1:23" s="115" customFormat="1" ht="13.5" customHeight="1">
      <c r="A1204" s="111">
        <v>2018</v>
      </c>
      <c r="B1204" s="579">
        <v>3</v>
      </c>
      <c r="C1204" s="170" t="s">
        <v>91</v>
      </c>
      <c r="D1204" s="615" t="s">
        <v>106</v>
      </c>
      <c r="E1204" s="107" t="s">
        <v>222</v>
      </c>
      <c r="F1204" s="581">
        <v>43163</v>
      </c>
      <c r="G1204" s="170" t="s">
        <v>2353</v>
      </c>
      <c r="H1204" s="111">
        <v>7</v>
      </c>
      <c r="I1204" s="115" t="s">
        <v>1128</v>
      </c>
      <c r="J1204" s="170"/>
      <c r="L1204" s="113"/>
      <c r="M1204" s="114"/>
      <c r="N1204" s="113"/>
      <c r="O1204" s="113"/>
      <c r="P1204" s="113"/>
      <c r="Q1204" s="113"/>
      <c r="R1204" s="113"/>
      <c r="S1204" s="113"/>
      <c r="T1204" s="113"/>
      <c r="U1204" s="113"/>
      <c r="V1204" s="113"/>
      <c r="W1204" s="113"/>
    </row>
    <row r="1205" spans="1:23" s="115" customFormat="1" ht="13.5" customHeight="1">
      <c r="A1205" s="111">
        <v>2018</v>
      </c>
      <c r="B1205" s="579">
        <v>3</v>
      </c>
      <c r="C1205" s="170" t="s">
        <v>91</v>
      </c>
      <c r="D1205" s="615" t="s">
        <v>106</v>
      </c>
      <c r="E1205" s="107" t="s">
        <v>222</v>
      </c>
      <c r="F1205" s="581">
        <v>43163</v>
      </c>
      <c r="G1205" s="170" t="s">
        <v>2354</v>
      </c>
      <c r="H1205" s="111">
        <v>3</v>
      </c>
      <c r="I1205" s="115" t="s">
        <v>1130</v>
      </c>
      <c r="J1205" s="170"/>
      <c r="L1205" s="113"/>
      <c r="M1205" s="114"/>
      <c r="N1205" s="113"/>
      <c r="O1205" s="113"/>
      <c r="P1205" s="113"/>
      <c r="Q1205" s="113"/>
      <c r="R1205" s="113"/>
      <c r="S1205" s="113"/>
      <c r="T1205" s="113"/>
      <c r="U1205" s="113"/>
      <c r="V1205" s="113"/>
      <c r="W1205" s="113"/>
    </row>
    <row r="1206" spans="1:23" s="115" customFormat="1" ht="13.5" customHeight="1">
      <c r="A1206" s="111">
        <v>2018</v>
      </c>
      <c r="B1206" s="579">
        <v>3</v>
      </c>
      <c r="C1206" s="170" t="s">
        <v>91</v>
      </c>
      <c r="D1206" s="615" t="s">
        <v>106</v>
      </c>
      <c r="E1206" s="107" t="s">
        <v>222</v>
      </c>
      <c r="F1206" s="581">
        <v>43163</v>
      </c>
      <c r="G1206" s="170" t="s">
        <v>2355</v>
      </c>
      <c r="H1206" s="111">
        <v>7</v>
      </c>
      <c r="I1206" s="115" t="s">
        <v>1132</v>
      </c>
      <c r="J1206" s="170"/>
      <c r="L1206" s="113"/>
      <c r="M1206" s="114"/>
      <c r="N1206" s="113"/>
      <c r="O1206" s="113"/>
      <c r="P1206" s="113"/>
      <c r="Q1206" s="113"/>
      <c r="R1206" s="113"/>
      <c r="S1206" s="113"/>
      <c r="T1206" s="113"/>
      <c r="U1206" s="113"/>
      <c r="V1206" s="113"/>
      <c r="W1206" s="113"/>
    </row>
    <row r="1207" spans="1:23" s="115" customFormat="1" ht="13.5" customHeight="1">
      <c r="A1207" s="111">
        <v>2018</v>
      </c>
      <c r="B1207" s="579">
        <v>3</v>
      </c>
      <c r="C1207" s="170" t="s">
        <v>91</v>
      </c>
      <c r="D1207" s="615" t="s">
        <v>106</v>
      </c>
      <c r="E1207" s="107" t="s">
        <v>222</v>
      </c>
      <c r="F1207" s="581">
        <v>43163</v>
      </c>
      <c r="G1207" s="170" t="s">
        <v>1133</v>
      </c>
      <c r="H1207" s="111">
        <v>7</v>
      </c>
      <c r="I1207" s="115" t="s">
        <v>588</v>
      </c>
      <c r="J1207" s="170"/>
      <c r="L1207" s="113"/>
      <c r="M1207" s="114"/>
      <c r="N1207" s="113"/>
      <c r="O1207" s="113"/>
      <c r="P1207" s="113"/>
      <c r="Q1207" s="113"/>
      <c r="R1207" s="113"/>
      <c r="S1207" s="113"/>
      <c r="T1207" s="113"/>
      <c r="U1207" s="113"/>
      <c r="V1207" s="113"/>
      <c r="W1207" s="113"/>
    </row>
    <row r="1208" spans="1:23" s="115" customFormat="1" ht="13.5" customHeight="1">
      <c r="A1208" s="111">
        <v>2018</v>
      </c>
      <c r="B1208" s="579">
        <v>3</v>
      </c>
      <c r="C1208" s="170" t="s">
        <v>91</v>
      </c>
      <c r="D1208" s="615" t="s">
        <v>106</v>
      </c>
      <c r="E1208" s="107" t="s">
        <v>222</v>
      </c>
      <c r="F1208" s="581">
        <v>43163</v>
      </c>
      <c r="G1208" s="170"/>
      <c r="H1208" s="111">
        <v>10</v>
      </c>
      <c r="I1208" s="115" t="s">
        <v>454</v>
      </c>
      <c r="J1208" s="170"/>
      <c r="L1208" s="113"/>
      <c r="M1208" s="114"/>
      <c r="N1208" s="113"/>
      <c r="O1208" s="113"/>
      <c r="P1208" s="113"/>
      <c r="Q1208" s="113"/>
      <c r="R1208" s="113"/>
      <c r="S1208" s="113"/>
      <c r="T1208" s="113"/>
      <c r="U1208" s="113"/>
      <c r="V1208" s="113"/>
      <c r="W1208" s="113"/>
    </row>
    <row r="1209" spans="1:23" s="115" customFormat="1" ht="13.5" customHeight="1">
      <c r="A1209" s="111">
        <v>2018</v>
      </c>
      <c r="B1209" s="579">
        <v>3</v>
      </c>
      <c r="C1209" s="170" t="s">
        <v>91</v>
      </c>
      <c r="D1209" s="615" t="s">
        <v>106</v>
      </c>
      <c r="E1209" s="107" t="s">
        <v>222</v>
      </c>
      <c r="F1209" s="581">
        <v>43163</v>
      </c>
      <c r="G1209" s="170"/>
      <c r="H1209" s="111">
        <v>7</v>
      </c>
      <c r="I1209" s="115" t="s">
        <v>456</v>
      </c>
      <c r="J1209" s="170"/>
      <c r="L1209" s="113"/>
      <c r="M1209" s="114"/>
      <c r="N1209" s="113"/>
      <c r="O1209" s="113"/>
      <c r="P1209" s="113"/>
      <c r="Q1209" s="113"/>
      <c r="R1209" s="113"/>
      <c r="S1209" s="113"/>
      <c r="T1209" s="113"/>
      <c r="U1209" s="113"/>
      <c r="V1209" s="113"/>
      <c r="W1209" s="113"/>
    </row>
    <row r="1210" spans="1:23" s="115" customFormat="1" ht="13.5" customHeight="1">
      <c r="A1210" s="111">
        <v>2018</v>
      </c>
      <c r="B1210" s="579">
        <v>4</v>
      </c>
      <c r="C1210" s="170" t="s">
        <v>91</v>
      </c>
      <c r="D1210" s="615" t="s">
        <v>106</v>
      </c>
      <c r="E1210" s="107" t="s">
        <v>346</v>
      </c>
      <c r="F1210" s="581">
        <v>43219</v>
      </c>
      <c r="G1210" s="170" t="s">
        <v>2356</v>
      </c>
      <c r="H1210" s="111">
        <v>0</v>
      </c>
      <c r="I1210" s="115" t="s">
        <v>670</v>
      </c>
      <c r="J1210" s="170"/>
      <c r="L1210" s="113" t="s">
        <v>234</v>
      </c>
      <c r="M1210" s="114"/>
      <c r="N1210" s="113"/>
      <c r="O1210" s="113"/>
      <c r="P1210" s="113"/>
      <c r="Q1210" s="113"/>
      <c r="R1210" s="113"/>
      <c r="S1210" s="113"/>
      <c r="T1210" s="113"/>
      <c r="U1210" s="113"/>
      <c r="V1210" s="113"/>
      <c r="W1210" s="113"/>
    </row>
    <row r="1211" spans="1:23" s="115" customFormat="1">
      <c r="A1211" s="111">
        <v>2018</v>
      </c>
      <c r="B1211" s="111">
        <v>5</v>
      </c>
      <c r="C1211" s="170" t="s">
        <v>91</v>
      </c>
      <c r="D1211" s="115" t="s">
        <v>1135</v>
      </c>
      <c r="E1211" s="115" t="s">
        <v>227</v>
      </c>
      <c r="F1211" s="584">
        <v>43240</v>
      </c>
      <c r="G1211" s="136" t="s">
        <v>2357</v>
      </c>
      <c r="H1211" s="111">
        <v>7</v>
      </c>
      <c r="I1211" s="115" t="s">
        <v>1137</v>
      </c>
      <c r="L1211" s="113"/>
      <c r="M1211" s="113"/>
      <c r="N1211" s="113"/>
      <c r="O1211" s="113"/>
      <c r="P1211" s="113"/>
      <c r="Q1211" s="113"/>
      <c r="R1211" s="113"/>
      <c r="S1211" s="113"/>
      <c r="T1211" s="113"/>
      <c r="U1211" s="113"/>
      <c r="V1211" s="113"/>
      <c r="W1211" s="113"/>
    </row>
    <row r="1212" spans="1:23" s="115" customFormat="1">
      <c r="A1212" s="111">
        <v>2018</v>
      </c>
      <c r="B1212" s="111">
        <v>5</v>
      </c>
      <c r="C1212" s="170" t="s">
        <v>91</v>
      </c>
      <c r="D1212" s="115" t="s">
        <v>1135</v>
      </c>
      <c r="E1212" s="115" t="s">
        <v>227</v>
      </c>
      <c r="F1212" s="584">
        <v>43240</v>
      </c>
      <c r="G1212" s="136" t="s">
        <v>2329</v>
      </c>
      <c r="H1212" s="111">
        <v>3</v>
      </c>
      <c r="I1212" s="115" t="s">
        <v>1139</v>
      </c>
      <c r="L1212" s="113"/>
      <c r="M1212" s="113"/>
      <c r="N1212" s="113"/>
      <c r="O1212" s="113"/>
      <c r="P1212" s="113"/>
      <c r="Q1212" s="113"/>
      <c r="R1212" s="113"/>
      <c r="S1212" s="113"/>
      <c r="T1212" s="113"/>
      <c r="U1212" s="113"/>
      <c r="V1212" s="113"/>
      <c r="W1212" s="113"/>
    </row>
    <row r="1213" spans="1:23" s="115" customFormat="1">
      <c r="A1213" s="111">
        <v>2018</v>
      </c>
      <c r="B1213" s="111">
        <v>5</v>
      </c>
      <c r="C1213" s="170" t="s">
        <v>91</v>
      </c>
      <c r="D1213" s="115" t="s">
        <v>1135</v>
      </c>
      <c r="E1213" s="115" t="s">
        <v>227</v>
      </c>
      <c r="F1213" s="584">
        <v>43240</v>
      </c>
      <c r="G1213" s="136" t="s">
        <v>2358</v>
      </c>
      <c r="H1213" s="111">
        <v>7</v>
      </c>
      <c r="I1213" s="115" t="s">
        <v>1141</v>
      </c>
      <c r="L1213" s="113"/>
      <c r="M1213" s="113"/>
      <c r="N1213" s="113"/>
      <c r="O1213" s="113"/>
      <c r="P1213" s="113"/>
      <c r="Q1213" s="113"/>
      <c r="R1213" s="113"/>
      <c r="S1213" s="113"/>
      <c r="T1213" s="113"/>
      <c r="U1213" s="113"/>
      <c r="V1213" s="113"/>
      <c r="W1213" s="113"/>
    </row>
    <row r="1214" spans="1:23" s="115" customFormat="1">
      <c r="A1214" s="111">
        <v>2018</v>
      </c>
      <c r="B1214" s="111">
        <v>5</v>
      </c>
      <c r="C1214" s="170" t="s">
        <v>91</v>
      </c>
      <c r="D1214" s="115" t="s">
        <v>1135</v>
      </c>
      <c r="E1214" s="115" t="s">
        <v>227</v>
      </c>
      <c r="F1214" s="584">
        <v>43240</v>
      </c>
      <c r="G1214" s="136" t="s">
        <v>2359</v>
      </c>
      <c r="H1214" s="111">
        <v>3</v>
      </c>
      <c r="I1214" s="115" t="s">
        <v>1143</v>
      </c>
      <c r="L1214" s="113"/>
      <c r="M1214" s="113"/>
      <c r="N1214" s="113"/>
      <c r="O1214" s="113"/>
      <c r="P1214" s="113"/>
      <c r="Q1214" s="113"/>
      <c r="R1214" s="113"/>
      <c r="S1214" s="113"/>
      <c r="T1214" s="113"/>
      <c r="U1214" s="113"/>
      <c r="V1214" s="113"/>
      <c r="W1214" s="113"/>
    </row>
    <row r="1215" spans="1:23" s="115" customFormat="1">
      <c r="A1215" s="111">
        <v>2018</v>
      </c>
      <c r="B1215" s="111">
        <v>5</v>
      </c>
      <c r="C1215" s="170" t="s">
        <v>91</v>
      </c>
      <c r="D1215" s="115" t="s">
        <v>1135</v>
      </c>
      <c r="E1215" s="170" t="s">
        <v>370</v>
      </c>
      <c r="F1215" s="581">
        <v>43247</v>
      </c>
      <c r="G1215" s="170" t="s">
        <v>2360</v>
      </c>
      <c r="H1215" s="111">
        <v>5</v>
      </c>
      <c r="I1215" s="115" t="s">
        <v>1130</v>
      </c>
      <c r="L1215" s="113"/>
      <c r="M1215" s="113"/>
      <c r="N1215" s="113"/>
      <c r="O1215" s="113"/>
      <c r="P1215" s="113"/>
      <c r="Q1215" s="113"/>
      <c r="R1215" s="113"/>
      <c r="S1215" s="113"/>
      <c r="T1215" s="113"/>
      <c r="U1215" s="113"/>
      <c r="V1215" s="113"/>
      <c r="W1215" s="113"/>
    </row>
    <row r="1216" spans="1:23" s="115" customFormat="1">
      <c r="A1216" s="111">
        <v>2018</v>
      </c>
      <c r="B1216" s="111">
        <v>5</v>
      </c>
      <c r="C1216" s="170" t="s">
        <v>91</v>
      </c>
      <c r="D1216" s="115" t="s">
        <v>1135</v>
      </c>
      <c r="E1216" s="170" t="s">
        <v>370</v>
      </c>
      <c r="F1216" s="581">
        <v>43247</v>
      </c>
      <c r="G1216" s="170" t="s">
        <v>2361</v>
      </c>
      <c r="H1216" s="111">
        <v>15</v>
      </c>
      <c r="I1216" s="115" t="s">
        <v>487</v>
      </c>
      <c r="L1216" s="113"/>
      <c r="M1216" s="113"/>
      <c r="N1216" s="113"/>
      <c r="O1216" s="113"/>
      <c r="P1216" s="113"/>
      <c r="Q1216" s="113"/>
      <c r="R1216" s="113"/>
      <c r="S1216" s="113"/>
      <c r="T1216" s="113"/>
      <c r="U1216" s="113"/>
      <c r="V1216" s="113"/>
      <c r="W1216" s="113"/>
    </row>
    <row r="1217" spans="1:25">
      <c r="A1217" s="111">
        <v>2018</v>
      </c>
      <c r="B1217" s="111">
        <v>9</v>
      </c>
      <c r="C1217" s="170" t="s">
        <v>91</v>
      </c>
      <c r="D1217" s="171" t="s">
        <v>1135</v>
      </c>
      <c r="E1217" s="107" t="s">
        <v>265</v>
      </c>
      <c r="F1217" s="581">
        <v>43352</v>
      </c>
      <c r="G1217" s="107" t="s">
        <v>2362</v>
      </c>
      <c r="H1217" s="172">
        <v>7</v>
      </c>
      <c r="I1217" s="107" t="s">
        <v>279</v>
      </c>
      <c r="J1217" s="88">
        <v>7</v>
      </c>
      <c r="K1217" s="90" t="s">
        <v>3148</v>
      </c>
      <c r="M1217" s="2"/>
    </row>
    <row r="1218" spans="1:25">
      <c r="A1218" s="111">
        <v>2018</v>
      </c>
      <c r="B1218" s="111">
        <v>9</v>
      </c>
      <c r="C1218" s="170" t="s">
        <v>91</v>
      </c>
      <c r="D1218" s="171" t="s">
        <v>1135</v>
      </c>
      <c r="E1218" s="107" t="s">
        <v>265</v>
      </c>
      <c r="F1218" s="581">
        <v>43352</v>
      </c>
      <c r="G1218" s="107" t="s">
        <v>2363</v>
      </c>
      <c r="H1218" s="172">
        <v>10</v>
      </c>
      <c r="I1218" s="107" t="s">
        <v>425</v>
      </c>
      <c r="J1218" s="88">
        <v>3</v>
      </c>
      <c r="K1218" s="90" t="s">
        <v>3149</v>
      </c>
      <c r="M1218" s="2"/>
    </row>
    <row r="1219" spans="1:25">
      <c r="A1219" s="111">
        <v>2018</v>
      </c>
      <c r="B1219" s="111">
        <v>9</v>
      </c>
      <c r="C1219" s="170" t="s">
        <v>91</v>
      </c>
      <c r="D1219" s="171" t="s">
        <v>1135</v>
      </c>
      <c r="E1219" s="107" t="s">
        <v>265</v>
      </c>
      <c r="F1219" s="581">
        <v>43352</v>
      </c>
      <c r="G1219" s="107" t="s">
        <v>2364</v>
      </c>
      <c r="H1219" s="172">
        <v>3</v>
      </c>
      <c r="I1219" s="107" t="s">
        <v>1148</v>
      </c>
      <c r="J1219" s="88">
        <v>10</v>
      </c>
      <c r="K1219" s="90" t="s">
        <v>3150</v>
      </c>
      <c r="M1219" s="2"/>
    </row>
    <row r="1220" spans="1:25">
      <c r="A1220" s="111">
        <v>2018</v>
      </c>
      <c r="B1220" s="111">
        <v>9</v>
      </c>
      <c r="C1220" s="170" t="s">
        <v>91</v>
      </c>
      <c r="D1220" s="171" t="s">
        <v>1135</v>
      </c>
      <c r="E1220" s="107" t="s">
        <v>265</v>
      </c>
      <c r="F1220" s="581">
        <v>43352</v>
      </c>
      <c r="G1220" s="107" t="s">
        <v>2365</v>
      </c>
      <c r="H1220" s="172">
        <v>10</v>
      </c>
      <c r="I1220" s="107" t="s">
        <v>1103</v>
      </c>
      <c r="J1220" s="88">
        <v>7</v>
      </c>
      <c r="K1220" s="90" t="s">
        <v>3151</v>
      </c>
      <c r="M1220" s="2"/>
    </row>
    <row r="1221" spans="1:25">
      <c r="A1221" s="111">
        <v>2018</v>
      </c>
      <c r="B1221" s="111">
        <v>9</v>
      </c>
      <c r="C1221" s="170" t="s">
        <v>91</v>
      </c>
      <c r="D1221" s="171" t="s">
        <v>1135</v>
      </c>
      <c r="E1221" s="107" t="s">
        <v>265</v>
      </c>
      <c r="F1221" s="581">
        <v>43352</v>
      </c>
      <c r="G1221" s="107" t="s">
        <v>2365</v>
      </c>
      <c r="H1221" s="172">
        <v>7</v>
      </c>
      <c r="I1221" s="107" t="s">
        <v>948</v>
      </c>
      <c r="J1221" s="88">
        <v>3</v>
      </c>
      <c r="K1221" s="90" t="s">
        <v>3152</v>
      </c>
      <c r="M1221" s="2"/>
    </row>
    <row r="1222" spans="1:25">
      <c r="A1222" s="111">
        <v>2018</v>
      </c>
      <c r="B1222" s="111">
        <v>9</v>
      </c>
      <c r="C1222" s="170" t="s">
        <v>91</v>
      </c>
      <c r="D1222" s="171" t="s">
        <v>1135</v>
      </c>
      <c r="E1222" s="107" t="s">
        <v>265</v>
      </c>
      <c r="F1222" s="581">
        <v>43352</v>
      </c>
      <c r="G1222" s="107" t="s">
        <v>2366</v>
      </c>
      <c r="H1222" s="172">
        <v>3</v>
      </c>
      <c r="I1222" s="107" t="s">
        <v>1151</v>
      </c>
      <c r="J1222" s="88">
        <v>10</v>
      </c>
      <c r="K1222" s="90" t="s">
        <v>3153</v>
      </c>
      <c r="M1222" s="2"/>
    </row>
    <row r="1223" spans="1:25">
      <c r="A1223" s="111">
        <v>2018</v>
      </c>
      <c r="B1223" s="111">
        <v>9</v>
      </c>
      <c r="C1223" s="170" t="s">
        <v>91</v>
      </c>
      <c r="D1223" s="171" t="s">
        <v>1135</v>
      </c>
      <c r="E1223" s="107" t="s">
        <v>265</v>
      </c>
      <c r="F1223" s="581">
        <v>43352</v>
      </c>
      <c r="G1223" s="107" t="s">
        <v>2367</v>
      </c>
      <c r="H1223" s="172">
        <v>10</v>
      </c>
      <c r="I1223" s="107" t="s">
        <v>1153</v>
      </c>
      <c r="J1223" s="88">
        <v>7</v>
      </c>
      <c r="K1223" s="90" t="s">
        <v>3154</v>
      </c>
      <c r="M1223" s="2"/>
    </row>
    <row r="1224" spans="1:25">
      <c r="A1224" s="111">
        <v>2018</v>
      </c>
      <c r="B1224" s="111">
        <v>11</v>
      </c>
      <c r="C1224" s="170" t="s">
        <v>91</v>
      </c>
      <c r="D1224" s="171" t="s">
        <v>1135</v>
      </c>
      <c r="E1224" s="107" t="s">
        <v>112</v>
      </c>
      <c r="F1224" s="581">
        <v>43422</v>
      </c>
      <c r="G1224" s="107" t="s">
        <v>2368</v>
      </c>
      <c r="H1224" s="172">
        <v>5</v>
      </c>
      <c r="I1224" s="107" t="s">
        <v>342</v>
      </c>
      <c r="J1224" s="88">
        <v>7</v>
      </c>
      <c r="K1224" s="90" t="s">
        <v>3154</v>
      </c>
      <c r="M1224" s="2"/>
    </row>
    <row r="1225" spans="1:25">
      <c r="A1225" s="111">
        <v>2018</v>
      </c>
      <c r="B1225" s="111">
        <v>11</v>
      </c>
      <c r="C1225" s="170" t="s">
        <v>91</v>
      </c>
      <c r="D1225" s="171" t="s">
        <v>1135</v>
      </c>
      <c r="E1225" s="107" t="s">
        <v>112</v>
      </c>
      <c r="F1225" s="581">
        <v>43422</v>
      </c>
      <c r="G1225" s="107" t="s">
        <v>2368</v>
      </c>
      <c r="H1225" s="172">
        <v>0</v>
      </c>
      <c r="I1225" s="107" t="s">
        <v>800</v>
      </c>
      <c r="J1225" s="88">
        <v>7</v>
      </c>
      <c r="K1225" s="90" t="s">
        <v>3154</v>
      </c>
      <c r="L1225" s="113" t="s">
        <v>234</v>
      </c>
      <c r="M1225" s="2"/>
    </row>
    <row r="1226" spans="1:25" ht="13.5" customHeight="1">
      <c r="A1226" s="111">
        <v>2018</v>
      </c>
      <c r="B1226" s="565"/>
      <c r="C1226" s="152"/>
      <c r="D1226" s="583"/>
      <c r="E1226" s="116"/>
      <c r="F1226" s="567"/>
      <c r="G1226" s="152"/>
      <c r="H1226" s="111">
        <f>SUM(H1201:H1225)</f>
        <v>161</v>
      </c>
      <c r="I1226" s="340"/>
      <c r="J1226" s="152"/>
      <c r="M1226" s="189"/>
      <c r="O1226" s="271"/>
      <c r="P1226" s="271"/>
      <c r="Q1226" s="186"/>
      <c r="R1226" s="186"/>
      <c r="S1226" s="195"/>
      <c r="T1226" s="195"/>
      <c r="U1226" s="195"/>
      <c r="V1226" s="195"/>
      <c r="W1226" s="195"/>
      <c r="X1226" s="197"/>
      <c r="Y1226" s="197"/>
    </row>
    <row r="1227" spans="1:25" ht="13.5" customHeight="1">
      <c r="A1227" s="129" t="s">
        <v>46</v>
      </c>
      <c r="B1227" s="569"/>
      <c r="C1227" s="146"/>
      <c r="D1227" s="585" t="s">
        <v>1181</v>
      </c>
      <c r="E1227" s="125"/>
      <c r="F1227" s="571"/>
      <c r="G1227" s="146"/>
      <c r="H1227" s="129">
        <f>H1200+H1226+H1180</f>
        <v>489</v>
      </c>
      <c r="I1227" s="573"/>
      <c r="M1227" s="93"/>
    </row>
    <row r="1228" spans="1:25" ht="13.5" customHeight="1">
      <c r="A1228" s="133"/>
      <c r="B1228" s="84"/>
      <c r="D1228" s="586"/>
      <c r="E1228" s="73"/>
      <c r="G1228" s="88"/>
      <c r="H1228" s="133"/>
      <c r="I1228" s="90"/>
      <c r="M1228" s="93"/>
    </row>
    <row r="1229" spans="1:25">
      <c r="A1229" s="111">
        <v>2018</v>
      </c>
      <c r="B1229" s="111">
        <v>9</v>
      </c>
      <c r="C1229" s="107" t="s">
        <v>164</v>
      </c>
      <c r="D1229" s="171" t="s">
        <v>190</v>
      </c>
      <c r="E1229" s="107" t="s">
        <v>265</v>
      </c>
      <c r="F1229" s="581">
        <v>43352</v>
      </c>
      <c r="G1229" s="107" t="s">
        <v>2381</v>
      </c>
      <c r="H1229" s="172">
        <v>10</v>
      </c>
      <c r="I1229" s="107" t="s">
        <v>1183</v>
      </c>
      <c r="J1229" s="88">
        <v>3</v>
      </c>
      <c r="K1229" s="90" t="s">
        <v>3155</v>
      </c>
      <c r="M1229" s="2"/>
    </row>
    <row r="1230" spans="1:25">
      <c r="A1230" s="111">
        <v>2018</v>
      </c>
      <c r="B1230" s="111">
        <v>9</v>
      </c>
      <c r="C1230" s="107" t="s">
        <v>164</v>
      </c>
      <c r="D1230" s="171" t="s">
        <v>190</v>
      </c>
      <c r="E1230" s="107" t="s">
        <v>265</v>
      </c>
      <c r="F1230" s="581">
        <v>43352</v>
      </c>
      <c r="G1230" s="107" t="s">
        <v>2382</v>
      </c>
      <c r="H1230" s="172">
        <v>7</v>
      </c>
      <c r="I1230" s="107" t="s">
        <v>1185</v>
      </c>
      <c r="J1230" s="88">
        <v>10</v>
      </c>
      <c r="K1230" s="90" t="s">
        <v>3156</v>
      </c>
      <c r="M1230" s="2"/>
    </row>
    <row r="1231" spans="1:25">
      <c r="A1231" s="111">
        <v>2018</v>
      </c>
      <c r="B1231" s="111">
        <v>9</v>
      </c>
      <c r="C1231" s="107" t="s">
        <v>164</v>
      </c>
      <c r="D1231" s="171" t="s">
        <v>190</v>
      </c>
      <c r="E1231" s="107" t="s">
        <v>265</v>
      </c>
      <c r="F1231" s="581">
        <v>43352</v>
      </c>
      <c r="G1231" s="107" t="s">
        <v>2383</v>
      </c>
      <c r="H1231" s="172">
        <v>3</v>
      </c>
      <c r="I1231" s="107" t="s">
        <v>1168</v>
      </c>
      <c r="J1231" s="88">
        <v>7</v>
      </c>
      <c r="K1231" s="90" t="s">
        <v>3157</v>
      </c>
      <c r="M1231" s="2"/>
    </row>
    <row r="1232" spans="1:25" ht="13.5" customHeight="1">
      <c r="A1232" s="111">
        <v>2018</v>
      </c>
      <c r="B1232" s="341"/>
      <c r="C1232" s="269"/>
      <c r="D1232" s="576"/>
      <c r="E1232" s="269"/>
      <c r="F1232" s="576"/>
      <c r="G1232" s="266"/>
      <c r="H1232" s="111">
        <f>SUM(H1229:H1231)</f>
        <v>20</v>
      </c>
      <c r="I1232" s="372"/>
      <c r="J1232" s="269"/>
      <c r="L1232" s="271"/>
      <c r="M1232" s="93"/>
      <c r="N1232" s="271"/>
      <c r="O1232" s="195"/>
      <c r="P1232" s="195"/>
    </row>
    <row r="1233" spans="1:255" ht="13.5" customHeight="1">
      <c r="A1233" s="129" t="s">
        <v>46</v>
      </c>
      <c r="B1233" s="129"/>
      <c r="C1233" s="146"/>
      <c r="D1233" s="571" t="s">
        <v>190</v>
      </c>
      <c r="E1233" s="146"/>
      <c r="F1233" s="571"/>
      <c r="G1233" s="125"/>
      <c r="H1233" s="129">
        <f>H1232</f>
        <v>20</v>
      </c>
      <c r="I1233" s="573"/>
      <c r="M1233" s="93"/>
    </row>
    <row r="1234" spans="1:255" ht="13.5" customHeight="1">
      <c r="A1234" s="133"/>
      <c r="B1234" s="84"/>
      <c r="D1234" s="586"/>
      <c r="E1234" s="73"/>
      <c r="G1234" s="88"/>
      <c r="H1234" s="133"/>
      <c r="I1234" s="90"/>
      <c r="M1234" s="93"/>
    </row>
    <row r="1235" spans="1:255" ht="13.5" customHeight="1">
      <c r="A1235" s="588">
        <v>2016</v>
      </c>
      <c r="B1235" s="588">
        <v>2</v>
      </c>
      <c r="C1235" s="589" t="s">
        <v>91</v>
      </c>
      <c r="D1235" s="590" t="s">
        <v>2694</v>
      </c>
      <c r="E1235" s="589" t="s">
        <v>81</v>
      </c>
      <c r="F1235" s="590">
        <v>42406</v>
      </c>
      <c r="G1235" s="592" t="s">
        <v>3158</v>
      </c>
      <c r="H1235" s="621">
        <v>10</v>
      </c>
      <c r="I1235" s="589" t="s">
        <v>626</v>
      </c>
      <c r="J1235" s="589"/>
      <c r="K1235" s="2"/>
      <c r="L1235" s="271"/>
      <c r="M1235" s="93"/>
      <c r="N1235" s="473"/>
      <c r="O1235" s="186"/>
      <c r="P1235" s="186"/>
      <c r="Q1235" s="186"/>
      <c r="R1235" s="186"/>
    </row>
    <row r="1236" spans="1:255" ht="13.5" customHeight="1">
      <c r="A1236" s="588">
        <v>2016</v>
      </c>
      <c r="B1236" s="588">
        <v>5</v>
      </c>
      <c r="C1236" s="589" t="s">
        <v>91</v>
      </c>
      <c r="D1236" s="590" t="s">
        <v>2694</v>
      </c>
      <c r="E1236" s="589" t="s">
        <v>86</v>
      </c>
      <c r="F1236" s="590">
        <v>42504</v>
      </c>
      <c r="G1236" s="592" t="s">
        <v>3158</v>
      </c>
      <c r="H1236" s="621">
        <v>10</v>
      </c>
      <c r="I1236" s="589" t="s">
        <v>626</v>
      </c>
      <c r="J1236" s="589"/>
      <c r="K1236" s="2"/>
      <c r="L1236" s="271"/>
      <c r="M1236" s="93"/>
      <c r="N1236" s="473"/>
      <c r="O1236" s="186"/>
      <c r="P1236" s="186"/>
      <c r="Q1236" s="271"/>
      <c r="R1236" s="271"/>
    </row>
    <row r="1237" spans="1:255" ht="13.5" customHeight="1">
      <c r="A1237" s="588">
        <v>2016</v>
      </c>
      <c r="B1237" s="588">
        <v>5</v>
      </c>
      <c r="C1237" s="589" t="s">
        <v>91</v>
      </c>
      <c r="D1237" s="590" t="s">
        <v>2694</v>
      </c>
      <c r="E1237" s="589" t="s">
        <v>55</v>
      </c>
      <c r="F1237" s="590">
        <v>42518</v>
      </c>
      <c r="G1237" s="592" t="s">
        <v>3158</v>
      </c>
      <c r="H1237" s="621">
        <v>10</v>
      </c>
      <c r="I1237" s="589" t="s">
        <v>626</v>
      </c>
      <c r="J1237" s="589"/>
      <c r="K1237" s="2"/>
      <c r="L1237" s="271"/>
      <c r="M1237" s="262"/>
      <c r="N1237" s="271"/>
      <c r="O1237" s="352"/>
      <c r="P1237" s="352"/>
    </row>
    <row r="1238" spans="1:255" ht="13.5" customHeight="1">
      <c r="A1238" s="588">
        <v>2016</v>
      </c>
      <c r="B1238" s="588">
        <v>6</v>
      </c>
      <c r="C1238" s="589" t="s">
        <v>91</v>
      </c>
      <c r="D1238" s="590" t="s">
        <v>2694</v>
      </c>
      <c r="E1238" s="589" t="s">
        <v>227</v>
      </c>
      <c r="F1238" s="590">
        <v>42533</v>
      </c>
      <c r="G1238" s="592" t="s">
        <v>3159</v>
      </c>
      <c r="H1238" s="588">
        <v>7</v>
      </c>
      <c r="I1238" s="271" t="s">
        <v>3160</v>
      </c>
      <c r="J1238" s="589"/>
      <c r="K1238" s="2"/>
      <c r="L1238" s="2" t="s">
        <v>3161</v>
      </c>
      <c r="M1238" s="93"/>
      <c r="N1238" s="271"/>
      <c r="O1238" s="195"/>
      <c r="P1238" s="195"/>
    </row>
    <row r="1239" spans="1:255" ht="13.5" customHeight="1">
      <c r="A1239" s="588">
        <v>2016</v>
      </c>
      <c r="B1239" s="588"/>
      <c r="C1239" s="589"/>
      <c r="D1239" s="590"/>
      <c r="E1239" s="589"/>
      <c r="F1239" s="590"/>
      <c r="G1239" s="592"/>
      <c r="H1239" s="588">
        <f>SUM(H1235:H1238)</f>
        <v>37</v>
      </c>
      <c r="I1239" s="271"/>
      <c r="J1239" s="589"/>
      <c r="K1239" s="2"/>
      <c r="L1239" s="271"/>
      <c r="M1239" s="93"/>
      <c r="N1239" s="271"/>
      <c r="O1239" s="195"/>
      <c r="P1239" s="195"/>
    </row>
    <row r="1240" spans="1:255" ht="13.5" customHeight="1">
      <c r="A1240" s="606" t="s">
        <v>46</v>
      </c>
      <c r="B1240" s="606"/>
      <c r="C1240" s="608"/>
      <c r="D1240" s="611" t="s">
        <v>3162</v>
      </c>
      <c r="E1240" s="608"/>
      <c r="F1240" s="611"/>
      <c r="G1240" s="610"/>
      <c r="H1240" s="606">
        <f>H1239</f>
        <v>37</v>
      </c>
      <c r="I1240" s="612"/>
      <c r="J1240" s="338"/>
      <c r="K1240" s="2"/>
      <c r="M1240" s="93"/>
    </row>
    <row r="1241" spans="1:255" ht="13.5" customHeight="1">
      <c r="A1241" s="133"/>
      <c r="D1241" s="86"/>
      <c r="G1241" s="73"/>
      <c r="H1241" s="133"/>
      <c r="I1241" s="90"/>
      <c r="M1241" s="93"/>
    </row>
    <row r="1242" spans="1:255" s="115" customFormat="1" ht="13.5" customHeight="1">
      <c r="A1242" s="111">
        <v>2018</v>
      </c>
      <c r="B1242" s="111">
        <v>2</v>
      </c>
      <c r="C1242" s="170" t="s">
        <v>164</v>
      </c>
      <c r="D1242" s="615" t="s">
        <v>171</v>
      </c>
      <c r="E1242" s="107" t="s">
        <v>924</v>
      </c>
      <c r="F1242" s="581">
        <v>43142</v>
      </c>
      <c r="G1242" s="170" t="s">
        <v>2384</v>
      </c>
      <c r="H1242" s="111">
        <v>5</v>
      </c>
      <c r="I1242" s="115" t="s">
        <v>352</v>
      </c>
      <c r="J1242" s="170"/>
      <c r="L1242" s="113"/>
      <c r="M1242" s="114"/>
      <c r="N1242" s="113"/>
      <c r="O1242" s="113"/>
      <c r="P1242" s="113"/>
      <c r="Q1242" s="113"/>
      <c r="R1242" s="113"/>
      <c r="S1242" s="113"/>
      <c r="T1242" s="113"/>
      <c r="U1242" s="113"/>
      <c r="V1242" s="113"/>
      <c r="W1242" s="113"/>
    </row>
    <row r="1243" spans="1:255" s="115" customFormat="1" ht="13.5" customHeight="1">
      <c r="A1243" s="111">
        <v>2018</v>
      </c>
      <c r="B1243" s="111">
        <v>2</v>
      </c>
      <c r="C1243" s="170" t="s">
        <v>164</v>
      </c>
      <c r="D1243" s="615" t="s">
        <v>171</v>
      </c>
      <c r="E1243" s="107" t="s">
        <v>924</v>
      </c>
      <c r="F1243" s="581">
        <v>43142</v>
      </c>
      <c r="G1243" s="170" t="s">
        <v>2385</v>
      </c>
      <c r="H1243" s="111">
        <v>5</v>
      </c>
      <c r="I1243" s="115" t="s">
        <v>354</v>
      </c>
      <c r="J1243" s="170"/>
      <c r="L1243" s="113"/>
      <c r="M1243" s="114"/>
      <c r="N1243" s="113"/>
      <c r="O1243" s="113"/>
      <c r="P1243" s="113"/>
      <c r="Q1243" s="113"/>
      <c r="R1243" s="113"/>
      <c r="S1243" s="113"/>
      <c r="T1243" s="113"/>
      <c r="U1243" s="113"/>
      <c r="V1243" s="113"/>
      <c r="W1243" s="113"/>
    </row>
    <row r="1244" spans="1:255" s="115" customFormat="1" ht="13.5" customHeight="1">
      <c r="A1244" s="111">
        <v>2018</v>
      </c>
      <c r="B1244" s="111">
        <v>2</v>
      </c>
      <c r="C1244" s="170" t="s">
        <v>164</v>
      </c>
      <c r="D1244" s="615" t="s">
        <v>171</v>
      </c>
      <c r="E1244" s="107" t="s">
        <v>55</v>
      </c>
      <c r="F1244" s="581">
        <v>43149</v>
      </c>
      <c r="G1244" s="170" t="s">
        <v>2386</v>
      </c>
      <c r="H1244" s="111">
        <v>5</v>
      </c>
      <c r="I1244" s="115" t="s">
        <v>414</v>
      </c>
      <c r="J1244" s="170"/>
      <c r="L1244" s="113"/>
      <c r="M1244" s="114"/>
      <c r="N1244" s="113"/>
      <c r="O1244" s="113"/>
      <c r="P1244" s="113"/>
      <c r="Q1244" s="113"/>
      <c r="R1244" s="113"/>
      <c r="S1244" s="113"/>
      <c r="T1244" s="113"/>
      <c r="U1244" s="113"/>
      <c r="V1244" s="113"/>
      <c r="W1244" s="113"/>
    </row>
    <row r="1245" spans="1:255" s="115" customFormat="1" ht="13.5" customHeight="1">
      <c r="A1245" s="111">
        <v>2018</v>
      </c>
      <c r="B1245" s="111">
        <v>3</v>
      </c>
      <c r="C1245" s="170" t="s">
        <v>164</v>
      </c>
      <c r="D1245" s="615" t="s">
        <v>171</v>
      </c>
      <c r="E1245" s="107" t="s">
        <v>255</v>
      </c>
      <c r="F1245" s="581">
        <v>43183</v>
      </c>
      <c r="G1245" s="170" t="s">
        <v>2384</v>
      </c>
      <c r="H1245" s="111">
        <v>10</v>
      </c>
      <c r="I1245" s="115" t="s">
        <v>626</v>
      </c>
      <c r="J1245" s="170"/>
      <c r="L1245" s="113"/>
      <c r="M1245" s="114"/>
      <c r="N1245" s="113"/>
      <c r="O1245" s="113"/>
      <c r="P1245" s="113"/>
      <c r="Q1245" s="113"/>
      <c r="R1245" s="113"/>
      <c r="S1245" s="113"/>
      <c r="T1245" s="113"/>
      <c r="U1245" s="113"/>
      <c r="V1245" s="113"/>
      <c r="W1245" s="113"/>
    </row>
    <row r="1246" spans="1:255" s="115" customFormat="1" ht="13.5" customHeight="1">
      <c r="A1246" s="111">
        <v>2018</v>
      </c>
      <c r="B1246" s="111">
        <v>11</v>
      </c>
      <c r="C1246" s="170" t="s">
        <v>164</v>
      </c>
      <c r="D1246" s="615" t="s">
        <v>171</v>
      </c>
      <c r="E1246" s="107" t="s">
        <v>500</v>
      </c>
      <c r="F1246" s="581">
        <v>43415</v>
      </c>
      <c r="G1246" s="170" t="s">
        <v>2386</v>
      </c>
      <c r="H1246" s="111">
        <v>5</v>
      </c>
      <c r="I1246" s="115" t="s">
        <v>352</v>
      </c>
      <c r="J1246" s="170"/>
      <c r="L1246" s="113"/>
      <c r="M1246" s="114"/>
      <c r="N1246" s="113"/>
      <c r="O1246" s="113"/>
      <c r="P1246" s="113"/>
      <c r="Q1246" s="113"/>
      <c r="R1246" s="113"/>
      <c r="S1246" s="113"/>
      <c r="T1246" s="113"/>
      <c r="U1246" s="113"/>
      <c r="V1246" s="113"/>
      <c r="W1246" s="113"/>
    </row>
    <row r="1247" spans="1:255" s="115" customFormat="1" ht="13.5" customHeight="1">
      <c r="A1247" s="111">
        <v>2018</v>
      </c>
      <c r="B1247" s="111"/>
      <c r="C1247" s="170"/>
      <c r="D1247" s="615"/>
      <c r="E1247" s="107"/>
      <c r="F1247" s="581"/>
      <c r="G1247" s="170"/>
      <c r="H1247" s="111">
        <f>SUM(H1242:H1246)</f>
        <v>30</v>
      </c>
      <c r="J1247" s="170"/>
      <c r="L1247" s="113"/>
      <c r="M1247" s="114"/>
      <c r="N1247" s="113"/>
      <c r="O1247" s="113"/>
      <c r="P1247" s="113"/>
      <c r="Q1247" s="113"/>
      <c r="R1247" s="113"/>
      <c r="S1247" s="113"/>
      <c r="T1247" s="113"/>
      <c r="U1247" s="113"/>
      <c r="V1247" s="113"/>
      <c r="W1247" s="113"/>
    </row>
    <row r="1248" spans="1:255" ht="13.5" customHeight="1">
      <c r="A1248" s="129" t="s">
        <v>46</v>
      </c>
      <c r="B1248" s="129"/>
      <c r="C1248" s="146"/>
      <c r="D1248" s="585" t="s">
        <v>1197</v>
      </c>
      <c r="E1248" s="125"/>
      <c r="F1248" s="571"/>
      <c r="G1248" s="146"/>
      <c r="H1248" s="129">
        <f>H1247</f>
        <v>30</v>
      </c>
      <c r="I1248" s="573"/>
      <c r="M1248" s="93"/>
      <c r="IU1248" s="90">
        <f>SUBTOTAL(9,A1248:IT1248)</f>
        <v>30</v>
      </c>
    </row>
    <row r="1249" spans="1:25" ht="13.5" customHeight="1">
      <c r="A1249" s="133"/>
      <c r="D1249" s="586"/>
      <c r="E1249" s="73"/>
      <c r="G1249" s="88"/>
      <c r="H1249" s="133"/>
      <c r="I1249" s="90"/>
      <c r="M1249" s="93"/>
    </row>
    <row r="1250" spans="1:25" ht="13.5" customHeight="1">
      <c r="A1250" s="341">
        <v>2016</v>
      </c>
      <c r="B1250" s="341">
        <v>6</v>
      </c>
      <c r="C1250" s="269" t="s">
        <v>91</v>
      </c>
      <c r="D1250" s="576" t="s">
        <v>122</v>
      </c>
      <c r="E1250" s="269" t="s">
        <v>227</v>
      </c>
      <c r="F1250" s="576">
        <v>42533</v>
      </c>
      <c r="G1250" s="266" t="s">
        <v>3163</v>
      </c>
      <c r="H1250" s="341">
        <v>10</v>
      </c>
      <c r="I1250" s="372" t="s">
        <v>2248</v>
      </c>
      <c r="J1250" s="269"/>
      <c r="L1250" s="271"/>
      <c r="M1250" s="93"/>
      <c r="O1250" s="352"/>
      <c r="P1250" s="352"/>
    </row>
    <row r="1251" spans="1:25" ht="13.5" customHeight="1">
      <c r="A1251" s="341">
        <v>2016</v>
      </c>
      <c r="B1251" s="341">
        <v>6</v>
      </c>
      <c r="C1251" s="269" t="s">
        <v>91</v>
      </c>
      <c r="D1251" s="576" t="s">
        <v>122</v>
      </c>
      <c r="E1251" s="269" t="s">
        <v>227</v>
      </c>
      <c r="F1251" s="576">
        <v>42533</v>
      </c>
      <c r="G1251" s="266" t="s">
        <v>3164</v>
      </c>
      <c r="H1251" s="341">
        <v>7</v>
      </c>
      <c r="I1251" s="372" t="s">
        <v>2250</v>
      </c>
      <c r="J1251" s="269"/>
      <c r="L1251" s="271"/>
      <c r="M1251" s="93"/>
      <c r="O1251" s="352"/>
      <c r="P1251" s="352"/>
    </row>
    <row r="1252" spans="1:25" ht="13.5" customHeight="1">
      <c r="A1252" s="341">
        <v>2016</v>
      </c>
      <c r="B1252" s="341">
        <v>6</v>
      </c>
      <c r="C1252" s="269" t="s">
        <v>91</v>
      </c>
      <c r="D1252" s="576" t="s">
        <v>122</v>
      </c>
      <c r="E1252" s="269" t="s">
        <v>227</v>
      </c>
      <c r="F1252" s="576">
        <v>42533</v>
      </c>
      <c r="G1252" s="266" t="s">
        <v>3165</v>
      </c>
      <c r="H1252" s="341">
        <v>7</v>
      </c>
      <c r="I1252" s="372" t="s">
        <v>1716</v>
      </c>
      <c r="J1252" s="269"/>
      <c r="L1252" s="271"/>
      <c r="M1252" s="93"/>
      <c r="N1252" s="261"/>
      <c r="O1252" s="352"/>
      <c r="P1252" s="352"/>
    </row>
    <row r="1253" spans="1:25" ht="13.5" customHeight="1">
      <c r="A1253" s="341">
        <v>2016</v>
      </c>
      <c r="B1253" s="341">
        <v>6</v>
      </c>
      <c r="C1253" s="269" t="s">
        <v>91</v>
      </c>
      <c r="D1253" s="576" t="s">
        <v>122</v>
      </c>
      <c r="E1253" s="269" t="s">
        <v>227</v>
      </c>
      <c r="F1253" s="576">
        <v>42533</v>
      </c>
      <c r="G1253" s="266" t="s">
        <v>3166</v>
      </c>
      <c r="H1253" s="341">
        <v>3</v>
      </c>
      <c r="I1253" s="372" t="s">
        <v>2396</v>
      </c>
      <c r="J1253" s="269"/>
      <c r="L1253" s="271"/>
      <c r="M1253" s="93"/>
      <c r="N1253" s="261"/>
      <c r="S1253" s="271"/>
      <c r="T1253" s="271"/>
      <c r="U1253" s="271"/>
      <c r="V1253" s="271"/>
      <c r="W1253" s="271"/>
      <c r="X1253" s="372"/>
      <c r="Y1253" s="372"/>
    </row>
    <row r="1254" spans="1:25" ht="13.5" customHeight="1">
      <c r="A1254" s="341">
        <v>2016</v>
      </c>
      <c r="B1254" s="341">
        <v>6</v>
      </c>
      <c r="C1254" s="269" t="s">
        <v>91</v>
      </c>
      <c r="D1254" s="576" t="s">
        <v>122</v>
      </c>
      <c r="E1254" s="269" t="s">
        <v>227</v>
      </c>
      <c r="F1254" s="576">
        <v>42533</v>
      </c>
      <c r="G1254" s="266" t="s">
        <v>3167</v>
      </c>
      <c r="H1254" s="341">
        <v>10</v>
      </c>
      <c r="I1254" s="372" t="s">
        <v>2713</v>
      </c>
      <c r="J1254" s="269"/>
      <c r="L1254" s="271"/>
      <c r="M1254" s="93"/>
      <c r="N1254" s="261"/>
      <c r="O1254" s="195"/>
      <c r="P1254" s="195"/>
      <c r="S1254" s="271"/>
      <c r="T1254" s="271"/>
      <c r="U1254" s="271"/>
      <c r="V1254" s="271"/>
      <c r="W1254" s="271"/>
      <c r="X1254" s="372"/>
      <c r="Y1254" s="372"/>
    </row>
    <row r="1255" spans="1:25" ht="13.5" customHeight="1">
      <c r="A1255" s="341">
        <v>2016</v>
      </c>
      <c r="B1255" s="341">
        <v>6</v>
      </c>
      <c r="C1255" s="269" t="s">
        <v>91</v>
      </c>
      <c r="D1255" s="576" t="s">
        <v>122</v>
      </c>
      <c r="E1255" s="269" t="s">
        <v>227</v>
      </c>
      <c r="F1255" s="576">
        <v>42533</v>
      </c>
      <c r="G1255" s="266" t="s">
        <v>3168</v>
      </c>
      <c r="H1255" s="341">
        <v>10</v>
      </c>
      <c r="I1255" s="372" t="s">
        <v>2400</v>
      </c>
      <c r="J1255" s="269"/>
      <c r="L1255" s="271"/>
      <c r="M1255" s="262"/>
      <c r="N1255" s="271"/>
      <c r="O1255" s="271"/>
      <c r="P1255" s="271"/>
      <c r="S1255" s="271"/>
      <c r="T1255" s="271"/>
      <c r="U1255" s="271"/>
      <c r="V1255" s="271"/>
      <c r="W1255" s="271"/>
      <c r="X1255" s="372"/>
      <c r="Y1255" s="372"/>
    </row>
    <row r="1256" spans="1:25" ht="13.5" customHeight="1">
      <c r="A1256" s="341">
        <v>2016</v>
      </c>
      <c r="B1256" s="341">
        <v>6</v>
      </c>
      <c r="C1256" s="269" t="s">
        <v>91</v>
      </c>
      <c r="D1256" s="576" t="s">
        <v>122</v>
      </c>
      <c r="E1256" s="269" t="s">
        <v>227</v>
      </c>
      <c r="F1256" s="576">
        <v>42533</v>
      </c>
      <c r="G1256" s="266" t="s">
        <v>3169</v>
      </c>
      <c r="H1256" s="341">
        <v>7</v>
      </c>
      <c r="I1256" s="372" t="s">
        <v>2402</v>
      </c>
      <c r="J1256" s="269"/>
      <c r="L1256" s="271"/>
      <c r="M1256" s="262"/>
      <c r="N1256" s="271"/>
      <c r="O1256" s="195"/>
      <c r="P1256" s="195"/>
      <c r="Q1256" s="261"/>
      <c r="R1256" s="261"/>
      <c r="S1256" s="261"/>
      <c r="T1256" s="261"/>
      <c r="U1256" s="261"/>
      <c r="V1256" s="261"/>
      <c r="W1256" s="261"/>
      <c r="X1256" s="340"/>
      <c r="Y1256" s="340"/>
    </row>
    <row r="1257" spans="1:25" ht="13.5" customHeight="1">
      <c r="A1257" s="341">
        <v>2016</v>
      </c>
      <c r="B1257" s="341">
        <v>6</v>
      </c>
      <c r="C1257" s="269" t="s">
        <v>91</v>
      </c>
      <c r="D1257" s="576" t="s">
        <v>122</v>
      </c>
      <c r="E1257" s="269" t="s">
        <v>2702</v>
      </c>
      <c r="F1257" s="576">
        <v>42540</v>
      </c>
      <c r="G1257" s="266" t="s">
        <v>3168</v>
      </c>
      <c r="H1257" s="341">
        <v>15</v>
      </c>
      <c r="I1257" s="372" t="s">
        <v>3170</v>
      </c>
      <c r="J1257" s="269"/>
      <c r="L1257" s="271"/>
      <c r="M1257" s="93"/>
      <c r="N1257" s="271"/>
      <c r="O1257" s="271"/>
      <c r="P1257" s="271"/>
      <c r="Q1257" s="261"/>
      <c r="R1257" s="261"/>
      <c r="S1257" s="261"/>
      <c r="T1257" s="261"/>
      <c r="U1257" s="261"/>
      <c r="V1257" s="261"/>
      <c r="W1257" s="261"/>
      <c r="X1257" s="340"/>
      <c r="Y1257" s="340"/>
    </row>
    <row r="1258" spans="1:25" ht="13.5" customHeight="1">
      <c r="A1258" s="341">
        <v>2016</v>
      </c>
      <c r="B1258" s="341">
        <v>6</v>
      </c>
      <c r="C1258" s="269" t="s">
        <v>91</v>
      </c>
      <c r="D1258" s="576" t="s">
        <v>122</v>
      </c>
      <c r="E1258" s="269" t="s">
        <v>2702</v>
      </c>
      <c r="F1258" s="576">
        <v>42540</v>
      </c>
      <c r="G1258" s="266" t="s">
        <v>3171</v>
      </c>
      <c r="H1258" s="341">
        <v>5</v>
      </c>
      <c r="I1258" s="372" t="s">
        <v>3172</v>
      </c>
      <c r="J1258" s="269"/>
      <c r="L1258" s="271"/>
      <c r="M1258" s="93"/>
      <c r="N1258" s="113"/>
      <c r="O1258" s="271"/>
      <c r="P1258" s="271"/>
      <c r="Q1258" s="261"/>
      <c r="R1258" s="261"/>
      <c r="S1258" s="261"/>
      <c r="T1258" s="261"/>
      <c r="U1258" s="261"/>
      <c r="V1258" s="261"/>
      <c r="W1258" s="261"/>
      <c r="X1258" s="340"/>
      <c r="Y1258" s="340"/>
    </row>
    <row r="1259" spans="1:25" ht="13.5" customHeight="1">
      <c r="A1259" s="341">
        <v>2016</v>
      </c>
      <c r="B1259" s="341">
        <v>6</v>
      </c>
      <c r="C1259" s="269" t="s">
        <v>91</v>
      </c>
      <c r="D1259" s="576" t="s">
        <v>122</v>
      </c>
      <c r="E1259" s="269" t="s">
        <v>227</v>
      </c>
      <c r="F1259" s="576">
        <v>42540</v>
      </c>
      <c r="G1259" s="266" t="s">
        <v>3167</v>
      </c>
      <c r="H1259" s="341">
        <v>15</v>
      </c>
      <c r="I1259" s="372" t="s">
        <v>3173</v>
      </c>
      <c r="J1259" s="269"/>
      <c r="L1259" s="271"/>
      <c r="M1259" s="93"/>
      <c r="N1259" s="195"/>
      <c r="Q1259" s="271"/>
      <c r="R1259" s="271"/>
      <c r="S1259" s="352"/>
      <c r="T1259" s="352"/>
      <c r="U1259" s="352"/>
      <c r="V1259" s="352"/>
      <c r="W1259" s="352"/>
      <c r="X1259" s="353"/>
      <c r="Y1259" s="353"/>
    </row>
    <row r="1260" spans="1:25" ht="13.5" customHeight="1">
      <c r="A1260" s="613">
        <v>2016</v>
      </c>
      <c r="B1260" s="341">
        <v>10</v>
      </c>
      <c r="C1260" s="269" t="s">
        <v>91</v>
      </c>
      <c r="D1260" s="269" t="s">
        <v>122</v>
      </c>
      <c r="E1260" s="576" t="s">
        <v>227</v>
      </c>
      <c r="F1260" s="576">
        <v>42652</v>
      </c>
      <c r="G1260" s="614" t="s">
        <v>3174</v>
      </c>
      <c r="H1260" s="341">
        <v>10</v>
      </c>
      <c r="I1260" s="372" t="s">
        <v>2549</v>
      </c>
      <c r="J1260" s="269"/>
      <c r="L1260" s="271"/>
      <c r="M1260" s="262"/>
      <c r="N1260" s="195"/>
      <c r="Q1260" s="271"/>
      <c r="R1260" s="271"/>
      <c r="S1260" s="195"/>
      <c r="T1260" s="195"/>
      <c r="U1260" s="195"/>
      <c r="V1260" s="195"/>
      <c r="W1260" s="195"/>
      <c r="X1260" s="197"/>
      <c r="Y1260" s="197"/>
    </row>
    <row r="1261" spans="1:25" ht="13.5" customHeight="1">
      <c r="A1261" s="613">
        <v>2016</v>
      </c>
      <c r="B1261" s="341">
        <v>10</v>
      </c>
      <c r="C1261" s="269" t="s">
        <v>91</v>
      </c>
      <c r="D1261" s="269" t="s">
        <v>122</v>
      </c>
      <c r="E1261" s="576" t="s">
        <v>227</v>
      </c>
      <c r="F1261" s="576">
        <v>42652</v>
      </c>
      <c r="G1261" s="614" t="s">
        <v>3175</v>
      </c>
      <c r="H1261" s="341">
        <v>10</v>
      </c>
      <c r="I1261" s="372" t="s">
        <v>3176</v>
      </c>
      <c r="J1261" s="269"/>
      <c r="L1261" s="271"/>
      <c r="M1261" s="262"/>
      <c r="N1261" s="352"/>
      <c r="Q1261" s="271"/>
      <c r="R1261" s="271"/>
      <c r="S1261" s="271"/>
      <c r="T1261" s="271"/>
      <c r="U1261" s="271"/>
      <c r="V1261" s="271"/>
      <c r="W1261" s="271"/>
      <c r="X1261" s="372"/>
      <c r="Y1261" s="372"/>
    </row>
    <row r="1262" spans="1:25" ht="13.5" customHeight="1">
      <c r="A1262" s="613">
        <v>2016</v>
      </c>
      <c r="B1262" s="341">
        <v>10</v>
      </c>
      <c r="C1262" s="269" t="s">
        <v>91</v>
      </c>
      <c r="D1262" s="269" t="s">
        <v>122</v>
      </c>
      <c r="E1262" s="576" t="s">
        <v>227</v>
      </c>
      <c r="F1262" s="576">
        <v>42652</v>
      </c>
      <c r="G1262" s="614" t="s">
        <v>3177</v>
      </c>
      <c r="H1262" s="341">
        <v>3</v>
      </c>
      <c r="I1262" s="372" t="s">
        <v>1658</v>
      </c>
      <c r="J1262" s="269"/>
      <c r="L1262" s="271"/>
      <c r="M1262" s="262"/>
      <c r="N1262" s="195"/>
      <c r="Q1262" s="352"/>
      <c r="R1262" s="352"/>
      <c r="S1262" s="352"/>
      <c r="T1262" s="352"/>
      <c r="U1262" s="352"/>
      <c r="V1262" s="352"/>
      <c r="W1262" s="352"/>
      <c r="X1262" s="353"/>
      <c r="Y1262" s="353"/>
    </row>
    <row r="1263" spans="1:25" ht="13.5" customHeight="1">
      <c r="A1263" s="613">
        <v>2016</v>
      </c>
      <c r="B1263" s="341">
        <v>10</v>
      </c>
      <c r="C1263" s="269" t="s">
        <v>91</v>
      </c>
      <c r="D1263" s="269" t="s">
        <v>122</v>
      </c>
      <c r="E1263" s="576" t="s">
        <v>227</v>
      </c>
      <c r="F1263" s="576">
        <v>42652</v>
      </c>
      <c r="G1263" s="614" t="s">
        <v>3178</v>
      </c>
      <c r="H1263" s="341">
        <v>10</v>
      </c>
      <c r="I1263" s="372" t="s">
        <v>3179</v>
      </c>
      <c r="J1263" s="269"/>
      <c r="L1263" s="271"/>
      <c r="M1263" s="93"/>
      <c r="N1263" s="352"/>
      <c r="Q1263" s="195"/>
      <c r="R1263" s="195"/>
      <c r="S1263" s="195"/>
      <c r="T1263" s="195"/>
      <c r="U1263" s="195"/>
      <c r="V1263" s="195"/>
      <c r="W1263" s="195"/>
      <c r="X1263" s="197"/>
      <c r="Y1263" s="197"/>
    </row>
    <row r="1264" spans="1:25" ht="13.5" customHeight="1">
      <c r="A1264" s="613">
        <v>2016</v>
      </c>
      <c r="B1264" s="341">
        <v>10</v>
      </c>
      <c r="C1264" s="269" t="s">
        <v>91</v>
      </c>
      <c r="D1264" s="269" t="s">
        <v>122</v>
      </c>
      <c r="E1264" s="576" t="s">
        <v>227</v>
      </c>
      <c r="F1264" s="576">
        <v>42652</v>
      </c>
      <c r="G1264" s="614" t="s">
        <v>3180</v>
      </c>
      <c r="H1264" s="341">
        <v>7</v>
      </c>
      <c r="I1264" s="372" t="s">
        <v>2967</v>
      </c>
      <c r="J1264" s="269"/>
      <c r="L1264" s="271"/>
      <c r="M1264" s="93"/>
      <c r="N1264" s="186"/>
      <c r="Q1264" s="186"/>
      <c r="R1264" s="186"/>
      <c r="S1264" s="195"/>
      <c r="T1264" s="195"/>
      <c r="U1264" s="195"/>
      <c r="V1264" s="195"/>
      <c r="W1264" s="195"/>
      <c r="X1264" s="197"/>
      <c r="Y1264" s="197"/>
    </row>
    <row r="1265" spans="1:25" ht="13.5" customHeight="1">
      <c r="A1265" s="613">
        <v>2016</v>
      </c>
      <c r="B1265" s="341">
        <v>10</v>
      </c>
      <c r="C1265" s="269" t="s">
        <v>91</v>
      </c>
      <c r="D1265" s="269" t="s">
        <v>122</v>
      </c>
      <c r="E1265" s="576" t="s">
        <v>227</v>
      </c>
      <c r="F1265" s="576">
        <v>42652</v>
      </c>
      <c r="G1265" s="614" t="s">
        <v>3181</v>
      </c>
      <c r="H1265" s="341">
        <v>10</v>
      </c>
      <c r="I1265" s="372" t="s">
        <v>2220</v>
      </c>
      <c r="J1265" s="269"/>
      <c r="L1265" s="271"/>
      <c r="M1265" s="93"/>
      <c r="N1265" s="352"/>
      <c r="Q1265" s="195"/>
      <c r="R1265" s="195"/>
      <c r="S1265" s="195"/>
      <c r="T1265" s="195"/>
      <c r="U1265" s="195"/>
      <c r="V1265" s="195"/>
      <c r="W1265" s="195"/>
      <c r="X1265" s="197"/>
      <c r="Y1265" s="197"/>
    </row>
    <row r="1266" spans="1:25" ht="13.5" customHeight="1">
      <c r="A1266" s="613">
        <v>2016</v>
      </c>
      <c r="B1266" s="341">
        <v>10</v>
      </c>
      <c r="C1266" s="269" t="s">
        <v>91</v>
      </c>
      <c r="D1266" s="269" t="s">
        <v>122</v>
      </c>
      <c r="E1266" s="576" t="s">
        <v>227</v>
      </c>
      <c r="F1266" s="576">
        <v>42652</v>
      </c>
      <c r="G1266" s="614" t="s">
        <v>3182</v>
      </c>
      <c r="H1266" s="341">
        <v>10</v>
      </c>
      <c r="I1266" s="372" t="s">
        <v>3183</v>
      </c>
      <c r="J1266" s="269"/>
      <c r="L1266" s="271"/>
      <c r="M1266" s="93"/>
      <c r="Q1266" s="195"/>
      <c r="R1266" s="195"/>
      <c r="S1266" s="352"/>
      <c r="T1266" s="352"/>
      <c r="U1266" s="352"/>
      <c r="V1266" s="352"/>
      <c r="W1266" s="352"/>
      <c r="X1266" s="353"/>
      <c r="Y1266" s="353"/>
    </row>
    <row r="1267" spans="1:25" ht="13.5" customHeight="1">
      <c r="A1267" s="613">
        <v>2016</v>
      </c>
      <c r="B1267" s="341">
        <v>10</v>
      </c>
      <c r="C1267" s="269" t="s">
        <v>91</v>
      </c>
      <c r="D1267" s="269" t="s">
        <v>122</v>
      </c>
      <c r="E1267" s="576" t="s">
        <v>227</v>
      </c>
      <c r="F1267" s="576">
        <v>42652</v>
      </c>
      <c r="G1267" s="614" t="s">
        <v>3184</v>
      </c>
      <c r="H1267" s="341">
        <v>10</v>
      </c>
      <c r="I1267" s="372" t="s">
        <v>3185</v>
      </c>
      <c r="J1267" s="269"/>
      <c r="L1267" s="271"/>
      <c r="M1267" s="93"/>
      <c r="N1267" s="195"/>
      <c r="O1267" s="261"/>
      <c r="P1267" s="261"/>
      <c r="Q1267" s="195"/>
      <c r="R1267" s="195"/>
      <c r="S1267" s="195"/>
      <c r="T1267" s="195"/>
      <c r="U1267" s="195"/>
      <c r="V1267" s="195"/>
      <c r="W1267" s="195"/>
      <c r="X1267" s="197"/>
      <c r="Y1267" s="197"/>
    </row>
    <row r="1268" spans="1:25" ht="13.5" customHeight="1">
      <c r="A1268" s="613">
        <v>2016</v>
      </c>
      <c r="B1268" s="341">
        <v>10</v>
      </c>
      <c r="C1268" s="269" t="s">
        <v>91</v>
      </c>
      <c r="D1268" s="269" t="s">
        <v>122</v>
      </c>
      <c r="E1268" s="576" t="s">
        <v>227</v>
      </c>
      <c r="F1268" s="576">
        <v>42652</v>
      </c>
      <c r="G1268" s="614" t="s">
        <v>3186</v>
      </c>
      <c r="H1268" s="341">
        <v>7</v>
      </c>
      <c r="I1268" s="372" t="s">
        <v>2135</v>
      </c>
      <c r="J1268" s="269"/>
      <c r="L1268" s="271"/>
      <c r="M1268" s="93"/>
      <c r="N1268" s="271"/>
      <c r="O1268" s="261"/>
      <c r="P1268" s="261"/>
      <c r="Q1268" s="195"/>
      <c r="R1268" s="195"/>
      <c r="S1268" s="352"/>
      <c r="T1268" s="352"/>
      <c r="U1268" s="352"/>
      <c r="V1268" s="352"/>
      <c r="W1268" s="352"/>
      <c r="X1268" s="353"/>
      <c r="Y1268" s="353"/>
    </row>
    <row r="1269" spans="1:25" ht="13.5" customHeight="1">
      <c r="A1269" s="613">
        <v>2016</v>
      </c>
      <c r="B1269" s="341">
        <v>10</v>
      </c>
      <c r="C1269" s="269" t="s">
        <v>91</v>
      </c>
      <c r="D1269" s="269" t="s">
        <v>122</v>
      </c>
      <c r="E1269" s="576" t="s">
        <v>227</v>
      </c>
      <c r="F1269" s="576">
        <v>42652</v>
      </c>
      <c r="G1269" s="614" t="s">
        <v>3187</v>
      </c>
      <c r="H1269" s="341">
        <v>3</v>
      </c>
      <c r="I1269" s="372" t="s">
        <v>3188</v>
      </c>
      <c r="J1269" s="269"/>
      <c r="L1269" s="271"/>
      <c r="M1269" s="93"/>
      <c r="N1269" s="271"/>
      <c r="O1269" s="261"/>
      <c r="P1269" s="261"/>
      <c r="Q1269" s="352"/>
      <c r="R1269" s="352"/>
      <c r="S1269" s="186"/>
      <c r="T1269" s="186"/>
      <c r="U1269" s="186"/>
      <c r="V1269" s="186"/>
      <c r="W1269" s="186"/>
      <c r="X1269" s="188"/>
      <c r="Y1269" s="188"/>
    </row>
    <row r="1270" spans="1:25" ht="13.5" customHeight="1">
      <c r="A1270" s="613">
        <v>2016</v>
      </c>
      <c r="B1270" s="341"/>
      <c r="C1270" s="269"/>
      <c r="D1270" s="269"/>
      <c r="E1270" s="576"/>
      <c r="F1270" s="576"/>
      <c r="G1270" s="614"/>
      <c r="H1270" s="341">
        <f>SUM(H1250:H1269)</f>
        <v>169</v>
      </c>
      <c r="I1270" s="372"/>
      <c r="J1270" s="269"/>
      <c r="L1270" s="271"/>
      <c r="M1270" s="93"/>
      <c r="N1270" s="271"/>
      <c r="O1270" s="261"/>
      <c r="P1270" s="261"/>
      <c r="Q1270" s="352"/>
      <c r="R1270" s="352"/>
      <c r="S1270" s="186"/>
      <c r="T1270" s="186"/>
      <c r="U1270" s="186"/>
      <c r="V1270" s="186"/>
      <c r="W1270" s="186"/>
      <c r="X1270" s="188"/>
      <c r="Y1270" s="188"/>
    </row>
    <row r="1271" spans="1:25" ht="13.5" customHeight="1">
      <c r="A1271" s="199">
        <v>2017</v>
      </c>
      <c r="B1271" s="565">
        <v>5</v>
      </c>
      <c r="C1271" s="152" t="s">
        <v>91</v>
      </c>
      <c r="D1271" s="583" t="s">
        <v>122</v>
      </c>
      <c r="E1271" s="116" t="s">
        <v>227</v>
      </c>
      <c r="F1271" s="567">
        <v>42876</v>
      </c>
      <c r="G1271" s="152" t="s">
        <v>2389</v>
      </c>
      <c r="H1271" s="199">
        <v>3</v>
      </c>
      <c r="I1271" s="340" t="s">
        <v>2390</v>
      </c>
      <c r="J1271" s="152"/>
      <c r="M1271" s="189"/>
      <c r="N1271" s="261"/>
      <c r="O1271" s="271"/>
      <c r="P1271" s="271"/>
      <c r="Q1271" s="195"/>
      <c r="R1271" s="195"/>
      <c r="S1271" s="352"/>
      <c r="T1271" s="352"/>
      <c r="U1271" s="352"/>
      <c r="V1271" s="352"/>
      <c r="W1271" s="352"/>
      <c r="X1271" s="353"/>
      <c r="Y1271" s="353"/>
    </row>
    <row r="1272" spans="1:25" ht="13.5" customHeight="1">
      <c r="A1272" s="199">
        <v>2017</v>
      </c>
      <c r="B1272" s="565">
        <v>5</v>
      </c>
      <c r="C1272" s="152" t="s">
        <v>91</v>
      </c>
      <c r="D1272" s="583" t="s">
        <v>122</v>
      </c>
      <c r="E1272" s="116" t="s">
        <v>227</v>
      </c>
      <c r="F1272" s="567">
        <v>42876</v>
      </c>
      <c r="G1272" s="152" t="s">
        <v>2391</v>
      </c>
      <c r="H1272" s="199">
        <v>10</v>
      </c>
      <c r="I1272" s="340" t="s">
        <v>2392</v>
      </c>
      <c r="J1272" s="152"/>
      <c r="M1272" s="189"/>
      <c r="N1272" s="261"/>
      <c r="O1272" s="271"/>
      <c r="P1272" s="271"/>
      <c r="Q1272" s="352"/>
      <c r="R1272" s="352"/>
    </row>
    <row r="1273" spans="1:25" ht="13.5" customHeight="1">
      <c r="A1273" s="199">
        <v>2017</v>
      </c>
      <c r="B1273" s="565">
        <v>5</v>
      </c>
      <c r="C1273" s="152" t="s">
        <v>91</v>
      </c>
      <c r="D1273" s="583" t="s">
        <v>122</v>
      </c>
      <c r="E1273" s="116" t="s">
        <v>227</v>
      </c>
      <c r="F1273" s="567">
        <v>42876</v>
      </c>
      <c r="G1273" s="152" t="s">
        <v>2393</v>
      </c>
      <c r="H1273" s="199">
        <v>10</v>
      </c>
      <c r="I1273" s="340" t="s">
        <v>2394</v>
      </c>
      <c r="J1273" s="152"/>
      <c r="M1273" s="189"/>
      <c r="N1273" s="271"/>
      <c r="O1273" s="271"/>
      <c r="P1273" s="271"/>
      <c r="Q1273" s="271"/>
      <c r="R1273" s="271"/>
      <c r="S1273" s="271"/>
      <c r="T1273" s="271"/>
      <c r="U1273" s="271"/>
      <c r="V1273" s="271"/>
      <c r="W1273" s="271"/>
      <c r="X1273" s="372"/>
      <c r="Y1273" s="372"/>
    </row>
    <row r="1274" spans="1:25" ht="13.5" customHeight="1">
      <c r="A1274" s="199">
        <v>2017</v>
      </c>
      <c r="B1274" s="565">
        <v>5</v>
      </c>
      <c r="C1274" s="152" t="s">
        <v>91</v>
      </c>
      <c r="D1274" s="583" t="s">
        <v>122</v>
      </c>
      <c r="E1274" s="116" t="s">
        <v>227</v>
      </c>
      <c r="F1274" s="567">
        <v>42876</v>
      </c>
      <c r="G1274" s="152" t="s">
        <v>2395</v>
      </c>
      <c r="H1274" s="199">
        <v>3</v>
      </c>
      <c r="I1274" s="340" t="s">
        <v>2396</v>
      </c>
      <c r="J1274" s="152"/>
      <c r="M1274" s="189"/>
      <c r="N1274" s="195"/>
      <c r="O1274" s="352"/>
      <c r="P1274" s="352"/>
      <c r="Q1274" s="271"/>
      <c r="R1274" s="271"/>
      <c r="S1274" s="271"/>
      <c r="T1274" s="271"/>
      <c r="U1274" s="271"/>
      <c r="V1274" s="271"/>
      <c r="W1274" s="271"/>
      <c r="X1274" s="372"/>
      <c r="Y1274" s="372"/>
    </row>
    <row r="1275" spans="1:25" ht="13.5" customHeight="1">
      <c r="A1275" s="199">
        <v>2017</v>
      </c>
      <c r="B1275" s="565">
        <v>5</v>
      </c>
      <c r="C1275" s="152" t="s">
        <v>91</v>
      </c>
      <c r="D1275" s="583" t="s">
        <v>122</v>
      </c>
      <c r="E1275" s="116" t="s">
        <v>227</v>
      </c>
      <c r="F1275" s="567">
        <v>42876</v>
      </c>
      <c r="G1275" s="152" t="s">
        <v>2397</v>
      </c>
      <c r="H1275" s="199">
        <v>10</v>
      </c>
      <c r="I1275" s="340" t="s">
        <v>2398</v>
      </c>
      <c r="J1275" s="152"/>
      <c r="M1275" s="189"/>
      <c r="N1275" s="195"/>
      <c r="O1275" s="195"/>
      <c r="P1275" s="195"/>
      <c r="Q1275" s="271"/>
      <c r="R1275" s="271"/>
      <c r="S1275" s="271"/>
      <c r="T1275" s="271"/>
      <c r="U1275" s="271"/>
      <c r="V1275" s="271"/>
      <c r="W1275" s="271"/>
      <c r="X1275" s="372"/>
      <c r="Y1275" s="372"/>
    </row>
    <row r="1276" spans="1:25" ht="13.5" customHeight="1">
      <c r="A1276" s="199">
        <v>2017</v>
      </c>
      <c r="B1276" s="565">
        <v>5</v>
      </c>
      <c r="C1276" s="152" t="s">
        <v>91</v>
      </c>
      <c r="D1276" s="583" t="s">
        <v>122</v>
      </c>
      <c r="E1276" s="116" t="s">
        <v>227</v>
      </c>
      <c r="F1276" s="567">
        <v>42876</v>
      </c>
      <c r="G1276" s="152" t="s">
        <v>2399</v>
      </c>
      <c r="H1276" s="199">
        <v>10</v>
      </c>
      <c r="I1276" s="340" t="s">
        <v>2400</v>
      </c>
      <c r="J1276" s="152"/>
      <c r="M1276" s="189"/>
      <c r="N1276" s="195"/>
      <c r="O1276" s="186"/>
      <c r="P1276" s="186"/>
      <c r="Q1276" s="271"/>
      <c r="R1276" s="271"/>
      <c r="S1276" s="271"/>
      <c r="T1276" s="271"/>
      <c r="U1276" s="271"/>
      <c r="V1276" s="271"/>
      <c r="W1276" s="271"/>
      <c r="X1276" s="372"/>
      <c r="Y1276" s="372"/>
    </row>
    <row r="1277" spans="1:25" ht="13.5" customHeight="1">
      <c r="A1277" s="199">
        <v>2017</v>
      </c>
      <c r="B1277" s="565">
        <v>5</v>
      </c>
      <c r="C1277" s="152" t="s">
        <v>91</v>
      </c>
      <c r="D1277" s="583" t="s">
        <v>122</v>
      </c>
      <c r="E1277" s="116" t="s">
        <v>227</v>
      </c>
      <c r="F1277" s="567">
        <v>42876</v>
      </c>
      <c r="G1277" s="152" t="s">
        <v>2401</v>
      </c>
      <c r="H1277" s="199">
        <v>7</v>
      </c>
      <c r="I1277" s="340" t="s">
        <v>2402</v>
      </c>
      <c r="J1277" s="152"/>
      <c r="M1277" s="189"/>
      <c r="N1277" s="195"/>
      <c r="O1277" s="195"/>
      <c r="P1277" s="195"/>
      <c r="Q1277" s="271"/>
      <c r="R1277" s="271"/>
    </row>
    <row r="1278" spans="1:25" ht="13.5" customHeight="1">
      <c r="A1278" s="199">
        <v>2017</v>
      </c>
      <c r="B1278" s="565">
        <v>5</v>
      </c>
      <c r="C1278" s="152" t="s">
        <v>91</v>
      </c>
      <c r="D1278" s="583" t="s">
        <v>122</v>
      </c>
      <c r="E1278" s="116" t="s">
        <v>227</v>
      </c>
      <c r="F1278" s="567">
        <v>42876</v>
      </c>
      <c r="G1278" s="152" t="s">
        <v>2403</v>
      </c>
      <c r="H1278" s="199">
        <v>7</v>
      </c>
      <c r="I1278" s="340" t="s">
        <v>2404</v>
      </c>
      <c r="J1278" s="152"/>
      <c r="M1278" s="189"/>
      <c r="N1278" s="195"/>
      <c r="O1278" s="195"/>
      <c r="P1278" s="195"/>
      <c r="Q1278" s="271"/>
      <c r="R1278" s="271"/>
    </row>
    <row r="1279" spans="1:25" ht="13.5" customHeight="1">
      <c r="A1279" s="199">
        <v>2017</v>
      </c>
      <c r="B1279" s="565">
        <v>5</v>
      </c>
      <c r="C1279" s="152" t="s">
        <v>91</v>
      </c>
      <c r="D1279" s="583" t="s">
        <v>122</v>
      </c>
      <c r="E1279" s="116" t="s">
        <v>1663</v>
      </c>
      <c r="F1279" s="567">
        <v>42883</v>
      </c>
      <c r="G1279" s="152" t="s">
        <v>2395</v>
      </c>
      <c r="H1279" s="199">
        <v>5</v>
      </c>
      <c r="I1279" s="340" t="s">
        <v>2405</v>
      </c>
      <c r="J1279" s="152"/>
      <c r="M1279" s="189"/>
      <c r="O1279" s="195"/>
      <c r="P1279" s="195"/>
      <c r="Q1279" s="271"/>
      <c r="R1279" s="271"/>
    </row>
    <row r="1280" spans="1:25" ht="13.5" customHeight="1">
      <c r="A1280" s="199">
        <v>2017</v>
      </c>
      <c r="B1280" s="565">
        <v>5</v>
      </c>
      <c r="C1280" s="152" t="s">
        <v>91</v>
      </c>
      <c r="D1280" s="583" t="s">
        <v>122</v>
      </c>
      <c r="E1280" s="116" t="s">
        <v>1663</v>
      </c>
      <c r="F1280" s="567">
        <v>42883</v>
      </c>
      <c r="G1280" s="152" t="s">
        <v>2399</v>
      </c>
      <c r="H1280" s="199">
        <v>15</v>
      </c>
      <c r="I1280" s="340" t="s">
        <v>2406</v>
      </c>
      <c r="J1280" s="152"/>
      <c r="M1280" s="189"/>
      <c r="O1280" s="195"/>
      <c r="P1280" s="195"/>
    </row>
    <row r="1281" spans="1:25" ht="13.5" customHeight="1">
      <c r="A1281" s="199">
        <v>2017</v>
      </c>
      <c r="B1281" s="199">
        <v>9</v>
      </c>
      <c r="C1281" s="152" t="s">
        <v>91</v>
      </c>
      <c r="D1281" s="583" t="s">
        <v>122</v>
      </c>
      <c r="E1281" s="116" t="s">
        <v>227</v>
      </c>
      <c r="F1281" s="567">
        <v>42988</v>
      </c>
      <c r="G1281" s="152" t="s">
        <v>2407</v>
      </c>
      <c r="H1281" s="199">
        <v>10</v>
      </c>
      <c r="I1281" s="340" t="s">
        <v>2408</v>
      </c>
      <c r="J1281" s="152"/>
      <c r="M1281" s="349"/>
      <c r="O1281" s="271"/>
      <c r="P1281" s="271"/>
      <c r="S1281" s="195"/>
      <c r="T1281" s="195"/>
      <c r="U1281" s="195"/>
      <c r="V1281" s="195"/>
      <c r="W1281" s="195"/>
      <c r="X1281" s="197"/>
      <c r="Y1281" s="197"/>
    </row>
    <row r="1282" spans="1:25" ht="13.5" customHeight="1">
      <c r="A1282" s="199">
        <v>2017</v>
      </c>
      <c r="B1282" s="199">
        <v>9</v>
      </c>
      <c r="C1282" s="152" t="s">
        <v>91</v>
      </c>
      <c r="D1282" s="583" t="s">
        <v>122</v>
      </c>
      <c r="E1282" s="116" t="s">
        <v>227</v>
      </c>
      <c r="F1282" s="567">
        <v>42988</v>
      </c>
      <c r="G1282" s="152" t="s">
        <v>2409</v>
      </c>
      <c r="H1282" s="199">
        <v>7</v>
      </c>
      <c r="I1282" s="340" t="s">
        <v>2410</v>
      </c>
      <c r="J1282" s="152"/>
      <c r="M1282" s="349"/>
      <c r="Q1282" s="186"/>
      <c r="R1282" s="186"/>
      <c r="S1282" s="195"/>
      <c r="T1282" s="195"/>
      <c r="U1282" s="195"/>
      <c r="V1282" s="195"/>
      <c r="W1282" s="195"/>
      <c r="X1282" s="197"/>
      <c r="Y1282" s="197"/>
    </row>
    <row r="1283" spans="1:25" ht="13.5" customHeight="1">
      <c r="A1283" s="199">
        <v>2017</v>
      </c>
      <c r="B1283" s="199">
        <v>9</v>
      </c>
      <c r="C1283" s="152" t="s">
        <v>91</v>
      </c>
      <c r="D1283" s="583" t="s">
        <v>122</v>
      </c>
      <c r="E1283" s="116" t="s">
        <v>227</v>
      </c>
      <c r="F1283" s="567">
        <v>42988</v>
      </c>
      <c r="G1283" s="152" t="s">
        <v>2411</v>
      </c>
      <c r="H1283" s="199">
        <v>10</v>
      </c>
      <c r="I1283" s="340" t="s">
        <v>2412</v>
      </c>
      <c r="J1283" s="152"/>
      <c r="M1283" s="349"/>
      <c r="Q1283" s="271"/>
      <c r="R1283" s="271"/>
      <c r="S1283" s="195"/>
      <c r="T1283" s="195"/>
      <c r="U1283" s="195"/>
      <c r="V1283" s="195"/>
      <c r="W1283" s="195"/>
      <c r="X1283" s="197"/>
      <c r="Y1283" s="197"/>
    </row>
    <row r="1284" spans="1:25" ht="13.5" customHeight="1">
      <c r="A1284" s="199">
        <v>2017</v>
      </c>
      <c r="B1284" s="199">
        <v>9</v>
      </c>
      <c r="C1284" s="152" t="s">
        <v>91</v>
      </c>
      <c r="D1284" s="583" t="s">
        <v>122</v>
      </c>
      <c r="E1284" s="116" t="s">
        <v>227</v>
      </c>
      <c r="F1284" s="567">
        <v>42988</v>
      </c>
      <c r="G1284" s="152" t="s">
        <v>2413</v>
      </c>
      <c r="H1284" s="199">
        <v>3</v>
      </c>
      <c r="I1284" s="340" t="s">
        <v>2414</v>
      </c>
      <c r="J1284" s="152"/>
      <c r="M1284" s="349"/>
      <c r="Q1284" s="195"/>
      <c r="R1284" s="195"/>
      <c r="S1284" s="186"/>
      <c r="T1284" s="186"/>
      <c r="U1284" s="186"/>
      <c r="V1284" s="186"/>
      <c r="W1284" s="186"/>
      <c r="X1284" s="188"/>
      <c r="Y1284" s="188"/>
    </row>
    <row r="1285" spans="1:25" ht="13.5" customHeight="1">
      <c r="A1285" s="199">
        <v>2017</v>
      </c>
      <c r="B1285" s="199">
        <v>9</v>
      </c>
      <c r="C1285" s="152" t="s">
        <v>91</v>
      </c>
      <c r="D1285" s="583" t="s">
        <v>122</v>
      </c>
      <c r="E1285" s="116" t="s">
        <v>227</v>
      </c>
      <c r="F1285" s="567">
        <v>42988</v>
      </c>
      <c r="G1285" s="152" t="s">
        <v>2415</v>
      </c>
      <c r="H1285" s="199">
        <v>10</v>
      </c>
      <c r="I1285" s="340" t="s">
        <v>2416</v>
      </c>
      <c r="J1285" s="152"/>
      <c r="M1285" s="349"/>
      <c r="Q1285" s="195"/>
      <c r="R1285" s="195"/>
      <c r="S1285" s="195"/>
      <c r="T1285" s="195"/>
      <c r="U1285" s="195"/>
      <c r="V1285" s="195"/>
      <c r="W1285" s="195"/>
      <c r="X1285" s="197"/>
      <c r="Y1285" s="197"/>
    </row>
    <row r="1286" spans="1:25" ht="13.5" customHeight="1">
      <c r="A1286" s="199">
        <v>2017</v>
      </c>
      <c r="B1286" s="199">
        <v>9</v>
      </c>
      <c r="C1286" s="152" t="s">
        <v>91</v>
      </c>
      <c r="D1286" s="583" t="s">
        <v>122</v>
      </c>
      <c r="E1286" s="116" t="s">
        <v>227</v>
      </c>
      <c r="F1286" s="567">
        <v>42988</v>
      </c>
      <c r="G1286" s="152" t="s">
        <v>2417</v>
      </c>
      <c r="H1286" s="199">
        <v>3</v>
      </c>
      <c r="I1286" s="340" t="s">
        <v>2418</v>
      </c>
      <c r="J1286" s="152"/>
      <c r="M1286" s="349"/>
      <c r="O1286" s="186"/>
      <c r="P1286" s="186"/>
      <c r="Q1286" s="261"/>
      <c r="R1286" s="261"/>
      <c r="S1286" s="261"/>
      <c r="T1286" s="261"/>
      <c r="U1286" s="261"/>
      <c r="V1286" s="261"/>
      <c r="W1286" s="261"/>
      <c r="X1286" s="340"/>
      <c r="Y1286" s="340"/>
    </row>
    <row r="1287" spans="1:25" ht="13.5" customHeight="1">
      <c r="A1287" s="199">
        <v>2017</v>
      </c>
      <c r="B1287" s="199">
        <v>9</v>
      </c>
      <c r="C1287" s="152" t="s">
        <v>91</v>
      </c>
      <c r="D1287" s="583" t="s">
        <v>122</v>
      </c>
      <c r="E1287" s="116" t="s">
        <v>227</v>
      </c>
      <c r="F1287" s="567">
        <v>42988</v>
      </c>
      <c r="G1287" s="152" t="s">
        <v>2419</v>
      </c>
      <c r="H1287" s="199">
        <v>3</v>
      </c>
      <c r="I1287" s="340" t="s">
        <v>2420</v>
      </c>
      <c r="J1287" s="152"/>
      <c r="M1287" s="349"/>
      <c r="O1287" s="473"/>
      <c r="P1287" s="473"/>
      <c r="Q1287" s="261"/>
      <c r="R1287" s="261"/>
      <c r="S1287" s="261"/>
      <c r="T1287" s="261"/>
      <c r="U1287" s="261"/>
      <c r="V1287" s="261"/>
      <c r="W1287" s="261"/>
      <c r="X1287" s="340"/>
      <c r="Y1287" s="340"/>
    </row>
    <row r="1288" spans="1:25" ht="13.5" customHeight="1">
      <c r="A1288" s="199">
        <v>2017</v>
      </c>
      <c r="B1288" s="199">
        <v>9</v>
      </c>
      <c r="C1288" s="152" t="s">
        <v>91</v>
      </c>
      <c r="D1288" s="583" t="s">
        <v>122</v>
      </c>
      <c r="E1288" s="116" t="s">
        <v>227</v>
      </c>
      <c r="F1288" s="567">
        <v>42988</v>
      </c>
      <c r="G1288" s="152" t="s">
        <v>2421</v>
      </c>
      <c r="H1288" s="199">
        <v>10</v>
      </c>
      <c r="I1288" s="340" t="s">
        <v>2422</v>
      </c>
      <c r="J1288" s="152"/>
      <c r="M1288" s="349"/>
      <c r="O1288" s="195"/>
      <c r="P1288" s="195"/>
      <c r="Q1288" s="261"/>
      <c r="R1288" s="261"/>
      <c r="S1288" s="261"/>
      <c r="T1288" s="261"/>
      <c r="U1288" s="261"/>
      <c r="V1288" s="261"/>
      <c r="W1288" s="261"/>
      <c r="X1288" s="340"/>
      <c r="Y1288" s="340"/>
    </row>
    <row r="1289" spans="1:25" ht="13.5" customHeight="1">
      <c r="A1289" s="199">
        <v>2017</v>
      </c>
      <c r="B1289" s="199">
        <v>9</v>
      </c>
      <c r="C1289" s="152" t="s">
        <v>91</v>
      </c>
      <c r="D1289" s="583" t="s">
        <v>122</v>
      </c>
      <c r="E1289" s="116" t="s">
        <v>227</v>
      </c>
      <c r="F1289" s="567">
        <v>42988</v>
      </c>
      <c r="G1289" s="152" t="s">
        <v>2423</v>
      </c>
      <c r="H1289" s="199">
        <v>7</v>
      </c>
      <c r="I1289" s="340" t="s">
        <v>2424</v>
      </c>
      <c r="J1289" s="152"/>
      <c r="M1289" s="349"/>
      <c r="O1289" s="195"/>
      <c r="P1289" s="195"/>
      <c r="Q1289" s="261"/>
      <c r="R1289" s="261"/>
      <c r="S1289" s="261"/>
      <c r="T1289" s="261"/>
      <c r="U1289" s="261"/>
      <c r="V1289" s="261"/>
      <c r="W1289" s="261"/>
      <c r="X1289" s="340"/>
      <c r="Y1289" s="340"/>
    </row>
    <row r="1290" spans="1:25" ht="13.5" customHeight="1">
      <c r="A1290" s="199">
        <v>2017</v>
      </c>
      <c r="B1290" s="199">
        <v>9</v>
      </c>
      <c r="C1290" s="152" t="s">
        <v>91</v>
      </c>
      <c r="D1290" s="583" t="s">
        <v>122</v>
      </c>
      <c r="E1290" s="116" t="s">
        <v>227</v>
      </c>
      <c r="F1290" s="567">
        <v>42988</v>
      </c>
      <c r="G1290" s="152" t="s">
        <v>2425</v>
      </c>
      <c r="H1290" s="199">
        <v>10</v>
      </c>
      <c r="I1290" s="340" t="s">
        <v>2426</v>
      </c>
      <c r="J1290" s="152"/>
      <c r="M1290" s="349"/>
      <c r="O1290" s="473"/>
      <c r="P1290" s="473"/>
      <c r="Q1290" s="352"/>
      <c r="R1290" s="352"/>
      <c r="S1290" s="352"/>
      <c r="T1290" s="352"/>
      <c r="U1290" s="352"/>
      <c r="V1290" s="352"/>
      <c r="W1290" s="352"/>
      <c r="X1290" s="353"/>
      <c r="Y1290" s="353"/>
    </row>
    <row r="1291" spans="1:25" ht="13.5" customHeight="1">
      <c r="A1291" s="199">
        <v>2017</v>
      </c>
      <c r="B1291" s="199">
        <v>9</v>
      </c>
      <c r="C1291" s="152" t="s">
        <v>91</v>
      </c>
      <c r="D1291" s="583" t="s">
        <v>122</v>
      </c>
      <c r="E1291" s="116" t="s">
        <v>227</v>
      </c>
      <c r="F1291" s="567">
        <v>42988</v>
      </c>
      <c r="G1291" s="152" t="s">
        <v>2427</v>
      </c>
      <c r="H1291" s="199">
        <v>10</v>
      </c>
      <c r="I1291" s="340" t="s">
        <v>2428</v>
      </c>
      <c r="J1291" s="152"/>
      <c r="M1291" s="349"/>
      <c r="O1291" s="473"/>
      <c r="P1291" s="473"/>
      <c r="Q1291" s="352"/>
      <c r="R1291" s="352"/>
    </row>
    <row r="1292" spans="1:25" ht="13.5" customHeight="1">
      <c r="A1292" s="199">
        <v>2017</v>
      </c>
      <c r="B1292" s="199"/>
      <c r="C1292" s="152"/>
      <c r="D1292" s="583"/>
      <c r="E1292" s="116"/>
      <c r="F1292" s="567"/>
      <c r="G1292" s="152"/>
      <c r="H1292" s="199">
        <f>SUM(H1271:H1291)</f>
        <v>163</v>
      </c>
      <c r="I1292" s="340"/>
      <c r="J1292" s="152"/>
      <c r="M1292" s="349"/>
      <c r="O1292" s="473"/>
      <c r="P1292" s="473"/>
      <c r="Q1292" s="352"/>
      <c r="R1292" s="352"/>
    </row>
    <row r="1293" spans="1:25" s="115" customFormat="1">
      <c r="A1293" s="111">
        <v>2018</v>
      </c>
      <c r="B1293" s="111">
        <v>5</v>
      </c>
      <c r="C1293" s="170" t="s">
        <v>91</v>
      </c>
      <c r="D1293" s="115" t="s">
        <v>122</v>
      </c>
      <c r="E1293" s="115" t="s">
        <v>227</v>
      </c>
      <c r="F1293" s="584">
        <v>43240</v>
      </c>
      <c r="G1293" s="136" t="s">
        <v>2429</v>
      </c>
      <c r="H1293" s="111">
        <v>10</v>
      </c>
      <c r="I1293" s="115" t="s">
        <v>1199</v>
      </c>
      <c r="L1293" s="113"/>
      <c r="M1293" s="113"/>
      <c r="N1293" s="113"/>
      <c r="O1293" s="113"/>
      <c r="P1293" s="113"/>
      <c r="Q1293" s="113"/>
      <c r="R1293" s="113"/>
      <c r="S1293" s="113"/>
      <c r="T1293" s="113"/>
      <c r="U1293" s="113"/>
      <c r="V1293" s="113"/>
      <c r="W1293" s="113"/>
    </row>
    <row r="1294" spans="1:25" s="115" customFormat="1">
      <c r="A1294" s="111">
        <v>2018</v>
      </c>
      <c r="B1294" s="111">
        <v>5</v>
      </c>
      <c r="C1294" s="170" t="s">
        <v>91</v>
      </c>
      <c r="D1294" s="115" t="s">
        <v>122</v>
      </c>
      <c r="E1294" s="115" t="s">
        <v>227</v>
      </c>
      <c r="F1294" s="584">
        <v>43240</v>
      </c>
      <c r="G1294" s="136" t="s">
        <v>2430</v>
      </c>
      <c r="H1294" s="111">
        <v>7</v>
      </c>
      <c r="I1294" s="115" t="s">
        <v>1201</v>
      </c>
      <c r="L1294" s="113"/>
      <c r="M1294" s="113"/>
      <c r="N1294" s="113"/>
      <c r="O1294" s="113"/>
      <c r="P1294" s="113"/>
      <c r="Q1294" s="113"/>
      <c r="R1294" s="113"/>
      <c r="S1294" s="113"/>
      <c r="T1294" s="113"/>
      <c r="U1294" s="113"/>
      <c r="V1294" s="113"/>
      <c r="W1294" s="113"/>
    </row>
    <row r="1295" spans="1:25" s="115" customFormat="1">
      <c r="A1295" s="111">
        <v>2018</v>
      </c>
      <c r="B1295" s="111">
        <v>5</v>
      </c>
      <c r="C1295" s="170" t="s">
        <v>91</v>
      </c>
      <c r="D1295" s="115" t="s">
        <v>122</v>
      </c>
      <c r="E1295" s="115" t="s">
        <v>227</v>
      </c>
      <c r="F1295" s="584">
        <v>43240</v>
      </c>
      <c r="G1295" s="136" t="s">
        <v>2431</v>
      </c>
      <c r="H1295" s="111">
        <v>10</v>
      </c>
      <c r="I1295" s="115" t="s">
        <v>1203</v>
      </c>
      <c r="L1295" s="113"/>
      <c r="M1295" s="113"/>
      <c r="N1295" s="113"/>
      <c r="O1295" s="113"/>
      <c r="P1295" s="113"/>
      <c r="Q1295" s="113"/>
      <c r="R1295" s="113"/>
      <c r="S1295" s="113"/>
      <c r="T1295" s="113"/>
      <c r="U1295" s="113"/>
      <c r="V1295" s="113"/>
      <c r="W1295" s="113"/>
    </row>
    <row r="1296" spans="1:25" s="115" customFormat="1">
      <c r="A1296" s="111">
        <v>2018</v>
      </c>
      <c r="B1296" s="111">
        <v>5</v>
      </c>
      <c r="C1296" s="170" t="s">
        <v>91</v>
      </c>
      <c r="D1296" s="115" t="s">
        <v>122</v>
      </c>
      <c r="E1296" s="115" t="s">
        <v>227</v>
      </c>
      <c r="F1296" s="584">
        <v>43240</v>
      </c>
      <c r="G1296" s="136" t="s">
        <v>2432</v>
      </c>
      <c r="H1296" s="111">
        <v>7</v>
      </c>
      <c r="I1296" s="115" t="s">
        <v>1205</v>
      </c>
      <c r="L1296" s="113"/>
      <c r="M1296" s="113"/>
      <c r="N1296" s="113"/>
      <c r="O1296" s="113"/>
      <c r="P1296" s="113"/>
      <c r="Q1296" s="113"/>
      <c r="R1296" s="113"/>
      <c r="S1296" s="113"/>
      <c r="T1296" s="113"/>
      <c r="U1296" s="113"/>
      <c r="V1296" s="113"/>
      <c r="W1296" s="113"/>
    </row>
    <row r="1297" spans="1:23" s="115" customFormat="1">
      <c r="A1297" s="111">
        <v>2018</v>
      </c>
      <c r="B1297" s="111">
        <v>5</v>
      </c>
      <c r="C1297" s="115" t="s">
        <v>91</v>
      </c>
      <c r="D1297" s="115" t="s">
        <v>1206</v>
      </c>
      <c r="E1297" s="170" t="s">
        <v>370</v>
      </c>
      <c r="F1297" s="581">
        <v>43247</v>
      </c>
      <c r="G1297" s="170" t="s">
        <v>2433</v>
      </c>
      <c r="H1297" s="111">
        <v>10</v>
      </c>
      <c r="I1297" s="115" t="s">
        <v>239</v>
      </c>
      <c r="L1297" s="113"/>
      <c r="M1297" s="113"/>
      <c r="N1297" s="113"/>
      <c r="O1297" s="113"/>
      <c r="P1297" s="113"/>
      <c r="Q1297" s="113"/>
      <c r="R1297" s="113"/>
      <c r="S1297" s="113"/>
      <c r="T1297" s="113"/>
      <c r="U1297" s="113"/>
      <c r="V1297" s="113"/>
      <c r="W1297" s="113"/>
    </row>
    <row r="1298" spans="1:23" s="115" customFormat="1">
      <c r="A1298" s="111">
        <v>2018</v>
      </c>
      <c r="B1298" s="111">
        <v>5</v>
      </c>
      <c r="C1298" s="115" t="s">
        <v>91</v>
      </c>
      <c r="D1298" s="115" t="s">
        <v>1206</v>
      </c>
      <c r="E1298" s="170" t="s">
        <v>370</v>
      </c>
      <c r="F1298" s="581">
        <v>43247</v>
      </c>
      <c r="G1298" s="170" t="s">
        <v>2434</v>
      </c>
      <c r="H1298" s="111">
        <v>15</v>
      </c>
      <c r="I1298" s="115" t="s">
        <v>1209</v>
      </c>
      <c r="L1298" s="113"/>
      <c r="M1298" s="113"/>
      <c r="N1298" s="113"/>
      <c r="O1298" s="113"/>
      <c r="P1298" s="113"/>
      <c r="Q1298" s="113"/>
      <c r="R1298" s="113"/>
      <c r="S1298" s="113"/>
      <c r="T1298" s="113"/>
      <c r="U1298" s="113"/>
      <c r="V1298" s="113"/>
      <c r="W1298" s="113"/>
    </row>
    <row r="1299" spans="1:23" s="115" customFormat="1">
      <c r="A1299" s="111">
        <v>2018</v>
      </c>
      <c r="B1299" s="111">
        <v>5</v>
      </c>
      <c r="C1299" s="115" t="s">
        <v>91</v>
      </c>
      <c r="D1299" s="115" t="s">
        <v>1206</v>
      </c>
      <c r="E1299" s="170" t="s">
        <v>370</v>
      </c>
      <c r="F1299" s="581">
        <v>43247</v>
      </c>
      <c r="G1299" s="170" t="s">
        <v>2435</v>
      </c>
      <c r="H1299" s="111">
        <v>15</v>
      </c>
      <c r="I1299" s="115" t="s">
        <v>1211</v>
      </c>
      <c r="L1299" s="113"/>
      <c r="M1299" s="113"/>
      <c r="N1299" s="113"/>
      <c r="O1299" s="113"/>
      <c r="P1299" s="113"/>
      <c r="Q1299" s="113"/>
      <c r="R1299" s="113"/>
      <c r="S1299" s="113"/>
      <c r="T1299" s="113"/>
      <c r="U1299" s="113"/>
      <c r="V1299" s="113"/>
      <c r="W1299" s="113"/>
    </row>
    <row r="1300" spans="1:23" s="115" customFormat="1">
      <c r="A1300" s="111">
        <v>2018</v>
      </c>
      <c r="B1300" s="111">
        <v>5</v>
      </c>
      <c r="C1300" s="115" t="s">
        <v>91</v>
      </c>
      <c r="D1300" s="115" t="s">
        <v>1206</v>
      </c>
      <c r="E1300" s="170" t="s">
        <v>370</v>
      </c>
      <c r="F1300" s="581">
        <v>43247</v>
      </c>
      <c r="G1300" s="170" t="s">
        <v>2436</v>
      </c>
      <c r="H1300" s="111">
        <v>10</v>
      </c>
      <c r="I1300" s="115" t="s">
        <v>1213</v>
      </c>
      <c r="L1300" s="113"/>
      <c r="M1300" s="113"/>
      <c r="N1300" s="113"/>
      <c r="O1300" s="113"/>
      <c r="P1300" s="113"/>
      <c r="Q1300" s="113"/>
      <c r="R1300" s="113"/>
      <c r="S1300" s="113"/>
      <c r="T1300" s="113"/>
      <c r="U1300" s="113"/>
      <c r="V1300" s="113"/>
      <c r="W1300" s="113"/>
    </row>
    <row r="1301" spans="1:23">
      <c r="A1301" s="111">
        <v>2018</v>
      </c>
      <c r="B1301" s="111">
        <v>9</v>
      </c>
      <c r="C1301" s="115" t="s">
        <v>91</v>
      </c>
      <c r="D1301" s="107" t="s">
        <v>122</v>
      </c>
      <c r="E1301" s="107" t="s">
        <v>265</v>
      </c>
      <c r="F1301" s="581">
        <v>43352</v>
      </c>
      <c r="G1301" s="107" t="s">
        <v>2437</v>
      </c>
      <c r="H1301" s="111">
        <v>10</v>
      </c>
      <c r="I1301" s="107" t="s">
        <v>1215</v>
      </c>
      <c r="J1301" s="88">
        <v>7</v>
      </c>
      <c r="K1301" s="90" t="s">
        <v>3189</v>
      </c>
      <c r="M1301" s="2"/>
    </row>
    <row r="1302" spans="1:23">
      <c r="A1302" s="111">
        <v>2018</v>
      </c>
      <c r="B1302" s="111">
        <v>9</v>
      </c>
      <c r="C1302" s="115" t="s">
        <v>91</v>
      </c>
      <c r="D1302" s="107" t="s">
        <v>122</v>
      </c>
      <c r="E1302" s="107" t="s">
        <v>265</v>
      </c>
      <c r="F1302" s="581">
        <v>43352</v>
      </c>
      <c r="G1302" s="107" t="s">
        <v>2438</v>
      </c>
      <c r="H1302" s="111">
        <v>3</v>
      </c>
      <c r="I1302" s="107" t="s">
        <v>787</v>
      </c>
      <c r="J1302" s="88">
        <v>3</v>
      </c>
      <c r="K1302" s="90" t="s">
        <v>3190</v>
      </c>
      <c r="M1302" s="2"/>
    </row>
    <row r="1303" spans="1:23">
      <c r="A1303" s="111">
        <v>2018</v>
      </c>
      <c r="B1303" s="111">
        <v>9</v>
      </c>
      <c r="C1303" s="115" t="s">
        <v>91</v>
      </c>
      <c r="D1303" s="107" t="s">
        <v>122</v>
      </c>
      <c r="E1303" s="107" t="s">
        <v>265</v>
      </c>
      <c r="F1303" s="581">
        <v>43352</v>
      </c>
      <c r="G1303" s="107" t="s">
        <v>2439</v>
      </c>
      <c r="H1303" s="111">
        <v>7</v>
      </c>
      <c r="I1303" s="107" t="s">
        <v>400</v>
      </c>
      <c r="J1303" s="88">
        <v>10</v>
      </c>
      <c r="K1303" s="90" t="s">
        <v>3191</v>
      </c>
      <c r="M1303" s="2"/>
    </row>
    <row r="1304" spans="1:23">
      <c r="A1304" s="111">
        <v>2018</v>
      </c>
      <c r="B1304" s="111">
        <v>9</v>
      </c>
      <c r="C1304" s="115" t="s">
        <v>91</v>
      </c>
      <c r="D1304" s="107" t="s">
        <v>122</v>
      </c>
      <c r="E1304" s="107" t="s">
        <v>265</v>
      </c>
      <c r="F1304" s="581">
        <v>43352</v>
      </c>
      <c r="G1304" s="107" t="s">
        <v>2440</v>
      </c>
      <c r="H1304" s="111">
        <v>3</v>
      </c>
      <c r="I1304" s="107" t="s">
        <v>1219</v>
      </c>
      <c r="J1304" s="88">
        <v>10</v>
      </c>
      <c r="K1304" s="90" t="s">
        <v>3191</v>
      </c>
      <c r="M1304" s="2"/>
    </row>
    <row r="1305" spans="1:23">
      <c r="A1305" s="111">
        <v>2018</v>
      </c>
      <c r="B1305" s="111">
        <v>9</v>
      </c>
      <c r="C1305" s="115" t="s">
        <v>91</v>
      </c>
      <c r="D1305" s="171" t="s">
        <v>122</v>
      </c>
      <c r="E1305" s="107" t="s">
        <v>265</v>
      </c>
      <c r="F1305" s="581">
        <v>43352</v>
      </c>
      <c r="G1305" s="107" t="s">
        <v>2441</v>
      </c>
      <c r="H1305" s="172">
        <v>10</v>
      </c>
      <c r="I1305" s="107" t="s">
        <v>1221</v>
      </c>
      <c r="J1305" s="88">
        <v>3</v>
      </c>
      <c r="K1305" s="90" t="s">
        <v>3192</v>
      </c>
      <c r="M1305" s="2"/>
    </row>
    <row r="1306" spans="1:23">
      <c r="A1306" s="111">
        <v>2018</v>
      </c>
      <c r="B1306" s="111">
        <v>9</v>
      </c>
      <c r="C1306" s="115" t="s">
        <v>91</v>
      </c>
      <c r="D1306" s="171" t="s">
        <v>122</v>
      </c>
      <c r="E1306" s="107" t="s">
        <v>265</v>
      </c>
      <c r="F1306" s="581">
        <v>43352</v>
      </c>
      <c r="G1306" s="107" t="s">
        <v>2442</v>
      </c>
      <c r="H1306" s="172">
        <v>7</v>
      </c>
      <c r="I1306" s="107" t="s">
        <v>1098</v>
      </c>
      <c r="J1306" s="88">
        <v>10</v>
      </c>
      <c r="K1306" s="90" t="s">
        <v>3193</v>
      </c>
      <c r="M1306" s="2"/>
    </row>
    <row r="1307" spans="1:23">
      <c r="A1307" s="111">
        <v>2018</v>
      </c>
      <c r="B1307" s="111">
        <v>9</v>
      </c>
      <c r="C1307" s="115" t="s">
        <v>91</v>
      </c>
      <c r="D1307" s="171" t="s">
        <v>122</v>
      </c>
      <c r="E1307" s="107" t="s">
        <v>265</v>
      </c>
      <c r="F1307" s="581">
        <v>43352</v>
      </c>
      <c r="G1307" s="107" t="s">
        <v>2443</v>
      </c>
      <c r="H1307" s="172">
        <v>3</v>
      </c>
      <c r="I1307" s="107" t="s">
        <v>879</v>
      </c>
      <c r="J1307" s="88">
        <v>7</v>
      </c>
      <c r="K1307" s="90" t="s">
        <v>3194</v>
      </c>
      <c r="M1307" s="2"/>
    </row>
    <row r="1308" spans="1:23">
      <c r="A1308" s="111">
        <v>2018</v>
      </c>
      <c r="B1308" s="111">
        <v>9</v>
      </c>
      <c r="C1308" s="115" t="s">
        <v>91</v>
      </c>
      <c r="D1308" s="171" t="s">
        <v>122</v>
      </c>
      <c r="E1308" s="107" t="s">
        <v>265</v>
      </c>
      <c r="F1308" s="581">
        <v>43352</v>
      </c>
      <c r="G1308" s="107" t="s">
        <v>2444</v>
      </c>
      <c r="H1308" s="172">
        <v>10</v>
      </c>
      <c r="I1308" s="107" t="s">
        <v>1225</v>
      </c>
      <c r="J1308" s="88">
        <v>3</v>
      </c>
      <c r="K1308" s="90" t="s">
        <v>3195</v>
      </c>
      <c r="M1308" s="2"/>
    </row>
    <row r="1309" spans="1:23">
      <c r="A1309" s="111">
        <v>2018</v>
      </c>
      <c r="B1309" s="111">
        <v>9</v>
      </c>
      <c r="C1309" s="115" t="s">
        <v>91</v>
      </c>
      <c r="D1309" s="171" t="s">
        <v>122</v>
      </c>
      <c r="E1309" s="107" t="s">
        <v>265</v>
      </c>
      <c r="F1309" s="581">
        <v>43352</v>
      </c>
      <c r="G1309" s="107" t="s">
        <v>2445</v>
      </c>
      <c r="H1309" s="172">
        <v>7</v>
      </c>
      <c r="I1309" s="107" t="s">
        <v>634</v>
      </c>
      <c r="J1309" s="88">
        <v>10</v>
      </c>
      <c r="K1309" s="90" t="s">
        <v>3196</v>
      </c>
      <c r="M1309" s="2"/>
    </row>
    <row r="1310" spans="1:23">
      <c r="A1310" s="111">
        <v>2018</v>
      </c>
      <c r="B1310" s="111">
        <v>9</v>
      </c>
      <c r="C1310" s="115" t="s">
        <v>91</v>
      </c>
      <c r="D1310" s="171" t="s">
        <v>122</v>
      </c>
      <c r="E1310" s="107" t="s">
        <v>265</v>
      </c>
      <c r="F1310" s="581">
        <v>43352</v>
      </c>
      <c r="G1310" s="107" t="s">
        <v>2446</v>
      </c>
      <c r="H1310" s="172">
        <v>3</v>
      </c>
      <c r="I1310" s="107" t="s">
        <v>1166</v>
      </c>
      <c r="J1310" s="88">
        <v>7</v>
      </c>
      <c r="K1310" s="90" t="s">
        <v>3197</v>
      </c>
      <c r="M1310" s="2"/>
    </row>
    <row r="1311" spans="1:23">
      <c r="A1311" s="111">
        <v>2018</v>
      </c>
      <c r="B1311" s="111">
        <v>9</v>
      </c>
      <c r="C1311" s="115" t="s">
        <v>91</v>
      </c>
      <c r="D1311" s="171" t="s">
        <v>122</v>
      </c>
      <c r="E1311" s="107" t="s">
        <v>265</v>
      </c>
      <c r="F1311" s="581">
        <v>43352</v>
      </c>
      <c r="G1311" s="107" t="s">
        <v>2447</v>
      </c>
      <c r="H1311" s="172">
        <v>7</v>
      </c>
      <c r="I1311" s="107" t="s">
        <v>1170</v>
      </c>
      <c r="J1311" s="88">
        <v>3</v>
      </c>
      <c r="K1311" s="90" t="s">
        <v>3198</v>
      </c>
      <c r="M1311" s="2"/>
    </row>
    <row r="1312" spans="1:23">
      <c r="A1312" s="111">
        <v>2018</v>
      </c>
      <c r="B1312" s="111">
        <v>9</v>
      </c>
      <c r="C1312" s="115" t="s">
        <v>91</v>
      </c>
      <c r="D1312" s="171" t="s">
        <v>122</v>
      </c>
      <c r="E1312" s="107" t="s">
        <v>265</v>
      </c>
      <c r="F1312" s="581">
        <v>43352</v>
      </c>
      <c r="G1312" s="107" t="s">
        <v>2448</v>
      </c>
      <c r="H1312" s="172">
        <v>10</v>
      </c>
      <c r="I1312" s="107" t="s">
        <v>1230</v>
      </c>
      <c r="J1312" s="88">
        <v>10</v>
      </c>
      <c r="K1312" s="90" t="s">
        <v>3199</v>
      </c>
      <c r="M1312" s="2"/>
    </row>
    <row r="1313" spans="1:23">
      <c r="A1313" s="111">
        <v>2018</v>
      </c>
      <c r="B1313" s="111">
        <v>9</v>
      </c>
      <c r="C1313" s="115" t="s">
        <v>91</v>
      </c>
      <c r="D1313" s="171" t="s">
        <v>122</v>
      </c>
      <c r="E1313" s="107" t="s">
        <v>265</v>
      </c>
      <c r="F1313" s="581">
        <v>43352</v>
      </c>
      <c r="G1313" s="107" t="s">
        <v>2449</v>
      </c>
      <c r="H1313" s="172">
        <v>7</v>
      </c>
      <c r="I1313" s="107" t="s">
        <v>1232</v>
      </c>
      <c r="J1313" s="88">
        <v>7</v>
      </c>
      <c r="K1313" s="90" t="s">
        <v>3200</v>
      </c>
      <c r="M1313" s="2"/>
    </row>
    <row r="1314" spans="1:23" s="115" customFormat="1">
      <c r="A1314" s="111">
        <v>2018</v>
      </c>
      <c r="B1314" s="111"/>
      <c r="C1314" s="111"/>
      <c r="F1314" s="584"/>
      <c r="G1314" s="136"/>
      <c r="H1314" s="111">
        <f>SUM(H1293:H1313)</f>
        <v>171</v>
      </c>
      <c r="L1314" s="113"/>
      <c r="M1314" s="113"/>
      <c r="N1314" s="113"/>
      <c r="O1314" s="113"/>
      <c r="P1314" s="113"/>
      <c r="Q1314" s="113"/>
      <c r="R1314" s="113"/>
      <c r="S1314" s="113"/>
      <c r="T1314" s="113"/>
      <c r="U1314" s="113"/>
      <c r="V1314" s="113"/>
      <c r="W1314" s="113"/>
    </row>
    <row r="1315" spans="1:23" ht="13.5" customHeight="1">
      <c r="A1315" s="129" t="s">
        <v>46</v>
      </c>
      <c r="B1315" s="129"/>
      <c r="C1315" s="146"/>
      <c r="D1315" s="585" t="s">
        <v>1285</v>
      </c>
      <c r="E1315" s="125"/>
      <c r="F1315" s="571"/>
      <c r="G1315" s="146"/>
      <c r="H1315" s="129">
        <f>H1270+H1292+H1314</f>
        <v>503</v>
      </c>
      <c r="I1315" s="573"/>
      <c r="M1315" s="93"/>
    </row>
    <row r="1316" spans="1:23" ht="13.5" customHeight="1">
      <c r="A1316" s="153"/>
      <c r="B1316" s="153"/>
      <c r="C1316" s="157"/>
      <c r="D1316" s="616"/>
      <c r="E1316" s="154"/>
      <c r="F1316" s="617"/>
      <c r="G1316" s="157"/>
      <c r="H1316" s="153"/>
      <c r="I1316" s="123"/>
      <c r="M1316" s="93"/>
    </row>
    <row r="1317" spans="1:23">
      <c r="A1317" s="111">
        <v>2018</v>
      </c>
      <c r="B1317" s="111">
        <v>11</v>
      </c>
      <c r="C1317" s="107" t="s">
        <v>53</v>
      </c>
      <c r="D1317" s="171" t="s">
        <v>147</v>
      </c>
      <c r="E1317" s="107" t="s">
        <v>94</v>
      </c>
      <c r="F1317" s="581">
        <v>43408</v>
      </c>
      <c r="G1317" s="107" t="s">
        <v>2482</v>
      </c>
      <c r="H1317" s="172">
        <v>0</v>
      </c>
      <c r="I1317" s="107" t="s">
        <v>481</v>
      </c>
      <c r="J1317" s="88">
        <v>3</v>
      </c>
      <c r="K1317" s="90" t="s">
        <v>3155</v>
      </c>
      <c r="L1317" s="113" t="s">
        <v>234</v>
      </c>
      <c r="M1317" s="2"/>
    </row>
    <row r="1318" spans="1:23" ht="13.5" customHeight="1">
      <c r="A1318" s="111">
        <v>2018</v>
      </c>
      <c r="B1318" s="341"/>
      <c r="C1318" s="269"/>
      <c r="D1318" s="576"/>
      <c r="E1318" s="269"/>
      <c r="F1318" s="576"/>
      <c r="G1318" s="266"/>
      <c r="H1318" s="111">
        <f>SUM(H1317:H1317)</f>
        <v>0</v>
      </c>
      <c r="I1318" s="372"/>
      <c r="J1318" s="269"/>
      <c r="L1318" s="271"/>
      <c r="M1318" s="93"/>
      <c r="N1318" s="271"/>
      <c r="O1318" s="195"/>
      <c r="P1318" s="195"/>
    </row>
    <row r="1319" spans="1:23" ht="13.5" customHeight="1">
      <c r="A1319" s="129" t="s">
        <v>46</v>
      </c>
      <c r="B1319" s="129"/>
      <c r="C1319" s="146"/>
      <c r="D1319" s="571" t="s">
        <v>147</v>
      </c>
      <c r="E1319" s="146"/>
      <c r="F1319" s="571"/>
      <c r="G1319" s="125"/>
      <c r="H1319" s="129">
        <f>H1318</f>
        <v>0</v>
      </c>
      <c r="I1319" s="573"/>
      <c r="M1319" s="93"/>
    </row>
    <row r="1320" spans="1:23" ht="13.5" customHeight="1">
      <c r="A1320" s="153"/>
      <c r="B1320" s="153"/>
      <c r="C1320" s="157"/>
      <c r="D1320" s="616"/>
      <c r="E1320" s="154"/>
      <c r="F1320" s="617"/>
      <c r="G1320" s="157"/>
      <c r="H1320" s="153"/>
      <c r="I1320" s="123"/>
      <c r="M1320" s="93"/>
    </row>
    <row r="1321" spans="1:23" s="115" customFormat="1" ht="13.5" customHeight="1">
      <c r="A1321" s="111">
        <v>2018</v>
      </c>
      <c r="B1321" s="111">
        <v>2</v>
      </c>
      <c r="C1321" s="170" t="s">
        <v>91</v>
      </c>
      <c r="D1321" s="170" t="s">
        <v>93</v>
      </c>
      <c r="E1321" s="107" t="s">
        <v>657</v>
      </c>
      <c r="F1321" s="581">
        <v>43142</v>
      </c>
      <c r="G1321" s="170" t="s">
        <v>2483</v>
      </c>
      <c r="H1321" s="111">
        <v>10</v>
      </c>
      <c r="I1321" s="115" t="s">
        <v>342</v>
      </c>
      <c r="J1321" s="170"/>
      <c r="L1321" s="113"/>
      <c r="M1321" s="114"/>
      <c r="N1321" s="113"/>
      <c r="O1321" s="113"/>
      <c r="P1321" s="113"/>
      <c r="Q1321" s="113"/>
      <c r="R1321" s="113"/>
      <c r="S1321" s="113"/>
      <c r="T1321" s="113"/>
      <c r="U1321" s="113"/>
      <c r="V1321" s="113"/>
      <c r="W1321" s="113"/>
    </row>
    <row r="1322" spans="1:23" s="115" customFormat="1" ht="13.5" customHeight="1">
      <c r="A1322" s="111">
        <v>2018</v>
      </c>
      <c r="B1322" s="111">
        <v>3</v>
      </c>
      <c r="C1322" s="170" t="s">
        <v>91</v>
      </c>
      <c r="D1322" s="170" t="s">
        <v>93</v>
      </c>
      <c r="E1322" s="107" t="s">
        <v>64</v>
      </c>
      <c r="F1322" s="581">
        <v>43169</v>
      </c>
      <c r="G1322" s="170" t="s">
        <v>2484</v>
      </c>
      <c r="H1322" s="111">
        <v>10</v>
      </c>
      <c r="I1322" s="115" t="s">
        <v>342</v>
      </c>
      <c r="J1322" s="170"/>
      <c r="L1322" s="113"/>
      <c r="M1322" s="114"/>
      <c r="N1322" s="113"/>
      <c r="O1322" s="113"/>
      <c r="P1322" s="113"/>
      <c r="Q1322" s="113"/>
      <c r="R1322" s="113"/>
      <c r="S1322" s="113"/>
      <c r="T1322" s="113"/>
      <c r="U1322" s="113"/>
      <c r="V1322" s="113"/>
      <c r="W1322" s="113"/>
    </row>
    <row r="1323" spans="1:23" s="115" customFormat="1" ht="13.5" customHeight="1">
      <c r="A1323" s="111">
        <v>2018</v>
      </c>
      <c r="B1323" s="111">
        <v>4</v>
      </c>
      <c r="C1323" s="170" t="s">
        <v>91</v>
      </c>
      <c r="D1323" s="170" t="s">
        <v>93</v>
      </c>
      <c r="E1323" s="107" t="s">
        <v>222</v>
      </c>
      <c r="F1323" s="581">
        <v>43163</v>
      </c>
      <c r="G1323" s="170" t="s">
        <v>2485</v>
      </c>
      <c r="H1323" s="111">
        <v>7</v>
      </c>
      <c r="I1323" s="115" t="s">
        <v>1290</v>
      </c>
      <c r="J1323" s="170"/>
      <c r="L1323" s="113"/>
      <c r="M1323" s="114"/>
      <c r="N1323" s="113"/>
      <c r="O1323" s="113"/>
      <c r="P1323" s="113"/>
      <c r="Q1323" s="113"/>
      <c r="R1323" s="113"/>
      <c r="S1323" s="113"/>
      <c r="T1323" s="113"/>
      <c r="U1323" s="113"/>
      <c r="V1323" s="113"/>
      <c r="W1323" s="113"/>
    </row>
    <row r="1324" spans="1:23" s="115" customFormat="1" ht="13.5" customHeight="1">
      <c r="A1324" s="111">
        <v>2018</v>
      </c>
      <c r="B1324" s="111">
        <v>4</v>
      </c>
      <c r="C1324" s="170" t="s">
        <v>91</v>
      </c>
      <c r="D1324" s="170" t="s">
        <v>93</v>
      </c>
      <c r="E1324" s="107" t="s">
        <v>222</v>
      </c>
      <c r="F1324" s="581">
        <v>43163</v>
      </c>
      <c r="G1324" s="170" t="s">
        <v>2486</v>
      </c>
      <c r="H1324" s="111">
        <v>3</v>
      </c>
      <c r="I1324" s="115" t="s">
        <v>1292</v>
      </c>
      <c r="J1324" s="170"/>
      <c r="L1324" s="113"/>
      <c r="M1324" s="114"/>
      <c r="N1324" s="113"/>
      <c r="O1324" s="113"/>
      <c r="P1324" s="113"/>
      <c r="Q1324" s="113"/>
      <c r="R1324" s="113"/>
      <c r="S1324" s="113"/>
      <c r="T1324" s="113"/>
      <c r="U1324" s="113"/>
      <c r="V1324" s="113"/>
      <c r="W1324" s="113"/>
    </row>
    <row r="1325" spans="1:23" s="115" customFormat="1" ht="13.5" customHeight="1">
      <c r="A1325" s="111">
        <v>2018</v>
      </c>
      <c r="B1325" s="111">
        <v>4</v>
      </c>
      <c r="C1325" s="170" t="s">
        <v>91</v>
      </c>
      <c r="D1325" s="170" t="s">
        <v>93</v>
      </c>
      <c r="E1325" s="107" t="s">
        <v>222</v>
      </c>
      <c r="F1325" s="581">
        <v>43163</v>
      </c>
      <c r="G1325" s="170" t="s">
        <v>2484</v>
      </c>
      <c r="H1325" s="111">
        <v>10</v>
      </c>
      <c r="I1325" s="115" t="s">
        <v>1293</v>
      </c>
      <c r="J1325" s="170"/>
      <c r="L1325" s="113"/>
      <c r="M1325" s="114"/>
      <c r="N1325" s="113"/>
      <c r="O1325" s="113"/>
      <c r="P1325" s="113"/>
      <c r="Q1325" s="113"/>
      <c r="R1325" s="113"/>
      <c r="S1325" s="113"/>
      <c r="T1325" s="113"/>
      <c r="U1325" s="113"/>
      <c r="V1325" s="113"/>
      <c r="W1325" s="113"/>
    </row>
    <row r="1326" spans="1:23" s="115" customFormat="1" ht="13.5" customHeight="1">
      <c r="A1326" s="111">
        <v>2018</v>
      </c>
      <c r="B1326" s="111">
        <v>3</v>
      </c>
      <c r="C1326" s="170" t="s">
        <v>91</v>
      </c>
      <c r="D1326" s="170" t="s">
        <v>93</v>
      </c>
      <c r="E1326" s="107" t="s">
        <v>86</v>
      </c>
      <c r="F1326" s="581">
        <v>43180</v>
      </c>
      <c r="G1326" s="170" t="s">
        <v>2487</v>
      </c>
      <c r="H1326" s="111">
        <v>10</v>
      </c>
      <c r="I1326" s="115" t="s">
        <v>1295</v>
      </c>
      <c r="J1326" s="170"/>
      <c r="L1326" s="113"/>
      <c r="M1326" s="114"/>
      <c r="N1326" s="113"/>
      <c r="O1326" s="113"/>
      <c r="P1326" s="113"/>
      <c r="Q1326" s="113"/>
      <c r="R1326" s="113"/>
      <c r="S1326" s="113"/>
      <c r="T1326" s="113"/>
      <c r="U1326" s="113"/>
      <c r="V1326" s="113"/>
      <c r="W1326" s="113"/>
    </row>
    <row r="1327" spans="1:23" s="115" customFormat="1">
      <c r="A1327" s="111">
        <v>2018</v>
      </c>
      <c r="B1327" s="111">
        <v>5</v>
      </c>
      <c r="C1327" s="170" t="s">
        <v>91</v>
      </c>
      <c r="D1327" s="115" t="s">
        <v>93</v>
      </c>
      <c r="E1327" s="115" t="s">
        <v>227</v>
      </c>
      <c r="F1327" s="584">
        <v>43240</v>
      </c>
      <c r="G1327" s="136" t="s">
        <v>2488</v>
      </c>
      <c r="H1327" s="111">
        <v>10</v>
      </c>
      <c r="I1327" s="115" t="s">
        <v>1297</v>
      </c>
      <c r="L1327" s="113"/>
      <c r="M1327" s="113"/>
      <c r="N1327" s="113"/>
      <c r="O1327" s="113"/>
      <c r="P1327" s="113"/>
      <c r="Q1327" s="113"/>
      <c r="R1327" s="113"/>
      <c r="S1327" s="113"/>
      <c r="T1327" s="113"/>
      <c r="U1327" s="113"/>
      <c r="V1327" s="113"/>
      <c r="W1327" s="113"/>
    </row>
    <row r="1328" spans="1:23" s="115" customFormat="1">
      <c r="A1328" s="111">
        <v>2018</v>
      </c>
      <c r="B1328" s="111">
        <v>5</v>
      </c>
      <c r="C1328" s="170" t="s">
        <v>91</v>
      </c>
      <c r="D1328" s="115" t="s">
        <v>93</v>
      </c>
      <c r="E1328" s="115" t="s">
        <v>227</v>
      </c>
      <c r="F1328" s="584">
        <v>43240</v>
      </c>
      <c r="G1328" s="136" t="s">
        <v>2489</v>
      </c>
      <c r="H1328" s="111">
        <v>7</v>
      </c>
      <c r="I1328" s="115" t="s">
        <v>1299</v>
      </c>
      <c r="L1328" s="113"/>
      <c r="M1328" s="113"/>
      <c r="N1328" s="113"/>
      <c r="O1328" s="113"/>
      <c r="P1328" s="113"/>
      <c r="Q1328" s="113"/>
      <c r="R1328" s="113"/>
      <c r="S1328" s="113"/>
      <c r="T1328" s="113"/>
      <c r="U1328" s="113"/>
      <c r="V1328" s="113"/>
      <c r="W1328" s="113"/>
    </row>
    <row r="1329" spans="1:23" s="115" customFormat="1">
      <c r="A1329" s="111">
        <v>2018</v>
      </c>
      <c r="B1329" s="111">
        <v>5</v>
      </c>
      <c r="C1329" s="170" t="s">
        <v>91</v>
      </c>
      <c r="D1329" s="115" t="s">
        <v>93</v>
      </c>
      <c r="E1329" s="115" t="s">
        <v>227</v>
      </c>
      <c r="F1329" s="584">
        <v>43240</v>
      </c>
      <c r="G1329" s="136" t="s">
        <v>2490</v>
      </c>
      <c r="H1329" s="111">
        <v>10</v>
      </c>
      <c r="I1329" s="115" t="s">
        <v>1301</v>
      </c>
      <c r="L1329" s="113"/>
      <c r="M1329" s="113"/>
      <c r="N1329" s="113"/>
      <c r="O1329" s="113"/>
      <c r="P1329" s="113"/>
      <c r="Q1329" s="113"/>
      <c r="R1329" s="113"/>
      <c r="S1329" s="113"/>
      <c r="T1329" s="113"/>
      <c r="U1329" s="113"/>
      <c r="V1329" s="113"/>
      <c r="W1329" s="113"/>
    </row>
    <row r="1330" spans="1:23" s="115" customFormat="1">
      <c r="A1330" s="111">
        <v>2018</v>
      </c>
      <c r="B1330" s="111">
        <v>5</v>
      </c>
      <c r="C1330" s="170" t="s">
        <v>91</v>
      </c>
      <c r="D1330" s="115" t="s">
        <v>93</v>
      </c>
      <c r="E1330" s="170" t="s">
        <v>370</v>
      </c>
      <c r="F1330" s="581">
        <v>43247</v>
      </c>
      <c r="G1330" s="170" t="s">
        <v>2491</v>
      </c>
      <c r="H1330" s="111">
        <v>5</v>
      </c>
      <c r="I1330" s="115" t="s">
        <v>1303</v>
      </c>
      <c r="L1330" s="113"/>
      <c r="M1330" s="113"/>
      <c r="N1330" s="113"/>
      <c r="O1330" s="113"/>
      <c r="P1330" s="113"/>
      <c r="Q1330" s="113"/>
      <c r="R1330" s="113"/>
      <c r="S1330" s="113"/>
      <c r="T1330" s="113"/>
      <c r="U1330" s="113"/>
      <c r="V1330" s="113"/>
      <c r="W1330" s="113"/>
    </row>
    <row r="1331" spans="1:23" s="115" customFormat="1">
      <c r="A1331" s="111">
        <v>2018</v>
      </c>
      <c r="B1331" s="111">
        <v>6</v>
      </c>
      <c r="C1331" s="170" t="s">
        <v>91</v>
      </c>
      <c r="D1331" s="115" t="s">
        <v>93</v>
      </c>
      <c r="E1331" s="170" t="s">
        <v>702</v>
      </c>
      <c r="F1331" s="581">
        <v>43267</v>
      </c>
      <c r="G1331" s="170" t="s">
        <v>2492</v>
      </c>
      <c r="H1331" s="111">
        <v>0</v>
      </c>
      <c r="I1331" s="115" t="s">
        <v>793</v>
      </c>
      <c r="L1331" s="113" t="s">
        <v>234</v>
      </c>
      <c r="M1331" s="113"/>
      <c r="N1331" s="113"/>
      <c r="O1331" s="113"/>
      <c r="P1331" s="113"/>
      <c r="Q1331" s="113"/>
      <c r="R1331" s="113"/>
      <c r="S1331" s="113"/>
      <c r="T1331" s="113"/>
      <c r="U1331" s="113"/>
      <c r="V1331" s="113"/>
      <c r="W1331" s="113"/>
    </row>
    <row r="1332" spans="1:23" s="115" customFormat="1">
      <c r="A1332" s="111">
        <v>2018</v>
      </c>
      <c r="B1332" s="111">
        <v>6</v>
      </c>
      <c r="C1332" s="170" t="s">
        <v>91</v>
      </c>
      <c r="D1332" s="115" t="s">
        <v>93</v>
      </c>
      <c r="E1332" s="170" t="s">
        <v>702</v>
      </c>
      <c r="F1332" s="581">
        <v>43267</v>
      </c>
      <c r="G1332" s="170" t="s">
        <v>2493</v>
      </c>
      <c r="H1332" s="111">
        <v>0</v>
      </c>
      <c r="I1332" s="115" t="s">
        <v>1306</v>
      </c>
      <c r="L1332" s="113" t="s">
        <v>234</v>
      </c>
      <c r="M1332" s="113"/>
      <c r="N1332" s="113"/>
      <c r="O1332" s="113"/>
      <c r="P1332" s="113"/>
      <c r="Q1332" s="113"/>
      <c r="R1332" s="113"/>
      <c r="S1332" s="113"/>
      <c r="T1332" s="113"/>
      <c r="U1332" s="113"/>
      <c r="V1332" s="113"/>
      <c r="W1332" s="113"/>
    </row>
    <row r="1333" spans="1:23">
      <c r="A1333" s="111">
        <v>2018</v>
      </c>
      <c r="B1333" s="111">
        <v>9</v>
      </c>
      <c r="C1333" s="170" t="s">
        <v>91</v>
      </c>
      <c r="D1333" s="171" t="s">
        <v>93</v>
      </c>
      <c r="E1333" s="107" t="s">
        <v>265</v>
      </c>
      <c r="F1333" s="581">
        <v>43352</v>
      </c>
      <c r="G1333" s="107" t="s">
        <v>2494</v>
      </c>
      <c r="H1333" s="172">
        <v>10</v>
      </c>
      <c r="I1333" s="107" t="s">
        <v>1308</v>
      </c>
      <c r="J1333" s="88">
        <v>3</v>
      </c>
      <c r="K1333" s="90" t="s">
        <v>3201</v>
      </c>
      <c r="M1333" s="2"/>
    </row>
    <row r="1334" spans="1:23">
      <c r="A1334" s="111">
        <v>2018</v>
      </c>
      <c r="B1334" s="111">
        <v>11</v>
      </c>
      <c r="C1334" s="170" t="s">
        <v>91</v>
      </c>
      <c r="D1334" s="171" t="s">
        <v>93</v>
      </c>
      <c r="E1334" s="107" t="s">
        <v>1309</v>
      </c>
      <c r="F1334" s="581">
        <v>43421</v>
      </c>
      <c r="G1334" s="107" t="s">
        <v>2495</v>
      </c>
      <c r="H1334" s="172">
        <v>5</v>
      </c>
      <c r="I1334" s="107" t="s">
        <v>273</v>
      </c>
      <c r="J1334" s="88">
        <v>3</v>
      </c>
      <c r="K1334" s="90" t="s">
        <v>3201</v>
      </c>
      <c r="M1334" s="2"/>
    </row>
    <row r="1335" spans="1:23" s="115" customFormat="1" ht="13.5" customHeight="1">
      <c r="A1335" s="111">
        <v>2018</v>
      </c>
      <c r="B1335" s="111"/>
      <c r="C1335" s="170"/>
      <c r="D1335" s="170"/>
      <c r="E1335" s="107"/>
      <c r="F1335" s="581"/>
      <c r="G1335" s="170"/>
      <c r="H1335" s="111">
        <f>SUM(H1321:H1334)</f>
        <v>97</v>
      </c>
      <c r="J1335" s="170"/>
      <c r="L1335" s="113"/>
      <c r="M1335" s="114"/>
      <c r="N1335" s="113"/>
      <c r="O1335" s="113"/>
      <c r="P1335" s="113"/>
      <c r="Q1335" s="113"/>
      <c r="R1335" s="113"/>
      <c r="S1335" s="113"/>
      <c r="T1335" s="113"/>
      <c r="U1335" s="113"/>
      <c r="V1335" s="113"/>
      <c r="W1335" s="113"/>
    </row>
    <row r="1336" spans="1:23" ht="13.5" customHeight="1">
      <c r="A1336" s="129" t="s">
        <v>46</v>
      </c>
      <c r="B1336" s="129"/>
      <c r="C1336" s="146"/>
      <c r="D1336" s="585" t="s">
        <v>1337</v>
      </c>
      <c r="E1336" s="125"/>
      <c r="F1336" s="571"/>
      <c r="G1336" s="146"/>
      <c r="H1336" s="129">
        <f>H1335</f>
        <v>97</v>
      </c>
      <c r="I1336" s="573"/>
      <c r="M1336" s="93"/>
    </row>
    <row r="1337" spans="1:23" ht="13.5" customHeight="1">
      <c r="A1337" s="133"/>
      <c r="D1337" s="586"/>
      <c r="E1337" s="73"/>
      <c r="G1337" s="88"/>
      <c r="H1337" s="133"/>
      <c r="I1337" s="90"/>
      <c r="M1337" s="93"/>
    </row>
    <row r="1338" spans="1:23" ht="13.5" customHeight="1">
      <c r="A1338" s="565">
        <v>2017</v>
      </c>
      <c r="B1338" s="199">
        <v>2</v>
      </c>
      <c r="C1338" s="152" t="s">
        <v>53</v>
      </c>
      <c r="D1338" s="152" t="s">
        <v>1596</v>
      </c>
      <c r="E1338" s="567" t="s">
        <v>81</v>
      </c>
      <c r="F1338" s="567">
        <v>42770</v>
      </c>
      <c r="G1338" s="568" t="s">
        <v>2507</v>
      </c>
      <c r="H1338" s="199">
        <v>0</v>
      </c>
      <c r="I1338" s="340" t="s">
        <v>435</v>
      </c>
      <c r="J1338" s="152"/>
      <c r="L1338" s="670" t="s">
        <v>2508</v>
      </c>
      <c r="M1338" s="93"/>
      <c r="N1338" s="195"/>
    </row>
    <row r="1339" spans="1:23" ht="13.5" customHeight="1">
      <c r="A1339" s="565">
        <v>2017</v>
      </c>
      <c r="B1339" s="199"/>
      <c r="C1339" s="152"/>
      <c r="D1339" s="152"/>
      <c r="E1339" s="567"/>
      <c r="F1339" s="567"/>
      <c r="G1339" s="568"/>
      <c r="H1339" s="199">
        <v>0</v>
      </c>
      <c r="I1339" s="340"/>
      <c r="J1339" s="152"/>
      <c r="L1339" s="261"/>
      <c r="M1339" s="93"/>
      <c r="N1339" s="195"/>
    </row>
    <row r="1340" spans="1:23" ht="13.5" customHeight="1">
      <c r="A1340" s="569" t="s">
        <v>46</v>
      </c>
      <c r="B1340" s="129"/>
      <c r="C1340" s="146"/>
      <c r="D1340" s="146" t="s">
        <v>2509</v>
      </c>
      <c r="E1340" s="571"/>
      <c r="F1340" s="571"/>
      <c r="G1340" s="572"/>
      <c r="H1340" s="129">
        <f>SUM(H1338)</f>
        <v>0</v>
      </c>
      <c r="I1340" s="573"/>
      <c r="M1340" s="93"/>
    </row>
    <row r="1341" spans="1:23" ht="13.5" customHeight="1">
      <c r="A1341" s="661"/>
      <c r="B1341" s="153"/>
      <c r="C1341" s="157"/>
      <c r="D1341" s="157"/>
      <c r="E1341" s="617"/>
      <c r="F1341" s="617"/>
      <c r="G1341" s="663"/>
      <c r="H1341" s="153"/>
      <c r="I1341" s="123"/>
      <c r="M1341" s="93"/>
    </row>
    <row r="1342" spans="1:23" s="115" customFormat="1" ht="13.5" customHeight="1">
      <c r="A1342" s="111">
        <v>2018</v>
      </c>
      <c r="B1342" s="579">
        <v>3</v>
      </c>
      <c r="C1342" s="170" t="s">
        <v>164</v>
      </c>
      <c r="D1342" s="615" t="s">
        <v>212</v>
      </c>
      <c r="E1342" s="107" t="s">
        <v>222</v>
      </c>
      <c r="F1342" s="581">
        <v>43163</v>
      </c>
      <c r="G1342" s="170" t="s">
        <v>2510</v>
      </c>
      <c r="H1342" s="111">
        <v>3</v>
      </c>
      <c r="I1342" s="115" t="s">
        <v>1339</v>
      </c>
      <c r="J1342" s="170"/>
      <c r="L1342" s="113"/>
      <c r="M1342" s="114"/>
      <c r="N1342" s="113"/>
      <c r="O1342" s="113"/>
      <c r="P1342" s="113"/>
      <c r="Q1342" s="113"/>
      <c r="R1342" s="113"/>
      <c r="S1342" s="113"/>
      <c r="T1342" s="113"/>
      <c r="U1342" s="113"/>
      <c r="V1342" s="113"/>
      <c r="W1342" s="113"/>
    </row>
    <row r="1343" spans="1:23" ht="13.5" customHeight="1">
      <c r="A1343" s="579">
        <v>2017</v>
      </c>
      <c r="B1343" s="199"/>
      <c r="C1343" s="152"/>
      <c r="D1343" s="152"/>
      <c r="E1343" s="567"/>
      <c r="F1343" s="567"/>
      <c r="G1343" s="568"/>
      <c r="H1343" s="111">
        <f>SUM(H1342)</f>
        <v>3</v>
      </c>
      <c r="I1343" s="340"/>
      <c r="J1343" s="152"/>
      <c r="L1343" s="261"/>
      <c r="M1343" s="93"/>
      <c r="N1343" s="195"/>
    </row>
    <row r="1344" spans="1:23" ht="13.5" customHeight="1">
      <c r="A1344" s="569" t="s">
        <v>46</v>
      </c>
      <c r="B1344" s="129"/>
      <c r="C1344" s="146"/>
      <c r="D1344" s="146" t="s">
        <v>1340</v>
      </c>
      <c r="E1344" s="571"/>
      <c r="F1344" s="571"/>
      <c r="G1344" s="572"/>
      <c r="H1344" s="129">
        <f>H1343</f>
        <v>3</v>
      </c>
      <c r="I1344" s="573"/>
      <c r="M1344" s="93"/>
    </row>
    <row r="1345" spans="1:25" ht="13.5" customHeight="1">
      <c r="E1345" s="86"/>
      <c r="G1345" s="575"/>
      <c r="H1345" s="133"/>
      <c r="I1345" s="90"/>
      <c r="M1345" s="93"/>
    </row>
    <row r="1346" spans="1:25" ht="13.5" customHeight="1">
      <c r="A1346" s="598">
        <v>2017</v>
      </c>
      <c r="B1346" s="593">
        <v>3</v>
      </c>
      <c r="C1346" s="594" t="s">
        <v>129</v>
      </c>
      <c r="D1346" s="594" t="s">
        <v>182</v>
      </c>
      <c r="E1346" s="597" t="s">
        <v>346</v>
      </c>
      <c r="F1346" s="597">
        <v>42813</v>
      </c>
      <c r="G1346" s="624" t="s">
        <v>3202</v>
      </c>
      <c r="H1346" s="593">
        <v>5</v>
      </c>
      <c r="I1346" s="261" t="s">
        <v>305</v>
      </c>
      <c r="J1346" s="594"/>
      <c r="K1346" s="296"/>
      <c r="L1346" s="296"/>
      <c r="M1346" s="470"/>
      <c r="N1346" s="271"/>
      <c r="O1346" s="186"/>
      <c r="P1346" s="186"/>
      <c r="Q1346" s="374"/>
      <c r="R1346" s="374"/>
    </row>
    <row r="1347" spans="1:25" ht="13.5" customHeight="1">
      <c r="A1347" s="593">
        <v>2017</v>
      </c>
      <c r="B1347" s="598">
        <v>5</v>
      </c>
      <c r="C1347" s="594" t="s">
        <v>129</v>
      </c>
      <c r="D1347" s="595" t="s">
        <v>182</v>
      </c>
      <c r="E1347" s="596" t="s">
        <v>227</v>
      </c>
      <c r="F1347" s="597">
        <v>42876</v>
      </c>
      <c r="G1347" s="594" t="s">
        <v>3203</v>
      </c>
      <c r="H1347" s="593">
        <v>7</v>
      </c>
      <c r="I1347" s="261" t="s">
        <v>3204</v>
      </c>
      <c r="J1347" s="594"/>
      <c r="K1347" s="2"/>
      <c r="M1347" s="189"/>
      <c r="N1347" s="195"/>
      <c r="O1347" s="186"/>
      <c r="P1347" s="186"/>
    </row>
    <row r="1348" spans="1:25" ht="13.5" customHeight="1">
      <c r="A1348" s="593">
        <v>2017</v>
      </c>
      <c r="B1348" s="598">
        <v>5</v>
      </c>
      <c r="C1348" s="594" t="s">
        <v>129</v>
      </c>
      <c r="D1348" s="595" t="s">
        <v>182</v>
      </c>
      <c r="E1348" s="596" t="s">
        <v>227</v>
      </c>
      <c r="F1348" s="597">
        <v>42876</v>
      </c>
      <c r="G1348" s="594" t="s">
        <v>3205</v>
      </c>
      <c r="H1348" s="593">
        <v>3</v>
      </c>
      <c r="I1348" s="261" t="s">
        <v>3206</v>
      </c>
      <c r="J1348" s="594"/>
      <c r="K1348" s="2"/>
      <c r="M1348" s="189"/>
      <c r="N1348" s="271"/>
      <c r="O1348" s="186"/>
      <c r="P1348" s="186"/>
    </row>
    <row r="1349" spans="1:25" ht="13.5" customHeight="1">
      <c r="A1349" s="593">
        <v>2017</v>
      </c>
      <c r="B1349" s="598"/>
      <c r="C1349" s="594"/>
      <c r="D1349" s="595"/>
      <c r="E1349" s="596"/>
      <c r="F1349" s="597"/>
      <c r="G1349" s="594"/>
      <c r="H1349" s="593">
        <f>SUM(H1346:H1348)</f>
        <v>15</v>
      </c>
      <c r="I1349" s="261"/>
      <c r="J1349" s="594"/>
      <c r="K1349" s="2"/>
      <c r="M1349" s="189"/>
      <c r="N1349" s="271"/>
      <c r="O1349" s="186"/>
      <c r="P1349" s="186"/>
    </row>
    <row r="1350" spans="1:25" s="115" customFormat="1" ht="13.5" customHeight="1">
      <c r="A1350" s="599">
        <v>2018</v>
      </c>
      <c r="B1350" s="600">
        <v>2</v>
      </c>
      <c r="C1350" s="375" t="s">
        <v>129</v>
      </c>
      <c r="D1350" s="601" t="s">
        <v>182</v>
      </c>
      <c r="E1350" s="602" t="s">
        <v>3207</v>
      </c>
      <c r="F1350" s="603">
        <v>43133</v>
      </c>
      <c r="G1350" s="375" t="s">
        <v>3208</v>
      </c>
      <c r="H1350" s="599">
        <v>5</v>
      </c>
      <c r="I1350" s="113" t="s">
        <v>2837</v>
      </c>
      <c r="J1350" s="375"/>
      <c r="K1350" s="113"/>
      <c r="L1350" s="113"/>
      <c r="M1350" s="114"/>
      <c r="N1350" s="113"/>
      <c r="O1350" s="113"/>
      <c r="P1350" s="113"/>
      <c r="Q1350" s="113"/>
      <c r="R1350" s="113"/>
      <c r="S1350" s="113"/>
      <c r="T1350" s="113"/>
      <c r="U1350" s="113"/>
      <c r="V1350" s="113"/>
      <c r="W1350" s="113"/>
    </row>
    <row r="1351" spans="1:25" s="115" customFormat="1" ht="13.5" customHeight="1">
      <c r="A1351" s="599">
        <v>2018</v>
      </c>
      <c r="B1351" s="600">
        <v>4</v>
      </c>
      <c r="C1351" s="375" t="s">
        <v>129</v>
      </c>
      <c r="D1351" s="601" t="s">
        <v>182</v>
      </c>
      <c r="E1351" s="602" t="s">
        <v>346</v>
      </c>
      <c r="F1351" s="603">
        <v>43219</v>
      </c>
      <c r="G1351" s="375" t="s">
        <v>3208</v>
      </c>
      <c r="H1351" s="599">
        <v>5</v>
      </c>
      <c r="I1351" s="113" t="s">
        <v>2837</v>
      </c>
      <c r="J1351" s="375"/>
      <c r="K1351" s="113"/>
      <c r="L1351" s="113" t="s">
        <v>3209</v>
      </c>
      <c r="M1351" s="114"/>
      <c r="N1351" s="113"/>
      <c r="O1351" s="113"/>
      <c r="P1351" s="113"/>
      <c r="Q1351" s="113"/>
      <c r="R1351" s="113"/>
      <c r="S1351" s="113"/>
      <c r="T1351" s="113"/>
      <c r="U1351" s="113"/>
      <c r="V1351" s="113"/>
      <c r="W1351" s="113"/>
    </row>
    <row r="1352" spans="1:25">
      <c r="A1352" s="599">
        <v>2018</v>
      </c>
      <c r="B1352" s="599">
        <v>9</v>
      </c>
      <c r="C1352" s="375" t="s">
        <v>129</v>
      </c>
      <c r="D1352" s="601" t="s">
        <v>182</v>
      </c>
      <c r="E1352" s="602" t="s">
        <v>265</v>
      </c>
      <c r="F1352" s="603">
        <v>43352</v>
      </c>
      <c r="G1352" s="602" t="s">
        <v>3210</v>
      </c>
      <c r="H1352" s="637">
        <v>7</v>
      </c>
      <c r="I1352" s="602" t="s">
        <v>1276</v>
      </c>
      <c r="J1352" s="338">
        <v>7</v>
      </c>
      <c r="K1352" s="2" t="s">
        <v>3211</v>
      </c>
      <c r="M1352" s="2"/>
    </row>
    <row r="1353" spans="1:25">
      <c r="A1353" s="599">
        <v>2018</v>
      </c>
      <c r="B1353" s="599">
        <v>10</v>
      </c>
      <c r="C1353" s="375" t="s">
        <v>129</v>
      </c>
      <c r="D1353" s="601" t="s">
        <v>182</v>
      </c>
      <c r="E1353" s="602" t="s">
        <v>270</v>
      </c>
      <c r="F1353" s="603">
        <v>43401</v>
      </c>
      <c r="G1353" s="602" t="s">
        <v>3212</v>
      </c>
      <c r="H1353" s="637">
        <v>5</v>
      </c>
      <c r="I1353" s="602" t="s">
        <v>2839</v>
      </c>
      <c r="J1353" s="338"/>
      <c r="K1353" s="2"/>
      <c r="M1353" s="2"/>
    </row>
    <row r="1354" spans="1:25">
      <c r="A1354" s="599">
        <v>2018</v>
      </c>
      <c r="B1354" s="599">
        <v>11</v>
      </c>
      <c r="C1354" s="375" t="s">
        <v>129</v>
      </c>
      <c r="D1354" s="601" t="s">
        <v>182</v>
      </c>
      <c r="E1354" s="602" t="s">
        <v>94</v>
      </c>
      <c r="F1354" s="603">
        <v>43408</v>
      </c>
      <c r="G1354" s="602" t="s">
        <v>3212</v>
      </c>
      <c r="H1354" s="637">
        <v>5</v>
      </c>
      <c r="I1354" s="602" t="s">
        <v>2839</v>
      </c>
      <c r="J1354" s="338"/>
      <c r="K1354" s="2"/>
      <c r="M1354" s="2"/>
    </row>
    <row r="1355" spans="1:25">
      <c r="A1355" s="599">
        <v>2018</v>
      </c>
      <c r="B1355" s="599">
        <v>11</v>
      </c>
      <c r="C1355" s="375" t="s">
        <v>129</v>
      </c>
      <c r="D1355" s="601" t="s">
        <v>182</v>
      </c>
      <c r="E1355" s="602" t="s">
        <v>112</v>
      </c>
      <c r="F1355" s="603">
        <v>43422</v>
      </c>
      <c r="G1355" s="602" t="s">
        <v>3213</v>
      </c>
      <c r="H1355" s="637">
        <v>5</v>
      </c>
      <c r="I1355" s="602" t="s">
        <v>2839</v>
      </c>
      <c r="J1355" s="338"/>
      <c r="K1355" s="2"/>
      <c r="M1355" s="2"/>
    </row>
    <row r="1356" spans="1:25" s="115" customFormat="1" ht="13.5" customHeight="1">
      <c r="A1356" s="599">
        <v>2018</v>
      </c>
      <c r="B1356" s="600"/>
      <c r="C1356" s="375"/>
      <c r="D1356" s="601"/>
      <c r="E1356" s="602"/>
      <c r="F1356" s="603"/>
      <c r="G1356" s="375"/>
      <c r="H1356" s="599">
        <f>SUM(H1350:H1355)</f>
        <v>32</v>
      </c>
      <c r="I1356" s="113"/>
      <c r="J1356" s="375"/>
      <c r="K1356" s="113"/>
      <c r="L1356" s="113"/>
      <c r="M1356" s="114"/>
      <c r="N1356" s="113"/>
      <c r="O1356" s="113"/>
      <c r="P1356" s="113"/>
      <c r="Q1356" s="113"/>
      <c r="R1356" s="113"/>
      <c r="S1356" s="113"/>
      <c r="T1356" s="113"/>
      <c r="U1356" s="113"/>
      <c r="V1356" s="113"/>
      <c r="W1356" s="113"/>
    </row>
    <row r="1357" spans="1:25" ht="13.5" customHeight="1">
      <c r="A1357" s="606" t="s">
        <v>46</v>
      </c>
      <c r="B1357" s="607"/>
      <c r="C1357" s="608"/>
      <c r="D1357" s="609" t="s">
        <v>1349</v>
      </c>
      <c r="E1357" s="610"/>
      <c r="F1357" s="611"/>
      <c r="G1357" s="608"/>
      <c r="H1357" s="606">
        <f>H1349+H1356</f>
        <v>47</v>
      </c>
      <c r="I1357" s="612"/>
      <c r="J1357" s="338"/>
      <c r="K1357" s="2"/>
      <c r="M1357" s="93"/>
    </row>
    <row r="1358" spans="1:25" ht="13.5" customHeight="1">
      <c r="A1358" s="133"/>
      <c r="B1358" s="84"/>
      <c r="D1358" s="586"/>
      <c r="E1358" s="73"/>
      <c r="G1358" s="88"/>
      <c r="H1358" s="133"/>
      <c r="I1358" s="90"/>
      <c r="M1358" s="93"/>
    </row>
    <row r="1359" spans="1:25" ht="13.5" customHeight="1">
      <c r="A1359" s="587">
        <v>2016</v>
      </c>
      <c r="B1359" s="588">
        <v>2</v>
      </c>
      <c r="C1359" s="589" t="s">
        <v>164</v>
      </c>
      <c r="D1359" s="589" t="s">
        <v>104</v>
      </c>
      <c r="E1359" s="590" t="s">
        <v>81</v>
      </c>
      <c r="F1359" s="590">
        <v>42406</v>
      </c>
      <c r="G1359" s="592" t="s">
        <v>3214</v>
      </c>
      <c r="H1359" s="621">
        <v>5</v>
      </c>
      <c r="I1359" s="271" t="s">
        <v>352</v>
      </c>
      <c r="J1359" s="338"/>
      <c r="K1359" s="2"/>
      <c r="M1359" s="262"/>
      <c r="O1359" s="195"/>
      <c r="P1359" s="195"/>
      <c r="S1359" s="271"/>
      <c r="T1359" s="271"/>
      <c r="U1359" s="271"/>
      <c r="V1359" s="271"/>
      <c r="W1359" s="271"/>
      <c r="X1359" s="372"/>
      <c r="Y1359" s="372"/>
    </row>
    <row r="1360" spans="1:25" ht="13.5" customHeight="1">
      <c r="A1360" s="587">
        <v>2016</v>
      </c>
      <c r="B1360" s="588">
        <v>5</v>
      </c>
      <c r="C1360" s="589" t="s">
        <v>164</v>
      </c>
      <c r="D1360" s="589" t="s">
        <v>104</v>
      </c>
      <c r="E1360" s="590" t="s">
        <v>55</v>
      </c>
      <c r="F1360" s="590">
        <v>42518</v>
      </c>
      <c r="G1360" s="592" t="s">
        <v>3214</v>
      </c>
      <c r="H1360" s="621">
        <v>5</v>
      </c>
      <c r="I1360" s="271" t="s">
        <v>352</v>
      </c>
      <c r="J1360" s="338"/>
      <c r="K1360" s="2"/>
      <c r="M1360" s="262"/>
      <c r="N1360" s="374"/>
      <c r="O1360" s="271"/>
      <c r="P1360" s="271"/>
      <c r="S1360" s="271"/>
      <c r="T1360" s="271"/>
      <c r="U1360" s="271"/>
      <c r="V1360" s="271"/>
      <c r="W1360" s="271"/>
      <c r="X1360" s="372"/>
      <c r="Y1360" s="372"/>
    </row>
    <row r="1361" spans="1:25" ht="13.5" customHeight="1">
      <c r="A1361" s="588">
        <v>2016</v>
      </c>
      <c r="B1361" s="588">
        <v>6</v>
      </c>
      <c r="C1361" s="589" t="s">
        <v>164</v>
      </c>
      <c r="D1361" s="590" t="s">
        <v>104</v>
      </c>
      <c r="E1361" s="589" t="s">
        <v>227</v>
      </c>
      <c r="F1361" s="590">
        <v>42533</v>
      </c>
      <c r="G1361" s="592" t="s">
        <v>3215</v>
      </c>
      <c r="H1361" s="588">
        <v>7</v>
      </c>
      <c r="I1361" s="271" t="s">
        <v>3216</v>
      </c>
      <c r="J1361" s="589"/>
      <c r="K1361" s="2"/>
      <c r="M1361" s="262"/>
      <c r="N1361" s="271"/>
      <c r="O1361" s="271"/>
      <c r="P1361" s="271"/>
      <c r="Q1361" s="296"/>
      <c r="R1361" s="296"/>
      <c r="S1361" s="296"/>
      <c r="T1361" s="296"/>
      <c r="U1361" s="296"/>
      <c r="V1361" s="296"/>
      <c r="W1361" s="296"/>
      <c r="X1361" s="472"/>
      <c r="Y1361" s="472"/>
    </row>
    <row r="1362" spans="1:25" ht="13.5" customHeight="1">
      <c r="A1362" s="587">
        <v>2016</v>
      </c>
      <c r="B1362" s="588">
        <v>10</v>
      </c>
      <c r="C1362" s="589" t="s">
        <v>164</v>
      </c>
      <c r="D1362" s="589" t="s">
        <v>104</v>
      </c>
      <c r="E1362" s="590" t="s">
        <v>227</v>
      </c>
      <c r="F1362" s="590">
        <v>42652</v>
      </c>
      <c r="G1362" s="591" t="s">
        <v>3217</v>
      </c>
      <c r="H1362" s="588">
        <v>10</v>
      </c>
      <c r="I1362" s="271" t="s">
        <v>3218</v>
      </c>
      <c r="J1362" s="589"/>
      <c r="K1362" s="2"/>
      <c r="L1362" s="271"/>
      <c r="M1362" s="93"/>
      <c r="N1362" s="271"/>
      <c r="O1362" s="271"/>
      <c r="P1362" s="271"/>
      <c r="S1362" s="271"/>
      <c r="T1362" s="271"/>
      <c r="U1362" s="271"/>
      <c r="V1362" s="271"/>
      <c r="W1362" s="271"/>
      <c r="X1362" s="372"/>
      <c r="Y1362" s="372"/>
    </row>
    <row r="1363" spans="1:25" ht="13.5" customHeight="1">
      <c r="A1363" s="587">
        <v>2016</v>
      </c>
      <c r="B1363" s="588"/>
      <c r="C1363" s="589"/>
      <c r="D1363" s="589"/>
      <c r="E1363" s="590"/>
      <c r="F1363" s="590"/>
      <c r="G1363" s="591"/>
      <c r="H1363" s="588">
        <f>SUM(H1359:H1362)</f>
        <v>27</v>
      </c>
      <c r="I1363" s="271"/>
      <c r="J1363" s="589"/>
      <c r="K1363" s="2"/>
      <c r="L1363" s="271"/>
      <c r="M1363" s="93"/>
      <c r="N1363" s="271"/>
      <c r="O1363" s="271"/>
      <c r="P1363" s="271"/>
      <c r="S1363" s="271"/>
      <c r="T1363" s="271"/>
      <c r="U1363" s="271"/>
      <c r="V1363" s="271"/>
      <c r="W1363" s="271"/>
      <c r="X1363" s="372"/>
      <c r="Y1363" s="372"/>
    </row>
    <row r="1364" spans="1:25" ht="13.5" customHeight="1">
      <c r="A1364" s="598">
        <v>2017</v>
      </c>
      <c r="B1364" s="593">
        <v>6</v>
      </c>
      <c r="C1364" s="594" t="s">
        <v>164</v>
      </c>
      <c r="D1364" s="594" t="s">
        <v>104</v>
      </c>
      <c r="E1364" s="597" t="s">
        <v>1855</v>
      </c>
      <c r="F1364" s="597">
        <v>42903</v>
      </c>
      <c r="G1364" s="624" t="s">
        <v>3219</v>
      </c>
      <c r="H1364" s="593">
        <v>10</v>
      </c>
      <c r="I1364" s="261" t="s">
        <v>626</v>
      </c>
      <c r="J1364" s="594"/>
      <c r="K1364" s="261"/>
      <c r="L1364" s="261"/>
      <c r="M1364" s="189"/>
      <c r="N1364" s="261"/>
      <c r="Q1364" s="271"/>
      <c r="R1364" s="271"/>
      <c r="S1364" s="271"/>
      <c r="T1364" s="271"/>
      <c r="U1364" s="271"/>
      <c r="V1364" s="271"/>
      <c r="W1364" s="271"/>
      <c r="X1364" s="372"/>
      <c r="Y1364" s="372"/>
    </row>
    <row r="1365" spans="1:25" ht="13.5" customHeight="1">
      <c r="A1365" s="598">
        <v>2017</v>
      </c>
      <c r="B1365" s="593">
        <v>9</v>
      </c>
      <c r="C1365" s="594" t="s">
        <v>164</v>
      </c>
      <c r="D1365" s="594" t="s">
        <v>104</v>
      </c>
      <c r="E1365" s="597" t="s">
        <v>461</v>
      </c>
      <c r="F1365" s="597">
        <v>43002</v>
      </c>
      <c r="G1365" s="624" t="s">
        <v>3220</v>
      </c>
      <c r="H1365" s="593">
        <v>5</v>
      </c>
      <c r="I1365" s="261" t="s">
        <v>414</v>
      </c>
      <c r="J1365" s="594"/>
      <c r="K1365" s="261"/>
      <c r="L1365" s="261"/>
      <c r="M1365" s="189"/>
      <c r="N1365" s="261"/>
      <c r="Q1365" s="271"/>
      <c r="R1365" s="271"/>
      <c r="S1365" s="271"/>
      <c r="T1365" s="271"/>
      <c r="U1365" s="271"/>
      <c r="V1365" s="271"/>
      <c r="W1365" s="271"/>
      <c r="X1365" s="372"/>
      <c r="Y1365" s="372"/>
    </row>
    <row r="1366" spans="1:25" ht="13.5" customHeight="1">
      <c r="A1366" s="598">
        <v>2017</v>
      </c>
      <c r="B1366" s="593"/>
      <c r="C1366" s="594"/>
      <c r="D1366" s="594"/>
      <c r="E1366" s="597"/>
      <c r="F1366" s="597"/>
      <c r="G1366" s="624"/>
      <c r="H1366" s="593">
        <f>SUM(H1364:H1365)</f>
        <v>15</v>
      </c>
      <c r="I1366" s="261"/>
      <c r="J1366" s="594"/>
      <c r="K1366" s="261"/>
      <c r="L1366" s="261"/>
      <c r="M1366" s="189"/>
      <c r="N1366" s="261"/>
      <c r="Q1366" s="271"/>
      <c r="R1366" s="271"/>
      <c r="S1366" s="271"/>
      <c r="T1366" s="271"/>
      <c r="U1366" s="271"/>
      <c r="V1366" s="271"/>
      <c r="W1366" s="271"/>
      <c r="X1366" s="372"/>
      <c r="Y1366" s="372"/>
    </row>
    <row r="1367" spans="1:25" s="115" customFormat="1" ht="13.5" customHeight="1">
      <c r="A1367" s="600">
        <v>2018</v>
      </c>
      <c r="B1367" s="599">
        <v>4</v>
      </c>
      <c r="C1367" s="375" t="s">
        <v>164</v>
      </c>
      <c r="D1367" s="375" t="s">
        <v>104</v>
      </c>
      <c r="E1367" s="603" t="s">
        <v>222</v>
      </c>
      <c r="F1367" s="603">
        <v>43163</v>
      </c>
      <c r="G1367" s="660" t="s">
        <v>3221</v>
      </c>
      <c r="H1367" s="599">
        <v>10</v>
      </c>
      <c r="I1367" s="113" t="s">
        <v>1828</v>
      </c>
      <c r="J1367" s="375"/>
      <c r="K1367" s="113"/>
      <c r="L1367" s="2" t="s">
        <v>3011</v>
      </c>
      <c r="M1367" s="114"/>
      <c r="N1367" s="113"/>
      <c r="O1367" s="113"/>
      <c r="P1367" s="113"/>
      <c r="Q1367" s="113"/>
      <c r="R1367" s="113"/>
      <c r="S1367" s="113"/>
      <c r="T1367" s="113"/>
      <c r="U1367" s="113"/>
      <c r="V1367" s="113"/>
      <c r="W1367" s="113"/>
    </row>
    <row r="1368" spans="1:25" s="115" customFormat="1" ht="13.5" customHeight="1">
      <c r="A1368" s="600">
        <v>2018</v>
      </c>
      <c r="B1368" s="599">
        <v>4</v>
      </c>
      <c r="C1368" s="375" t="s">
        <v>164</v>
      </c>
      <c r="D1368" s="375" t="s">
        <v>104</v>
      </c>
      <c r="E1368" s="603" t="s">
        <v>222</v>
      </c>
      <c r="F1368" s="603">
        <v>43163</v>
      </c>
      <c r="G1368" s="660" t="s">
        <v>3222</v>
      </c>
      <c r="H1368" s="599">
        <v>3</v>
      </c>
      <c r="I1368" s="113" t="s">
        <v>3223</v>
      </c>
      <c r="J1368" s="375"/>
      <c r="K1368" s="113"/>
      <c r="L1368" s="113"/>
      <c r="M1368" s="114"/>
      <c r="N1368" s="113"/>
      <c r="O1368" s="113"/>
      <c r="P1368" s="113"/>
      <c r="Q1368" s="113"/>
      <c r="R1368" s="113"/>
      <c r="S1368" s="113"/>
      <c r="T1368" s="113"/>
      <c r="U1368" s="113"/>
      <c r="V1368" s="113"/>
      <c r="W1368" s="113"/>
    </row>
    <row r="1369" spans="1:25" s="115" customFormat="1" ht="13.5" customHeight="1">
      <c r="A1369" s="600">
        <v>2018</v>
      </c>
      <c r="B1369" s="599">
        <v>4</v>
      </c>
      <c r="C1369" s="375" t="s">
        <v>164</v>
      </c>
      <c r="D1369" s="375" t="s">
        <v>104</v>
      </c>
      <c r="E1369" s="603" t="s">
        <v>222</v>
      </c>
      <c r="F1369" s="603">
        <v>43163</v>
      </c>
      <c r="G1369" s="660" t="s">
        <v>3224</v>
      </c>
      <c r="H1369" s="599">
        <v>10</v>
      </c>
      <c r="I1369" s="113" t="s">
        <v>1790</v>
      </c>
      <c r="J1369" s="375"/>
      <c r="K1369" s="113"/>
      <c r="L1369" s="113"/>
      <c r="M1369" s="114"/>
      <c r="N1369" s="113"/>
      <c r="O1369" s="113"/>
      <c r="P1369" s="113"/>
      <c r="Q1369" s="113"/>
      <c r="R1369" s="113"/>
      <c r="S1369" s="113"/>
      <c r="T1369" s="113"/>
      <c r="U1369" s="113"/>
      <c r="V1369" s="113"/>
      <c r="W1369" s="113"/>
    </row>
    <row r="1370" spans="1:25" s="115" customFormat="1" ht="13.5" customHeight="1">
      <c r="A1370" s="600">
        <v>2018</v>
      </c>
      <c r="B1370" s="599">
        <v>4</v>
      </c>
      <c r="C1370" s="375" t="s">
        <v>164</v>
      </c>
      <c r="D1370" s="375" t="s">
        <v>104</v>
      </c>
      <c r="E1370" s="603" t="s">
        <v>222</v>
      </c>
      <c r="F1370" s="603">
        <v>43163</v>
      </c>
      <c r="G1370" s="660" t="s">
        <v>3225</v>
      </c>
      <c r="H1370" s="599">
        <v>3</v>
      </c>
      <c r="I1370" s="113" t="s">
        <v>2586</v>
      </c>
      <c r="J1370" s="375"/>
      <c r="K1370" s="113"/>
      <c r="L1370" s="113"/>
      <c r="M1370" s="114"/>
      <c r="N1370" s="113"/>
      <c r="O1370" s="113"/>
      <c r="P1370" s="113"/>
      <c r="Q1370" s="113"/>
      <c r="R1370" s="113"/>
      <c r="S1370" s="113"/>
      <c r="T1370" s="113"/>
      <c r="U1370" s="113"/>
      <c r="V1370" s="113"/>
      <c r="W1370" s="113"/>
    </row>
    <row r="1371" spans="1:25" s="115" customFormat="1" ht="13.5" customHeight="1">
      <c r="A1371" s="600">
        <v>2018</v>
      </c>
      <c r="B1371" s="599">
        <v>6</v>
      </c>
      <c r="C1371" s="375" t="s">
        <v>164</v>
      </c>
      <c r="D1371" s="375" t="s">
        <v>104</v>
      </c>
      <c r="E1371" s="603" t="s">
        <v>702</v>
      </c>
      <c r="F1371" s="603">
        <v>43267</v>
      </c>
      <c r="G1371" s="660" t="s">
        <v>3226</v>
      </c>
      <c r="H1371" s="599">
        <v>5</v>
      </c>
      <c r="I1371" s="113" t="s">
        <v>352</v>
      </c>
      <c r="J1371" s="375"/>
      <c r="K1371" s="113"/>
      <c r="L1371" s="113"/>
      <c r="M1371" s="114"/>
      <c r="N1371" s="113"/>
      <c r="O1371" s="113"/>
      <c r="P1371" s="113"/>
      <c r="Q1371" s="113"/>
      <c r="R1371" s="113"/>
      <c r="S1371" s="113"/>
      <c r="T1371" s="113"/>
      <c r="U1371" s="113"/>
      <c r="V1371" s="113"/>
      <c r="W1371" s="113"/>
    </row>
    <row r="1372" spans="1:25" s="115" customFormat="1" ht="13.5" customHeight="1">
      <c r="A1372" s="600">
        <v>2018</v>
      </c>
      <c r="B1372" s="599">
        <v>6</v>
      </c>
      <c r="C1372" s="375" t="s">
        <v>164</v>
      </c>
      <c r="D1372" s="375" t="s">
        <v>104</v>
      </c>
      <c r="E1372" s="603" t="s">
        <v>702</v>
      </c>
      <c r="F1372" s="603">
        <v>43267</v>
      </c>
      <c r="G1372" s="660" t="s">
        <v>3221</v>
      </c>
      <c r="H1372" s="599">
        <v>0</v>
      </c>
      <c r="I1372" s="113" t="s">
        <v>342</v>
      </c>
      <c r="J1372" s="375"/>
      <c r="K1372" s="113"/>
      <c r="L1372" s="113" t="s">
        <v>234</v>
      </c>
      <c r="M1372" s="114"/>
      <c r="N1372" s="113"/>
      <c r="O1372" s="113"/>
      <c r="P1372" s="113"/>
      <c r="Q1372" s="113"/>
      <c r="R1372" s="113"/>
      <c r="S1372" s="113"/>
      <c r="T1372" s="113"/>
      <c r="U1372" s="113"/>
      <c r="V1372" s="113"/>
      <c r="W1372" s="113"/>
    </row>
    <row r="1373" spans="1:25" s="115" customFormat="1" ht="13.5" customHeight="1">
      <c r="A1373" s="600">
        <v>2018</v>
      </c>
      <c r="B1373" s="599">
        <v>6</v>
      </c>
      <c r="C1373" s="375" t="s">
        <v>164</v>
      </c>
      <c r="D1373" s="375" t="s">
        <v>104</v>
      </c>
      <c r="E1373" s="603" t="s">
        <v>702</v>
      </c>
      <c r="F1373" s="603">
        <v>43267</v>
      </c>
      <c r="G1373" s="660" t="s">
        <v>3221</v>
      </c>
      <c r="H1373" s="599">
        <v>0</v>
      </c>
      <c r="I1373" s="113" t="s">
        <v>3227</v>
      </c>
      <c r="J1373" s="375"/>
      <c r="K1373" s="113"/>
      <c r="L1373" s="113" t="s">
        <v>234</v>
      </c>
      <c r="M1373" s="114"/>
      <c r="N1373" s="113"/>
      <c r="O1373" s="113"/>
      <c r="P1373" s="113"/>
      <c r="Q1373" s="113"/>
      <c r="R1373" s="113"/>
      <c r="S1373" s="113"/>
      <c r="T1373" s="113"/>
      <c r="U1373" s="113"/>
      <c r="V1373" s="113"/>
      <c r="W1373" s="113"/>
    </row>
    <row r="1374" spans="1:25" s="115" customFormat="1" ht="13.5" customHeight="1">
      <c r="A1374" s="600">
        <v>2018</v>
      </c>
      <c r="B1374" s="599">
        <v>11</v>
      </c>
      <c r="C1374" s="375" t="s">
        <v>164</v>
      </c>
      <c r="D1374" s="375" t="s">
        <v>104</v>
      </c>
      <c r="E1374" s="603" t="s">
        <v>94</v>
      </c>
      <c r="F1374" s="603">
        <v>43408</v>
      </c>
      <c r="G1374" s="660" t="s">
        <v>3224</v>
      </c>
      <c r="H1374" s="599">
        <v>0</v>
      </c>
      <c r="I1374" s="113" t="s">
        <v>3227</v>
      </c>
      <c r="J1374" s="375"/>
      <c r="K1374" s="113"/>
      <c r="L1374" s="113" t="s">
        <v>234</v>
      </c>
      <c r="M1374" s="114"/>
      <c r="N1374" s="113"/>
      <c r="O1374" s="113"/>
      <c r="P1374" s="113"/>
      <c r="Q1374" s="113"/>
      <c r="R1374" s="113"/>
      <c r="S1374" s="113"/>
      <c r="T1374" s="113"/>
      <c r="U1374" s="113"/>
      <c r="V1374" s="113"/>
      <c r="W1374" s="113"/>
    </row>
    <row r="1375" spans="1:25" s="115" customFormat="1" ht="13.5" customHeight="1">
      <c r="A1375" s="600">
        <v>2018</v>
      </c>
      <c r="B1375" s="599">
        <v>11</v>
      </c>
      <c r="C1375" s="375" t="s">
        <v>164</v>
      </c>
      <c r="D1375" s="375" t="s">
        <v>104</v>
      </c>
      <c r="E1375" s="603" t="s">
        <v>94</v>
      </c>
      <c r="F1375" s="603">
        <v>43408</v>
      </c>
      <c r="G1375" s="660" t="s">
        <v>3228</v>
      </c>
      <c r="H1375" s="599">
        <v>5</v>
      </c>
      <c r="I1375" s="113" t="s">
        <v>414</v>
      </c>
      <c r="J1375" s="375"/>
      <c r="K1375" s="113"/>
      <c r="L1375" s="113"/>
      <c r="M1375" s="114"/>
      <c r="N1375" s="113"/>
      <c r="O1375" s="113"/>
      <c r="P1375" s="113"/>
      <c r="Q1375" s="113"/>
      <c r="R1375" s="113"/>
      <c r="S1375" s="113"/>
      <c r="T1375" s="113"/>
      <c r="U1375" s="113"/>
      <c r="V1375" s="113"/>
      <c r="W1375" s="113"/>
    </row>
    <row r="1376" spans="1:25" s="115" customFormat="1" ht="13.5" customHeight="1">
      <c r="A1376" s="600">
        <v>2018</v>
      </c>
      <c r="B1376" s="599"/>
      <c r="C1376" s="375"/>
      <c r="D1376" s="375"/>
      <c r="E1376" s="603"/>
      <c r="F1376" s="603"/>
      <c r="G1376" s="660"/>
      <c r="H1376" s="599">
        <f>SUM(H1367:H1375)</f>
        <v>36</v>
      </c>
      <c r="I1376" s="113"/>
      <c r="J1376" s="375"/>
      <c r="K1376" s="113"/>
      <c r="L1376" s="113"/>
      <c r="M1376" s="114"/>
      <c r="N1376" s="113"/>
      <c r="O1376" s="113"/>
      <c r="P1376" s="113"/>
      <c r="Q1376" s="113"/>
      <c r="R1376" s="113"/>
      <c r="S1376" s="113"/>
      <c r="T1376" s="113"/>
      <c r="U1376" s="113"/>
      <c r="V1376" s="113"/>
      <c r="W1376" s="113"/>
    </row>
    <row r="1377" spans="1:25" ht="13.5" customHeight="1">
      <c r="A1377" s="569" t="s">
        <v>46</v>
      </c>
      <c r="B1377" s="129"/>
      <c r="C1377" s="146"/>
      <c r="D1377" s="146" t="s">
        <v>1362</v>
      </c>
      <c r="E1377" s="571"/>
      <c r="F1377" s="571"/>
      <c r="G1377" s="572"/>
      <c r="H1377" s="129">
        <f>H1363+H1366+H1376</f>
        <v>78</v>
      </c>
      <c r="I1377" s="573"/>
      <c r="M1377" s="93"/>
    </row>
    <row r="1378" spans="1:25" ht="13.5" customHeight="1">
      <c r="E1378" s="86"/>
      <c r="G1378" s="575"/>
      <c r="H1378" s="133"/>
      <c r="I1378" s="90"/>
      <c r="M1378" s="93"/>
    </row>
    <row r="1379" spans="1:25" ht="13.5" customHeight="1">
      <c r="A1379" s="341">
        <v>2016</v>
      </c>
      <c r="B1379" s="341">
        <v>3</v>
      </c>
      <c r="C1379" s="269" t="s">
        <v>164</v>
      </c>
      <c r="D1379" s="269" t="s">
        <v>2695</v>
      </c>
      <c r="E1379" s="269" t="s">
        <v>222</v>
      </c>
      <c r="F1379" s="576">
        <v>42435</v>
      </c>
      <c r="G1379" s="266" t="s">
        <v>3229</v>
      </c>
      <c r="H1379" s="277">
        <v>3</v>
      </c>
      <c r="I1379" s="372" t="s">
        <v>1767</v>
      </c>
      <c r="M1379" s="296"/>
      <c r="N1379" s="271"/>
      <c r="Q1379" s="271"/>
      <c r="R1379" s="271"/>
    </row>
    <row r="1380" spans="1:25" ht="13.5" customHeight="1">
      <c r="A1380" s="341">
        <v>2016</v>
      </c>
      <c r="B1380" s="341"/>
      <c r="C1380" s="269"/>
      <c r="D1380" s="269"/>
      <c r="E1380" s="269"/>
      <c r="F1380" s="576"/>
      <c r="G1380" s="266"/>
      <c r="H1380" s="277">
        <v>3</v>
      </c>
      <c r="I1380" s="372"/>
      <c r="M1380" s="296"/>
      <c r="N1380" s="271"/>
      <c r="Q1380" s="271"/>
      <c r="R1380" s="271"/>
    </row>
    <row r="1381" spans="1:25" ht="13.5" customHeight="1">
      <c r="A1381" s="129" t="s">
        <v>46</v>
      </c>
      <c r="B1381" s="129"/>
      <c r="C1381" s="146"/>
      <c r="D1381" s="146" t="s">
        <v>3230</v>
      </c>
      <c r="E1381" s="146"/>
      <c r="F1381" s="571"/>
      <c r="G1381" s="125"/>
      <c r="H1381" s="264">
        <f>SUM(H1379)</f>
        <v>3</v>
      </c>
      <c r="I1381" s="573"/>
      <c r="M1381" s="2"/>
    </row>
    <row r="1382" spans="1:25" ht="13.5" customHeight="1">
      <c r="A1382" s="133"/>
      <c r="D1382" s="586"/>
      <c r="E1382" s="73"/>
      <c r="G1382" s="88"/>
      <c r="H1382" s="133"/>
      <c r="I1382" s="90"/>
      <c r="M1382" s="93"/>
    </row>
    <row r="1383" spans="1:25" s="115" customFormat="1" ht="13.5" customHeight="1">
      <c r="A1383" s="579">
        <v>2018</v>
      </c>
      <c r="B1383" s="111">
        <v>2</v>
      </c>
      <c r="C1383" s="170" t="s">
        <v>53</v>
      </c>
      <c r="D1383" s="170" t="s">
        <v>142</v>
      </c>
      <c r="E1383" s="580" t="s">
        <v>55</v>
      </c>
      <c r="F1383" s="581">
        <v>43149</v>
      </c>
      <c r="G1383" s="582" t="s">
        <v>2522</v>
      </c>
      <c r="H1383" s="111">
        <v>5</v>
      </c>
      <c r="I1383" s="115" t="s">
        <v>435</v>
      </c>
      <c r="J1383" s="170"/>
      <c r="L1383" s="113"/>
      <c r="M1383" s="114"/>
      <c r="N1383" s="113"/>
      <c r="O1383" s="113"/>
      <c r="P1383" s="113"/>
      <c r="Q1383" s="113"/>
      <c r="R1383" s="113"/>
      <c r="S1383" s="113"/>
      <c r="T1383" s="113"/>
      <c r="U1383" s="113"/>
      <c r="V1383" s="113"/>
      <c r="W1383" s="113"/>
    </row>
    <row r="1384" spans="1:25" s="115" customFormat="1" ht="13.5" customHeight="1">
      <c r="A1384" s="579">
        <v>2018</v>
      </c>
      <c r="B1384" s="111">
        <v>3</v>
      </c>
      <c r="C1384" s="170" t="s">
        <v>53</v>
      </c>
      <c r="D1384" s="170" t="s">
        <v>142</v>
      </c>
      <c r="E1384" s="580" t="s">
        <v>68</v>
      </c>
      <c r="F1384" s="581">
        <v>43176</v>
      </c>
      <c r="G1384" s="582" t="s">
        <v>2522</v>
      </c>
      <c r="H1384" s="111">
        <v>5</v>
      </c>
      <c r="I1384" s="115" t="s">
        <v>435</v>
      </c>
      <c r="J1384" s="170"/>
      <c r="L1384" s="113"/>
      <c r="M1384" s="114"/>
      <c r="N1384" s="113"/>
      <c r="O1384" s="113"/>
      <c r="P1384" s="113"/>
      <c r="Q1384" s="113"/>
      <c r="R1384" s="113"/>
      <c r="S1384" s="113"/>
      <c r="T1384" s="113"/>
      <c r="U1384" s="113"/>
      <c r="V1384" s="113"/>
      <c r="W1384" s="113"/>
    </row>
    <row r="1385" spans="1:25" s="115" customFormat="1" ht="13.5" customHeight="1">
      <c r="A1385" s="579">
        <v>2018</v>
      </c>
      <c r="B1385" s="111">
        <v>4</v>
      </c>
      <c r="C1385" s="170" t="s">
        <v>53</v>
      </c>
      <c r="D1385" s="170" t="s">
        <v>142</v>
      </c>
      <c r="E1385" s="580" t="s">
        <v>86</v>
      </c>
      <c r="F1385" s="581">
        <v>43211</v>
      </c>
      <c r="G1385" s="582" t="s">
        <v>2522</v>
      </c>
      <c r="H1385" s="111">
        <v>5</v>
      </c>
      <c r="I1385" s="115" t="s">
        <v>435</v>
      </c>
      <c r="J1385" s="170"/>
      <c r="L1385" s="113"/>
      <c r="M1385" s="114"/>
      <c r="N1385" s="113"/>
      <c r="O1385" s="113"/>
      <c r="P1385" s="113"/>
      <c r="Q1385" s="113"/>
      <c r="R1385" s="113"/>
      <c r="S1385" s="113"/>
      <c r="T1385" s="113"/>
      <c r="U1385" s="113"/>
      <c r="V1385" s="113"/>
      <c r="W1385" s="113"/>
    </row>
    <row r="1386" spans="1:25" s="115" customFormat="1" ht="13.5" customHeight="1">
      <c r="A1386" s="579">
        <v>2018</v>
      </c>
      <c r="B1386" s="111">
        <v>4</v>
      </c>
      <c r="C1386" s="170" t="s">
        <v>53</v>
      </c>
      <c r="D1386" s="170" t="s">
        <v>142</v>
      </c>
      <c r="E1386" s="580" t="s">
        <v>86</v>
      </c>
      <c r="F1386" s="581">
        <v>43211</v>
      </c>
      <c r="G1386" s="582" t="s">
        <v>2523</v>
      </c>
      <c r="H1386" s="111">
        <v>0</v>
      </c>
      <c r="I1386" s="115" t="s">
        <v>309</v>
      </c>
      <c r="J1386" s="170"/>
      <c r="L1386" s="113" t="s">
        <v>234</v>
      </c>
      <c r="M1386" s="114"/>
      <c r="N1386" s="113"/>
      <c r="O1386" s="113"/>
      <c r="P1386" s="113"/>
      <c r="Q1386" s="113"/>
      <c r="R1386" s="113"/>
      <c r="S1386" s="113"/>
      <c r="T1386" s="113"/>
      <c r="U1386" s="113"/>
      <c r="V1386" s="113"/>
      <c r="W1386" s="113"/>
    </row>
    <row r="1387" spans="1:25" s="115" customFormat="1" ht="13.5" customHeight="1">
      <c r="A1387" s="579">
        <v>2018</v>
      </c>
      <c r="B1387" s="111"/>
      <c r="C1387" s="170"/>
      <c r="D1387" s="170"/>
      <c r="E1387" s="580"/>
      <c r="F1387" s="581"/>
      <c r="G1387" s="582"/>
      <c r="H1387" s="111">
        <f>SUM(H1383:H1386)</f>
        <v>15</v>
      </c>
      <c r="J1387" s="170"/>
      <c r="L1387" s="113"/>
      <c r="M1387" s="114"/>
      <c r="N1387" s="113"/>
      <c r="O1387" s="113"/>
      <c r="P1387" s="113"/>
      <c r="Q1387" s="113"/>
      <c r="R1387" s="113"/>
      <c r="S1387" s="113"/>
      <c r="T1387" s="113"/>
      <c r="U1387" s="113"/>
      <c r="V1387" s="113"/>
      <c r="W1387" s="113"/>
    </row>
    <row r="1388" spans="1:25" ht="13.5" customHeight="1">
      <c r="A1388" s="569" t="s">
        <v>46</v>
      </c>
      <c r="B1388" s="129"/>
      <c r="C1388" s="146"/>
      <c r="D1388" s="146" t="s">
        <v>1365</v>
      </c>
      <c r="E1388" s="570"/>
      <c r="F1388" s="571"/>
      <c r="G1388" s="572"/>
      <c r="H1388" s="129">
        <f>H1387</f>
        <v>15</v>
      </c>
      <c r="I1388" s="573"/>
      <c r="M1388" s="93"/>
    </row>
    <row r="1389" spans="1:25" ht="13.5" customHeight="1">
      <c r="A1389" s="153"/>
      <c r="B1389" s="153"/>
      <c r="C1389" s="157"/>
      <c r="D1389" s="157"/>
      <c r="E1389" s="157"/>
      <c r="F1389" s="617"/>
      <c r="G1389" s="154"/>
      <c r="H1389" s="280"/>
      <c r="I1389" s="123"/>
      <c r="M1389" s="2"/>
    </row>
    <row r="1390" spans="1:25" ht="13.5" customHeight="1">
      <c r="A1390" s="199">
        <v>2017</v>
      </c>
      <c r="B1390" s="199">
        <v>3</v>
      </c>
      <c r="C1390" s="152" t="s">
        <v>129</v>
      </c>
      <c r="D1390" s="583" t="s">
        <v>176</v>
      </c>
      <c r="E1390" s="116" t="s">
        <v>222</v>
      </c>
      <c r="F1390" s="567">
        <v>42799</v>
      </c>
      <c r="G1390" s="152" t="s">
        <v>3231</v>
      </c>
      <c r="I1390" s="340" t="s">
        <v>3232</v>
      </c>
      <c r="J1390" s="152">
        <v>10</v>
      </c>
      <c r="K1390" s="115" t="s">
        <v>3233</v>
      </c>
      <c r="M1390" s="349"/>
      <c r="O1390" s="352"/>
      <c r="P1390" s="352"/>
      <c r="Q1390" s="186"/>
      <c r="R1390" s="186"/>
      <c r="S1390" s="195"/>
      <c r="T1390" s="195"/>
      <c r="U1390" s="195"/>
      <c r="V1390" s="195"/>
      <c r="W1390" s="195"/>
      <c r="X1390" s="197"/>
      <c r="Y1390" s="197"/>
    </row>
    <row r="1391" spans="1:25" ht="13.5" customHeight="1">
      <c r="A1391" s="199">
        <v>2017</v>
      </c>
      <c r="B1391" s="199">
        <v>3</v>
      </c>
      <c r="C1391" s="152" t="s">
        <v>129</v>
      </c>
      <c r="D1391" s="583" t="s">
        <v>176</v>
      </c>
      <c r="E1391" s="116" t="s">
        <v>222</v>
      </c>
      <c r="F1391" s="567">
        <v>42799</v>
      </c>
      <c r="G1391" s="152" t="s">
        <v>3234</v>
      </c>
      <c r="I1391" s="340" t="s">
        <v>2823</v>
      </c>
      <c r="J1391" s="152">
        <v>3</v>
      </c>
      <c r="M1391" s="349"/>
      <c r="O1391" s="352"/>
      <c r="P1391" s="352"/>
      <c r="Q1391" s="186"/>
      <c r="R1391" s="186"/>
      <c r="S1391" s="195"/>
      <c r="T1391" s="195"/>
      <c r="U1391" s="195"/>
      <c r="V1391" s="195"/>
      <c r="W1391" s="195"/>
      <c r="X1391" s="197"/>
      <c r="Y1391" s="197"/>
    </row>
    <row r="1392" spans="1:25" ht="13.5" customHeight="1">
      <c r="A1392" s="199">
        <v>2017</v>
      </c>
      <c r="B1392" s="199">
        <v>3</v>
      </c>
      <c r="C1392" s="152" t="s">
        <v>129</v>
      </c>
      <c r="D1392" s="583" t="s">
        <v>176</v>
      </c>
      <c r="E1392" s="116" t="s">
        <v>2841</v>
      </c>
      <c r="F1392" s="567">
        <v>42805</v>
      </c>
      <c r="G1392" s="152" t="s">
        <v>3235</v>
      </c>
      <c r="I1392" s="340" t="s">
        <v>626</v>
      </c>
      <c r="J1392" s="152">
        <v>10</v>
      </c>
      <c r="M1392" s="349"/>
      <c r="O1392" s="352"/>
      <c r="P1392" s="352"/>
      <c r="Q1392" s="186"/>
      <c r="R1392" s="186"/>
      <c r="S1392" s="195"/>
      <c r="T1392" s="195"/>
      <c r="U1392" s="195"/>
      <c r="V1392" s="195"/>
      <c r="W1392" s="195"/>
      <c r="X1392" s="197"/>
      <c r="Y1392" s="197"/>
    </row>
    <row r="1393" spans="1:25" ht="13.5" customHeight="1">
      <c r="A1393" s="199">
        <v>2017</v>
      </c>
      <c r="B1393" s="199">
        <v>4</v>
      </c>
      <c r="C1393" s="152" t="s">
        <v>129</v>
      </c>
      <c r="D1393" s="583" t="s">
        <v>176</v>
      </c>
      <c r="E1393" s="116" t="s">
        <v>86</v>
      </c>
      <c r="F1393" s="567">
        <v>42847</v>
      </c>
      <c r="G1393" s="152" t="s">
        <v>3235</v>
      </c>
      <c r="I1393" s="340" t="s">
        <v>626</v>
      </c>
      <c r="J1393" s="152">
        <v>10</v>
      </c>
      <c r="M1393" s="349"/>
      <c r="O1393" s="352"/>
      <c r="P1393" s="352"/>
      <c r="Q1393" s="186"/>
      <c r="R1393" s="186"/>
      <c r="S1393" s="195"/>
      <c r="T1393" s="195"/>
      <c r="U1393" s="195"/>
      <c r="V1393" s="195"/>
      <c r="W1393" s="195"/>
      <c r="X1393" s="197"/>
      <c r="Y1393" s="197"/>
    </row>
    <row r="1394" spans="1:25" ht="13.5" customHeight="1">
      <c r="A1394" s="199">
        <v>2017</v>
      </c>
      <c r="B1394" s="199">
        <v>6</v>
      </c>
      <c r="C1394" s="152" t="s">
        <v>129</v>
      </c>
      <c r="D1394" s="583" t="s">
        <v>176</v>
      </c>
      <c r="E1394" s="116" t="s">
        <v>3236</v>
      </c>
      <c r="F1394" s="567">
        <v>42889</v>
      </c>
      <c r="G1394" s="152" t="s">
        <v>3237</v>
      </c>
      <c r="I1394" s="340" t="s">
        <v>626</v>
      </c>
      <c r="J1394" s="152">
        <v>10</v>
      </c>
      <c r="M1394" s="349"/>
      <c r="O1394" s="352"/>
      <c r="P1394" s="352"/>
      <c r="Q1394" s="186"/>
      <c r="R1394" s="186"/>
      <c r="S1394" s="195"/>
      <c r="T1394" s="195"/>
      <c r="U1394" s="195"/>
      <c r="V1394" s="195"/>
      <c r="W1394" s="195"/>
      <c r="X1394" s="197"/>
      <c r="Y1394" s="197"/>
    </row>
    <row r="1395" spans="1:25" ht="13.5" customHeight="1">
      <c r="A1395" s="199">
        <v>2017</v>
      </c>
      <c r="B1395" s="199">
        <v>6</v>
      </c>
      <c r="C1395" s="152" t="s">
        <v>129</v>
      </c>
      <c r="D1395" s="583" t="s">
        <v>176</v>
      </c>
      <c r="E1395" s="116" t="s">
        <v>1855</v>
      </c>
      <c r="F1395" s="567">
        <v>42903</v>
      </c>
      <c r="G1395" s="152" t="s">
        <v>3238</v>
      </c>
      <c r="I1395" s="340" t="s">
        <v>302</v>
      </c>
      <c r="J1395" s="152">
        <v>5</v>
      </c>
      <c r="M1395" s="349"/>
      <c r="O1395" s="352"/>
      <c r="P1395" s="352"/>
      <c r="Q1395" s="186"/>
      <c r="R1395" s="186"/>
      <c r="S1395" s="195"/>
      <c r="T1395" s="195"/>
      <c r="U1395" s="195"/>
      <c r="V1395" s="195"/>
      <c r="W1395" s="195"/>
      <c r="X1395" s="197"/>
      <c r="Y1395" s="197"/>
    </row>
    <row r="1396" spans="1:25" ht="13.5" customHeight="1">
      <c r="A1396" s="199">
        <v>2017</v>
      </c>
      <c r="B1396" s="199"/>
      <c r="C1396" s="152"/>
      <c r="D1396" s="583"/>
      <c r="E1396" s="116"/>
      <c r="F1396" s="567"/>
      <c r="G1396" s="152"/>
      <c r="I1396" s="340"/>
      <c r="J1396" s="152">
        <f>SUM(J1390:J1395)</f>
        <v>48</v>
      </c>
      <c r="M1396" s="349"/>
      <c r="O1396" s="352"/>
      <c r="P1396" s="352"/>
      <c r="Q1396" s="186"/>
      <c r="R1396" s="186"/>
      <c r="S1396" s="195"/>
      <c r="T1396" s="195"/>
      <c r="U1396" s="195"/>
      <c r="V1396" s="195"/>
      <c r="W1396" s="195"/>
      <c r="X1396" s="197"/>
      <c r="Y1396" s="197"/>
    </row>
    <row r="1397" spans="1:25" s="115" customFormat="1" ht="13.5" customHeight="1">
      <c r="A1397" s="111">
        <v>2018</v>
      </c>
      <c r="B1397" s="111">
        <v>4</v>
      </c>
      <c r="C1397" s="170" t="s">
        <v>164</v>
      </c>
      <c r="D1397" s="615" t="s">
        <v>176</v>
      </c>
      <c r="E1397" s="107" t="s">
        <v>222</v>
      </c>
      <c r="F1397" s="581">
        <v>43163</v>
      </c>
      <c r="G1397" s="170" t="s">
        <v>2524</v>
      </c>
      <c r="H1397" s="172">
        <v>3</v>
      </c>
      <c r="I1397" s="115" t="s">
        <v>1367</v>
      </c>
      <c r="J1397" s="170">
        <v>5</v>
      </c>
      <c r="L1397" s="113"/>
      <c r="M1397" s="114"/>
      <c r="N1397" s="113"/>
      <c r="O1397" s="113"/>
      <c r="P1397" s="113"/>
      <c r="Q1397" s="113"/>
      <c r="R1397" s="113"/>
      <c r="S1397" s="113"/>
      <c r="T1397" s="113"/>
      <c r="U1397" s="113"/>
      <c r="V1397" s="113"/>
      <c r="W1397" s="113"/>
    </row>
    <row r="1398" spans="1:25" s="115" customFormat="1" ht="13.5" customHeight="1">
      <c r="A1398" s="111">
        <v>2018</v>
      </c>
      <c r="B1398" s="111">
        <v>4</v>
      </c>
      <c r="C1398" s="170" t="s">
        <v>164</v>
      </c>
      <c r="D1398" s="615" t="s">
        <v>176</v>
      </c>
      <c r="E1398" s="107" t="s">
        <v>70</v>
      </c>
      <c r="F1398" s="581">
        <v>43211</v>
      </c>
      <c r="G1398" s="170" t="s">
        <v>2525</v>
      </c>
      <c r="H1398" s="172">
        <v>5</v>
      </c>
      <c r="I1398" s="115" t="s">
        <v>352</v>
      </c>
      <c r="J1398" s="170"/>
      <c r="L1398" s="113"/>
      <c r="M1398" s="114"/>
      <c r="N1398" s="113"/>
      <c r="O1398" s="113"/>
      <c r="P1398" s="113"/>
      <c r="Q1398" s="113"/>
      <c r="R1398" s="113"/>
      <c r="S1398" s="113"/>
      <c r="T1398" s="113"/>
      <c r="U1398" s="113"/>
      <c r="V1398" s="113"/>
      <c r="W1398" s="113"/>
    </row>
    <row r="1399" spans="1:25" ht="13.5" customHeight="1">
      <c r="A1399" s="111">
        <v>2018</v>
      </c>
      <c r="B1399" s="199"/>
      <c r="C1399" s="152"/>
      <c r="D1399" s="583"/>
      <c r="E1399" s="116"/>
      <c r="F1399" s="567"/>
      <c r="G1399" s="152"/>
      <c r="H1399" s="172">
        <f>SUM(H1397)</f>
        <v>3</v>
      </c>
      <c r="I1399" s="340"/>
      <c r="J1399" s="152"/>
      <c r="M1399" s="349"/>
      <c r="O1399" s="352"/>
      <c r="P1399" s="352"/>
      <c r="Q1399" s="186"/>
      <c r="R1399" s="186"/>
      <c r="S1399" s="195"/>
      <c r="T1399" s="195"/>
      <c r="U1399" s="195"/>
      <c r="V1399" s="195"/>
      <c r="W1399" s="195"/>
      <c r="X1399" s="197"/>
      <c r="Y1399" s="197"/>
    </row>
    <row r="1400" spans="1:25" ht="13.5" customHeight="1">
      <c r="A1400" s="129" t="s">
        <v>46</v>
      </c>
      <c r="B1400" s="129"/>
      <c r="C1400" s="146"/>
      <c r="D1400" s="585" t="s">
        <v>1371</v>
      </c>
      <c r="E1400" s="125"/>
      <c r="F1400" s="571"/>
      <c r="G1400" s="146"/>
      <c r="H1400" s="129">
        <f>H1399</f>
        <v>3</v>
      </c>
      <c r="I1400" s="573"/>
      <c r="M1400" s="93"/>
    </row>
    <row r="1401" spans="1:25" ht="13.5" customHeight="1">
      <c r="E1401" s="574"/>
      <c r="G1401" s="575"/>
      <c r="H1401" s="133"/>
      <c r="I1401" s="90"/>
      <c r="M1401" s="93"/>
    </row>
    <row r="1402" spans="1:25" ht="13.5" customHeight="1">
      <c r="A1402" s="588">
        <v>2016</v>
      </c>
      <c r="B1402" s="588">
        <v>3</v>
      </c>
      <c r="C1402" s="589" t="s">
        <v>164</v>
      </c>
      <c r="D1402" s="589" t="s">
        <v>1638</v>
      </c>
      <c r="E1402" s="589" t="s">
        <v>222</v>
      </c>
      <c r="F1402" s="590">
        <v>42435</v>
      </c>
      <c r="G1402" s="592" t="s">
        <v>3239</v>
      </c>
      <c r="H1402" s="621">
        <v>3</v>
      </c>
      <c r="I1402" s="271" t="s">
        <v>1890</v>
      </c>
      <c r="J1402" s="338"/>
      <c r="K1402" s="2"/>
      <c r="M1402" s="262"/>
      <c r="N1402" s="271"/>
      <c r="Q1402" s="271"/>
      <c r="R1402" s="271"/>
    </row>
    <row r="1403" spans="1:25" ht="13.5" customHeight="1">
      <c r="A1403" s="587">
        <v>2016</v>
      </c>
      <c r="B1403" s="588">
        <v>3</v>
      </c>
      <c r="C1403" s="589" t="s">
        <v>164</v>
      </c>
      <c r="D1403" s="589" t="s">
        <v>1638</v>
      </c>
      <c r="E1403" s="590" t="s">
        <v>222</v>
      </c>
      <c r="F1403" s="590">
        <v>42435</v>
      </c>
      <c r="G1403" s="592" t="s">
        <v>3240</v>
      </c>
      <c r="H1403" s="621">
        <v>10</v>
      </c>
      <c r="I1403" s="271" t="s">
        <v>2208</v>
      </c>
      <c r="J1403" s="338"/>
      <c r="K1403" s="2"/>
      <c r="M1403" s="262"/>
      <c r="N1403" s="271"/>
      <c r="Q1403" s="271"/>
      <c r="R1403" s="271"/>
    </row>
    <row r="1404" spans="1:25" ht="13.5" customHeight="1">
      <c r="A1404" s="587">
        <v>2016</v>
      </c>
      <c r="B1404" s="588">
        <v>10</v>
      </c>
      <c r="C1404" s="589" t="s">
        <v>164</v>
      </c>
      <c r="D1404" s="589" t="s">
        <v>1638</v>
      </c>
      <c r="E1404" s="590" t="s">
        <v>227</v>
      </c>
      <c r="F1404" s="590">
        <v>42652</v>
      </c>
      <c r="G1404" s="591" t="s">
        <v>3241</v>
      </c>
      <c r="H1404" s="588">
        <v>3</v>
      </c>
      <c r="I1404" s="271" t="s">
        <v>1929</v>
      </c>
      <c r="J1404" s="589"/>
      <c r="K1404" s="2"/>
      <c r="L1404" s="271"/>
      <c r="M1404" s="93"/>
      <c r="N1404" s="271"/>
      <c r="Q1404" s="271"/>
      <c r="R1404" s="271"/>
    </row>
    <row r="1405" spans="1:25" ht="13.5" customHeight="1">
      <c r="A1405" s="587">
        <v>2016</v>
      </c>
      <c r="B1405" s="588"/>
      <c r="C1405" s="589"/>
      <c r="D1405" s="589"/>
      <c r="E1405" s="590"/>
      <c r="F1405" s="590"/>
      <c r="G1405" s="591"/>
      <c r="H1405" s="588">
        <f>SUM(H1402:H1404)</f>
        <v>16</v>
      </c>
      <c r="I1405" s="271"/>
      <c r="J1405" s="589"/>
      <c r="K1405" s="2"/>
      <c r="L1405" s="271"/>
      <c r="M1405" s="93"/>
      <c r="N1405" s="271"/>
      <c r="Q1405" s="271"/>
      <c r="R1405" s="271"/>
    </row>
    <row r="1406" spans="1:25" ht="13.5" customHeight="1">
      <c r="A1406" s="598">
        <v>2017</v>
      </c>
      <c r="B1406" s="593">
        <v>3</v>
      </c>
      <c r="C1406" s="594" t="s">
        <v>164</v>
      </c>
      <c r="D1406" s="594" t="s">
        <v>1638</v>
      </c>
      <c r="E1406" s="623" t="s">
        <v>222</v>
      </c>
      <c r="F1406" s="597">
        <v>42799</v>
      </c>
      <c r="G1406" s="624" t="s">
        <v>3242</v>
      </c>
      <c r="H1406" s="593">
        <v>7</v>
      </c>
      <c r="I1406" s="261" t="s">
        <v>299</v>
      </c>
      <c r="J1406" s="594"/>
      <c r="K1406" s="261"/>
      <c r="L1406" s="261"/>
      <c r="M1406" s="189"/>
      <c r="N1406" s="271"/>
      <c r="Q1406" s="271"/>
      <c r="R1406" s="271"/>
    </row>
    <row r="1407" spans="1:25" ht="13.5" customHeight="1">
      <c r="A1407" s="598">
        <v>2017</v>
      </c>
      <c r="B1407" s="593">
        <v>3</v>
      </c>
      <c r="C1407" s="594" t="s">
        <v>164</v>
      </c>
      <c r="D1407" s="594" t="s">
        <v>1638</v>
      </c>
      <c r="E1407" s="623" t="s">
        <v>222</v>
      </c>
      <c r="F1407" s="597">
        <v>42799</v>
      </c>
      <c r="G1407" s="624" t="s">
        <v>3243</v>
      </c>
      <c r="H1407" s="593">
        <v>10</v>
      </c>
      <c r="I1407" s="261" t="s">
        <v>1293</v>
      </c>
      <c r="J1407" s="594"/>
      <c r="K1407" s="261"/>
      <c r="L1407" s="261"/>
      <c r="M1407" s="189"/>
      <c r="Q1407" s="271"/>
      <c r="R1407" s="271"/>
    </row>
    <row r="1408" spans="1:25" ht="13.5" customHeight="1">
      <c r="A1408" s="598">
        <v>2017</v>
      </c>
      <c r="B1408" s="593">
        <v>3</v>
      </c>
      <c r="C1408" s="594" t="s">
        <v>164</v>
      </c>
      <c r="D1408" s="594" t="s">
        <v>1638</v>
      </c>
      <c r="E1408" s="623" t="s">
        <v>222</v>
      </c>
      <c r="F1408" s="597">
        <v>42799</v>
      </c>
      <c r="G1408" s="624" t="s">
        <v>3244</v>
      </c>
      <c r="H1408" s="593">
        <v>3</v>
      </c>
      <c r="I1408" s="261" t="s">
        <v>960</v>
      </c>
      <c r="J1408" s="594"/>
      <c r="K1408" s="261"/>
      <c r="L1408" s="2" t="s">
        <v>3011</v>
      </c>
      <c r="M1408" s="189"/>
      <c r="O1408" s="296"/>
      <c r="P1408" s="296"/>
      <c r="Q1408" s="271"/>
      <c r="R1408" s="271"/>
      <c r="S1408" s="271"/>
      <c r="T1408" s="271"/>
      <c r="U1408" s="271"/>
      <c r="V1408" s="271"/>
      <c r="W1408" s="271"/>
      <c r="X1408" s="372"/>
      <c r="Y1408" s="372"/>
    </row>
    <row r="1409" spans="1:25" ht="13.5" customHeight="1">
      <c r="A1409" s="593">
        <v>2017</v>
      </c>
      <c r="B1409" s="598">
        <v>5</v>
      </c>
      <c r="C1409" s="594" t="s">
        <v>164</v>
      </c>
      <c r="D1409" s="595" t="s">
        <v>1638</v>
      </c>
      <c r="E1409" s="596" t="s">
        <v>227</v>
      </c>
      <c r="F1409" s="597">
        <v>42876</v>
      </c>
      <c r="G1409" s="594" t="s">
        <v>3245</v>
      </c>
      <c r="H1409" s="593">
        <v>7</v>
      </c>
      <c r="I1409" s="261" t="s">
        <v>3246</v>
      </c>
      <c r="J1409" s="594"/>
      <c r="K1409" s="2"/>
      <c r="M1409" s="189"/>
      <c r="N1409" s="296"/>
      <c r="Q1409" s="271"/>
      <c r="R1409" s="271"/>
      <c r="S1409" s="271"/>
      <c r="T1409" s="271"/>
      <c r="U1409" s="271"/>
      <c r="V1409" s="271"/>
      <c r="W1409" s="271"/>
      <c r="X1409" s="372"/>
      <c r="Y1409" s="372"/>
    </row>
    <row r="1410" spans="1:25" ht="13.5" customHeight="1">
      <c r="A1410" s="593">
        <v>2017</v>
      </c>
      <c r="B1410" s="598"/>
      <c r="C1410" s="594"/>
      <c r="D1410" s="595"/>
      <c r="E1410" s="596"/>
      <c r="F1410" s="597"/>
      <c r="G1410" s="594"/>
      <c r="H1410" s="593">
        <f>SUM(H1406:H1409)</f>
        <v>27</v>
      </c>
      <c r="I1410" s="261"/>
      <c r="J1410" s="594"/>
      <c r="K1410" s="2"/>
      <c r="M1410" s="189"/>
      <c r="N1410" s="296"/>
      <c r="Q1410" s="271"/>
      <c r="R1410" s="271"/>
      <c r="S1410" s="271"/>
      <c r="T1410" s="271"/>
      <c r="U1410" s="271"/>
      <c r="V1410" s="271"/>
      <c r="W1410" s="271"/>
      <c r="X1410" s="372"/>
      <c r="Y1410" s="372"/>
    </row>
    <row r="1411" spans="1:25" s="115" customFormat="1" ht="13.5" customHeight="1">
      <c r="A1411" s="599">
        <v>2018</v>
      </c>
      <c r="B1411" s="600">
        <v>4</v>
      </c>
      <c r="C1411" s="375" t="s">
        <v>164</v>
      </c>
      <c r="D1411" s="601" t="s">
        <v>1638</v>
      </c>
      <c r="E1411" s="602" t="s">
        <v>222</v>
      </c>
      <c r="F1411" s="603">
        <v>43163</v>
      </c>
      <c r="G1411" s="375" t="s">
        <v>3247</v>
      </c>
      <c r="H1411" s="599">
        <v>10</v>
      </c>
      <c r="I1411" s="113" t="s">
        <v>3248</v>
      </c>
      <c r="J1411" s="375"/>
      <c r="K1411" s="113"/>
      <c r="L1411" s="113"/>
      <c r="M1411" s="114"/>
      <c r="N1411" s="113"/>
      <c r="O1411" s="113"/>
      <c r="P1411" s="113"/>
      <c r="Q1411" s="113"/>
      <c r="R1411" s="113"/>
      <c r="S1411" s="113"/>
      <c r="T1411" s="113"/>
      <c r="U1411" s="113"/>
      <c r="V1411" s="113"/>
      <c r="W1411" s="113"/>
    </row>
    <row r="1412" spans="1:25" s="115" customFormat="1">
      <c r="A1412" s="599">
        <v>2018</v>
      </c>
      <c r="B1412" s="599">
        <v>5</v>
      </c>
      <c r="C1412" s="375" t="s">
        <v>164</v>
      </c>
      <c r="D1412" s="113" t="s">
        <v>1638</v>
      </c>
      <c r="E1412" s="113" t="s">
        <v>227</v>
      </c>
      <c r="F1412" s="604">
        <v>43240</v>
      </c>
      <c r="G1412" s="605" t="s">
        <v>3249</v>
      </c>
      <c r="H1412" s="599">
        <v>10</v>
      </c>
      <c r="I1412" s="113" t="s">
        <v>3250</v>
      </c>
      <c r="J1412" s="113"/>
      <c r="K1412" s="113"/>
      <c r="L1412" s="113"/>
      <c r="M1412" s="113"/>
      <c r="N1412" s="113"/>
      <c r="O1412" s="113"/>
      <c r="P1412" s="113"/>
      <c r="Q1412" s="113"/>
      <c r="R1412" s="113"/>
      <c r="S1412" s="113"/>
      <c r="T1412" s="113"/>
      <c r="U1412" s="113"/>
      <c r="V1412" s="113"/>
      <c r="W1412" s="113"/>
    </row>
    <row r="1413" spans="1:25" s="115" customFormat="1">
      <c r="A1413" s="599">
        <v>2018</v>
      </c>
      <c r="B1413" s="599">
        <v>5</v>
      </c>
      <c r="C1413" s="375" t="s">
        <v>164</v>
      </c>
      <c r="D1413" s="113" t="s">
        <v>1638</v>
      </c>
      <c r="E1413" s="375" t="s">
        <v>370</v>
      </c>
      <c r="F1413" s="603">
        <v>43247</v>
      </c>
      <c r="G1413" s="375" t="s">
        <v>3251</v>
      </c>
      <c r="H1413" s="599">
        <v>15</v>
      </c>
      <c r="I1413" s="113" t="s">
        <v>3252</v>
      </c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  <c r="U1413" s="113"/>
      <c r="V1413" s="113"/>
      <c r="W1413" s="113"/>
    </row>
    <row r="1414" spans="1:25" ht="13.5" customHeight="1">
      <c r="A1414" s="599">
        <v>2018</v>
      </c>
      <c r="B1414" s="598"/>
      <c r="C1414" s="594"/>
      <c r="D1414" s="595"/>
      <c r="E1414" s="596"/>
      <c r="F1414" s="597"/>
      <c r="G1414" s="594"/>
      <c r="H1414" s="599">
        <f>SUM(H1411:H1413)</f>
        <v>35</v>
      </c>
      <c r="I1414" s="261"/>
      <c r="J1414" s="594"/>
      <c r="K1414" s="2"/>
      <c r="M1414" s="189"/>
      <c r="N1414" s="296"/>
      <c r="Q1414" s="271"/>
      <c r="R1414" s="271"/>
      <c r="S1414" s="271"/>
      <c r="T1414" s="271"/>
      <c r="U1414" s="271"/>
      <c r="V1414" s="271"/>
      <c r="W1414" s="271"/>
      <c r="X1414" s="372"/>
      <c r="Y1414" s="372"/>
    </row>
    <row r="1415" spans="1:25" ht="13.5" customHeight="1">
      <c r="A1415" s="606" t="s">
        <v>46</v>
      </c>
      <c r="B1415" s="607"/>
      <c r="C1415" s="608"/>
      <c r="D1415" s="609" t="s">
        <v>2527</v>
      </c>
      <c r="E1415" s="610"/>
      <c r="F1415" s="611"/>
      <c r="G1415" s="608"/>
      <c r="H1415" s="606">
        <f>H1405+H1410+H1414</f>
        <v>78</v>
      </c>
      <c r="I1415" s="612"/>
      <c r="J1415" s="338"/>
      <c r="K1415" s="2"/>
      <c r="M1415" s="93"/>
    </row>
    <row r="1416" spans="1:25" ht="13.5" customHeight="1">
      <c r="A1416" s="133"/>
      <c r="B1416" s="84"/>
      <c r="D1416" s="586"/>
      <c r="E1416" s="73"/>
      <c r="G1416" s="88"/>
      <c r="H1416" s="133"/>
      <c r="I1416" s="90"/>
      <c r="M1416" s="93"/>
    </row>
    <row r="1417" spans="1:25" ht="13.5" customHeight="1">
      <c r="A1417" s="613">
        <v>2016</v>
      </c>
      <c r="B1417" s="341">
        <v>3</v>
      </c>
      <c r="C1417" s="269" t="s">
        <v>91</v>
      </c>
      <c r="D1417" s="269" t="s">
        <v>92</v>
      </c>
      <c r="E1417" s="576" t="s">
        <v>222</v>
      </c>
      <c r="F1417" s="576">
        <v>42435</v>
      </c>
      <c r="G1417" s="266" t="s">
        <v>3253</v>
      </c>
      <c r="H1417" s="277">
        <v>7</v>
      </c>
      <c r="I1417" s="372" t="s">
        <v>365</v>
      </c>
      <c r="J1417" s="269"/>
      <c r="L1417" s="271"/>
      <c r="M1417" s="262"/>
      <c r="N1417" s="271"/>
      <c r="Q1417" s="271"/>
      <c r="R1417" s="271"/>
      <c r="S1417" s="271"/>
      <c r="T1417" s="271"/>
      <c r="U1417" s="271"/>
      <c r="V1417" s="271"/>
      <c r="W1417" s="271"/>
      <c r="X1417" s="372"/>
      <c r="Y1417" s="372"/>
    </row>
    <row r="1418" spans="1:25" ht="13.5" customHeight="1">
      <c r="A1418" s="613">
        <v>2016</v>
      </c>
      <c r="B1418" s="341">
        <v>3</v>
      </c>
      <c r="C1418" s="269" t="s">
        <v>91</v>
      </c>
      <c r="D1418" s="269" t="s">
        <v>92</v>
      </c>
      <c r="E1418" s="576" t="s">
        <v>222</v>
      </c>
      <c r="F1418" s="576">
        <v>42435</v>
      </c>
      <c r="G1418" s="266" t="s">
        <v>3254</v>
      </c>
      <c r="H1418" s="277">
        <v>3</v>
      </c>
      <c r="I1418" s="372" t="s">
        <v>2026</v>
      </c>
      <c r="J1418" s="269"/>
      <c r="L1418" s="271"/>
      <c r="M1418" s="262"/>
      <c r="O1418" s="271"/>
      <c r="P1418" s="271"/>
      <c r="Q1418" s="271"/>
      <c r="R1418" s="271"/>
    </row>
    <row r="1419" spans="1:25" ht="13.5" customHeight="1">
      <c r="A1419" s="341">
        <v>2016</v>
      </c>
      <c r="B1419" s="341">
        <v>6</v>
      </c>
      <c r="C1419" s="269" t="s">
        <v>91</v>
      </c>
      <c r="D1419" s="576" t="s">
        <v>92</v>
      </c>
      <c r="E1419" s="269" t="s">
        <v>227</v>
      </c>
      <c r="F1419" s="576">
        <v>42533</v>
      </c>
      <c r="G1419" s="266" t="s">
        <v>1379</v>
      </c>
      <c r="H1419" s="341">
        <v>10</v>
      </c>
      <c r="I1419" s="372" t="s">
        <v>3255</v>
      </c>
      <c r="J1419" s="269"/>
      <c r="L1419" s="271"/>
      <c r="M1419" s="262"/>
      <c r="O1419" s="271"/>
      <c r="P1419" s="271"/>
      <c r="Q1419" s="271"/>
      <c r="R1419" s="271"/>
      <c r="S1419" s="374"/>
      <c r="T1419" s="374"/>
      <c r="U1419" s="374"/>
      <c r="V1419" s="374"/>
      <c r="W1419" s="374"/>
      <c r="X1419" s="410"/>
      <c r="Y1419" s="410"/>
    </row>
    <row r="1420" spans="1:25" ht="13.5" customHeight="1">
      <c r="A1420" s="341">
        <v>2016</v>
      </c>
      <c r="B1420" s="341">
        <v>6</v>
      </c>
      <c r="C1420" s="269" t="s">
        <v>91</v>
      </c>
      <c r="D1420" s="576" t="s">
        <v>92</v>
      </c>
      <c r="E1420" s="269" t="s">
        <v>227</v>
      </c>
      <c r="F1420" s="576">
        <v>42533</v>
      </c>
      <c r="G1420" s="266" t="s">
        <v>3256</v>
      </c>
      <c r="H1420" s="341">
        <v>7</v>
      </c>
      <c r="I1420" s="372" t="s">
        <v>3257</v>
      </c>
      <c r="J1420" s="269"/>
      <c r="L1420" s="271"/>
      <c r="M1420" s="262"/>
      <c r="O1420" s="271"/>
      <c r="P1420" s="271"/>
      <c r="Q1420" s="271"/>
      <c r="R1420" s="271"/>
      <c r="S1420" s="271"/>
      <c r="T1420" s="271"/>
      <c r="U1420" s="271"/>
      <c r="V1420" s="271"/>
      <c r="W1420" s="271"/>
      <c r="X1420" s="372"/>
      <c r="Y1420" s="372"/>
    </row>
    <row r="1421" spans="1:25" ht="13.5" customHeight="1">
      <c r="A1421" s="341">
        <v>2016</v>
      </c>
      <c r="B1421" s="341">
        <v>6</v>
      </c>
      <c r="C1421" s="269" t="s">
        <v>91</v>
      </c>
      <c r="D1421" s="576" t="s">
        <v>92</v>
      </c>
      <c r="E1421" s="269" t="s">
        <v>227</v>
      </c>
      <c r="F1421" s="576">
        <v>42533</v>
      </c>
      <c r="G1421" s="266" t="s">
        <v>1383</v>
      </c>
      <c r="H1421" s="341">
        <v>10</v>
      </c>
      <c r="I1421" s="372" t="s">
        <v>3258</v>
      </c>
      <c r="J1421" s="269"/>
      <c r="L1421" s="271"/>
      <c r="M1421" s="262"/>
      <c r="N1421" s="271"/>
      <c r="Q1421" s="271"/>
      <c r="R1421" s="271"/>
      <c r="S1421" s="374"/>
      <c r="T1421" s="374"/>
      <c r="U1421" s="374"/>
      <c r="V1421" s="374"/>
      <c r="W1421" s="374"/>
      <c r="X1421" s="410"/>
      <c r="Y1421" s="410"/>
    </row>
    <row r="1422" spans="1:25" ht="13.5" customHeight="1">
      <c r="A1422" s="613">
        <v>2016</v>
      </c>
      <c r="B1422" s="341">
        <v>10</v>
      </c>
      <c r="C1422" s="269" t="s">
        <v>91</v>
      </c>
      <c r="D1422" s="269" t="s">
        <v>92</v>
      </c>
      <c r="E1422" s="576" t="s">
        <v>227</v>
      </c>
      <c r="F1422" s="576">
        <v>42652</v>
      </c>
      <c r="G1422" s="614" t="s">
        <v>3259</v>
      </c>
      <c r="H1422" s="341">
        <v>3</v>
      </c>
      <c r="I1422" s="372" t="s">
        <v>2326</v>
      </c>
      <c r="J1422" s="269"/>
      <c r="L1422" s="271"/>
      <c r="M1422" s="262"/>
      <c r="N1422" s="271"/>
      <c r="O1422" s="296"/>
      <c r="P1422" s="296"/>
      <c r="S1422" s="374"/>
      <c r="T1422" s="374"/>
      <c r="U1422" s="374"/>
      <c r="V1422" s="374"/>
      <c r="W1422" s="374"/>
      <c r="X1422" s="410"/>
      <c r="Y1422" s="410"/>
    </row>
    <row r="1423" spans="1:25" ht="13.5" customHeight="1">
      <c r="A1423" s="613">
        <v>2016</v>
      </c>
      <c r="B1423" s="341">
        <v>11</v>
      </c>
      <c r="C1423" s="269" t="s">
        <v>91</v>
      </c>
      <c r="D1423" s="269" t="s">
        <v>92</v>
      </c>
      <c r="E1423" s="576" t="s">
        <v>500</v>
      </c>
      <c r="F1423" s="576">
        <v>42686</v>
      </c>
      <c r="G1423" s="614" t="s">
        <v>1377</v>
      </c>
      <c r="H1423" s="341">
        <v>10</v>
      </c>
      <c r="I1423" s="372" t="s">
        <v>236</v>
      </c>
      <c r="J1423" s="269"/>
      <c r="L1423" s="271"/>
      <c r="M1423" s="296"/>
      <c r="N1423" s="271"/>
      <c r="O1423" s="296"/>
      <c r="P1423" s="296"/>
      <c r="Q1423" s="374"/>
      <c r="R1423" s="374"/>
      <c r="S1423" s="271"/>
      <c r="T1423" s="271"/>
      <c r="U1423" s="271"/>
      <c r="V1423" s="271"/>
      <c r="W1423" s="271"/>
      <c r="X1423" s="372"/>
      <c r="Y1423" s="372"/>
    </row>
    <row r="1424" spans="1:25" ht="13.5" customHeight="1">
      <c r="A1424" s="613">
        <v>2016</v>
      </c>
      <c r="B1424" s="341"/>
      <c r="C1424" s="269"/>
      <c r="D1424" s="269"/>
      <c r="E1424" s="576"/>
      <c r="F1424" s="576"/>
      <c r="G1424" s="614"/>
      <c r="H1424" s="341">
        <f>SUM(H1417:H1423)</f>
        <v>50</v>
      </c>
      <c r="I1424" s="372"/>
      <c r="J1424" s="269"/>
      <c r="L1424" s="271"/>
      <c r="M1424" s="296"/>
      <c r="N1424" s="271"/>
      <c r="O1424" s="296"/>
      <c r="P1424" s="296"/>
      <c r="Q1424" s="374"/>
      <c r="R1424" s="374"/>
      <c r="S1424" s="271"/>
      <c r="T1424" s="271"/>
      <c r="U1424" s="271"/>
      <c r="V1424" s="271"/>
      <c r="W1424" s="271"/>
      <c r="X1424" s="372"/>
      <c r="Y1424" s="372"/>
    </row>
    <row r="1425" spans="1:25" ht="13.5" customHeight="1">
      <c r="A1425" s="565">
        <v>2017</v>
      </c>
      <c r="B1425" s="199">
        <v>3</v>
      </c>
      <c r="C1425" s="152" t="s">
        <v>91</v>
      </c>
      <c r="D1425" s="152" t="s">
        <v>92</v>
      </c>
      <c r="E1425" s="566" t="s">
        <v>222</v>
      </c>
      <c r="F1425" s="567">
        <v>42799</v>
      </c>
      <c r="G1425" s="568" t="s">
        <v>2528</v>
      </c>
      <c r="H1425" s="199">
        <v>10</v>
      </c>
      <c r="I1425" s="340" t="s">
        <v>1380</v>
      </c>
      <c r="J1425" s="152"/>
      <c r="K1425" s="340"/>
      <c r="L1425" s="261"/>
      <c r="M1425" s="189"/>
      <c r="N1425" s="271"/>
      <c r="O1425" s="261"/>
      <c r="P1425" s="261"/>
      <c r="Q1425" s="271"/>
      <c r="R1425" s="271"/>
      <c r="S1425" s="271"/>
      <c r="T1425" s="271"/>
      <c r="U1425" s="271"/>
      <c r="V1425" s="271"/>
      <c r="W1425" s="271"/>
      <c r="X1425" s="372"/>
      <c r="Y1425" s="372"/>
    </row>
    <row r="1426" spans="1:25" ht="13.5" customHeight="1">
      <c r="A1426" s="565">
        <v>2017</v>
      </c>
      <c r="B1426" s="199">
        <v>3</v>
      </c>
      <c r="C1426" s="152" t="s">
        <v>91</v>
      </c>
      <c r="D1426" s="152" t="s">
        <v>92</v>
      </c>
      <c r="E1426" s="566" t="s">
        <v>222</v>
      </c>
      <c r="F1426" s="567">
        <v>42799</v>
      </c>
      <c r="G1426" s="568" t="s">
        <v>2529</v>
      </c>
      <c r="H1426" s="199">
        <v>7</v>
      </c>
      <c r="I1426" s="340" t="s">
        <v>365</v>
      </c>
      <c r="J1426" s="152"/>
      <c r="K1426" s="340"/>
      <c r="L1426" s="261"/>
      <c r="M1426" s="189"/>
      <c r="N1426" s="271"/>
      <c r="O1426" s="271"/>
      <c r="P1426" s="271"/>
      <c r="Q1426" s="374"/>
      <c r="R1426" s="374"/>
      <c r="S1426" s="271"/>
      <c r="T1426" s="271"/>
      <c r="U1426" s="271"/>
      <c r="V1426" s="271"/>
      <c r="W1426" s="271"/>
      <c r="X1426" s="372"/>
      <c r="Y1426" s="372"/>
    </row>
    <row r="1427" spans="1:25" ht="13.5" customHeight="1">
      <c r="A1427" s="565">
        <v>2017</v>
      </c>
      <c r="B1427" s="199">
        <v>3</v>
      </c>
      <c r="C1427" s="152" t="s">
        <v>91</v>
      </c>
      <c r="D1427" s="152" t="s">
        <v>92</v>
      </c>
      <c r="E1427" s="566" t="s">
        <v>222</v>
      </c>
      <c r="F1427" s="567">
        <v>42799</v>
      </c>
      <c r="G1427" s="568" t="s">
        <v>2530</v>
      </c>
      <c r="H1427" s="199">
        <v>3</v>
      </c>
      <c r="I1427" s="340" t="s">
        <v>1064</v>
      </c>
      <c r="J1427" s="152"/>
      <c r="K1427" s="340"/>
      <c r="L1427" s="261"/>
      <c r="M1427" s="189"/>
      <c r="O1427" s="271"/>
      <c r="P1427" s="271"/>
      <c r="Q1427" s="271"/>
      <c r="R1427" s="271"/>
      <c r="S1427" s="271"/>
      <c r="T1427" s="271"/>
      <c r="U1427" s="271"/>
      <c r="V1427" s="271"/>
      <c r="W1427" s="271"/>
      <c r="X1427" s="372"/>
      <c r="Y1427" s="372"/>
    </row>
    <row r="1428" spans="1:25" ht="13.5" customHeight="1">
      <c r="A1428" s="565">
        <v>2017</v>
      </c>
      <c r="B1428" s="199">
        <v>3</v>
      </c>
      <c r="C1428" s="152" t="s">
        <v>91</v>
      </c>
      <c r="D1428" s="152" t="s">
        <v>92</v>
      </c>
      <c r="E1428" s="566" t="s">
        <v>222</v>
      </c>
      <c r="F1428" s="567">
        <v>42799</v>
      </c>
      <c r="G1428" s="568" t="s">
        <v>2531</v>
      </c>
      <c r="H1428" s="199">
        <v>7</v>
      </c>
      <c r="I1428" s="340" t="s">
        <v>2532</v>
      </c>
      <c r="J1428" s="152"/>
      <c r="K1428" s="340"/>
      <c r="L1428" s="261"/>
      <c r="M1428" s="189"/>
      <c r="N1428" s="374"/>
      <c r="O1428" s="113"/>
      <c r="P1428" s="113"/>
      <c r="Q1428" s="271"/>
      <c r="R1428" s="271"/>
      <c r="S1428" s="271"/>
      <c r="T1428" s="271"/>
      <c r="U1428" s="271"/>
      <c r="V1428" s="271"/>
      <c r="W1428" s="271"/>
      <c r="X1428" s="372"/>
      <c r="Y1428" s="372"/>
    </row>
    <row r="1429" spans="1:25" ht="13.5" customHeight="1">
      <c r="A1429" s="565">
        <v>2017</v>
      </c>
      <c r="B1429" s="199">
        <v>3</v>
      </c>
      <c r="C1429" s="152" t="s">
        <v>91</v>
      </c>
      <c r="D1429" s="152" t="s">
        <v>92</v>
      </c>
      <c r="E1429" s="566" t="s">
        <v>222</v>
      </c>
      <c r="F1429" s="567">
        <v>42799</v>
      </c>
      <c r="G1429" s="568" t="s">
        <v>2533</v>
      </c>
      <c r="H1429" s="199">
        <v>3</v>
      </c>
      <c r="I1429" s="340" t="s">
        <v>449</v>
      </c>
      <c r="J1429" s="152"/>
      <c r="K1429" s="340"/>
      <c r="L1429" s="261"/>
      <c r="M1429" s="189"/>
      <c r="N1429" s="271"/>
      <c r="Q1429" s="271"/>
      <c r="R1429" s="271"/>
      <c r="S1429" s="271"/>
      <c r="T1429" s="271"/>
      <c r="U1429" s="271"/>
      <c r="V1429" s="271"/>
      <c r="W1429" s="271"/>
      <c r="X1429" s="372"/>
      <c r="Y1429" s="372"/>
    </row>
    <row r="1430" spans="1:25" ht="13.5" customHeight="1">
      <c r="A1430" s="565">
        <v>2017</v>
      </c>
      <c r="B1430" s="199">
        <v>3</v>
      </c>
      <c r="C1430" s="152" t="s">
        <v>91</v>
      </c>
      <c r="D1430" s="152" t="s">
        <v>92</v>
      </c>
      <c r="E1430" s="566" t="s">
        <v>222</v>
      </c>
      <c r="F1430" s="567">
        <v>42799</v>
      </c>
      <c r="G1430" s="568" t="s">
        <v>2534</v>
      </c>
      <c r="H1430" s="199">
        <v>10</v>
      </c>
      <c r="I1430" s="340" t="s">
        <v>1386</v>
      </c>
      <c r="J1430" s="152"/>
      <c r="K1430" s="340"/>
      <c r="L1430" s="261"/>
      <c r="M1430" s="189"/>
      <c r="N1430" s="352"/>
      <c r="Q1430" s="271"/>
      <c r="R1430" s="271"/>
      <c r="S1430" s="271"/>
      <c r="T1430" s="271"/>
      <c r="U1430" s="271"/>
      <c r="V1430" s="271"/>
      <c r="W1430" s="271"/>
      <c r="X1430" s="372"/>
      <c r="Y1430" s="372"/>
    </row>
    <row r="1431" spans="1:25" ht="13.5" customHeight="1">
      <c r="A1431" s="565">
        <v>2017</v>
      </c>
      <c r="B1431" s="199">
        <v>3</v>
      </c>
      <c r="C1431" s="152" t="s">
        <v>91</v>
      </c>
      <c r="D1431" s="152" t="s">
        <v>92</v>
      </c>
      <c r="E1431" s="566" t="s">
        <v>222</v>
      </c>
      <c r="F1431" s="567">
        <v>42799</v>
      </c>
      <c r="G1431" s="568" t="s">
        <v>2535</v>
      </c>
      <c r="H1431" s="199">
        <v>3</v>
      </c>
      <c r="I1431" s="340" t="s">
        <v>2026</v>
      </c>
      <c r="J1431" s="152"/>
      <c r="K1431" s="340"/>
      <c r="L1431" s="261"/>
      <c r="M1431" s="189"/>
      <c r="N1431" s="271"/>
      <c r="O1431" s="271">
        <f>+SUM(N1429+N1427)</f>
        <v>0</v>
      </c>
      <c r="P1431" s="271"/>
      <c r="Q1431" s="271"/>
      <c r="R1431" s="271"/>
      <c r="S1431" s="271"/>
      <c r="T1431" s="271"/>
      <c r="U1431" s="271"/>
      <c r="V1431" s="271"/>
      <c r="W1431" s="271"/>
      <c r="X1431" s="372"/>
      <c r="Y1431" s="372"/>
    </row>
    <row r="1432" spans="1:25" ht="13.5" customHeight="1">
      <c r="A1432" s="199">
        <v>2017</v>
      </c>
      <c r="B1432" s="565">
        <v>3</v>
      </c>
      <c r="C1432" s="152" t="s">
        <v>91</v>
      </c>
      <c r="D1432" s="583" t="s">
        <v>92</v>
      </c>
      <c r="E1432" s="116" t="s">
        <v>68</v>
      </c>
      <c r="F1432" s="567">
        <v>42812</v>
      </c>
      <c r="G1432" s="152" t="s">
        <v>2536</v>
      </c>
      <c r="H1432" s="199">
        <v>5</v>
      </c>
      <c r="I1432" s="340" t="s">
        <v>244</v>
      </c>
      <c r="J1432" s="152"/>
      <c r="M1432" s="189"/>
      <c r="O1432" s="374"/>
      <c r="P1432" s="374"/>
      <c r="Q1432" s="271"/>
      <c r="R1432" s="271"/>
      <c r="S1432" s="271"/>
      <c r="T1432" s="271"/>
      <c r="U1432" s="271"/>
      <c r="V1432" s="271"/>
      <c r="W1432" s="271"/>
      <c r="X1432" s="372"/>
      <c r="Y1432" s="372"/>
    </row>
    <row r="1433" spans="1:25" ht="13.5" customHeight="1">
      <c r="A1433" s="199">
        <v>2017</v>
      </c>
      <c r="B1433" s="565">
        <v>5</v>
      </c>
      <c r="C1433" s="152" t="s">
        <v>91</v>
      </c>
      <c r="D1433" s="583" t="s">
        <v>92</v>
      </c>
      <c r="E1433" s="116" t="s">
        <v>227</v>
      </c>
      <c r="F1433" s="567">
        <v>42876</v>
      </c>
      <c r="G1433" s="152" t="s">
        <v>2536</v>
      </c>
      <c r="H1433" s="199">
        <v>10</v>
      </c>
      <c r="I1433" s="340" t="s">
        <v>2537</v>
      </c>
      <c r="J1433" s="152"/>
      <c r="M1433" s="189"/>
      <c r="O1433" s="271"/>
      <c r="P1433" s="271"/>
      <c r="Q1433" s="271"/>
      <c r="R1433" s="271"/>
      <c r="S1433" s="195"/>
      <c r="T1433" s="195"/>
      <c r="U1433" s="195"/>
      <c r="V1433" s="195"/>
      <c r="W1433" s="195"/>
      <c r="X1433" s="197"/>
      <c r="Y1433" s="197"/>
    </row>
    <row r="1434" spans="1:25" ht="13.5" customHeight="1">
      <c r="A1434" s="199">
        <v>2017</v>
      </c>
      <c r="B1434" s="565">
        <v>5</v>
      </c>
      <c r="C1434" s="152" t="s">
        <v>91</v>
      </c>
      <c r="D1434" s="583" t="s">
        <v>92</v>
      </c>
      <c r="E1434" s="116" t="s">
        <v>227</v>
      </c>
      <c r="F1434" s="567">
        <v>42876</v>
      </c>
      <c r="G1434" s="152" t="s">
        <v>1381</v>
      </c>
      <c r="H1434" s="199">
        <v>3</v>
      </c>
      <c r="I1434" s="340" t="s">
        <v>2538</v>
      </c>
      <c r="J1434" s="152"/>
      <c r="M1434" s="189"/>
      <c r="N1434" s="271"/>
      <c r="O1434" s="271"/>
      <c r="P1434" s="271"/>
      <c r="Q1434" s="271"/>
      <c r="R1434" s="271"/>
      <c r="S1434" s="271"/>
      <c r="T1434" s="271"/>
      <c r="U1434" s="271"/>
      <c r="V1434" s="271"/>
      <c r="W1434" s="271"/>
      <c r="X1434" s="372"/>
      <c r="Y1434" s="372"/>
    </row>
    <row r="1435" spans="1:25" ht="13.5" customHeight="1">
      <c r="A1435" s="199">
        <v>2017</v>
      </c>
      <c r="B1435" s="565">
        <v>5</v>
      </c>
      <c r="C1435" s="152" t="s">
        <v>91</v>
      </c>
      <c r="D1435" s="583" t="s">
        <v>92</v>
      </c>
      <c r="E1435" s="116" t="s">
        <v>227</v>
      </c>
      <c r="F1435" s="567">
        <v>42876</v>
      </c>
      <c r="G1435" s="152" t="s">
        <v>2539</v>
      </c>
      <c r="H1435" s="199">
        <v>3</v>
      </c>
      <c r="I1435" s="340" t="s">
        <v>2540</v>
      </c>
      <c r="J1435" s="152"/>
      <c r="M1435" s="189"/>
      <c r="N1435" s="271"/>
      <c r="O1435" s="271"/>
      <c r="P1435" s="271"/>
      <c r="Q1435" s="271"/>
      <c r="R1435" s="271"/>
      <c r="S1435" s="271"/>
      <c r="T1435" s="271"/>
      <c r="U1435" s="271"/>
      <c r="V1435" s="271"/>
      <c r="W1435" s="271"/>
      <c r="X1435" s="372"/>
      <c r="Y1435" s="372"/>
    </row>
    <row r="1436" spans="1:25" ht="13.5" customHeight="1">
      <c r="A1436" s="199">
        <v>2017</v>
      </c>
      <c r="B1436" s="565">
        <v>5</v>
      </c>
      <c r="C1436" s="152" t="s">
        <v>91</v>
      </c>
      <c r="D1436" s="583" t="s">
        <v>92</v>
      </c>
      <c r="E1436" s="116" t="s">
        <v>227</v>
      </c>
      <c r="F1436" s="567">
        <v>42876</v>
      </c>
      <c r="G1436" s="152" t="s">
        <v>2541</v>
      </c>
      <c r="H1436" s="199">
        <v>7</v>
      </c>
      <c r="I1436" s="340" t="s">
        <v>2542</v>
      </c>
      <c r="J1436" s="152"/>
      <c r="M1436" s="189"/>
      <c r="N1436" s="271"/>
      <c r="O1436" s="271"/>
      <c r="P1436" s="271"/>
      <c r="Q1436" s="374"/>
      <c r="R1436" s="374"/>
      <c r="S1436" s="271"/>
      <c r="T1436" s="271"/>
      <c r="U1436" s="271"/>
      <c r="V1436" s="271"/>
      <c r="W1436" s="271"/>
      <c r="X1436" s="372"/>
      <c r="Y1436" s="372"/>
    </row>
    <row r="1437" spans="1:25" ht="13.5" customHeight="1">
      <c r="A1437" s="199">
        <v>2017</v>
      </c>
      <c r="B1437" s="565">
        <v>5</v>
      </c>
      <c r="C1437" s="152" t="s">
        <v>91</v>
      </c>
      <c r="D1437" s="583" t="s">
        <v>92</v>
      </c>
      <c r="E1437" s="116" t="s">
        <v>227</v>
      </c>
      <c r="F1437" s="567">
        <v>42876</v>
      </c>
      <c r="G1437" s="152" t="s">
        <v>2543</v>
      </c>
      <c r="H1437" s="199">
        <v>3</v>
      </c>
      <c r="I1437" s="340" t="s">
        <v>2544</v>
      </c>
      <c r="J1437" s="152"/>
      <c r="M1437" s="189"/>
      <c r="N1437" s="271"/>
      <c r="Q1437" s="374"/>
      <c r="R1437" s="374"/>
      <c r="S1437" s="271"/>
      <c r="T1437" s="271"/>
      <c r="U1437" s="271"/>
      <c r="V1437" s="271"/>
      <c r="W1437" s="271"/>
      <c r="X1437" s="372"/>
      <c r="Y1437" s="372"/>
    </row>
    <row r="1438" spans="1:25" ht="13.5" customHeight="1">
      <c r="A1438" s="199">
        <v>2017</v>
      </c>
      <c r="B1438" s="565">
        <v>5</v>
      </c>
      <c r="C1438" s="152" t="s">
        <v>91</v>
      </c>
      <c r="D1438" s="583" t="s">
        <v>92</v>
      </c>
      <c r="E1438" s="116" t="s">
        <v>227</v>
      </c>
      <c r="F1438" s="567">
        <v>42876</v>
      </c>
      <c r="G1438" s="152" t="s">
        <v>2545</v>
      </c>
      <c r="H1438" s="199">
        <v>3</v>
      </c>
      <c r="I1438" s="340" t="s">
        <v>2546</v>
      </c>
      <c r="J1438" s="152"/>
      <c r="M1438" s="189"/>
      <c r="N1438" s="271"/>
      <c r="O1438" s="374"/>
      <c r="P1438" s="374"/>
      <c r="Q1438" s="271"/>
      <c r="R1438" s="271"/>
      <c r="S1438" s="271"/>
      <c r="T1438" s="271"/>
      <c r="U1438" s="271"/>
      <c r="V1438" s="271"/>
      <c r="W1438" s="271"/>
      <c r="X1438" s="372"/>
      <c r="Y1438" s="372"/>
    </row>
    <row r="1439" spans="1:25" ht="13.5" customHeight="1">
      <c r="A1439" s="199">
        <v>2017</v>
      </c>
      <c r="B1439" s="565">
        <v>5</v>
      </c>
      <c r="C1439" s="152" t="s">
        <v>91</v>
      </c>
      <c r="D1439" s="583" t="s">
        <v>92</v>
      </c>
      <c r="E1439" s="116" t="s">
        <v>1663</v>
      </c>
      <c r="F1439" s="567">
        <v>42883</v>
      </c>
      <c r="G1439" s="152" t="s">
        <v>1381</v>
      </c>
      <c r="H1439" s="199">
        <v>10</v>
      </c>
      <c r="I1439" s="340" t="s">
        <v>2547</v>
      </c>
      <c r="J1439" s="152"/>
      <c r="M1439" s="189"/>
      <c r="O1439" s="271"/>
      <c r="P1439" s="271"/>
      <c r="Q1439" s="271"/>
      <c r="R1439" s="271"/>
      <c r="S1439" s="271"/>
      <c r="T1439" s="271"/>
      <c r="U1439" s="271"/>
      <c r="V1439" s="271"/>
      <c r="W1439" s="271"/>
      <c r="X1439" s="372"/>
      <c r="Y1439" s="372"/>
    </row>
    <row r="1440" spans="1:25" ht="13.5" customHeight="1">
      <c r="A1440" s="199">
        <v>2017</v>
      </c>
      <c r="B1440" s="199">
        <v>9</v>
      </c>
      <c r="C1440" s="152" t="s">
        <v>91</v>
      </c>
      <c r="D1440" s="583" t="s">
        <v>92</v>
      </c>
      <c r="E1440" s="116" t="s">
        <v>227</v>
      </c>
      <c r="F1440" s="567">
        <v>42988</v>
      </c>
      <c r="G1440" s="152" t="s">
        <v>2548</v>
      </c>
      <c r="H1440" s="199">
        <v>10</v>
      </c>
      <c r="I1440" s="340" t="s">
        <v>2549</v>
      </c>
      <c r="J1440" s="152"/>
      <c r="M1440" s="349"/>
      <c r="O1440" s="271"/>
      <c r="P1440" s="271"/>
      <c r="S1440" s="271"/>
      <c r="T1440" s="271"/>
      <c r="U1440" s="271"/>
      <c r="V1440" s="271"/>
      <c r="W1440" s="271"/>
      <c r="X1440" s="372"/>
      <c r="Y1440" s="372"/>
    </row>
    <row r="1441" spans="1:23" ht="13.5" customHeight="1">
      <c r="A1441" s="199">
        <v>2017</v>
      </c>
      <c r="B1441" s="199">
        <v>9</v>
      </c>
      <c r="C1441" s="152" t="s">
        <v>91</v>
      </c>
      <c r="D1441" s="583" t="s">
        <v>92</v>
      </c>
      <c r="E1441" s="116" t="s">
        <v>227</v>
      </c>
      <c r="F1441" s="567">
        <v>42988</v>
      </c>
      <c r="G1441" s="152" t="s">
        <v>2550</v>
      </c>
      <c r="H1441" s="199">
        <v>10</v>
      </c>
      <c r="I1441" s="340" t="s">
        <v>2551</v>
      </c>
      <c r="J1441" s="152"/>
      <c r="M1441" s="349"/>
      <c r="O1441" s="271"/>
      <c r="P1441" s="271"/>
      <c r="Q1441" s="271"/>
      <c r="R1441" s="271"/>
    </row>
    <row r="1442" spans="1:23" ht="13.5" customHeight="1">
      <c r="A1442" s="199">
        <v>2017</v>
      </c>
      <c r="B1442" s="199">
        <v>9</v>
      </c>
      <c r="C1442" s="152" t="s">
        <v>91</v>
      </c>
      <c r="D1442" s="583" t="s">
        <v>92</v>
      </c>
      <c r="E1442" s="116" t="s">
        <v>227</v>
      </c>
      <c r="F1442" s="567">
        <v>42988</v>
      </c>
      <c r="G1442" s="152" t="s">
        <v>2552</v>
      </c>
      <c r="H1442" s="199">
        <v>7</v>
      </c>
      <c r="I1442" s="340" t="s">
        <v>2553</v>
      </c>
      <c r="J1442" s="152"/>
      <c r="M1442" s="349"/>
      <c r="Q1442" s="271"/>
      <c r="R1442" s="271"/>
    </row>
    <row r="1443" spans="1:23" ht="13.5" customHeight="1">
      <c r="A1443" s="199">
        <v>2017</v>
      </c>
      <c r="B1443" s="199"/>
      <c r="C1443" s="152"/>
      <c r="D1443" s="583"/>
      <c r="E1443" s="116"/>
      <c r="F1443" s="567"/>
      <c r="G1443" s="152"/>
      <c r="H1443" s="199">
        <f>SUM(H1425:H1442)</f>
        <v>114</v>
      </c>
      <c r="I1443" s="340"/>
      <c r="J1443" s="152"/>
      <c r="M1443" s="349"/>
      <c r="Q1443" s="271"/>
      <c r="R1443" s="271"/>
    </row>
    <row r="1444" spans="1:23" s="115" customFormat="1" ht="13.5" customHeight="1">
      <c r="A1444" s="111">
        <v>2018</v>
      </c>
      <c r="B1444" s="111">
        <v>4</v>
      </c>
      <c r="C1444" s="170" t="s">
        <v>91</v>
      </c>
      <c r="D1444" s="615" t="s">
        <v>92</v>
      </c>
      <c r="E1444" s="107" t="s">
        <v>222</v>
      </c>
      <c r="F1444" s="581">
        <v>43163</v>
      </c>
      <c r="G1444" s="170" t="s">
        <v>2554</v>
      </c>
      <c r="H1444" s="111">
        <v>3</v>
      </c>
      <c r="I1444" s="115" t="s">
        <v>1378</v>
      </c>
      <c r="J1444" s="170"/>
      <c r="L1444" s="113"/>
      <c r="M1444" s="114"/>
      <c r="N1444" s="113"/>
      <c r="O1444" s="113"/>
      <c r="P1444" s="113"/>
      <c r="Q1444" s="113"/>
      <c r="R1444" s="113"/>
      <c r="S1444" s="113"/>
      <c r="T1444" s="113"/>
      <c r="U1444" s="113"/>
      <c r="V1444" s="113"/>
      <c r="W1444" s="113"/>
    </row>
    <row r="1445" spans="1:23" s="115" customFormat="1" ht="13.5" customHeight="1">
      <c r="A1445" s="111">
        <v>2018</v>
      </c>
      <c r="B1445" s="111">
        <v>4</v>
      </c>
      <c r="C1445" s="170" t="s">
        <v>91</v>
      </c>
      <c r="D1445" s="615" t="s">
        <v>92</v>
      </c>
      <c r="E1445" s="107" t="s">
        <v>222</v>
      </c>
      <c r="F1445" s="581">
        <v>43163</v>
      </c>
      <c r="G1445" s="170" t="s">
        <v>2555</v>
      </c>
      <c r="H1445" s="111">
        <v>10</v>
      </c>
      <c r="I1445" s="115" t="s">
        <v>1380</v>
      </c>
      <c r="J1445" s="170"/>
      <c r="L1445" s="113"/>
      <c r="M1445" s="114"/>
      <c r="N1445" s="113"/>
      <c r="O1445" s="113"/>
      <c r="P1445" s="113"/>
      <c r="Q1445" s="113"/>
      <c r="R1445" s="113"/>
      <c r="S1445" s="113"/>
      <c r="T1445" s="113"/>
      <c r="U1445" s="113"/>
      <c r="V1445" s="113"/>
      <c r="W1445" s="113"/>
    </row>
    <row r="1446" spans="1:23" s="115" customFormat="1" ht="13.5" customHeight="1">
      <c r="A1446" s="111">
        <v>2018</v>
      </c>
      <c r="B1446" s="111">
        <v>4</v>
      </c>
      <c r="C1446" s="170" t="s">
        <v>91</v>
      </c>
      <c r="D1446" s="615" t="s">
        <v>92</v>
      </c>
      <c r="E1446" s="107" t="s">
        <v>222</v>
      </c>
      <c r="F1446" s="581">
        <v>43163</v>
      </c>
      <c r="G1446" s="170" t="s">
        <v>2556</v>
      </c>
      <c r="H1446" s="111">
        <v>10</v>
      </c>
      <c r="I1446" s="115" t="s">
        <v>1382</v>
      </c>
      <c r="J1446" s="170"/>
      <c r="L1446" s="113"/>
      <c r="M1446" s="114"/>
      <c r="N1446" s="113"/>
      <c r="O1446" s="113"/>
      <c r="P1446" s="113"/>
      <c r="Q1446" s="113"/>
      <c r="R1446" s="113"/>
      <c r="S1446" s="113"/>
      <c r="T1446" s="113"/>
      <c r="U1446" s="113"/>
      <c r="V1446" s="113"/>
      <c r="W1446" s="113"/>
    </row>
    <row r="1447" spans="1:23" s="115" customFormat="1" ht="13.5" customHeight="1">
      <c r="A1447" s="111">
        <v>2018</v>
      </c>
      <c r="B1447" s="111">
        <v>4</v>
      </c>
      <c r="C1447" s="170" t="s">
        <v>91</v>
      </c>
      <c r="D1447" s="615" t="s">
        <v>92</v>
      </c>
      <c r="E1447" s="107" t="s">
        <v>222</v>
      </c>
      <c r="F1447" s="581">
        <v>43163</v>
      </c>
      <c r="G1447" s="170" t="s">
        <v>2557</v>
      </c>
      <c r="H1447" s="111">
        <v>10</v>
      </c>
      <c r="I1447" s="115" t="s">
        <v>1384</v>
      </c>
      <c r="J1447" s="170"/>
      <c r="L1447" s="113"/>
      <c r="M1447" s="114"/>
      <c r="N1447" s="113"/>
      <c r="O1447" s="113"/>
      <c r="P1447" s="113"/>
      <c r="Q1447" s="113"/>
      <c r="R1447" s="113"/>
      <c r="S1447" s="113"/>
      <c r="T1447" s="113"/>
      <c r="U1447" s="113"/>
      <c r="V1447" s="113"/>
      <c r="W1447" s="113"/>
    </row>
    <row r="1448" spans="1:23" s="115" customFormat="1" ht="13.5" customHeight="1">
      <c r="A1448" s="111">
        <v>2018</v>
      </c>
      <c r="B1448" s="111">
        <v>4</v>
      </c>
      <c r="C1448" s="170" t="s">
        <v>91</v>
      </c>
      <c r="D1448" s="615" t="s">
        <v>92</v>
      </c>
      <c r="E1448" s="107" t="s">
        <v>222</v>
      </c>
      <c r="F1448" s="581">
        <v>43163</v>
      </c>
      <c r="G1448" s="170" t="s">
        <v>2558</v>
      </c>
      <c r="H1448" s="111">
        <v>10</v>
      </c>
      <c r="I1448" s="115" t="s">
        <v>1386</v>
      </c>
      <c r="J1448" s="170"/>
      <c r="L1448" s="113"/>
      <c r="M1448" s="114"/>
      <c r="N1448" s="113"/>
      <c r="O1448" s="113"/>
      <c r="P1448" s="113"/>
      <c r="Q1448" s="113"/>
      <c r="R1448" s="113"/>
      <c r="S1448" s="113"/>
      <c r="T1448" s="113"/>
      <c r="U1448" s="113"/>
      <c r="V1448" s="113"/>
      <c r="W1448" s="113"/>
    </row>
    <row r="1449" spans="1:23" s="115" customFormat="1" ht="13.5" customHeight="1">
      <c r="A1449" s="111">
        <v>2018</v>
      </c>
      <c r="B1449" s="111">
        <v>4</v>
      </c>
      <c r="C1449" s="170" t="s">
        <v>91</v>
      </c>
      <c r="D1449" s="615" t="s">
        <v>92</v>
      </c>
      <c r="E1449" s="107" t="s">
        <v>222</v>
      </c>
      <c r="F1449" s="581">
        <v>43163</v>
      </c>
      <c r="G1449" s="170" t="s">
        <v>1387</v>
      </c>
      <c r="H1449" s="111">
        <v>3</v>
      </c>
      <c r="I1449" s="115" t="s">
        <v>1388</v>
      </c>
      <c r="J1449" s="170"/>
      <c r="L1449" s="113"/>
      <c r="M1449" s="114"/>
      <c r="N1449" s="113"/>
      <c r="O1449" s="113"/>
      <c r="P1449" s="113"/>
      <c r="Q1449" s="113"/>
      <c r="R1449" s="113"/>
      <c r="S1449" s="113"/>
      <c r="T1449" s="113"/>
      <c r="U1449" s="113"/>
      <c r="V1449" s="113"/>
      <c r="W1449" s="113"/>
    </row>
    <row r="1450" spans="1:23" s="115" customFormat="1">
      <c r="A1450" s="111">
        <v>2018</v>
      </c>
      <c r="B1450" s="111">
        <v>5</v>
      </c>
      <c r="C1450" s="170" t="s">
        <v>91</v>
      </c>
      <c r="D1450" s="115" t="s">
        <v>92</v>
      </c>
      <c r="E1450" s="115" t="s">
        <v>227</v>
      </c>
      <c r="F1450" s="584">
        <v>43240</v>
      </c>
      <c r="G1450" s="136" t="s">
        <v>2559</v>
      </c>
      <c r="H1450" s="111">
        <v>10</v>
      </c>
      <c r="I1450" s="115" t="s">
        <v>1390</v>
      </c>
      <c r="L1450" s="113"/>
      <c r="M1450" s="113"/>
      <c r="N1450" s="113"/>
      <c r="O1450" s="113"/>
      <c r="P1450" s="113"/>
      <c r="Q1450" s="113"/>
      <c r="R1450" s="113"/>
      <c r="S1450" s="113"/>
      <c r="T1450" s="113"/>
      <c r="U1450" s="113"/>
      <c r="V1450" s="113"/>
      <c r="W1450" s="113"/>
    </row>
    <row r="1451" spans="1:23" s="115" customFormat="1">
      <c r="A1451" s="111">
        <v>2018</v>
      </c>
      <c r="B1451" s="111">
        <v>5</v>
      </c>
      <c r="C1451" s="170" t="s">
        <v>91</v>
      </c>
      <c r="D1451" s="115" t="s">
        <v>92</v>
      </c>
      <c r="E1451" s="115" t="s">
        <v>227</v>
      </c>
      <c r="F1451" s="584">
        <v>43240</v>
      </c>
      <c r="G1451" s="136" t="s">
        <v>2552</v>
      </c>
      <c r="H1451" s="111">
        <v>10</v>
      </c>
      <c r="I1451" s="115" t="s">
        <v>1392</v>
      </c>
      <c r="L1451" s="113"/>
      <c r="M1451" s="113"/>
      <c r="N1451" s="113"/>
      <c r="O1451" s="113"/>
      <c r="P1451" s="113"/>
      <c r="Q1451" s="113"/>
      <c r="R1451" s="113"/>
      <c r="S1451" s="113"/>
      <c r="T1451" s="113"/>
      <c r="U1451" s="113"/>
      <c r="V1451" s="113"/>
      <c r="W1451" s="113"/>
    </row>
    <row r="1452" spans="1:23" s="115" customFormat="1">
      <c r="A1452" s="111">
        <v>2018</v>
      </c>
      <c r="B1452" s="111">
        <v>5</v>
      </c>
      <c r="C1452" s="170" t="s">
        <v>91</v>
      </c>
      <c r="D1452" s="115" t="s">
        <v>92</v>
      </c>
      <c r="E1452" s="170" t="s">
        <v>370</v>
      </c>
      <c r="F1452" s="581">
        <v>43247</v>
      </c>
      <c r="G1452" s="170" t="s">
        <v>2560</v>
      </c>
      <c r="H1452" s="111">
        <v>15</v>
      </c>
      <c r="I1452" s="115" t="s">
        <v>1157</v>
      </c>
      <c r="L1452" s="113"/>
      <c r="M1452" s="113"/>
      <c r="N1452" s="113"/>
      <c r="O1452" s="113"/>
      <c r="P1452" s="113"/>
      <c r="Q1452" s="113"/>
      <c r="R1452" s="113"/>
      <c r="S1452" s="113"/>
      <c r="T1452" s="113"/>
      <c r="U1452" s="113"/>
      <c r="V1452" s="113"/>
      <c r="W1452" s="113"/>
    </row>
    <row r="1453" spans="1:23" s="115" customFormat="1">
      <c r="A1453" s="111">
        <v>2018</v>
      </c>
      <c r="B1453" s="111">
        <v>5</v>
      </c>
      <c r="C1453" s="170" t="s">
        <v>91</v>
      </c>
      <c r="D1453" s="115" t="s">
        <v>92</v>
      </c>
      <c r="E1453" s="170" t="s">
        <v>370</v>
      </c>
      <c r="F1453" s="581">
        <v>43247</v>
      </c>
      <c r="G1453" s="170" t="s">
        <v>2561</v>
      </c>
      <c r="H1453" s="111">
        <v>5</v>
      </c>
      <c r="I1453" s="115" t="s">
        <v>965</v>
      </c>
      <c r="L1453" s="113"/>
      <c r="M1453" s="113"/>
      <c r="N1453" s="113"/>
      <c r="O1453" s="113"/>
      <c r="P1453" s="113"/>
      <c r="Q1453" s="113"/>
      <c r="R1453" s="113"/>
      <c r="S1453" s="113"/>
      <c r="T1453" s="113"/>
      <c r="U1453" s="113"/>
      <c r="V1453" s="113"/>
      <c r="W1453" s="113"/>
    </row>
    <row r="1454" spans="1:23" s="115" customFormat="1">
      <c r="A1454" s="111">
        <v>2018</v>
      </c>
      <c r="B1454" s="111">
        <v>5</v>
      </c>
      <c r="C1454" s="170" t="s">
        <v>91</v>
      </c>
      <c r="D1454" s="115" t="s">
        <v>92</v>
      </c>
      <c r="E1454" s="170" t="s">
        <v>370</v>
      </c>
      <c r="F1454" s="581">
        <v>43247</v>
      </c>
      <c r="G1454" s="170" t="s">
        <v>2562</v>
      </c>
      <c r="H1454" s="111">
        <v>5</v>
      </c>
      <c r="I1454" s="115" t="s">
        <v>778</v>
      </c>
      <c r="L1454" s="113"/>
      <c r="M1454" s="113"/>
      <c r="N1454" s="113"/>
      <c r="O1454" s="113"/>
      <c r="P1454" s="113"/>
      <c r="Q1454" s="113"/>
      <c r="R1454" s="113"/>
      <c r="S1454" s="113"/>
      <c r="T1454" s="113"/>
      <c r="U1454" s="113"/>
      <c r="V1454" s="113"/>
      <c r="W1454" s="113"/>
    </row>
    <row r="1455" spans="1:23">
      <c r="A1455" s="111">
        <v>2018</v>
      </c>
      <c r="B1455" s="111">
        <v>9</v>
      </c>
      <c r="C1455" s="170" t="s">
        <v>91</v>
      </c>
      <c r="D1455" s="171" t="s">
        <v>92</v>
      </c>
      <c r="E1455" s="107" t="s">
        <v>265</v>
      </c>
      <c r="F1455" s="581">
        <v>43352</v>
      </c>
      <c r="G1455" s="107" t="s">
        <v>2563</v>
      </c>
      <c r="H1455" s="172">
        <v>3</v>
      </c>
      <c r="I1455" s="107" t="s">
        <v>1269</v>
      </c>
      <c r="J1455" s="88">
        <v>10</v>
      </c>
      <c r="K1455" s="90" t="s">
        <v>3260</v>
      </c>
      <c r="M1455" s="2"/>
    </row>
    <row r="1456" spans="1:23">
      <c r="A1456" s="111">
        <v>2018</v>
      </c>
      <c r="B1456" s="111">
        <v>9</v>
      </c>
      <c r="C1456" s="170" t="s">
        <v>91</v>
      </c>
      <c r="D1456" s="171" t="s">
        <v>92</v>
      </c>
      <c r="E1456" s="107" t="s">
        <v>265</v>
      </c>
      <c r="F1456" s="581">
        <v>43352</v>
      </c>
      <c r="G1456" s="107" t="s">
        <v>2564</v>
      </c>
      <c r="H1456" s="172">
        <v>3</v>
      </c>
      <c r="I1456" s="107" t="s">
        <v>339</v>
      </c>
      <c r="J1456" s="88">
        <v>7</v>
      </c>
      <c r="K1456" s="90" t="s">
        <v>3261</v>
      </c>
      <c r="M1456" s="2"/>
    </row>
    <row r="1457" spans="1:25">
      <c r="A1457" s="111">
        <v>2018</v>
      </c>
      <c r="B1457" s="111">
        <v>9</v>
      </c>
      <c r="C1457" s="170" t="s">
        <v>91</v>
      </c>
      <c r="D1457" s="171" t="s">
        <v>92</v>
      </c>
      <c r="E1457" s="107" t="s">
        <v>265</v>
      </c>
      <c r="F1457" s="581">
        <v>43352</v>
      </c>
      <c r="G1457" s="107" t="s">
        <v>2565</v>
      </c>
      <c r="H1457" s="172">
        <v>7</v>
      </c>
      <c r="I1457" s="107" t="s">
        <v>1274</v>
      </c>
      <c r="J1457" s="88">
        <v>3</v>
      </c>
      <c r="K1457" s="90" t="s">
        <v>3262</v>
      </c>
      <c r="M1457" s="2"/>
    </row>
    <row r="1458" spans="1:25">
      <c r="A1458" s="111">
        <v>2018</v>
      </c>
      <c r="B1458" s="111">
        <v>9</v>
      </c>
      <c r="C1458" s="170" t="s">
        <v>91</v>
      </c>
      <c r="D1458" s="171" t="s">
        <v>92</v>
      </c>
      <c r="E1458" s="107" t="s">
        <v>265</v>
      </c>
      <c r="F1458" s="581">
        <v>43352</v>
      </c>
      <c r="G1458" s="107" t="s">
        <v>2566</v>
      </c>
      <c r="H1458" s="172">
        <v>7</v>
      </c>
      <c r="I1458" s="107" t="s">
        <v>1400</v>
      </c>
      <c r="J1458" s="88">
        <v>10</v>
      </c>
      <c r="K1458" s="90" t="s">
        <v>3263</v>
      </c>
      <c r="M1458" s="2"/>
    </row>
    <row r="1459" spans="1:25">
      <c r="A1459" s="111">
        <v>2018</v>
      </c>
      <c r="B1459" s="111">
        <v>9</v>
      </c>
      <c r="C1459" s="170" t="s">
        <v>91</v>
      </c>
      <c r="D1459" s="171" t="s">
        <v>92</v>
      </c>
      <c r="E1459" s="107" t="s">
        <v>265</v>
      </c>
      <c r="F1459" s="581">
        <v>43352</v>
      </c>
      <c r="G1459" s="107" t="s">
        <v>2567</v>
      </c>
      <c r="H1459" s="172">
        <v>10</v>
      </c>
      <c r="I1459" s="107" t="s">
        <v>1278</v>
      </c>
      <c r="J1459" s="88">
        <v>7</v>
      </c>
      <c r="K1459" s="90" t="s">
        <v>3264</v>
      </c>
      <c r="M1459" s="2"/>
    </row>
    <row r="1460" spans="1:25" ht="13.5" customHeight="1">
      <c r="A1460" s="111">
        <v>2018</v>
      </c>
      <c r="B1460" s="199"/>
      <c r="C1460" s="152"/>
      <c r="D1460" s="583"/>
      <c r="E1460" s="116"/>
      <c r="F1460" s="567"/>
      <c r="G1460" s="152"/>
      <c r="H1460" s="111">
        <f>SUM(H1444:H1459)</f>
        <v>121</v>
      </c>
      <c r="I1460" s="340"/>
      <c r="J1460" s="152"/>
      <c r="M1460" s="349"/>
      <c r="Q1460" s="271"/>
      <c r="R1460" s="271"/>
    </row>
    <row r="1461" spans="1:25" ht="13.5" customHeight="1">
      <c r="A1461" s="129" t="s">
        <v>46</v>
      </c>
      <c r="B1461" s="129"/>
      <c r="C1461" s="146"/>
      <c r="D1461" s="585" t="s">
        <v>1424</v>
      </c>
      <c r="E1461" s="125"/>
      <c r="F1461" s="571"/>
      <c r="G1461" s="146"/>
      <c r="H1461" s="129">
        <f>H1424+H1443+H1460</f>
        <v>285</v>
      </c>
      <c r="I1461" s="573"/>
      <c r="M1461" s="93"/>
    </row>
    <row r="1462" spans="1:25" ht="13.5" customHeight="1">
      <c r="A1462" s="133"/>
      <c r="D1462" s="586"/>
      <c r="E1462" s="73"/>
      <c r="G1462" s="88"/>
      <c r="H1462" s="133"/>
      <c r="I1462" s="90"/>
      <c r="M1462" s="93"/>
    </row>
    <row r="1463" spans="1:25" s="371" customFormat="1" ht="13.5" customHeight="1">
      <c r="A1463" s="692">
        <v>2016</v>
      </c>
      <c r="B1463" s="693">
        <v>10</v>
      </c>
      <c r="C1463" s="367" t="s">
        <v>164</v>
      </c>
      <c r="D1463" s="367" t="s">
        <v>1639</v>
      </c>
      <c r="E1463" s="694" t="s">
        <v>2699</v>
      </c>
      <c r="F1463" s="694">
        <v>42665</v>
      </c>
      <c r="G1463" s="364" t="s">
        <v>3265</v>
      </c>
      <c r="H1463" s="695">
        <v>5</v>
      </c>
      <c r="I1463" s="371" t="s">
        <v>236</v>
      </c>
      <c r="J1463" s="367"/>
      <c r="K1463" s="371" t="s">
        <v>2978</v>
      </c>
      <c r="L1463" s="369"/>
      <c r="M1463" s="370"/>
      <c r="N1463" s="369"/>
      <c r="O1463" s="369"/>
      <c r="P1463" s="369"/>
      <c r="Q1463" s="369"/>
      <c r="R1463" s="369"/>
      <c r="S1463" s="369"/>
      <c r="T1463" s="369"/>
      <c r="U1463" s="369"/>
      <c r="V1463" s="369"/>
      <c r="W1463" s="369"/>
    </row>
    <row r="1464" spans="1:25" s="371" customFormat="1" ht="13.5" customHeight="1">
      <c r="A1464" s="692">
        <v>2016</v>
      </c>
      <c r="B1464" s="693"/>
      <c r="C1464" s="367"/>
      <c r="D1464" s="367"/>
      <c r="E1464" s="694"/>
      <c r="F1464" s="694"/>
      <c r="G1464" s="364"/>
      <c r="H1464" s="695">
        <v>5</v>
      </c>
      <c r="J1464" s="367"/>
      <c r="L1464" s="369"/>
      <c r="M1464" s="370"/>
      <c r="N1464" s="369"/>
      <c r="O1464" s="369"/>
      <c r="P1464" s="369"/>
      <c r="Q1464" s="369"/>
      <c r="R1464" s="369"/>
      <c r="S1464" s="369"/>
      <c r="T1464" s="369"/>
      <c r="U1464" s="369"/>
      <c r="V1464" s="369"/>
      <c r="W1464" s="369"/>
    </row>
    <row r="1465" spans="1:25" ht="13.5" customHeight="1">
      <c r="A1465" s="569" t="s">
        <v>46</v>
      </c>
      <c r="B1465" s="129"/>
      <c r="C1465" s="146"/>
      <c r="D1465" s="146" t="s">
        <v>3266</v>
      </c>
      <c r="E1465" s="571"/>
      <c r="F1465" s="571"/>
      <c r="G1465" s="125"/>
      <c r="H1465" s="264">
        <f>H1464</f>
        <v>5</v>
      </c>
      <c r="I1465" s="573"/>
      <c r="M1465" s="93"/>
    </row>
    <row r="1466" spans="1:25" ht="13.5" customHeight="1">
      <c r="E1466" s="86"/>
      <c r="G1466" s="73"/>
      <c r="I1466" s="90"/>
      <c r="M1466" s="93"/>
    </row>
    <row r="1467" spans="1:25" ht="13.5" customHeight="1">
      <c r="A1467" s="613">
        <v>2016</v>
      </c>
      <c r="B1467" s="341">
        <v>3</v>
      </c>
      <c r="C1467" s="269" t="s">
        <v>91</v>
      </c>
      <c r="D1467" s="269" t="s">
        <v>127</v>
      </c>
      <c r="E1467" s="576" t="s">
        <v>64</v>
      </c>
      <c r="F1467" s="576">
        <v>42441</v>
      </c>
      <c r="G1467" s="266" t="s">
        <v>3267</v>
      </c>
      <c r="H1467" s="277">
        <v>5</v>
      </c>
      <c r="I1467" s="372" t="s">
        <v>352</v>
      </c>
      <c r="J1467" s="269"/>
      <c r="L1467" s="271"/>
      <c r="M1467" s="262"/>
      <c r="N1467" s="271"/>
      <c r="O1467" s="271"/>
      <c r="P1467" s="271"/>
      <c r="Q1467" s="271"/>
      <c r="R1467" s="271"/>
      <c r="S1467" s="271"/>
      <c r="T1467" s="271"/>
      <c r="U1467" s="271"/>
      <c r="V1467" s="271"/>
      <c r="W1467" s="271"/>
      <c r="X1467" s="372"/>
      <c r="Y1467" s="372"/>
    </row>
    <row r="1468" spans="1:25" ht="13.5" customHeight="1">
      <c r="A1468" s="613">
        <v>2016</v>
      </c>
      <c r="B1468" s="341">
        <v>3</v>
      </c>
      <c r="C1468" s="269" t="s">
        <v>91</v>
      </c>
      <c r="D1468" s="269" t="s">
        <v>127</v>
      </c>
      <c r="E1468" s="576" t="s">
        <v>68</v>
      </c>
      <c r="F1468" s="576">
        <v>42448</v>
      </c>
      <c r="G1468" s="266" t="s">
        <v>3267</v>
      </c>
      <c r="H1468" s="277">
        <v>10</v>
      </c>
      <c r="I1468" s="372" t="s">
        <v>626</v>
      </c>
      <c r="J1468" s="269"/>
      <c r="L1468" s="271"/>
      <c r="M1468" s="701"/>
      <c r="N1468" s="271"/>
      <c r="O1468" s="271"/>
      <c r="P1468" s="271"/>
      <c r="Q1468" s="271"/>
      <c r="R1468" s="271"/>
      <c r="S1468" s="271"/>
      <c r="T1468" s="271"/>
      <c r="U1468" s="271"/>
      <c r="V1468" s="271"/>
      <c r="W1468" s="271"/>
      <c r="X1468" s="372"/>
      <c r="Y1468" s="372"/>
    </row>
    <row r="1469" spans="1:25" ht="13.5" customHeight="1">
      <c r="A1469" s="613">
        <v>2016</v>
      </c>
      <c r="B1469" s="341">
        <v>3</v>
      </c>
      <c r="C1469" s="269" t="s">
        <v>91</v>
      </c>
      <c r="D1469" s="269" t="s">
        <v>127</v>
      </c>
      <c r="E1469" s="576" t="s">
        <v>68</v>
      </c>
      <c r="F1469" s="576">
        <v>42448</v>
      </c>
      <c r="G1469" s="266" t="s">
        <v>3268</v>
      </c>
      <c r="H1469" s="277">
        <v>5</v>
      </c>
      <c r="I1469" s="372" t="s">
        <v>342</v>
      </c>
      <c r="J1469" s="269"/>
      <c r="K1469" s="90" t="s">
        <v>2978</v>
      </c>
      <c r="L1469" s="271"/>
      <c r="M1469" s="262"/>
      <c r="N1469" s="374"/>
      <c r="O1469" s="271"/>
      <c r="P1469" s="271"/>
      <c r="Q1469" s="271"/>
      <c r="R1469" s="271"/>
      <c r="S1469" s="195"/>
      <c r="T1469" s="195"/>
      <c r="U1469" s="195"/>
      <c r="V1469" s="195"/>
      <c r="W1469" s="195"/>
      <c r="X1469" s="197"/>
      <c r="Y1469" s="197"/>
    </row>
    <row r="1470" spans="1:25" ht="13.5" customHeight="1">
      <c r="A1470" s="341">
        <v>2016</v>
      </c>
      <c r="B1470" s="341">
        <v>6</v>
      </c>
      <c r="C1470" s="269" t="s">
        <v>91</v>
      </c>
      <c r="D1470" s="576" t="s">
        <v>127</v>
      </c>
      <c r="E1470" s="269" t="s">
        <v>227</v>
      </c>
      <c r="F1470" s="576">
        <v>42533</v>
      </c>
      <c r="G1470" s="266" t="s">
        <v>1429</v>
      </c>
      <c r="H1470" s="341">
        <v>3</v>
      </c>
      <c r="I1470" s="372" t="s">
        <v>3269</v>
      </c>
      <c r="J1470" s="269"/>
      <c r="L1470" s="271"/>
      <c r="M1470" s="262"/>
      <c r="N1470" s="374"/>
      <c r="O1470" s="271"/>
      <c r="P1470" s="271"/>
      <c r="Q1470" s="271"/>
      <c r="R1470" s="271"/>
      <c r="S1470" s="271"/>
      <c r="T1470" s="271"/>
      <c r="U1470" s="271"/>
      <c r="V1470" s="271"/>
      <c r="W1470" s="271"/>
      <c r="X1470" s="372"/>
      <c r="Y1470" s="372"/>
    </row>
    <row r="1471" spans="1:25" ht="13.5" customHeight="1">
      <c r="A1471" s="341">
        <v>2016</v>
      </c>
      <c r="B1471" s="341"/>
      <c r="C1471" s="269"/>
      <c r="D1471" s="576"/>
      <c r="E1471" s="269"/>
      <c r="F1471" s="576"/>
      <c r="G1471" s="266"/>
      <c r="H1471" s="341">
        <f>SUM(H1467:H1470)</f>
        <v>23</v>
      </c>
      <c r="I1471" s="372"/>
      <c r="J1471" s="269"/>
      <c r="L1471" s="271"/>
      <c r="M1471" s="262"/>
      <c r="N1471" s="374"/>
      <c r="O1471" s="271"/>
      <c r="P1471" s="271"/>
      <c r="Q1471" s="271"/>
      <c r="R1471" s="271"/>
      <c r="S1471" s="271"/>
      <c r="T1471" s="271"/>
      <c r="U1471" s="271"/>
      <c r="V1471" s="271"/>
      <c r="W1471" s="271"/>
      <c r="X1471" s="372"/>
      <c r="Y1471" s="372"/>
    </row>
    <row r="1472" spans="1:25" ht="13.5" customHeight="1">
      <c r="A1472" s="565">
        <v>2017</v>
      </c>
      <c r="B1472" s="199">
        <v>3</v>
      </c>
      <c r="C1472" s="152" t="s">
        <v>91</v>
      </c>
      <c r="D1472" s="152" t="s">
        <v>127</v>
      </c>
      <c r="E1472" s="566" t="s">
        <v>222</v>
      </c>
      <c r="F1472" s="567">
        <v>42799</v>
      </c>
      <c r="G1472" s="568" t="s">
        <v>2574</v>
      </c>
      <c r="H1472" s="199">
        <v>10</v>
      </c>
      <c r="I1472" s="340" t="s">
        <v>1426</v>
      </c>
      <c r="J1472" s="152"/>
      <c r="K1472" s="340"/>
      <c r="L1472" s="261"/>
      <c r="M1472" s="189"/>
      <c r="N1472" s="271"/>
      <c r="O1472" s="271"/>
      <c r="P1472" s="271"/>
      <c r="Q1472" s="271"/>
      <c r="R1472" s="271"/>
      <c r="S1472" s="374"/>
      <c r="T1472" s="374"/>
      <c r="U1472" s="374"/>
      <c r="V1472" s="374"/>
      <c r="W1472" s="374"/>
      <c r="X1472" s="410"/>
      <c r="Y1472" s="410"/>
    </row>
    <row r="1473" spans="1:25" ht="13.5" customHeight="1">
      <c r="A1473" s="565">
        <v>2017</v>
      </c>
      <c r="B1473" s="199">
        <v>3</v>
      </c>
      <c r="C1473" s="152" t="s">
        <v>91</v>
      </c>
      <c r="D1473" s="152" t="s">
        <v>127</v>
      </c>
      <c r="E1473" s="566" t="s">
        <v>222</v>
      </c>
      <c r="F1473" s="567">
        <v>42799</v>
      </c>
      <c r="G1473" s="568" t="s">
        <v>2575</v>
      </c>
      <c r="H1473" s="199">
        <v>10</v>
      </c>
      <c r="I1473" s="340" t="s">
        <v>723</v>
      </c>
      <c r="J1473" s="152"/>
      <c r="K1473" s="340"/>
      <c r="L1473" s="261"/>
      <c r="M1473" s="189"/>
      <c r="N1473" s="271"/>
      <c r="O1473" s="374"/>
      <c r="P1473" s="374"/>
      <c r="Q1473" s="271"/>
      <c r="R1473" s="271"/>
      <c r="S1473" s="374"/>
      <c r="T1473" s="374"/>
      <c r="U1473" s="374"/>
      <c r="V1473" s="374"/>
      <c r="W1473" s="374"/>
      <c r="X1473" s="410"/>
      <c r="Y1473" s="410"/>
    </row>
    <row r="1474" spans="1:25" ht="13.5" customHeight="1">
      <c r="A1474" s="565">
        <v>2017</v>
      </c>
      <c r="B1474" s="199">
        <v>3</v>
      </c>
      <c r="C1474" s="152" t="s">
        <v>91</v>
      </c>
      <c r="D1474" s="152" t="s">
        <v>127</v>
      </c>
      <c r="E1474" s="566" t="s">
        <v>222</v>
      </c>
      <c r="F1474" s="567">
        <v>42799</v>
      </c>
      <c r="G1474" s="568" t="s">
        <v>2576</v>
      </c>
      <c r="H1474" s="199">
        <v>7</v>
      </c>
      <c r="I1474" s="340" t="s">
        <v>1430</v>
      </c>
      <c r="J1474" s="152"/>
      <c r="K1474" s="340"/>
      <c r="L1474" s="261"/>
      <c r="M1474" s="189"/>
      <c r="N1474" s="271"/>
      <c r="O1474" s="374"/>
      <c r="P1474" s="374"/>
      <c r="Q1474" s="271"/>
      <c r="R1474" s="271"/>
      <c r="S1474" s="374"/>
      <c r="T1474" s="374"/>
      <c r="U1474" s="374"/>
      <c r="V1474" s="374"/>
      <c r="W1474" s="374"/>
      <c r="X1474" s="410"/>
      <c r="Y1474" s="410"/>
    </row>
    <row r="1475" spans="1:25" ht="13.5" customHeight="1">
      <c r="A1475" s="565">
        <v>2017</v>
      </c>
      <c r="B1475" s="199"/>
      <c r="C1475" s="152"/>
      <c r="D1475" s="152"/>
      <c r="E1475" s="566"/>
      <c r="F1475" s="567"/>
      <c r="G1475" s="568"/>
      <c r="H1475" s="199">
        <f>SUM(H1472:H1474)</f>
        <v>27</v>
      </c>
      <c r="I1475" s="340"/>
      <c r="J1475" s="152"/>
      <c r="K1475" s="340"/>
      <c r="L1475" s="261"/>
      <c r="M1475" s="189"/>
      <c r="N1475" s="271"/>
      <c r="O1475" s="374"/>
      <c r="P1475" s="374"/>
      <c r="Q1475" s="271"/>
      <c r="R1475" s="271"/>
      <c r="S1475" s="374"/>
      <c r="T1475" s="374"/>
      <c r="U1475" s="374"/>
      <c r="V1475" s="374"/>
      <c r="W1475" s="374"/>
      <c r="X1475" s="410"/>
      <c r="Y1475" s="410"/>
    </row>
    <row r="1476" spans="1:25" ht="13.5" customHeight="1">
      <c r="A1476" s="579">
        <v>2018</v>
      </c>
      <c r="B1476" s="111">
        <v>4</v>
      </c>
      <c r="C1476" s="170" t="s">
        <v>91</v>
      </c>
      <c r="D1476" s="170" t="s">
        <v>127</v>
      </c>
      <c r="E1476" s="580" t="s">
        <v>222</v>
      </c>
      <c r="F1476" s="581">
        <v>43163</v>
      </c>
      <c r="G1476" s="582" t="s">
        <v>2577</v>
      </c>
      <c r="H1476" s="111">
        <v>10</v>
      </c>
      <c r="I1476" s="115" t="s">
        <v>1426</v>
      </c>
      <c r="J1476" s="152"/>
      <c r="K1476" s="340"/>
      <c r="L1476" s="261"/>
      <c r="M1476" s="189"/>
      <c r="N1476" s="271"/>
      <c r="O1476" s="374"/>
      <c r="P1476" s="374"/>
      <c r="Q1476" s="271"/>
      <c r="R1476" s="271"/>
      <c r="S1476" s="374"/>
      <c r="T1476" s="374"/>
      <c r="U1476" s="374"/>
      <c r="V1476" s="374"/>
      <c r="W1476" s="374"/>
      <c r="X1476" s="410"/>
      <c r="Y1476" s="410"/>
    </row>
    <row r="1477" spans="1:25" ht="13.5" customHeight="1">
      <c r="A1477" s="579">
        <v>2018</v>
      </c>
      <c r="B1477" s="111">
        <v>4</v>
      </c>
      <c r="C1477" s="170" t="s">
        <v>91</v>
      </c>
      <c r="D1477" s="170" t="s">
        <v>127</v>
      </c>
      <c r="E1477" s="580" t="s">
        <v>222</v>
      </c>
      <c r="F1477" s="581">
        <v>43163</v>
      </c>
      <c r="G1477" s="582" t="s">
        <v>2578</v>
      </c>
      <c r="H1477" s="111">
        <v>3</v>
      </c>
      <c r="I1477" s="115" t="s">
        <v>1428</v>
      </c>
      <c r="J1477" s="152"/>
      <c r="K1477" s="340"/>
      <c r="L1477" s="261"/>
      <c r="M1477" s="189"/>
      <c r="N1477" s="271"/>
      <c r="O1477" s="374"/>
      <c r="P1477" s="374"/>
      <c r="Q1477" s="271"/>
      <c r="R1477" s="271"/>
      <c r="S1477" s="374"/>
      <c r="T1477" s="374"/>
      <c r="U1477" s="374"/>
      <c r="V1477" s="374"/>
      <c r="W1477" s="374"/>
      <c r="X1477" s="410"/>
      <c r="Y1477" s="410"/>
    </row>
    <row r="1478" spans="1:25" ht="13.5" customHeight="1">
      <c r="A1478" s="579">
        <v>2018</v>
      </c>
      <c r="B1478" s="111">
        <v>4</v>
      </c>
      <c r="C1478" s="170" t="s">
        <v>91</v>
      </c>
      <c r="D1478" s="170" t="s">
        <v>127</v>
      </c>
      <c r="E1478" s="580" t="s">
        <v>222</v>
      </c>
      <c r="F1478" s="581">
        <v>43163</v>
      </c>
      <c r="G1478" s="582" t="s">
        <v>2579</v>
      </c>
      <c r="H1478" s="111">
        <v>7</v>
      </c>
      <c r="I1478" s="115" t="s">
        <v>1430</v>
      </c>
      <c r="J1478" s="152"/>
      <c r="K1478" s="340"/>
      <c r="L1478" s="261"/>
      <c r="M1478" s="189"/>
      <c r="N1478" s="271"/>
      <c r="O1478" s="374"/>
      <c r="P1478" s="374"/>
      <c r="Q1478" s="271"/>
      <c r="R1478" s="271"/>
      <c r="S1478" s="374"/>
      <c r="T1478" s="374"/>
      <c r="U1478" s="374"/>
      <c r="V1478" s="374"/>
      <c r="W1478" s="374"/>
      <c r="X1478" s="410"/>
      <c r="Y1478" s="410"/>
    </row>
    <row r="1479" spans="1:25" s="115" customFormat="1" ht="13.5" customHeight="1">
      <c r="A1479" s="111">
        <v>2018</v>
      </c>
      <c r="B1479" s="111">
        <v>5</v>
      </c>
      <c r="C1479" s="170" t="s">
        <v>91</v>
      </c>
      <c r="D1479" s="115" t="s">
        <v>127</v>
      </c>
      <c r="E1479" s="115" t="s">
        <v>227</v>
      </c>
      <c r="F1479" s="584">
        <v>43240</v>
      </c>
      <c r="G1479" s="136" t="s">
        <v>2580</v>
      </c>
      <c r="H1479" s="111">
        <v>3</v>
      </c>
      <c r="I1479" s="115" t="s">
        <v>1432</v>
      </c>
      <c r="L1479" s="113"/>
      <c r="M1479" s="113"/>
      <c r="N1479" s="113"/>
      <c r="O1479" s="113"/>
      <c r="P1479" s="113"/>
      <c r="Q1479" s="113"/>
      <c r="R1479" s="113"/>
      <c r="S1479" s="113"/>
      <c r="T1479" s="113"/>
      <c r="U1479" s="113"/>
      <c r="V1479" s="113"/>
      <c r="W1479" s="113"/>
    </row>
    <row r="1480" spans="1:25" ht="13.5" customHeight="1">
      <c r="A1480" s="579">
        <v>2018</v>
      </c>
      <c r="B1480" s="199"/>
      <c r="C1480" s="152"/>
      <c r="D1480" s="152"/>
      <c r="E1480" s="566"/>
      <c r="F1480" s="567"/>
      <c r="G1480" s="568"/>
      <c r="H1480" s="111">
        <f>SUM(H1476:H1479)</f>
        <v>23</v>
      </c>
      <c r="I1480" s="340"/>
      <c r="J1480" s="152"/>
      <c r="K1480" s="340"/>
      <c r="L1480" s="261"/>
      <c r="M1480" s="189"/>
      <c r="N1480" s="271"/>
      <c r="O1480" s="374"/>
      <c r="P1480" s="374"/>
      <c r="Q1480" s="271"/>
      <c r="R1480" s="271"/>
      <c r="S1480" s="374"/>
      <c r="T1480" s="374"/>
      <c r="U1480" s="374"/>
      <c r="V1480" s="374"/>
      <c r="W1480" s="374"/>
      <c r="X1480" s="410"/>
      <c r="Y1480" s="410"/>
    </row>
    <row r="1481" spans="1:25" ht="13.5" customHeight="1">
      <c r="A1481" s="569" t="s">
        <v>46</v>
      </c>
      <c r="B1481" s="129"/>
      <c r="C1481" s="146"/>
      <c r="D1481" s="146" t="s">
        <v>1435</v>
      </c>
      <c r="E1481" s="570"/>
      <c r="F1481" s="571"/>
      <c r="G1481" s="572"/>
      <c r="H1481" s="129">
        <f>H1471+H1475+H1480</f>
        <v>73</v>
      </c>
      <c r="I1481" s="573"/>
      <c r="M1481" s="93"/>
    </row>
    <row r="1482" spans="1:25" ht="13.5" customHeight="1">
      <c r="E1482" s="574"/>
      <c r="G1482" s="575"/>
      <c r="H1482" s="133"/>
      <c r="I1482" s="90"/>
      <c r="M1482" s="93"/>
    </row>
    <row r="1483" spans="1:25" ht="13.5" customHeight="1">
      <c r="A1483" s="588">
        <v>2016</v>
      </c>
      <c r="B1483" s="587">
        <v>2</v>
      </c>
      <c r="C1483" s="589" t="s">
        <v>91</v>
      </c>
      <c r="D1483" s="590" t="s">
        <v>1640</v>
      </c>
      <c r="E1483" s="589" t="s">
        <v>58</v>
      </c>
      <c r="F1483" s="590">
        <v>42414</v>
      </c>
      <c r="G1483" s="592" t="s">
        <v>3270</v>
      </c>
      <c r="H1483" s="621">
        <v>5</v>
      </c>
      <c r="I1483" s="589" t="s">
        <v>670</v>
      </c>
      <c r="J1483" s="589"/>
      <c r="K1483" s="2"/>
      <c r="L1483" s="271"/>
      <c r="M1483" s="93"/>
      <c r="N1483" s="195"/>
      <c r="O1483" s="271"/>
      <c r="P1483" s="271"/>
      <c r="Q1483" s="374"/>
      <c r="R1483" s="374"/>
    </row>
    <row r="1484" spans="1:25" ht="13.5" customHeight="1">
      <c r="A1484" s="588">
        <v>2016</v>
      </c>
      <c r="B1484" s="588">
        <v>3</v>
      </c>
      <c r="C1484" s="589" t="s">
        <v>91</v>
      </c>
      <c r="D1484" s="589" t="s">
        <v>1640</v>
      </c>
      <c r="E1484" s="589" t="s">
        <v>222</v>
      </c>
      <c r="F1484" s="590">
        <v>42435</v>
      </c>
      <c r="G1484" s="592" t="s">
        <v>3270</v>
      </c>
      <c r="H1484" s="621">
        <v>10</v>
      </c>
      <c r="I1484" s="271" t="s">
        <v>3271</v>
      </c>
      <c r="J1484" s="589"/>
      <c r="K1484" s="2"/>
      <c r="L1484" s="271"/>
      <c r="M1484" s="262"/>
      <c r="N1484" s="271"/>
      <c r="O1484" s="271"/>
      <c r="P1484" s="271"/>
      <c r="Q1484" s="374"/>
      <c r="R1484" s="374"/>
    </row>
    <row r="1485" spans="1:25" ht="13.5" customHeight="1">
      <c r="A1485" s="587">
        <v>2016</v>
      </c>
      <c r="B1485" s="588">
        <v>3</v>
      </c>
      <c r="C1485" s="589" t="s">
        <v>91</v>
      </c>
      <c r="D1485" s="589" t="s">
        <v>1640</v>
      </c>
      <c r="E1485" s="590" t="s">
        <v>222</v>
      </c>
      <c r="F1485" s="590">
        <v>42435</v>
      </c>
      <c r="G1485" s="592" t="s">
        <v>3272</v>
      </c>
      <c r="H1485" s="621">
        <v>3</v>
      </c>
      <c r="I1485" s="271" t="s">
        <v>861</v>
      </c>
      <c r="J1485" s="589"/>
      <c r="K1485" s="2"/>
      <c r="L1485" s="2" t="s">
        <v>2894</v>
      </c>
      <c r="M1485" s="93"/>
      <c r="N1485" s="271"/>
      <c r="O1485" s="271"/>
      <c r="P1485" s="271"/>
      <c r="Q1485" s="374"/>
      <c r="R1485" s="374"/>
    </row>
    <row r="1486" spans="1:25" ht="13.5" customHeight="1">
      <c r="A1486" s="587">
        <v>2016</v>
      </c>
      <c r="B1486" s="588"/>
      <c r="C1486" s="589"/>
      <c r="D1486" s="589"/>
      <c r="E1486" s="590"/>
      <c r="F1486" s="590"/>
      <c r="G1486" s="592"/>
      <c r="H1486" s="621">
        <f>SUM(H1483:H1485)</f>
        <v>18</v>
      </c>
      <c r="I1486" s="271"/>
      <c r="J1486" s="589"/>
      <c r="K1486" s="2"/>
      <c r="L1486" s="271"/>
      <c r="M1486" s="93"/>
      <c r="N1486" s="271"/>
      <c r="O1486" s="271"/>
      <c r="P1486" s="271"/>
      <c r="Q1486" s="374"/>
      <c r="R1486" s="374"/>
    </row>
    <row r="1487" spans="1:25" ht="13.5" customHeight="1">
      <c r="A1487" s="598">
        <v>2017</v>
      </c>
      <c r="B1487" s="593">
        <v>2</v>
      </c>
      <c r="C1487" s="594" t="s">
        <v>91</v>
      </c>
      <c r="D1487" s="594" t="s">
        <v>1640</v>
      </c>
      <c r="E1487" s="597" t="s">
        <v>58</v>
      </c>
      <c r="F1487" s="597">
        <v>42778</v>
      </c>
      <c r="G1487" s="596" t="s">
        <v>2584</v>
      </c>
      <c r="H1487" s="664">
        <v>5</v>
      </c>
      <c r="I1487" s="261" t="s">
        <v>670</v>
      </c>
      <c r="J1487" s="594"/>
      <c r="K1487" s="2"/>
      <c r="L1487" s="296"/>
      <c r="M1487" s="262"/>
      <c r="N1487" s="271"/>
      <c r="O1487" s="195"/>
      <c r="P1487" s="195"/>
      <c r="Q1487" s="296"/>
      <c r="R1487" s="296"/>
      <c r="S1487" s="296"/>
      <c r="T1487" s="296"/>
      <c r="U1487" s="296"/>
      <c r="V1487" s="296"/>
      <c r="W1487" s="296"/>
      <c r="X1487" s="472"/>
      <c r="Y1487" s="472"/>
    </row>
    <row r="1488" spans="1:25" ht="13.5" customHeight="1">
      <c r="A1488" s="598">
        <v>2017</v>
      </c>
      <c r="B1488" s="593">
        <v>3</v>
      </c>
      <c r="C1488" s="594" t="s">
        <v>91</v>
      </c>
      <c r="D1488" s="594" t="s">
        <v>1640</v>
      </c>
      <c r="E1488" s="623" t="s">
        <v>222</v>
      </c>
      <c r="F1488" s="597">
        <v>42799</v>
      </c>
      <c r="G1488" s="624" t="s">
        <v>2585</v>
      </c>
      <c r="H1488" s="593">
        <v>3</v>
      </c>
      <c r="I1488" s="261" t="s">
        <v>2586</v>
      </c>
      <c r="J1488" s="594"/>
      <c r="K1488" s="261"/>
      <c r="L1488" s="261"/>
      <c r="M1488" s="189"/>
      <c r="N1488" s="271"/>
      <c r="O1488" s="271"/>
      <c r="P1488" s="271"/>
      <c r="Q1488" s="296"/>
      <c r="R1488" s="296"/>
      <c r="S1488" s="296"/>
      <c r="T1488" s="296"/>
      <c r="U1488" s="296"/>
      <c r="V1488" s="296"/>
      <c r="W1488" s="296"/>
      <c r="X1488" s="472"/>
      <c r="Y1488" s="472"/>
    </row>
    <row r="1489" spans="1:25" ht="13.5" customHeight="1">
      <c r="A1489" s="598">
        <v>2017</v>
      </c>
      <c r="B1489" s="593"/>
      <c r="C1489" s="594"/>
      <c r="D1489" s="594"/>
      <c r="E1489" s="623"/>
      <c r="F1489" s="597"/>
      <c r="G1489" s="624"/>
      <c r="H1489" s="593">
        <f>SUM(H1487:H1488)</f>
        <v>8</v>
      </c>
      <c r="I1489" s="261"/>
      <c r="J1489" s="594"/>
      <c r="K1489" s="261"/>
      <c r="L1489" s="261"/>
      <c r="M1489" s="189"/>
      <c r="N1489" s="271"/>
      <c r="O1489" s="271"/>
      <c r="P1489" s="271"/>
      <c r="Q1489" s="296"/>
      <c r="R1489" s="296"/>
      <c r="S1489" s="296"/>
      <c r="T1489" s="296"/>
      <c r="U1489" s="296"/>
      <c r="V1489" s="296"/>
      <c r="W1489" s="296"/>
      <c r="X1489" s="472"/>
      <c r="Y1489" s="472"/>
    </row>
    <row r="1490" spans="1:25" ht="13.5" customHeight="1">
      <c r="A1490" s="569" t="s">
        <v>46</v>
      </c>
      <c r="B1490" s="129"/>
      <c r="C1490" s="146"/>
      <c r="D1490" s="146" t="s">
        <v>2587</v>
      </c>
      <c r="E1490" s="570"/>
      <c r="F1490" s="571"/>
      <c r="G1490" s="572"/>
      <c r="H1490" s="129">
        <f>H1486+H1489</f>
        <v>26</v>
      </c>
      <c r="I1490" s="573"/>
      <c r="M1490" s="93"/>
    </row>
    <row r="1491" spans="1:25" ht="13.5" customHeight="1">
      <c r="E1491" s="574"/>
      <c r="G1491" s="575"/>
      <c r="H1491" s="133"/>
      <c r="I1491" s="90"/>
      <c r="M1491" s="93"/>
    </row>
    <row r="1492" spans="1:25" ht="13.5" customHeight="1">
      <c r="A1492" s="565">
        <v>2017</v>
      </c>
      <c r="B1492" s="199">
        <v>2</v>
      </c>
      <c r="C1492" s="152" t="s">
        <v>129</v>
      </c>
      <c r="D1492" s="152" t="s">
        <v>158</v>
      </c>
      <c r="E1492" s="567" t="s">
        <v>58</v>
      </c>
      <c r="F1492" s="567">
        <v>42778</v>
      </c>
      <c r="G1492" s="116" t="s">
        <v>2588</v>
      </c>
      <c r="H1492" s="469">
        <v>10</v>
      </c>
      <c r="I1492" s="340" t="s">
        <v>342</v>
      </c>
      <c r="J1492" s="152"/>
      <c r="L1492" s="296"/>
      <c r="M1492" s="93"/>
      <c r="N1492" s="271"/>
      <c r="O1492" s="271"/>
      <c r="P1492" s="271"/>
      <c r="Q1492" s="296"/>
      <c r="R1492" s="296"/>
      <c r="S1492" s="296"/>
      <c r="T1492" s="296"/>
      <c r="U1492" s="296"/>
      <c r="V1492" s="296"/>
      <c r="W1492" s="296"/>
      <c r="X1492" s="472"/>
      <c r="Y1492" s="472"/>
    </row>
    <row r="1493" spans="1:25" ht="13.5" customHeight="1">
      <c r="A1493" s="565">
        <v>2017</v>
      </c>
      <c r="B1493" s="199">
        <v>2</v>
      </c>
      <c r="C1493" s="152" t="s">
        <v>129</v>
      </c>
      <c r="D1493" s="152" t="s">
        <v>158</v>
      </c>
      <c r="E1493" s="567" t="s">
        <v>55</v>
      </c>
      <c r="F1493" s="567">
        <v>42784</v>
      </c>
      <c r="G1493" s="116" t="s">
        <v>2588</v>
      </c>
      <c r="H1493" s="469">
        <v>5</v>
      </c>
      <c r="I1493" s="340" t="s">
        <v>304</v>
      </c>
      <c r="J1493" s="152"/>
      <c r="L1493" s="296"/>
      <c r="M1493" s="93"/>
      <c r="N1493" s="271"/>
      <c r="O1493" s="271"/>
      <c r="P1493" s="271"/>
      <c r="Q1493" s="271"/>
      <c r="R1493" s="271"/>
      <c r="S1493" s="271"/>
      <c r="T1493" s="271"/>
      <c r="U1493" s="271"/>
      <c r="V1493" s="271"/>
      <c r="W1493" s="271"/>
      <c r="X1493" s="372"/>
      <c r="Y1493" s="372"/>
    </row>
    <row r="1494" spans="1:25" ht="13.5" customHeight="1">
      <c r="A1494" s="565">
        <v>2017</v>
      </c>
      <c r="B1494" s="199"/>
      <c r="C1494" s="152"/>
      <c r="D1494" s="152"/>
      <c r="E1494" s="567"/>
      <c r="F1494" s="567"/>
      <c r="G1494" s="116"/>
      <c r="H1494" s="469">
        <f>SUM(H1492:H1493)</f>
        <v>15</v>
      </c>
      <c r="I1494" s="340"/>
      <c r="J1494" s="152"/>
      <c r="L1494" s="296"/>
      <c r="M1494" s="93"/>
      <c r="N1494" s="271"/>
      <c r="O1494" s="271"/>
      <c r="P1494" s="271"/>
      <c r="Q1494" s="271"/>
      <c r="R1494" s="271"/>
      <c r="S1494" s="271"/>
      <c r="T1494" s="271"/>
      <c r="U1494" s="271"/>
      <c r="V1494" s="271"/>
      <c r="W1494" s="271"/>
      <c r="X1494" s="372"/>
      <c r="Y1494" s="372"/>
    </row>
    <row r="1495" spans="1:25" ht="13.5" customHeight="1">
      <c r="A1495" s="569" t="s">
        <v>46</v>
      </c>
      <c r="B1495" s="129"/>
      <c r="C1495" s="146"/>
      <c r="D1495" s="146" t="s">
        <v>1437</v>
      </c>
      <c r="E1495" s="571"/>
      <c r="F1495" s="571"/>
      <c r="G1495" s="125"/>
      <c r="H1495" s="264">
        <f>SUM(H1492:H1493)</f>
        <v>15</v>
      </c>
      <c r="I1495" s="573"/>
      <c r="M1495" s="93"/>
    </row>
    <row r="1496" spans="1:25" ht="13.5" customHeight="1">
      <c r="E1496" s="86"/>
      <c r="G1496" s="73"/>
      <c r="I1496" s="90"/>
      <c r="M1496" s="93"/>
    </row>
    <row r="1497" spans="1:25" ht="13.5" customHeight="1">
      <c r="A1497" s="341">
        <v>2016</v>
      </c>
      <c r="B1497" s="341">
        <v>3</v>
      </c>
      <c r="C1497" s="269" t="s">
        <v>164</v>
      </c>
      <c r="D1497" s="269" t="s">
        <v>189</v>
      </c>
      <c r="E1497" s="269" t="s">
        <v>222</v>
      </c>
      <c r="F1497" s="576">
        <v>42435</v>
      </c>
      <c r="G1497" s="266" t="s">
        <v>1439</v>
      </c>
      <c r="H1497" s="277">
        <v>7</v>
      </c>
      <c r="I1497" s="372" t="s">
        <v>2590</v>
      </c>
      <c r="J1497" s="269"/>
      <c r="L1497" s="271"/>
      <c r="M1497" s="262"/>
      <c r="N1497" s="374"/>
      <c r="O1497" s="271"/>
      <c r="P1497" s="271"/>
    </row>
    <row r="1498" spans="1:25" ht="13.5" customHeight="1">
      <c r="A1498" s="341">
        <v>2016</v>
      </c>
      <c r="B1498" s="341"/>
      <c r="C1498" s="269"/>
      <c r="D1498" s="269"/>
      <c r="E1498" s="269"/>
      <c r="F1498" s="576"/>
      <c r="G1498" s="266"/>
      <c r="H1498" s="277">
        <f>SUM(H1497)</f>
        <v>7</v>
      </c>
      <c r="I1498" s="372"/>
      <c r="J1498" s="269"/>
      <c r="L1498" s="271"/>
      <c r="M1498" s="262"/>
      <c r="N1498" s="374"/>
      <c r="O1498" s="271"/>
      <c r="P1498" s="271"/>
    </row>
    <row r="1499" spans="1:25" ht="13.5" customHeight="1">
      <c r="A1499" s="565">
        <v>2017</v>
      </c>
      <c r="B1499" s="199">
        <v>3</v>
      </c>
      <c r="C1499" s="152" t="s">
        <v>164</v>
      </c>
      <c r="D1499" s="152" t="s">
        <v>189</v>
      </c>
      <c r="E1499" s="566" t="s">
        <v>222</v>
      </c>
      <c r="F1499" s="567">
        <v>42799</v>
      </c>
      <c r="G1499" s="568" t="s">
        <v>2589</v>
      </c>
      <c r="H1499" s="199">
        <v>7</v>
      </c>
      <c r="I1499" s="340" t="s">
        <v>2590</v>
      </c>
      <c r="J1499" s="152"/>
      <c r="K1499" s="340"/>
      <c r="L1499" s="261"/>
      <c r="M1499" s="189"/>
      <c r="N1499" s="374"/>
      <c r="O1499" s="271"/>
      <c r="P1499" s="271"/>
    </row>
    <row r="1500" spans="1:25" ht="13.5" customHeight="1">
      <c r="A1500" s="565">
        <v>2017</v>
      </c>
      <c r="B1500" s="199"/>
      <c r="C1500" s="152"/>
      <c r="D1500" s="152"/>
      <c r="E1500" s="566"/>
      <c r="F1500" s="567"/>
      <c r="G1500" s="568"/>
      <c r="H1500" s="199">
        <f>SUM(H1499)</f>
        <v>7</v>
      </c>
      <c r="I1500" s="340"/>
      <c r="J1500" s="152"/>
      <c r="K1500" s="340"/>
      <c r="L1500" s="261"/>
      <c r="M1500" s="189"/>
      <c r="N1500" s="374"/>
      <c r="O1500" s="271"/>
      <c r="P1500" s="271"/>
    </row>
    <row r="1501" spans="1:25" s="115" customFormat="1" ht="13.5" customHeight="1">
      <c r="A1501" s="579">
        <v>2018</v>
      </c>
      <c r="B1501" s="111">
        <v>2</v>
      </c>
      <c r="C1501" s="170" t="s">
        <v>164</v>
      </c>
      <c r="D1501" s="170" t="s">
        <v>189</v>
      </c>
      <c r="E1501" s="580" t="s">
        <v>55</v>
      </c>
      <c r="F1501" s="581">
        <v>43149</v>
      </c>
      <c r="G1501" s="582" t="s">
        <v>2591</v>
      </c>
      <c r="H1501" s="111">
        <v>5</v>
      </c>
      <c r="I1501" s="115" t="s">
        <v>352</v>
      </c>
      <c r="J1501" s="170"/>
      <c r="L1501" s="113"/>
      <c r="M1501" s="114"/>
      <c r="N1501" s="113"/>
      <c r="O1501" s="113"/>
      <c r="P1501" s="113"/>
      <c r="Q1501" s="113"/>
      <c r="R1501" s="113"/>
      <c r="S1501" s="113"/>
      <c r="T1501" s="113"/>
      <c r="U1501" s="113"/>
      <c r="V1501" s="113"/>
      <c r="W1501" s="113"/>
    </row>
    <row r="1502" spans="1:25" s="115" customFormat="1" ht="13.5" customHeight="1">
      <c r="A1502" s="579">
        <v>2018</v>
      </c>
      <c r="B1502" s="111">
        <v>4</v>
      </c>
      <c r="C1502" s="170" t="s">
        <v>164</v>
      </c>
      <c r="D1502" s="170" t="s">
        <v>189</v>
      </c>
      <c r="E1502" s="580" t="s">
        <v>222</v>
      </c>
      <c r="F1502" s="581">
        <v>43163</v>
      </c>
      <c r="G1502" s="582" t="s">
        <v>2592</v>
      </c>
      <c r="H1502" s="111">
        <v>10</v>
      </c>
      <c r="I1502" s="115" t="s">
        <v>1440</v>
      </c>
      <c r="J1502" s="170"/>
      <c r="L1502" s="113"/>
      <c r="M1502" s="114"/>
      <c r="N1502" s="113"/>
      <c r="O1502" s="113"/>
      <c r="P1502" s="113"/>
      <c r="Q1502" s="113"/>
      <c r="R1502" s="113"/>
      <c r="S1502" s="113"/>
      <c r="T1502" s="113"/>
      <c r="U1502" s="113"/>
      <c r="V1502" s="113"/>
      <c r="W1502" s="113"/>
    </row>
    <row r="1503" spans="1:25" s="115" customFormat="1" ht="13.5" customHeight="1">
      <c r="A1503" s="579">
        <v>2018</v>
      </c>
      <c r="B1503" s="111">
        <v>4</v>
      </c>
      <c r="C1503" s="170" t="s">
        <v>164</v>
      </c>
      <c r="D1503" s="170" t="s">
        <v>189</v>
      </c>
      <c r="E1503" s="580" t="s">
        <v>222</v>
      </c>
      <c r="F1503" s="581">
        <v>43163</v>
      </c>
      <c r="G1503" s="582" t="s">
        <v>2593</v>
      </c>
      <c r="H1503" s="111">
        <v>7</v>
      </c>
      <c r="I1503" s="115" t="s">
        <v>1442</v>
      </c>
      <c r="J1503" s="170"/>
      <c r="L1503" s="113"/>
      <c r="M1503" s="114"/>
      <c r="N1503" s="113"/>
      <c r="O1503" s="113"/>
      <c r="P1503" s="113"/>
      <c r="Q1503" s="113"/>
      <c r="R1503" s="113"/>
      <c r="S1503" s="113"/>
      <c r="T1503" s="113"/>
      <c r="U1503" s="113"/>
      <c r="V1503" s="113"/>
      <c r="W1503" s="113"/>
    </row>
    <row r="1504" spans="1:25" s="115" customFormat="1" ht="13.5" customHeight="1">
      <c r="A1504" s="579">
        <v>2018</v>
      </c>
      <c r="B1504" s="111"/>
      <c r="C1504" s="170"/>
      <c r="D1504" s="170"/>
      <c r="E1504" s="580"/>
      <c r="F1504" s="581"/>
      <c r="G1504" s="582"/>
      <c r="H1504" s="111">
        <f>SUM(H1501:H1503)</f>
        <v>22</v>
      </c>
      <c r="J1504" s="170"/>
      <c r="L1504" s="113"/>
      <c r="M1504" s="114"/>
      <c r="N1504" s="113"/>
      <c r="O1504" s="113"/>
      <c r="P1504" s="113"/>
      <c r="Q1504" s="113"/>
      <c r="R1504" s="113"/>
      <c r="S1504" s="113"/>
      <c r="T1504" s="113"/>
      <c r="U1504" s="113"/>
      <c r="V1504" s="113"/>
      <c r="W1504" s="113"/>
    </row>
    <row r="1505" spans="1:25" ht="13.5" customHeight="1">
      <c r="A1505" s="569" t="s">
        <v>46</v>
      </c>
      <c r="B1505" s="129"/>
      <c r="C1505" s="146"/>
      <c r="D1505" s="146" t="s">
        <v>1443</v>
      </c>
      <c r="E1505" s="570"/>
      <c r="F1505" s="571"/>
      <c r="G1505" s="572"/>
      <c r="H1505" s="129">
        <f>H1498+H1500+H1504</f>
        <v>36</v>
      </c>
      <c r="I1505" s="573"/>
      <c r="M1505" s="93"/>
    </row>
    <row r="1506" spans="1:25" ht="13.5" customHeight="1">
      <c r="E1506" s="574"/>
      <c r="G1506" s="575"/>
      <c r="H1506" s="133"/>
      <c r="I1506" s="90"/>
      <c r="M1506" s="93"/>
    </row>
    <row r="1507" spans="1:25" ht="13.5" customHeight="1">
      <c r="A1507" s="613">
        <v>2016</v>
      </c>
      <c r="B1507" s="341">
        <v>5</v>
      </c>
      <c r="C1507" s="269" t="s">
        <v>129</v>
      </c>
      <c r="D1507" s="269" t="s">
        <v>159</v>
      </c>
      <c r="E1507" s="576" t="s">
        <v>55</v>
      </c>
      <c r="F1507" s="576">
        <v>42518</v>
      </c>
      <c r="G1507" s="266" t="s">
        <v>3273</v>
      </c>
      <c r="H1507" s="277">
        <v>5</v>
      </c>
      <c r="I1507" s="269" t="s">
        <v>236</v>
      </c>
      <c r="J1507" s="269"/>
      <c r="K1507" s="90" t="s">
        <v>2978</v>
      </c>
      <c r="L1507" s="271"/>
      <c r="M1507" s="262"/>
      <c r="N1507" s="374"/>
      <c r="O1507" s="271"/>
      <c r="P1507" s="271"/>
    </row>
    <row r="1508" spans="1:25" ht="13.5" customHeight="1">
      <c r="A1508" s="613">
        <v>2016</v>
      </c>
      <c r="B1508" s="341">
        <v>9</v>
      </c>
      <c r="C1508" s="269" t="s">
        <v>129</v>
      </c>
      <c r="D1508" s="269" t="s">
        <v>159</v>
      </c>
      <c r="E1508" s="576" t="s">
        <v>461</v>
      </c>
      <c r="F1508" s="576">
        <v>42638</v>
      </c>
      <c r="G1508" s="266" t="s">
        <v>3274</v>
      </c>
      <c r="H1508" s="277">
        <v>5</v>
      </c>
      <c r="I1508" s="269" t="s">
        <v>295</v>
      </c>
      <c r="J1508" s="269"/>
      <c r="L1508" s="271"/>
      <c r="M1508" s="262"/>
      <c r="N1508" s="296"/>
      <c r="O1508" s="374"/>
      <c r="P1508" s="374"/>
    </row>
    <row r="1509" spans="1:25" ht="13.5" customHeight="1">
      <c r="A1509" s="613">
        <v>2016</v>
      </c>
      <c r="B1509" s="341">
        <v>11</v>
      </c>
      <c r="C1509" s="269" t="s">
        <v>129</v>
      </c>
      <c r="D1509" s="269" t="s">
        <v>159</v>
      </c>
      <c r="E1509" s="576" t="s">
        <v>500</v>
      </c>
      <c r="F1509" s="576">
        <v>42686</v>
      </c>
      <c r="G1509" s="266" t="s">
        <v>3275</v>
      </c>
      <c r="H1509" s="277">
        <v>5</v>
      </c>
      <c r="I1509" s="269" t="s">
        <v>295</v>
      </c>
      <c r="J1509" s="269"/>
      <c r="L1509" s="271"/>
      <c r="M1509" s="296"/>
      <c r="N1509" s="296"/>
      <c r="O1509" s="374"/>
      <c r="P1509" s="374"/>
    </row>
    <row r="1510" spans="1:25" ht="13.5" customHeight="1">
      <c r="A1510" s="613">
        <v>2016</v>
      </c>
      <c r="B1510" s="341"/>
      <c r="C1510" s="269"/>
      <c r="D1510" s="269"/>
      <c r="E1510" s="576"/>
      <c r="F1510" s="576"/>
      <c r="G1510" s="266"/>
      <c r="H1510" s="277">
        <f>SUM(H1507:H1509)</f>
        <v>15</v>
      </c>
      <c r="I1510" s="269"/>
      <c r="J1510" s="269"/>
      <c r="L1510" s="271"/>
      <c r="M1510" s="296"/>
      <c r="N1510" s="296"/>
      <c r="O1510" s="374"/>
      <c r="P1510" s="374"/>
    </row>
    <row r="1511" spans="1:25" ht="13.5" customHeight="1">
      <c r="A1511" s="565">
        <v>2017</v>
      </c>
      <c r="B1511" s="199">
        <v>3</v>
      </c>
      <c r="C1511" s="152" t="s">
        <v>129</v>
      </c>
      <c r="D1511" s="152" t="s">
        <v>159</v>
      </c>
      <c r="E1511" s="567" t="s">
        <v>68</v>
      </c>
      <c r="F1511" s="567">
        <v>42812</v>
      </c>
      <c r="G1511" s="116" t="s">
        <v>2595</v>
      </c>
      <c r="H1511" s="469">
        <v>5</v>
      </c>
      <c r="I1511" s="152" t="s">
        <v>305</v>
      </c>
      <c r="J1511" s="152"/>
      <c r="K1511" s="340"/>
      <c r="L1511" s="261"/>
      <c r="M1511" s="261"/>
      <c r="N1511" s="261"/>
      <c r="O1511" s="374"/>
      <c r="P1511" s="374"/>
    </row>
    <row r="1512" spans="1:25" ht="13.5" customHeight="1">
      <c r="A1512" s="565">
        <v>2017</v>
      </c>
      <c r="B1512" s="199"/>
      <c r="C1512" s="152"/>
      <c r="D1512" s="152"/>
      <c r="E1512" s="567"/>
      <c r="F1512" s="567"/>
      <c r="G1512" s="116"/>
      <c r="H1512" s="469">
        <f>SUM(H1511)</f>
        <v>5</v>
      </c>
      <c r="I1512" s="152"/>
      <c r="J1512" s="152"/>
      <c r="K1512" s="340"/>
      <c r="L1512" s="261"/>
      <c r="M1512" s="261"/>
      <c r="N1512" s="261"/>
      <c r="O1512" s="374"/>
      <c r="P1512" s="374"/>
    </row>
    <row r="1513" spans="1:25" ht="13.5" customHeight="1">
      <c r="A1513" s="569" t="s">
        <v>46</v>
      </c>
      <c r="B1513" s="129"/>
      <c r="C1513" s="146"/>
      <c r="D1513" s="146" t="s">
        <v>1449</v>
      </c>
      <c r="E1513" s="571"/>
      <c r="F1513" s="571"/>
      <c r="G1513" s="125"/>
      <c r="H1513" s="264">
        <f>H1510+H1512</f>
        <v>20</v>
      </c>
      <c r="I1513" s="146"/>
      <c r="M1513" s="2"/>
    </row>
    <row r="1514" spans="1:25" ht="13.5" customHeight="1">
      <c r="E1514" s="86"/>
      <c r="G1514" s="73"/>
      <c r="M1514" s="2"/>
    </row>
    <row r="1515" spans="1:25" ht="13.5" customHeight="1">
      <c r="A1515" s="587">
        <v>2016</v>
      </c>
      <c r="B1515" s="588">
        <v>3</v>
      </c>
      <c r="C1515" s="589" t="s">
        <v>164</v>
      </c>
      <c r="D1515" s="589" t="s">
        <v>1602</v>
      </c>
      <c r="E1515" s="590" t="s">
        <v>222</v>
      </c>
      <c r="F1515" s="590">
        <v>42435</v>
      </c>
      <c r="G1515" s="592" t="s">
        <v>3276</v>
      </c>
      <c r="H1515" s="621">
        <v>3</v>
      </c>
      <c r="I1515" s="271" t="s">
        <v>2333</v>
      </c>
      <c r="J1515" s="589"/>
      <c r="K1515" s="2"/>
      <c r="L1515" s="271"/>
      <c r="M1515" s="262"/>
      <c r="N1515" s="271"/>
      <c r="O1515" s="296"/>
      <c r="P1515" s="296"/>
    </row>
    <row r="1516" spans="1:25" ht="13.5" customHeight="1">
      <c r="A1516" s="588">
        <v>2016</v>
      </c>
      <c r="B1516" s="588">
        <v>3</v>
      </c>
      <c r="C1516" s="589" t="s">
        <v>164</v>
      </c>
      <c r="D1516" s="589" t="s">
        <v>1602</v>
      </c>
      <c r="E1516" s="589" t="s">
        <v>222</v>
      </c>
      <c r="F1516" s="590">
        <v>42435</v>
      </c>
      <c r="G1516" s="592" t="s">
        <v>3277</v>
      </c>
      <c r="H1516" s="621">
        <v>10</v>
      </c>
      <c r="I1516" s="271" t="s">
        <v>1686</v>
      </c>
      <c r="J1516" s="589"/>
      <c r="K1516" s="2"/>
      <c r="L1516" s="271"/>
      <c r="M1516" s="262"/>
      <c r="N1516" s="271"/>
      <c r="O1516" s="296"/>
      <c r="P1516" s="296"/>
    </row>
    <row r="1517" spans="1:25" ht="13.5" customHeight="1">
      <c r="A1517" s="587">
        <v>2016</v>
      </c>
      <c r="B1517" s="588">
        <v>10</v>
      </c>
      <c r="C1517" s="589" t="s">
        <v>164</v>
      </c>
      <c r="D1517" s="589" t="s">
        <v>1602</v>
      </c>
      <c r="E1517" s="590" t="s">
        <v>227</v>
      </c>
      <c r="F1517" s="590">
        <v>42652</v>
      </c>
      <c r="G1517" s="591" t="s">
        <v>3278</v>
      </c>
      <c r="H1517" s="588">
        <v>3</v>
      </c>
      <c r="I1517" s="271" t="s">
        <v>2218</v>
      </c>
      <c r="J1517" s="589"/>
      <c r="K1517" s="2"/>
      <c r="L1517" s="271"/>
      <c r="M1517" s="262"/>
      <c r="N1517" s="271"/>
      <c r="O1517" s="271"/>
      <c r="P1517" s="271"/>
      <c r="Q1517" s="352"/>
      <c r="R1517" s="352"/>
      <c r="S1517" s="352"/>
      <c r="T1517" s="352"/>
      <c r="U1517" s="352"/>
      <c r="V1517" s="352"/>
      <c r="W1517" s="352"/>
      <c r="X1517" s="353"/>
      <c r="Y1517" s="353"/>
    </row>
    <row r="1518" spans="1:25" ht="13.5" customHeight="1">
      <c r="A1518" s="587">
        <v>2016</v>
      </c>
      <c r="B1518" s="588">
        <v>10</v>
      </c>
      <c r="C1518" s="589" t="s">
        <v>164</v>
      </c>
      <c r="D1518" s="589" t="s">
        <v>1602</v>
      </c>
      <c r="E1518" s="590" t="s">
        <v>227</v>
      </c>
      <c r="F1518" s="590">
        <v>42652</v>
      </c>
      <c r="G1518" s="591" t="s">
        <v>3279</v>
      </c>
      <c r="H1518" s="588">
        <v>10</v>
      </c>
      <c r="I1518" s="271" t="s">
        <v>2426</v>
      </c>
      <c r="J1518" s="589"/>
      <c r="K1518" s="2"/>
      <c r="L1518" s="271"/>
      <c r="M1518" s="262"/>
      <c r="N1518" s="271"/>
      <c r="O1518" s="271"/>
      <c r="P1518" s="271"/>
      <c r="Q1518" s="352"/>
      <c r="R1518" s="352"/>
      <c r="S1518" s="352"/>
      <c r="T1518" s="352"/>
      <c r="U1518" s="352"/>
      <c r="V1518" s="352"/>
      <c r="W1518" s="352"/>
      <c r="X1518" s="353"/>
      <c r="Y1518" s="353"/>
    </row>
    <row r="1519" spans="1:25" ht="13.5" customHeight="1">
      <c r="A1519" s="587">
        <v>2016</v>
      </c>
      <c r="B1519" s="588">
        <v>10</v>
      </c>
      <c r="C1519" s="589" t="s">
        <v>164</v>
      </c>
      <c r="D1519" s="589" t="s">
        <v>1602</v>
      </c>
      <c r="E1519" s="590" t="s">
        <v>227</v>
      </c>
      <c r="F1519" s="590">
        <v>42652</v>
      </c>
      <c r="G1519" s="591" t="s">
        <v>3280</v>
      </c>
      <c r="H1519" s="588">
        <v>7</v>
      </c>
      <c r="I1519" s="271" t="s">
        <v>3281</v>
      </c>
      <c r="J1519" s="589"/>
      <c r="K1519" s="2"/>
      <c r="L1519" s="271"/>
      <c r="M1519" s="262"/>
      <c r="O1519" s="271"/>
      <c r="P1519" s="271"/>
      <c r="Q1519" s="261"/>
      <c r="R1519" s="261"/>
      <c r="S1519" s="261"/>
      <c r="T1519" s="261"/>
      <c r="U1519" s="261"/>
      <c r="V1519" s="261"/>
      <c r="W1519" s="261"/>
      <c r="X1519" s="340"/>
      <c r="Y1519" s="340"/>
    </row>
    <row r="1520" spans="1:25" ht="13.5" customHeight="1">
      <c r="A1520" s="587">
        <v>2016</v>
      </c>
      <c r="B1520" s="588">
        <v>10</v>
      </c>
      <c r="C1520" s="589" t="s">
        <v>164</v>
      </c>
      <c r="D1520" s="589" t="s">
        <v>1602</v>
      </c>
      <c r="E1520" s="590" t="s">
        <v>227</v>
      </c>
      <c r="F1520" s="590">
        <v>42652</v>
      </c>
      <c r="G1520" s="591" t="s">
        <v>3282</v>
      </c>
      <c r="H1520" s="588">
        <v>3</v>
      </c>
      <c r="I1520" s="271" t="s">
        <v>3283</v>
      </c>
      <c r="J1520" s="589"/>
      <c r="K1520" s="2"/>
      <c r="L1520" s="271"/>
      <c r="M1520" s="262"/>
      <c r="O1520" s="271"/>
      <c r="P1520" s="271"/>
      <c r="Q1520" s="261"/>
      <c r="R1520" s="261"/>
      <c r="S1520" s="261"/>
      <c r="T1520" s="261"/>
      <c r="U1520" s="261"/>
      <c r="V1520" s="261"/>
      <c r="W1520" s="261"/>
      <c r="X1520" s="340"/>
      <c r="Y1520" s="340"/>
    </row>
    <row r="1521" spans="1:25" ht="13.5" customHeight="1">
      <c r="A1521" s="587">
        <v>2016</v>
      </c>
      <c r="B1521" s="588"/>
      <c r="C1521" s="589"/>
      <c r="D1521" s="589"/>
      <c r="E1521" s="590"/>
      <c r="F1521" s="590"/>
      <c r="G1521" s="591"/>
      <c r="H1521" s="588">
        <f>SUM(H1515:H1520)</f>
        <v>36</v>
      </c>
      <c r="I1521" s="271"/>
      <c r="J1521" s="589"/>
      <c r="K1521" s="2"/>
      <c r="L1521" s="271"/>
      <c r="M1521" s="262"/>
      <c r="O1521" s="271"/>
      <c r="P1521" s="271"/>
      <c r="Q1521" s="261"/>
      <c r="R1521" s="261"/>
      <c r="S1521" s="261"/>
      <c r="T1521" s="261"/>
      <c r="U1521" s="261"/>
      <c r="V1521" s="261"/>
      <c r="W1521" s="261"/>
      <c r="X1521" s="340"/>
      <c r="Y1521" s="340"/>
    </row>
    <row r="1522" spans="1:25" ht="13.5" customHeight="1">
      <c r="A1522" s="598">
        <v>2017</v>
      </c>
      <c r="B1522" s="593">
        <v>3</v>
      </c>
      <c r="C1522" s="594" t="s">
        <v>164</v>
      </c>
      <c r="D1522" s="594" t="s">
        <v>1602</v>
      </c>
      <c r="E1522" s="623" t="s">
        <v>222</v>
      </c>
      <c r="F1522" s="597">
        <v>42799</v>
      </c>
      <c r="G1522" s="624" t="s">
        <v>3284</v>
      </c>
      <c r="H1522" s="593">
        <v>10</v>
      </c>
      <c r="I1522" s="261" t="s">
        <v>2787</v>
      </c>
      <c r="J1522" s="594"/>
      <c r="K1522" s="261"/>
      <c r="L1522" s="2" t="s">
        <v>3011</v>
      </c>
      <c r="M1522" s="189"/>
    </row>
    <row r="1523" spans="1:25" ht="13.5" customHeight="1">
      <c r="A1523" s="593">
        <v>2017</v>
      </c>
      <c r="B1523" s="598">
        <v>5</v>
      </c>
      <c r="C1523" s="594" t="s">
        <v>164</v>
      </c>
      <c r="D1523" s="595" t="s">
        <v>1602</v>
      </c>
      <c r="E1523" s="596" t="s">
        <v>227</v>
      </c>
      <c r="F1523" s="597">
        <v>42876</v>
      </c>
      <c r="G1523" s="594" t="s">
        <v>3285</v>
      </c>
      <c r="H1523" s="593">
        <v>7</v>
      </c>
      <c r="I1523" s="261" t="s">
        <v>3286</v>
      </c>
      <c r="J1523" s="594"/>
      <c r="K1523" s="2"/>
      <c r="M1523" s="189"/>
      <c r="N1523" s="296"/>
      <c r="Q1523" s="113"/>
      <c r="R1523" s="113"/>
      <c r="S1523" s="113"/>
      <c r="T1523" s="113"/>
      <c r="U1523" s="113"/>
      <c r="V1523" s="113"/>
      <c r="W1523" s="113"/>
      <c r="X1523" s="115"/>
      <c r="Y1523" s="115"/>
    </row>
    <row r="1524" spans="1:25" ht="13.5" customHeight="1">
      <c r="A1524" s="593">
        <v>2017</v>
      </c>
      <c r="B1524" s="593">
        <v>9</v>
      </c>
      <c r="C1524" s="594" t="s">
        <v>164</v>
      </c>
      <c r="D1524" s="595" t="s">
        <v>1602</v>
      </c>
      <c r="E1524" s="596" t="s">
        <v>227</v>
      </c>
      <c r="F1524" s="597">
        <v>42988</v>
      </c>
      <c r="G1524" s="594" t="s">
        <v>3287</v>
      </c>
      <c r="H1524" s="593">
        <v>3</v>
      </c>
      <c r="I1524" s="261" t="s">
        <v>2784</v>
      </c>
      <c r="J1524" s="594"/>
      <c r="K1524" s="2"/>
      <c r="M1524" s="349"/>
      <c r="O1524" s="296"/>
      <c r="P1524" s="296"/>
    </row>
    <row r="1525" spans="1:25" ht="13.5" customHeight="1">
      <c r="A1525" s="593">
        <v>2017</v>
      </c>
      <c r="B1525" s="593">
        <v>9</v>
      </c>
      <c r="C1525" s="594" t="s">
        <v>164</v>
      </c>
      <c r="D1525" s="595" t="s">
        <v>1602</v>
      </c>
      <c r="E1525" s="596" t="s">
        <v>227</v>
      </c>
      <c r="F1525" s="597">
        <v>42988</v>
      </c>
      <c r="G1525" s="594" t="s">
        <v>3288</v>
      </c>
      <c r="H1525" s="593">
        <v>3</v>
      </c>
      <c r="I1525" s="261" t="s">
        <v>3188</v>
      </c>
      <c r="J1525" s="594"/>
      <c r="K1525" s="2"/>
      <c r="M1525" s="349"/>
      <c r="O1525" s="261"/>
      <c r="P1525" s="261"/>
      <c r="Q1525" s="261"/>
      <c r="R1525" s="261"/>
      <c r="S1525" s="261"/>
      <c r="T1525" s="261"/>
      <c r="U1525" s="261"/>
      <c r="V1525" s="261"/>
      <c r="W1525" s="261"/>
      <c r="X1525" s="340"/>
      <c r="Y1525" s="340"/>
    </row>
    <row r="1526" spans="1:25" ht="13.5" customHeight="1">
      <c r="A1526" s="593">
        <v>2017</v>
      </c>
      <c r="B1526" s="593"/>
      <c r="C1526" s="594"/>
      <c r="D1526" s="595"/>
      <c r="E1526" s="596"/>
      <c r="F1526" s="597"/>
      <c r="G1526" s="594"/>
      <c r="H1526" s="593">
        <f>SUM(H1522:H1525)</f>
        <v>23</v>
      </c>
      <c r="I1526" s="261"/>
      <c r="J1526" s="594"/>
      <c r="K1526" s="2"/>
      <c r="M1526" s="349"/>
      <c r="O1526" s="261"/>
      <c r="P1526" s="261"/>
      <c r="Q1526" s="261"/>
      <c r="R1526" s="261"/>
      <c r="S1526" s="261"/>
      <c r="T1526" s="261"/>
      <c r="U1526" s="261"/>
      <c r="V1526" s="261"/>
      <c r="W1526" s="261"/>
      <c r="X1526" s="340"/>
      <c r="Y1526" s="340"/>
    </row>
    <row r="1527" spans="1:25">
      <c r="A1527" s="599">
        <v>2018</v>
      </c>
      <c r="B1527" s="599">
        <v>9</v>
      </c>
      <c r="C1527" s="602" t="s">
        <v>164</v>
      </c>
      <c r="D1527" s="636" t="s">
        <v>2648</v>
      </c>
      <c r="E1527" s="602" t="s">
        <v>265</v>
      </c>
      <c r="F1527" s="603">
        <v>43352</v>
      </c>
      <c r="G1527" s="602" t="s">
        <v>3289</v>
      </c>
      <c r="H1527" s="637">
        <v>7</v>
      </c>
      <c r="I1527" s="602" t="s">
        <v>993</v>
      </c>
      <c r="J1527" s="338">
        <v>3</v>
      </c>
      <c r="K1527" s="2" t="s">
        <v>3290</v>
      </c>
      <c r="M1527" s="2"/>
    </row>
    <row r="1528" spans="1:25" ht="13.5" customHeight="1">
      <c r="A1528" s="599">
        <v>2018</v>
      </c>
      <c r="B1528" s="593"/>
      <c r="C1528" s="594"/>
      <c r="D1528" s="595"/>
      <c r="E1528" s="596"/>
      <c r="F1528" s="597"/>
      <c r="G1528" s="594"/>
      <c r="H1528" s="599">
        <f>SUM(H1527)</f>
        <v>7</v>
      </c>
      <c r="I1528" s="261"/>
      <c r="J1528" s="594"/>
      <c r="K1528" s="2"/>
      <c r="M1528" s="349"/>
      <c r="O1528" s="261"/>
      <c r="P1528" s="261"/>
      <c r="Q1528" s="261"/>
      <c r="R1528" s="261"/>
      <c r="S1528" s="261"/>
      <c r="T1528" s="261"/>
      <c r="U1528" s="261"/>
      <c r="V1528" s="261"/>
      <c r="W1528" s="261"/>
      <c r="X1528" s="340"/>
      <c r="Y1528" s="340"/>
    </row>
    <row r="1529" spans="1:25" ht="13.5" customHeight="1">
      <c r="A1529" s="129" t="s">
        <v>46</v>
      </c>
      <c r="B1529" s="129"/>
      <c r="C1529" s="146"/>
      <c r="D1529" s="585" t="s">
        <v>1450</v>
      </c>
      <c r="E1529" s="125"/>
      <c r="F1529" s="571"/>
      <c r="G1529" s="146"/>
      <c r="H1529" s="129">
        <f>H1521+H1526+H1528</f>
        <v>66</v>
      </c>
      <c r="I1529" s="573"/>
      <c r="M1529" s="93"/>
    </row>
    <row r="1530" spans="1:25" ht="13.5" customHeight="1">
      <c r="A1530" s="661"/>
      <c r="B1530" s="153"/>
      <c r="C1530" s="157"/>
      <c r="D1530" s="157"/>
      <c r="E1530" s="617"/>
      <c r="F1530" s="617"/>
      <c r="G1530" s="154"/>
      <c r="H1530" s="280"/>
      <c r="I1530" s="157"/>
      <c r="M1530" s="93"/>
    </row>
    <row r="1531" spans="1:25" s="115" customFormat="1" ht="13.5" customHeight="1">
      <c r="A1531" s="579">
        <v>2018</v>
      </c>
      <c r="B1531" s="111">
        <v>4</v>
      </c>
      <c r="C1531" s="170" t="s">
        <v>129</v>
      </c>
      <c r="D1531" s="170" t="s">
        <v>1451</v>
      </c>
      <c r="E1531" s="581" t="s">
        <v>702</v>
      </c>
      <c r="F1531" s="581">
        <v>43267</v>
      </c>
      <c r="G1531" s="107" t="s">
        <v>2599</v>
      </c>
      <c r="H1531" s="172">
        <v>0</v>
      </c>
      <c r="I1531" s="170" t="s">
        <v>765</v>
      </c>
      <c r="J1531" s="170"/>
      <c r="L1531" s="113" t="s">
        <v>234</v>
      </c>
      <c r="M1531" s="113"/>
      <c r="N1531" s="113"/>
      <c r="O1531" s="113"/>
      <c r="P1531" s="113"/>
      <c r="Q1531" s="113"/>
      <c r="R1531" s="113"/>
      <c r="S1531" s="113"/>
      <c r="T1531" s="113"/>
      <c r="U1531" s="113"/>
      <c r="V1531" s="113"/>
      <c r="W1531" s="113"/>
    </row>
    <row r="1532" spans="1:25" s="115" customFormat="1" ht="13.5" customHeight="1">
      <c r="A1532" s="579">
        <v>2018</v>
      </c>
      <c r="B1532" s="111"/>
      <c r="C1532" s="170"/>
      <c r="D1532" s="170"/>
      <c r="E1532" s="581"/>
      <c r="F1532" s="581"/>
      <c r="G1532" s="107"/>
      <c r="H1532" s="172">
        <f>H1531</f>
        <v>0</v>
      </c>
      <c r="I1532" s="170"/>
      <c r="J1532" s="170"/>
      <c r="L1532" s="113"/>
      <c r="M1532" s="113"/>
      <c r="N1532" s="113"/>
      <c r="O1532" s="113"/>
      <c r="P1532" s="113"/>
      <c r="Q1532" s="113"/>
      <c r="R1532" s="113"/>
      <c r="S1532" s="113"/>
      <c r="T1532" s="113"/>
      <c r="U1532" s="113"/>
      <c r="V1532" s="113"/>
      <c r="W1532" s="113"/>
    </row>
    <row r="1533" spans="1:25" ht="13.5" customHeight="1">
      <c r="A1533" s="569" t="s">
        <v>46</v>
      </c>
      <c r="B1533" s="129"/>
      <c r="C1533" s="146"/>
      <c r="D1533" s="146" t="s">
        <v>1459</v>
      </c>
      <c r="E1533" s="571"/>
      <c r="F1533" s="571"/>
      <c r="G1533" s="125"/>
      <c r="H1533" s="264">
        <f>H1532</f>
        <v>0</v>
      </c>
      <c r="I1533" s="146"/>
      <c r="M1533" s="2"/>
    </row>
    <row r="1534" spans="1:25" ht="13.5" customHeight="1">
      <c r="A1534" s="133"/>
      <c r="D1534" s="586"/>
      <c r="E1534" s="73"/>
      <c r="G1534" s="88"/>
      <c r="H1534" s="133"/>
      <c r="I1534" s="90"/>
      <c r="M1534" s="93"/>
    </row>
    <row r="1535" spans="1:25" ht="13.5" customHeight="1">
      <c r="A1535" s="613">
        <v>2016</v>
      </c>
      <c r="B1535" s="341">
        <v>3</v>
      </c>
      <c r="C1535" s="269" t="s">
        <v>129</v>
      </c>
      <c r="D1535" s="269" t="s">
        <v>1641</v>
      </c>
      <c r="E1535" s="576" t="s">
        <v>433</v>
      </c>
      <c r="F1535" s="576">
        <v>42449</v>
      </c>
      <c r="G1535" s="266" t="s">
        <v>3291</v>
      </c>
      <c r="H1535" s="277">
        <v>5</v>
      </c>
      <c r="I1535" s="269" t="s">
        <v>305</v>
      </c>
      <c r="M1535" s="189"/>
      <c r="Q1535" s="296"/>
      <c r="R1535" s="296"/>
      <c r="S1535" s="296"/>
      <c r="T1535" s="296"/>
      <c r="U1535" s="296"/>
      <c r="V1535" s="296"/>
      <c r="W1535" s="296"/>
      <c r="X1535" s="472"/>
      <c r="Y1535" s="472"/>
    </row>
    <row r="1536" spans="1:25" ht="13.5" customHeight="1">
      <c r="A1536" s="613">
        <v>2016</v>
      </c>
      <c r="B1536" s="341"/>
      <c r="C1536" s="269"/>
      <c r="D1536" s="269"/>
      <c r="E1536" s="576"/>
      <c r="F1536" s="576"/>
      <c r="G1536" s="266"/>
      <c r="H1536" s="277">
        <f>SUM(H1535)</f>
        <v>5</v>
      </c>
      <c r="I1536" s="269"/>
      <c r="M1536" s="189"/>
      <c r="Q1536" s="296"/>
      <c r="R1536" s="296"/>
      <c r="S1536" s="296"/>
      <c r="T1536" s="296"/>
      <c r="U1536" s="296"/>
      <c r="V1536" s="296"/>
      <c r="W1536" s="296"/>
      <c r="X1536" s="472"/>
      <c r="Y1536" s="472"/>
    </row>
    <row r="1537" spans="1:25" ht="13.5" customHeight="1">
      <c r="A1537" s="569" t="s">
        <v>46</v>
      </c>
      <c r="B1537" s="129"/>
      <c r="C1537" s="146"/>
      <c r="D1537" s="146" t="s">
        <v>3292</v>
      </c>
      <c r="E1537" s="571"/>
      <c r="F1537" s="571"/>
      <c r="G1537" s="125"/>
      <c r="H1537" s="264">
        <f>H1536</f>
        <v>5</v>
      </c>
      <c r="I1537" s="146"/>
      <c r="M1537" s="93"/>
    </row>
    <row r="1538" spans="1:25" ht="13.5" customHeight="1">
      <c r="A1538" s="661"/>
      <c r="B1538" s="153"/>
      <c r="C1538" s="157"/>
      <c r="D1538" s="157"/>
      <c r="E1538" s="617"/>
      <c r="F1538" s="617"/>
      <c r="G1538" s="154"/>
      <c r="H1538" s="280"/>
      <c r="I1538" s="157"/>
      <c r="M1538" s="93"/>
    </row>
    <row r="1539" spans="1:25" s="115" customFormat="1" ht="13.5" customHeight="1">
      <c r="A1539" s="579">
        <v>2018</v>
      </c>
      <c r="B1539" s="111">
        <v>4</v>
      </c>
      <c r="C1539" s="170" t="s">
        <v>699</v>
      </c>
      <c r="D1539" s="170" t="s">
        <v>1456</v>
      </c>
      <c r="E1539" s="581" t="s">
        <v>1457</v>
      </c>
      <c r="F1539" s="581">
        <v>43170</v>
      </c>
      <c r="G1539" s="107" t="s">
        <v>1458</v>
      </c>
      <c r="H1539" s="172">
        <v>10</v>
      </c>
      <c r="I1539" s="170" t="s">
        <v>1295</v>
      </c>
      <c r="J1539" s="170"/>
      <c r="L1539" s="113"/>
      <c r="M1539" s="113"/>
      <c r="N1539" s="113"/>
      <c r="O1539" s="113"/>
      <c r="P1539" s="113"/>
      <c r="Q1539" s="113"/>
      <c r="R1539" s="113"/>
      <c r="S1539" s="113"/>
      <c r="T1539" s="113"/>
      <c r="U1539" s="113"/>
      <c r="V1539" s="113"/>
      <c r="W1539" s="113"/>
    </row>
    <row r="1540" spans="1:25" s="115" customFormat="1" ht="13.5" customHeight="1">
      <c r="A1540" s="579">
        <v>2018</v>
      </c>
      <c r="B1540" s="111"/>
      <c r="C1540" s="170"/>
      <c r="D1540" s="170"/>
      <c r="E1540" s="581"/>
      <c r="F1540" s="581"/>
      <c r="G1540" s="107"/>
      <c r="H1540" s="172">
        <f>H1539</f>
        <v>10</v>
      </c>
      <c r="I1540" s="170"/>
      <c r="J1540" s="170"/>
      <c r="L1540" s="113"/>
      <c r="M1540" s="113"/>
      <c r="N1540" s="113"/>
      <c r="O1540" s="113"/>
      <c r="P1540" s="113"/>
      <c r="Q1540" s="113"/>
      <c r="R1540" s="113"/>
      <c r="S1540" s="113"/>
      <c r="T1540" s="113"/>
      <c r="U1540" s="113"/>
      <c r="V1540" s="113"/>
      <c r="W1540" s="113"/>
    </row>
    <row r="1541" spans="1:25" ht="13.5" customHeight="1">
      <c r="A1541" s="569" t="s">
        <v>46</v>
      </c>
      <c r="B1541" s="129"/>
      <c r="C1541" s="146"/>
      <c r="D1541" s="146" t="s">
        <v>1459</v>
      </c>
      <c r="E1541" s="571"/>
      <c r="F1541" s="571"/>
      <c r="G1541" s="125"/>
      <c r="H1541" s="264">
        <f>H1540</f>
        <v>10</v>
      </c>
      <c r="I1541" s="146"/>
      <c r="M1541" s="2"/>
    </row>
    <row r="1542" spans="1:25" ht="13.5" customHeight="1">
      <c r="E1542" s="86"/>
      <c r="G1542" s="73"/>
      <c r="M1542" s="93"/>
    </row>
    <row r="1543" spans="1:25" ht="13.5" customHeight="1">
      <c r="A1543" s="565">
        <v>2017</v>
      </c>
      <c r="B1543" s="199">
        <v>10</v>
      </c>
      <c r="C1543" s="152" t="s">
        <v>129</v>
      </c>
      <c r="D1543" s="152" t="s">
        <v>143</v>
      </c>
      <c r="E1543" s="567" t="s">
        <v>819</v>
      </c>
      <c r="F1543" s="567">
        <v>43037</v>
      </c>
      <c r="G1543" s="116" t="s">
        <v>2601</v>
      </c>
      <c r="H1543" s="469">
        <v>5</v>
      </c>
      <c r="I1543" s="152" t="s">
        <v>295</v>
      </c>
      <c r="J1543" s="152"/>
      <c r="K1543" s="340"/>
      <c r="L1543" s="261"/>
      <c r="M1543" s="261"/>
      <c r="N1543" s="261"/>
      <c r="O1543" s="261"/>
      <c r="P1543" s="261"/>
      <c r="Q1543" s="261"/>
      <c r="R1543" s="261"/>
      <c r="S1543" s="261"/>
      <c r="T1543" s="261"/>
      <c r="U1543" s="261"/>
      <c r="V1543" s="261"/>
      <c r="W1543" s="261"/>
      <c r="X1543" s="340"/>
      <c r="Y1543" s="340"/>
    </row>
    <row r="1544" spans="1:25" ht="13.5" customHeight="1">
      <c r="A1544" s="565">
        <v>2017</v>
      </c>
      <c r="B1544" s="199"/>
      <c r="C1544" s="152"/>
      <c r="D1544" s="152"/>
      <c r="E1544" s="567"/>
      <c r="F1544" s="567"/>
      <c r="G1544" s="116"/>
      <c r="H1544" s="469">
        <f>H1543</f>
        <v>5</v>
      </c>
      <c r="I1544" s="152"/>
      <c r="J1544" s="152"/>
      <c r="K1544" s="340"/>
      <c r="L1544" s="261"/>
      <c r="M1544" s="261"/>
      <c r="N1544" s="261"/>
      <c r="O1544" s="261"/>
      <c r="P1544" s="261"/>
      <c r="Q1544" s="261"/>
      <c r="R1544" s="261"/>
      <c r="S1544" s="261"/>
      <c r="T1544" s="261"/>
      <c r="U1544" s="261"/>
      <c r="V1544" s="261"/>
      <c r="W1544" s="261"/>
      <c r="X1544" s="340"/>
      <c r="Y1544" s="340"/>
    </row>
    <row r="1545" spans="1:25" ht="13.5" customHeight="1">
      <c r="A1545" s="569" t="s">
        <v>46</v>
      </c>
      <c r="B1545" s="129"/>
      <c r="C1545" s="146"/>
      <c r="D1545" s="146" t="s">
        <v>1459</v>
      </c>
      <c r="E1545" s="571"/>
      <c r="F1545" s="571"/>
      <c r="G1545" s="125"/>
      <c r="H1545" s="264">
        <f>H1544</f>
        <v>5</v>
      </c>
      <c r="I1545" s="146"/>
      <c r="M1545" s="2"/>
    </row>
    <row r="1546" spans="1:25" ht="13.5" customHeight="1">
      <c r="E1546" s="86"/>
      <c r="G1546" s="73"/>
      <c r="M1546" s="2"/>
    </row>
    <row r="1547" spans="1:25" ht="13.5" customHeight="1">
      <c r="A1547" s="565">
        <v>2017</v>
      </c>
      <c r="B1547" s="199">
        <v>3</v>
      </c>
      <c r="C1547" s="152" t="s">
        <v>129</v>
      </c>
      <c r="D1547" s="152" t="s">
        <v>161</v>
      </c>
      <c r="E1547" s="567" t="s">
        <v>433</v>
      </c>
      <c r="F1547" s="567">
        <v>42806</v>
      </c>
      <c r="G1547" s="116" t="s">
        <v>2604</v>
      </c>
      <c r="H1547" s="469">
        <v>5</v>
      </c>
      <c r="I1547" s="152" t="s">
        <v>305</v>
      </c>
      <c r="J1547" s="152"/>
      <c r="K1547" s="340"/>
      <c r="L1547" s="261"/>
      <c r="M1547" s="261"/>
    </row>
    <row r="1548" spans="1:25" ht="13.5" customHeight="1">
      <c r="A1548" s="565">
        <v>2017</v>
      </c>
      <c r="B1548" s="199">
        <v>3</v>
      </c>
      <c r="C1548" s="152" t="s">
        <v>129</v>
      </c>
      <c r="D1548" s="152" t="s">
        <v>161</v>
      </c>
      <c r="E1548" s="567" t="s">
        <v>66</v>
      </c>
      <c r="F1548" s="567">
        <v>42813</v>
      </c>
      <c r="G1548" s="116" t="s">
        <v>2604</v>
      </c>
      <c r="H1548" s="469">
        <v>5</v>
      </c>
      <c r="I1548" s="152" t="s">
        <v>305</v>
      </c>
      <c r="J1548" s="152"/>
      <c r="K1548" s="340"/>
      <c r="L1548" s="261"/>
      <c r="M1548" s="261"/>
      <c r="Q1548" s="113"/>
      <c r="R1548" s="113"/>
    </row>
    <row r="1549" spans="1:25" ht="13.5" customHeight="1">
      <c r="A1549" s="565">
        <v>2017</v>
      </c>
      <c r="B1549" s="199"/>
      <c r="C1549" s="152"/>
      <c r="D1549" s="152"/>
      <c r="E1549" s="567"/>
      <c r="F1549" s="567"/>
      <c r="G1549" s="116"/>
      <c r="H1549" s="469">
        <f>SUM(H1547:H1548)</f>
        <v>10</v>
      </c>
      <c r="I1549" s="152"/>
      <c r="J1549" s="152"/>
      <c r="K1549" s="340"/>
      <c r="L1549" s="261"/>
      <c r="M1549" s="261"/>
      <c r="Q1549" s="113"/>
      <c r="R1549" s="113"/>
    </row>
    <row r="1550" spans="1:25" ht="13.5" customHeight="1">
      <c r="A1550" s="569" t="s">
        <v>46</v>
      </c>
      <c r="B1550" s="129"/>
      <c r="C1550" s="146"/>
      <c r="D1550" s="146" t="s">
        <v>1464</v>
      </c>
      <c r="E1550" s="571"/>
      <c r="F1550" s="571"/>
      <c r="G1550" s="125"/>
      <c r="H1550" s="264">
        <f>H1549</f>
        <v>10</v>
      </c>
      <c r="I1550" s="146"/>
      <c r="M1550" s="2"/>
    </row>
    <row r="1551" spans="1:25" ht="13.5" customHeight="1">
      <c r="A1551" s="661"/>
      <c r="B1551" s="153"/>
      <c r="C1551" s="157"/>
      <c r="D1551" s="157"/>
      <c r="E1551" s="617"/>
      <c r="F1551" s="617"/>
      <c r="G1551" s="154"/>
      <c r="H1551" s="280"/>
      <c r="I1551" s="157"/>
      <c r="M1551" s="2"/>
    </row>
    <row r="1552" spans="1:25" s="115" customFormat="1" ht="13.5" customHeight="1">
      <c r="A1552" s="111">
        <v>2018</v>
      </c>
      <c r="B1552" s="579">
        <v>4</v>
      </c>
      <c r="C1552" s="170" t="s">
        <v>129</v>
      </c>
      <c r="D1552" s="615" t="s">
        <v>137</v>
      </c>
      <c r="E1552" s="107" t="s">
        <v>222</v>
      </c>
      <c r="F1552" s="581">
        <v>43163</v>
      </c>
      <c r="G1552" s="170" t="s">
        <v>2606</v>
      </c>
      <c r="H1552" s="111">
        <v>7</v>
      </c>
      <c r="I1552" s="115" t="s">
        <v>1466</v>
      </c>
      <c r="J1552" s="111">
        <v>3</v>
      </c>
      <c r="L1552" s="113"/>
      <c r="M1552" s="114"/>
      <c r="N1552" s="113"/>
      <c r="O1552" s="113"/>
      <c r="P1552" s="113"/>
      <c r="Q1552" s="113"/>
      <c r="R1552" s="113"/>
      <c r="S1552" s="113"/>
      <c r="T1552" s="113"/>
      <c r="U1552" s="113"/>
      <c r="V1552" s="113"/>
      <c r="W1552" s="113"/>
    </row>
    <row r="1553" spans="1:25" ht="13.5" customHeight="1">
      <c r="A1553" s="111">
        <v>2018</v>
      </c>
      <c r="B1553" s="565"/>
      <c r="C1553" s="152"/>
      <c r="D1553" s="583"/>
      <c r="E1553" s="116"/>
      <c r="F1553" s="567"/>
      <c r="G1553" s="152"/>
      <c r="H1553" s="111">
        <f>SUM(H1552)</f>
        <v>7</v>
      </c>
      <c r="I1553" s="340"/>
      <c r="J1553" s="199"/>
      <c r="M1553" s="189"/>
      <c r="N1553" s="186"/>
    </row>
    <row r="1554" spans="1:25" ht="13.5" customHeight="1">
      <c r="A1554" s="129" t="s">
        <v>46</v>
      </c>
      <c r="B1554" s="569"/>
      <c r="C1554" s="146"/>
      <c r="D1554" s="585" t="s">
        <v>1469</v>
      </c>
      <c r="E1554" s="125"/>
      <c r="F1554" s="571"/>
      <c r="G1554" s="146"/>
      <c r="H1554" s="129">
        <f>H1553</f>
        <v>7</v>
      </c>
      <c r="I1554" s="573"/>
      <c r="M1554" s="93"/>
    </row>
    <row r="1555" spans="1:25" ht="13.5" customHeight="1">
      <c r="A1555" s="133"/>
      <c r="B1555" s="84"/>
      <c r="D1555" s="586"/>
      <c r="E1555" s="73"/>
      <c r="G1555" s="88"/>
      <c r="H1555" s="133"/>
      <c r="I1555" s="90"/>
      <c r="M1555" s="93"/>
    </row>
    <row r="1556" spans="1:25" ht="13.5" customHeight="1">
      <c r="A1556" s="199">
        <v>2017</v>
      </c>
      <c r="B1556" s="565">
        <v>3</v>
      </c>
      <c r="C1556" s="152" t="s">
        <v>53</v>
      </c>
      <c r="D1556" s="583" t="s">
        <v>1470</v>
      </c>
      <c r="E1556" s="116" t="s">
        <v>68</v>
      </c>
      <c r="F1556" s="567">
        <v>42812</v>
      </c>
      <c r="G1556" s="152" t="s">
        <v>1471</v>
      </c>
      <c r="H1556" s="199">
        <v>5</v>
      </c>
      <c r="I1556" s="340" t="s">
        <v>435</v>
      </c>
      <c r="J1556" s="152"/>
      <c r="K1556" s="340"/>
      <c r="L1556" s="261"/>
      <c r="M1556" s="189"/>
      <c r="N1556" s="261"/>
      <c r="O1556" s="261"/>
      <c r="P1556" s="261"/>
      <c r="Q1556" s="261"/>
      <c r="R1556" s="261"/>
      <c r="S1556" s="261"/>
      <c r="T1556" s="261"/>
      <c r="U1556" s="261"/>
      <c r="V1556" s="261"/>
      <c r="W1556" s="261"/>
      <c r="X1556" s="340"/>
      <c r="Y1556" s="340"/>
    </row>
    <row r="1557" spans="1:25" ht="13.5" customHeight="1">
      <c r="A1557" s="199">
        <v>2017</v>
      </c>
      <c r="B1557" s="565"/>
      <c r="C1557" s="152"/>
      <c r="D1557" s="583"/>
      <c r="E1557" s="116"/>
      <c r="F1557" s="567"/>
      <c r="G1557" s="152"/>
      <c r="H1557" s="199">
        <v>5</v>
      </c>
      <c r="I1557" s="340"/>
      <c r="J1557" s="152"/>
      <c r="K1557" s="340"/>
      <c r="L1557" s="261"/>
      <c r="M1557" s="189"/>
      <c r="N1557" s="261"/>
      <c r="O1557" s="261"/>
      <c r="P1557" s="261"/>
      <c r="Q1557" s="261"/>
      <c r="R1557" s="261"/>
      <c r="S1557" s="261"/>
      <c r="T1557" s="261"/>
      <c r="U1557" s="261"/>
      <c r="V1557" s="261"/>
      <c r="W1557" s="261"/>
      <c r="X1557" s="340"/>
      <c r="Y1557" s="340"/>
    </row>
    <row r="1558" spans="1:25" s="115" customFormat="1" ht="13.5" customHeight="1">
      <c r="A1558" s="111">
        <v>2018</v>
      </c>
      <c r="B1558" s="579">
        <v>4</v>
      </c>
      <c r="C1558" s="170" t="s">
        <v>53</v>
      </c>
      <c r="D1558" s="615" t="s">
        <v>1470</v>
      </c>
      <c r="E1558" s="107" t="s">
        <v>346</v>
      </c>
      <c r="F1558" s="581">
        <v>43219</v>
      </c>
      <c r="G1558" s="170" t="s">
        <v>2608</v>
      </c>
      <c r="H1558" s="111">
        <v>0</v>
      </c>
      <c r="I1558" s="115" t="s">
        <v>309</v>
      </c>
      <c r="J1558" s="170"/>
      <c r="L1558" s="113" t="s">
        <v>234</v>
      </c>
      <c r="M1558" s="114"/>
      <c r="N1558" s="113"/>
      <c r="O1558" s="113"/>
      <c r="P1558" s="113"/>
      <c r="Q1558" s="113"/>
      <c r="R1558" s="113"/>
      <c r="S1558" s="113"/>
      <c r="T1558" s="113"/>
      <c r="U1558" s="113"/>
      <c r="V1558" s="113"/>
      <c r="W1558" s="113"/>
    </row>
    <row r="1559" spans="1:25" ht="13.5" customHeight="1">
      <c r="A1559" s="111">
        <v>2018</v>
      </c>
      <c r="B1559" s="565"/>
      <c r="C1559" s="152"/>
      <c r="D1559" s="583"/>
      <c r="E1559" s="116"/>
      <c r="F1559" s="567"/>
      <c r="G1559" s="152"/>
      <c r="H1559" s="111">
        <v>0</v>
      </c>
      <c r="I1559" s="340"/>
      <c r="J1559" s="152"/>
      <c r="K1559" s="340"/>
      <c r="L1559" s="261"/>
      <c r="M1559" s="189"/>
      <c r="N1559" s="261"/>
      <c r="O1559" s="261"/>
      <c r="P1559" s="261"/>
      <c r="Q1559" s="261"/>
      <c r="R1559" s="261"/>
      <c r="S1559" s="261"/>
      <c r="T1559" s="261"/>
      <c r="U1559" s="261"/>
      <c r="V1559" s="261"/>
      <c r="W1559" s="261"/>
      <c r="X1559" s="340"/>
      <c r="Y1559" s="340"/>
    </row>
    <row r="1560" spans="1:25" ht="13.5" customHeight="1">
      <c r="A1560" s="129" t="s">
        <v>46</v>
      </c>
      <c r="B1560" s="569"/>
      <c r="C1560" s="146"/>
      <c r="D1560" s="585" t="s">
        <v>1473</v>
      </c>
      <c r="E1560" s="125"/>
      <c r="F1560" s="571"/>
      <c r="G1560" s="146"/>
      <c r="H1560" s="129">
        <f>SUM(H1556)</f>
        <v>5</v>
      </c>
      <c r="I1560" s="573"/>
      <c r="M1560" s="93"/>
    </row>
    <row r="1561" spans="1:25" ht="13.5" customHeight="1">
      <c r="A1561" s="133"/>
      <c r="B1561" s="84"/>
      <c r="D1561" s="586"/>
      <c r="E1561" s="73"/>
      <c r="G1561" s="88"/>
      <c r="H1561" s="133"/>
      <c r="I1561" s="90"/>
      <c r="M1561" s="93"/>
    </row>
    <row r="1562" spans="1:25" ht="13.5" customHeight="1">
      <c r="A1562" s="341">
        <v>2016</v>
      </c>
      <c r="B1562" s="341">
        <v>3</v>
      </c>
      <c r="C1562" s="269" t="s">
        <v>91</v>
      </c>
      <c r="D1562" s="269" t="s">
        <v>116</v>
      </c>
      <c r="E1562" s="269" t="s">
        <v>222</v>
      </c>
      <c r="F1562" s="576">
        <v>42435</v>
      </c>
      <c r="G1562" s="266" t="s">
        <v>3293</v>
      </c>
      <c r="H1562" s="277">
        <v>10</v>
      </c>
      <c r="I1562" s="372" t="s">
        <v>1790</v>
      </c>
      <c r="M1562" s="262"/>
      <c r="N1562" s="186"/>
      <c r="O1562" s="296"/>
      <c r="P1562" s="296"/>
      <c r="S1562" s="271"/>
      <c r="T1562" s="271"/>
      <c r="U1562" s="271"/>
      <c r="V1562" s="271"/>
      <c r="W1562" s="271"/>
      <c r="X1562" s="372"/>
      <c r="Y1562" s="372"/>
    </row>
    <row r="1563" spans="1:25" ht="13.5" customHeight="1">
      <c r="A1563" s="341">
        <v>2016</v>
      </c>
      <c r="B1563" s="341">
        <v>3</v>
      </c>
      <c r="C1563" s="269" t="s">
        <v>91</v>
      </c>
      <c r="D1563" s="269" t="s">
        <v>116</v>
      </c>
      <c r="E1563" s="269" t="s">
        <v>222</v>
      </c>
      <c r="F1563" s="576">
        <v>42435</v>
      </c>
      <c r="G1563" s="266" t="s">
        <v>3294</v>
      </c>
      <c r="H1563" s="277">
        <v>7</v>
      </c>
      <c r="I1563" s="372" t="s">
        <v>810</v>
      </c>
      <c r="M1563" s="189"/>
      <c r="N1563" s="186"/>
    </row>
    <row r="1564" spans="1:25" ht="13.5" customHeight="1">
      <c r="A1564" s="341">
        <v>2016</v>
      </c>
      <c r="B1564" s="341">
        <v>3</v>
      </c>
      <c r="C1564" s="269" t="s">
        <v>91</v>
      </c>
      <c r="D1564" s="269" t="s">
        <v>116</v>
      </c>
      <c r="E1564" s="269" t="s">
        <v>222</v>
      </c>
      <c r="F1564" s="576">
        <v>42435</v>
      </c>
      <c r="G1564" s="266" t="s">
        <v>3295</v>
      </c>
      <c r="H1564" s="277">
        <v>10</v>
      </c>
      <c r="I1564" s="372" t="s">
        <v>3296</v>
      </c>
      <c r="M1564" s="189"/>
      <c r="N1564" s="195"/>
    </row>
    <row r="1565" spans="1:25" ht="13.5" customHeight="1">
      <c r="A1565" s="613">
        <v>2016</v>
      </c>
      <c r="B1565" s="341">
        <v>3</v>
      </c>
      <c r="C1565" s="269" t="s">
        <v>91</v>
      </c>
      <c r="D1565" s="269" t="s">
        <v>116</v>
      </c>
      <c r="E1565" s="576" t="s">
        <v>222</v>
      </c>
      <c r="F1565" s="576">
        <v>42435</v>
      </c>
      <c r="G1565" s="266"/>
      <c r="H1565" s="277">
        <v>0</v>
      </c>
      <c r="I1565" s="372" t="s">
        <v>3123</v>
      </c>
      <c r="M1565" s="262"/>
      <c r="O1565" s="113"/>
      <c r="P1565" s="113"/>
    </row>
    <row r="1566" spans="1:25" ht="13.5" customHeight="1">
      <c r="A1566" s="613">
        <v>2016</v>
      </c>
      <c r="B1566" s="341">
        <v>10</v>
      </c>
      <c r="C1566" s="269" t="s">
        <v>91</v>
      </c>
      <c r="D1566" s="269" t="s">
        <v>116</v>
      </c>
      <c r="E1566" s="576" t="s">
        <v>227</v>
      </c>
      <c r="F1566" s="576">
        <v>42652</v>
      </c>
      <c r="G1566" s="614" t="s">
        <v>3297</v>
      </c>
      <c r="H1566" s="341">
        <v>3</v>
      </c>
      <c r="I1566" s="372" t="s">
        <v>3298</v>
      </c>
      <c r="J1566" s="269"/>
      <c r="L1566" s="271"/>
      <c r="M1566" s="262"/>
      <c r="O1566" s="186"/>
      <c r="P1566" s="186"/>
    </row>
    <row r="1567" spans="1:25" ht="13.5" customHeight="1">
      <c r="A1567" s="613">
        <v>2016</v>
      </c>
      <c r="B1567" s="341"/>
      <c r="C1567" s="269"/>
      <c r="D1567" s="269"/>
      <c r="E1567" s="576"/>
      <c r="F1567" s="576"/>
      <c r="G1567" s="614"/>
      <c r="H1567" s="341">
        <f>SUM(H1562:H1566)</f>
        <v>30</v>
      </c>
      <c r="I1567" s="372"/>
      <c r="J1567" s="269"/>
      <c r="L1567" s="271"/>
      <c r="M1567" s="262"/>
      <c r="O1567" s="186"/>
      <c r="P1567" s="186"/>
    </row>
    <row r="1568" spans="1:25" ht="13.5" customHeight="1">
      <c r="A1568" s="565">
        <v>2017</v>
      </c>
      <c r="B1568" s="199">
        <v>4</v>
      </c>
      <c r="C1568" s="152" t="s">
        <v>91</v>
      </c>
      <c r="D1568" s="152" t="s">
        <v>116</v>
      </c>
      <c r="E1568" s="567" t="s">
        <v>86</v>
      </c>
      <c r="F1568" s="567">
        <v>42847</v>
      </c>
      <c r="G1568" s="568" t="s">
        <v>2609</v>
      </c>
      <c r="H1568" s="199">
        <v>5</v>
      </c>
      <c r="I1568" s="340" t="s">
        <v>244</v>
      </c>
      <c r="J1568" s="152"/>
      <c r="K1568" s="340"/>
      <c r="L1568" s="261"/>
      <c r="M1568" s="189"/>
    </row>
    <row r="1569" spans="1:23" ht="13.5" customHeight="1">
      <c r="A1569" s="199">
        <v>2017</v>
      </c>
      <c r="B1569" s="565">
        <v>5</v>
      </c>
      <c r="C1569" s="152" t="s">
        <v>91</v>
      </c>
      <c r="D1569" s="583" t="s">
        <v>116</v>
      </c>
      <c r="E1569" s="116" t="s">
        <v>227</v>
      </c>
      <c r="F1569" s="567">
        <v>42876</v>
      </c>
      <c r="G1569" s="152" t="s">
        <v>2610</v>
      </c>
      <c r="H1569" s="199">
        <v>7</v>
      </c>
      <c r="I1569" s="340" t="s">
        <v>2611</v>
      </c>
      <c r="J1569" s="152"/>
      <c r="M1569" s="189"/>
      <c r="N1569" s="271"/>
    </row>
    <row r="1570" spans="1:23" ht="13.5" customHeight="1">
      <c r="A1570" s="199">
        <v>2017</v>
      </c>
      <c r="B1570" s="565">
        <v>5</v>
      </c>
      <c r="C1570" s="152" t="s">
        <v>91</v>
      </c>
      <c r="D1570" s="583" t="s">
        <v>116</v>
      </c>
      <c r="E1570" s="116" t="s">
        <v>227</v>
      </c>
      <c r="F1570" s="567">
        <v>42876</v>
      </c>
      <c r="G1570" s="152" t="s">
        <v>2612</v>
      </c>
      <c r="H1570" s="199">
        <v>10</v>
      </c>
      <c r="I1570" s="340" t="s">
        <v>2613</v>
      </c>
      <c r="J1570" s="152"/>
      <c r="M1570" s="189"/>
      <c r="N1570" s="271"/>
    </row>
    <row r="1571" spans="1:23" ht="13.5" customHeight="1">
      <c r="A1571" s="199">
        <v>2017</v>
      </c>
      <c r="B1571" s="565">
        <v>5</v>
      </c>
      <c r="C1571" s="152" t="s">
        <v>91</v>
      </c>
      <c r="D1571" s="583" t="s">
        <v>116</v>
      </c>
      <c r="E1571" s="116" t="s">
        <v>1663</v>
      </c>
      <c r="F1571" s="567">
        <v>42883</v>
      </c>
      <c r="G1571" s="152" t="s">
        <v>2610</v>
      </c>
      <c r="H1571" s="199">
        <v>15</v>
      </c>
      <c r="I1571" s="340" t="s">
        <v>2614</v>
      </c>
      <c r="J1571" s="152"/>
      <c r="M1571" s="2"/>
    </row>
    <row r="1572" spans="1:23" ht="13.5" customHeight="1">
      <c r="A1572" s="199">
        <v>2017</v>
      </c>
      <c r="B1572" s="565">
        <v>5</v>
      </c>
      <c r="C1572" s="152" t="s">
        <v>91</v>
      </c>
      <c r="D1572" s="583" t="s">
        <v>116</v>
      </c>
      <c r="E1572" s="116" t="s">
        <v>1663</v>
      </c>
      <c r="F1572" s="567">
        <v>42883</v>
      </c>
      <c r="G1572" s="152" t="s">
        <v>2612</v>
      </c>
      <c r="H1572" s="199">
        <v>10</v>
      </c>
      <c r="I1572" s="340" t="s">
        <v>2615</v>
      </c>
      <c r="J1572" s="152"/>
      <c r="M1572" s="189"/>
    </row>
    <row r="1573" spans="1:23" ht="13.5" customHeight="1">
      <c r="A1573" s="199">
        <v>2017</v>
      </c>
      <c r="B1573" s="565"/>
      <c r="C1573" s="152"/>
      <c r="D1573" s="583"/>
      <c r="E1573" s="116"/>
      <c r="F1573" s="567"/>
      <c r="G1573" s="152"/>
      <c r="H1573" s="199">
        <f>SUM(H1568:H1572)</f>
        <v>47</v>
      </c>
      <c r="I1573" s="340"/>
      <c r="J1573" s="152"/>
      <c r="M1573" s="189"/>
    </row>
    <row r="1574" spans="1:23" s="115" customFormat="1" ht="13.5" customHeight="1">
      <c r="A1574" s="111">
        <v>2018</v>
      </c>
      <c r="B1574" s="579">
        <v>4</v>
      </c>
      <c r="C1574" s="170" t="s">
        <v>91</v>
      </c>
      <c r="D1574" s="615" t="s">
        <v>116</v>
      </c>
      <c r="E1574" s="107" t="s">
        <v>86</v>
      </c>
      <c r="F1574" s="581">
        <v>43211</v>
      </c>
      <c r="G1574" s="170" t="s">
        <v>2616</v>
      </c>
      <c r="H1574" s="111">
        <v>0</v>
      </c>
      <c r="I1574" s="115" t="s">
        <v>670</v>
      </c>
      <c r="J1574" s="170"/>
      <c r="L1574" s="113" t="s">
        <v>234</v>
      </c>
      <c r="M1574" s="114"/>
      <c r="N1574" s="113"/>
      <c r="O1574" s="113"/>
      <c r="P1574" s="113"/>
      <c r="Q1574" s="113"/>
      <c r="R1574" s="113"/>
      <c r="S1574" s="113"/>
      <c r="T1574" s="113"/>
      <c r="U1574" s="113"/>
      <c r="V1574" s="113"/>
      <c r="W1574" s="113"/>
    </row>
    <row r="1575" spans="1:23" s="115" customFormat="1" ht="13.5" customHeight="1">
      <c r="A1575" s="111">
        <v>2018</v>
      </c>
      <c r="B1575" s="111">
        <v>5</v>
      </c>
      <c r="C1575" s="170" t="s">
        <v>91</v>
      </c>
      <c r="D1575" s="115" t="s">
        <v>116</v>
      </c>
      <c r="E1575" s="115" t="s">
        <v>227</v>
      </c>
      <c r="F1575" s="584">
        <v>43240</v>
      </c>
      <c r="G1575" s="136" t="s">
        <v>2617</v>
      </c>
      <c r="H1575" s="111">
        <v>7</v>
      </c>
      <c r="I1575" s="115" t="s">
        <v>1476</v>
      </c>
      <c r="L1575" s="113"/>
      <c r="M1575" s="113"/>
      <c r="N1575" s="113"/>
      <c r="O1575" s="113"/>
      <c r="P1575" s="113"/>
      <c r="Q1575" s="113"/>
      <c r="R1575" s="113"/>
      <c r="S1575" s="113"/>
      <c r="T1575" s="113"/>
      <c r="U1575" s="113"/>
      <c r="V1575" s="113"/>
      <c r="W1575" s="113"/>
    </row>
    <row r="1576" spans="1:23" s="115" customFormat="1">
      <c r="A1576" s="111">
        <v>2018</v>
      </c>
      <c r="B1576" s="111">
        <v>5</v>
      </c>
      <c r="C1576" s="170" t="s">
        <v>91</v>
      </c>
      <c r="D1576" s="115" t="s">
        <v>116</v>
      </c>
      <c r="E1576" s="170" t="s">
        <v>370</v>
      </c>
      <c r="F1576" s="581">
        <v>43247</v>
      </c>
      <c r="G1576" s="170" t="s">
        <v>2618</v>
      </c>
      <c r="H1576" s="111">
        <v>5</v>
      </c>
      <c r="I1576" s="115" t="s">
        <v>457</v>
      </c>
      <c r="L1576" s="113"/>
      <c r="M1576" s="113"/>
      <c r="N1576" s="113"/>
      <c r="O1576" s="113"/>
      <c r="P1576" s="113"/>
      <c r="Q1576" s="113"/>
      <c r="R1576" s="113"/>
      <c r="S1576" s="113"/>
      <c r="T1576" s="113"/>
      <c r="U1576" s="113"/>
      <c r="V1576" s="113"/>
      <c r="W1576" s="113"/>
    </row>
    <row r="1577" spans="1:23" s="115" customFormat="1" ht="13.5" customHeight="1">
      <c r="A1577" s="111">
        <v>2018</v>
      </c>
      <c r="B1577" s="579"/>
      <c r="C1577" s="170"/>
      <c r="D1577" s="615"/>
      <c r="E1577" s="107"/>
      <c r="F1577" s="581"/>
      <c r="G1577" s="170"/>
      <c r="H1577" s="111">
        <f>SUM(H1574:H1576)</f>
        <v>12</v>
      </c>
      <c r="J1577" s="170"/>
      <c r="L1577" s="113"/>
      <c r="M1577" s="114"/>
      <c r="N1577" s="113"/>
      <c r="O1577" s="113"/>
      <c r="P1577" s="113"/>
      <c r="Q1577" s="113"/>
      <c r="R1577" s="113"/>
      <c r="S1577" s="113"/>
      <c r="T1577" s="113"/>
      <c r="U1577" s="113"/>
      <c r="V1577" s="113"/>
      <c r="W1577" s="113"/>
    </row>
    <row r="1578" spans="1:23" ht="13.5" customHeight="1">
      <c r="A1578" s="129" t="s">
        <v>46</v>
      </c>
      <c r="B1578" s="569"/>
      <c r="C1578" s="146"/>
      <c r="D1578" s="585" t="s">
        <v>1484</v>
      </c>
      <c r="E1578" s="125"/>
      <c r="F1578" s="571"/>
      <c r="G1578" s="146"/>
      <c r="H1578" s="129">
        <f>H1567+H1573+H1577</f>
        <v>89</v>
      </c>
      <c r="I1578" s="573"/>
      <c r="M1578" s="93"/>
    </row>
    <row r="1579" spans="1:23" ht="13.5" customHeight="1">
      <c r="A1579" s="133"/>
      <c r="B1579" s="84"/>
      <c r="D1579" s="586"/>
      <c r="E1579" s="73"/>
      <c r="G1579" s="88"/>
      <c r="H1579" s="133"/>
      <c r="I1579" s="90"/>
      <c r="M1579" s="93"/>
    </row>
    <row r="1580" spans="1:23" ht="13.5" customHeight="1">
      <c r="A1580" s="565">
        <v>2017</v>
      </c>
      <c r="B1580" s="199">
        <v>3</v>
      </c>
      <c r="C1580" s="152" t="s">
        <v>164</v>
      </c>
      <c r="D1580" s="152" t="s">
        <v>1487</v>
      </c>
      <c r="E1580" s="566" t="s">
        <v>222</v>
      </c>
      <c r="F1580" s="567">
        <v>42799</v>
      </c>
      <c r="G1580" s="568" t="s">
        <v>2624</v>
      </c>
      <c r="H1580" s="199">
        <v>7</v>
      </c>
      <c r="I1580" s="340" t="s">
        <v>2625</v>
      </c>
      <c r="J1580" s="152"/>
      <c r="K1580" s="340"/>
      <c r="L1580" s="261"/>
      <c r="M1580" s="189"/>
      <c r="N1580" s="261"/>
    </row>
    <row r="1581" spans="1:23" ht="13.5" customHeight="1">
      <c r="A1581" s="565">
        <v>2017</v>
      </c>
      <c r="B1581" s="199"/>
      <c r="C1581" s="152"/>
      <c r="D1581" s="152"/>
      <c r="E1581" s="566"/>
      <c r="F1581" s="567"/>
      <c r="G1581" s="568"/>
      <c r="H1581" s="199">
        <v>7</v>
      </c>
      <c r="I1581" s="340"/>
      <c r="J1581" s="152"/>
      <c r="K1581" s="340"/>
      <c r="L1581" s="261"/>
      <c r="M1581" s="189"/>
      <c r="N1581" s="261"/>
    </row>
    <row r="1582" spans="1:23" ht="13.5" customHeight="1">
      <c r="A1582" s="569" t="s">
        <v>46</v>
      </c>
      <c r="B1582" s="129"/>
      <c r="C1582" s="146"/>
      <c r="D1582" s="146" t="s">
        <v>1486</v>
      </c>
      <c r="E1582" s="570"/>
      <c r="F1582" s="571"/>
      <c r="G1582" s="572"/>
      <c r="H1582" s="129">
        <f>SUM(H1580)</f>
        <v>7</v>
      </c>
      <c r="I1582" s="573"/>
      <c r="M1582" s="93"/>
    </row>
    <row r="1583" spans="1:23" ht="13.5" customHeight="1">
      <c r="E1583" s="574"/>
      <c r="G1583" s="575"/>
      <c r="H1583" s="133"/>
      <c r="I1583" s="90"/>
      <c r="M1583" s="93"/>
    </row>
    <row r="1584" spans="1:23" s="115" customFormat="1" ht="13.5" customHeight="1">
      <c r="A1584" s="111">
        <v>2018</v>
      </c>
      <c r="B1584" s="111">
        <v>3</v>
      </c>
      <c r="C1584" s="170" t="s">
        <v>164</v>
      </c>
      <c r="D1584" s="170" t="s">
        <v>2626</v>
      </c>
      <c r="E1584" s="170" t="s">
        <v>64</v>
      </c>
      <c r="F1584" s="581">
        <v>43169</v>
      </c>
      <c r="G1584" s="107" t="s">
        <v>2627</v>
      </c>
      <c r="H1584" s="172">
        <v>10</v>
      </c>
      <c r="I1584" s="170" t="s">
        <v>626</v>
      </c>
      <c r="J1584" s="170"/>
      <c r="L1584" s="113"/>
      <c r="M1584" s="113"/>
      <c r="N1584" s="113"/>
      <c r="O1584" s="113"/>
      <c r="P1584" s="113"/>
      <c r="Q1584" s="113"/>
      <c r="R1584" s="113"/>
      <c r="S1584" s="113"/>
      <c r="T1584" s="113"/>
      <c r="U1584" s="113"/>
      <c r="V1584" s="113"/>
      <c r="W1584" s="113"/>
    </row>
    <row r="1585" spans="1:23" s="115" customFormat="1">
      <c r="A1585" s="111">
        <v>2018</v>
      </c>
      <c r="B1585" s="111">
        <v>5</v>
      </c>
      <c r="C1585" s="170" t="s">
        <v>164</v>
      </c>
      <c r="D1585" s="115" t="s">
        <v>1487</v>
      </c>
      <c r="E1585" s="115" t="s">
        <v>227</v>
      </c>
      <c r="F1585" s="584">
        <v>43240</v>
      </c>
      <c r="G1585" s="136" t="s">
        <v>2628</v>
      </c>
      <c r="H1585" s="111">
        <v>7</v>
      </c>
      <c r="I1585" s="115" t="s">
        <v>2629</v>
      </c>
      <c r="L1585" s="113"/>
      <c r="M1585" s="113"/>
      <c r="N1585" s="113"/>
      <c r="O1585" s="113"/>
      <c r="P1585" s="113"/>
      <c r="Q1585" s="113"/>
      <c r="R1585" s="113"/>
      <c r="S1585" s="113"/>
      <c r="T1585" s="113"/>
      <c r="U1585" s="113"/>
      <c r="V1585" s="113"/>
      <c r="W1585" s="113"/>
    </row>
    <row r="1586" spans="1:23" s="115" customFormat="1" ht="13.5" customHeight="1">
      <c r="A1586" s="111">
        <v>2018</v>
      </c>
      <c r="B1586" s="111"/>
      <c r="C1586" s="170"/>
      <c r="D1586" s="170"/>
      <c r="E1586" s="170"/>
      <c r="F1586" s="581"/>
      <c r="G1586" s="107"/>
      <c r="H1586" s="172">
        <f>SUM(H1584:H1585)</f>
        <v>17</v>
      </c>
      <c r="I1586" s="170"/>
      <c r="J1586" s="170"/>
      <c r="L1586" s="113"/>
      <c r="M1586" s="113"/>
      <c r="N1586" s="113"/>
      <c r="O1586" s="113"/>
      <c r="P1586" s="113"/>
      <c r="Q1586" s="113"/>
      <c r="R1586" s="113"/>
      <c r="S1586" s="113"/>
      <c r="T1586" s="113"/>
      <c r="U1586" s="113"/>
      <c r="V1586" s="113"/>
      <c r="W1586" s="113"/>
    </row>
    <row r="1587" spans="1:23" ht="13.5" customHeight="1">
      <c r="A1587" s="129" t="s">
        <v>46</v>
      </c>
      <c r="B1587" s="129"/>
      <c r="C1587" s="146"/>
      <c r="D1587" s="146" t="s">
        <v>1491</v>
      </c>
      <c r="E1587" s="146"/>
      <c r="F1587" s="571"/>
      <c r="G1587" s="125"/>
      <c r="H1587" s="264">
        <f>H1586</f>
        <v>17</v>
      </c>
      <c r="I1587" s="146"/>
      <c r="M1587" s="2"/>
    </row>
    <row r="1588" spans="1:23" ht="13.5" customHeight="1">
      <c r="A1588" s="133"/>
      <c r="G1588" s="73"/>
      <c r="M1588" s="2"/>
    </row>
    <row r="1589" spans="1:23" ht="13.5" customHeight="1">
      <c r="A1589" s="565">
        <v>2017</v>
      </c>
      <c r="B1589" s="199">
        <v>3</v>
      </c>
      <c r="C1589" s="152" t="s">
        <v>53</v>
      </c>
      <c r="D1589" s="152" t="s">
        <v>1492</v>
      </c>
      <c r="E1589" s="566" t="s">
        <v>222</v>
      </c>
      <c r="F1589" s="567">
        <v>42799</v>
      </c>
      <c r="G1589" s="568" t="s">
        <v>2638</v>
      </c>
      <c r="H1589" s="199">
        <v>3</v>
      </c>
      <c r="I1589" s="340" t="s">
        <v>1494</v>
      </c>
      <c r="J1589" s="152"/>
      <c r="K1589" s="340"/>
      <c r="L1589" s="261"/>
      <c r="M1589" s="189"/>
    </row>
    <row r="1590" spans="1:23" ht="13.5" customHeight="1">
      <c r="A1590" s="565">
        <v>2017</v>
      </c>
      <c r="B1590" s="199"/>
      <c r="C1590" s="152"/>
      <c r="D1590" s="152"/>
      <c r="E1590" s="566"/>
      <c r="F1590" s="567"/>
      <c r="G1590" s="568"/>
      <c r="H1590" s="199">
        <v>3</v>
      </c>
      <c r="I1590" s="340"/>
      <c r="J1590" s="152"/>
      <c r="K1590" s="340"/>
      <c r="L1590" s="261"/>
      <c r="M1590" s="189"/>
    </row>
    <row r="1591" spans="1:23" ht="13.5" customHeight="1">
      <c r="A1591" s="569" t="s">
        <v>46</v>
      </c>
      <c r="B1591" s="129"/>
      <c r="C1591" s="146"/>
      <c r="D1591" s="146" t="s">
        <v>1495</v>
      </c>
      <c r="E1591" s="570"/>
      <c r="F1591" s="571"/>
      <c r="G1591" s="572"/>
      <c r="H1591" s="129">
        <f>SUM(H1589)</f>
        <v>3</v>
      </c>
      <c r="I1591" s="573"/>
      <c r="M1591" s="93"/>
    </row>
    <row r="1592" spans="1:23" ht="13.5" customHeight="1">
      <c r="E1592" s="574"/>
      <c r="G1592" s="575"/>
      <c r="H1592" s="133"/>
      <c r="I1592" s="90"/>
      <c r="M1592" s="93"/>
    </row>
    <row r="1593" spans="1:23" ht="13.5" customHeight="1">
      <c r="A1593" s="341">
        <v>2016</v>
      </c>
      <c r="B1593" s="341">
        <v>3</v>
      </c>
      <c r="C1593" s="269" t="s">
        <v>164</v>
      </c>
      <c r="D1593" s="269" t="s">
        <v>1643</v>
      </c>
      <c r="E1593" s="269" t="s">
        <v>222</v>
      </c>
      <c r="F1593" s="576">
        <v>42435</v>
      </c>
      <c r="G1593" s="266" t="s">
        <v>3299</v>
      </c>
      <c r="H1593" s="277">
        <v>10</v>
      </c>
      <c r="I1593" s="372" t="s">
        <v>1690</v>
      </c>
      <c r="M1593" s="262"/>
      <c r="N1593" s="352"/>
    </row>
    <row r="1594" spans="1:23" ht="13.5" customHeight="1">
      <c r="A1594" s="341">
        <v>2016</v>
      </c>
      <c r="B1594" s="341"/>
      <c r="C1594" s="269"/>
      <c r="D1594" s="269"/>
      <c r="E1594" s="269"/>
      <c r="F1594" s="576"/>
      <c r="G1594" s="266"/>
      <c r="H1594" s="277">
        <v>10</v>
      </c>
      <c r="I1594" s="372"/>
      <c r="M1594" s="262"/>
      <c r="N1594" s="352"/>
    </row>
    <row r="1595" spans="1:23" ht="13.5" customHeight="1">
      <c r="A1595" s="129" t="s">
        <v>46</v>
      </c>
      <c r="B1595" s="129"/>
      <c r="C1595" s="146"/>
      <c r="D1595" s="146" t="s">
        <v>3300</v>
      </c>
      <c r="E1595" s="146"/>
      <c r="F1595" s="571"/>
      <c r="G1595" s="125"/>
      <c r="H1595" s="264">
        <f>SUM(H1593)</f>
        <v>10</v>
      </c>
      <c r="I1595" s="573"/>
      <c r="M1595" s="93"/>
    </row>
    <row r="1596" spans="1:23" ht="13.5" customHeight="1">
      <c r="A1596" s="153"/>
      <c r="B1596" s="153"/>
      <c r="C1596" s="157"/>
      <c r="D1596" s="157"/>
      <c r="E1596" s="157"/>
      <c r="F1596" s="617"/>
      <c r="G1596" s="154"/>
      <c r="H1596" s="280"/>
      <c r="I1596" s="123"/>
      <c r="M1596" s="93"/>
    </row>
    <row r="1597" spans="1:23" s="115" customFormat="1" ht="13.5" customHeight="1">
      <c r="A1597" s="111">
        <v>2018</v>
      </c>
      <c r="B1597" s="111">
        <v>11</v>
      </c>
      <c r="C1597" s="170" t="s">
        <v>53</v>
      </c>
      <c r="D1597" s="170" t="s">
        <v>87</v>
      </c>
      <c r="E1597" s="170" t="s">
        <v>1309</v>
      </c>
      <c r="F1597" s="581">
        <v>43421</v>
      </c>
      <c r="G1597" s="107" t="s">
        <v>2640</v>
      </c>
      <c r="H1597" s="172">
        <v>5</v>
      </c>
      <c r="I1597" s="170" t="s">
        <v>248</v>
      </c>
      <c r="J1597" s="170"/>
      <c r="L1597" s="113"/>
      <c r="M1597" s="113"/>
      <c r="N1597" s="113"/>
      <c r="O1597" s="113"/>
      <c r="P1597" s="113"/>
      <c r="Q1597" s="113"/>
      <c r="R1597" s="113"/>
      <c r="S1597" s="113"/>
      <c r="T1597" s="113"/>
      <c r="U1597" s="113"/>
      <c r="V1597" s="113"/>
      <c r="W1597" s="113"/>
    </row>
    <row r="1598" spans="1:23" s="115" customFormat="1" ht="13.5" customHeight="1">
      <c r="A1598" s="111">
        <v>2018</v>
      </c>
      <c r="B1598" s="111"/>
      <c r="C1598" s="170"/>
      <c r="D1598" s="170"/>
      <c r="E1598" s="170"/>
      <c r="F1598" s="581"/>
      <c r="G1598" s="107"/>
      <c r="H1598" s="172">
        <v>5</v>
      </c>
      <c r="I1598" s="170"/>
      <c r="J1598" s="170"/>
      <c r="L1598" s="113"/>
      <c r="M1598" s="113"/>
      <c r="N1598" s="113"/>
      <c r="O1598" s="113"/>
      <c r="P1598" s="113"/>
      <c r="Q1598" s="113"/>
      <c r="R1598" s="113"/>
      <c r="S1598" s="113"/>
      <c r="T1598" s="113"/>
      <c r="U1598" s="113"/>
      <c r="V1598" s="113"/>
      <c r="W1598" s="113"/>
    </row>
    <row r="1599" spans="1:23" ht="13.5" customHeight="1">
      <c r="A1599" s="129" t="s">
        <v>46</v>
      </c>
      <c r="B1599" s="129"/>
      <c r="C1599" s="146"/>
      <c r="D1599" s="146" t="s">
        <v>1499</v>
      </c>
      <c r="E1599" s="146"/>
      <c r="F1599" s="571"/>
      <c r="G1599" s="125"/>
      <c r="H1599" s="264">
        <f>H1598</f>
        <v>5</v>
      </c>
      <c r="I1599" s="146"/>
      <c r="M1599" s="2"/>
    </row>
    <row r="1600" spans="1:23" ht="13.5" customHeight="1">
      <c r="A1600" s="133"/>
      <c r="G1600" s="73"/>
      <c r="I1600" s="90"/>
      <c r="M1600" s="93"/>
    </row>
    <row r="1601" spans="1:14" ht="13.5" customHeight="1">
      <c r="A1601" s="199">
        <v>2017</v>
      </c>
      <c r="B1601" s="565">
        <v>5</v>
      </c>
      <c r="C1601" s="152" t="s">
        <v>129</v>
      </c>
      <c r="D1601" s="583" t="s">
        <v>1600</v>
      </c>
      <c r="E1601" s="116" t="s">
        <v>227</v>
      </c>
      <c r="F1601" s="567">
        <v>42876</v>
      </c>
      <c r="G1601" s="152" t="s">
        <v>2641</v>
      </c>
      <c r="H1601" s="199">
        <v>7</v>
      </c>
      <c r="I1601" s="340" t="s">
        <v>2642</v>
      </c>
      <c r="J1601" s="152"/>
      <c r="K1601" s="372"/>
      <c r="L1601" s="271"/>
      <c r="M1601" s="189"/>
      <c r="N1601" s="195"/>
    </row>
    <row r="1602" spans="1:14" ht="13.5" customHeight="1">
      <c r="A1602" s="199">
        <v>2017</v>
      </c>
      <c r="B1602" s="565"/>
      <c r="C1602" s="152"/>
      <c r="D1602" s="583"/>
      <c r="E1602" s="116"/>
      <c r="F1602" s="567"/>
      <c r="G1602" s="152"/>
      <c r="H1602" s="199">
        <v>7</v>
      </c>
      <c r="I1602" s="340"/>
      <c r="J1602" s="152"/>
      <c r="K1602" s="372"/>
      <c r="L1602" s="271"/>
      <c r="M1602" s="189"/>
      <c r="N1602" s="195"/>
    </row>
    <row r="1603" spans="1:14" ht="13.5" customHeight="1">
      <c r="A1603" s="129" t="s">
        <v>46</v>
      </c>
      <c r="B1603" s="569"/>
      <c r="C1603" s="146"/>
      <c r="D1603" s="585" t="s">
        <v>2643</v>
      </c>
      <c r="E1603" s="125"/>
      <c r="F1603" s="571"/>
      <c r="G1603" s="146"/>
      <c r="H1603" s="129">
        <f>SUM(H1601)</f>
        <v>7</v>
      </c>
      <c r="I1603" s="573"/>
      <c r="M1603" s="93"/>
    </row>
    <row r="1604" spans="1:14" ht="13.5" customHeight="1">
      <c r="A1604" s="133"/>
      <c r="B1604" s="84"/>
      <c r="D1604" s="586"/>
      <c r="E1604" s="73"/>
      <c r="G1604" s="88"/>
      <c r="H1604" s="133"/>
      <c r="I1604" s="90"/>
      <c r="M1604" s="93"/>
    </row>
    <row r="1605" spans="1:14" ht="13.5" customHeight="1">
      <c r="A1605" s="613">
        <v>2016</v>
      </c>
      <c r="B1605" s="341">
        <v>3</v>
      </c>
      <c r="C1605" s="269" t="s">
        <v>129</v>
      </c>
      <c r="D1605" s="269" t="s">
        <v>1644</v>
      </c>
      <c r="E1605" s="269" t="s">
        <v>66</v>
      </c>
      <c r="F1605" s="576">
        <v>42442</v>
      </c>
      <c r="G1605" s="266" t="s">
        <v>3301</v>
      </c>
      <c r="H1605" s="277">
        <v>5</v>
      </c>
      <c r="I1605" s="269" t="s">
        <v>305</v>
      </c>
      <c r="M1605" s="93"/>
    </row>
    <row r="1606" spans="1:14" ht="13.5" customHeight="1">
      <c r="A1606" s="613">
        <v>2016</v>
      </c>
      <c r="B1606" s="341"/>
      <c r="C1606" s="269"/>
      <c r="D1606" s="269"/>
      <c r="E1606" s="269"/>
      <c r="F1606" s="576"/>
      <c r="G1606" s="266"/>
      <c r="H1606" s="277">
        <v>5</v>
      </c>
      <c r="I1606" s="269"/>
      <c r="M1606" s="93"/>
    </row>
    <row r="1607" spans="1:14" ht="13.5" customHeight="1">
      <c r="A1607" s="569" t="s">
        <v>46</v>
      </c>
      <c r="B1607" s="129"/>
      <c r="C1607" s="146"/>
      <c r="D1607" s="146" t="s">
        <v>3302</v>
      </c>
      <c r="E1607" s="146"/>
      <c r="F1607" s="571"/>
      <c r="G1607" s="125"/>
      <c r="H1607" s="264">
        <f>SUM(H1605)</f>
        <v>5</v>
      </c>
      <c r="I1607" s="146"/>
      <c r="M1607" s="93"/>
    </row>
    <row r="1608" spans="1:14" ht="13.5" customHeight="1"/>
    <row r="1609" spans="1:14" ht="13.5" customHeight="1"/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B1:V129"/>
  <sheetViews>
    <sheetView zoomScale="80" zoomScaleNormal="80" workbookViewId="0">
      <selection activeCell="U20" sqref="U20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77.25" customHeight="1"/>
    <row r="2" spans="2:22" ht="15.75">
      <c r="B2" s="3" t="s">
        <v>3303</v>
      </c>
      <c r="C2" s="4"/>
      <c r="D2" s="5"/>
      <c r="E2" s="5"/>
      <c r="P2" s="5"/>
      <c r="Q2" s="3" t="s">
        <v>2689</v>
      </c>
      <c r="R2" s="4"/>
      <c r="S2" s="4"/>
      <c r="T2" s="4"/>
      <c r="U2" s="4"/>
      <c r="V2" s="4"/>
    </row>
    <row r="3" spans="2:22" ht="10.5" customHeigh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35" t="s">
        <v>47</v>
      </c>
      <c r="R4" s="36" t="s">
        <v>48</v>
      </c>
      <c r="S4" s="36" t="s">
        <v>1509</v>
      </c>
      <c r="T4" s="36" t="s">
        <v>49</v>
      </c>
      <c r="U4" s="36" t="s">
        <v>50</v>
      </c>
      <c r="V4" s="43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2" t="s">
        <v>44</v>
      </c>
      <c r="I5" s="413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702" t="s">
        <v>1582</v>
      </c>
      <c r="R5" s="703">
        <v>10</v>
      </c>
      <c r="S5" s="703">
        <v>2017</v>
      </c>
      <c r="T5" s="704" t="s">
        <v>61</v>
      </c>
      <c r="U5" s="704" t="s">
        <v>277</v>
      </c>
      <c r="V5" s="705" t="s">
        <v>1588</v>
      </c>
    </row>
    <row r="6" spans="2:22" ht="12.75" customHeight="1">
      <c r="B6" s="706" t="s">
        <v>122</v>
      </c>
      <c r="C6" s="707">
        <v>23</v>
      </c>
      <c r="D6" s="423"/>
      <c r="E6" s="706" t="s">
        <v>123</v>
      </c>
      <c r="F6" s="707">
        <v>13</v>
      </c>
      <c r="H6" s="708" t="s">
        <v>3304</v>
      </c>
      <c r="I6" s="709">
        <v>14</v>
      </c>
      <c r="K6" s="706" t="s">
        <v>174</v>
      </c>
      <c r="L6" s="707">
        <v>14</v>
      </c>
      <c r="N6" s="706" t="s">
        <v>121</v>
      </c>
      <c r="O6" s="707">
        <v>19</v>
      </c>
      <c r="P6" s="423"/>
      <c r="Q6" s="710" t="s">
        <v>1577</v>
      </c>
      <c r="R6" s="711">
        <v>4</v>
      </c>
      <c r="S6" s="711">
        <v>2018</v>
      </c>
      <c r="T6" s="712" t="s">
        <v>61</v>
      </c>
      <c r="U6" s="712" t="s">
        <v>252</v>
      </c>
      <c r="V6" s="713" t="s">
        <v>1588</v>
      </c>
    </row>
    <row r="7" spans="2:22" ht="12.75" customHeight="1">
      <c r="B7" s="708" t="s">
        <v>101</v>
      </c>
      <c r="C7" s="709">
        <v>9</v>
      </c>
      <c r="D7" s="423"/>
      <c r="E7" s="708" t="s">
        <v>92</v>
      </c>
      <c r="F7" s="709">
        <v>10</v>
      </c>
      <c r="H7" s="708" t="s">
        <v>122</v>
      </c>
      <c r="I7" s="709">
        <v>11</v>
      </c>
      <c r="K7" s="708" t="s">
        <v>104</v>
      </c>
      <c r="L7" s="709">
        <v>9</v>
      </c>
      <c r="N7" s="708" t="s">
        <v>110</v>
      </c>
      <c r="O7" s="709">
        <v>11</v>
      </c>
      <c r="P7" s="423"/>
      <c r="Q7" s="710" t="s">
        <v>75</v>
      </c>
      <c r="R7" s="711">
        <v>20</v>
      </c>
      <c r="S7" s="711">
        <v>2018</v>
      </c>
      <c r="T7" s="712" t="s">
        <v>61</v>
      </c>
      <c r="U7" s="712" t="s">
        <v>1579</v>
      </c>
      <c r="V7" s="713" t="s">
        <v>1588</v>
      </c>
    </row>
    <row r="8" spans="2:22" ht="12.75" customHeight="1">
      <c r="B8" s="708" t="s">
        <v>1655</v>
      </c>
      <c r="C8" s="709">
        <v>8</v>
      </c>
      <c r="D8" s="423"/>
      <c r="E8" s="708" t="s">
        <v>1135</v>
      </c>
      <c r="F8" s="709">
        <v>9</v>
      </c>
      <c r="H8" s="708" t="s">
        <v>120</v>
      </c>
      <c r="I8" s="709">
        <v>9</v>
      </c>
      <c r="K8" s="708" t="s">
        <v>183</v>
      </c>
      <c r="L8" s="709">
        <v>8</v>
      </c>
      <c r="N8" s="708" t="s">
        <v>1135</v>
      </c>
      <c r="O8" s="709">
        <v>10</v>
      </c>
      <c r="P8" s="423"/>
      <c r="Q8" s="714" t="s">
        <v>1591</v>
      </c>
      <c r="R8" s="715">
        <v>27</v>
      </c>
      <c r="S8" s="715">
        <v>2018</v>
      </c>
      <c r="T8" s="715" t="s">
        <v>78</v>
      </c>
      <c r="U8" s="715" t="s">
        <v>1592</v>
      </c>
      <c r="V8" s="716" t="s">
        <v>1588</v>
      </c>
    </row>
    <row r="9" spans="2:22" ht="12.75" customHeight="1">
      <c r="B9" s="708" t="s">
        <v>123</v>
      </c>
      <c r="C9" s="709">
        <v>7</v>
      </c>
      <c r="D9" s="423"/>
      <c r="E9" s="708" t="s">
        <v>122</v>
      </c>
      <c r="F9" s="709">
        <v>7</v>
      </c>
      <c r="H9" s="708" t="s">
        <v>115</v>
      </c>
      <c r="I9" s="709">
        <v>8</v>
      </c>
      <c r="K9" s="708" t="s">
        <v>1602</v>
      </c>
      <c r="L9" s="709">
        <v>7</v>
      </c>
      <c r="N9" s="708" t="s">
        <v>122</v>
      </c>
      <c r="O9" s="709">
        <v>8</v>
      </c>
      <c r="P9" s="423"/>
    </row>
    <row r="10" spans="2:22" ht="12.75" customHeight="1">
      <c r="B10" s="717" t="s">
        <v>137</v>
      </c>
      <c r="C10" s="709">
        <v>6</v>
      </c>
      <c r="D10" s="423"/>
      <c r="E10" s="708" t="s">
        <v>1655</v>
      </c>
      <c r="F10" s="709">
        <v>7</v>
      </c>
      <c r="H10" s="708" t="s">
        <v>92</v>
      </c>
      <c r="I10" s="709">
        <v>7</v>
      </c>
      <c r="K10" s="708" t="s">
        <v>126</v>
      </c>
      <c r="L10" s="709">
        <v>7</v>
      </c>
      <c r="N10" s="708" t="s">
        <v>3304</v>
      </c>
      <c r="O10" s="709">
        <v>6</v>
      </c>
      <c r="P10" s="423"/>
    </row>
    <row r="11" spans="2:22" ht="12.75" customHeight="1">
      <c r="B11" s="708" t="s">
        <v>114</v>
      </c>
      <c r="C11" s="709">
        <v>5</v>
      </c>
      <c r="D11" s="423"/>
      <c r="E11" s="708" t="s">
        <v>125</v>
      </c>
      <c r="F11" s="709">
        <v>5</v>
      </c>
      <c r="H11" s="708" t="s">
        <v>101</v>
      </c>
      <c r="I11" s="709">
        <v>5</v>
      </c>
      <c r="K11" s="708" t="s">
        <v>121</v>
      </c>
      <c r="L11" s="709">
        <v>5</v>
      </c>
      <c r="N11" s="708" t="s">
        <v>115</v>
      </c>
      <c r="O11" s="709">
        <v>5</v>
      </c>
      <c r="P11" s="423"/>
    </row>
    <row r="12" spans="2:22" ht="12.75" customHeight="1">
      <c r="B12" s="717" t="s">
        <v>194</v>
      </c>
      <c r="C12" s="709">
        <v>4</v>
      </c>
      <c r="D12" s="423"/>
      <c r="E12" s="718" t="s">
        <v>3305</v>
      </c>
      <c r="F12" s="719">
        <v>5</v>
      </c>
      <c r="H12" s="708" t="s">
        <v>110</v>
      </c>
      <c r="I12" s="709">
        <v>4</v>
      </c>
      <c r="K12" s="708" t="s">
        <v>114</v>
      </c>
      <c r="L12" s="709">
        <v>5</v>
      </c>
      <c r="N12" s="708" t="s">
        <v>139</v>
      </c>
      <c r="O12" s="709">
        <v>4</v>
      </c>
      <c r="P12" s="423"/>
    </row>
    <row r="13" spans="2:22" ht="12.75" customHeight="1">
      <c r="B13" s="708" t="s">
        <v>165</v>
      </c>
      <c r="C13" s="709">
        <v>4</v>
      </c>
      <c r="D13" s="423"/>
      <c r="E13" s="718" t="s">
        <v>3306</v>
      </c>
      <c r="F13" s="719">
        <v>4</v>
      </c>
      <c r="H13" s="708" t="s">
        <v>127</v>
      </c>
      <c r="I13" s="709">
        <v>4</v>
      </c>
      <c r="K13" s="708" t="s">
        <v>208</v>
      </c>
      <c r="L13" s="709">
        <v>4</v>
      </c>
      <c r="N13" s="708" t="s">
        <v>1655</v>
      </c>
      <c r="O13" s="709">
        <v>4</v>
      </c>
      <c r="P13" s="423"/>
    </row>
    <row r="14" spans="2:22">
      <c r="B14" s="708" t="s">
        <v>3304</v>
      </c>
      <c r="C14" s="709">
        <v>3</v>
      </c>
      <c r="D14" s="423"/>
      <c r="E14" s="708" t="s">
        <v>110</v>
      </c>
      <c r="F14" s="709">
        <v>3</v>
      </c>
      <c r="H14" s="708" t="s">
        <v>186</v>
      </c>
      <c r="I14" s="709">
        <v>3</v>
      </c>
      <c r="K14" s="708" t="s">
        <v>115</v>
      </c>
      <c r="L14" s="709">
        <v>4</v>
      </c>
      <c r="N14" s="708" t="s">
        <v>123</v>
      </c>
      <c r="O14" s="709">
        <v>3</v>
      </c>
      <c r="P14" s="423"/>
    </row>
    <row r="15" spans="2:22">
      <c r="B15" s="717" t="s">
        <v>142</v>
      </c>
      <c r="C15" s="709">
        <v>2</v>
      </c>
      <c r="D15" s="423"/>
      <c r="E15" s="708" t="s">
        <v>194</v>
      </c>
      <c r="F15" s="709">
        <v>2</v>
      </c>
      <c r="H15" s="708" t="s">
        <v>176</v>
      </c>
      <c r="I15" s="709">
        <v>3</v>
      </c>
      <c r="K15" s="708" t="s">
        <v>3307</v>
      </c>
      <c r="L15" s="709">
        <v>2</v>
      </c>
      <c r="N15" s="708" t="s">
        <v>125</v>
      </c>
      <c r="O15" s="709">
        <v>2</v>
      </c>
      <c r="P15" s="423"/>
    </row>
    <row r="16" spans="2:22">
      <c r="B16" s="717" t="s">
        <v>104</v>
      </c>
      <c r="C16" s="709">
        <v>1</v>
      </c>
      <c r="D16" s="423"/>
      <c r="E16" s="708" t="s">
        <v>120</v>
      </c>
      <c r="F16" s="709">
        <v>1</v>
      </c>
      <c r="H16" s="708" t="s">
        <v>95</v>
      </c>
      <c r="I16" s="709">
        <v>2</v>
      </c>
      <c r="K16" s="708" t="s">
        <v>117</v>
      </c>
      <c r="L16" s="709">
        <v>2</v>
      </c>
      <c r="N16" s="708" t="s">
        <v>90</v>
      </c>
      <c r="O16" s="709">
        <v>1</v>
      </c>
      <c r="P16" s="423"/>
    </row>
    <row r="17" spans="2:16">
      <c r="B17" s="720"/>
      <c r="C17" s="721"/>
      <c r="D17" s="423"/>
      <c r="E17" s="708" t="s">
        <v>1600</v>
      </c>
      <c r="F17" s="709">
        <v>1</v>
      </c>
      <c r="H17" s="708" t="s">
        <v>3308</v>
      </c>
      <c r="I17" s="709">
        <v>2</v>
      </c>
      <c r="K17" s="708" t="s">
        <v>134</v>
      </c>
      <c r="L17" s="709">
        <v>1</v>
      </c>
      <c r="N17" s="708" t="s">
        <v>95</v>
      </c>
      <c r="O17" s="709">
        <v>1</v>
      </c>
      <c r="P17" s="423"/>
    </row>
    <row r="18" spans="2:16">
      <c r="B18" s="720"/>
      <c r="C18" s="721"/>
      <c r="D18" s="423"/>
      <c r="E18" s="718"/>
      <c r="F18" s="719"/>
      <c r="H18" s="708" t="s">
        <v>123</v>
      </c>
      <c r="I18" s="709">
        <v>1</v>
      </c>
      <c r="K18" s="708" t="s">
        <v>131</v>
      </c>
      <c r="L18" s="709">
        <v>1</v>
      </c>
      <c r="N18" s="722"/>
      <c r="O18" s="723"/>
      <c r="P18" s="423"/>
    </row>
    <row r="19" spans="2:16" ht="13.15" customHeight="1">
      <c r="B19" s="720"/>
      <c r="C19" s="721"/>
      <c r="D19" s="423"/>
      <c r="E19" s="718"/>
      <c r="F19" s="719"/>
      <c r="H19" s="718"/>
      <c r="I19" s="719"/>
      <c r="K19" s="722"/>
      <c r="L19" s="723"/>
      <c r="N19" s="718"/>
      <c r="O19" s="723"/>
      <c r="P19" s="423"/>
    </row>
    <row r="20" spans="2:16">
      <c r="B20" s="724"/>
      <c r="C20" s="725"/>
      <c r="E20" s="726"/>
      <c r="F20" s="727"/>
      <c r="H20" s="726"/>
      <c r="I20" s="727"/>
      <c r="K20" s="728"/>
      <c r="L20" s="729"/>
      <c r="N20" s="728"/>
      <c r="O20" s="729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706" t="s">
        <v>101</v>
      </c>
      <c r="C24" s="707">
        <v>14</v>
      </c>
      <c r="E24" s="706" t="s">
        <v>1135</v>
      </c>
      <c r="F24" s="707">
        <v>17</v>
      </c>
      <c r="H24" s="706" t="s">
        <v>93</v>
      </c>
      <c r="I24" s="707">
        <v>25</v>
      </c>
      <c r="K24" s="706" t="s">
        <v>96</v>
      </c>
      <c r="L24" s="707">
        <v>22</v>
      </c>
      <c r="N24" s="706" t="s">
        <v>123</v>
      </c>
      <c r="O24" s="707">
        <v>25</v>
      </c>
    </row>
    <row r="25" spans="2:16">
      <c r="B25" s="708" t="s">
        <v>120</v>
      </c>
      <c r="C25" s="709">
        <v>12</v>
      </c>
      <c r="E25" s="708" t="s">
        <v>172</v>
      </c>
      <c r="F25" s="709">
        <v>17</v>
      </c>
      <c r="H25" s="708" t="s">
        <v>966</v>
      </c>
      <c r="I25" s="709">
        <v>11</v>
      </c>
      <c r="K25" s="708" t="s">
        <v>117</v>
      </c>
      <c r="L25" s="709">
        <v>12</v>
      </c>
      <c r="N25" s="708" t="s">
        <v>127</v>
      </c>
      <c r="O25" s="709">
        <v>10</v>
      </c>
    </row>
    <row r="26" spans="2:16">
      <c r="B26" s="708" t="s">
        <v>93</v>
      </c>
      <c r="C26" s="709">
        <v>9</v>
      </c>
      <c r="E26" s="708" t="s">
        <v>3309</v>
      </c>
      <c r="F26" s="709">
        <v>6</v>
      </c>
      <c r="H26" s="708" t="s">
        <v>96</v>
      </c>
      <c r="I26" s="709">
        <v>8</v>
      </c>
      <c r="K26" s="708" t="s">
        <v>118</v>
      </c>
      <c r="L26" s="709">
        <v>6</v>
      </c>
      <c r="N26" s="708" t="s">
        <v>90</v>
      </c>
      <c r="O26" s="709">
        <v>9</v>
      </c>
    </row>
    <row r="27" spans="2:16">
      <c r="B27" s="708" t="s">
        <v>174</v>
      </c>
      <c r="C27" s="709">
        <v>7</v>
      </c>
      <c r="E27" s="708" t="s">
        <v>201</v>
      </c>
      <c r="F27" s="709">
        <v>5</v>
      </c>
      <c r="H27" s="708" t="s">
        <v>189</v>
      </c>
      <c r="I27" s="709">
        <v>6</v>
      </c>
      <c r="K27" s="708" t="s">
        <v>966</v>
      </c>
      <c r="L27" s="709">
        <v>5</v>
      </c>
      <c r="N27" s="708" t="s">
        <v>191</v>
      </c>
      <c r="O27" s="709">
        <v>9</v>
      </c>
    </row>
    <row r="28" spans="2:16">
      <c r="B28" s="708" t="s">
        <v>122</v>
      </c>
      <c r="C28" s="709">
        <v>6</v>
      </c>
      <c r="E28" s="708" t="s">
        <v>134</v>
      </c>
      <c r="F28" s="709">
        <v>5</v>
      </c>
      <c r="H28" s="708" t="s">
        <v>127</v>
      </c>
      <c r="I28" s="709">
        <v>4</v>
      </c>
      <c r="K28" s="708" t="s">
        <v>93</v>
      </c>
      <c r="L28" s="709">
        <v>4</v>
      </c>
      <c r="N28" s="708" t="s">
        <v>1135</v>
      </c>
      <c r="O28" s="709">
        <v>8</v>
      </c>
    </row>
    <row r="29" spans="2:16">
      <c r="B29" s="708" t="s">
        <v>1638</v>
      </c>
      <c r="C29" s="709">
        <v>6</v>
      </c>
      <c r="E29" s="708" t="s">
        <v>117</v>
      </c>
      <c r="F29" s="709">
        <v>4</v>
      </c>
      <c r="H29" s="708" t="s">
        <v>185</v>
      </c>
      <c r="I29" s="709">
        <v>4</v>
      </c>
      <c r="K29" s="708" t="s">
        <v>133</v>
      </c>
      <c r="L29" s="709">
        <v>4</v>
      </c>
      <c r="N29" s="708" t="s">
        <v>137</v>
      </c>
      <c r="O29" s="709">
        <v>5</v>
      </c>
    </row>
    <row r="30" spans="2:16">
      <c r="B30" s="708" t="s">
        <v>3304</v>
      </c>
      <c r="C30" s="709">
        <v>5</v>
      </c>
      <c r="E30" s="708" t="s">
        <v>212</v>
      </c>
      <c r="F30" s="709">
        <v>4</v>
      </c>
      <c r="H30" s="708" t="s">
        <v>1135</v>
      </c>
      <c r="I30" s="709">
        <v>3</v>
      </c>
      <c r="K30" s="708" t="s">
        <v>198</v>
      </c>
      <c r="L30" s="709">
        <v>3</v>
      </c>
      <c r="N30" s="708" t="s">
        <v>171</v>
      </c>
      <c r="O30" s="709">
        <v>5</v>
      </c>
    </row>
    <row r="31" spans="2:16">
      <c r="B31" s="708" t="s">
        <v>115</v>
      </c>
      <c r="C31" s="709">
        <v>5</v>
      </c>
      <c r="E31" s="708" t="s">
        <v>132</v>
      </c>
      <c r="F31" s="709">
        <v>3</v>
      </c>
      <c r="H31" s="708" t="s">
        <v>209</v>
      </c>
      <c r="I31" s="709">
        <v>3</v>
      </c>
      <c r="K31" s="708" t="s">
        <v>3310</v>
      </c>
      <c r="L31" s="709">
        <v>3</v>
      </c>
      <c r="N31" s="708" t="s">
        <v>3311</v>
      </c>
      <c r="O31" s="709">
        <v>2</v>
      </c>
    </row>
    <row r="32" spans="2:16">
      <c r="B32" s="708" t="s">
        <v>104</v>
      </c>
      <c r="C32" s="709">
        <v>4</v>
      </c>
      <c r="E32" s="708" t="s">
        <v>3312</v>
      </c>
      <c r="F32" s="709">
        <v>2</v>
      </c>
      <c r="H32" s="708" t="s">
        <v>166</v>
      </c>
      <c r="I32" s="709">
        <v>2</v>
      </c>
      <c r="K32" s="708" t="s">
        <v>3313</v>
      </c>
      <c r="L32" s="709">
        <v>2</v>
      </c>
      <c r="N32" s="708" t="s">
        <v>134</v>
      </c>
      <c r="O32" s="709">
        <v>1</v>
      </c>
    </row>
    <row r="33" spans="2:15">
      <c r="B33" s="708" t="s">
        <v>96</v>
      </c>
      <c r="C33" s="709">
        <v>1</v>
      </c>
      <c r="E33" s="708" t="s">
        <v>104</v>
      </c>
      <c r="F33" s="709">
        <v>2</v>
      </c>
      <c r="H33" s="708" t="s">
        <v>122</v>
      </c>
      <c r="I33" s="709">
        <v>2</v>
      </c>
      <c r="K33" s="708" t="s">
        <v>95</v>
      </c>
      <c r="L33" s="709">
        <v>2</v>
      </c>
      <c r="N33" s="708" t="s">
        <v>95</v>
      </c>
      <c r="O33" s="709">
        <v>1</v>
      </c>
    </row>
    <row r="34" spans="2:15">
      <c r="B34" s="708" t="s">
        <v>182</v>
      </c>
      <c r="C34" s="709">
        <v>1</v>
      </c>
      <c r="E34" s="708" t="s">
        <v>114</v>
      </c>
      <c r="F34" s="709">
        <v>1</v>
      </c>
      <c r="H34" s="708" t="s">
        <v>116</v>
      </c>
      <c r="I34" s="709">
        <v>2</v>
      </c>
      <c r="K34" s="708" t="s">
        <v>151</v>
      </c>
      <c r="L34" s="709">
        <v>1</v>
      </c>
      <c r="N34" s="708" t="s">
        <v>3304</v>
      </c>
      <c r="O34" s="709">
        <v>1</v>
      </c>
    </row>
    <row r="35" spans="2:15">
      <c r="B35" s="722"/>
      <c r="C35" s="723"/>
      <c r="E35" s="722"/>
      <c r="F35" s="723"/>
      <c r="H35" s="722"/>
      <c r="I35" s="723"/>
      <c r="K35" s="722"/>
      <c r="L35" s="723"/>
      <c r="N35" s="722"/>
      <c r="O35" s="723"/>
    </row>
    <row r="36" spans="2:15">
      <c r="B36" s="722"/>
      <c r="C36" s="723"/>
      <c r="E36" s="722"/>
      <c r="F36" s="723"/>
      <c r="H36" s="722"/>
      <c r="I36" s="723"/>
      <c r="K36" s="722"/>
      <c r="L36" s="723"/>
      <c r="N36" s="722"/>
      <c r="O36" s="723"/>
    </row>
    <row r="37" spans="2:15">
      <c r="B37" s="722"/>
      <c r="C37" s="723"/>
      <c r="E37" s="722"/>
      <c r="F37" s="723"/>
      <c r="H37" s="722"/>
      <c r="I37" s="723"/>
      <c r="K37" s="722"/>
      <c r="L37" s="723"/>
      <c r="N37" s="722"/>
      <c r="O37" s="723"/>
    </row>
    <row r="38" spans="2:15">
      <c r="B38" s="728"/>
      <c r="C38" s="729"/>
      <c r="E38" s="728"/>
      <c r="F38" s="729"/>
      <c r="H38" s="728"/>
      <c r="I38" s="729"/>
      <c r="K38" s="728"/>
      <c r="L38" s="729"/>
      <c r="N38" s="728"/>
      <c r="O38" s="729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706" t="s">
        <v>168</v>
      </c>
      <c r="C42" s="707">
        <v>10</v>
      </c>
      <c r="E42" s="706" t="s">
        <v>1135</v>
      </c>
      <c r="F42" s="707">
        <v>22</v>
      </c>
      <c r="H42" s="706" t="s">
        <v>96</v>
      </c>
      <c r="I42" s="707">
        <v>14</v>
      </c>
      <c r="K42" s="706" t="s">
        <v>121</v>
      </c>
      <c r="L42" s="707">
        <v>29</v>
      </c>
      <c r="N42" s="706" t="s">
        <v>110</v>
      </c>
      <c r="O42" s="707">
        <v>9</v>
      </c>
    </row>
    <row r="43" spans="2:15">
      <c r="B43" s="708" t="s">
        <v>1135</v>
      </c>
      <c r="C43" s="709">
        <v>8</v>
      </c>
      <c r="E43" s="708" t="s">
        <v>519</v>
      </c>
      <c r="F43" s="709">
        <v>9</v>
      </c>
      <c r="H43" s="708" t="s">
        <v>109</v>
      </c>
      <c r="I43" s="709">
        <v>13</v>
      </c>
      <c r="K43" s="708" t="s">
        <v>114</v>
      </c>
      <c r="L43" s="709">
        <v>15</v>
      </c>
      <c r="N43" s="708" t="s">
        <v>2931</v>
      </c>
      <c r="O43" s="709">
        <v>9</v>
      </c>
    </row>
    <row r="44" spans="2:15">
      <c r="B44" s="708" t="s">
        <v>90</v>
      </c>
      <c r="C44" s="709">
        <v>7</v>
      </c>
      <c r="E44" s="708" t="s">
        <v>116</v>
      </c>
      <c r="F44" s="709">
        <v>9</v>
      </c>
      <c r="H44" s="708" t="s">
        <v>1638</v>
      </c>
      <c r="I44" s="709">
        <v>12</v>
      </c>
      <c r="K44" s="708" t="s">
        <v>96</v>
      </c>
      <c r="L44" s="709">
        <v>5</v>
      </c>
      <c r="N44" s="708" t="s">
        <v>123</v>
      </c>
      <c r="O44" s="709">
        <v>8</v>
      </c>
    </row>
    <row r="45" spans="2:15">
      <c r="B45" s="708" t="s">
        <v>151</v>
      </c>
      <c r="C45" s="709">
        <v>7</v>
      </c>
      <c r="E45" s="708" t="s">
        <v>117</v>
      </c>
      <c r="F45" s="709">
        <v>5</v>
      </c>
      <c r="H45" s="708" t="s">
        <v>167</v>
      </c>
      <c r="I45" s="709">
        <v>11</v>
      </c>
      <c r="K45" s="708" t="s">
        <v>122</v>
      </c>
      <c r="L45" s="709">
        <v>4</v>
      </c>
      <c r="N45" s="708" t="s">
        <v>93</v>
      </c>
      <c r="O45" s="709">
        <v>6</v>
      </c>
    </row>
    <row r="46" spans="2:15">
      <c r="B46" s="708" t="s">
        <v>139</v>
      </c>
      <c r="C46" s="709">
        <v>6</v>
      </c>
      <c r="E46" s="708" t="s">
        <v>207</v>
      </c>
      <c r="F46" s="709">
        <v>4</v>
      </c>
      <c r="H46" s="708" t="s">
        <v>148</v>
      </c>
      <c r="I46" s="709">
        <v>8</v>
      </c>
      <c r="K46" s="708" t="s">
        <v>966</v>
      </c>
      <c r="L46" s="709">
        <v>3</v>
      </c>
      <c r="N46" s="708" t="s">
        <v>125</v>
      </c>
      <c r="O46" s="709">
        <v>5</v>
      </c>
    </row>
    <row r="47" spans="2:15">
      <c r="B47" s="708" t="s">
        <v>195</v>
      </c>
      <c r="C47" s="709">
        <v>6</v>
      </c>
      <c r="E47" s="708" t="s">
        <v>63</v>
      </c>
      <c r="F47" s="709">
        <v>3</v>
      </c>
      <c r="H47" s="708" t="s">
        <v>122</v>
      </c>
      <c r="I47" s="709">
        <v>6</v>
      </c>
      <c r="K47" s="708" t="s">
        <v>191</v>
      </c>
      <c r="L47" s="709">
        <v>3</v>
      </c>
      <c r="N47" s="708" t="s">
        <v>139</v>
      </c>
      <c r="O47" s="709">
        <v>5</v>
      </c>
    </row>
    <row r="48" spans="2:15">
      <c r="B48" s="708" t="s">
        <v>1619</v>
      </c>
      <c r="C48" s="709">
        <v>6</v>
      </c>
      <c r="E48" s="708" t="s">
        <v>109</v>
      </c>
      <c r="F48" s="709">
        <v>3</v>
      </c>
      <c r="H48" s="708" t="s">
        <v>187</v>
      </c>
      <c r="I48" s="709">
        <v>3</v>
      </c>
      <c r="K48" s="708" t="s">
        <v>3314</v>
      </c>
      <c r="L48" s="709">
        <v>3</v>
      </c>
      <c r="N48" s="708" t="s">
        <v>126</v>
      </c>
      <c r="O48" s="709">
        <v>5</v>
      </c>
    </row>
    <row r="49" spans="2:15">
      <c r="B49" s="708" t="s">
        <v>104</v>
      </c>
      <c r="C49" s="709">
        <v>6</v>
      </c>
      <c r="E49" s="708" t="s">
        <v>1646</v>
      </c>
      <c r="F49" s="709">
        <v>2</v>
      </c>
      <c r="H49" s="708" t="s">
        <v>1634</v>
      </c>
      <c r="I49" s="709">
        <v>2</v>
      </c>
      <c r="K49" s="708" t="s">
        <v>189</v>
      </c>
      <c r="L49" s="709">
        <v>2</v>
      </c>
      <c r="N49" s="708" t="s">
        <v>3304</v>
      </c>
      <c r="O49" s="709">
        <v>5</v>
      </c>
    </row>
    <row r="50" spans="2:15">
      <c r="B50" s="708" t="s">
        <v>202</v>
      </c>
      <c r="C50" s="709">
        <v>4</v>
      </c>
      <c r="E50" s="722"/>
      <c r="F50" s="730"/>
      <c r="H50" s="708" t="s">
        <v>63</v>
      </c>
      <c r="I50" s="709">
        <v>1</v>
      </c>
      <c r="K50" s="708" t="s">
        <v>166</v>
      </c>
      <c r="L50" s="709">
        <v>1</v>
      </c>
      <c r="N50" s="708" t="s">
        <v>1634</v>
      </c>
      <c r="O50" s="709">
        <v>4</v>
      </c>
    </row>
    <row r="51" spans="2:15">
      <c r="B51" s="708" t="s">
        <v>127</v>
      </c>
      <c r="C51" s="709">
        <v>3</v>
      </c>
      <c r="E51" s="722"/>
      <c r="F51" s="723"/>
      <c r="H51" s="708" t="s">
        <v>104</v>
      </c>
      <c r="I51" s="709">
        <v>1</v>
      </c>
      <c r="K51" s="722"/>
      <c r="L51" s="723"/>
      <c r="N51" s="708" t="s">
        <v>3313</v>
      </c>
      <c r="O51" s="709">
        <v>3</v>
      </c>
    </row>
    <row r="52" spans="2:15">
      <c r="B52" s="708" t="s">
        <v>120</v>
      </c>
      <c r="C52" s="709">
        <v>2</v>
      </c>
      <c r="E52" s="722"/>
      <c r="F52" s="723"/>
      <c r="H52" s="722"/>
      <c r="I52" s="723"/>
      <c r="K52" s="722"/>
      <c r="L52" s="723"/>
      <c r="N52" s="708" t="s">
        <v>57</v>
      </c>
      <c r="O52" s="709">
        <v>3</v>
      </c>
    </row>
    <row r="53" spans="2:15">
      <c r="B53" s="708" t="s">
        <v>1638</v>
      </c>
      <c r="C53" s="709">
        <v>2</v>
      </c>
      <c r="E53" s="722"/>
      <c r="F53" s="723"/>
      <c r="H53" s="722"/>
      <c r="I53" s="723"/>
      <c r="K53" s="722"/>
      <c r="L53" s="723"/>
      <c r="N53" s="708" t="s">
        <v>194</v>
      </c>
      <c r="O53" s="709">
        <v>2</v>
      </c>
    </row>
    <row r="54" spans="2:15">
      <c r="B54" s="722"/>
      <c r="C54" s="723"/>
      <c r="E54" s="722"/>
      <c r="F54" s="723"/>
      <c r="H54" s="722"/>
      <c r="I54" s="723"/>
      <c r="K54" s="722"/>
      <c r="L54" s="723"/>
      <c r="N54" s="708" t="s">
        <v>116</v>
      </c>
      <c r="O54" s="709">
        <v>2</v>
      </c>
    </row>
    <row r="55" spans="2:15">
      <c r="B55" s="722"/>
      <c r="C55" s="723"/>
      <c r="E55" s="722"/>
      <c r="F55" s="723"/>
      <c r="H55" s="722"/>
      <c r="I55" s="723"/>
      <c r="K55" s="722"/>
      <c r="L55" s="723"/>
      <c r="N55" s="722"/>
      <c r="O55" s="723"/>
    </row>
    <row r="56" spans="2:15">
      <c r="B56" s="728"/>
      <c r="C56" s="729"/>
      <c r="E56" s="728"/>
      <c r="F56" s="729"/>
      <c r="H56" s="728"/>
      <c r="I56" s="729"/>
      <c r="K56" s="728"/>
      <c r="L56" s="729"/>
      <c r="N56" s="728"/>
      <c r="O56" s="729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  <c r="N59" s="442" t="s">
        <v>44</v>
      </c>
      <c r="O59" s="443" t="s">
        <v>46</v>
      </c>
    </row>
    <row r="60" spans="2:15">
      <c r="B60" s="706" t="s">
        <v>1135</v>
      </c>
      <c r="C60" s="707">
        <v>19</v>
      </c>
      <c r="E60" s="706" t="s">
        <v>92</v>
      </c>
      <c r="F60" s="707">
        <v>18</v>
      </c>
      <c r="H60" s="706" t="s">
        <v>123</v>
      </c>
      <c r="I60" s="707">
        <v>26</v>
      </c>
      <c r="K60" s="706" t="s">
        <v>90</v>
      </c>
      <c r="L60" s="707">
        <v>25</v>
      </c>
      <c r="N60" s="706" t="s">
        <v>168</v>
      </c>
      <c r="O60" s="707">
        <v>16</v>
      </c>
    </row>
    <row r="61" spans="2:15">
      <c r="B61" s="708" t="s">
        <v>95</v>
      </c>
      <c r="C61" s="709">
        <v>10</v>
      </c>
      <c r="E61" s="731" t="s">
        <v>1135</v>
      </c>
      <c r="F61" s="732">
        <v>13</v>
      </c>
      <c r="H61" s="708" t="s">
        <v>122</v>
      </c>
      <c r="I61" s="709">
        <v>12</v>
      </c>
      <c r="K61" s="708" t="s">
        <v>123</v>
      </c>
      <c r="L61" s="709">
        <v>14</v>
      </c>
      <c r="N61" s="708" t="s">
        <v>93</v>
      </c>
      <c r="O61" s="709">
        <v>16</v>
      </c>
    </row>
    <row r="62" spans="2:15">
      <c r="B62" s="708" t="s">
        <v>101</v>
      </c>
      <c r="C62" s="709">
        <v>9</v>
      </c>
      <c r="E62" s="708" t="s">
        <v>200</v>
      </c>
      <c r="F62" s="709">
        <v>6</v>
      </c>
      <c r="H62" s="708" t="s">
        <v>90</v>
      </c>
      <c r="I62" s="709">
        <v>11</v>
      </c>
      <c r="K62" s="708" t="s">
        <v>115</v>
      </c>
      <c r="L62" s="709">
        <v>11</v>
      </c>
      <c r="N62" s="708" t="s">
        <v>178</v>
      </c>
      <c r="O62" s="709">
        <v>12</v>
      </c>
    </row>
    <row r="63" spans="2:15">
      <c r="B63" s="708" t="s">
        <v>198</v>
      </c>
      <c r="C63" s="709">
        <v>6</v>
      </c>
      <c r="E63" s="708" t="s">
        <v>117</v>
      </c>
      <c r="F63" s="709">
        <v>6</v>
      </c>
      <c r="H63" s="708" t="s">
        <v>966</v>
      </c>
      <c r="I63" s="709">
        <v>9</v>
      </c>
      <c r="K63" s="708" t="s">
        <v>120</v>
      </c>
      <c r="L63" s="709">
        <v>8</v>
      </c>
      <c r="N63" s="708" t="s">
        <v>3313</v>
      </c>
      <c r="O63" s="709">
        <v>9</v>
      </c>
    </row>
    <row r="64" spans="2:15">
      <c r="B64" s="708" t="s">
        <v>92</v>
      </c>
      <c r="C64" s="709">
        <v>6</v>
      </c>
      <c r="E64" s="708" t="s">
        <v>122</v>
      </c>
      <c r="F64" s="709">
        <v>6</v>
      </c>
      <c r="H64" s="708" t="s">
        <v>92</v>
      </c>
      <c r="I64" s="709">
        <v>5</v>
      </c>
      <c r="K64" s="708" t="s">
        <v>117</v>
      </c>
      <c r="L64" s="709">
        <v>5</v>
      </c>
      <c r="N64" s="708" t="s">
        <v>3304</v>
      </c>
      <c r="O64" s="709">
        <v>7</v>
      </c>
    </row>
    <row r="65" spans="2:15">
      <c r="B65" s="708" t="s">
        <v>3313</v>
      </c>
      <c r="C65" s="709">
        <v>5</v>
      </c>
      <c r="E65" s="708" t="s">
        <v>90</v>
      </c>
      <c r="F65" s="709">
        <v>5</v>
      </c>
      <c r="H65" s="708" t="s">
        <v>188</v>
      </c>
      <c r="I65" s="709">
        <v>5</v>
      </c>
      <c r="K65" s="708" t="s">
        <v>134</v>
      </c>
      <c r="L65" s="709">
        <v>5</v>
      </c>
      <c r="N65" s="708" t="s">
        <v>146</v>
      </c>
      <c r="O65" s="709">
        <v>3</v>
      </c>
    </row>
    <row r="66" spans="2:15">
      <c r="B66" s="708" t="s">
        <v>167</v>
      </c>
      <c r="C66" s="709">
        <v>3</v>
      </c>
      <c r="E66" s="708" t="s">
        <v>110</v>
      </c>
      <c r="F66" s="709">
        <v>5</v>
      </c>
      <c r="H66" s="708" t="s">
        <v>3304</v>
      </c>
      <c r="I66" s="709">
        <v>4</v>
      </c>
      <c r="K66" s="708" t="s">
        <v>127</v>
      </c>
      <c r="L66" s="709">
        <v>5</v>
      </c>
      <c r="N66" s="708" t="s">
        <v>2931</v>
      </c>
      <c r="O66" s="709">
        <v>2</v>
      </c>
    </row>
    <row r="67" spans="2:15">
      <c r="B67" s="708" t="s">
        <v>195</v>
      </c>
      <c r="C67" s="709">
        <v>3</v>
      </c>
      <c r="E67" s="708" t="s">
        <v>176</v>
      </c>
      <c r="F67" s="709">
        <v>4</v>
      </c>
      <c r="H67" s="708" t="s">
        <v>174</v>
      </c>
      <c r="I67" s="709">
        <v>3</v>
      </c>
      <c r="K67" s="708" t="s">
        <v>1135</v>
      </c>
      <c r="L67" s="709">
        <v>4</v>
      </c>
      <c r="N67" s="718" t="s">
        <v>3315</v>
      </c>
      <c r="O67" s="733">
        <v>2</v>
      </c>
    </row>
    <row r="68" spans="2:15">
      <c r="B68" s="708" t="s">
        <v>3316</v>
      </c>
      <c r="C68" s="709">
        <v>3</v>
      </c>
      <c r="E68" s="708" t="s">
        <v>1599</v>
      </c>
      <c r="F68" s="709">
        <v>4</v>
      </c>
      <c r="H68" s="708" t="s">
        <v>1135</v>
      </c>
      <c r="I68" s="709">
        <v>2</v>
      </c>
      <c r="K68" s="708" t="s">
        <v>92</v>
      </c>
      <c r="L68" s="709">
        <v>1</v>
      </c>
      <c r="N68" s="708" t="s">
        <v>170</v>
      </c>
      <c r="O68" s="709">
        <v>1</v>
      </c>
    </row>
    <row r="69" spans="2:15">
      <c r="B69" s="708" t="s">
        <v>186</v>
      </c>
      <c r="C69" s="709">
        <v>2</v>
      </c>
      <c r="E69" s="708" t="s">
        <v>95</v>
      </c>
      <c r="F69" s="709">
        <v>2</v>
      </c>
      <c r="H69" s="722"/>
      <c r="I69" s="723"/>
      <c r="K69" s="722"/>
      <c r="L69" s="723"/>
      <c r="N69" s="708" t="s">
        <v>127</v>
      </c>
      <c r="O69" s="709">
        <v>1</v>
      </c>
    </row>
    <row r="70" spans="2:15">
      <c r="B70" s="708" t="s">
        <v>131</v>
      </c>
      <c r="C70" s="709">
        <v>2</v>
      </c>
      <c r="E70" s="708" t="s">
        <v>3304</v>
      </c>
      <c r="F70" s="709">
        <v>2</v>
      </c>
      <c r="H70" s="722"/>
      <c r="I70" s="723"/>
      <c r="K70" s="722"/>
      <c r="L70" s="723"/>
      <c r="N70" s="722"/>
      <c r="O70" s="723"/>
    </row>
    <row r="71" spans="2:15">
      <c r="B71" s="708" t="s">
        <v>195</v>
      </c>
      <c r="C71" s="709">
        <v>1</v>
      </c>
      <c r="E71" s="708" t="s">
        <v>3306</v>
      </c>
      <c r="F71" s="709">
        <v>1</v>
      </c>
      <c r="H71" s="722"/>
      <c r="I71" s="723"/>
      <c r="K71" s="722"/>
      <c r="L71" s="723"/>
      <c r="N71" s="722"/>
      <c r="O71" s="723"/>
    </row>
    <row r="72" spans="2:15">
      <c r="B72" s="708" t="s">
        <v>966</v>
      </c>
      <c r="C72" s="709">
        <v>1</v>
      </c>
      <c r="E72" s="722"/>
      <c r="F72" s="723"/>
      <c r="H72" s="722"/>
      <c r="I72" s="723"/>
      <c r="K72" s="722"/>
      <c r="L72" s="723"/>
      <c r="N72" s="722"/>
      <c r="O72" s="723"/>
    </row>
    <row r="73" spans="2:15">
      <c r="B73" s="722"/>
      <c r="C73" s="723"/>
      <c r="E73" s="722"/>
      <c r="F73" s="723"/>
      <c r="H73" s="722"/>
      <c r="I73" s="723"/>
      <c r="K73" s="722"/>
      <c r="L73" s="723"/>
      <c r="N73" s="722"/>
      <c r="O73" s="723"/>
    </row>
    <row r="74" spans="2:15">
      <c r="B74" s="728"/>
      <c r="C74" s="729"/>
      <c r="E74" s="728"/>
      <c r="F74" s="729"/>
      <c r="H74" s="728"/>
      <c r="I74" s="729"/>
      <c r="K74" s="728"/>
      <c r="L74" s="729"/>
      <c r="N74" s="728"/>
      <c r="O74" s="729"/>
    </row>
    <row r="76" spans="2:15">
      <c r="B76" s="35" t="s">
        <v>1528</v>
      </c>
      <c r="C76" s="43"/>
      <c r="E76" s="35" t="s">
        <v>1529</v>
      </c>
      <c r="F76" s="43"/>
      <c r="H76" s="35" t="s">
        <v>1530</v>
      </c>
      <c r="I76" s="43"/>
      <c r="K76" s="35" t="s">
        <v>1531</v>
      </c>
      <c r="L76" s="43"/>
      <c r="N76" s="35" t="s">
        <v>1532</v>
      </c>
      <c r="O76" s="43"/>
    </row>
    <row r="77" spans="2:15">
      <c r="B77" s="442" t="s">
        <v>44</v>
      </c>
      <c r="C77" s="443" t="s">
        <v>46</v>
      </c>
      <c r="E77" s="442" t="s">
        <v>44</v>
      </c>
      <c r="F77" s="443" t="s">
        <v>46</v>
      </c>
      <c r="H77" s="442" t="s">
        <v>44</v>
      </c>
      <c r="I77" s="443" t="s">
        <v>46</v>
      </c>
      <c r="K77" s="442" t="s">
        <v>44</v>
      </c>
      <c r="L77" s="443" t="s">
        <v>46</v>
      </c>
      <c r="N77" s="442" t="s">
        <v>44</v>
      </c>
      <c r="O77" s="443" t="s">
        <v>46</v>
      </c>
    </row>
    <row r="78" spans="2:15">
      <c r="B78" s="706" t="s">
        <v>92</v>
      </c>
      <c r="C78" s="707">
        <v>29</v>
      </c>
      <c r="E78" s="706" t="s">
        <v>165</v>
      </c>
      <c r="F78" s="707">
        <v>10</v>
      </c>
      <c r="H78" s="706" t="s">
        <v>1135</v>
      </c>
      <c r="I78" s="707">
        <v>16</v>
      </c>
      <c r="K78" s="706" t="s">
        <v>123</v>
      </c>
      <c r="L78" s="707">
        <v>12</v>
      </c>
      <c r="N78" s="706" t="s">
        <v>90</v>
      </c>
      <c r="O78" s="707">
        <v>20</v>
      </c>
    </row>
    <row r="79" spans="2:15">
      <c r="B79" s="708" t="s">
        <v>209</v>
      </c>
      <c r="C79" s="709">
        <v>14</v>
      </c>
      <c r="E79" s="708" t="s">
        <v>110</v>
      </c>
      <c r="F79" s="709">
        <v>10</v>
      </c>
      <c r="H79" s="708" t="s">
        <v>115</v>
      </c>
      <c r="I79" s="709">
        <v>13</v>
      </c>
      <c r="K79" s="708" t="s">
        <v>118</v>
      </c>
      <c r="L79" s="709">
        <v>11</v>
      </c>
      <c r="N79" s="708" t="s">
        <v>3313</v>
      </c>
      <c r="O79" s="709">
        <v>14</v>
      </c>
    </row>
    <row r="80" spans="2:15">
      <c r="B80" s="708" t="s">
        <v>138</v>
      </c>
      <c r="C80" s="709">
        <v>10</v>
      </c>
      <c r="E80" s="708" t="s">
        <v>120</v>
      </c>
      <c r="F80" s="709">
        <v>9</v>
      </c>
      <c r="H80" s="708" t="s">
        <v>120</v>
      </c>
      <c r="I80" s="709">
        <v>10</v>
      </c>
      <c r="K80" s="708" t="s">
        <v>198</v>
      </c>
      <c r="L80" s="709">
        <v>8</v>
      </c>
      <c r="N80" s="708" t="s">
        <v>95</v>
      </c>
      <c r="O80" s="709">
        <v>11</v>
      </c>
    </row>
    <row r="81" spans="2:15">
      <c r="B81" s="708" t="s">
        <v>117</v>
      </c>
      <c r="C81" s="709">
        <v>6</v>
      </c>
      <c r="E81" s="708" t="s">
        <v>92</v>
      </c>
      <c r="F81" s="709">
        <v>6</v>
      </c>
      <c r="H81" s="708" t="s">
        <v>123</v>
      </c>
      <c r="I81" s="709">
        <v>10</v>
      </c>
      <c r="K81" s="708" t="s">
        <v>1135</v>
      </c>
      <c r="L81" s="709">
        <v>7</v>
      </c>
      <c r="N81" s="708" t="s">
        <v>519</v>
      </c>
      <c r="O81" s="709">
        <v>6</v>
      </c>
    </row>
    <row r="82" spans="2:15">
      <c r="B82" s="708" t="s">
        <v>109</v>
      </c>
      <c r="C82" s="709">
        <v>5</v>
      </c>
      <c r="E82" s="708" t="s">
        <v>115</v>
      </c>
      <c r="F82" s="709">
        <v>6</v>
      </c>
      <c r="H82" s="708" t="s">
        <v>103</v>
      </c>
      <c r="I82" s="709">
        <v>7</v>
      </c>
      <c r="K82" s="708" t="s">
        <v>125</v>
      </c>
      <c r="L82" s="709">
        <v>6</v>
      </c>
      <c r="N82" s="708" t="s">
        <v>966</v>
      </c>
      <c r="O82" s="709">
        <v>5</v>
      </c>
    </row>
    <row r="83" spans="2:15">
      <c r="B83" s="708" t="s">
        <v>90</v>
      </c>
      <c r="C83" s="709">
        <v>3</v>
      </c>
      <c r="E83" s="708" t="s">
        <v>103</v>
      </c>
      <c r="F83" s="709">
        <v>6</v>
      </c>
      <c r="H83" s="708" t="s">
        <v>1487</v>
      </c>
      <c r="I83" s="709">
        <v>5</v>
      </c>
      <c r="K83" s="708" t="s">
        <v>178</v>
      </c>
      <c r="L83" s="709">
        <v>6</v>
      </c>
      <c r="N83" s="708" t="s">
        <v>1135</v>
      </c>
      <c r="O83" s="709">
        <v>5</v>
      </c>
    </row>
    <row r="84" spans="2:15">
      <c r="B84" s="708" t="s">
        <v>194</v>
      </c>
      <c r="C84" s="709">
        <v>3</v>
      </c>
      <c r="E84" s="708" t="s">
        <v>122</v>
      </c>
      <c r="F84" s="709">
        <v>5</v>
      </c>
      <c r="H84" s="708" t="s">
        <v>195</v>
      </c>
      <c r="I84" s="709">
        <v>4</v>
      </c>
      <c r="K84" s="708" t="s">
        <v>3304</v>
      </c>
      <c r="L84" s="709">
        <v>4</v>
      </c>
      <c r="N84" s="708" t="s">
        <v>191</v>
      </c>
      <c r="O84" s="709">
        <v>4</v>
      </c>
    </row>
    <row r="85" spans="2:15">
      <c r="B85" s="708" t="s">
        <v>110</v>
      </c>
      <c r="C85" s="709">
        <v>1</v>
      </c>
      <c r="E85" s="708" t="s">
        <v>3304</v>
      </c>
      <c r="F85" s="709">
        <v>4</v>
      </c>
      <c r="H85" s="708" t="s">
        <v>187</v>
      </c>
      <c r="I85" s="709">
        <v>3</v>
      </c>
      <c r="K85" s="708" t="s">
        <v>189</v>
      </c>
      <c r="L85" s="709">
        <v>5</v>
      </c>
      <c r="N85" s="708" t="s">
        <v>139</v>
      </c>
      <c r="O85" s="709">
        <v>4</v>
      </c>
    </row>
    <row r="86" spans="2:15">
      <c r="B86" s="708" t="s">
        <v>2931</v>
      </c>
      <c r="C86" s="709">
        <v>1</v>
      </c>
      <c r="E86" s="708" t="s">
        <v>104</v>
      </c>
      <c r="F86" s="709">
        <v>4</v>
      </c>
      <c r="H86" s="708" t="s">
        <v>165</v>
      </c>
      <c r="I86" s="709">
        <v>3</v>
      </c>
      <c r="K86" s="708" t="s">
        <v>165</v>
      </c>
      <c r="L86" s="709">
        <v>4</v>
      </c>
      <c r="N86" s="708" t="s">
        <v>166</v>
      </c>
      <c r="O86" s="709">
        <v>3</v>
      </c>
    </row>
    <row r="87" spans="2:15">
      <c r="B87" s="722"/>
      <c r="C87" s="723"/>
      <c r="E87" s="708" t="s">
        <v>168</v>
      </c>
      <c r="F87" s="709">
        <v>3</v>
      </c>
      <c r="H87" s="708" t="s">
        <v>1636</v>
      </c>
      <c r="I87" s="709">
        <v>1</v>
      </c>
      <c r="K87" s="708" t="s">
        <v>172</v>
      </c>
      <c r="L87" s="709">
        <v>3</v>
      </c>
      <c r="N87" s="708" t="s">
        <v>1634</v>
      </c>
      <c r="O87" s="709">
        <v>1</v>
      </c>
    </row>
    <row r="88" spans="2:15">
      <c r="B88" s="722"/>
      <c r="C88" s="723"/>
      <c r="E88" s="708" t="s">
        <v>96</v>
      </c>
      <c r="F88" s="709">
        <v>3</v>
      </c>
      <c r="H88" s="708" t="s">
        <v>93</v>
      </c>
      <c r="I88" s="709">
        <v>1</v>
      </c>
      <c r="K88" s="708" t="s">
        <v>149</v>
      </c>
      <c r="L88" s="709">
        <v>2</v>
      </c>
      <c r="N88" s="708" t="s">
        <v>1638</v>
      </c>
      <c r="O88" s="709">
        <v>1</v>
      </c>
    </row>
    <row r="89" spans="2:15">
      <c r="B89" s="722"/>
      <c r="C89" s="723"/>
      <c r="E89" s="708" t="s">
        <v>191</v>
      </c>
      <c r="F89" s="709">
        <v>2</v>
      </c>
      <c r="H89" s="722"/>
      <c r="I89" s="723"/>
      <c r="K89" s="708" t="s">
        <v>137</v>
      </c>
      <c r="L89" s="709">
        <v>1</v>
      </c>
      <c r="N89" s="722"/>
      <c r="O89" s="723"/>
    </row>
    <row r="90" spans="2:15">
      <c r="B90" s="722"/>
      <c r="C90" s="723"/>
      <c r="E90" s="708" t="s">
        <v>67</v>
      </c>
      <c r="F90" s="709">
        <v>2</v>
      </c>
      <c r="H90" s="722"/>
      <c r="I90" s="723"/>
      <c r="K90" s="708"/>
      <c r="L90" s="709"/>
      <c r="N90" s="722"/>
      <c r="O90" s="723"/>
    </row>
    <row r="91" spans="2:15">
      <c r="B91" s="722"/>
      <c r="C91" s="723"/>
      <c r="E91" s="708" t="s">
        <v>186</v>
      </c>
      <c r="F91" s="709">
        <v>1</v>
      </c>
      <c r="H91" s="722"/>
      <c r="I91" s="723"/>
      <c r="K91" s="708"/>
      <c r="L91" s="709"/>
      <c r="N91" s="722"/>
      <c r="O91" s="723"/>
    </row>
    <row r="92" spans="2:15">
      <c r="B92" s="722"/>
      <c r="C92" s="723"/>
      <c r="E92" s="708" t="s">
        <v>529</v>
      </c>
      <c r="F92" s="709">
        <v>1</v>
      </c>
      <c r="H92" s="722"/>
      <c r="I92" s="723"/>
      <c r="K92" s="722"/>
      <c r="L92" s="723"/>
      <c r="N92" s="722"/>
      <c r="O92" s="723"/>
    </row>
    <row r="93" spans="2:15">
      <c r="B93" s="728"/>
      <c r="C93" s="729"/>
      <c r="E93" s="734" t="s">
        <v>90</v>
      </c>
      <c r="F93" s="735">
        <v>1</v>
      </c>
      <c r="H93" s="728"/>
      <c r="I93" s="729"/>
      <c r="K93" s="728"/>
      <c r="L93" s="729"/>
      <c r="N93" s="728"/>
      <c r="O93" s="729"/>
    </row>
    <row r="94" spans="2:15">
      <c r="E94" s="444"/>
      <c r="F94" s="445"/>
    </row>
    <row r="95" spans="2:15">
      <c r="B95" s="35" t="s">
        <v>3317</v>
      </c>
      <c r="C95" s="43"/>
      <c r="E95" s="35" t="s">
        <v>1534</v>
      </c>
      <c r="F95" s="43"/>
      <c r="H95" s="35" t="s">
        <v>1535</v>
      </c>
      <c r="I95" s="43"/>
      <c r="K95" s="35" t="s">
        <v>3318</v>
      </c>
      <c r="L95" s="43"/>
      <c r="N95" s="35" t="s">
        <v>3319</v>
      </c>
      <c r="O95" s="43"/>
    </row>
    <row r="96" spans="2:15">
      <c r="B96" s="442" t="s">
        <v>44</v>
      </c>
      <c r="C96" s="443" t="s">
        <v>46</v>
      </c>
      <c r="E96" s="442" t="s">
        <v>44</v>
      </c>
      <c r="F96" s="443" t="s">
        <v>46</v>
      </c>
      <c r="H96" s="442" t="s">
        <v>44</v>
      </c>
      <c r="I96" s="443" t="s">
        <v>46</v>
      </c>
      <c r="K96" s="442" t="s">
        <v>44</v>
      </c>
      <c r="L96" s="443" t="s">
        <v>46</v>
      </c>
      <c r="N96" s="442" t="s">
        <v>44</v>
      </c>
      <c r="O96" s="443" t="s">
        <v>46</v>
      </c>
    </row>
    <row r="97" spans="2:15">
      <c r="B97" s="736"/>
      <c r="C97" s="737"/>
      <c r="E97" s="706" t="s">
        <v>1610</v>
      </c>
      <c r="F97" s="707">
        <v>12</v>
      </c>
      <c r="H97" s="706" t="s">
        <v>122</v>
      </c>
      <c r="I97" s="707">
        <v>30</v>
      </c>
      <c r="K97" s="736"/>
      <c r="L97" s="737"/>
      <c r="N97" s="736"/>
      <c r="O97" s="737"/>
    </row>
    <row r="98" spans="2:15">
      <c r="B98" s="722"/>
      <c r="C98" s="723"/>
      <c r="E98" s="708" t="s">
        <v>96</v>
      </c>
      <c r="F98" s="709">
        <v>12</v>
      </c>
      <c r="H98" s="708" t="s">
        <v>128</v>
      </c>
      <c r="I98" s="709">
        <v>10</v>
      </c>
      <c r="K98" s="722"/>
      <c r="L98" s="723"/>
      <c r="N98" s="722"/>
      <c r="O98" s="723"/>
    </row>
    <row r="99" spans="2:15">
      <c r="B99" s="722"/>
      <c r="C99" s="723"/>
      <c r="E99" s="708" t="s">
        <v>90</v>
      </c>
      <c r="F99" s="709">
        <v>9</v>
      </c>
      <c r="H99" s="708" t="s">
        <v>2931</v>
      </c>
      <c r="I99" s="709">
        <v>7</v>
      </c>
      <c r="K99" s="722"/>
      <c r="L99" s="723"/>
      <c r="N99" s="722"/>
      <c r="O99" s="723"/>
    </row>
    <row r="100" spans="2:15">
      <c r="B100" s="722"/>
      <c r="C100" s="723"/>
      <c r="E100" s="708" t="s">
        <v>187</v>
      </c>
      <c r="F100" s="709">
        <v>9</v>
      </c>
      <c r="H100" s="708" t="s">
        <v>1602</v>
      </c>
      <c r="I100" s="709">
        <v>7</v>
      </c>
      <c r="K100" s="722"/>
      <c r="L100" s="723"/>
      <c r="N100" s="722"/>
      <c r="O100" s="723"/>
    </row>
    <row r="101" spans="2:15">
      <c r="B101" s="722"/>
      <c r="C101" s="723"/>
      <c r="E101" s="708" t="s">
        <v>122</v>
      </c>
      <c r="F101" s="709">
        <v>6</v>
      </c>
      <c r="H101" s="708" t="s">
        <v>167</v>
      </c>
      <c r="I101" s="709">
        <v>6</v>
      </c>
      <c r="K101" s="722"/>
      <c r="L101" s="723"/>
      <c r="N101" s="722"/>
      <c r="O101" s="723"/>
    </row>
    <row r="102" spans="2:15">
      <c r="B102" s="722"/>
      <c r="C102" s="723"/>
      <c r="E102" s="708" t="s">
        <v>92</v>
      </c>
      <c r="F102" s="709">
        <v>6</v>
      </c>
      <c r="H102" s="708" t="s">
        <v>187</v>
      </c>
      <c r="I102" s="709">
        <v>5</v>
      </c>
      <c r="K102" s="722"/>
      <c r="L102" s="723"/>
      <c r="N102" s="722"/>
      <c r="O102" s="723"/>
    </row>
    <row r="103" spans="2:15">
      <c r="B103" s="722"/>
      <c r="C103" s="723"/>
      <c r="E103" s="708" t="s">
        <v>966</v>
      </c>
      <c r="F103" s="709">
        <v>5</v>
      </c>
      <c r="H103" s="708" t="s">
        <v>110</v>
      </c>
      <c r="I103" s="709">
        <v>4</v>
      </c>
      <c r="K103" s="722"/>
      <c r="L103" s="723"/>
      <c r="N103" s="722"/>
      <c r="O103" s="723"/>
    </row>
    <row r="104" spans="2:15">
      <c r="B104" s="722"/>
      <c r="C104" s="723"/>
      <c r="E104" s="708" t="s">
        <v>115</v>
      </c>
      <c r="F104" s="709">
        <v>3</v>
      </c>
      <c r="H104" s="708" t="s">
        <v>1135</v>
      </c>
      <c r="I104" s="709">
        <v>3</v>
      </c>
      <c r="K104" s="722"/>
      <c r="L104" s="723"/>
      <c r="N104" s="722"/>
      <c r="O104" s="723"/>
    </row>
    <row r="105" spans="2:15">
      <c r="B105" s="722"/>
      <c r="C105" s="723"/>
      <c r="E105" s="708" t="s">
        <v>1602</v>
      </c>
      <c r="F105" s="709">
        <v>1</v>
      </c>
      <c r="H105" s="708" t="s">
        <v>3310</v>
      </c>
      <c r="I105" s="709">
        <v>2</v>
      </c>
      <c r="K105" s="722"/>
      <c r="L105" s="723"/>
      <c r="N105" s="722"/>
      <c r="O105" s="723"/>
    </row>
    <row r="106" spans="2:15">
      <c r="B106" s="722"/>
      <c r="C106" s="723"/>
      <c r="E106" s="722"/>
      <c r="F106" s="723"/>
      <c r="H106" s="722"/>
      <c r="I106" s="723"/>
      <c r="K106" s="722"/>
      <c r="L106" s="723"/>
      <c r="N106" s="722"/>
      <c r="O106" s="723"/>
    </row>
    <row r="107" spans="2:15">
      <c r="B107" s="722"/>
      <c r="C107" s="723"/>
      <c r="E107" s="722"/>
      <c r="F107" s="723"/>
      <c r="H107" s="722"/>
      <c r="I107" s="723"/>
      <c r="K107" s="722"/>
      <c r="L107" s="723"/>
      <c r="N107" s="722"/>
      <c r="O107" s="723"/>
    </row>
    <row r="108" spans="2:15">
      <c r="B108" s="722"/>
      <c r="C108" s="723"/>
      <c r="E108" s="722"/>
      <c r="F108" s="723"/>
      <c r="H108" s="722"/>
      <c r="I108" s="723"/>
      <c r="K108" s="722"/>
      <c r="L108" s="723"/>
      <c r="N108" s="722"/>
      <c r="O108" s="723"/>
    </row>
    <row r="109" spans="2:15">
      <c r="B109" s="722"/>
      <c r="C109" s="723"/>
      <c r="E109" s="722"/>
      <c r="F109" s="723"/>
      <c r="H109" s="722"/>
      <c r="I109" s="723"/>
      <c r="K109" s="722"/>
      <c r="L109" s="723"/>
      <c r="N109" s="722"/>
      <c r="O109" s="723"/>
    </row>
    <row r="110" spans="2:15">
      <c r="B110" s="722"/>
      <c r="C110" s="723"/>
      <c r="E110" s="722"/>
      <c r="F110" s="723"/>
      <c r="H110" s="722"/>
      <c r="I110" s="723"/>
      <c r="K110" s="722"/>
      <c r="L110" s="723"/>
      <c r="N110" s="722"/>
      <c r="O110" s="723"/>
    </row>
    <row r="111" spans="2:15">
      <c r="B111" s="728"/>
      <c r="C111" s="729"/>
      <c r="E111" s="728"/>
      <c r="F111" s="729"/>
      <c r="H111" s="728"/>
      <c r="I111" s="729"/>
      <c r="K111" s="728"/>
      <c r="L111" s="729"/>
      <c r="N111" s="728"/>
      <c r="O111" s="729"/>
    </row>
    <row r="113" spans="2:3">
      <c r="B113" s="35" t="s">
        <v>1536</v>
      </c>
      <c r="C113" s="43"/>
    </row>
    <row r="114" spans="2:3">
      <c r="B114" s="442" t="s">
        <v>44</v>
      </c>
      <c r="C114" s="443" t="s">
        <v>46</v>
      </c>
    </row>
    <row r="115" spans="2:3">
      <c r="B115" s="736" t="s">
        <v>101</v>
      </c>
      <c r="C115" s="738">
        <v>9</v>
      </c>
    </row>
    <row r="116" spans="2:3">
      <c r="B116" s="722" t="s">
        <v>123</v>
      </c>
      <c r="C116" s="719">
        <v>9</v>
      </c>
    </row>
    <row r="117" spans="2:3">
      <c r="B117" s="708" t="s">
        <v>2931</v>
      </c>
      <c r="C117" s="709">
        <v>6</v>
      </c>
    </row>
    <row r="118" spans="2:3">
      <c r="B118" s="708" t="s">
        <v>185</v>
      </c>
      <c r="C118" s="709">
        <v>5</v>
      </c>
    </row>
    <row r="119" spans="2:3">
      <c r="B119" s="708" t="s">
        <v>174</v>
      </c>
      <c r="C119" s="709">
        <v>4</v>
      </c>
    </row>
    <row r="120" spans="2:3">
      <c r="B120" s="722" t="s">
        <v>110</v>
      </c>
      <c r="C120" s="719">
        <v>4</v>
      </c>
    </row>
    <row r="121" spans="2:3">
      <c r="B121" s="722" t="s">
        <v>103</v>
      </c>
      <c r="C121" s="719">
        <v>3</v>
      </c>
    </row>
    <row r="122" spans="2:3">
      <c r="B122" s="708" t="s">
        <v>93</v>
      </c>
      <c r="C122" s="709">
        <v>2</v>
      </c>
    </row>
    <row r="123" spans="2:3">
      <c r="B123" s="722" t="s">
        <v>1655</v>
      </c>
      <c r="C123" s="719">
        <v>2</v>
      </c>
    </row>
    <row r="124" spans="2:3">
      <c r="B124" s="722" t="s">
        <v>122</v>
      </c>
      <c r="C124" s="719">
        <v>1</v>
      </c>
    </row>
    <row r="125" spans="2:3">
      <c r="B125" s="722"/>
      <c r="C125" s="723"/>
    </row>
    <row r="126" spans="2:3">
      <c r="B126" s="722"/>
      <c r="C126" s="723"/>
    </row>
    <row r="127" spans="2:3">
      <c r="B127" s="722"/>
      <c r="C127" s="723"/>
    </row>
    <row r="128" spans="2:3">
      <c r="B128" s="722"/>
      <c r="C128" s="723"/>
    </row>
    <row r="129" spans="2:3">
      <c r="B129" s="728"/>
      <c r="C129" s="729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orientation="portrait" horizontalDpi="300" verticalDpi="300"/>
  <headerFooter alignWithMargins="0"/>
  <rowBreaks count="1" manualBreakCount="1">
    <brk id="75" max="16383" man="1"/>
  </rowBreaks>
  <colBreaks count="1" manualBreakCount="1">
    <brk id="1" max="1048575" man="1"/>
  </col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G741"/>
  <sheetViews>
    <sheetView zoomScale="80" zoomScaleNormal="80" workbookViewId="0">
      <selection activeCell="G21" sqref="G21"/>
    </sheetView>
  </sheetViews>
  <sheetFormatPr defaultColWidth="8.7109375" defaultRowHeight="12.75"/>
  <cols>
    <col min="1" max="1" width="19.85546875" style="518" customWidth="1"/>
    <col min="2" max="2" width="5.42578125" style="518" customWidth="1"/>
    <col min="3" max="3" width="14.85546875" style="518" customWidth="1"/>
    <col min="4" max="4" width="17.140625" style="518" customWidth="1"/>
    <col min="5" max="5" width="14.85546875" style="518" customWidth="1"/>
    <col min="6" max="16384" width="8.7109375" style="518"/>
  </cols>
  <sheetData>
    <row r="1" spans="1:7" ht="15.75">
      <c r="A1" s="519" t="s">
        <v>2660</v>
      </c>
      <c r="B1" s="535"/>
      <c r="D1" s="535"/>
      <c r="E1" s="2663"/>
      <c r="F1" s="2663"/>
      <c r="G1" s="535"/>
    </row>
    <row r="2" spans="1:7">
      <c r="A2" s="535"/>
      <c r="B2" s="535"/>
      <c r="C2" s="535"/>
      <c r="D2" s="535"/>
      <c r="E2" s="535"/>
      <c r="F2" s="535"/>
      <c r="G2" s="535"/>
    </row>
    <row r="3" spans="1:7">
      <c r="A3" s="739" t="s">
        <v>44</v>
      </c>
      <c r="B3" s="739" t="s">
        <v>3320</v>
      </c>
      <c r="C3" s="739" t="s">
        <v>1539</v>
      </c>
      <c r="D3" s="740" t="s">
        <v>1540</v>
      </c>
      <c r="E3" s="740" t="s">
        <v>1541</v>
      </c>
      <c r="F3" s="740" t="s">
        <v>1543</v>
      </c>
      <c r="G3" s="740" t="s">
        <v>1542</v>
      </c>
    </row>
    <row r="4" spans="1:7">
      <c r="A4" s="522" t="s">
        <v>122</v>
      </c>
      <c r="B4" s="522">
        <v>1</v>
      </c>
      <c r="C4" s="522" t="s">
        <v>1544</v>
      </c>
      <c r="D4" s="741" t="s">
        <v>3321</v>
      </c>
      <c r="E4" s="742">
        <v>42988</v>
      </c>
      <c r="F4" s="451">
        <v>6</v>
      </c>
      <c r="G4" s="451">
        <v>1</v>
      </c>
    </row>
    <row r="5" spans="1:7">
      <c r="A5" s="522" t="s">
        <v>122</v>
      </c>
      <c r="B5" s="522">
        <v>1</v>
      </c>
      <c r="C5" s="522" t="s">
        <v>1544</v>
      </c>
      <c r="D5" s="741" t="s">
        <v>3321</v>
      </c>
      <c r="E5" s="742">
        <v>42988</v>
      </c>
      <c r="F5" s="451">
        <v>5</v>
      </c>
      <c r="G5" s="451">
        <v>2</v>
      </c>
    </row>
    <row r="6" spans="1:7">
      <c r="A6" s="450" t="s">
        <v>122</v>
      </c>
      <c r="B6" s="522">
        <v>1</v>
      </c>
      <c r="C6" s="450" t="s">
        <v>1544</v>
      </c>
      <c r="D6" s="522" t="s">
        <v>3322</v>
      </c>
      <c r="E6" s="523">
        <v>43240</v>
      </c>
      <c r="F6" s="524">
        <v>6</v>
      </c>
      <c r="G6" s="524">
        <v>1</v>
      </c>
    </row>
    <row r="7" spans="1:7">
      <c r="A7" s="450" t="s">
        <v>122</v>
      </c>
      <c r="B7" s="522">
        <v>1</v>
      </c>
      <c r="C7" s="450" t="s">
        <v>1544</v>
      </c>
      <c r="D7" s="522" t="s">
        <v>3322</v>
      </c>
      <c r="E7" s="523">
        <v>43240</v>
      </c>
      <c r="F7" s="524">
        <v>1</v>
      </c>
      <c r="G7" s="524">
        <v>6</v>
      </c>
    </row>
    <row r="8" spans="1:7">
      <c r="A8" s="450" t="s">
        <v>122</v>
      </c>
      <c r="B8" s="522">
        <v>1</v>
      </c>
      <c r="C8" s="450" t="s">
        <v>1544</v>
      </c>
      <c r="D8" s="522" t="s">
        <v>78</v>
      </c>
      <c r="E8" s="523">
        <v>43247</v>
      </c>
      <c r="F8" s="524">
        <v>5</v>
      </c>
      <c r="G8" s="524">
        <v>2</v>
      </c>
    </row>
    <row r="9" spans="1:7">
      <c r="A9" s="450" t="s">
        <v>122</v>
      </c>
      <c r="B9" s="522"/>
      <c r="C9" s="450"/>
      <c r="D9" s="522"/>
      <c r="E9" s="523"/>
      <c r="F9" s="743">
        <v>23</v>
      </c>
      <c r="G9" s="524"/>
    </row>
    <row r="10" spans="1:7">
      <c r="A10" s="450" t="s">
        <v>101</v>
      </c>
      <c r="B10" s="522">
        <v>1</v>
      </c>
      <c r="C10" s="450" t="s">
        <v>1544</v>
      </c>
      <c r="D10" s="741" t="s">
        <v>3323</v>
      </c>
      <c r="E10" s="523">
        <v>43163</v>
      </c>
      <c r="F10" s="524">
        <v>6</v>
      </c>
      <c r="G10" s="524">
        <v>1</v>
      </c>
    </row>
    <row r="11" spans="1:7">
      <c r="A11" s="450" t="s">
        <v>101</v>
      </c>
      <c r="B11" s="522">
        <v>1</v>
      </c>
      <c r="C11" s="450" t="s">
        <v>1544</v>
      </c>
      <c r="D11" s="522" t="s">
        <v>3323</v>
      </c>
      <c r="E11" s="523">
        <v>43163</v>
      </c>
      <c r="F11" s="524">
        <v>3</v>
      </c>
      <c r="G11" s="524">
        <v>4</v>
      </c>
    </row>
    <row r="12" spans="1:7">
      <c r="A12" s="450" t="s">
        <v>101</v>
      </c>
      <c r="B12" s="522"/>
      <c r="C12" s="450"/>
      <c r="D12" s="522"/>
      <c r="E12" s="523"/>
      <c r="F12" s="743">
        <v>9</v>
      </c>
      <c r="G12" s="524"/>
    </row>
    <row r="13" spans="1:7">
      <c r="A13" s="450" t="s">
        <v>226</v>
      </c>
      <c r="B13" s="522">
        <v>1</v>
      </c>
      <c r="C13" s="450" t="s">
        <v>1544</v>
      </c>
      <c r="D13" s="522" t="s">
        <v>3322</v>
      </c>
      <c r="E13" s="523">
        <v>43240</v>
      </c>
      <c r="F13" s="451">
        <v>5</v>
      </c>
      <c r="G13" s="524">
        <v>2</v>
      </c>
    </row>
    <row r="14" spans="1:7">
      <c r="A14" s="450" t="s">
        <v>226</v>
      </c>
      <c r="B14" s="522">
        <v>1</v>
      </c>
      <c r="C14" s="450" t="s">
        <v>1544</v>
      </c>
      <c r="D14" s="522" t="s">
        <v>78</v>
      </c>
      <c r="E14" s="523">
        <v>43247</v>
      </c>
      <c r="F14" s="451">
        <v>3</v>
      </c>
      <c r="G14" s="524">
        <v>4</v>
      </c>
    </row>
    <row r="15" spans="1:7">
      <c r="A15" s="450" t="s">
        <v>226</v>
      </c>
      <c r="B15" s="522"/>
      <c r="C15" s="450"/>
      <c r="D15" s="522"/>
      <c r="E15" s="523"/>
      <c r="F15" s="743">
        <v>8</v>
      </c>
      <c r="G15" s="524"/>
    </row>
    <row r="16" spans="1:7">
      <c r="A16" s="450" t="s">
        <v>123</v>
      </c>
      <c r="B16" s="522">
        <v>1</v>
      </c>
      <c r="C16" s="450" t="s">
        <v>1544</v>
      </c>
      <c r="D16" s="450" t="s">
        <v>3323</v>
      </c>
      <c r="E16" s="523">
        <v>43163</v>
      </c>
      <c r="F16" s="524">
        <v>4</v>
      </c>
      <c r="G16" s="524">
        <v>3</v>
      </c>
    </row>
    <row r="17" spans="1:7">
      <c r="A17" s="450" t="s">
        <v>123</v>
      </c>
      <c r="B17" s="522">
        <v>1</v>
      </c>
      <c r="C17" s="450" t="s">
        <v>1544</v>
      </c>
      <c r="D17" s="522" t="s">
        <v>3322</v>
      </c>
      <c r="E17" s="523">
        <v>43240</v>
      </c>
      <c r="F17" s="524">
        <v>3</v>
      </c>
      <c r="G17" s="524">
        <v>4</v>
      </c>
    </row>
    <row r="18" spans="1:7">
      <c r="A18" s="450" t="s">
        <v>123</v>
      </c>
      <c r="B18" s="522"/>
      <c r="C18" s="450"/>
      <c r="D18" s="522"/>
      <c r="E18" s="523"/>
      <c r="F18" s="743">
        <v>7</v>
      </c>
      <c r="G18" s="524"/>
    </row>
    <row r="19" spans="1:7">
      <c r="A19" s="450" t="s">
        <v>137</v>
      </c>
      <c r="B19" s="522">
        <v>1</v>
      </c>
      <c r="C19" s="522" t="s">
        <v>1544</v>
      </c>
      <c r="D19" s="741" t="s">
        <v>3321</v>
      </c>
      <c r="E19" s="742">
        <v>42988</v>
      </c>
      <c r="F19" s="451">
        <v>3</v>
      </c>
      <c r="G19" s="451">
        <v>4</v>
      </c>
    </row>
    <row r="20" spans="1:7">
      <c r="A20" s="450" t="s">
        <v>137</v>
      </c>
      <c r="B20" s="522">
        <v>1</v>
      </c>
      <c r="C20" s="450" t="s">
        <v>1544</v>
      </c>
      <c r="D20" s="522" t="s">
        <v>3322</v>
      </c>
      <c r="E20" s="523">
        <v>43240</v>
      </c>
      <c r="F20" s="451">
        <v>2</v>
      </c>
      <c r="G20" s="524">
        <v>5</v>
      </c>
    </row>
    <row r="21" spans="1:7">
      <c r="A21" s="450" t="s">
        <v>137</v>
      </c>
      <c r="B21" s="522">
        <v>1</v>
      </c>
      <c r="C21" s="450" t="s">
        <v>1544</v>
      </c>
      <c r="D21" s="522" t="s">
        <v>78</v>
      </c>
      <c r="E21" s="523">
        <v>43247</v>
      </c>
      <c r="F21" s="451">
        <v>1</v>
      </c>
      <c r="G21" s="524">
        <v>6</v>
      </c>
    </row>
    <row r="22" spans="1:7">
      <c r="A22" s="450" t="s">
        <v>137</v>
      </c>
      <c r="B22" s="522"/>
      <c r="C22" s="450"/>
      <c r="D22" s="522"/>
      <c r="E22" s="523"/>
      <c r="F22" s="743">
        <v>6</v>
      </c>
      <c r="G22" s="524"/>
    </row>
    <row r="23" spans="1:7">
      <c r="A23" s="450" t="s">
        <v>114</v>
      </c>
      <c r="B23" s="522">
        <v>1</v>
      </c>
      <c r="C23" s="450" t="s">
        <v>1544</v>
      </c>
      <c r="D23" s="450" t="s">
        <v>3323</v>
      </c>
      <c r="E23" s="523">
        <v>43163</v>
      </c>
      <c r="F23" s="743">
        <v>5</v>
      </c>
      <c r="G23" s="524">
        <v>2</v>
      </c>
    </row>
    <row r="24" spans="1:7">
      <c r="A24" s="522" t="s">
        <v>3324</v>
      </c>
      <c r="B24" s="522">
        <v>1</v>
      </c>
      <c r="C24" s="522" t="s">
        <v>1544</v>
      </c>
      <c r="D24" s="741" t="s">
        <v>3321</v>
      </c>
      <c r="E24" s="742">
        <v>42988</v>
      </c>
      <c r="F24" s="743">
        <v>4</v>
      </c>
      <c r="G24" s="451">
        <v>3</v>
      </c>
    </row>
    <row r="25" spans="1:7">
      <c r="A25" s="450" t="s">
        <v>165</v>
      </c>
      <c r="B25" s="522">
        <v>1</v>
      </c>
      <c r="C25" s="450" t="s">
        <v>1544</v>
      </c>
      <c r="D25" s="522" t="s">
        <v>3322</v>
      </c>
      <c r="E25" s="523">
        <v>43240</v>
      </c>
      <c r="F25" s="743">
        <v>4</v>
      </c>
      <c r="G25" s="524">
        <v>3</v>
      </c>
    </row>
    <row r="26" spans="1:7">
      <c r="A26" s="450" t="s">
        <v>568</v>
      </c>
      <c r="B26" s="522">
        <v>1</v>
      </c>
      <c r="C26" s="450" t="s">
        <v>1544</v>
      </c>
      <c r="D26" s="522" t="s">
        <v>3323</v>
      </c>
      <c r="E26" s="523">
        <v>43163</v>
      </c>
      <c r="F26" s="524">
        <v>2</v>
      </c>
      <c r="G26" s="524">
        <v>5</v>
      </c>
    </row>
    <row r="27" spans="1:7">
      <c r="A27" s="450" t="s">
        <v>568</v>
      </c>
      <c r="B27" s="522">
        <v>1</v>
      </c>
      <c r="C27" s="450" t="s">
        <v>1544</v>
      </c>
      <c r="D27" s="522" t="s">
        <v>3323</v>
      </c>
      <c r="E27" s="523">
        <v>43163</v>
      </c>
      <c r="F27" s="524">
        <v>1</v>
      </c>
      <c r="G27" s="524">
        <v>6</v>
      </c>
    </row>
    <row r="28" spans="1:7">
      <c r="A28" s="450" t="s">
        <v>568</v>
      </c>
      <c r="B28" s="522"/>
      <c r="C28" s="450"/>
      <c r="D28" s="522"/>
      <c r="E28" s="523"/>
      <c r="F28" s="743">
        <v>3</v>
      </c>
      <c r="G28" s="524"/>
    </row>
    <row r="29" spans="1:7">
      <c r="A29" s="522" t="s">
        <v>3325</v>
      </c>
      <c r="B29" s="522">
        <v>1</v>
      </c>
      <c r="C29" s="522" t="s">
        <v>1544</v>
      </c>
      <c r="D29" s="741" t="s">
        <v>3321</v>
      </c>
      <c r="E29" s="742">
        <v>42988</v>
      </c>
      <c r="F29" s="743">
        <v>2</v>
      </c>
      <c r="G29" s="451">
        <v>5</v>
      </c>
    </row>
    <row r="30" spans="1:7">
      <c r="A30" s="522" t="s">
        <v>3326</v>
      </c>
      <c r="B30" s="522">
        <v>1</v>
      </c>
      <c r="C30" s="522" t="s">
        <v>1544</v>
      </c>
      <c r="D30" s="741" t="s">
        <v>3321</v>
      </c>
      <c r="E30" s="742">
        <v>42988</v>
      </c>
      <c r="F30" s="743">
        <v>1</v>
      </c>
      <c r="G30" s="451">
        <v>6</v>
      </c>
    </row>
    <row r="32" spans="1:7">
      <c r="A32" s="528"/>
      <c r="B32" s="529"/>
      <c r="C32" s="528"/>
      <c r="D32" s="529"/>
      <c r="E32" s="530"/>
      <c r="F32" s="531"/>
      <c r="G32" s="531"/>
    </row>
    <row r="33" spans="1:7">
      <c r="A33" s="744" t="s">
        <v>44</v>
      </c>
      <c r="B33" s="739" t="s">
        <v>3320</v>
      </c>
      <c r="C33" s="744" t="s">
        <v>1539</v>
      </c>
      <c r="D33" s="739" t="s">
        <v>1540</v>
      </c>
      <c r="E33" s="745" t="s">
        <v>1541</v>
      </c>
      <c r="F33" s="740" t="s">
        <v>1543</v>
      </c>
      <c r="G33" s="740" t="s">
        <v>1542</v>
      </c>
    </row>
    <row r="34" spans="1:7">
      <c r="A34" s="450" t="s">
        <v>123</v>
      </c>
      <c r="B34" s="448">
        <v>2</v>
      </c>
      <c r="C34" s="448" t="s">
        <v>1545</v>
      </c>
      <c r="D34" s="448" t="s">
        <v>3321</v>
      </c>
      <c r="E34" s="746">
        <v>42988</v>
      </c>
      <c r="F34" s="449">
        <v>1</v>
      </c>
      <c r="G34" s="449">
        <v>6</v>
      </c>
    </row>
    <row r="35" spans="1:7">
      <c r="A35" s="450" t="s">
        <v>123</v>
      </c>
      <c r="B35" s="522">
        <v>2</v>
      </c>
      <c r="C35" s="450" t="s">
        <v>1545</v>
      </c>
      <c r="D35" s="522" t="s">
        <v>3322</v>
      </c>
      <c r="E35" s="523">
        <v>43240</v>
      </c>
      <c r="F35" s="524">
        <v>5</v>
      </c>
      <c r="G35" s="524">
        <v>2</v>
      </c>
    </row>
    <row r="36" spans="1:7">
      <c r="A36" s="450" t="s">
        <v>123</v>
      </c>
      <c r="B36" s="522">
        <v>2</v>
      </c>
      <c r="C36" s="450" t="s">
        <v>1545</v>
      </c>
      <c r="D36" s="522" t="s">
        <v>3322</v>
      </c>
      <c r="E36" s="523">
        <v>43240</v>
      </c>
      <c r="F36" s="524">
        <v>4</v>
      </c>
      <c r="G36" s="524">
        <v>3</v>
      </c>
    </row>
    <row r="37" spans="1:7">
      <c r="A37" s="450" t="s">
        <v>123</v>
      </c>
      <c r="B37" s="522">
        <v>2</v>
      </c>
      <c r="C37" s="450" t="s">
        <v>1545</v>
      </c>
      <c r="D37" s="522" t="s">
        <v>78</v>
      </c>
      <c r="E37" s="523">
        <v>43247</v>
      </c>
      <c r="F37" s="524">
        <v>3</v>
      </c>
      <c r="G37" s="524">
        <v>4</v>
      </c>
    </row>
    <row r="38" spans="1:7">
      <c r="A38" s="450" t="s">
        <v>123</v>
      </c>
      <c r="B38" s="522"/>
      <c r="C38" s="450"/>
      <c r="D38" s="522"/>
      <c r="E38" s="523"/>
      <c r="F38" s="743">
        <v>13</v>
      </c>
      <c r="G38" s="524"/>
    </row>
    <row r="39" spans="1:7">
      <c r="A39" s="450" t="s">
        <v>92</v>
      </c>
      <c r="B39" s="448">
        <v>2</v>
      </c>
      <c r="C39" s="448" t="s">
        <v>1545</v>
      </c>
      <c r="D39" s="448" t="s">
        <v>3321</v>
      </c>
      <c r="E39" s="746">
        <v>42988</v>
      </c>
      <c r="F39" s="449">
        <v>6</v>
      </c>
      <c r="G39" s="449">
        <v>1</v>
      </c>
    </row>
    <row r="40" spans="1:7">
      <c r="A40" s="450" t="s">
        <v>92</v>
      </c>
      <c r="B40" s="522">
        <v>2</v>
      </c>
      <c r="C40" s="450" t="s">
        <v>1545</v>
      </c>
      <c r="D40" s="522" t="s">
        <v>3323</v>
      </c>
      <c r="E40" s="523">
        <v>43163</v>
      </c>
      <c r="F40" s="451">
        <v>4</v>
      </c>
      <c r="G40" s="524">
        <v>3</v>
      </c>
    </row>
    <row r="41" spans="1:7">
      <c r="A41" s="450" t="s">
        <v>92</v>
      </c>
      <c r="B41" s="522"/>
      <c r="C41" s="450"/>
      <c r="D41" s="522"/>
      <c r="E41" s="523"/>
      <c r="F41" s="743">
        <v>10</v>
      </c>
      <c r="G41" s="524"/>
    </row>
    <row r="42" spans="1:7">
      <c r="A42" s="450" t="s">
        <v>1135</v>
      </c>
      <c r="B42" s="522">
        <v>2</v>
      </c>
      <c r="C42" s="450" t="s">
        <v>1545</v>
      </c>
      <c r="D42" s="522" t="s">
        <v>3323</v>
      </c>
      <c r="E42" s="523">
        <v>43163</v>
      </c>
      <c r="F42" s="524">
        <v>6</v>
      </c>
      <c r="G42" s="524">
        <v>1</v>
      </c>
    </row>
    <row r="43" spans="1:7">
      <c r="A43" s="450" t="s">
        <v>1135</v>
      </c>
      <c r="B43" s="522">
        <v>2</v>
      </c>
      <c r="C43" s="450" t="s">
        <v>1545</v>
      </c>
      <c r="D43" s="522" t="s">
        <v>3322</v>
      </c>
      <c r="E43" s="523">
        <v>43240</v>
      </c>
      <c r="F43" s="524">
        <v>3</v>
      </c>
      <c r="G43" s="524">
        <v>4</v>
      </c>
    </row>
    <row r="44" spans="1:7">
      <c r="A44" s="450" t="s">
        <v>1135</v>
      </c>
      <c r="B44" s="522"/>
      <c r="C44" s="450"/>
      <c r="D44" s="522"/>
      <c r="E44" s="523"/>
      <c r="F44" s="743">
        <v>9</v>
      </c>
      <c r="G44" s="524"/>
    </row>
    <row r="45" spans="1:7">
      <c r="A45" s="448" t="s">
        <v>122</v>
      </c>
      <c r="B45" s="448">
        <v>2</v>
      </c>
      <c r="C45" s="448" t="s">
        <v>1545</v>
      </c>
      <c r="D45" s="448" t="s">
        <v>3321</v>
      </c>
      <c r="E45" s="746">
        <v>42988</v>
      </c>
      <c r="F45" s="449">
        <v>3</v>
      </c>
      <c r="G45" s="449">
        <v>4</v>
      </c>
    </row>
    <row r="46" spans="1:7">
      <c r="A46" s="448" t="s">
        <v>122</v>
      </c>
      <c r="B46" s="448">
        <v>2</v>
      </c>
      <c r="C46" s="448" t="s">
        <v>1545</v>
      </c>
      <c r="D46" s="448" t="s">
        <v>3321</v>
      </c>
      <c r="E46" s="746">
        <v>42988</v>
      </c>
      <c r="F46" s="449">
        <v>2</v>
      </c>
      <c r="G46" s="449">
        <v>5</v>
      </c>
    </row>
    <row r="47" spans="1:7">
      <c r="A47" s="450" t="s">
        <v>122</v>
      </c>
      <c r="B47" s="522">
        <v>2</v>
      </c>
      <c r="C47" s="450" t="s">
        <v>1545</v>
      </c>
      <c r="D47" s="522" t="s">
        <v>3322</v>
      </c>
      <c r="E47" s="523">
        <v>43240</v>
      </c>
      <c r="F47" s="524">
        <v>2</v>
      </c>
      <c r="G47" s="524">
        <v>5</v>
      </c>
    </row>
    <row r="48" spans="1:7">
      <c r="A48" s="450" t="s">
        <v>122</v>
      </c>
      <c r="B48" s="522"/>
      <c r="C48" s="450"/>
      <c r="D48" s="522"/>
      <c r="E48" s="523"/>
      <c r="F48" s="743">
        <v>7</v>
      </c>
      <c r="G48" s="524"/>
    </row>
    <row r="49" spans="1:7">
      <c r="A49" s="450" t="s">
        <v>226</v>
      </c>
      <c r="B49" s="522">
        <v>2</v>
      </c>
      <c r="C49" s="450" t="s">
        <v>1545</v>
      </c>
      <c r="D49" s="522" t="s">
        <v>3322</v>
      </c>
      <c r="E49" s="523">
        <v>43240</v>
      </c>
      <c r="F49" s="451">
        <v>6</v>
      </c>
      <c r="G49" s="524">
        <v>1</v>
      </c>
    </row>
    <row r="50" spans="1:7">
      <c r="A50" s="450" t="s">
        <v>226</v>
      </c>
      <c r="B50" s="522">
        <v>2</v>
      </c>
      <c r="C50" s="450" t="s">
        <v>1545</v>
      </c>
      <c r="D50" s="522" t="s">
        <v>78</v>
      </c>
      <c r="E50" s="523">
        <v>43247</v>
      </c>
      <c r="F50" s="451">
        <v>1</v>
      </c>
      <c r="G50" s="524">
        <v>6</v>
      </c>
    </row>
    <row r="51" spans="1:7">
      <c r="A51" s="450" t="s">
        <v>226</v>
      </c>
      <c r="B51" s="522"/>
      <c r="C51" s="450"/>
      <c r="D51" s="522"/>
      <c r="E51" s="523"/>
      <c r="F51" s="743">
        <v>7</v>
      </c>
      <c r="G51" s="524"/>
    </row>
    <row r="52" spans="1:7">
      <c r="A52" s="450" t="s">
        <v>125</v>
      </c>
      <c r="B52" s="522">
        <v>2</v>
      </c>
      <c r="C52" s="450" t="s">
        <v>1545</v>
      </c>
      <c r="D52" s="522" t="s">
        <v>3323</v>
      </c>
      <c r="E52" s="523">
        <v>43163</v>
      </c>
      <c r="F52" s="743">
        <v>5</v>
      </c>
      <c r="G52" s="524">
        <v>2</v>
      </c>
    </row>
    <row r="53" spans="1:7">
      <c r="A53" s="448" t="s">
        <v>3305</v>
      </c>
      <c r="B53" s="448">
        <v>2</v>
      </c>
      <c r="C53" s="448" t="s">
        <v>1545</v>
      </c>
      <c r="D53" s="448" t="s">
        <v>3321</v>
      </c>
      <c r="E53" s="746">
        <v>42988</v>
      </c>
      <c r="F53" s="747">
        <v>5</v>
      </c>
      <c r="G53" s="449">
        <v>2</v>
      </c>
    </row>
    <row r="54" spans="1:7">
      <c r="A54" s="448" t="s">
        <v>3306</v>
      </c>
      <c r="B54" s="448">
        <v>2</v>
      </c>
      <c r="C54" s="448" t="s">
        <v>1545</v>
      </c>
      <c r="D54" s="448" t="s">
        <v>3321</v>
      </c>
      <c r="E54" s="746">
        <v>42988</v>
      </c>
      <c r="F54" s="747">
        <v>4</v>
      </c>
      <c r="G54" s="449">
        <v>3</v>
      </c>
    </row>
    <row r="55" spans="1:7">
      <c r="A55" s="450" t="s">
        <v>110</v>
      </c>
      <c r="B55" s="522">
        <v>2</v>
      </c>
      <c r="C55" s="450" t="s">
        <v>1545</v>
      </c>
      <c r="D55" s="522" t="s">
        <v>3323</v>
      </c>
      <c r="E55" s="523">
        <v>43163</v>
      </c>
      <c r="F55" s="743">
        <v>3</v>
      </c>
      <c r="G55" s="524">
        <v>4</v>
      </c>
    </row>
    <row r="56" spans="1:7">
      <c r="A56" s="450" t="s">
        <v>194</v>
      </c>
      <c r="B56" s="522">
        <v>2</v>
      </c>
      <c r="C56" s="450" t="s">
        <v>1545</v>
      </c>
      <c r="D56" s="522" t="s">
        <v>3323</v>
      </c>
      <c r="E56" s="523">
        <v>43163</v>
      </c>
      <c r="F56" s="743">
        <v>2</v>
      </c>
      <c r="G56" s="524">
        <v>5</v>
      </c>
    </row>
    <row r="57" spans="1:7">
      <c r="A57" s="450" t="s">
        <v>120</v>
      </c>
      <c r="B57" s="522">
        <v>2</v>
      </c>
      <c r="C57" s="450" t="s">
        <v>1545</v>
      </c>
      <c r="D57" s="522" t="s">
        <v>3323</v>
      </c>
      <c r="E57" s="523">
        <v>43163</v>
      </c>
      <c r="F57" s="743">
        <v>1</v>
      </c>
      <c r="G57" s="524">
        <v>6</v>
      </c>
    </row>
    <row r="58" spans="1:7">
      <c r="A58" s="450" t="s">
        <v>1600</v>
      </c>
      <c r="B58" s="522">
        <v>2</v>
      </c>
      <c r="C58" s="450" t="s">
        <v>1545</v>
      </c>
      <c r="D58" s="522" t="s">
        <v>3322</v>
      </c>
      <c r="E58" s="523">
        <v>43240</v>
      </c>
      <c r="F58" s="743">
        <v>1</v>
      </c>
      <c r="G58" s="524">
        <v>6</v>
      </c>
    </row>
    <row r="59" spans="1:7">
      <c r="A59" s="450"/>
      <c r="B59" s="522"/>
      <c r="C59" s="450"/>
      <c r="D59" s="522"/>
      <c r="E59" s="523"/>
      <c r="F59" s="524"/>
      <c r="G59" s="524"/>
    </row>
    <row r="60" spans="1:7">
      <c r="A60" s="744" t="s">
        <v>44</v>
      </c>
      <c r="B60" s="739" t="s">
        <v>3320</v>
      </c>
      <c r="C60" s="744" t="s">
        <v>1539</v>
      </c>
      <c r="D60" s="739" t="s">
        <v>1540</v>
      </c>
      <c r="E60" s="745" t="s">
        <v>1541</v>
      </c>
      <c r="F60" s="740" t="s">
        <v>1543</v>
      </c>
      <c r="G60" s="740" t="s">
        <v>1542</v>
      </c>
    </row>
    <row r="61" spans="1:7">
      <c r="A61" s="450" t="s">
        <v>568</v>
      </c>
      <c r="B61" s="522">
        <v>3</v>
      </c>
      <c r="C61" s="450" t="s">
        <v>1546</v>
      </c>
      <c r="D61" s="522" t="s">
        <v>3322</v>
      </c>
      <c r="E61" s="523">
        <v>43240</v>
      </c>
      <c r="F61" s="524">
        <v>6</v>
      </c>
      <c r="G61" s="524">
        <v>1</v>
      </c>
    </row>
    <row r="62" spans="1:7">
      <c r="A62" s="450" t="s">
        <v>568</v>
      </c>
      <c r="B62" s="522">
        <v>3</v>
      </c>
      <c r="C62" s="450" t="s">
        <v>1546</v>
      </c>
      <c r="D62" s="522" t="s">
        <v>3322</v>
      </c>
      <c r="E62" s="523">
        <v>43240</v>
      </c>
      <c r="F62" s="524">
        <v>2</v>
      </c>
      <c r="G62" s="524">
        <v>5</v>
      </c>
    </row>
    <row r="63" spans="1:7">
      <c r="A63" s="450" t="s">
        <v>568</v>
      </c>
      <c r="B63" s="522">
        <v>3</v>
      </c>
      <c r="C63" s="450" t="s">
        <v>1546</v>
      </c>
      <c r="D63" s="522" t="s">
        <v>78</v>
      </c>
      <c r="E63" s="523">
        <v>43247</v>
      </c>
      <c r="F63" s="524">
        <v>6</v>
      </c>
      <c r="G63" s="524">
        <v>1</v>
      </c>
    </row>
    <row r="64" spans="1:7">
      <c r="A64" s="450" t="s">
        <v>568</v>
      </c>
      <c r="B64" s="522"/>
      <c r="C64" s="450"/>
      <c r="D64" s="522"/>
      <c r="E64" s="523"/>
      <c r="F64" s="525">
        <v>14</v>
      </c>
      <c r="G64" s="524"/>
    </row>
    <row r="65" spans="1:7">
      <c r="A65" s="450" t="s">
        <v>122</v>
      </c>
      <c r="B65" s="522">
        <v>3</v>
      </c>
      <c r="C65" s="450" t="s">
        <v>1546</v>
      </c>
      <c r="D65" s="522" t="s">
        <v>3321</v>
      </c>
      <c r="E65" s="523">
        <v>42988</v>
      </c>
      <c r="F65" s="524">
        <v>6</v>
      </c>
      <c r="G65" s="524">
        <v>1</v>
      </c>
    </row>
    <row r="66" spans="1:7">
      <c r="A66" s="450" t="s">
        <v>122</v>
      </c>
      <c r="B66" s="522">
        <v>3</v>
      </c>
      <c r="C66" s="450" t="s">
        <v>1546</v>
      </c>
      <c r="D66" s="522" t="s">
        <v>3321</v>
      </c>
      <c r="E66" s="523">
        <v>42988</v>
      </c>
      <c r="F66" s="524">
        <v>4</v>
      </c>
      <c r="G66" s="524">
        <v>3</v>
      </c>
    </row>
    <row r="67" spans="1:7">
      <c r="A67" s="450" t="s">
        <v>122</v>
      </c>
      <c r="B67" s="522">
        <v>3</v>
      </c>
      <c r="C67" s="450" t="s">
        <v>1546</v>
      </c>
      <c r="D67" s="522" t="s">
        <v>3321</v>
      </c>
      <c r="E67" s="523">
        <v>42988</v>
      </c>
      <c r="F67" s="524">
        <v>1</v>
      </c>
      <c r="G67" s="524">
        <v>6</v>
      </c>
    </row>
    <row r="68" spans="1:7">
      <c r="A68" s="450" t="s">
        <v>122</v>
      </c>
      <c r="B68" s="522"/>
      <c r="C68" s="450"/>
      <c r="D68" s="522"/>
      <c r="E68" s="523"/>
      <c r="F68" s="525">
        <v>11</v>
      </c>
      <c r="G68" s="524"/>
    </row>
    <row r="69" spans="1:7">
      <c r="A69" s="450" t="s">
        <v>120</v>
      </c>
      <c r="B69" s="522">
        <v>3</v>
      </c>
      <c r="C69" s="450" t="s">
        <v>1546</v>
      </c>
      <c r="D69" s="522" t="s">
        <v>3322</v>
      </c>
      <c r="E69" s="523">
        <v>43240</v>
      </c>
      <c r="F69" s="451">
        <v>5</v>
      </c>
      <c r="G69" s="524">
        <v>2</v>
      </c>
    </row>
    <row r="70" spans="1:7">
      <c r="A70" s="450" t="s">
        <v>120</v>
      </c>
      <c r="B70" s="522">
        <v>3</v>
      </c>
      <c r="C70" s="450" t="s">
        <v>1546</v>
      </c>
      <c r="D70" s="522" t="s">
        <v>78</v>
      </c>
      <c r="E70" s="523">
        <v>43247</v>
      </c>
      <c r="F70" s="451">
        <v>4</v>
      </c>
      <c r="G70" s="524">
        <v>3</v>
      </c>
    </row>
    <row r="71" spans="1:7">
      <c r="A71" s="450" t="s">
        <v>120</v>
      </c>
      <c r="B71" s="522"/>
      <c r="C71" s="450"/>
      <c r="D71" s="522"/>
      <c r="E71" s="523"/>
      <c r="F71" s="525">
        <v>9</v>
      </c>
      <c r="G71" s="524"/>
    </row>
    <row r="72" spans="1:7">
      <c r="A72" s="450" t="s">
        <v>115</v>
      </c>
      <c r="B72" s="522">
        <v>3</v>
      </c>
      <c r="C72" s="450" t="s">
        <v>1546</v>
      </c>
      <c r="D72" s="522" t="s">
        <v>3321</v>
      </c>
      <c r="E72" s="523">
        <v>42988</v>
      </c>
      <c r="F72" s="524">
        <v>5</v>
      </c>
      <c r="G72" s="524">
        <v>2</v>
      </c>
    </row>
    <row r="73" spans="1:7">
      <c r="A73" s="450" t="s">
        <v>115</v>
      </c>
      <c r="B73" s="522">
        <v>3</v>
      </c>
      <c r="C73" s="450" t="s">
        <v>1546</v>
      </c>
      <c r="D73" s="522" t="s">
        <v>3322</v>
      </c>
      <c r="E73" s="523">
        <v>43240</v>
      </c>
      <c r="F73" s="524">
        <v>3</v>
      </c>
      <c r="G73" s="524">
        <v>4</v>
      </c>
    </row>
    <row r="74" spans="1:7">
      <c r="A74" s="450" t="s">
        <v>115</v>
      </c>
      <c r="B74" s="522"/>
      <c r="C74" s="450"/>
      <c r="D74" s="522"/>
      <c r="E74" s="523"/>
      <c r="F74" s="525">
        <v>8</v>
      </c>
      <c r="G74" s="524"/>
    </row>
    <row r="75" spans="1:7">
      <c r="A75" s="450" t="s">
        <v>92</v>
      </c>
      <c r="B75" s="522">
        <v>3</v>
      </c>
      <c r="C75" s="450" t="s">
        <v>1546</v>
      </c>
      <c r="D75" s="522" t="s">
        <v>3323</v>
      </c>
      <c r="E75" s="523">
        <v>43163</v>
      </c>
      <c r="F75" s="524">
        <v>6</v>
      </c>
      <c r="G75" s="524">
        <v>1</v>
      </c>
    </row>
    <row r="76" spans="1:7">
      <c r="A76" s="450" t="s">
        <v>92</v>
      </c>
      <c r="B76" s="522">
        <v>3</v>
      </c>
      <c r="C76" s="450" t="s">
        <v>1546</v>
      </c>
      <c r="D76" s="522" t="s">
        <v>3323</v>
      </c>
      <c r="E76" s="523">
        <v>43163</v>
      </c>
      <c r="F76" s="524">
        <v>1</v>
      </c>
      <c r="G76" s="524">
        <v>6</v>
      </c>
    </row>
    <row r="77" spans="1:7">
      <c r="A77" s="450" t="s">
        <v>92</v>
      </c>
      <c r="B77" s="522"/>
      <c r="C77" s="450"/>
      <c r="D77" s="522"/>
      <c r="E77" s="523"/>
      <c r="F77" s="525">
        <v>7</v>
      </c>
      <c r="G77" s="524"/>
    </row>
    <row r="78" spans="1:7">
      <c r="A78" s="450" t="s">
        <v>101</v>
      </c>
      <c r="B78" s="522">
        <v>3</v>
      </c>
      <c r="C78" s="450" t="s">
        <v>1546</v>
      </c>
      <c r="D78" s="522" t="s">
        <v>3323</v>
      </c>
      <c r="E78" s="523">
        <v>43163</v>
      </c>
      <c r="F78" s="525">
        <v>5</v>
      </c>
      <c r="G78" s="524">
        <v>2</v>
      </c>
    </row>
    <row r="79" spans="1:7">
      <c r="A79" s="450" t="s">
        <v>110</v>
      </c>
      <c r="B79" s="522">
        <v>3</v>
      </c>
      <c r="C79" s="450" t="s">
        <v>1546</v>
      </c>
      <c r="D79" s="522" t="s">
        <v>3323</v>
      </c>
      <c r="E79" s="523">
        <v>43163</v>
      </c>
      <c r="F79" s="525">
        <v>4</v>
      </c>
      <c r="G79" s="524">
        <v>3</v>
      </c>
    </row>
    <row r="80" spans="1:7">
      <c r="A80" s="450" t="s">
        <v>127</v>
      </c>
      <c r="B80" s="522">
        <v>3</v>
      </c>
      <c r="C80" s="450" t="s">
        <v>1546</v>
      </c>
      <c r="D80" s="522" t="s">
        <v>3322</v>
      </c>
      <c r="E80" s="523">
        <v>43240</v>
      </c>
      <c r="F80" s="525">
        <v>4</v>
      </c>
      <c r="G80" s="524">
        <v>3</v>
      </c>
    </row>
    <row r="81" spans="1:7">
      <c r="A81" s="450" t="s">
        <v>186</v>
      </c>
      <c r="B81" s="522">
        <v>3</v>
      </c>
      <c r="C81" s="450" t="s">
        <v>1546</v>
      </c>
      <c r="D81" s="522" t="s">
        <v>3321</v>
      </c>
      <c r="E81" s="523">
        <v>42988</v>
      </c>
      <c r="F81" s="525">
        <v>3</v>
      </c>
      <c r="G81" s="524">
        <v>4</v>
      </c>
    </row>
    <row r="82" spans="1:7">
      <c r="A82" s="450" t="s">
        <v>176</v>
      </c>
      <c r="B82" s="522">
        <v>3</v>
      </c>
      <c r="C82" s="450" t="s">
        <v>1546</v>
      </c>
      <c r="D82" s="522" t="s">
        <v>3323</v>
      </c>
      <c r="E82" s="523">
        <v>43163</v>
      </c>
      <c r="F82" s="525">
        <v>3</v>
      </c>
      <c r="G82" s="524">
        <v>4</v>
      </c>
    </row>
    <row r="83" spans="1:7">
      <c r="A83" s="450" t="s">
        <v>95</v>
      </c>
      <c r="B83" s="522">
        <v>3</v>
      </c>
      <c r="C83" s="450" t="s">
        <v>1546</v>
      </c>
      <c r="D83" s="522" t="s">
        <v>3323</v>
      </c>
      <c r="E83" s="523">
        <v>43163</v>
      </c>
      <c r="F83" s="525">
        <v>2</v>
      </c>
      <c r="G83" s="524">
        <v>5</v>
      </c>
    </row>
    <row r="84" spans="1:7">
      <c r="A84" s="450" t="s">
        <v>3308</v>
      </c>
      <c r="B84" s="522">
        <v>3</v>
      </c>
      <c r="C84" s="450" t="s">
        <v>1546</v>
      </c>
      <c r="D84" s="522" t="s">
        <v>3321</v>
      </c>
      <c r="E84" s="523">
        <v>42988</v>
      </c>
      <c r="F84" s="525">
        <v>2</v>
      </c>
      <c r="G84" s="524">
        <v>5</v>
      </c>
    </row>
    <row r="85" spans="1:7">
      <c r="A85" s="450" t="s">
        <v>123</v>
      </c>
      <c r="B85" s="522">
        <v>3</v>
      </c>
      <c r="C85" s="450" t="s">
        <v>1546</v>
      </c>
      <c r="D85" s="522" t="s">
        <v>3322</v>
      </c>
      <c r="E85" s="523">
        <v>43240</v>
      </c>
      <c r="F85" s="525">
        <v>1</v>
      </c>
      <c r="G85" s="524">
        <v>6</v>
      </c>
    </row>
    <row r="87" spans="1:7">
      <c r="A87" s="744" t="s">
        <v>44</v>
      </c>
      <c r="B87" s="739" t="s">
        <v>3320</v>
      </c>
      <c r="C87" s="744" t="s">
        <v>1539</v>
      </c>
      <c r="D87" s="739" t="s">
        <v>1540</v>
      </c>
      <c r="E87" s="745" t="s">
        <v>1541</v>
      </c>
      <c r="F87" s="740" t="s">
        <v>1543</v>
      </c>
      <c r="G87" s="740" t="s">
        <v>1542</v>
      </c>
    </row>
    <row r="88" spans="1:7">
      <c r="A88" s="450" t="s">
        <v>174</v>
      </c>
      <c r="B88" s="522">
        <v>4</v>
      </c>
      <c r="C88" s="450" t="s">
        <v>1547</v>
      </c>
      <c r="D88" s="522" t="s">
        <v>3321</v>
      </c>
      <c r="E88" s="523">
        <v>42988</v>
      </c>
      <c r="F88" s="524">
        <v>6</v>
      </c>
      <c r="G88" s="524">
        <v>1</v>
      </c>
    </row>
    <row r="89" spans="1:7">
      <c r="A89" s="450" t="s">
        <v>174</v>
      </c>
      <c r="B89" s="522">
        <v>4</v>
      </c>
      <c r="C89" s="450" t="s">
        <v>1547</v>
      </c>
      <c r="D89" s="522" t="s">
        <v>3321</v>
      </c>
      <c r="E89" s="523">
        <v>42988</v>
      </c>
      <c r="F89" s="524">
        <v>5</v>
      </c>
      <c r="G89" s="524">
        <v>2</v>
      </c>
    </row>
    <row r="90" spans="1:7">
      <c r="A90" s="450" t="s">
        <v>174</v>
      </c>
      <c r="B90" s="522">
        <v>4</v>
      </c>
      <c r="C90" s="450" t="s">
        <v>1547</v>
      </c>
      <c r="D90" s="522" t="s">
        <v>3321</v>
      </c>
      <c r="E90" s="523">
        <v>42988</v>
      </c>
      <c r="F90" s="524">
        <v>3</v>
      </c>
      <c r="G90" s="524">
        <v>4</v>
      </c>
    </row>
    <row r="91" spans="1:7">
      <c r="A91" s="450" t="s">
        <v>174</v>
      </c>
      <c r="B91" s="522"/>
      <c r="C91" s="450"/>
      <c r="D91" s="522"/>
      <c r="E91" s="523"/>
      <c r="F91" s="525">
        <v>14</v>
      </c>
      <c r="G91" s="524"/>
    </row>
    <row r="92" spans="1:7">
      <c r="A92" s="450" t="s">
        <v>104</v>
      </c>
      <c r="B92" s="522">
        <v>4</v>
      </c>
      <c r="C92" s="450" t="s">
        <v>1547</v>
      </c>
      <c r="D92" s="522" t="s">
        <v>3323</v>
      </c>
      <c r="E92" s="523">
        <v>43163</v>
      </c>
      <c r="F92" s="524">
        <v>6</v>
      </c>
      <c r="G92" s="524">
        <v>1</v>
      </c>
    </row>
    <row r="93" spans="1:7">
      <c r="A93" s="450" t="s">
        <v>104</v>
      </c>
      <c r="B93" s="522">
        <v>4</v>
      </c>
      <c r="C93" s="450" t="s">
        <v>1547</v>
      </c>
      <c r="D93" s="522" t="s">
        <v>3323</v>
      </c>
      <c r="E93" s="523">
        <v>43163</v>
      </c>
      <c r="F93" s="524">
        <v>3</v>
      </c>
      <c r="G93" s="524">
        <v>4</v>
      </c>
    </row>
    <row r="94" spans="1:7">
      <c r="A94" s="450" t="s">
        <v>104</v>
      </c>
      <c r="B94" s="522"/>
      <c r="C94" s="450"/>
      <c r="D94" s="522"/>
      <c r="E94" s="523"/>
      <c r="F94" s="525">
        <v>9</v>
      </c>
      <c r="G94" s="524"/>
    </row>
    <row r="95" spans="1:7">
      <c r="A95" s="450" t="s">
        <v>183</v>
      </c>
      <c r="B95" s="522">
        <v>4</v>
      </c>
      <c r="C95" s="450" t="s">
        <v>1547</v>
      </c>
      <c r="D95" s="522" t="s">
        <v>3322</v>
      </c>
      <c r="E95" s="523">
        <v>43240</v>
      </c>
      <c r="F95" s="451">
        <v>3</v>
      </c>
      <c r="G95" s="524">
        <v>4</v>
      </c>
    </row>
    <row r="96" spans="1:7">
      <c r="A96" s="450" t="s">
        <v>183</v>
      </c>
      <c r="B96" s="522">
        <v>4</v>
      </c>
      <c r="C96" s="450" t="s">
        <v>1547</v>
      </c>
      <c r="D96" s="522" t="s">
        <v>78</v>
      </c>
      <c r="E96" s="523">
        <v>43247</v>
      </c>
      <c r="F96" s="451">
        <v>5</v>
      </c>
      <c r="G96" s="524">
        <v>2</v>
      </c>
    </row>
    <row r="97" spans="1:7">
      <c r="A97" s="450" t="s">
        <v>183</v>
      </c>
      <c r="B97" s="522"/>
      <c r="C97" s="450"/>
      <c r="D97" s="522"/>
      <c r="E97" s="523"/>
      <c r="F97" s="525">
        <v>8</v>
      </c>
      <c r="G97" s="524"/>
    </row>
    <row r="98" spans="1:7">
      <c r="A98" s="450" t="s">
        <v>1602</v>
      </c>
      <c r="B98" s="522">
        <v>4</v>
      </c>
      <c r="C98" s="450" t="s">
        <v>1547</v>
      </c>
      <c r="D98" s="522" t="s">
        <v>3321</v>
      </c>
      <c r="E98" s="523">
        <v>42988</v>
      </c>
      <c r="F98" s="524">
        <v>4</v>
      </c>
      <c r="G98" s="524">
        <v>3</v>
      </c>
    </row>
    <row r="99" spans="1:7">
      <c r="A99" s="450" t="s">
        <v>1602</v>
      </c>
      <c r="B99" s="522">
        <v>4</v>
      </c>
      <c r="C99" s="450" t="s">
        <v>1547</v>
      </c>
      <c r="D99" s="522" t="s">
        <v>3321</v>
      </c>
      <c r="E99" s="523">
        <v>42988</v>
      </c>
      <c r="F99" s="524">
        <v>2</v>
      </c>
      <c r="G99" s="524">
        <v>5</v>
      </c>
    </row>
    <row r="100" spans="1:7">
      <c r="A100" s="450" t="s">
        <v>1602</v>
      </c>
      <c r="B100" s="522">
        <v>4</v>
      </c>
      <c r="C100" s="450" t="s">
        <v>1547</v>
      </c>
      <c r="D100" s="522" t="s">
        <v>3322</v>
      </c>
      <c r="E100" s="523">
        <v>43240</v>
      </c>
      <c r="F100" s="524">
        <v>1</v>
      </c>
      <c r="G100" s="524">
        <v>6</v>
      </c>
    </row>
    <row r="101" spans="1:7">
      <c r="A101" s="450" t="s">
        <v>1602</v>
      </c>
      <c r="B101" s="522"/>
      <c r="C101" s="450"/>
      <c r="D101" s="522"/>
      <c r="E101" s="523"/>
      <c r="F101" s="525">
        <v>7</v>
      </c>
      <c r="G101" s="524"/>
    </row>
    <row r="102" spans="1:7">
      <c r="A102" s="450" t="s">
        <v>126</v>
      </c>
      <c r="B102" s="522">
        <v>4</v>
      </c>
      <c r="C102" s="450" t="s">
        <v>1547</v>
      </c>
      <c r="D102" s="522" t="s">
        <v>3322</v>
      </c>
      <c r="E102" s="523">
        <v>43240</v>
      </c>
      <c r="F102" s="451">
        <v>6</v>
      </c>
      <c r="G102" s="524">
        <v>1</v>
      </c>
    </row>
    <row r="103" spans="1:7">
      <c r="A103" s="450" t="s">
        <v>126</v>
      </c>
      <c r="B103" s="522">
        <v>4</v>
      </c>
      <c r="C103" s="450" t="s">
        <v>1547</v>
      </c>
      <c r="D103" s="522" t="s">
        <v>78</v>
      </c>
      <c r="E103" s="523">
        <v>43247</v>
      </c>
      <c r="F103" s="451">
        <v>1</v>
      </c>
      <c r="G103" s="524">
        <v>6</v>
      </c>
    </row>
    <row r="104" spans="1:7">
      <c r="A104" s="450" t="s">
        <v>126</v>
      </c>
      <c r="B104" s="522"/>
      <c r="C104" s="450"/>
      <c r="D104" s="522"/>
      <c r="E104" s="523"/>
      <c r="F104" s="525">
        <v>7</v>
      </c>
      <c r="G104" s="524"/>
    </row>
    <row r="105" spans="1:7">
      <c r="A105" s="450" t="s">
        <v>121</v>
      </c>
      <c r="B105" s="522">
        <v>4</v>
      </c>
      <c r="C105" s="450" t="s">
        <v>1547</v>
      </c>
      <c r="D105" s="522" t="s">
        <v>3323</v>
      </c>
      <c r="E105" s="523">
        <v>43163</v>
      </c>
      <c r="F105" s="525">
        <v>5</v>
      </c>
      <c r="G105" s="524">
        <v>2</v>
      </c>
    </row>
    <row r="106" spans="1:7">
      <c r="A106" s="450" t="s">
        <v>114</v>
      </c>
      <c r="B106" s="522">
        <v>4</v>
      </c>
      <c r="C106" s="450" t="s">
        <v>1547</v>
      </c>
      <c r="D106" s="522" t="s">
        <v>3322</v>
      </c>
      <c r="E106" s="523">
        <v>43240</v>
      </c>
      <c r="F106" s="525">
        <v>5</v>
      </c>
      <c r="G106" s="524">
        <v>2</v>
      </c>
    </row>
    <row r="107" spans="1:7">
      <c r="A107" s="450" t="s">
        <v>208</v>
      </c>
      <c r="B107" s="522">
        <v>4</v>
      </c>
      <c r="C107" s="450" t="s">
        <v>1547</v>
      </c>
      <c r="D107" s="522" t="s">
        <v>3323</v>
      </c>
      <c r="E107" s="523">
        <v>43163</v>
      </c>
      <c r="F107" s="525">
        <v>4</v>
      </c>
      <c r="G107" s="524">
        <v>3</v>
      </c>
    </row>
    <row r="108" spans="1:7">
      <c r="A108" s="450" t="s">
        <v>115</v>
      </c>
      <c r="B108" s="522">
        <v>4</v>
      </c>
      <c r="C108" s="450" t="s">
        <v>1547</v>
      </c>
      <c r="D108" s="522" t="s">
        <v>3322</v>
      </c>
      <c r="E108" s="523">
        <v>43240</v>
      </c>
      <c r="F108" s="525">
        <v>4</v>
      </c>
      <c r="G108" s="524">
        <v>3</v>
      </c>
    </row>
    <row r="109" spans="1:7">
      <c r="A109" s="450" t="s">
        <v>3307</v>
      </c>
      <c r="B109" s="522">
        <v>4</v>
      </c>
      <c r="C109" s="450" t="s">
        <v>1547</v>
      </c>
      <c r="D109" s="522" t="s">
        <v>3323</v>
      </c>
      <c r="E109" s="523">
        <v>43163</v>
      </c>
      <c r="F109" s="525">
        <v>2</v>
      </c>
      <c r="G109" s="524">
        <v>5</v>
      </c>
    </row>
    <row r="110" spans="1:7">
      <c r="A110" s="450" t="s">
        <v>117</v>
      </c>
      <c r="B110" s="522">
        <v>4</v>
      </c>
      <c r="C110" s="450" t="s">
        <v>1547</v>
      </c>
      <c r="D110" s="522" t="s">
        <v>3322</v>
      </c>
      <c r="E110" s="523">
        <v>43240</v>
      </c>
      <c r="F110" s="525">
        <v>2</v>
      </c>
      <c r="G110" s="524">
        <v>5</v>
      </c>
    </row>
    <row r="111" spans="1:7">
      <c r="A111" s="450" t="s">
        <v>134</v>
      </c>
      <c r="B111" s="522">
        <v>4</v>
      </c>
      <c r="C111" s="450" t="s">
        <v>1547</v>
      </c>
      <c r="D111" s="522" t="s">
        <v>3321</v>
      </c>
      <c r="E111" s="523">
        <v>42988</v>
      </c>
      <c r="F111" s="525">
        <v>1</v>
      </c>
      <c r="G111" s="524">
        <v>6</v>
      </c>
    </row>
    <row r="112" spans="1:7">
      <c r="A112" s="450" t="s">
        <v>131</v>
      </c>
      <c r="B112" s="522">
        <v>4</v>
      </c>
      <c r="C112" s="450" t="s">
        <v>1547</v>
      </c>
      <c r="D112" s="522" t="s">
        <v>3323</v>
      </c>
      <c r="E112" s="523">
        <v>43163</v>
      </c>
      <c r="F112" s="525">
        <v>1</v>
      </c>
      <c r="G112" s="524">
        <v>6</v>
      </c>
    </row>
    <row r="114" spans="1:7">
      <c r="A114" s="744" t="s">
        <v>44</v>
      </c>
      <c r="B114" s="739" t="s">
        <v>3320</v>
      </c>
      <c r="C114" s="744" t="s">
        <v>1539</v>
      </c>
      <c r="D114" s="739" t="s">
        <v>1540</v>
      </c>
      <c r="E114" s="745" t="s">
        <v>1541</v>
      </c>
      <c r="F114" s="740" t="s">
        <v>1543</v>
      </c>
      <c r="G114" s="740" t="s">
        <v>1542</v>
      </c>
    </row>
    <row r="115" spans="1:7">
      <c r="A115" s="450" t="s">
        <v>121</v>
      </c>
      <c r="B115" s="522">
        <v>5</v>
      </c>
      <c r="C115" s="450" t="s">
        <v>1548</v>
      </c>
      <c r="D115" s="522" t="s">
        <v>3322</v>
      </c>
      <c r="E115" s="523">
        <v>43240</v>
      </c>
      <c r="F115" s="524">
        <v>6</v>
      </c>
      <c r="G115" s="524">
        <v>1</v>
      </c>
    </row>
    <row r="116" spans="1:7">
      <c r="A116" s="450" t="s">
        <v>121</v>
      </c>
      <c r="B116" s="522">
        <v>5</v>
      </c>
      <c r="C116" s="450" t="s">
        <v>1548</v>
      </c>
      <c r="D116" s="522" t="s">
        <v>3322</v>
      </c>
      <c r="E116" s="523">
        <v>43240</v>
      </c>
      <c r="F116" s="524">
        <v>5</v>
      </c>
      <c r="G116" s="524">
        <v>2</v>
      </c>
    </row>
    <row r="117" spans="1:7">
      <c r="A117" s="450" t="s">
        <v>121</v>
      </c>
      <c r="B117" s="522">
        <v>5</v>
      </c>
      <c r="C117" s="450" t="s">
        <v>1548</v>
      </c>
      <c r="D117" s="522" t="s">
        <v>78</v>
      </c>
      <c r="E117" s="523">
        <v>43247</v>
      </c>
      <c r="F117" s="524">
        <v>5</v>
      </c>
      <c r="G117" s="524">
        <v>2</v>
      </c>
    </row>
    <row r="118" spans="1:7">
      <c r="A118" s="450" t="s">
        <v>121</v>
      </c>
      <c r="B118" s="522">
        <v>5</v>
      </c>
      <c r="C118" s="450" t="s">
        <v>1548</v>
      </c>
      <c r="D118" s="522"/>
      <c r="E118" s="523"/>
      <c r="F118" s="524">
        <v>3</v>
      </c>
      <c r="G118" s="524">
        <v>4</v>
      </c>
    </row>
    <row r="119" spans="1:7">
      <c r="A119" s="450" t="s">
        <v>121</v>
      </c>
      <c r="B119" s="522"/>
      <c r="C119" s="450"/>
      <c r="D119" s="522"/>
      <c r="E119" s="523"/>
      <c r="F119" s="525">
        <v>19</v>
      </c>
      <c r="G119" s="524"/>
    </row>
    <row r="120" spans="1:7">
      <c r="A120" s="450" t="s">
        <v>110</v>
      </c>
      <c r="B120" s="522">
        <v>5</v>
      </c>
      <c r="C120" s="450" t="s">
        <v>1548</v>
      </c>
      <c r="D120" s="522" t="s">
        <v>3323</v>
      </c>
      <c r="E120" s="523">
        <v>43163</v>
      </c>
      <c r="F120" s="524">
        <v>6</v>
      </c>
      <c r="G120" s="524">
        <v>1</v>
      </c>
    </row>
    <row r="121" spans="1:7">
      <c r="A121" s="450" t="s">
        <v>110</v>
      </c>
      <c r="B121" s="522">
        <v>5</v>
      </c>
      <c r="C121" s="450" t="s">
        <v>1548</v>
      </c>
      <c r="D121" s="522" t="s">
        <v>3323</v>
      </c>
      <c r="E121" s="523">
        <v>43163</v>
      </c>
      <c r="F121" s="524">
        <v>5</v>
      </c>
      <c r="G121" s="524">
        <v>2</v>
      </c>
    </row>
    <row r="122" spans="1:7">
      <c r="A122" s="450" t="s">
        <v>110</v>
      </c>
      <c r="B122" s="522"/>
      <c r="C122" s="450"/>
      <c r="D122" s="522"/>
      <c r="E122" s="523"/>
      <c r="F122" s="525">
        <v>11</v>
      </c>
      <c r="G122" s="524"/>
    </row>
    <row r="123" spans="1:7">
      <c r="A123" s="450" t="s">
        <v>1135</v>
      </c>
      <c r="B123" s="522">
        <v>5</v>
      </c>
      <c r="C123" s="450" t="s">
        <v>1548</v>
      </c>
      <c r="D123" s="522" t="s">
        <v>3323</v>
      </c>
      <c r="E123" s="523">
        <v>43163</v>
      </c>
      <c r="F123" s="524">
        <v>1</v>
      </c>
      <c r="G123" s="524">
        <v>6</v>
      </c>
    </row>
    <row r="124" spans="1:7">
      <c r="A124" s="450" t="s">
        <v>1135</v>
      </c>
      <c r="B124" s="522">
        <v>5</v>
      </c>
      <c r="C124" s="450" t="s">
        <v>1548</v>
      </c>
      <c r="D124" s="522" t="s">
        <v>3323</v>
      </c>
      <c r="E124" s="523">
        <v>43163</v>
      </c>
      <c r="F124" s="524">
        <v>4</v>
      </c>
      <c r="G124" s="524">
        <v>4</v>
      </c>
    </row>
    <row r="125" spans="1:7">
      <c r="A125" s="450" t="s">
        <v>1135</v>
      </c>
      <c r="B125" s="522">
        <v>5</v>
      </c>
      <c r="C125" s="450" t="s">
        <v>1548</v>
      </c>
      <c r="D125" s="522" t="s">
        <v>3322</v>
      </c>
      <c r="E125" s="523">
        <v>43240</v>
      </c>
      <c r="F125" s="524">
        <v>3</v>
      </c>
      <c r="G125" s="524">
        <v>4</v>
      </c>
    </row>
    <row r="126" spans="1:7">
      <c r="A126" s="450" t="s">
        <v>1135</v>
      </c>
      <c r="B126" s="522">
        <v>5</v>
      </c>
      <c r="C126" s="450" t="s">
        <v>1548</v>
      </c>
      <c r="D126" s="522" t="s">
        <v>3322</v>
      </c>
      <c r="E126" s="523">
        <v>43240</v>
      </c>
      <c r="F126" s="524">
        <v>2</v>
      </c>
      <c r="G126" s="524">
        <v>5</v>
      </c>
    </row>
    <row r="127" spans="1:7">
      <c r="A127" s="450" t="s">
        <v>1135</v>
      </c>
      <c r="B127" s="522"/>
      <c r="C127" s="450"/>
      <c r="D127" s="522"/>
      <c r="E127" s="523"/>
      <c r="F127" s="525">
        <v>10</v>
      </c>
      <c r="G127" s="524"/>
    </row>
    <row r="128" spans="1:7">
      <c r="A128" s="450" t="s">
        <v>122</v>
      </c>
      <c r="B128" s="522">
        <v>5</v>
      </c>
      <c r="C128" s="450" t="s">
        <v>1548</v>
      </c>
      <c r="D128" s="522" t="s">
        <v>3321</v>
      </c>
      <c r="E128" s="523">
        <v>42988</v>
      </c>
      <c r="F128" s="524">
        <v>6</v>
      </c>
      <c r="G128" s="524">
        <v>1</v>
      </c>
    </row>
    <row r="129" spans="1:7">
      <c r="A129" s="450" t="s">
        <v>122</v>
      </c>
      <c r="B129" s="522">
        <v>5</v>
      </c>
      <c r="C129" s="450" t="s">
        <v>1548</v>
      </c>
      <c r="D129" s="522" t="s">
        <v>3321</v>
      </c>
      <c r="E129" s="523">
        <v>42988</v>
      </c>
      <c r="F129" s="524">
        <v>2</v>
      </c>
      <c r="G129" s="524">
        <v>5</v>
      </c>
    </row>
    <row r="130" spans="1:7">
      <c r="A130" s="450" t="s">
        <v>122</v>
      </c>
      <c r="B130" s="522"/>
      <c r="C130" s="450"/>
      <c r="D130" s="522"/>
      <c r="E130" s="523"/>
      <c r="F130" s="525">
        <v>8</v>
      </c>
      <c r="G130" s="524"/>
    </row>
    <row r="131" spans="1:7">
      <c r="A131" s="450" t="s">
        <v>568</v>
      </c>
      <c r="B131" s="522">
        <v>5</v>
      </c>
      <c r="C131" s="450" t="s">
        <v>1548</v>
      </c>
      <c r="D131" s="522" t="s">
        <v>3322</v>
      </c>
      <c r="E131" s="523">
        <v>43240</v>
      </c>
      <c r="F131" s="451">
        <v>4</v>
      </c>
      <c r="G131" s="524">
        <v>3</v>
      </c>
    </row>
    <row r="132" spans="1:7">
      <c r="A132" s="450" t="s">
        <v>568</v>
      </c>
      <c r="B132" s="522">
        <v>5</v>
      </c>
      <c r="C132" s="450" t="s">
        <v>1548</v>
      </c>
      <c r="D132" s="522" t="s">
        <v>78</v>
      </c>
      <c r="E132" s="523">
        <v>43247</v>
      </c>
      <c r="F132" s="451">
        <v>2</v>
      </c>
      <c r="G132" s="524">
        <v>5</v>
      </c>
    </row>
    <row r="133" spans="1:7">
      <c r="A133" s="450" t="s">
        <v>568</v>
      </c>
      <c r="B133" s="522"/>
      <c r="C133" s="450"/>
      <c r="D133" s="522"/>
      <c r="E133" s="523"/>
      <c r="F133" s="525">
        <v>6</v>
      </c>
      <c r="G133" s="524"/>
    </row>
    <row r="134" spans="1:7">
      <c r="A134" s="450" t="s">
        <v>115</v>
      </c>
      <c r="B134" s="522">
        <v>5</v>
      </c>
      <c r="C134" s="450" t="s">
        <v>1548</v>
      </c>
      <c r="D134" s="522" t="s">
        <v>3321</v>
      </c>
      <c r="E134" s="523">
        <v>42988</v>
      </c>
      <c r="F134" s="525">
        <v>5</v>
      </c>
      <c r="G134" s="524">
        <v>2</v>
      </c>
    </row>
    <row r="135" spans="1:7">
      <c r="A135" s="450" t="s">
        <v>139</v>
      </c>
      <c r="B135" s="522">
        <v>5</v>
      </c>
      <c r="C135" s="450" t="s">
        <v>1548</v>
      </c>
      <c r="D135" s="522" t="s">
        <v>3323</v>
      </c>
      <c r="E135" s="523">
        <v>43163</v>
      </c>
      <c r="F135" s="525">
        <v>4</v>
      </c>
      <c r="G135" s="524">
        <v>3</v>
      </c>
    </row>
    <row r="136" spans="1:7">
      <c r="A136" s="450" t="s">
        <v>226</v>
      </c>
      <c r="B136" s="522">
        <v>5</v>
      </c>
      <c r="C136" s="450" t="s">
        <v>1548</v>
      </c>
      <c r="D136" s="522" t="s">
        <v>3321</v>
      </c>
      <c r="E136" s="523">
        <v>42988</v>
      </c>
      <c r="F136" s="525">
        <v>4</v>
      </c>
      <c r="G136" s="524">
        <v>3</v>
      </c>
    </row>
    <row r="137" spans="1:7">
      <c r="A137" s="450" t="s">
        <v>123</v>
      </c>
      <c r="B137" s="522">
        <v>5</v>
      </c>
      <c r="C137" s="450" t="s">
        <v>1548</v>
      </c>
      <c r="D137" s="522" t="s">
        <v>3321</v>
      </c>
      <c r="E137" s="523">
        <v>42988</v>
      </c>
      <c r="F137" s="525">
        <v>3</v>
      </c>
      <c r="G137" s="524">
        <v>4</v>
      </c>
    </row>
    <row r="138" spans="1:7">
      <c r="A138" s="450" t="s">
        <v>125</v>
      </c>
      <c r="B138" s="522">
        <v>5</v>
      </c>
      <c r="C138" s="450" t="s">
        <v>1548</v>
      </c>
      <c r="D138" s="522" t="s">
        <v>3323</v>
      </c>
      <c r="E138" s="523">
        <v>43163</v>
      </c>
      <c r="F138" s="525">
        <v>2</v>
      </c>
      <c r="G138" s="524">
        <v>5</v>
      </c>
    </row>
    <row r="139" spans="1:7">
      <c r="A139" s="450" t="s">
        <v>3327</v>
      </c>
      <c r="B139" s="522">
        <v>5</v>
      </c>
      <c r="C139" s="450" t="s">
        <v>1548</v>
      </c>
      <c r="D139" s="522" t="s">
        <v>3321</v>
      </c>
      <c r="E139" s="523">
        <v>42988</v>
      </c>
      <c r="F139" s="525">
        <v>1</v>
      </c>
      <c r="G139" s="524">
        <v>6</v>
      </c>
    </row>
    <row r="140" spans="1:7">
      <c r="A140" s="450" t="s">
        <v>95</v>
      </c>
      <c r="B140" s="522">
        <v>5</v>
      </c>
      <c r="C140" s="450" t="s">
        <v>1548</v>
      </c>
      <c r="D140" s="522" t="s">
        <v>3322</v>
      </c>
      <c r="E140" s="523">
        <v>43240</v>
      </c>
      <c r="F140" s="525">
        <v>1</v>
      </c>
      <c r="G140" s="524">
        <v>6</v>
      </c>
    </row>
    <row r="142" spans="1:7">
      <c r="A142" s="744" t="s">
        <v>44</v>
      </c>
      <c r="B142" s="739" t="s">
        <v>3320</v>
      </c>
      <c r="C142" s="744" t="s">
        <v>1539</v>
      </c>
      <c r="D142" s="739" t="s">
        <v>1540</v>
      </c>
      <c r="E142" s="745" t="s">
        <v>1541</v>
      </c>
      <c r="F142" s="740" t="s">
        <v>1543</v>
      </c>
      <c r="G142" s="740" t="s">
        <v>1542</v>
      </c>
    </row>
    <row r="143" spans="1:7">
      <c r="A143" s="450" t="s">
        <v>101</v>
      </c>
      <c r="B143" s="522">
        <v>6</v>
      </c>
      <c r="C143" s="450" t="s">
        <v>1549</v>
      </c>
      <c r="D143" s="522" t="s">
        <v>3323</v>
      </c>
      <c r="E143" s="523">
        <v>43163</v>
      </c>
      <c r="F143" s="524">
        <v>2</v>
      </c>
      <c r="G143" s="524">
        <v>5</v>
      </c>
    </row>
    <row r="144" spans="1:7">
      <c r="A144" s="450" t="s">
        <v>101</v>
      </c>
      <c r="B144" s="522">
        <v>6</v>
      </c>
      <c r="C144" s="450" t="s">
        <v>1549</v>
      </c>
      <c r="D144" s="522" t="s">
        <v>3322</v>
      </c>
      <c r="E144" s="523">
        <v>43240</v>
      </c>
      <c r="F144" s="524">
        <v>5</v>
      </c>
      <c r="G144" s="524">
        <v>2</v>
      </c>
    </row>
    <row r="145" spans="1:7">
      <c r="A145" s="450" t="s">
        <v>101</v>
      </c>
      <c r="B145" s="522">
        <v>6</v>
      </c>
      <c r="C145" s="450" t="s">
        <v>1549</v>
      </c>
      <c r="D145" s="522" t="s">
        <v>3322</v>
      </c>
      <c r="E145" s="523">
        <v>43240</v>
      </c>
      <c r="F145" s="524">
        <v>4</v>
      </c>
      <c r="G145" s="524">
        <v>3</v>
      </c>
    </row>
    <row r="146" spans="1:7">
      <c r="A146" s="450" t="s">
        <v>101</v>
      </c>
      <c r="B146" s="522">
        <v>6</v>
      </c>
      <c r="C146" s="450" t="s">
        <v>1549</v>
      </c>
      <c r="D146" s="522" t="s">
        <v>78</v>
      </c>
      <c r="E146" s="523">
        <v>43247</v>
      </c>
      <c r="F146" s="524">
        <v>3</v>
      </c>
      <c r="G146" s="524">
        <v>4</v>
      </c>
    </row>
    <row r="147" spans="1:7">
      <c r="A147" s="450" t="s">
        <v>101</v>
      </c>
      <c r="B147" s="522"/>
      <c r="C147" s="450"/>
      <c r="D147" s="522"/>
      <c r="E147" s="523"/>
      <c r="F147" s="525">
        <v>14</v>
      </c>
      <c r="G147" s="524"/>
    </row>
    <row r="148" spans="1:7">
      <c r="A148" s="450" t="s">
        <v>120</v>
      </c>
      <c r="B148" s="522">
        <v>6</v>
      </c>
      <c r="C148" s="450" t="s">
        <v>1549</v>
      </c>
      <c r="D148" s="522" t="s">
        <v>3322</v>
      </c>
      <c r="E148" s="523">
        <v>43240</v>
      </c>
      <c r="F148" s="524">
        <v>6</v>
      </c>
      <c r="G148" s="524">
        <v>1</v>
      </c>
    </row>
    <row r="149" spans="1:7">
      <c r="A149" s="450" t="s">
        <v>120</v>
      </c>
      <c r="B149" s="522">
        <v>6</v>
      </c>
      <c r="C149" s="450" t="s">
        <v>1549</v>
      </c>
      <c r="D149" s="522" t="s">
        <v>3322</v>
      </c>
      <c r="E149" s="523">
        <v>43240</v>
      </c>
      <c r="F149" s="524">
        <v>2</v>
      </c>
      <c r="G149" s="524">
        <v>5</v>
      </c>
    </row>
    <row r="150" spans="1:7">
      <c r="A150" s="450" t="s">
        <v>120</v>
      </c>
      <c r="B150" s="522">
        <v>6</v>
      </c>
      <c r="C150" s="450" t="s">
        <v>1549</v>
      </c>
      <c r="D150" s="522" t="s">
        <v>78</v>
      </c>
      <c r="E150" s="523">
        <v>43247</v>
      </c>
      <c r="F150" s="524">
        <v>4</v>
      </c>
      <c r="G150" s="524">
        <v>3</v>
      </c>
    </row>
    <row r="151" spans="1:7">
      <c r="A151" s="450" t="s">
        <v>120</v>
      </c>
      <c r="B151" s="522"/>
      <c r="C151" s="450"/>
      <c r="D151" s="522"/>
      <c r="E151" s="523"/>
      <c r="F151" s="525">
        <v>12</v>
      </c>
      <c r="G151" s="524"/>
    </row>
    <row r="152" spans="1:7">
      <c r="A152" s="450" t="s">
        <v>93</v>
      </c>
      <c r="B152" s="522">
        <v>6</v>
      </c>
      <c r="C152" s="450" t="s">
        <v>3328</v>
      </c>
      <c r="D152" s="522" t="s">
        <v>3321</v>
      </c>
      <c r="E152" s="523">
        <v>42988</v>
      </c>
      <c r="F152" s="524">
        <v>3</v>
      </c>
      <c r="G152" s="524">
        <v>4</v>
      </c>
    </row>
    <row r="153" spans="1:7">
      <c r="A153" s="450" t="s">
        <v>93</v>
      </c>
      <c r="B153" s="522">
        <v>6</v>
      </c>
      <c r="C153" s="450" t="s">
        <v>1549</v>
      </c>
      <c r="D153" s="522" t="s">
        <v>3323</v>
      </c>
      <c r="E153" s="523">
        <v>43163</v>
      </c>
      <c r="F153" s="524">
        <v>3</v>
      </c>
      <c r="G153" s="524">
        <v>4</v>
      </c>
    </row>
    <row r="154" spans="1:7">
      <c r="A154" s="450" t="s">
        <v>93</v>
      </c>
      <c r="B154" s="522">
        <v>6</v>
      </c>
      <c r="C154" s="450" t="s">
        <v>1549</v>
      </c>
      <c r="D154" s="522" t="s">
        <v>3322</v>
      </c>
      <c r="E154" s="523">
        <v>43240</v>
      </c>
      <c r="F154" s="524">
        <v>3</v>
      </c>
      <c r="G154" s="524">
        <v>4</v>
      </c>
    </row>
    <row r="155" spans="1:7">
      <c r="A155" s="450" t="s">
        <v>93</v>
      </c>
      <c r="B155" s="522"/>
      <c r="C155" s="450"/>
      <c r="D155" s="522"/>
      <c r="E155" s="523"/>
      <c r="F155" s="525">
        <v>9</v>
      </c>
      <c r="G155" s="524"/>
    </row>
    <row r="156" spans="1:7">
      <c r="A156" s="450" t="s">
        <v>174</v>
      </c>
      <c r="B156" s="522">
        <v>6</v>
      </c>
      <c r="C156" s="450" t="s">
        <v>1549</v>
      </c>
      <c r="D156" s="522" t="s">
        <v>3323</v>
      </c>
      <c r="E156" s="523">
        <v>43163</v>
      </c>
      <c r="F156" s="524">
        <v>1</v>
      </c>
      <c r="G156" s="524">
        <v>6</v>
      </c>
    </row>
    <row r="157" spans="1:7">
      <c r="A157" s="450" t="s">
        <v>174</v>
      </c>
      <c r="B157" s="522">
        <v>6</v>
      </c>
      <c r="C157" s="450" t="s">
        <v>3328</v>
      </c>
      <c r="D157" s="522" t="s">
        <v>3321</v>
      </c>
      <c r="E157" s="523">
        <v>42988</v>
      </c>
      <c r="F157" s="524">
        <v>6</v>
      </c>
      <c r="G157" s="524">
        <v>1</v>
      </c>
    </row>
    <row r="158" spans="1:7">
      <c r="A158" s="450" t="s">
        <v>174</v>
      </c>
      <c r="B158" s="522"/>
      <c r="C158" s="450"/>
      <c r="D158" s="522"/>
      <c r="E158" s="523"/>
      <c r="F158" s="525">
        <v>7</v>
      </c>
      <c r="G158" s="524"/>
    </row>
    <row r="159" spans="1:7">
      <c r="A159" s="450" t="s">
        <v>122</v>
      </c>
      <c r="B159" s="522">
        <v>6</v>
      </c>
      <c r="C159" s="450" t="s">
        <v>3328</v>
      </c>
      <c r="D159" s="522" t="s">
        <v>3321</v>
      </c>
      <c r="E159" s="523">
        <v>42988</v>
      </c>
      <c r="F159" s="524">
        <v>4</v>
      </c>
      <c r="G159" s="524">
        <v>3</v>
      </c>
    </row>
    <row r="160" spans="1:7">
      <c r="A160" s="450" t="s">
        <v>122</v>
      </c>
      <c r="B160" s="522">
        <v>6</v>
      </c>
      <c r="C160" s="450" t="s">
        <v>3328</v>
      </c>
      <c r="D160" s="522" t="s">
        <v>3321</v>
      </c>
      <c r="E160" s="523">
        <v>42988</v>
      </c>
      <c r="F160" s="524">
        <v>2</v>
      </c>
      <c r="G160" s="524">
        <v>5</v>
      </c>
    </row>
    <row r="161" spans="1:7">
      <c r="A161" s="450" t="s">
        <v>122</v>
      </c>
      <c r="B161" s="522"/>
      <c r="C161" s="450"/>
      <c r="D161" s="522"/>
      <c r="E161" s="523"/>
      <c r="F161" s="525">
        <v>6</v>
      </c>
      <c r="G161" s="524"/>
    </row>
    <row r="162" spans="1:7">
      <c r="A162" s="450" t="s">
        <v>1638</v>
      </c>
      <c r="B162" s="522">
        <v>6</v>
      </c>
      <c r="C162" s="450" t="s">
        <v>1549</v>
      </c>
      <c r="D162" s="522" t="s">
        <v>3323</v>
      </c>
      <c r="E162" s="523">
        <v>43163</v>
      </c>
      <c r="F162" s="525">
        <v>6</v>
      </c>
      <c r="G162" s="524">
        <v>1</v>
      </c>
    </row>
    <row r="163" spans="1:7">
      <c r="A163" s="450" t="s">
        <v>568</v>
      </c>
      <c r="B163" s="522">
        <v>6</v>
      </c>
      <c r="C163" s="450" t="s">
        <v>1549</v>
      </c>
      <c r="D163" s="522" t="s">
        <v>3323</v>
      </c>
      <c r="E163" s="523">
        <v>43163</v>
      </c>
      <c r="F163" s="525">
        <v>5</v>
      </c>
      <c r="G163" s="524">
        <v>2</v>
      </c>
    </row>
    <row r="164" spans="1:7">
      <c r="A164" s="450" t="s">
        <v>115</v>
      </c>
      <c r="B164" s="522">
        <v>6</v>
      </c>
      <c r="C164" s="450" t="s">
        <v>3328</v>
      </c>
      <c r="D164" s="522" t="s">
        <v>3321</v>
      </c>
      <c r="E164" s="523">
        <v>42988</v>
      </c>
      <c r="F164" s="525">
        <v>5</v>
      </c>
      <c r="G164" s="524">
        <v>2</v>
      </c>
    </row>
    <row r="165" spans="1:7">
      <c r="A165" s="450" t="s">
        <v>104</v>
      </c>
      <c r="B165" s="522">
        <v>6</v>
      </c>
      <c r="C165" s="450" t="s">
        <v>1549</v>
      </c>
      <c r="D165" s="522" t="s">
        <v>3323</v>
      </c>
      <c r="E165" s="523">
        <v>43163</v>
      </c>
      <c r="F165" s="525">
        <v>4</v>
      </c>
      <c r="G165" s="524">
        <v>3</v>
      </c>
    </row>
    <row r="166" spans="1:7">
      <c r="A166" s="450" t="s">
        <v>96</v>
      </c>
      <c r="B166" s="522">
        <v>6</v>
      </c>
      <c r="C166" s="450" t="s">
        <v>1549</v>
      </c>
      <c r="D166" s="522" t="s">
        <v>3322</v>
      </c>
      <c r="E166" s="523">
        <v>43240</v>
      </c>
      <c r="F166" s="525">
        <v>1</v>
      </c>
      <c r="G166" s="524">
        <v>6</v>
      </c>
    </row>
    <row r="167" spans="1:7">
      <c r="A167" s="450" t="s">
        <v>1593</v>
      </c>
      <c r="B167" s="522">
        <v>6</v>
      </c>
      <c r="C167" s="450" t="s">
        <v>3328</v>
      </c>
      <c r="D167" s="522" t="s">
        <v>3321</v>
      </c>
      <c r="E167" s="523">
        <v>42988</v>
      </c>
      <c r="F167" s="525">
        <v>1</v>
      </c>
      <c r="G167" s="524">
        <v>6</v>
      </c>
    </row>
    <row r="169" spans="1:7">
      <c r="A169" s="744" t="s">
        <v>44</v>
      </c>
      <c r="B169" s="739" t="s">
        <v>3320</v>
      </c>
      <c r="C169" s="744" t="s">
        <v>1539</v>
      </c>
      <c r="D169" s="739" t="s">
        <v>1540</v>
      </c>
      <c r="E169" s="745" t="s">
        <v>1541</v>
      </c>
      <c r="F169" s="740" t="s">
        <v>1543</v>
      </c>
      <c r="G169" s="740" t="s">
        <v>1542</v>
      </c>
    </row>
    <row r="170" spans="1:7">
      <c r="A170" s="450" t="s">
        <v>1135</v>
      </c>
      <c r="B170" s="522">
        <v>7</v>
      </c>
      <c r="C170" s="450" t="s">
        <v>3329</v>
      </c>
      <c r="D170" s="522" t="s">
        <v>3321</v>
      </c>
      <c r="E170" s="523">
        <v>42988</v>
      </c>
      <c r="F170" s="524">
        <v>6</v>
      </c>
      <c r="G170" s="524">
        <v>1</v>
      </c>
    </row>
    <row r="171" spans="1:7">
      <c r="A171" s="450" t="s">
        <v>1135</v>
      </c>
      <c r="B171" s="522">
        <v>7</v>
      </c>
      <c r="C171" s="450" t="s">
        <v>1550</v>
      </c>
      <c r="D171" s="522" t="s">
        <v>3323</v>
      </c>
      <c r="E171" s="523">
        <v>43163</v>
      </c>
      <c r="F171" s="524">
        <v>6</v>
      </c>
      <c r="G171" s="524">
        <v>1</v>
      </c>
    </row>
    <row r="172" spans="1:7">
      <c r="A172" s="450" t="s">
        <v>1135</v>
      </c>
      <c r="B172" s="522">
        <v>7</v>
      </c>
      <c r="C172" s="450" t="s">
        <v>1550</v>
      </c>
      <c r="D172" s="522" t="s">
        <v>3323</v>
      </c>
      <c r="E172" s="523">
        <v>43163</v>
      </c>
      <c r="F172" s="524">
        <v>5</v>
      </c>
      <c r="G172" s="524">
        <v>2</v>
      </c>
    </row>
    <row r="173" spans="1:7">
      <c r="A173" s="450" t="s">
        <v>1135</v>
      </c>
      <c r="B173" s="522"/>
      <c r="C173" s="450"/>
      <c r="D173" s="522"/>
      <c r="E173" s="523"/>
      <c r="F173" s="525">
        <v>17</v>
      </c>
      <c r="G173" s="524"/>
    </row>
    <row r="174" spans="1:7">
      <c r="A174" s="450" t="s">
        <v>172</v>
      </c>
      <c r="B174" s="522">
        <v>7</v>
      </c>
      <c r="C174" s="450" t="s">
        <v>3329</v>
      </c>
      <c r="D174" s="522" t="s">
        <v>3321</v>
      </c>
      <c r="E174" s="523">
        <v>42988</v>
      </c>
      <c r="F174" s="524">
        <v>5</v>
      </c>
      <c r="G174" s="524">
        <v>2</v>
      </c>
    </row>
    <row r="175" spans="1:7">
      <c r="A175" s="450" t="s">
        <v>172</v>
      </c>
      <c r="B175" s="522">
        <v>7</v>
      </c>
      <c r="C175" s="450" t="s">
        <v>3329</v>
      </c>
      <c r="D175" s="522" t="s">
        <v>3321</v>
      </c>
      <c r="E175" s="523">
        <v>42988</v>
      </c>
      <c r="F175" s="524">
        <v>4</v>
      </c>
      <c r="G175" s="524">
        <v>3</v>
      </c>
    </row>
    <row r="176" spans="1:7">
      <c r="A176" s="450" t="s">
        <v>172</v>
      </c>
      <c r="B176" s="522">
        <v>7</v>
      </c>
      <c r="C176" s="450" t="s">
        <v>3329</v>
      </c>
      <c r="D176" s="522" t="s">
        <v>3321</v>
      </c>
      <c r="E176" s="523">
        <v>42988</v>
      </c>
      <c r="F176" s="524">
        <v>2</v>
      </c>
      <c r="G176" s="524">
        <v>5</v>
      </c>
    </row>
    <row r="177" spans="1:7">
      <c r="A177" s="450" t="s">
        <v>172</v>
      </c>
      <c r="B177" s="522">
        <v>7</v>
      </c>
      <c r="C177" s="450" t="s">
        <v>1550</v>
      </c>
      <c r="D177" s="522" t="s">
        <v>3322</v>
      </c>
      <c r="E177" s="523">
        <v>43240</v>
      </c>
      <c r="F177" s="524">
        <v>6</v>
      </c>
      <c r="G177" s="524">
        <v>1</v>
      </c>
    </row>
    <row r="178" spans="1:7">
      <c r="A178" s="450" t="s">
        <v>172</v>
      </c>
      <c r="B178" s="522"/>
      <c r="C178" s="450"/>
      <c r="D178" s="522"/>
      <c r="E178" s="523"/>
      <c r="F178" s="525">
        <v>17</v>
      </c>
      <c r="G178" s="524"/>
    </row>
    <row r="179" spans="1:7">
      <c r="A179" s="450" t="s">
        <v>3309</v>
      </c>
      <c r="B179" s="522">
        <v>7</v>
      </c>
      <c r="C179" s="450" t="s">
        <v>1550</v>
      </c>
      <c r="D179" s="522" t="s">
        <v>3322</v>
      </c>
      <c r="E179" s="523">
        <v>43240</v>
      </c>
      <c r="F179" s="451">
        <v>3</v>
      </c>
      <c r="G179" s="524">
        <v>4</v>
      </c>
    </row>
    <row r="180" spans="1:7">
      <c r="A180" s="450" t="s">
        <v>3309</v>
      </c>
      <c r="B180" s="522">
        <v>7</v>
      </c>
      <c r="C180" s="450" t="s">
        <v>1550</v>
      </c>
      <c r="D180" s="522" t="s">
        <v>78</v>
      </c>
      <c r="E180" s="523">
        <v>43247</v>
      </c>
      <c r="F180" s="451">
        <v>3</v>
      </c>
      <c r="G180" s="524">
        <v>4</v>
      </c>
    </row>
    <row r="181" spans="1:7">
      <c r="A181" s="450" t="s">
        <v>3309</v>
      </c>
      <c r="B181" s="522"/>
      <c r="C181" s="450"/>
      <c r="D181" s="522"/>
      <c r="E181" s="523"/>
      <c r="F181" s="525">
        <v>6</v>
      </c>
      <c r="G181" s="524"/>
    </row>
    <row r="182" spans="1:7">
      <c r="A182" s="450" t="s">
        <v>201</v>
      </c>
      <c r="B182" s="522">
        <v>7</v>
      </c>
      <c r="C182" s="450" t="s">
        <v>1550</v>
      </c>
      <c r="D182" s="522" t="s">
        <v>3322</v>
      </c>
      <c r="E182" s="523">
        <v>43240</v>
      </c>
      <c r="F182" s="525">
        <v>5</v>
      </c>
      <c r="G182" s="524">
        <v>2</v>
      </c>
    </row>
    <row r="183" spans="1:7">
      <c r="A183" s="450" t="s">
        <v>134</v>
      </c>
      <c r="B183" s="522">
        <v>7</v>
      </c>
      <c r="C183" s="450" t="s">
        <v>3329</v>
      </c>
      <c r="D183" s="522" t="s">
        <v>3321</v>
      </c>
      <c r="E183" s="523">
        <v>42988</v>
      </c>
      <c r="F183" s="524">
        <v>1</v>
      </c>
      <c r="G183" s="524">
        <v>6</v>
      </c>
    </row>
    <row r="184" spans="1:7">
      <c r="A184" s="450" t="s">
        <v>134</v>
      </c>
      <c r="B184" s="522">
        <v>7</v>
      </c>
      <c r="C184" s="450" t="s">
        <v>1550</v>
      </c>
      <c r="D184" s="522" t="s">
        <v>3322</v>
      </c>
      <c r="E184" s="523">
        <v>43240</v>
      </c>
      <c r="F184" s="524">
        <v>4</v>
      </c>
      <c r="G184" s="524">
        <v>3</v>
      </c>
    </row>
    <row r="185" spans="1:7">
      <c r="A185" s="450" t="s">
        <v>134</v>
      </c>
      <c r="B185" s="522"/>
      <c r="C185" s="450"/>
      <c r="D185" s="522"/>
      <c r="E185" s="523"/>
      <c r="F185" s="525">
        <v>5</v>
      </c>
      <c r="G185" s="524"/>
    </row>
    <row r="186" spans="1:7">
      <c r="A186" s="450" t="s">
        <v>117</v>
      </c>
      <c r="B186" s="522">
        <v>7</v>
      </c>
      <c r="C186" s="450" t="s">
        <v>1550</v>
      </c>
      <c r="D186" s="522" t="s">
        <v>3323</v>
      </c>
      <c r="E186" s="523">
        <v>43163</v>
      </c>
      <c r="F186" s="524">
        <v>3</v>
      </c>
      <c r="G186" s="524">
        <v>4</v>
      </c>
    </row>
    <row r="187" spans="1:7">
      <c r="A187" s="450" t="s">
        <v>117</v>
      </c>
      <c r="B187" s="522">
        <v>7</v>
      </c>
      <c r="C187" s="450" t="s">
        <v>1550</v>
      </c>
      <c r="D187" s="522" t="s">
        <v>3322</v>
      </c>
      <c r="E187" s="523">
        <v>43240</v>
      </c>
      <c r="F187" s="524">
        <v>1</v>
      </c>
      <c r="G187" s="524">
        <v>6</v>
      </c>
    </row>
    <row r="188" spans="1:7">
      <c r="A188" s="450" t="s">
        <v>117</v>
      </c>
      <c r="B188" s="522"/>
      <c r="C188" s="450"/>
      <c r="D188" s="522"/>
      <c r="E188" s="523"/>
      <c r="F188" s="525">
        <v>4</v>
      </c>
      <c r="G188" s="524"/>
    </row>
    <row r="189" spans="1:7">
      <c r="A189" s="450" t="s">
        <v>3330</v>
      </c>
      <c r="B189" s="522">
        <v>7</v>
      </c>
      <c r="C189" s="450" t="s">
        <v>1550</v>
      </c>
      <c r="D189" s="522" t="s">
        <v>3323</v>
      </c>
      <c r="E189" s="523">
        <v>43163</v>
      </c>
      <c r="F189" s="525">
        <v>4</v>
      </c>
      <c r="G189" s="524">
        <v>3</v>
      </c>
    </row>
    <row r="190" spans="1:7">
      <c r="A190" s="450" t="s">
        <v>132</v>
      </c>
      <c r="B190" s="522">
        <v>7</v>
      </c>
      <c r="C190" s="450" t="s">
        <v>3329</v>
      </c>
      <c r="D190" s="522" t="s">
        <v>3321</v>
      </c>
      <c r="E190" s="523">
        <v>42988</v>
      </c>
      <c r="F190" s="525">
        <v>3</v>
      </c>
      <c r="G190" s="524">
        <v>4</v>
      </c>
    </row>
    <row r="191" spans="1:7">
      <c r="A191" s="450" t="s">
        <v>1595</v>
      </c>
      <c r="B191" s="522">
        <v>7</v>
      </c>
      <c r="C191" s="450" t="s">
        <v>1550</v>
      </c>
      <c r="D191" s="522" t="s">
        <v>3322</v>
      </c>
      <c r="E191" s="523">
        <v>43240</v>
      </c>
      <c r="F191" s="525">
        <v>2</v>
      </c>
      <c r="G191" s="524">
        <v>5</v>
      </c>
    </row>
    <row r="192" spans="1:7">
      <c r="A192" s="450" t="s">
        <v>104</v>
      </c>
      <c r="B192" s="522">
        <v>7</v>
      </c>
      <c r="C192" s="450" t="s">
        <v>1550</v>
      </c>
      <c r="D192" s="522" t="s">
        <v>3323</v>
      </c>
      <c r="E192" s="523">
        <v>43163</v>
      </c>
      <c r="F192" s="525">
        <v>2</v>
      </c>
      <c r="G192" s="524">
        <v>5</v>
      </c>
    </row>
    <row r="193" spans="1:7">
      <c r="A193" s="450" t="s">
        <v>114</v>
      </c>
      <c r="B193" s="522">
        <v>7</v>
      </c>
      <c r="C193" s="450" t="s">
        <v>1550</v>
      </c>
      <c r="D193" s="522" t="s">
        <v>3323</v>
      </c>
      <c r="E193" s="523">
        <v>43163</v>
      </c>
      <c r="F193" s="525">
        <v>1</v>
      </c>
      <c r="G193" s="524">
        <v>6</v>
      </c>
    </row>
    <row r="194" spans="1:7" s="74" customFormat="1">
      <c r="A194" s="528"/>
      <c r="B194" s="529"/>
      <c r="C194" s="528"/>
      <c r="D194" s="529"/>
      <c r="E194" s="530"/>
      <c r="F194" s="531"/>
      <c r="G194" s="531"/>
    </row>
    <row r="195" spans="1:7">
      <c r="A195" s="744" t="s">
        <v>44</v>
      </c>
      <c r="B195" s="739" t="s">
        <v>3320</v>
      </c>
      <c r="C195" s="744" t="s">
        <v>1539</v>
      </c>
      <c r="D195" s="739" t="s">
        <v>1540</v>
      </c>
      <c r="E195" s="745" t="s">
        <v>1541</v>
      </c>
      <c r="F195" s="740" t="s">
        <v>1543</v>
      </c>
      <c r="G195" s="740" t="s">
        <v>1542</v>
      </c>
    </row>
    <row r="196" spans="1:7">
      <c r="A196" s="450" t="s">
        <v>93</v>
      </c>
      <c r="B196" s="522">
        <v>8</v>
      </c>
      <c r="C196" s="450" t="s">
        <v>3331</v>
      </c>
      <c r="D196" s="522" t="s">
        <v>3321</v>
      </c>
      <c r="E196" s="523">
        <v>42988</v>
      </c>
      <c r="F196" s="524">
        <v>6</v>
      </c>
      <c r="G196" s="524">
        <v>1</v>
      </c>
    </row>
    <row r="197" spans="1:7">
      <c r="A197" s="450" t="s">
        <v>93</v>
      </c>
      <c r="B197" s="522">
        <v>8</v>
      </c>
      <c r="C197" s="450" t="s">
        <v>1551</v>
      </c>
      <c r="D197" s="522" t="s">
        <v>3323</v>
      </c>
      <c r="E197" s="523">
        <v>43163</v>
      </c>
      <c r="F197" s="524">
        <v>5</v>
      </c>
      <c r="G197" s="524">
        <v>2</v>
      </c>
    </row>
    <row r="198" spans="1:7">
      <c r="A198" s="450" t="s">
        <v>93</v>
      </c>
      <c r="B198" s="522">
        <v>8</v>
      </c>
      <c r="C198" s="450" t="s">
        <v>1551</v>
      </c>
      <c r="D198" s="522" t="s">
        <v>3322</v>
      </c>
      <c r="E198" s="523">
        <v>43240</v>
      </c>
      <c r="F198" s="524">
        <v>6</v>
      </c>
      <c r="G198" s="524">
        <v>1</v>
      </c>
    </row>
    <row r="199" spans="1:7">
      <c r="A199" s="450" t="s">
        <v>93</v>
      </c>
      <c r="B199" s="522">
        <v>8</v>
      </c>
      <c r="C199" s="450" t="s">
        <v>1551</v>
      </c>
      <c r="D199" s="522" t="s">
        <v>3322</v>
      </c>
      <c r="E199" s="523">
        <v>43240</v>
      </c>
      <c r="F199" s="524">
        <v>5</v>
      </c>
      <c r="G199" s="524">
        <v>2</v>
      </c>
    </row>
    <row r="200" spans="1:7">
      <c r="A200" s="450" t="s">
        <v>93</v>
      </c>
      <c r="B200" s="522">
        <v>8</v>
      </c>
      <c r="C200" s="450" t="s">
        <v>1551</v>
      </c>
      <c r="D200" s="522" t="s">
        <v>78</v>
      </c>
      <c r="E200" s="523">
        <v>43247</v>
      </c>
      <c r="F200" s="524">
        <v>3</v>
      </c>
      <c r="G200" s="524">
        <v>4</v>
      </c>
    </row>
    <row r="201" spans="1:7">
      <c r="A201" s="450" t="s">
        <v>93</v>
      </c>
      <c r="B201" s="522"/>
      <c r="C201" s="450"/>
      <c r="D201" s="522"/>
      <c r="E201" s="523"/>
      <c r="F201" s="525">
        <v>25</v>
      </c>
      <c r="G201" s="524"/>
    </row>
    <row r="202" spans="1:7">
      <c r="A202" s="450" t="s">
        <v>998</v>
      </c>
      <c r="B202" s="522">
        <v>8</v>
      </c>
      <c r="C202" s="450" t="s">
        <v>3331</v>
      </c>
      <c r="D202" s="522" t="s">
        <v>3321</v>
      </c>
      <c r="E202" s="523">
        <v>42988</v>
      </c>
      <c r="F202" s="524">
        <v>5</v>
      </c>
      <c r="G202" s="524">
        <v>2</v>
      </c>
    </row>
    <row r="203" spans="1:7">
      <c r="A203" s="450" t="s">
        <v>998</v>
      </c>
      <c r="B203" s="522">
        <v>8</v>
      </c>
      <c r="C203" s="450" t="s">
        <v>3331</v>
      </c>
      <c r="D203" s="522" t="s">
        <v>3321</v>
      </c>
      <c r="E203" s="523">
        <v>42988</v>
      </c>
      <c r="F203" s="524">
        <v>4</v>
      </c>
      <c r="G203" s="524">
        <v>3</v>
      </c>
    </row>
    <row r="204" spans="1:7">
      <c r="A204" s="450" t="s">
        <v>998</v>
      </c>
      <c r="B204" s="522">
        <v>8</v>
      </c>
      <c r="C204" s="450" t="s">
        <v>3331</v>
      </c>
      <c r="D204" s="522" t="s">
        <v>3321</v>
      </c>
      <c r="E204" s="523">
        <v>42988</v>
      </c>
      <c r="F204" s="524">
        <v>1</v>
      </c>
      <c r="G204" s="524">
        <v>6</v>
      </c>
    </row>
    <row r="205" spans="1:7">
      <c r="A205" s="450" t="s">
        <v>998</v>
      </c>
      <c r="B205" s="522">
        <v>8</v>
      </c>
      <c r="C205" s="450" t="s">
        <v>1551</v>
      </c>
      <c r="D205" s="522" t="s">
        <v>3322</v>
      </c>
      <c r="E205" s="523">
        <v>43240</v>
      </c>
      <c r="F205" s="524">
        <v>1</v>
      </c>
      <c r="G205" s="524">
        <v>6</v>
      </c>
    </row>
    <row r="206" spans="1:7">
      <c r="A206" s="450" t="s">
        <v>998</v>
      </c>
      <c r="B206" s="522"/>
      <c r="C206" s="450"/>
      <c r="D206" s="522"/>
      <c r="E206" s="523"/>
      <c r="F206" s="525">
        <v>11</v>
      </c>
      <c r="G206" s="524"/>
    </row>
    <row r="207" spans="1:7">
      <c r="A207" s="450" t="s">
        <v>96</v>
      </c>
      <c r="B207" s="522">
        <v>8</v>
      </c>
      <c r="C207" s="450" t="s">
        <v>1551</v>
      </c>
      <c r="D207" s="522" t="s">
        <v>3322</v>
      </c>
      <c r="E207" s="523">
        <v>43240</v>
      </c>
      <c r="F207" s="451">
        <v>4</v>
      </c>
      <c r="G207" s="524">
        <v>3</v>
      </c>
    </row>
    <row r="208" spans="1:7">
      <c r="A208" s="450" t="s">
        <v>96</v>
      </c>
      <c r="B208" s="522">
        <v>8</v>
      </c>
      <c r="C208" s="450" t="s">
        <v>1551</v>
      </c>
      <c r="D208" s="522" t="s">
        <v>78</v>
      </c>
      <c r="E208" s="523">
        <v>43247</v>
      </c>
      <c r="F208" s="451">
        <v>4</v>
      </c>
      <c r="G208" s="524">
        <v>3</v>
      </c>
    </row>
    <row r="209" spans="1:7">
      <c r="A209" s="450" t="s">
        <v>96</v>
      </c>
      <c r="B209" s="522">
        <v>8</v>
      </c>
      <c r="C209" s="450" t="s">
        <v>1551</v>
      </c>
      <c r="D209" s="522"/>
      <c r="E209" s="523"/>
      <c r="F209" s="525">
        <v>8</v>
      </c>
      <c r="G209" s="524"/>
    </row>
    <row r="210" spans="1:7">
      <c r="A210" s="450" t="s">
        <v>189</v>
      </c>
      <c r="B210" s="522">
        <v>8</v>
      </c>
      <c r="C210" s="450" t="s">
        <v>1551</v>
      </c>
      <c r="D210" s="522" t="s">
        <v>3323</v>
      </c>
      <c r="E210" s="523">
        <v>43163</v>
      </c>
      <c r="F210" s="525">
        <v>6</v>
      </c>
      <c r="G210" s="524">
        <v>1</v>
      </c>
    </row>
    <row r="211" spans="1:7">
      <c r="A211" s="450" t="s">
        <v>127</v>
      </c>
      <c r="B211" s="522">
        <v>8</v>
      </c>
      <c r="C211" s="450" t="s">
        <v>1551</v>
      </c>
      <c r="D211" s="522" t="s">
        <v>3323</v>
      </c>
      <c r="E211" s="523">
        <v>43163</v>
      </c>
      <c r="F211" s="524">
        <v>1</v>
      </c>
      <c r="G211" s="524">
        <v>6</v>
      </c>
    </row>
    <row r="212" spans="1:7">
      <c r="A212" s="450" t="s">
        <v>127</v>
      </c>
      <c r="B212" s="522">
        <v>8</v>
      </c>
      <c r="C212" s="450" t="s">
        <v>1551</v>
      </c>
      <c r="D212" s="522" t="s">
        <v>3322</v>
      </c>
      <c r="E212" s="523">
        <v>43240</v>
      </c>
      <c r="F212" s="524">
        <v>3</v>
      </c>
      <c r="G212" s="524">
        <v>4</v>
      </c>
    </row>
    <row r="213" spans="1:7">
      <c r="A213" s="450" t="s">
        <v>127</v>
      </c>
      <c r="B213" s="522"/>
      <c r="C213" s="450"/>
      <c r="D213" s="522"/>
      <c r="E213" s="523"/>
      <c r="F213" s="525">
        <v>4</v>
      </c>
      <c r="G213" s="524"/>
    </row>
    <row r="214" spans="1:7">
      <c r="A214" s="450" t="s">
        <v>185</v>
      </c>
      <c r="B214" s="522">
        <v>8</v>
      </c>
      <c r="C214" s="450" t="s">
        <v>1551</v>
      </c>
      <c r="D214" s="522" t="s">
        <v>3323</v>
      </c>
      <c r="E214" s="523">
        <v>43163</v>
      </c>
      <c r="F214" s="525">
        <v>4</v>
      </c>
      <c r="G214" s="524">
        <v>3</v>
      </c>
    </row>
    <row r="215" spans="1:7">
      <c r="A215" s="450" t="s">
        <v>1135</v>
      </c>
      <c r="B215" s="522">
        <v>8</v>
      </c>
      <c r="C215" s="450" t="s">
        <v>1551</v>
      </c>
      <c r="D215" s="522" t="s">
        <v>3323</v>
      </c>
      <c r="E215" s="523">
        <v>43163</v>
      </c>
      <c r="F215" s="525">
        <v>3</v>
      </c>
      <c r="G215" s="524">
        <v>4</v>
      </c>
    </row>
    <row r="216" spans="1:7">
      <c r="A216" s="450" t="s">
        <v>209</v>
      </c>
      <c r="B216" s="522">
        <v>8</v>
      </c>
      <c r="C216" s="450" t="s">
        <v>3331</v>
      </c>
      <c r="D216" s="522" t="s">
        <v>3321</v>
      </c>
      <c r="E216" s="523">
        <v>42988</v>
      </c>
      <c r="F216" s="525">
        <v>3</v>
      </c>
      <c r="G216" s="524">
        <v>4</v>
      </c>
    </row>
    <row r="217" spans="1:7">
      <c r="A217" s="450" t="s">
        <v>166</v>
      </c>
      <c r="B217" s="522">
        <v>8</v>
      </c>
      <c r="C217" s="450" t="s">
        <v>3331</v>
      </c>
      <c r="D217" s="522" t="s">
        <v>3321</v>
      </c>
      <c r="E217" s="523">
        <v>42988</v>
      </c>
      <c r="F217" s="525">
        <v>2</v>
      </c>
      <c r="G217" s="524">
        <v>5</v>
      </c>
    </row>
    <row r="218" spans="1:7">
      <c r="A218" s="450" t="s">
        <v>122</v>
      </c>
      <c r="B218" s="522">
        <v>8</v>
      </c>
      <c r="C218" s="450" t="s">
        <v>1551</v>
      </c>
      <c r="D218" s="522" t="s">
        <v>3322</v>
      </c>
      <c r="E218" s="523">
        <v>43240</v>
      </c>
      <c r="F218" s="525">
        <v>2</v>
      </c>
      <c r="G218" s="524">
        <v>5</v>
      </c>
    </row>
    <row r="219" spans="1:7">
      <c r="A219" s="450" t="s">
        <v>116</v>
      </c>
      <c r="B219" s="522">
        <v>8</v>
      </c>
      <c r="C219" s="450" t="s">
        <v>1551</v>
      </c>
      <c r="D219" s="522" t="s">
        <v>3323</v>
      </c>
      <c r="E219" s="523">
        <v>43163</v>
      </c>
      <c r="F219" s="525">
        <v>2</v>
      </c>
      <c r="G219" s="524">
        <v>5</v>
      </c>
    </row>
    <row r="220" spans="1:7">
      <c r="A220" s="450"/>
      <c r="B220" s="522"/>
      <c r="C220" s="450"/>
      <c r="D220" s="522"/>
      <c r="E220" s="523"/>
      <c r="F220" s="524"/>
      <c r="G220" s="524"/>
    </row>
    <row r="221" spans="1:7">
      <c r="A221" s="744" t="s">
        <v>44</v>
      </c>
      <c r="B221" s="739" t="s">
        <v>3320</v>
      </c>
      <c r="C221" s="744" t="s">
        <v>1539</v>
      </c>
      <c r="D221" s="739" t="s">
        <v>1540</v>
      </c>
      <c r="E221" s="745" t="s">
        <v>1541</v>
      </c>
      <c r="F221" s="740" t="s">
        <v>1543</v>
      </c>
      <c r="G221" s="740" t="s">
        <v>1542</v>
      </c>
    </row>
    <row r="222" spans="1:7">
      <c r="A222" s="450" t="s">
        <v>96</v>
      </c>
      <c r="B222" s="522">
        <v>9</v>
      </c>
      <c r="C222" s="450" t="s">
        <v>1552</v>
      </c>
      <c r="D222" s="522" t="s">
        <v>3321</v>
      </c>
      <c r="E222" s="523">
        <v>42988</v>
      </c>
      <c r="F222" s="524">
        <v>6</v>
      </c>
      <c r="G222" s="524">
        <v>1</v>
      </c>
    </row>
    <row r="223" spans="1:7">
      <c r="A223" s="450" t="s">
        <v>96</v>
      </c>
      <c r="B223" s="522">
        <v>9</v>
      </c>
      <c r="C223" s="450" t="s">
        <v>1552</v>
      </c>
      <c r="D223" s="522" t="s">
        <v>3323</v>
      </c>
      <c r="E223" s="523">
        <v>43163</v>
      </c>
      <c r="F223" s="524">
        <v>6</v>
      </c>
      <c r="G223" s="524">
        <v>1</v>
      </c>
    </row>
    <row r="224" spans="1:7">
      <c r="A224" s="450" t="s">
        <v>96</v>
      </c>
      <c r="B224" s="522">
        <v>9</v>
      </c>
      <c r="C224" s="450" t="s">
        <v>1552</v>
      </c>
      <c r="D224" s="522" t="s">
        <v>3323</v>
      </c>
      <c r="E224" s="523">
        <v>43163</v>
      </c>
      <c r="F224" s="524">
        <v>3</v>
      </c>
      <c r="G224" s="524">
        <v>4</v>
      </c>
    </row>
    <row r="225" spans="1:7">
      <c r="A225" s="450" t="s">
        <v>96</v>
      </c>
      <c r="B225" s="522">
        <v>9</v>
      </c>
      <c r="C225" s="450" t="s">
        <v>1552</v>
      </c>
      <c r="D225" s="522" t="s">
        <v>3323</v>
      </c>
      <c r="E225" s="523">
        <v>43163</v>
      </c>
      <c r="F225" s="524">
        <v>1</v>
      </c>
      <c r="G225" s="524">
        <v>6</v>
      </c>
    </row>
    <row r="226" spans="1:7">
      <c r="A226" s="450" t="s">
        <v>96</v>
      </c>
      <c r="B226" s="522">
        <v>9</v>
      </c>
      <c r="C226" s="450" t="s">
        <v>1552</v>
      </c>
      <c r="D226" s="522" t="s">
        <v>3322</v>
      </c>
      <c r="E226" s="523">
        <v>43240</v>
      </c>
      <c r="F226" s="524">
        <v>6</v>
      </c>
      <c r="G226" s="524">
        <v>1</v>
      </c>
    </row>
    <row r="227" spans="1:7">
      <c r="A227" s="450" t="s">
        <v>96</v>
      </c>
      <c r="B227" s="522"/>
      <c r="C227" s="450"/>
      <c r="D227" s="522"/>
      <c r="E227" s="523"/>
      <c r="F227" s="525">
        <v>22</v>
      </c>
      <c r="G227" s="524"/>
    </row>
    <row r="228" spans="1:7">
      <c r="A228" s="450" t="s">
        <v>117</v>
      </c>
      <c r="B228" s="522">
        <v>9</v>
      </c>
      <c r="C228" s="450" t="s">
        <v>1552</v>
      </c>
      <c r="D228" s="522" t="s">
        <v>3321</v>
      </c>
      <c r="E228" s="523">
        <v>42988</v>
      </c>
      <c r="F228" s="524">
        <v>5</v>
      </c>
      <c r="G228" s="524">
        <v>2</v>
      </c>
    </row>
    <row r="229" spans="1:7">
      <c r="A229" s="450" t="s">
        <v>117</v>
      </c>
      <c r="B229" s="522">
        <v>9</v>
      </c>
      <c r="C229" s="450" t="s">
        <v>1552</v>
      </c>
      <c r="D229" s="522" t="s">
        <v>3323</v>
      </c>
      <c r="E229" s="523">
        <v>43163</v>
      </c>
      <c r="F229" s="524">
        <v>5</v>
      </c>
      <c r="G229" s="524">
        <v>2</v>
      </c>
    </row>
    <row r="230" spans="1:7">
      <c r="A230" s="450" t="s">
        <v>117</v>
      </c>
      <c r="B230" s="522">
        <v>9</v>
      </c>
      <c r="C230" s="450" t="s">
        <v>1552</v>
      </c>
      <c r="D230" s="522" t="s">
        <v>3322</v>
      </c>
      <c r="E230" s="523">
        <v>43240</v>
      </c>
      <c r="F230" s="524">
        <v>2</v>
      </c>
      <c r="G230" s="524">
        <v>5</v>
      </c>
    </row>
    <row r="231" spans="1:7">
      <c r="A231" s="450" t="s">
        <v>117</v>
      </c>
      <c r="B231" s="522"/>
      <c r="C231" s="450"/>
      <c r="D231" s="522"/>
      <c r="E231" s="523"/>
      <c r="F231" s="525">
        <v>12</v>
      </c>
      <c r="G231" s="524"/>
    </row>
    <row r="232" spans="1:7">
      <c r="A232" s="450" t="s">
        <v>118</v>
      </c>
      <c r="B232" s="522">
        <v>9</v>
      </c>
      <c r="C232" s="450" t="s">
        <v>1552</v>
      </c>
      <c r="D232" s="522" t="s">
        <v>3322</v>
      </c>
      <c r="E232" s="523">
        <v>43240</v>
      </c>
      <c r="F232" s="451">
        <v>5</v>
      </c>
      <c r="G232" s="524">
        <v>2</v>
      </c>
    </row>
    <row r="233" spans="1:7">
      <c r="A233" s="450" t="s">
        <v>118</v>
      </c>
      <c r="B233" s="522">
        <v>9</v>
      </c>
      <c r="C233" s="450" t="s">
        <v>1552</v>
      </c>
      <c r="D233" s="522" t="s">
        <v>78</v>
      </c>
      <c r="E233" s="523">
        <v>43247</v>
      </c>
      <c r="F233" s="451">
        <v>1</v>
      </c>
      <c r="G233" s="524">
        <v>6</v>
      </c>
    </row>
    <row r="234" spans="1:7">
      <c r="A234" s="450" t="s">
        <v>118</v>
      </c>
      <c r="B234" s="522"/>
      <c r="C234" s="450"/>
      <c r="D234" s="522"/>
      <c r="E234" s="523"/>
      <c r="F234" s="525">
        <v>6</v>
      </c>
      <c r="G234" s="524"/>
    </row>
    <row r="235" spans="1:7">
      <c r="A235" s="450" t="s">
        <v>998</v>
      </c>
      <c r="B235" s="522">
        <v>9</v>
      </c>
      <c r="C235" s="450" t="s">
        <v>1552</v>
      </c>
      <c r="D235" s="522" t="s">
        <v>3321</v>
      </c>
      <c r="E235" s="523">
        <v>42988</v>
      </c>
      <c r="F235" s="524">
        <v>4</v>
      </c>
      <c r="G235" s="524">
        <v>3</v>
      </c>
    </row>
    <row r="236" spans="1:7">
      <c r="A236" s="450" t="s">
        <v>998</v>
      </c>
      <c r="B236" s="522">
        <v>9</v>
      </c>
      <c r="C236" s="450" t="s">
        <v>1552</v>
      </c>
      <c r="D236" s="522" t="s">
        <v>3322</v>
      </c>
      <c r="E236" s="523">
        <v>43240</v>
      </c>
      <c r="F236" s="524">
        <v>1</v>
      </c>
      <c r="G236" s="524">
        <v>6</v>
      </c>
    </row>
    <row r="237" spans="1:7">
      <c r="A237" s="450" t="s">
        <v>998</v>
      </c>
      <c r="B237" s="522"/>
      <c r="C237" s="450"/>
      <c r="D237" s="522"/>
      <c r="E237" s="523"/>
      <c r="F237" s="525">
        <v>5</v>
      </c>
      <c r="G237" s="524"/>
    </row>
    <row r="238" spans="1:7">
      <c r="A238" s="450" t="s">
        <v>93</v>
      </c>
      <c r="B238" s="522">
        <v>9</v>
      </c>
      <c r="C238" s="450" t="s">
        <v>1552</v>
      </c>
      <c r="D238" s="522" t="s">
        <v>3323</v>
      </c>
      <c r="E238" s="523">
        <v>43163</v>
      </c>
      <c r="F238" s="525">
        <v>4</v>
      </c>
      <c r="G238" s="524">
        <v>3</v>
      </c>
    </row>
    <row r="239" spans="1:7">
      <c r="A239" s="450" t="s">
        <v>133</v>
      </c>
      <c r="B239" s="522">
        <v>9</v>
      </c>
      <c r="C239" s="450" t="s">
        <v>1552</v>
      </c>
      <c r="D239" s="522" t="s">
        <v>3322</v>
      </c>
      <c r="E239" s="523">
        <v>43240</v>
      </c>
      <c r="F239" s="525">
        <v>4</v>
      </c>
      <c r="G239" s="524">
        <v>3</v>
      </c>
    </row>
    <row r="240" spans="1:7">
      <c r="A240" s="450" t="s">
        <v>198</v>
      </c>
      <c r="B240" s="522">
        <v>9</v>
      </c>
      <c r="C240" s="450" t="s">
        <v>1552</v>
      </c>
      <c r="D240" s="522" t="s">
        <v>3322</v>
      </c>
      <c r="E240" s="523">
        <v>43240</v>
      </c>
      <c r="F240" s="525">
        <v>3</v>
      </c>
      <c r="G240" s="524">
        <v>4</v>
      </c>
    </row>
    <row r="241" spans="1:7">
      <c r="A241" s="450" t="s">
        <v>3310</v>
      </c>
      <c r="B241" s="522">
        <v>9</v>
      </c>
      <c r="C241" s="450" t="s">
        <v>1552</v>
      </c>
      <c r="D241" s="522" t="s">
        <v>3321</v>
      </c>
      <c r="E241" s="523">
        <v>42988</v>
      </c>
      <c r="F241" s="525">
        <v>3</v>
      </c>
      <c r="G241" s="524">
        <v>4</v>
      </c>
    </row>
    <row r="242" spans="1:7">
      <c r="A242" s="450" t="s">
        <v>3313</v>
      </c>
      <c r="B242" s="522">
        <v>9</v>
      </c>
      <c r="C242" s="450" t="s">
        <v>1552</v>
      </c>
      <c r="D242" s="522" t="s">
        <v>3321</v>
      </c>
      <c r="E242" s="523">
        <v>42988</v>
      </c>
      <c r="F242" s="525">
        <v>2</v>
      </c>
      <c r="G242" s="524">
        <v>5</v>
      </c>
    </row>
    <row r="243" spans="1:7">
      <c r="A243" s="450" t="s">
        <v>95</v>
      </c>
      <c r="B243" s="522">
        <v>9</v>
      </c>
      <c r="C243" s="450" t="s">
        <v>1552</v>
      </c>
      <c r="D243" s="522" t="s">
        <v>3323</v>
      </c>
      <c r="E243" s="523">
        <v>43163</v>
      </c>
      <c r="F243" s="525">
        <v>2</v>
      </c>
      <c r="G243" s="524">
        <v>5</v>
      </c>
    </row>
    <row r="244" spans="1:7">
      <c r="A244" s="450" t="s">
        <v>151</v>
      </c>
      <c r="B244" s="522">
        <v>9</v>
      </c>
      <c r="C244" s="450" t="s">
        <v>1552</v>
      </c>
      <c r="D244" s="522" t="s">
        <v>3321</v>
      </c>
      <c r="E244" s="523">
        <v>42988</v>
      </c>
      <c r="F244" s="525">
        <v>1</v>
      </c>
      <c r="G244" s="524">
        <v>6</v>
      </c>
    </row>
    <row r="245" spans="1:7" s="74" customFormat="1">
      <c r="A245" s="528"/>
      <c r="B245" s="529"/>
      <c r="C245" s="528"/>
      <c r="D245" s="529"/>
      <c r="E245" s="530"/>
      <c r="F245" s="531"/>
      <c r="G245" s="531"/>
    </row>
    <row r="246" spans="1:7">
      <c r="A246" s="744" t="s">
        <v>44</v>
      </c>
      <c r="B246" s="739" t="s">
        <v>3320</v>
      </c>
      <c r="C246" s="744" t="s">
        <v>1539</v>
      </c>
      <c r="D246" s="739" t="s">
        <v>1540</v>
      </c>
      <c r="E246" s="745" t="s">
        <v>1541</v>
      </c>
      <c r="F246" s="740" t="s">
        <v>1543</v>
      </c>
      <c r="G246" s="740" t="s">
        <v>1542</v>
      </c>
    </row>
    <row r="247" spans="1:7">
      <c r="A247" s="450" t="s">
        <v>123</v>
      </c>
      <c r="B247" s="522">
        <v>10</v>
      </c>
      <c r="C247" s="450" t="s">
        <v>1553</v>
      </c>
      <c r="D247" s="522" t="s">
        <v>3321</v>
      </c>
      <c r="E247" s="523">
        <v>42988</v>
      </c>
      <c r="F247" s="524">
        <v>3</v>
      </c>
      <c r="G247" s="524">
        <v>4</v>
      </c>
    </row>
    <row r="248" spans="1:7">
      <c r="A248" s="450" t="s">
        <v>123</v>
      </c>
      <c r="B248" s="522">
        <v>10</v>
      </c>
      <c r="C248" s="450" t="s">
        <v>1553</v>
      </c>
      <c r="D248" s="522" t="s">
        <v>3322</v>
      </c>
      <c r="E248" s="523">
        <v>43240</v>
      </c>
      <c r="F248" s="524">
        <v>6</v>
      </c>
      <c r="G248" s="524">
        <v>1</v>
      </c>
    </row>
    <row r="249" spans="1:7">
      <c r="A249" s="450" t="s">
        <v>123</v>
      </c>
      <c r="B249" s="522">
        <v>10</v>
      </c>
      <c r="C249" s="450" t="s">
        <v>1553</v>
      </c>
      <c r="D249" s="522" t="s">
        <v>3322</v>
      </c>
      <c r="E249" s="523">
        <v>43240</v>
      </c>
      <c r="F249" s="524">
        <v>5</v>
      </c>
      <c r="G249" s="524">
        <v>2</v>
      </c>
    </row>
    <row r="250" spans="1:7">
      <c r="A250" s="450" t="s">
        <v>123</v>
      </c>
      <c r="B250" s="522">
        <v>10</v>
      </c>
      <c r="C250" s="450" t="s">
        <v>1553</v>
      </c>
      <c r="D250" s="522" t="s">
        <v>3322</v>
      </c>
      <c r="E250" s="523">
        <v>43240</v>
      </c>
      <c r="F250" s="524">
        <v>4</v>
      </c>
      <c r="G250" s="524">
        <v>3</v>
      </c>
    </row>
    <row r="251" spans="1:7">
      <c r="A251" s="450" t="s">
        <v>123</v>
      </c>
      <c r="B251" s="522">
        <v>10</v>
      </c>
      <c r="C251" s="450" t="s">
        <v>1553</v>
      </c>
      <c r="D251" s="522" t="s">
        <v>78</v>
      </c>
      <c r="E251" s="523">
        <v>43247</v>
      </c>
      <c r="F251" s="524">
        <v>4</v>
      </c>
      <c r="G251" s="524">
        <v>3</v>
      </c>
    </row>
    <row r="252" spans="1:7">
      <c r="A252" s="450" t="s">
        <v>123</v>
      </c>
      <c r="B252" s="522">
        <v>10</v>
      </c>
      <c r="C252" s="450" t="s">
        <v>1553</v>
      </c>
      <c r="D252" s="522" t="s">
        <v>78</v>
      </c>
      <c r="E252" s="523">
        <v>43247</v>
      </c>
      <c r="F252" s="524">
        <v>3</v>
      </c>
      <c r="G252" s="524">
        <v>4</v>
      </c>
    </row>
    <row r="253" spans="1:7">
      <c r="A253" s="450" t="s">
        <v>123</v>
      </c>
      <c r="B253" s="522"/>
      <c r="C253" s="450"/>
      <c r="D253" s="522"/>
      <c r="E253" s="523"/>
      <c r="F253" s="525">
        <v>25</v>
      </c>
      <c r="G253" s="524"/>
    </row>
    <row r="254" spans="1:7">
      <c r="A254" s="450" t="s">
        <v>127</v>
      </c>
      <c r="B254" s="522">
        <v>10</v>
      </c>
      <c r="C254" s="450" t="s">
        <v>1553</v>
      </c>
      <c r="D254" s="522" t="s">
        <v>3323</v>
      </c>
      <c r="E254" s="523">
        <v>43163</v>
      </c>
      <c r="F254" s="524">
        <v>6</v>
      </c>
      <c r="G254" s="524">
        <v>1</v>
      </c>
    </row>
    <row r="255" spans="1:7">
      <c r="A255" s="450" t="s">
        <v>127</v>
      </c>
      <c r="B255" s="522">
        <v>10</v>
      </c>
      <c r="C255" s="450" t="s">
        <v>1553</v>
      </c>
      <c r="D255" s="522" t="s">
        <v>3323</v>
      </c>
      <c r="E255" s="523">
        <v>43163</v>
      </c>
      <c r="F255" s="524">
        <v>4</v>
      </c>
      <c r="G255" s="524">
        <v>3</v>
      </c>
    </row>
    <row r="256" spans="1:7">
      <c r="A256" s="450" t="s">
        <v>127</v>
      </c>
      <c r="B256" s="522"/>
      <c r="C256" s="450"/>
      <c r="D256" s="522"/>
      <c r="E256" s="523"/>
      <c r="F256" s="525">
        <v>10</v>
      </c>
      <c r="G256" s="524"/>
    </row>
    <row r="257" spans="1:7">
      <c r="A257" s="450" t="s">
        <v>90</v>
      </c>
      <c r="B257" s="522">
        <v>10</v>
      </c>
      <c r="C257" s="450" t="s">
        <v>1553</v>
      </c>
      <c r="D257" s="522" t="s">
        <v>3321</v>
      </c>
      <c r="E257" s="523">
        <v>42988</v>
      </c>
      <c r="F257" s="524">
        <v>6</v>
      </c>
      <c r="G257" s="524">
        <v>1</v>
      </c>
    </row>
    <row r="258" spans="1:7">
      <c r="A258" s="450" t="s">
        <v>90</v>
      </c>
      <c r="B258" s="522">
        <v>10</v>
      </c>
      <c r="C258" s="450" t="s">
        <v>1553</v>
      </c>
      <c r="D258" s="522" t="s">
        <v>3323</v>
      </c>
      <c r="E258" s="523">
        <v>43163</v>
      </c>
      <c r="F258" s="524">
        <v>3</v>
      </c>
      <c r="G258" s="524">
        <v>4</v>
      </c>
    </row>
    <row r="259" spans="1:7">
      <c r="A259" s="450" t="s">
        <v>90</v>
      </c>
      <c r="B259" s="522"/>
      <c r="C259" s="450"/>
      <c r="D259" s="522"/>
      <c r="E259" s="523"/>
      <c r="F259" s="525">
        <v>9</v>
      </c>
      <c r="G259" s="524"/>
    </row>
    <row r="260" spans="1:7">
      <c r="A260" s="450" t="s">
        <v>191</v>
      </c>
      <c r="B260" s="522">
        <v>10</v>
      </c>
      <c r="C260" s="450" t="s">
        <v>1553</v>
      </c>
      <c r="D260" s="522" t="s">
        <v>3322</v>
      </c>
      <c r="E260" s="523">
        <v>43240</v>
      </c>
      <c r="F260" s="451">
        <v>3</v>
      </c>
      <c r="G260" s="524">
        <v>4</v>
      </c>
    </row>
    <row r="261" spans="1:7">
      <c r="A261" s="450" t="s">
        <v>191</v>
      </c>
      <c r="B261" s="522">
        <v>10</v>
      </c>
      <c r="C261" s="450" t="s">
        <v>1553</v>
      </c>
      <c r="D261" s="522" t="s">
        <v>78</v>
      </c>
      <c r="E261" s="523">
        <v>43247</v>
      </c>
      <c r="F261" s="451">
        <v>6</v>
      </c>
      <c r="G261" s="524">
        <v>1</v>
      </c>
    </row>
    <row r="262" spans="1:7">
      <c r="A262" s="450"/>
      <c r="B262" s="522"/>
      <c r="C262" s="450"/>
      <c r="D262" s="522"/>
      <c r="E262" s="523"/>
      <c r="F262" s="525">
        <v>9</v>
      </c>
      <c r="G262" s="524"/>
    </row>
    <row r="263" spans="1:7">
      <c r="A263" s="450" t="s">
        <v>1135</v>
      </c>
      <c r="B263" s="522">
        <v>10</v>
      </c>
      <c r="C263" s="450" t="s">
        <v>1553</v>
      </c>
      <c r="D263" s="522" t="s">
        <v>3321</v>
      </c>
      <c r="E263" s="523">
        <v>42988</v>
      </c>
      <c r="F263" s="524">
        <v>4</v>
      </c>
      <c r="G263" s="524">
        <v>3</v>
      </c>
    </row>
    <row r="264" spans="1:7">
      <c r="A264" s="450" t="s">
        <v>1135</v>
      </c>
      <c r="B264" s="522">
        <v>10</v>
      </c>
      <c r="C264" s="450" t="s">
        <v>1553</v>
      </c>
      <c r="D264" s="522" t="s">
        <v>3321</v>
      </c>
      <c r="E264" s="523">
        <v>42988</v>
      </c>
      <c r="F264" s="524">
        <v>2</v>
      </c>
      <c r="G264" s="524">
        <v>5</v>
      </c>
    </row>
    <row r="265" spans="1:7">
      <c r="A265" s="450" t="s">
        <v>1135</v>
      </c>
      <c r="B265" s="522">
        <v>10</v>
      </c>
      <c r="C265" s="450" t="s">
        <v>1553</v>
      </c>
      <c r="D265" s="522" t="s">
        <v>3323</v>
      </c>
      <c r="E265" s="523">
        <v>43163</v>
      </c>
      <c r="F265" s="524">
        <v>2</v>
      </c>
      <c r="G265" s="524">
        <v>5</v>
      </c>
    </row>
    <row r="266" spans="1:7">
      <c r="A266" s="450" t="s">
        <v>1135</v>
      </c>
      <c r="B266" s="522"/>
      <c r="C266" s="450"/>
      <c r="D266" s="522"/>
      <c r="E266" s="523"/>
      <c r="F266" s="525">
        <v>8</v>
      </c>
      <c r="G266" s="524"/>
    </row>
    <row r="267" spans="1:7">
      <c r="A267" s="450" t="s">
        <v>137</v>
      </c>
      <c r="B267" s="522">
        <v>10</v>
      </c>
      <c r="C267" s="450" t="s">
        <v>1553</v>
      </c>
      <c r="D267" s="522" t="s">
        <v>3323</v>
      </c>
      <c r="E267" s="523">
        <v>43163</v>
      </c>
      <c r="F267" s="525">
        <v>5</v>
      </c>
      <c r="G267" s="524">
        <v>2</v>
      </c>
    </row>
    <row r="268" spans="1:7">
      <c r="A268" s="450" t="s">
        <v>171</v>
      </c>
      <c r="B268" s="522">
        <v>10</v>
      </c>
      <c r="C268" s="450" t="s">
        <v>1553</v>
      </c>
      <c r="D268" s="522" t="s">
        <v>3321</v>
      </c>
      <c r="E268" s="523">
        <v>42988</v>
      </c>
      <c r="F268" s="525">
        <v>5</v>
      </c>
      <c r="G268" s="524">
        <v>2</v>
      </c>
    </row>
    <row r="269" spans="1:7">
      <c r="A269" s="450" t="s">
        <v>3311</v>
      </c>
      <c r="B269" s="522">
        <v>10</v>
      </c>
      <c r="C269" s="450" t="s">
        <v>1553</v>
      </c>
      <c r="D269" s="522" t="s">
        <v>3322</v>
      </c>
      <c r="E269" s="523">
        <v>43240</v>
      </c>
      <c r="F269" s="525">
        <v>2</v>
      </c>
      <c r="G269" s="524">
        <v>5</v>
      </c>
    </row>
    <row r="270" spans="1:7">
      <c r="A270" s="450" t="s">
        <v>134</v>
      </c>
      <c r="B270" s="522">
        <v>10</v>
      </c>
      <c r="C270" s="450" t="s">
        <v>1553</v>
      </c>
      <c r="D270" s="522" t="s">
        <v>3322</v>
      </c>
      <c r="E270" s="523">
        <v>43240</v>
      </c>
      <c r="F270" s="525">
        <v>1</v>
      </c>
      <c r="G270" s="524">
        <v>6</v>
      </c>
    </row>
    <row r="271" spans="1:7">
      <c r="A271" s="450" t="s">
        <v>95</v>
      </c>
      <c r="B271" s="522">
        <v>10</v>
      </c>
      <c r="C271" s="450" t="s">
        <v>1553</v>
      </c>
      <c r="D271" s="522" t="s">
        <v>3323</v>
      </c>
      <c r="E271" s="523">
        <v>43163</v>
      </c>
      <c r="F271" s="525">
        <v>1</v>
      </c>
      <c r="G271" s="524">
        <v>6</v>
      </c>
    </row>
    <row r="272" spans="1:7">
      <c r="A272" s="450" t="s">
        <v>568</v>
      </c>
      <c r="B272" s="522">
        <v>10</v>
      </c>
      <c r="C272" s="450" t="s">
        <v>1553</v>
      </c>
      <c r="D272" s="522" t="s">
        <v>3321</v>
      </c>
      <c r="E272" s="523">
        <v>42988</v>
      </c>
      <c r="F272" s="525">
        <v>1</v>
      </c>
      <c r="G272" s="524">
        <v>6</v>
      </c>
    </row>
    <row r="274" spans="1:7">
      <c r="A274" s="744" t="s">
        <v>44</v>
      </c>
      <c r="B274" s="739" t="s">
        <v>3320</v>
      </c>
      <c r="C274" s="744" t="s">
        <v>1539</v>
      </c>
      <c r="D274" s="739" t="s">
        <v>1540</v>
      </c>
      <c r="E274" s="745" t="s">
        <v>1541</v>
      </c>
      <c r="F274" s="740" t="s">
        <v>1543</v>
      </c>
      <c r="G274" s="740" t="s">
        <v>1542</v>
      </c>
    </row>
    <row r="275" spans="1:7">
      <c r="A275" s="450" t="s">
        <v>168</v>
      </c>
      <c r="B275" s="522">
        <v>11</v>
      </c>
      <c r="C275" s="450" t="s">
        <v>1554</v>
      </c>
      <c r="D275" s="522" t="s">
        <v>3321</v>
      </c>
      <c r="E275" s="523">
        <v>42988</v>
      </c>
      <c r="F275" s="524">
        <v>2</v>
      </c>
      <c r="G275" s="524">
        <v>5</v>
      </c>
    </row>
    <row r="276" spans="1:7">
      <c r="A276" s="450" t="s">
        <v>168</v>
      </c>
      <c r="B276" s="522">
        <v>11</v>
      </c>
      <c r="C276" s="450" t="s">
        <v>1554</v>
      </c>
      <c r="D276" s="522" t="s">
        <v>3323</v>
      </c>
      <c r="E276" s="523">
        <v>43163</v>
      </c>
      <c r="F276" s="524">
        <v>5</v>
      </c>
      <c r="G276" s="524">
        <v>2</v>
      </c>
    </row>
    <row r="277" spans="1:7">
      <c r="A277" s="450" t="s">
        <v>168</v>
      </c>
      <c r="B277" s="522">
        <v>11</v>
      </c>
      <c r="C277" s="450" t="s">
        <v>1554</v>
      </c>
      <c r="D277" s="522" t="s">
        <v>3323</v>
      </c>
      <c r="E277" s="523">
        <v>43163</v>
      </c>
      <c r="F277" s="524">
        <v>3</v>
      </c>
      <c r="G277" s="524">
        <v>4</v>
      </c>
    </row>
    <row r="278" spans="1:7">
      <c r="A278" s="450" t="s">
        <v>168</v>
      </c>
      <c r="B278" s="522"/>
      <c r="C278" s="450"/>
      <c r="D278" s="522"/>
      <c r="E278" s="523"/>
      <c r="F278" s="525">
        <v>10</v>
      </c>
      <c r="G278" s="524"/>
    </row>
    <row r="279" spans="1:7">
      <c r="A279" s="450" t="s">
        <v>1135</v>
      </c>
      <c r="B279" s="522">
        <v>11</v>
      </c>
      <c r="C279" s="450" t="s">
        <v>1554</v>
      </c>
      <c r="D279" s="522" t="s">
        <v>3322</v>
      </c>
      <c r="E279" s="523">
        <v>43240</v>
      </c>
      <c r="F279" s="451">
        <v>5</v>
      </c>
      <c r="G279" s="524">
        <v>2</v>
      </c>
    </row>
    <row r="280" spans="1:7">
      <c r="A280" s="450" t="s">
        <v>1135</v>
      </c>
      <c r="B280" s="522">
        <v>11</v>
      </c>
      <c r="C280" s="450" t="s">
        <v>1554</v>
      </c>
      <c r="D280" s="522" t="s">
        <v>78</v>
      </c>
      <c r="E280" s="523">
        <v>43247</v>
      </c>
      <c r="F280" s="451">
        <v>3</v>
      </c>
      <c r="G280" s="524">
        <v>4</v>
      </c>
    </row>
    <row r="281" spans="1:7">
      <c r="A281" s="450"/>
      <c r="B281" s="522"/>
      <c r="C281" s="450"/>
      <c r="D281" s="522"/>
      <c r="E281" s="523"/>
      <c r="F281" s="525">
        <v>8</v>
      </c>
      <c r="G281" s="524"/>
    </row>
    <row r="282" spans="1:7">
      <c r="A282" s="450" t="s">
        <v>90</v>
      </c>
      <c r="B282" s="522">
        <v>11</v>
      </c>
      <c r="C282" s="450" t="s">
        <v>1554</v>
      </c>
      <c r="D282" s="522" t="s">
        <v>3322</v>
      </c>
      <c r="E282" s="523">
        <v>43240</v>
      </c>
      <c r="F282" s="451">
        <v>6</v>
      </c>
      <c r="G282" s="524">
        <v>1</v>
      </c>
    </row>
    <row r="283" spans="1:7">
      <c r="A283" s="450" t="s">
        <v>90</v>
      </c>
      <c r="B283" s="522">
        <v>11</v>
      </c>
      <c r="C283" s="450" t="s">
        <v>1554</v>
      </c>
      <c r="D283" s="522" t="s">
        <v>78</v>
      </c>
      <c r="E283" s="523">
        <v>43247</v>
      </c>
      <c r="F283" s="451">
        <v>1</v>
      </c>
      <c r="G283" s="524">
        <v>6</v>
      </c>
    </row>
    <row r="284" spans="1:7">
      <c r="A284" s="450"/>
      <c r="B284" s="522"/>
      <c r="C284" s="450"/>
      <c r="D284" s="522"/>
      <c r="E284" s="523"/>
      <c r="F284" s="525">
        <v>7</v>
      </c>
      <c r="G284" s="524"/>
    </row>
    <row r="285" spans="1:7">
      <c r="A285" s="450" t="s">
        <v>151</v>
      </c>
      <c r="B285" s="522">
        <v>11</v>
      </c>
      <c r="C285" s="450" t="s">
        <v>1554</v>
      </c>
      <c r="D285" s="522" t="s">
        <v>3321</v>
      </c>
      <c r="E285" s="523">
        <v>42988</v>
      </c>
      <c r="F285" s="524">
        <v>3</v>
      </c>
      <c r="G285" s="524">
        <v>4</v>
      </c>
    </row>
    <row r="286" spans="1:7">
      <c r="A286" s="450" t="s">
        <v>151</v>
      </c>
      <c r="B286" s="522">
        <v>11</v>
      </c>
      <c r="C286" s="450" t="s">
        <v>1554</v>
      </c>
      <c r="D286" s="522" t="s">
        <v>3322</v>
      </c>
      <c r="E286" s="523">
        <v>43240</v>
      </c>
      <c r="F286" s="524">
        <v>4</v>
      </c>
      <c r="G286" s="524">
        <v>3</v>
      </c>
    </row>
    <row r="287" spans="1:7">
      <c r="A287" s="450" t="s">
        <v>151</v>
      </c>
      <c r="B287" s="522"/>
      <c r="C287" s="450"/>
      <c r="D287" s="522"/>
      <c r="E287" s="523"/>
      <c r="F287" s="525">
        <v>7</v>
      </c>
      <c r="G287" s="524"/>
    </row>
    <row r="288" spans="1:7">
      <c r="A288" s="450" t="s">
        <v>139</v>
      </c>
      <c r="B288" s="522">
        <v>11</v>
      </c>
      <c r="C288" s="450" t="s">
        <v>1554</v>
      </c>
      <c r="D288" s="522" t="s">
        <v>3321</v>
      </c>
      <c r="E288" s="523">
        <v>42988</v>
      </c>
      <c r="F288" s="524">
        <v>4</v>
      </c>
      <c r="G288" s="524">
        <v>3</v>
      </c>
    </row>
    <row r="289" spans="1:7">
      <c r="A289" s="450" t="s">
        <v>139</v>
      </c>
      <c r="B289" s="522">
        <v>11</v>
      </c>
      <c r="C289" s="450" t="s">
        <v>1554</v>
      </c>
      <c r="D289" s="522" t="s">
        <v>3321</v>
      </c>
      <c r="E289" s="523">
        <v>42988</v>
      </c>
      <c r="F289" s="524">
        <v>1</v>
      </c>
      <c r="G289" s="524">
        <v>6</v>
      </c>
    </row>
    <row r="290" spans="1:7">
      <c r="A290" s="450" t="s">
        <v>139</v>
      </c>
      <c r="B290" s="522">
        <v>11</v>
      </c>
      <c r="C290" s="450" t="s">
        <v>1554</v>
      </c>
      <c r="D290" s="522" t="s">
        <v>3323</v>
      </c>
      <c r="E290" s="523">
        <v>43163</v>
      </c>
      <c r="F290" s="524">
        <v>1</v>
      </c>
      <c r="G290" s="524">
        <v>6</v>
      </c>
    </row>
    <row r="291" spans="1:7">
      <c r="A291" s="450" t="s">
        <v>139</v>
      </c>
      <c r="B291" s="522"/>
      <c r="C291" s="450"/>
      <c r="D291" s="522"/>
      <c r="E291" s="523"/>
      <c r="F291" s="525">
        <v>6</v>
      </c>
      <c r="G291" s="524"/>
    </row>
    <row r="292" spans="1:7">
      <c r="A292" s="450" t="s">
        <v>195</v>
      </c>
      <c r="B292" s="522">
        <v>11</v>
      </c>
      <c r="C292" s="450" t="s">
        <v>1554</v>
      </c>
      <c r="D292" s="522" t="s">
        <v>3321</v>
      </c>
      <c r="E292" s="523">
        <v>42988</v>
      </c>
      <c r="F292" s="524">
        <v>5</v>
      </c>
      <c r="G292" s="524">
        <v>2</v>
      </c>
    </row>
    <row r="293" spans="1:7">
      <c r="A293" s="450" t="s">
        <v>195</v>
      </c>
      <c r="B293" s="522">
        <v>11</v>
      </c>
      <c r="C293" s="450" t="s">
        <v>1554</v>
      </c>
      <c r="D293" s="522" t="s">
        <v>3322</v>
      </c>
      <c r="E293" s="523">
        <v>43240</v>
      </c>
      <c r="F293" s="524">
        <v>1</v>
      </c>
      <c r="G293" s="524">
        <v>6</v>
      </c>
    </row>
    <row r="294" spans="1:7">
      <c r="A294" s="450" t="s">
        <v>195</v>
      </c>
      <c r="B294" s="522"/>
      <c r="C294" s="450"/>
      <c r="D294" s="522"/>
      <c r="E294" s="523"/>
      <c r="F294" s="525">
        <v>6</v>
      </c>
      <c r="G294" s="524"/>
    </row>
    <row r="295" spans="1:7">
      <c r="A295" s="450" t="s">
        <v>1619</v>
      </c>
      <c r="B295" s="522">
        <v>11</v>
      </c>
      <c r="C295" s="450" t="s">
        <v>1554</v>
      </c>
      <c r="D295" s="522" t="s">
        <v>3321</v>
      </c>
      <c r="E295" s="523">
        <v>42988</v>
      </c>
      <c r="F295" s="525">
        <v>6</v>
      </c>
      <c r="G295" s="524">
        <v>1</v>
      </c>
    </row>
    <row r="296" spans="1:7">
      <c r="A296" s="450" t="s">
        <v>104</v>
      </c>
      <c r="B296" s="522">
        <v>11</v>
      </c>
      <c r="C296" s="450" t="s">
        <v>1554</v>
      </c>
      <c r="D296" s="522" t="s">
        <v>3323</v>
      </c>
      <c r="E296" s="523">
        <v>43163</v>
      </c>
      <c r="F296" s="525">
        <v>6</v>
      </c>
      <c r="G296" s="524">
        <v>1</v>
      </c>
    </row>
    <row r="297" spans="1:7">
      <c r="A297" s="450" t="s">
        <v>202</v>
      </c>
      <c r="B297" s="522">
        <v>11</v>
      </c>
      <c r="C297" s="450" t="s">
        <v>1554</v>
      </c>
      <c r="D297" s="522" t="s">
        <v>3323</v>
      </c>
      <c r="E297" s="523">
        <v>43163</v>
      </c>
      <c r="F297" s="525">
        <v>4</v>
      </c>
      <c r="G297" s="524">
        <v>3</v>
      </c>
    </row>
    <row r="298" spans="1:7">
      <c r="A298" s="450" t="s">
        <v>127</v>
      </c>
      <c r="B298" s="522">
        <v>11</v>
      </c>
      <c r="C298" s="450" t="s">
        <v>1554</v>
      </c>
      <c r="D298" s="522" t="s">
        <v>3322</v>
      </c>
      <c r="E298" s="523">
        <v>43240</v>
      </c>
      <c r="F298" s="525">
        <v>3</v>
      </c>
      <c r="G298" s="524">
        <v>4</v>
      </c>
    </row>
    <row r="299" spans="1:7">
      <c r="A299" s="450" t="s">
        <v>120</v>
      </c>
      <c r="B299" s="522">
        <v>11</v>
      </c>
      <c r="C299" s="450" t="s">
        <v>1554</v>
      </c>
      <c r="D299" s="522" t="s">
        <v>3322</v>
      </c>
      <c r="E299" s="523">
        <v>43240</v>
      </c>
      <c r="F299" s="525">
        <v>2</v>
      </c>
      <c r="G299" s="524">
        <v>5</v>
      </c>
    </row>
    <row r="300" spans="1:7">
      <c r="A300" s="450" t="s">
        <v>1638</v>
      </c>
      <c r="B300" s="522">
        <v>11</v>
      </c>
      <c r="C300" s="450" t="s">
        <v>1554</v>
      </c>
      <c r="D300" s="522" t="s">
        <v>3323</v>
      </c>
      <c r="E300" s="523">
        <v>43163</v>
      </c>
      <c r="F300" s="525">
        <v>2</v>
      </c>
      <c r="G300" s="524">
        <v>5</v>
      </c>
    </row>
    <row r="301" spans="1:7" s="74" customFormat="1">
      <c r="A301" s="528"/>
      <c r="B301" s="529"/>
      <c r="C301" s="528"/>
      <c r="D301" s="529"/>
      <c r="E301" s="530"/>
      <c r="F301" s="531"/>
      <c r="G301" s="531"/>
    </row>
    <row r="302" spans="1:7">
      <c r="A302" s="744" t="s">
        <v>44</v>
      </c>
      <c r="B302" s="739" t="s">
        <v>3320</v>
      </c>
      <c r="C302" s="744" t="s">
        <v>1539</v>
      </c>
      <c r="D302" s="739" t="s">
        <v>1540</v>
      </c>
      <c r="E302" s="745" t="s">
        <v>1541</v>
      </c>
      <c r="F302" s="740" t="s">
        <v>1543</v>
      </c>
      <c r="G302" s="740" t="s">
        <v>1542</v>
      </c>
    </row>
    <row r="303" spans="1:7">
      <c r="A303" s="450" t="s">
        <v>1135</v>
      </c>
      <c r="B303" s="522">
        <v>12</v>
      </c>
      <c r="C303" s="450" t="s">
        <v>1555</v>
      </c>
      <c r="D303" s="522" t="s">
        <v>3321</v>
      </c>
      <c r="E303" s="523">
        <v>42988</v>
      </c>
      <c r="F303" s="524">
        <v>6</v>
      </c>
      <c r="G303" s="524">
        <v>1</v>
      </c>
    </row>
    <row r="304" spans="1:7">
      <c r="A304" s="450" t="s">
        <v>1135</v>
      </c>
      <c r="B304" s="522">
        <v>12</v>
      </c>
      <c r="C304" s="450" t="s">
        <v>1555</v>
      </c>
      <c r="D304" s="522" t="s">
        <v>3323</v>
      </c>
      <c r="E304" s="523">
        <v>43163</v>
      </c>
      <c r="F304" s="524">
        <v>6</v>
      </c>
      <c r="G304" s="524">
        <v>1</v>
      </c>
    </row>
    <row r="305" spans="1:7">
      <c r="A305" s="450" t="s">
        <v>1135</v>
      </c>
      <c r="B305" s="522">
        <v>12</v>
      </c>
      <c r="C305" s="450" t="s">
        <v>1555</v>
      </c>
      <c r="D305" s="522" t="s">
        <v>3323</v>
      </c>
      <c r="E305" s="523">
        <v>43163</v>
      </c>
      <c r="F305" s="524">
        <v>5</v>
      </c>
      <c r="G305" s="524">
        <v>2</v>
      </c>
    </row>
    <row r="306" spans="1:7">
      <c r="A306" s="450" t="s">
        <v>1135</v>
      </c>
      <c r="B306" s="522">
        <v>12</v>
      </c>
      <c r="C306" s="450" t="s">
        <v>1555</v>
      </c>
      <c r="D306" s="522" t="s">
        <v>3322</v>
      </c>
      <c r="E306" s="523">
        <v>43240</v>
      </c>
      <c r="F306" s="524">
        <v>4</v>
      </c>
      <c r="G306" s="524">
        <v>3</v>
      </c>
    </row>
    <row r="307" spans="1:7">
      <c r="A307" s="450" t="s">
        <v>1135</v>
      </c>
      <c r="B307" s="522">
        <v>12</v>
      </c>
      <c r="C307" s="450" t="s">
        <v>1555</v>
      </c>
      <c r="D307" s="522" t="s">
        <v>3322</v>
      </c>
      <c r="E307" s="523">
        <v>43240</v>
      </c>
      <c r="F307" s="524">
        <v>1</v>
      </c>
      <c r="G307" s="524">
        <v>6</v>
      </c>
    </row>
    <row r="308" spans="1:7">
      <c r="A308" s="450" t="s">
        <v>1135</v>
      </c>
      <c r="B308" s="522"/>
      <c r="C308" s="450"/>
      <c r="D308" s="522"/>
      <c r="E308" s="523"/>
      <c r="F308" s="525">
        <v>22</v>
      </c>
      <c r="G308" s="524"/>
    </row>
    <row r="309" spans="1:7">
      <c r="A309" s="450" t="s">
        <v>519</v>
      </c>
      <c r="B309" s="522">
        <v>12</v>
      </c>
      <c r="C309" s="450" t="s">
        <v>1555</v>
      </c>
      <c r="D309" s="522" t="s">
        <v>3322</v>
      </c>
      <c r="E309" s="523">
        <v>43240</v>
      </c>
      <c r="F309" s="451">
        <v>6</v>
      </c>
      <c r="G309" s="524">
        <v>1</v>
      </c>
    </row>
    <row r="310" spans="1:7">
      <c r="A310" s="450" t="s">
        <v>519</v>
      </c>
      <c r="B310" s="522">
        <v>12</v>
      </c>
      <c r="C310" s="450" t="s">
        <v>1555</v>
      </c>
      <c r="D310" s="522" t="s">
        <v>78</v>
      </c>
      <c r="E310" s="523">
        <v>43247</v>
      </c>
      <c r="F310" s="451">
        <v>3</v>
      </c>
      <c r="G310" s="524">
        <v>4</v>
      </c>
    </row>
    <row r="311" spans="1:7">
      <c r="A311" s="450" t="s">
        <v>519</v>
      </c>
      <c r="B311" s="522"/>
      <c r="C311" s="450"/>
      <c r="D311" s="522"/>
      <c r="E311" s="523"/>
      <c r="F311" s="525">
        <v>9</v>
      </c>
      <c r="G311" s="524"/>
    </row>
    <row r="312" spans="1:7">
      <c r="A312" s="450" t="s">
        <v>116</v>
      </c>
      <c r="B312" s="522">
        <v>12</v>
      </c>
      <c r="C312" s="450" t="s">
        <v>1555</v>
      </c>
      <c r="D312" s="522" t="s">
        <v>3322</v>
      </c>
      <c r="E312" s="523">
        <v>43240</v>
      </c>
      <c r="F312" s="451">
        <v>5</v>
      </c>
      <c r="G312" s="524">
        <v>2</v>
      </c>
    </row>
    <row r="313" spans="1:7">
      <c r="A313" s="450" t="s">
        <v>116</v>
      </c>
      <c r="B313" s="522">
        <v>12</v>
      </c>
      <c r="C313" s="450" t="s">
        <v>1555</v>
      </c>
      <c r="D313" s="522" t="s">
        <v>78</v>
      </c>
      <c r="E313" s="523">
        <v>43247</v>
      </c>
      <c r="F313" s="451">
        <v>4</v>
      </c>
      <c r="G313" s="524">
        <v>3</v>
      </c>
    </row>
    <row r="314" spans="1:7">
      <c r="A314" s="450" t="s">
        <v>116</v>
      </c>
      <c r="B314" s="522"/>
      <c r="C314" s="450"/>
      <c r="D314" s="522"/>
      <c r="E314" s="523"/>
      <c r="F314" s="525">
        <v>9</v>
      </c>
      <c r="G314" s="524"/>
    </row>
    <row r="315" spans="1:7">
      <c r="A315" s="450" t="s">
        <v>117</v>
      </c>
      <c r="B315" s="522">
        <v>12</v>
      </c>
      <c r="C315" s="450" t="s">
        <v>1555</v>
      </c>
      <c r="D315" s="522" t="s">
        <v>3323</v>
      </c>
      <c r="E315" s="523">
        <v>43163</v>
      </c>
      <c r="F315" s="524">
        <v>1</v>
      </c>
      <c r="G315" s="524">
        <v>6</v>
      </c>
    </row>
    <row r="316" spans="1:7">
      <c r="A316" s="450" t="s">
        <v>117</v>
      </c>
      <c r="B316" s="522">
        <v>12</v>
      </c>
      <c r="C316" s="450" t="s">
        <v>1555</v>
      </c>
      <c r="D316" s="522" t="s">
        <v>3322</v>
      </c>
      <c r="E316" s="523">
        <v>43240</v>
      </c>
      <c r="F316" s="524">
        <v>2</v>
      </c>
      <c r="G316" s="524">
        <v>5</v>
      </c>
    </row>
    <row r="317" spans="1:7">
      <c r="A317" s="450" t="s">
        <v>117</v>
      </c>
      <c r="B317" s="522"/>
      <c r="C317" s="450"/>
      <c r="D317" s="522"/>
      <c r="E317" s="523"/>
      <c r="F317" s="525">
        <v>5</v>
      </c>
      <c r="G317" s="524"/>
    </row>
    <row r="318" spans="1:7">
      <c r="A318" s="450" t="s">
        <v>207</v>
      </c>
      <c r="B318" s="522">
        <v>12</v>
      </c>
      <c r="C318" s="450" t="s">
        <v>1555</v>
      </c>
      <c r="D318" s="522" t="s">
        <v>3323</v>
      </c>
      <c r="E318" s="523">
        <v>43163</v>
      </c>
      <c r="F318" s="525">
        <v>4</v>
      </c>
      <c r="G318" s="524">
        <v>3</v>
      </c>
    </row>
    <row r="319" spans="1:7">
      <c r="A319" s="450" t="s">
        <v>63</v>
      </c>
      <c r="B319" s="522">
        <v>12</v>
      </c>
      <c r="C319" s="450" t="s">
        <v>1555</v>
      </c>
      <c r="D319" s="522" t="s">
        <v>3322</v>
      </c>
      <c r="E319" s="523">
        <v>43240</v>
      </c>
      <c r="F319" s="525">
        <v>3</v>
      </c>
      <c r="G319" s="524">
        <v>4</v>
      </c>
    </row>
    <row r="320" spans="1:7">
      <c r="A320" s="450" t="s">
        <v>109</v>
      </c>
      <c r="B320" s="522">
        <v>12</v>
      </c>
      <c r="C320" s="450" t="s">
        <v>1555</v>
      </c>
      <c r="D320" s="522" t="s">
        <v>3323</v>
      </c>
      <c r="E320" s="523">
        <v>43163</v>
      </c>
      <c r="F320" s="525">
        <v>3</v>
      </c>
      <c r="G320" s="524">
        <v>4</v>
      </c>
    </row>
    <row r="321" spans="1:7">
      <c r="A321" s="450" t="s">
        <v>1646</v>
      </c>
      <c r="B321" s="522">
        <v>12</v>
      </c>
      <c r="C321" s="450" t="s">
        <v>1555</v>
      </c>
      <c r="D321" s="522" t="s">
        <v>3323</v>
      </c>
      <c r="E321" s="523">
        <v>43163</v>
      </c>
      <c r="F321" s="525">
        <v>2</v>
      </c>
      <c r="G321" s="524">
        <v>5</v>
      </c>
    </row>
    <row r="323" spans="1:7">
      <c r="A323" s="450"/>
      <c r="B323" s="522"/>
      <c r="C323" s="450"/>
      <c r="D323" s="522"/>
      <c r="E323" s="523"/>
      <c r="F323" s="524"/>
      <c r="G323" s="524"/>
    </row>
    <row r="324" spans="1:7">
      <c r="A324" s="744" t="s">
        <v>44</v>
      </c>
      <c r="B324" s="739" t="s">
        <v>3320</v>
      </c>
      <c r="C324" s="744" t="s">
        <v>1539</v>
      </c>
      <c r="D324" s="739" t="s">
        <v>1540</v>
      </c>
      <c r="E324" s="745" t="s">
        <v>1541</v>
      </c>
      <c r="F324" s="740" t="s">
        <v>1543</v>
      </c>
      <c r="G324" s="740" t="s">
        <v>1542</v>
      </c>
    </row>
    <row r="325" spans="1:7">
      <c r="A325" s="450" t="s">
        <v>96</v>
      </c>
      <c r="B325" s="522">
        <v>13</v>
      </c>
      <c r="C325" s="450" t="s">
        <v>3332</v>
      </c>
      <c r="D325" s="522" t="s">
        <v>3321</v>
      </c>
      <c r="E325" s="523">
        <v>42988</v>
      </c>
      <c r="F325" s="524">
        <v>4</v>
      </c>
      <c r="G325" s="524">
        <v>3</v>
      </c>
    </row>
    <row r="326" spans="1:7">
      <c r="A326" s="450" t="s">
        <v>96</v>
      </c>
      <c r="B326" s="522">
        <v>13</v>
      </c>
      <c r="C326" s="450" t="s">
        <v>3332</v>
      </c>
      <c r="D326" s="522" t="s">
        <v>3323</v>
      </c>
      <c r="E326" s="523">
        <v>43163</v>
      </c>
      <c r="F326" s="524">
        <v>6</v>
      </c>
      <c r="G326" s="524">
        <v>1</v>
      </c>
    </row>
    <row r="327" spans="1:7">
      <c r="A327" s="450" t="s">
        <v>96</v>
      </c>
      <c r="B327" s="522">
        <v>13</v>
      </c>
      <c r="C327" s="450" t="s">
        <v>3332</v>
      </c>
      <c r="D327" s="522" t="s">
        <v>3323</v>
      </c>
      <c r="E327" s="523">
        <v>43163</v>
      </c>
      <c r="F327" s="524">
        <v>4</v>
      </c>
      <c r="G327" s="524">
        <v>3</v>
      </c>
    </row>
    <row r="328" spans="1:7">
      <c r="A328" s="450" t="s">
        <v>96</v>
      </c>
      <c r="B328" s="522"/>
      <c r="C328" s="450"/>
      <c r="D328" s="522"/>
      <c r="E328" s="523"/>
      <c r="F328" s="525">
        <v>14</v>
      </c>
      <c r="G328" s="524"/>
    </row>
    <row r="329" spans="1:7">
      <c r="A329" s="450" t="s">
        <v>109</v>
      </c>
      <c r="B329" s="522">
        <v>13</v>
      </c>
      <c r="C329" s="450" t="s">
        <v>3332</v>
      </c>
      <c r="D329" s="522" t="s">
        <v>3321</v>
      </c>
      <c r="E329" s="523">
        <v>42988</v>
      </c>
      <c r="F329" s="524">
        <v>5</v>
      </c>
      <c r="G329" s="524">
        <v>2</v>
      </c>
    </row>
    <row r="330" spans="1:7">
      <c r="A330" s="450" t="s">
        <v>109</v>
      </c>
      <c r="B330" s="522">
        <v>13</v>
      </c>
      <c r="C330" s="450" t="s">
        <v>3332</v>
      </c>
      <c r="D330" s="522" t="s">
        <v>3321</v>
      </c>
      <c r="E330" s="523">
        <v>42988</v>
      </c>
      <c r="F330" s="524">
        <v>2</v>
      </c>
      <c r="G330" s="524">
        <v>5</v>
      </c>
    </row>
    <row r="331" spans="1:7">
      <c r="A331" s="450" t="s">
        <v>109</v>
      </c>
      <c r="B331" s="522">
        <v>13</v>
      </c>
      <c r="C331" s="450" t="s">
        <v>3332</v>
      </c>
      <c r="D331" s="522" t="s">
        <v>3323</v>
      </c>
      <c r="E331" s="523">
        <v>43163</v>
      </c>
      <c r="F331" s="524">
        <v>2</v>
      </c>
      <c r="G331" s="524">
        <v>5</v>
      </c>
    </row>
    <row r="332" spans="1:7">
      <c r="A332" s="450" t="s">
        <v>109</v>
      </c>
      <c r="B332" s="522">
        <v>13</v>
      </c>
      <c r="C332" s="450" t="s">
        <v>1556</v>
      </c>
      <c r="D332" s="522" t="s">
        <v>3322</v>
      </c>
      <c r="E332" s="523">
        <v>43240</v>
      </c>
      <c r="F332" s="524">
        <v>4</v>
      </c>
      <c r="G332" s="524">
        <v>3</v>
      </c>
    </row>
    <row r="333" spans="1:7">
      <c r="A333" s="450" t="s">
        <v>109</v>
      </c>
      <c r="B333" s="522"/>
      <c r="C333" s="450"/>
      <c r="D333" s="522"/>
      <c r="E333" s="523"/>
      <c r="F333" s="525">
        <v>13</v>
      </c>
      <c r="G333" s="524"/>
    </row>
    <row r="334" spans="1:7">
      <c r="A334" s="450" t="s">
        <v>1638</v>
      </c>
      <c r="B334" s="522">
        <v>13</v>
      </c>
      <c r="C334" s="450" t="s">
        <v>1556</v>
      </c>
      <c r="D334" s="522" t="s">
        <v>3322</v>
      </c>
      <c r="E334" s="523">
        <v>43240</v>
      </c>
      <c r="F334" s="451">
        <v>6</v>
      </c>
      <c r="G334" s="524">
        <v>1</v>
      </c>
    </row>
    <row r="335" spans="1:7">
      <c r="A335" s="450" t="s">
        <v>1638</v>
      </c>
      <c r="B335" s="522">
        <v>13</v>
      </c>
      <c r="C335" s="450" t="s">
        <v>1556</v>
      </c>
      <c r="D335" s="522" t="s">
        <v>78</v>
      </c>
      <c r="E335" s="523">
        <v>43247</v>
      </c>
      <c r="F335" s="451">
        <v>6</v>
      </c>
      <c r="G335" s="524">
        <v>1</v>
      </c>
    </row>
    <row r="336" spans="1:7">
      <c r="A336" s="450" t="s">
        <v>1638</v>
      </c>
      <c r="B336" s="522"/>
      <c r="C336" s="450"/>
      <c r="D336" s="522"/>
      <c r="E336" s="523"/>
      <c r="F336" s="525">
        <v>12</v>
      </c>
      <c r="G336" s="524"/>
    </row>
    <row r="337" spans="1:7">
      <c r="A337" s="450" t="s">
        <v>167</v>
      </c>
      <c r="B337" s="522">
        <v>13</v>
      </c>
      <c r="C337" s="450" t="s">
        <v>3332</v>
      </c>
      <c r="D337" s="522" t="s">
        <v>3321</v>
      </c>
      <c r="E337" s="523">
        <v>42988</v>
      </c>
      <c r="F337" s="524">
        <v>6</v>
      </c>
      <c r="G337" s="524">
        <v>1</v>
      </c>
    </row>
    <row r="338" spans="1:7">
      <c r="A338" s="450" t="s">
        <v>167</v>
      </c>
      <c r="B338" s="522">
        <v>13</v>
      </c>
      <c r="C338" s="450" t="s">
        <v>1556</v>
      </c>
      <c r="D338" s="522" t="s">
        <v>3322</v>
      </c>
      <c r="E338" s="523">
        <v>43240</v>
      </c>
      <c r="F338" s="524">
        <v>5</v>
      </c>
      <c r="G338" s="524">
        <v>2</v>
      </c>
    </row>
    <row r="339" spans="1:7">
      <c r="A339" s="450" t="s">
        <v>167</v>
      </c>
      <c r="B339" s="522"/>
      <c r="C339" s="450"/>
      <c r="D339" s="522"/>
      <c r="E339" s="523"/>
      <c r="F339" s="525">
        <v>11</v>
      </c>
      <c r="G339" s="524"/>
    </row>
    <row r="340" spans="1:7">
      <c r="A340" s="450" t="s">
        <v>148</v>
      </c>
      <c r="B340" s="522">
        <v>13</v>
      </c>
      <c r="C340" s="450" t="s">
        <v>3332</v>
      </c>
      <c r="D340" s="522" t="s">
        <v>3323</v>
      </c>
      <c r="E340" s="523">
        <v>43163</v>
      </c>
      <c r="F340" s="524">
        <v>5</v>
      </c>
      <c r="G340" s="524">
        <v>2</v>
      </c>
    </row>
    <row r="341" spans="1:7">
      <c r="A341" s="450" t="s">
        <v>148</v>
      </c>
      <c r="B341" s="522">
        <v>13</v>
      </c>
      <c r="C341" s="450" t="s">
        <v>3332</v>
      </c>
      <c r="D341" s="522" t="s">
        <v>3323</v>
      </c>
      <c r="E341" s="523">
        <v>43163</v>
      </c>
      <c r="F341" s="524">
        <v>3</v>
      </c>
      <c r="G341" s="524">
        <v>4</v>
      </c>
    </row>
    <row r="342" spans="1:7">
      <c r="A342" s="450" t="s">
        <v>148</v>
      </c>
      <c r="B342" s="522"/>
      <c r="C342" s="450"/>
      <c r="D342" s="522"/>
      <c r="E342" s="523"/>
      <c r="F342" s="525">
        <v>8</v>
      </c>
      <c r="G342" s="524"/>
    </row>
    <row r="343" spans="1:7">
      <c r="A343" s="450" t="s">
        <v>122</v>
      </c>
      <c r="B343" s="522">
        <v>13</v>
      </c>
      <c r="C343" s="450" t="s">
        <v>3332</v>
      </c>
      <c r="D343" s="522" t="s">
        <v>3321</v>
      </c>
      <c r="E343" s="523">
        <v>42988</v>
      </c>
      <c r="F343" s="524">
        <v>1</v>
      </c>
      <c r="G343" s="524">
        <v>6</v>
      </c>
    </row>
    <row r="344" spans="1:7">
      <c r="A344" s="450" t="s">
        <v>122</v>
      </c>
      <c r="B344" s="522">
        <v>13</v>
      </c>
      <c r="C344" s="450" t="s">
        <v>1556</v>
      </c>
      <c r="D344" s="522" t="s">
        <v>3322</v>
      </c>
      <c r="E344" s="523">
        <v>43240</v>
      </c>
      <c r="F344" s="524">
        <v>3</v>
      </c>
      <c r="G344" s="524">
        <v>4</v>
      </c>
    </row>
    <row r="345" spans="1:7">
      <c r="A345" s="450" t="s">
        <v>122</v>
      </c>
      <c r="B345" s="522"/>
      <c r="C345" s="450"/>
      <c r="D345" s="522"/>
      <c r="E345" s="523"/>
      <c r="F345" s="525">
        <v>6</v>
      </c>
      <c r="G345" s="524"/>
    </row>
    <row r="346" spans="1:7">
      <c r="A346" s="450" t="s">
        <v>187</v>
      </c>
      <c r="B346" s="522">
        <v>13</v>
      </c>
      <c r="C346" s="450" t="s">
        <v>3332</v>
      </c>
      <c r="D346" s="522" t="s">
        <v>3321</v>
      </c>
      <c r="E346" s="523">
        <v>42988</v>
      </c>
      <c r="F346" s="525">
        <v>3</v>
      </c>
      <c r="G346" s="524">
        <v>4</v>
      </c>
    </row>
    <row r="347" spans="1:7">
      <c r="A347" s="450" t="s">
        <v>1634</v>
      </c>
      <c r="B347" s="522">
        <v>13</v>
      </c>
      <c r="C347" s="450" t="s">
        <v>1556</v>
      </c>
      <c r="D347" s="522" t="s">
        <v>3322</v>
      </c>
      <c r="E347" s="523">
        <v>43240</v>
      </c>
      <c r="F347" s="525">
        <v>2</v>
      </c>
      <c r="G347" s="524">
        <v>5</v>
      </c>
    </row>
    <row r="348" spans="1:7">
      <c r="A348" s="450" t="s">
        <v>63</v>
      </c>
      <c r="B348" s="522">
        <v>13</v>
      </c>
      <c r="C348" s="450" t="s">
        <v>1556</v>
      </c>
      <c r="D348" s="522" t="s">
        <v>3322</v>
      </c>
      <c r="E348" s="523">
        <v>43240</v>
      </c>
      <c r="F348" s="525">
        <v>1</v>
      </c>
      <c r="G348" s="524">
        <v>6</v>
      </c>
    </row>
    <row r="349" spans="1:7">
      <c r="A349" s="450" t="s">
        <v>104</v>
      </c>
      <c r="B349" s="522">
        <v>13</v>
      </c>
      <c r="C349" s="450" t="s">
        <v>3332</v>
      </c>
      <c r="D349" s="522" t="s">
        <v>3323</v>
      </c>
      <c r="E349" s="523">
        <v>43163</v>
      </c>
      <c r="F349" s="525">
        <v>1</v>
      </c>
      <c r="G349" s="524">
        <v>6</v>
      </c>
    </row>
    <row r="350" spans="1:7">
      <c r="A350" s="450"/>
      <c r="B350" s="522"/>
      <c r="C350" s="450"/>
      <c r="D350" s="522"/>
      <c r="E350" s="523"/>
      <c r="F350" s="524"/>
      <c r="G350" s="524"/>
    </row>
    <row r="351" spans="1:7">
      <c r="A351" s="744" t="s">
        <v>44</v>
      </c>
      <c r="B351" s="739" t="s">
        <v>3320</v>
      </c>
      <c r="C351" s="744" t="s">
        <v>1539</v>
      </c>
      <c r="D351" s="739" t="s">
        <v>1540</v>
      </c>
      <c r="E351" s="745" t="s">
        <v>1541</v>
      </c>
      <c r="F351" s="740" t="s">
        <v>1543</v>
      </c>
      <c r="G351" s="740" t="s">
        <v>1542</v>
      </c>
    </row>
    <row r="352" spans="1:7">
      <c r="A352" s="450" t="s">
        <v>121</v>
      </c>
      <c r="B352" s="522">
        <v>14</v>
      </c>
      <c r="C352" s="450" t="s">
        <v>1557</v>
      </c>
      <c r="D352" s="522" t="s">
        <v>3323</v>
      </c>
      <c r="E352" s="523">
        <v>43163</v>
      </c>
      <c r="F352" s="524">
        <v>6</v>
      </c>
      <c r="G352" s="524">
        <v>1</v>
      </c>
    </row>
    <row r="353" spans="1:7">
      <c r="A353" s="450" t="s">
        <v>121</v>
      </c>
      <c r="B353" s="522">
        <v>14</v>
      </c>
      <c r="C353" s="450" t="s">
        <v>1557</v>
      </c>
      <c r="D353" s="522" t="s">
        <v>3323</v>
      </c>
      <c r="E353" s="523">
        <v>43163</v>
      </c>
      <c r="F353" s="524">
        <v>3</v>
      </c>
      <c r="G353" s="524">
        <v>4</v>
      </c>
    </row>
    <row r="354" spans="1:7">
      <c r="A354" s="450" t="s">
        <v>121</v>
      </c>
      <c r="B354" s="522">
        <v>14</v>
      </c>
      <c r="C354" s="450" t="s">
        <v>1557</v>
      </c>
      <c r="D354" s="522" t="s">
        <v>3323</v>
      </c>
      <c r="E354" s="523">
        <v>43163</v>
      </c>
      <c r="F354" s="524">
        <v>2</v>
      </c>
      <c r="G354" s="524">
        <v>5</v>
      </c>
    </row>
    <row r="355" spans="1:7">
      <c r="A355" s="450" t="s">
        <v>121</v>
      </c>
      <c r="B355" s="522">
        <v>14</v>
      </c>
      <c r="C355" s="450" t="s">
        <v>1557</v>
      </c>
      <c r="D355" s="522" t="s">
        <v>3323</v>
      </c>
      <c r="E355" s="523">
        <v>43163</v>
      </c>
      <c r="F355" s="524">
        <v>1</v>
      </c>
      <c r="G355" s="524">
        <v>6</v>
      </c>
    </row>
    <row r="356" spans="1:7">
      <c r="A356" s="450" t="s">
        <v>121</v>
      </c>
      <c r="B356" s="522">
        <v>14</v>
      </c>
      <c r="C356" s="450" t="s">
        <v>1557</v>
      </c>
      <c r="D356" s="522" t="s">
        <v>3322</v>
      </c>
      <c r="E356" s="523">
        <v>43240</v>
      </c>
      <c r="F356" s="524">
        <v>6</v>
      </c>
      <c r="G356" s="524">
        <v>1</v>
      </c>
    </row>
    <row r="357" spans="1:7">
      <c r="A357" s="450" t="s">
        <v>121</v>
      </c>
      <c r="B357" s="522">
        <v>14</v>
      </c>
      <c r="C357" s="450" t="s">
        <v>1557</v>
      </c>
      <c r="D357" s="522" t="s">
        <v>3322</v>
      </c>
      <c r="E357" s="523">
        <v>43240</v>
      </c>
      <c r="F357" s="524">
        <v>5</v>
      </c>
      <c r="G357" s="524">
        <v>2</v>
      </c>
    </row>
    <row r="358" spans="1:7">
      <c r="A358" s="450" t="s">
        <v>121</v>
      </c>
      <c r="B358" s="522">
        <v>14</v>
      </c>
      <c r="C358" s="450" t="s">
        <v>1557</v>
      </c>
      <c r="D358" s="522" t="s">
        <v>3322</v>
      </c>
      <c r="E358" s="523">
        <v>43240</v>
      </c>
      <c r="F358" s="524">
        <v>4</v>
      </c>
      <c r="G358" s="524">
        <v>3</v>
      </c>
    </row>
    <row r="359" spans="1:7">
      <c r="A359" s="450" t="s">
        <v>121</v>
      </c>
      <c r="B359" s="522">
        <v>14</v>
      </c>
      <c r="C359" s="450" t="s">
        <v>1557</v>
      </c>
      <c r="D359" s="522" t="s">
        <v>78</v>
      </c>
      <c r="E359" s="523">
        <v>43247</v>
      </c>
      <c r="F359" s="524">
        <v>2</v>
      </c>
      <c r="G359" s="524">
        <v>5</v>
      </c>
    </row>
    <row r="360" spans="1:7">
      <c r="A360" s="450" t="s">
        <v>121</v>
      </c>
      <c r="B360" s="522"/>
      <c r="C360" s="450"/>
      <c r="D360" s="522"/>
      <c r="E360" s="523"/>
      <c r="F360" s="525">
        <v>29</v>
      </c>
      <c r="G360" s="524"/>
    </row>
    <row r="361" spans="1:7">
      <c r="A361" s="450" t="s">
        <v>114</v>
      </c>
      <c r="B361" s="522">
        <v>14</v>
      </c>
      <c r="C361" s="450" t="s">
        <v>1557</v>
      </c>
      <c r="D361" s="522" t="s">
        <v>3321</v>
      </c>
      <c r="E361" s="523">
        <v>42988</v>
      </c>
      <c r="F361" s="524">
        <v>6</v>
      </c>
      <c r="G361" s="524">
        <v>1</v>
      </c>
    </row>
    <row r="362" spans="1:7">
      <c r="A362" s="450" t="s">
        <v>114</v>
      </c>
      <c r="B362" s="522">
        <v>14</v>
      </c>
      <c r="C362" s="450" t="s">
        <v>1557</v>
      </c>
      <c r="D362" s="522" t="s">
        <v>3323</v>
      </c>
      <c r="E362" s="523">
        <v>43163</v>
      </c>
      <c r="F362" s="524">
        <v>5</v>
      </c>
      <c r="G362" s="524">
        <v>2</v>
      </c>
    </row>
    <row r="363" spans="1:7">
      <c r="A363" s="450" t="s">
        <v>114</v>
      </c>
      <c r="B363" s="522">
        <v>14</v>
      </c>
      <c r="C363" s="450" t="s">
        <v>1557</v>
      </c>
      <c r="D363" s="522" t="s">
        <v>3323</v>
      </c>
      <c r="E363" s="523">
        <v>43163</v>
      </c>
      <c r="F363" s="524">
        <v>4</v>
      </c>
      <c r="G363" s="524">
        <v>3</v>
      </c>
    </row>
    <row r="364" spans="1:7">
      <c r="A364" s="450" t="s">
        <v>114</v>
      </c>
      <c r="B364" s="522"/>
      <c r="C364" s="450"/>
      <c r="D364" s="522"/>
      <c r="E364" s="523"/>
      <c r="F364" s="525">
        <v>15</v>
      </c>
      <c r="G364" s="524"/>
    </row>
    <row r="365" spans="1:7">
      <c r="A365" s="450" t="s">
        <v>96</v>
      </c>
      <c r="B365" s="522">
        <v>14</v>
      </c>
      <c r="C365" s="450" t="s">
        <v>1557</v>
      </c>
      <c r="D365" s="522" t="s">
        <v>3321</v>
      </c>
      <c r="E365" s="523">
        <v>42988</v>
      </c>
      <c r="F365" s="525">
        <v>5</v>
      </c>
      <c r="G365" s="524">
        <v>2</v>
      </c>
    </row>
    <row r="366" spans="1:7">
      <c r="A366" s="450" t="s">
        <v>122</v>
      </c>
      <c r="B366" s="522">
        <v>14</v>
      </c>
      <c r="C366" s="450" t="s">
        <v>1557</v>
      </c>
      <c r="D366" s="522" t="s">
        <v>3321</v>
      </c>
      <c r="E366" s="523">
        <v>42988</v>
      </c>
      <c r="F366" s="525">
        <v>4</v>
      </c>
      <c r="G366" s="524">
        <v>3</v>
      </c>
    </row>
    <row r="367" spans="1:7">
      <c r="A367" s="450" t="s">
        <v>998</v>
      </c>
      <c r="B367" s="522">
        <v>14</v>
      </c>
      <c r="C367" s="450" t="s">
        <v>1557</v>
      </c>
      <c r="D367" s="522" t="s">
        <v>3321</v>
      </c>
      <c r="E367" s="523">
        <v>42988</v>
      </c>
      <c r="F367" s="524">
        <v>2</v>
      </c>
      <c r="G367" s="524">
        <v>5</v>
      </c>
    </row>
    <row r="368" spans="1:7">
      <c r="A368" s="450" t="s">
        <v>998</v>
      </c>
      <c r="B368" s="522">
        <v>14</v>
      </c>
      <c r="C368" s="450" t="s">
        <v>1557</v>
      </c>
      <c r="D368" s="522" t="s">
        <v>3322</v>
      </c>
      <c r="E368" s="523">
        <v>43240</v>
      </c>
      <c r="F368" s="524">
        <v>1</v>
      </c>
      <c r="G368" s="524">
        <v>6</v>
      </c>
    </row>
    <row r="369" spans="1:7">
      <c r="A369" s="450" t="s">
        <v>998</v>
      </c>
      <c r="B369" s="522"/>
      <c r="C369" s="450"/>
      <c r="D369" s="522"/>
      <c r="E369" s="523"/>
      <c r="F369" s="525">
        <v>3</v>
      </c>
      <c r="G369" s="524"/>
    </row>
    <row r="370" spans="1:7">
      <c r="A370" s="450" t="s">
        <v>191</v>
      </c>
      <c r="B370" s="522">
        <v>14</v>
      </c>
      <c r="C370" s="450" t="s">
        <v>1557</v>
      </c>
      <c r="D370" s="522" t="s">
        <v>3321</v>
      </c>
      <c r="E370" s="523">
        <v>42988</v>
      </c>
      <c r="F370" s="525">
        <v>3</v>
      </c>
      <c r="G370" s="524">
        <v>4</v>
      </c>
    </row>
    <row r="371" spans="1:7">
      <c r="A371" s="450" t="s">
        <v>3314</v>
      </c>
      <c r="B371" s="522">
        <v>14</v>
      </c>
      <c r="C371" s="450" t="s">
        <v>1557</v>
      </c>
      <c r="D371" s="522" t="s">
        <v>3322</v>
      </c>
      <c r="E371" s="523">
        <v>43240</v>
      </c>
      <c r="F371" s="525">
        <v>3</v>
      </c>
      <c r="G371" s="524">
        <v>4</v>
      </c>
    </row>
    <row r="372" spans="1:7">
      <c r="A372" s="450" t="s">
        <v>189</v>
      </c>
      <c r="B372" s="522">
        <v>14</v>
      </c>
      <c r="C372" s="450" t="s">
        <v>1557</v>
      </c>
      <c r="D372" s="522" t="s">
        <v>3322</v>
      </c>
      <c r="E372" s="523">
        <v>43240</v>
      </c>
      <c r="F372" s="525">
        <v>2</v>
      </c>
      <c r="G372" s="524">
        <v>5</v>
      </c>
    </row>
    <row r="373" spans="1:7">
      <c r="A373" s="450" t="s">
        <v>166</v>
      </c>
      <c r="B373" s="522">
        <v>14</v>
      </c>
      <c r="C373" s="450" t="s">
        <v>1557</v>
      </c>
      <c r="D373" s="522" t="s">
        <v>3321</v>
      </c>
      <c r="E373" s="523">
        <v>42988</v>
      </c>
      <c r="F373" s="525">
        <v>1</v>
      </c>
      <c r="G373" s="524">
        <v>6</v>
      </c>
    </row>
    <row r="375" spans="1:7">
      <c r="A375" s="744" t="s">
        <v>44</v>
      </c>
      <c r="B375" s="739" t="s">
        <v>3320</v>
      </c>
      <c r="C375" s="744" t="s">
        <v>1539</v>
      </c>
      <c r="D375" s="739" t="s">
        <v>1540</v>
      </c>
      <c r="E375" s="745" t="s">
        <v>1541</v>
      </c>
      <c r="F375" s="740" t="s">
        <v>1543</v>
      </c>
      <c r="G375" s="740" t="s">
        <v>1542</v>
      </c>
    </row>
    <row r="376" spans="1:7">
      <c r="A376" s="450" t="s">
        <v>110</v>
      </c>
      <c r="B376" s="522">
        <v>15</v>
      </c>
      <c r="C376" s="450" t="s">
        <v>1558</v>
      </c>
      <c r="D376" s="522" t="s">
        <v>3321</v>
      </c>
      <c r="E376" s="523">
        <v>42988</v>
      </c>
      <c r="F376" s="524">
        <v>6</v>
      </c>
      <c r="G376" s="524">
        <v>1</v>
      </c>
    </row>
    <row r="377" spans="1:7">
      <c r="A377" s="450" t="s">
        <v>110</v>
      </c>
      <c r="B377" s="522">
        <v>15</v>
      </c>
      <c r="C377" s="450" t="s">
        <v>1558</v>
      </c>
      <c r="D377" s="522" t="s">
        <v>3323</v>
      </c>
      <c r="E377" s="523">
        <v>43163</v>
      </c>
      <c r="F377" s="524">
        <v>3</v>
      </c>
      <c r="G377" s="524">
        <v>4</v>
      </c>
    </row>
    <row r="378" spans="1:7">
      <c r="A378" s="450" t="s">
        <v>110</v>
      </c>
      <c r="B378" s="522"/>
      <c r="C378" s="450"/>
      <c r="D378" s="522"/>
      <c r="E378" s="523"/>
      <c r="F378" s="525">
        <v>9</v>
      </c>
      <c r="G378" s="524"/>
    </row>
    <row r="379" spans="1:7">
      <c r="A379" s="450" t="s">
        <v>2931</v>
      </c>
      <c r="B379" s="522">
        <v>15</v>
      </c>
      <c r="C379" s="450" t="s">
        <v>1558</v>
      </c>
      <c r="D379" s="522" t="s">
        <v>3322</v>
      </c>
      <c r="E379" s="523">
        <v>43240</v>
      </c>
      <c r="F379" s="451">
        <v>6</v>
      </c>
      <c r="G379" s="524">
        <v>1</v>
      </c>
    </row>
    <row r="380" spans="1:7">
      <c r="A380" s="450" t="s">
        <v>2931</v>
      </c>
      <c r="B380" s="522">
        <v>15</v>
      </c>
      <c r="C380" s="450" t="s">
        <v>1558</v>
      </c>
      <c r="D380" s="522" t="s">
        <v>78</v>
      </c>
      <c r="E380" s="523">
        <v>43247</v>
      </c>
      <c r="F380" s="451">
        <v>3</v>
      </c>
      <c r="G380" s="524">
        <v>4</v>
      </c>
    </row>
    <row r="381" spans="1:7">
      <c r="A381" s="450" t="s">
        <v>2931</v>
      </c>
      <c r="B381" s="522"/>
      <c r="C381" s="450"/>
      <c r="D381" s="522"/>
      <c r="E381" s="523"/>
      <c r="F381" s="525">
        <v>9</v>
      </c>
      <c r="G381" s="524"/>
    </row>
    <row r="382" spans="1:7">
      <c r="A382" s="450" t="s">
        <v>123</v>
      </c>
      <c r="B382" s="522">
        <v>15</v>
      </c>
      <c r="C382" s="450" t="s">
        <v>1558</v>
      </c>
      <c r="D382" s="522" t="s">
        <v>3323</v>
      </c>
      <c r="E382" s="523">
        <v>43163</v>
      </c>
      <c r="F382" s="524">
        <v>5</v>
      </c>
      <c r="G382" s="524">
        <v>2</v>
      </c>
    </row>
    <row r="383" spans="1:7">
      <c r="A383" s="450" t="s">
        <v>123</v>
      </c>
      <c r="B383" s="522">
        <v>15</v>
      </c>
      <c r="C383" s="450" t="s">
        <v>1558</v>
      </c>
      <c r="D383" s="522" t="s">
        <v>3322</v>
      </c>
      <c r="E383" s="523">
        <v>43240</v>
      </c>
      <c r="F383" s="524">
        <v>2</v>
      </c>
      <c r="G383" s="524">
        <v>5</v>
      </c>
    </row>
    <row r="384" spans="1:7">
      <c r="A384" s="450" t="s">
        <v>123</v>
      </c>
      <c r="B384" s="522">
        <v>15</v>
      </c>
      <c r="C384" s="450" t="s">
        <v>1558</v>
      </c>
      <c r="D384" s="522" t="s">
        <v>3322</v>
      </c>
      <c r="E384" s="523">
        <v>43240</v>
      </c>
      <c r="F384" s="524">
        <v>1</v>
      </c>
      <c r="G384" s="524">
        <v>6</v>
      </c>
    </row>
    <row r="385" spans="1:7">
      <c r="A385" s="450" t="s">
        <v>123</v>
      </c>
      <c r="B385" s="522"/>
      <c r="C385" s="450"/>
      <c r="D385" s="522"/>
      <c r="E385" s="523"/>
      <c r="F385" s="525">
        <v>8</v>
      </c>
      <c r="G385" s="524"/>
    </row>
    <row r="386" spans="1:7">
      <c r="A386" s="450" t="s">
        <v>93</v>
      </c>
      <c r="B386" s="522">
        <v>15</v>
      </c>
      <c r="C386" s="450" t="s">
        <v>1558</v>
      </c>
      <c r="D386" s="522" t="s">
        <v>3323</v>
      </c>
      <c r="E386" s="523">
        <v>43163</v>
      </c>
      <c r="F386" s="525">
        <v>6</v>
      </c>
      <c r="G386" s="524">
        <v>1</v>
      </c>
    </row>
    <row r="387" spans="1:7">
      <c r="A387" s="450" t="s">
        <v>125</v>
      </c>
      <c r="B387" s="522">
        <v>15</v>
      </c>
      <c r="C387" s="450" t="s">
        <v>1558</v>
      </c>
      <c r="D387" s="522" t="s">
        <v>3321</v>
      </c>
      <c r="E387" s="523">
        <v>42988</v>
      </c>
      <c r="F387" s="524">
        <v>4</v>
      </c>
      <c r="G387" s="524">
        <v>3</v>
      </c>
    </row>
    <row r="388" spans="1:7">
      <c r="A388" s="450" t="s">
        <v>125</v>
      </c>
      <c r="B388" s="522">
        <v>15</v>
      </c>
      <c r="C388" s="450" t="s">
        <v>1558</v>
      </c>
      <c r="D388" s="522" t="s">
        <v>3321</v>
      </c>
      <c r="E388" s="523">
        <v>42988</v>
      </c>
      <c r="F388" s="524">
        <v>1</v>
      </c>
      <c r="G388" s="524">
        <v>6</v>
      </c>
    </row>
    <row r="389" spans="1:7">
      <c r="A389" s="450" t="s">
        <v>125</v>
      </c>
      <c r="B389" s="522"/>
      <c r="C389" s="450"/>
      <c r="D389" s="522"/>
      <c r="E389" s="523"/>
      <c r="F389" s="525">
        <v>5</v>
      </c>
      <c r="G389" s="524"/>
    </row>
    <row r="390" spans="1:7">
      <c r="A390" s="450" t="s">
        <v>139</v>
      </c>
      <c r="B390" s="522">
        <v>15</v>
      </c>
      <c r="C390" s="450" t="s">
        <v>1558</v>
      </c>
      <c r="D390" s="522" t="s">
        <v>3323</v>
      </c>
      <c r="E390" s="523">
        <v>43163</v>
      </c>
      <c r="F390" s="524">
        <v>4</v>
      </c>
      <c r="G390" s="524">
        <v>3</v>
      </c>
    </row>
    <row r="391" spans="1:7">
      <c r="A391" s="450" t="s">
        <v>139</v>
      </c>
      <c r="B391" s="522">
        <v>15</v>
      </c>
      <c r="C391" s="450" t="s">
        <v>1558</v>
      </c>
      <c r="D391" s="522" t="s">
        <v>3323</v>
      </c>
      <c r="E391" s="523">
        <v>43163</v>
      </c>
      <c r="F391" s="524">
        <v>1</v>
      </c>
      <c r="G391" s="524">
        <v>6</v>
      </c>
    </row>
    <row r="392" spans="1:7">
      <c r="A392" s="450" t="s">
        <v>139</v>
      </c>
      <c r="B392" s="522"/>
      <c r="C392" s="450"/>
      <c r="D392" s="522"/>
      <c r="E392" s="523"/>
      <c r="F392" s="525">
        <v>5</v>
      </c>
      <c r="G392" s="524"/>
    </row>
    <row r="393" spans="1:7">
      <c r="A393" s="450" t="s">
        <v>126</v>
      </c>
      <c r="B393" s="522">
        <v>15</v>
      </c>
      <c r="C393" s="450" t="s">
        <v>1558</v>
      </c>
      <c r="D393" s="522" t="s">
        <v>3322</v>
      </c>
      <c r="E393" s="523">
        <v>43240</v>
      </c>
      <c r="F393" s="525">
        <v>5</v>
      </c>
      <c r="G393" s="524">
        <v>2</v>
      </c>
    </row>
    <row r="394" spans="1:7">
      <c r="A394" s="450" t="s">
        <v>568</v>
      </c>
      <c r="B394" s="522">
        <v>15</v>
      </c>
      <c r="C394" s="450" t="s">
        <v>1558</v>
      </c>
      <c r="D394" s="522" t="s">
        <v>3321</v>
      </c>
      <c r="E394" s="523">
        <v>42988</v>
      </c>
      <c r="F394" s="525">
        <v>5</v>
      </c>
      <c r="G394" s="524">
        <v>2</v>
      </c>
    </row>
    <row r="395" spans="1:7">
      <c r="A395" s="450" t="s">
        <v>1634</v>
      </c>
      <c r="B395" s="522">
        <v>15</v>
      </c>
      <c r="C395" s="450" t="s">
        <v>1558</v>
      </c>
      <c r="D395" s="522" t="s">
        <v>3322</v>
      </c>
      <c r="E395" s="523">
        <v>43240</v>
      </c>
      <c r="F395" s="525">
        <v>4</v>
      </c>
      <c r="G395" s="524">
        <v>3</v>
      </c>
    </row>
    <row r="396" spans="1:7">
      <c r="A396" s="450" t="s">
        <v>3313</v>
      </c>
      <c r="B396" s="522">
        <v>15</v>
      </c>
      <c r="C396" s="450" t="s">
        <v>1558</v>
      </c>
      <c r="D396" s="522" t="s">
        <v>3322</v>
      </c>
      <c r="E396" s="523">
        <v>43240</v>
      </c>
      <c r="F396" s="525">
        <v>3</v>
      </c>
      <c r="G396" s="524">
        <v>4</v>
      </c>
    </row>
    <row r="397" spans="1:7">
      <c r="A397" s="450" t="s">
        <v>3333</v>
      </c>
      <c r="B397" s="522">
        <v>15</v>
      </c>
      <c r="C397" s="450" t="s">
        <v>1558</v>
      </c>
      <c r="D397" s="522" t="s">
        <v>3321</v>
      </c>
      <c r="E397" s="523">
        <v>42988</v>
      </c>
      <c r="F397" s="525">
        <v>3</v>
      </c>
      <c r="G397" s="524">
        <v>4</v>
      </c>
    </row>
    <row r="398" spans="1:7">
      <c r="A398" s="450" t="s">
        <v>194</v>
      </c>
      <c r="B398" s="522">
        <v>15</v>
      </c>
      <c r="C398" s="450" t="s">
        <v>1558</v>
      </c>
      <c r="D398" s="522" t="s">
        <v>3321</v>
      </c>
      <c r="E398" s="523">
        <v>42988</v>
      </c>
      <c r="F398" s="525">
        <v>2</v>
      </c>
      <c r="G398" s="524">
        <v>5</v>
      </c>
    </row>
    <row r="399" spans="1:7">
      <c r="A399" s="450" t="s">
        <v>116</v>
      </c>
      <c r="B399" s="522">
        <v>15</v>
      </c>
      <c r="C399" s="450" t="s">
        <v>1558</v>
      </c>
      <c r="D399" s="522" t="s">
        <v>3323</v>
      </c>
      <c r="E399" s="523">
        <v>43163</v>
      </c>
      <c r="F399" s="525">
        <v>2</v>
      </c>
      <c r="G399" s="524">
        <v>5</v>
      </c>
    </row>
    <row r="400" spans="1:7">
      <c r="A400" s="450"/>
      <c r="B400" s="522"/>
      <c r="C400" s="450"/>
      <c r="D400" s="522"/>
      <c r="E400" s="523"/>
      <c r="F400" s="524"/>
      <c r="G400" s="524"/>
    </row>
    <row r="401" spans="1:7">
      <c r="A401" s="744" t="s">
        <v>44</v>
      </c>
      <c r="B401" s="739" t="s">
        <v>3320</v>
      </c>
      <c r="C401" s="744" t="s">
        <v>1539</v>
      </c>
      <c r="D401" s="739" t="s">
        <v>1540</v>
      </c>
      <c r="E401" s="745" t="s">
        <v>1541</v>
      </c>
      <c r="F401" s="740" t="s">
        <v>1543</v>
      </c>
      <c r="G401" s="740" t="s">
        <v>1542</v>
      </c>
    </row>
    <row r="402" spans="1:7">
      <c r="A402" s="450" t="s">
        <v>1135</v>
      </c>
      <c r="B402" s="522">
        <v>16</v>
      </c>
      <c r="C402" s="450" t="s">
        <v>1559</v>
      </c>
      <c r="D402" s="522" t="s">
        <v>3321</v>
      </c>
      <c r="E402" s="523">
        <v>42988</v>
      </c>
      <c r="F402" s="524">
        <v>5</v>
      </c>
      <c r="G402" s="524">
        <v>2</v>
      </c>
    </row>
    <row r="403" spans="1:7">
      <c r="A403" s="450" t="s">
        <v>1135</v>
      </c>
      <c r="B403" s="522">
        <v>16</v>
      </c>
      <c r="C403" s="450" t="s">
        <v>1559</v>
      </c>
      <c r="D403" s="522" t="s">
        <v>3323</v>
      </c>
      <c r="E403" s="523">
        <v>43163</v>
      </c>
      <c r="F403" s="524">
        <v>4</v>
      </c>
      <c r="G403" s="524">
        <v>3</v>
      </c>
    </row>
    <row r="404" spans="1:7">
      <c r="A404" s="450" t="s">
        <v>1135</v>
      </c>
      <c r="B404" s="522">
        <v>16</v>
      </c>
      <c r="C404" s="450" t="s">
        <v>1559</v>
      </c>
      <c r="D404" s="522" t="s">
        <v>3322</v>
      </c>
      <c r="E404" s="523">
        <v>43240</v>
      </c>
      <c r="F404" s="524">
        <v>5</v>
      </c>
      <c r="G404" s="524">
        <v>2</v>
      </c>
    </row>
    <row r="405" spans="1:7">
      <c r="A405" s="450" t="s">
        <v>1135</v>
      </c>
      <c r="B405" s="522">
        <v>16</v>
      </c>
      <c r="C405" s="450" t="s">
        <v>1559</v>
      </c>
      <c r="D405" s="522" t="s">
        <v>3322</v>
      </c>
      <c r="E405" s="523">
        <v>43240</v>
      </c>
      <c r="F405" s="524">
        <v>1</v>
      </c>
      <c r="G405" s="524">
        <v>6</v>
      </c>
    </row>
    <row r="406" spans="1:7">
      <c r="A406" s="450" t="s">
        <v>1135</v>
      </c>
      <c r="B406" s="522">
        <v>16</v>
      </c>
      <c r="C406" s="450" t="s">
        <v>1559</v>
      </c>
      <c r="D406" s="522" t="s">
        <v>78</v>
      </c>
      <c r="E406" s="523">
        <v>43247</v>
      </c>
      <c r="F406" s="524">
        <v>4</v>
      </c>
      <c r="G406" s="524">
        <v>3</v>
      </c>
    </row>
    <row r="407" spans="1:7">
      <c r="A407" s="450" t="s">
        <v>1135</v>
      </c>
      <c r="B407" s="522"/>
      <c r="C407" s="450"/>
      <c r="D407" s="522"/>
      <c r="E407" s="523"/>
      <c r="F407" s="525">
        <v>19</v>
      </c>
      <c r="G407" s="524"/>
    </row>
    <row r="408" spans="1:7">
      <c r="A408" s="450" t="s">
        <v>95</v>
      </c>
      <c r="B408" s="522">
        <v>16</v>
      </c>
      <c r="C408" s="450" t="s">
        <v>1559</v>
      </c>
      <c r="D408" s="522" t="s">
        <v>3321</v>
      </c>
      <c r="E408" s="523">
        <v>42988</v>
      </c>
      <c r="F408" s="524">
        <v>6</v>
      </c>
      <c r="G408" s="524">
        <v>1</v>
      </c>
    </row>
    <row r="409" spans="1:7">
      <c r="A409" s="450" t="s">
        <v>95</v>
      </c>
      <c r="B409" s="522">
        <v>16</v>
      </c>
      <c r="C409" s="450" t="s">
        <v>1559</v>
      </c>
      <c r="D409" s="522" t="s">
        <v>3321</v>
      </c>
      <c r="E409" s="523">
        <v>42988</v>
      </c>
      <c r="F409" s="524">
        <v>4</v>
      </c>
      <c r="G409" s="524">
        <v>3</v>
      </c>
    </row>
    <row r="410" spans="1:7">
      <c r="A410" s="450" t="s">
        <v>95</v>
      </c>
      <c r="B410" s="522"/>
      <c r="C410" s="450"/>
      <c r="D410" s="522"/>
      <c r="E410" s="523"/>
      <c r="F410" s="525">
        <v>10</v>
      </c>
      <c r="G410" s="524"/>
    </row>
    <row r="411" spans="1:7">
      <c r="A411" s="450" t="s">
        <v>101</v>
      </c>
      <c r="B411" s="522">
        <v>16</v>
      </c>
      <c r="C411" s="450" t="s">
        <v>1559</v>
      </c>
      <c r="D411" s="522" t="s">
        <v>3322</v>
      </c>
      <c r="E411" s="523">
        <v>43240</v>
      </c>
      <c r="F411" s="451">
        <v>6</v>
      </c>
      <c r="G411" s="524">
        <v>1</v>
      </c>
    </row>
    <row r="412" spans="1:7">
      <c r="A412" s="450" t="s">
        <v>101</v>
      </c>
      <c r="B412" s="522">
        <v>16</v>
      </c>
      <c r="C412" s="450" t="s">
        <v>1559</v>
      </c>
      <c r="D412" s="522" t="s">
        <v>78</v>
      </c>
      <c r="E412" s="523">
        <v>43247</v>
      </c>
      <c r="F412" s="451">
        <v>3</v>
      </c>
      <c r="G412" s="524">
        <v>4</v>
      </c>
    </row>
    <row r="413" spans="1:7">
      <c r="A413" s="450"/>
      <c r="B413" s="522"/>
      <c r="C413" s="450"/>
      <c r="D413" s="522"/>
      <c r="E413" s="523"/>
      <c r="F413" s="525">
        <v>9</v>
      </c>
      <c r="G413" s="524"/>
    </row>
    <row r="414" spans="1:7">
      <c r="A414" s="450" t="s">
        <v>198</v>
      </c>
      <c r="B414" s="522">
        <v>16</v>
      </c>
      <c r="C414" s="450" t="s">
        <v>1559</v>
      </c>
      <c r="D414" s="522" t="s">
        <v>3323</v>
      </c>
      <c r="E414" s="523">
        <v>43163</v>
      </c>
      <c r="F414" s="524">
        <v>2</v>
      </c>
      <c r="G414" s="524">
        <v>5</v>
      </c>
    </row>
    <row r="415" spans="1:7">
      <c r="A415" s="450" t="s">
        <v>198</v>
      </c>
      <c r="B415" s="522">
        <v>16</v>
      </c>
      <c r="C415" s="450" t="s">
        <v>1559</v>
      </c>
      <c r="D415" s="522" t="s">
        <v>3322</v>
      </c>
      <c r="E415" s="523">
        <v>43240</v>
      </c>
      <c r="F415" s="524">
        <v>4</v>
      </c>
      <c r="G415" s="524">
        <v>3</v>
      </c>
    </row>
    <row r="416" spans="1:7">
      <c r="A416" s="450" t="s">
        <v>198</v>
      </c>
      <c r="B416" s="522"/>
      <c r="C416" s="450"/>
      <c r="D416" s="522"/>
      <c r="E416" s="523"/>
      <c r="F416" s="525">
        <v>6</v>
      </c>
      <c r="G416" s="524"/>
    </row>
    <row r="417" spans="1:7">
      <c r="A417" s="450" t="s">
        <v>92</v>
      </c>
      <c r="B417" s="522">
        <v>16</v>
      </c>
      <c r="C417" s="450" t="s">
        <v>1559</v>
      </c>
      <c r="D417" s="522" t="s">
        <v>3323</v>
      </c>
      <c r="E417" s="523">
        <v>43163</v>
      </c>
      <c r="F417" s="525">
        <v>6</v>
      </c>
      <c r="G417" s="524">
        <v>1</v>
      </c>
    </row>
    <row r="418" spans="1:7">
      <c r="A418" s="450" t="s">
        <v>3313</v>
      </c>
      <c r="B418" s="522">
        <v>16</v>
      </c>
      <c r="C418" s="450" t="s">
        <v>1559</v>
      </c>
      <c r="D418" s="522" t="s">
        <v>3323</v>
      </c>
      <c r="E418" s="523">
        <v>43163</v>
      </c>
      <c r="F418" s="525">
        <v>5</v>
      </c>
      <c r="G418" s="524">
        <v>2</v>
      </c>
    </row>
    <row r="419" spans="1:7">
      <c r="A419" s="450" t="s">
        <v>167</v>
      </c>
      <c r="B419" s="522">
        <v>16</v>
      </c>
      <c r="C419" s="450" t="s">
        <v>1559</v>
      </c>
      <c r="D419" s="522" t="s">
        <v>3321</v>
      </c>
      <c r="E419" s="523">
        <v>42988</v>
      </c>
      <c r="F419" s="525">
        <v>3</v>
      </c>
      <c r="G419" s="524">
        <v>4</v>
      </c>
    </row>
    <row r="420" spans="1:7">
      <c r="A420" s="450" t="s">
        <v>195</v>
      </c>
      <c r="B420" s="522">
        <v>16</v>
      </c>
      <c r="C420" s="450" t="s">
        <v>1559</v>
      </c>
      <c r="D420" s="522" t="s">
        <v>3322</v>
      </c>
      <c r="E420" s="523">
        <v>43240</v>
      </c>
      <c r="F420" s="525">
        <v>3</v>
      </c>
      <c r="G420" s="524">
        <v>4</v>
      </c>
    </row>
    <row r="421" spans="1:7">
      <c r="A421" s="450" t="s">
        <v>3316</v>
      </c>
      <c r="B421" s="522">
        <v>16</v>
      </c>
      <c r="C421" s="450" t="s">
        <v>1559</v>
      </c>
      <c r="D421" s="522" t="s">
        <v>3323</v>
      </c>
      <c r="E421" s="523">
        <v>43163</v>
      </c>
      <c r="F421" s="525">
        <v>3</v>
      </c>
      <c r="G421" s="524">
        <v>4</v>
      </c>
    </row>
    <row r="422" spans="1:7">
      <c r="A422" s="450" t="s">
        <v>186</v>
      </c>
      <c r="B422" s="522">
        <v>16</v>
      </c>
      <c r="C422" s="450" t="s">
        <v>1559</v>
      </c>
      <c r="D422" s="522" t="s">
        <v>3321</v>
      </c>
      <c r="E422" s="523">
        <v>42988</v>
      </c>
      <c r="F422" s="525">
        <v>2</v>
      </c>
      <c r="G422" s="524">
        <v>5</v>
      </c>
    </row>
    <row r="423" spans="1:7">
      <c r="A423" s="450" t="s">
        <v>131</v>
      </c>
      <c r="B423" s="522">
        <v>16</v>
      </c>
      <c r="C423" s="450" t="s">
        <v>1559</v>
      </c>
      <c r="D423" s="522" t="s">
        <v>3322</v>
      </c>
      <c r="E423" s="523">
        <v>43240</v>
      </c>
      <c r="F423" s="525">
        <v>2</v>
      </c>
      <c r="G423" s="524">
        <v>5</v>
      </c>
    </row>
    <row r="424" spans="1:7">
      <c r="A424" s="450" t="s">
        <v>3334</v>
      </c>
      <c r="B424" s="522">
        <v>16</v>
      </c>
      <c r="C424" s="450" t="s">
        <v>1559</v>
      </c>
      <c r="D424" s="522" t="s">
        <v>3321</v>
      </c>
      <c r="E424" s="523">
        <v>42988</v>
      </c>
      <c r="F424" s="525">
        <v>1</v>
      </c>
      <c r="G424" s="524">
        <v>6</v>
      </c>
    </row>
    <row r="425" spans="1:7">
      <c r="A425" s="450" t="s">
        <v>998</v>
      </c>
      <c r="B425" s="522">
        <v>16</v>
      </c>
      <c r="C425" s="450" t="s">
        <v>1559</v>
      </c>
      <c r="D425" s="522" t="s">
        <v>3323</v>
      </c>
      <c r="E425" s="523">
        <v>43163</v>
      </c>
      <c r="F425" s="525">
        <v>1</v>
      </c>
      <c r="G425" s="524">
        <v>6</v>
      </c>
    </row>
    <row r="426" spans="1:7">
      <c r="A426" s="450"/>
      <c r="B426" s="522"/>
      <c r="C426" s="450"/>
      <c r="D426" s="522"/>
      <c r="E426" s="523"/>
      <c r="F426" s="524"/>
      <c r="G426" s="524"/>
    </row>
    <row r="427" spans="1:7">
      <c r="A427" s="744" t="s">
        <v>44</v>
      </c>
      <c r="B427" s="739" t="s">
        <v>3320</v>
      </c>
      <c r="C427" s="744" t="s">
        <v>1539</v>
      </c>
      <c r="D427" s="739" t="s">
        <v>1540</v>
      </c>
      <c r="E427" s="745" t="s">
        <v>1541</v>
      </c>
      <c r="F427" s="740" t="s">
        <v>1543</v>
      </c>
      <c r="G427" s="740" t="s">
        <v>1542</v>
      </c>
    </row>
    <row r="428" spans="1:7">
      <c r="A428" s="450" t="s">
        <v>1135</v>
      </c>
      <c r="B428" s="522">
        <v>17</v>
      </c>
      <c r="C428" s="450" t="s">
        <v>1560</v>
      </c>
      <c r="D428" s="522" t="s">
        <v>3321</v>
      </c>
      <c r="E428" s="523">
        <v>42988</v>
      </c>
      <c r="F428" s="524">
        <v>4</v>
      </c>
      <c r="G428" s="524">
        <v>3</v>
      </c>
    </row>
    <row r="429" spans="1:7">
      <c r="A429" s="450" t="s">
        <v>1135</v>
      </c>
      <c r="B429" s="522">
        <v>17</v>
      </c>
      <c r="C429" s="450" t="s">
        <v>1560</v>
      </c>
      <c r="D429" s="522" t="s">
        <v>3321</v>
      </c>
      <c r="E429" s="523">
        <v>42988</v>
      </c>
      <c r="F429" s="524">
        <v>3</v>
      </c>
      <c r="G429" s="524">
        <v>4</v>
      </c>
    </row>
    <row r="430" spans="1:7">
      <c r="A430" s="450" t="s">
        <v>1135</v>
      </c>
      <c r="B430" s="522">
        <v>17</v>
      </c>
      <c r="C430" s="450" t="s">
        <v>1560</v>
      </c>
      <c r="D430" s="522" t="s">
        <v>3323</v>
      </c>
      <c r="E430" s="523">
        <v>43163</v>
      </c>
      <c r="F430" s="524">
        <v>3</v>
      </c>
      <c r="G430" s="524">
        <v>4</v>
      </c>
    </row>
    <row r="431" spans="1:7">
      <c r="A431" s="450" t="s">
        <v>1135</v>
      </c>
      <c r="B431" s="522">
        <v>17</v>
      </c>
      <c r="C431" s="450" t="s">
        <v>1560</v>
      </c>
      <c r="D431" s="522" t="s">
        <v>3322</v>
      </c>
      <c r="E431" s="523">
        <v>43240</v>
      </c>
      <c r="F431" s="524">
        <v>2</v>
      </c>
      <c r="G431" s="524">
        <v>5</v>
      </c>
    </row>
    <row r="432" spans="1:7">
      <c r="A432" s="450" t="s">
        <v>1135</v>
      </c>
      <c r="B432" s="522">
        <v>17</v>
      </c>
      <c r="C432" s="450" t="s">
        <v>1560</v>
      </c>
      <c r="D432" s="522" t="s">
        <v>3322</v>
      </c>
      <c r="E432" s="523">
        <v>43240</v>
      </c>
      <c r="F432" s="524">
        <v>1</v>
      </c>
      <c r="G432" s="524">
        <v>6</v>
      </c>
    </row>
    <row r="433" spans="1:7">
      <c r="A433" s="450" t="s">
        <v>1135</v>
      </c>
      <c r="B433" s="522"/>
      <c r="C433" s="450"/>
      <c r="D433" s="522"/>
      <c r="E433" s="523"/>
      <c r="F433" s="525">
        <v>13</v>
      </c>
      <c r="G433" s="524"/>
    </row>
    <row r="434" spans="1:7">
      <c r="A434" s="450" t="s">
        <v>92</v>
      </c>
      <c r="B434" s="522">
        <v>17</v>
      </c>
      <c r="C434" s="450" t="s">
        <v>1560</v>
      </c>
      <c r="D434" s="522" t="s">
        <v>3322</v>
      </c>
      <c r="E434" s="523">
        <v>43240</v>
      </c>
      <c r="F434" s="524">
        <v>6</v>
      </c>
      <c r="G434" s="524">
        <v>1</v>
      </c>
    </row>
    <row r="435" spans="1:7">
      <c r="A435" s="450" t="s">
        <v>92</v>
      </c>
      <c r="B435" s="522">
        <v>17</v>
      </c>
      <c r="C435" s="450" t="s">
        <v>1560</v>
      </c>
      <c r="D435" s="522" t="s">
        <v>3322</v>
      </c>
      <c r="E435" s="523">
        <v>43240</v>
      </c>
      <c r="F435" s="524">
        <v>3</v>
      </c>
      <c r="G435" s="524">
        <v>4</v>
      </c>
    </row>
    <row r="436" spans="1:7">
      <c r="A436" s="450" t="s">
        <v>92</v>
      </c>
      <c r="B436" s="522">
        <v>18</v>
      </c>
      <c r="C436" s="450" t="s">
        <v>3335</v>
      </c>
      <c r="D436" s="522" t="s">
        <v>78</v>
      </c>
      <c r="E436" s="523">
        <v>43247</v>
      </c>
      <c r="F436" s="524">
        <v>3</v>
      </c>
      <c r="G436" s="524">
        <v>4</v>
      </c>
    </row>
    <row r="437" spans="1:7">
      <c r="A437" s="450" t="s">
        <v>92</v>
      </c>
      <c r="B437" s="522">
        <v>18</v>
      </c>
      <c r="C437" s="450" t="s">
        <v>3335</v>
      </c>
      <c r="D437" s="522" t="s">
        <v>78</v>
      </c>
      <c r="E437" s="523">
        <v>43247</v>
      </c>
      <c r="F437" s="524">
        <v>6</v>
      </c>
      <c r="G437" s="524">
        <v>1</v>
      </c>
    </row>
    <row r="438" spans="1:7">
      <c r="A438" s="450" t="s">
        <v>92</v>
      </c>
      <c r="B438" s="522"/>
      <c r="C438" s="450"/>
      <c r="D438" s="522"/>
      <c r="E438" s="523"/>
      <c r="F438" s="525">
        <v>18</v>
      </c>
      <c r="G438" s="524"/>
    </row>
    <row r="439" spans="1:7">
      <c r="A439" s="450" t="s">
        <v>200</v>
      </c>
      <c r="B439" s="522">
        <v>17</v>
      </c>
      <c r="C439" s="450" t="s">
        <v>1560</v>
      </c>
      <c r="D439" s="522" t="s">
        <v>3323</v>
      </c>
      <c r="E439" s="523">
        <v>43163</v>
      </c>
      <c r="F439" s="524">
        <v>5</v>
      </c>
      <c r="G439" s="524">
        <v>2</v>
      </c>
    </row>
    <row r="440" spans="1:7">
      <c r="A440" s="450" t="s">
        <v>200</v>
      </c>
      <c r="B440" s="522">
        <v>17</v>
      </c>
      <c r="C440" s="450" t="s">
        <v>1560</v>
      </c>
      <c r="D440" s="522" t="s">
        <v>3323</v>
      </c>
      <c r="E440" s="523">
        <v>43163</v>
      </c>
      <c r="F440" s="524">
        <v>1</v>
      </c>
      <c r="G440" s="524">
        <v>6</v>
      </c>
    </row>
    <row r="441" spans="1:7">
      <c r="A441" s="450" t="s">
        <v>200</v>
      </c>
      <c r="B441" s="522"/>
      <c r="C441" s="450"/>
      <c r="D441" s="522"/>
      <c r="E441" s="523"/>
      <c r="F441" s="525">
        <v>6</v>
      </c>
      <c r="G441" s="524"/>
    </row>
    <row r="442" spans="1:7">
      <c r="A442" s="450" t="s">
        <v>117</v>
      </c>
      <c r="B442" s="522">
        <v>17</v>
      </c>
      <c r="C442" s="450" t="s">
        <v>1560</v>
      </c>
      <c r="D442" s="522" t="s">
        <v>3323</v>
      </c>
      <c r="E442" s="523">
        <v>43163</v>
      </c>
      <c r="F442" s="525">
        <v>6</v>
      </c>
      <c r="G442" s="524">
        <v>1</v>
      </c>
    </row>
    <row r="443" spans="1:7">
      <c r="A443" s="450" t="s">
        <v>122</v>
      </c>
      <c r="B443" s="522">
        <v>17</v>
      </c>
      <c r="C443" s="450" t="s">
        <v>1560</v>
      </c>
      <c r="D443" s="522" t="s">
        <v>3321</v>
      </c>
      <c r="E443" s="523">
        <v>42988</v>
      </c>
      <c r="F443" s="525">
        <v>6</v>
      </c>
      <c r="G443" s="524">
        <v>1</v>
      </c>
    </row>
    <row r="444" spans="1:7">
      <c r="A444" s="450" t="s">
        <v>90</v>
      </c>
      <c r="B444" s="522">
        <v>17</v>
      </c>
      <c r="C444" s="450" t="s">
        <v>1560</v>
      </c>
      <c r="D444" s="522" t="s">
        <v>3322</v>
      </c>
      <c r="E444" s="523">
        <v>43240</v>
      </c>
      <c r="F444" s="525">
        <v>5</v>
      </c>
      <c r="G444" s="524">
        <v>2</v>
      </c>
    </row>
    <row r="445" spans="1:7">
      <c r="A445" s="450" t="s">
        <v>110</v>
      </c>
      <c r="B445" s="522">
        <v>17</v>
      </c>
      <c r="C445" s="450" t="s">
        <v>1560</v>
      </c>
      <c r="D445" s="522" t="s">
        <v>3321</v>
      </c>
      <c r="E445" s="523">
        <v>42988</v>
      </c>
      <c r="F445" s="525">
        <v>5</v>
      </c>
      <c r="G445" s="524">
        <v>2</v>
      </c>
    </row>
    <row r="446" spans="1:7">
      <c r="A446" s="450" t="s">
        <v>176</v>
      </c>
      <c r="B446" s="522">
        <v>17</v>
      </c>
      <c r="C446" s="450" t="s">
        <v>1560</v>
      </c>
      <c r="D446" s="522" t="s">
        <v>3323</v>
      </c>
      <c r="E446" s="523">
        <v>43163</v>
      </c>
      <c r="F446" s="525">
        <v>4</v>
      </c>
      <c r="G446" s="524">
        <v>3</v>
      </c>
    </row>
    <row r="447" spans="1:7">
      <c r="A447" s="450" t="s">
        <v>1599</v>
      </c>
      <c r="B447" s="522">
        <v>17</v>
      </c>
      <c r="C447" s="450" t="s">
        <v>1560</v>
      </c>
      <c r="D447" s="522" t="s">
        <v>3322</v>
      </c>
      <c r="E447" s="523">
        <v>43240</v>
      </c>
      <c r="F447" s="525">
        <v>4</v>
      </c>
      <c r="G447" s="524">
        <v>3</v>
      </c>
    </row>
    <row r="448" spans="1:7">
      <c r="A448" s="450" t="s">
        <v>95</v>
      </c>
      <c r="B448" s="522">
        <v>17</v>
      </c>
      <c r="C448" s="450" t="s">
        <v>1560</v>
      </c>
      <c r="D448" s="522" t="s">
        <v>3321</v>
      </c>
      <c r="E448" s="523">
        <v>42988</v>
      </c>
      <c r="F448" s="525">
        <v>2</v>
      </c>
      <c r="G448" s="524">
        <v>5</v>
      </c>
    </row>
    <row r="449" spans="1:7">
      <c r="A449" s="450" t="s">
        <v>568</v>
      </c>
      <c r="B449" s="522">
        <v>17</v>
      </c>
      <c r="C449" s="450" t="s">
        <v>1560</v>
      </c>
      <c r="D449" s="522" t="s">
        <v>3323</v>
      </c>
      <c r="E449" s="523">
        <v>43163</v>
      </c>
      <c r="F449" s="525">
        <v>2</v>
      </c>
      <c r="G449" s="524">
        <v>5</v>
      </c>
    </row>
    <row r="450" spans="1:7">
      <c r="A450" s="450" t="s">
        <v>3306</v>
      </c>
      <c r="B450" s="522">
        <v>17</v>
      </c>
      <c r="C450" s="450" t="s">
        <v>1560</v>
      </c>
      <c r="D450" s="522" t="s">
        <v>3321</v>
      </c>
      <c r="E450" s="523">
        <v>42988</v>
      </c>
      <c r="F450" s="525">
        <v>1</v>
      </c>
      <c r="G450" s="524">
        <v>6</v>
      </c>
    </row>
    <row r="451" spans="1:7" s="74" customFormat="1">
      <c r="A451" s="528"/>
      <c r="B451" s="529"/>
      <c r="C451" s="528"/>
      <c r="D451" s="529"/>
      <c r="E451" s="530"/>
      <c r="F451" s="531"/>
      <c r="G451" s="531"/>
    </row>
    <row r="452" spans="1:7">
      <c r="A452" s="744" t="s">
        <v>44</v>
      </c>
      <c r="B452" s="739" t="s">
        <v>3320</v>
      </c>
      <c r="C452" s="744" t="s">
        <v>1539</v>
      </c>
      <c r="D452" s="739" t="s">
        <v>1540</v>
      </c>
      <c r="E452" s="745" t="s">
        <v>1541</v>
      </c>
      <c r="F452" s="740" t="s">
        <v>1543</v>
      </c>
      <c r="G452" s="740" t="s">
        <v>1542</v>
      </c>
    </row>
    <row r="453" spans="1:7">
      <c r="A453" s="450" t="s">
        <v>123</v>
      </c>
      <c r="B453" s="522">
        <v>18</v>
      </c>
      <c r="C453" s="450" t="s">
        <v>1561</v>
      </c>
      <c r="D453" s="522" t="s">
        <v>3321</v>
      </c>
      <c r="E453" s="523">
        <v>42988</v>
      </c>
      <c r="F453" s="524">
        <v>5</v>
      </c>
      <c r="G453" s="524">
        <v>2</v>
      </c>
    </row>
    <row r="454" spans="1:7">
      <c r="A454" s="450" t="s">
        <v>123</v>
      </c>
      <c r="B454" s="522">
        <v>18</v>
      </c>
      <c r="C454" s="450" t="s">
        <v>1561</v>
      </c>
      <c r="D454" s="522" t="s">
        <v>3321</v>
      </c>
      <c r="E454" s="523">
        <v>42988</v>
      </c>
      <c r="F454" s="524">
        <v>1</v>
      </c>
      <c r="G454" s="524">
        <v>6</v>
      </c>
    </row>
    <row r="455" spans="1:7">
      <c r="A455" s="450" t="s">
        <v>123</v>
      </c>
      <c r="B455" s="522">
        <v>18</v>
      </c>
      <c r="C455" s="450" t="s">
        <v>1561</v>
      </c>
      <c r="D455" s="522" t="s">
        <v>3322</v>
      </c>
      <c r="E455" s="523">
        <v>43240</v>
      </c>
      <c r="F455" s="524">
        <v>6</v>
      </c>
      <c r="G455" s="524">
        <v>1</v>
      </c>
    </row>
    <row r="456" spans="1:7">
      <c r="A456" s="450" t="s">
        <v>123</v>
      </c>
      <c r="B456" s="522">
        <v>18</v>
      </c>
      <c r="C456" s="450" t="s">
        <v>1561</v>
      </c>
      <c r="D456" s="522" t="s">
        <v>3322</v>
      </c>
      <c r="E456" s="523">
        <v>43240</v>
      </c>
      <c r="F456" s="524">
        <v>4</v>
      </c>
      <c r="G456" s="524">
        <v>3</v>
      </c>
    </row>
    <row r="457" spans="1:7">
      <c r="A457" s="450" t="s">
        <v>123</v>
      </c>
      <c r="B457" s="522">
        <v>18</v>
      </c>
      <c r="C457" s="450" t="s">
        <v>1561</v>
      </c>
      <c r="D457" s="522" t="s">
        <v>3322</v>
      </c>
      <c r="E457" s="523">
        <v>43240</v>
      </c>
      <c r="F457" s="524">
        <v>2</v>
      </c>
      <c r="G457" s="524">
        <v>5</v>
      </c>
    </row>
    <row r="458" spans="1:7">
      <c r="A458" s="450" t="s">
        <v>123</v>
      </c>
      <c r="B458" s="522">
        <v>18</v>
      </c>
      <c r="C458" s="450" t="s">
        <v>1561</v>
      </c>
      <c r="D458" s="522" t="s">
        <v>78</v>
      </c>
      <c r="E458" s="523">
        <v>43247</v>
      </c>
      <c r="F458" s="524">
        <v>5</v>
      </c>
      <c r="G458" s="524">
        <v>2</v>
      </c>
    </row>
    <row r="459" spans="1:7">
      <c r="A459" s="450" t="s">
        <v>123</v>
      </c>
      <c r="B459" s="522">
        <v>18</v>
      </c>
      <c r="C459" s="450" t="s">
        <v>1561</v>
      </c>
      <c r="D459" s="522" t="s">
        <v>78</v>
      </c>
      <c r="E459" s="523">
        <v>43247</v>
      </c>
      <c r="F459" s="524">
        <v>3</v>
      </c>
      <c r="G459" s="524">
        <v>4</v>
      </c>
    </row>
    <row r="460" spans="1:7">
      <c r="A460" s="450" t="s">
        <v>123</v>
      </c>
      <c r="B460" s="522"/>
      <c r="C460" s="450"/>
      <c r="D460" s="522"/>
      <c r="E460" s="523"/>
      <c r="F460" s="525">
        <v>26</v>
      </c>
      <c r="G460" s="524"/>
    </row>
    <row r="461" spans="1:7">
      <c r="A461" s="450" t="s">
        <v>122</v>
      </c>
      <c r="B461" s="522">
        <v>18</v>
      </c>
      <c r="C461" s="450" t="s">
        <v>1561</v>
      </c>
      <c r="D461" s="522" t="s">
        <v>3322</v>
      </c>
      <c r="E461" s="523">
        <v>43240</v>
      </c>
      <c r="F461" s="524">
        <v>5</v>
      </c>
      <c r="G461" s="524">
        <v>2</v>
      </c>
    </row>
    <row r="462" spans="1:7">
      <c r="A462" s="450" t="s">
        <v>122</v>
      </c>
      <c r="B462" s="522">
        <v>18</v>
      </c>
      <c r="C462" s="450" t="s">
        <v>1561</v>
      </c>
      <c r="D462" s="522" t="s">
        <v>3322</v>
      </c>
      <c r="E462" s="523">
        <v>43240</v>
      </c>
      <c r="F462" s="524">
        <v>1</v>
      </c>
      <c r="G462" s="524">
        <v>6</v>
      </c>
    </row>
    <row r="463" spans="1:7">
      <c r="A463" s="450" t="s">
        <v>122</v>
      </c>
      <c r="B463" s="522">
        <v>18</v>
      </c>
      <c r="C463" s="450" t="s">
        <v>1561</v>
      </c>
      <c r="D463" s="522" t="s">
        <v>78</v>
      </c>
      <c r="E463" s="523">
        <v>43247</v>
      </c>
      <c r="F463" s="524">
        <v>6</v>
      </c>
      <c r="G463" s="524">
        <v>1</v>
      </c>
    </row>
    <row r="464" spans="1:7">
      <c r="A464" s="450" t="s">
        <v>122</v>
      </c>
      <c r="B464" s="522"/>
      <c r="C464" s="450"/>
      <c r="D464" s="522"/>
      <c r="E464" s="523"/>
      <c r="F464" s="525">
        <v>12</v>
      </c>
      <c r="G464" s="524"/>
    </row>
    <row r="465" spans="1:7">
      <c r="A465" s="450" t="s">
        <v>90</v>
      </c>
      <c r="B465" s="522">
        <v>18</v>
      </c>
      <c r="C465" s="450" t="s">
        <v>1561</v>
      </c>
      <c r="D465" s="522" t="s">
        <v>3323</v>
      </c>
      <c r="E465" s="523">
        <v>43163</v>
      </c>
      <c r="F465" s="524">
        <v>6</v>
      </c>
      <c r="G465" s="524">
        <v>1</v>
      </c>
    </row>
    <row r="466" spans="1:7">
      <c r="A466" s="450" t="s">
        <v>90</v>
      </c>
      <c r="B466" s="522">
        <v>18</v>
      </c>
      <c r="C466" s="450" t="s">
        <v>1561</v>
      </c>
      <c r="D466" s="522" t="s">
        <v>3323</v>
      </c>
      <c r="E466" s="523">
        <v>43163</v>
      </c>
      <c r="F466" s="524">
        <v>4</v>
      </c>
      <c r="G466" s="524">
        <v>3</v>
      </c>
    </row>
    <row r="467" spans="1:7">
      <c r="A467" s="450" t="s">
        <v>90</v>
      </c>
      <c r="B467" s="522">
        <v>18</v>
      </c>
      <c r="C467" s="450" t="s">
        <v>1561</v>
      </c>
      <c r="D467" s="522" t="s">
        <v>3323</v>
      </c>
      <c r="E467" s="523">
        <v>43163</v>
      </c>
      <c r="F467" s="524">
        <v>1</v>
      </c>
      <c r="G467" s="524">
        <v>6</v>
      </c>
    </row>
    <row r="468" spans="1:7">
      <c r="A468" s="450" t="s">
        <v>90</v>
      </c>
      <c r="B468" s="522"/>
      <c r="C468" s="450"/>
      <c r="D468" s="522"/>
      <c r="E468" s="523"/>
      <c r="F468" s="525">
        <v>11</v>
      </c>
      <c r="G468" s="524"/>
    </row>
    <row r="469" spans="1:7">
      <c r="A469" s="450" t="s">
        <v>998</v>
      </c>
      <c r="B469" s="522">
        <v>18</v>
      </c>
      <c r="C469" s="450" t="s">
        <v>1561</v>
      </c>
      <c r="D469" s="522" t="s">
        <v>3321</v>
      </c>
      <c r="E469" s="523">
        <v>42988</v>
      </c>
      <c r="F469" s="524">
        <v>6</v>
      </c>
      <c r="G469" s="524">
        <v>1</v>
      </c>
    </row>
    <row r="470" spans="1:7">
      <c r="A470" s="450" t="s">
        <v>998</v>
      </c>
      <c r="B470" s="522">
        <v>18</v>
      </c>
      <c r="C470" s="450" t="s">
        <v>1561</v>
      </c>
      <c r="D470" s="522" t="s">
        <v>3321</v>
      </c>
      <c r="E470" s="523">
        <v>42988</v>
      </c>
      <c r="F470" s="524">
        <v>3</v>
      </c>
      <c r="G470" s="524">
        <v>4</v>
      </c>
    </row>
    <row r="471" spans="1:7">
      <c r="A471" s="450" t="s">
        <v>998</v>
      </c>
      <c r="B471" s="522"/>
      <c r="C471" s="450"/>
      <c r="D471" s="522"/>
      <c r="E471" s="523"/>
      <c r="F471" s="525">
        <v>9</v>
      </c>
      <c r="G471" s="524"/>
    </row>
    <row r="472" spans="1:7">
      <c r="A472" s="450" t="s">
        <v>92</v>
      </c>
      <c r="B472" s="522">
        <v>18</v>
      </c>
      <c r="C472" s="450" t="s">
        <v>1561</v>
      </c>
      <c r="D472" s="522" t="s">
        <v>3321</v>
      </c>
      <c r="E472" s="523">
        <v>42988</v>
      </c>
      <c r="F472" s="524">
        <v>2</v>
      </c>
      <c r="G472" s="524">
        <v>5</v>
      </c>
    </row>
    <row r="473" spans="1:7">
      <c r="A473" s="450" t="s">
        <v>92</v>
      </c>
      <c r="B473" s="522">
        <v>18</v>
      </c>
      <c r="C473" s="450" t="s">
        <v>1561</v>
      </c>
      <c r="D473" s="522" t="s">
        <v>3322</v>
      </c>
      <c r="E473" s="523">
        <v>43240</v>
      </c>
      <c r="F473" s="524">
        <v>3</v>
      </c>
      <c r="G473" s="524">
        <v>4</v>
      </c>
    </row>
    <row r="474" spans="1:7">
      <c r="A474" s="450" t="s">
        <v>92</v>
      </c>
      <c r="B474" s="522"/>
      <c r="C474" s="450"/>
      <c r="D474" s="522"/>
      <c r="E474" s="523"/>
      <c r="F474" s="525">
        <v>5</v>
      </c>
      <c r="G474" s="524"/>
    </row>
    <row r="475" spans="1:7">
      <c r="A475" s="450" t="s">
        <v>188</v>
      </c>
      <c r="B475" s="522">
        <v>18</v>
      </c>
      <c r="C475" s="450" t="s">
        <v>1561</v>
      </c>
      <c r="D475" s="522" t="s">
        <v>3323</v>
      </c>
      <c r="E475" s="523">
        <v>43163</v>
      </c>
      <c r="F475" s="525">
        <v>5</v>
      </c>
      <c r="G475" s="524">
        <v>2</v>
      </c>
    </row>
    <row r="476" spans="1:7">
      <c r="A476" s="450" t="s">
        <v>568</v>
      </c>
      <c r="B476" s="522">
        <v>18</v>
      </c>
      <c r="C476" s="450" t="s">
        <v>1561</v>
      </c>
      <c r="D476" s="522" t="s">
        <v>3321</v>
      </c>
      <c r="E476" s="523">
        <v>42988</v>
      </c>
      <c r="F476" s="525">
        <v>4</v>
      </c>
      <c r="G476" s="524">
        <v>3</v>
      </c>
    </row>
    <row r="477" spans="1:7">
      <c r="A477" s="450" t="s">
        <v>174</v>
      </c>
      <c r="B477" s="522">
        <v>18</v>
      </c>
      <c r="C477" s="450" t="s">
        <v>1561</v>
      </c>
      <c r="D477" s="522" t="s">
        <v>3323</v>
      </c>
      <c r="E477" s="523">
        <v>43163</v>
      </c>
      <c r="F477" s="525">
        <v>3</v>
      </c>
      <c r="G477" s="524">
        <v>4</v>
      </c>
    </row>
    <row r="478" spans="1:7">
      <c r="A478" s="450" t="s">
        <v>1135</v>
      </c>
      <c r="B478" s="522">
        <v>18</v>
      </c>
      <c r="C478" s="450" t="s">
        <v>1561</v>
      </c>
      <c r="D478" s="522" t="s">
        <v>3323</v>
      </c>
      <c r="E478" s="523">
        <v>43163</v>
      </c>
      <c r="F478" s="525">
        <v>2</v>
      </c>
      <c r="G478" s="524">
        <v>5</v>
      </c>
    </row>
    <row r="479" spans="1:7" s="74" customFormat="1">
      <c r="A479" s="528"/>
      <c r="B479" s="529"/>
      <c r="C479" s="528"/>
      <c r="D479" s="529"/>
      <c r="E479" s="530"/>
      <c r="F479" s="531"/>
      <c r="G479" s="531"/>
    </row>
    <row r="480" spans="1:7">
      <c r="A480" s="744" t="s">
        <v>44</v>
      </c>
      <c r="B480" s="739" t="s">
        <v>3320</v>
      </c>
      <c r="C480" s="744" t="s">
        <v>1539</v>
      </c>
      <c r="D480" s="739" t="s">
        <v>1540</v>
      </c>
      <c r="E480" s="745" t="s">
        <v>1541</v>
      </c>
      <c r="F480" s="740" t="s">
        <v>1543</v>
      </c>
      <c r="G480" s="740" t="s">
        <v>1542</v>
      </c>
    </row>
    <row r="481" spans="1:7">
      <c r="A481" s="450" t="s">
        <v>90</v>
      </c>
      <c r="B481" s="522">
        <v>19</v>
      </c>
      <c r="C481" s="450" t="s">
        <v>1562</v>
      </c>
      <c r="D481" s="522" t="s">
        <v>3321</v>
      </c>
      <c r="E481" s="523">
        <v>42988</v>
      </c>
      <c r="F481" s="524">
        <v>6</v>
      </c>
      <c r="G481" s="524">
        <v>1</v>
      </c>
    </row>
    <row r="482" spans="1:7">
      <c r="A482" s="450" t="s">
        <v>90</v>
      </c>
      <c r="B482" s="522">
        <v>19</v>
      </c>
      <c r="C482" s="450" t="s">
        <v>1562</v>
      </c>
      <c r="D482" s="522" t="s">
        <v>3321</v>
      </c>
      <c r="E482" s="523">
        <v>42988</v>
      </c>
      <c r="F482" s="524">
        <v>5</v>
      </c>
      <c r="G482" s="524">
        <v>2</v>
      </c>
    </row>
    <row r="483" spans="1:7">
      <c r="A483" s="450" t="s">
        <v>90</v>
      </c>
      <c r="B483" s="522">
        <v>19</v>
      </c>
      <c r="C483" s="450" t="s">
        <v>1562</v>
      </c>
      <c r="D483" s="522" t="s">
        <v>3321</v>
      </c>
      <c r="E483" s="523">
        <v>42988</v>
      </c>
      <c r="F483" s="524">
        <v>3</v>
      </c>
      <c r="G483" s="524">
        <v>4</v>
      </c>
    </row>
    <row r="484" spans="1:7">
      <c r="A484" s="450" t="s">
        <v>90</v>
      </c>
      <c r="B484" s="522">
        <v>19</v>
      </c>
      <c r="C484" s="450" t="s">
        <v>1562</v>
      </c>
      <c r="D484" s="522" t="s">
        <v>3322</v>
      </c>
      <c r="E484" s="523">
        <v>43240</v>
      </c>
      <c r="F484" s="524">
        <v>6</v>
      </c>
      <c r="G484" s="524">
        <v>1</v>
      </c>
    </row>
    <row r="485" spans="1:7">
      <c r="A485" s="450" t="s">
        <v>90</v>
      </c>
      <c r="B485" s="522">
        <v>19</v>
      </c>
      <c r="C485" s="450" t="s">
        <v>1562</v>
      </c>
      <c r="D485" s="522" t="s">
        <v>78</v>
      </c>
      <c r="E485" s="523">
        <v>43247</v>
      </c>
      <c r="F485" s="524">
        <v>5</v>
      </c>
      <c r="G485" s="524">
        <v>2</v>
      </c>
    </row>
    <row r="486" spans="1:7">
      <c r="A486" s="450" t="s">
        <v>90</v>
      </c>
      <c r="B486" s="522"/>
      <c r="C486" s="450"/>
      <c r="D486" s="522"/>
      <c r="E486" s="523"/>
      <c r="F486" s="525">
        <v>25</v>
      </c>
      <c r="G486" s="524"/>
    </row>
    <row r="487" spans="1:7">
      <c r="A487" s="450" t="s">
        <v>123</v>
      </c>
      <c r="B487" s="522">
        <v>19</v>
      </c>
      <c r="C487" s="450" t="s">
        <v>1562</v>
      </c>
      <c r="D487" s="522" t="s">
        <v>3323</v>
      </c>
      <c r="E487" s="523">
        <v>43163</v>
      </c>
      <c r="F487" s="524">
        <v>6</v>
      </c>
      <c r="G487" s="524">
        <v>1</v>
      </c>
    </row>
    <row r="488" spans="1:7">
      <c r="A488" s="450" t="s">
        <v>123</v>
      </c>
      <c r="B488" s="522">
        <v>19</v>
      </c>
      <c r="C488" s="450" t="s">
        <v>1562</v>
      </c>
      <c r="D488" s="522" t="s">
        <v>3322</v>
      </c>
      <c r="E488" s="523">
        <v>43240</v>
      </c>
      <c r="F488" s="524">
        <v>3</v>
      </c>
      <c r="G488" s="524">
        <v>4</v>
      </c>
    </row>
    <row r="489" spans="1:7">
      <c r="A489" s="450" t="s">
        <v>123</v>
      </c>
      <c r="B489" s="522">
        <v>19</v>
      </c>
      <c r="C489" s="450" t="s">
        <v>1562</v>
      </c>
      <c r="D489" s="522" t="s">
        <v>3322</v>
      </c>
      <c r="E489" s="523">
        <v>43240</v>
      </c>
      <c r="F489" s="524">
        <v>2</v>
      </c>
      <c r="G489" s="524">
        <v>5</v>
      </c>
    </row>
    <row r="490" spans="1:7">
      <c r="A490" s="450" t="s">
        <v>123</v>
      </c>
      <c r="B490" s="522">
        <v>19</v>
      </c>
      <c r="C490" s="450" t="s">
        <v>1562</v>
      </c>
      <c r="D490" s="522" t="s">
        <v>78</v>
      </c>
      <c r="E490" s="523">
        <v>43247</v>
      </c>
      <c r="F490" s="524">
        <v>3</v>
      </c>
      <c r="G490" s="524">
        <v>4</v>
      </c>
    </row>
    <row r="491" spans="1:7">
      <c r="A491" s="450" t="s">
        <v>123</v>
      </c>
      <c r="B491" s="522"/>
      <c r="C491" s="450"/>
      <c r="D491" s="522"/>
      <c r="E491" s="523"/>
      <c r="F491" s="525">
        <v>14</v>
      </c>
      <c r="G491" s="524"/>
    </row>
    <row r="492" spans="1:7">
      <c r="A492" s="450" t="s">
        <v>120</v>
      </c>
      <c r="B492" s="522">
        <v>19</v>
      </c>
      <c r="C492" s="450" t="s">
        <v>1562</v>
      </c>
      <c r="D492" s="522" t="s">
        <v>3323</v>
      </c>
      <c r="E492" s="523">
        <v>43163</v>
      </c>
      <c r="F492" s="524">
        <v>3</v>
      </c>
      <c r="G492" s="524">
        <v>4</v>
      </c>
    </row>
    <row r="493" spans="1:7">
      <c r="A493" s="450" t="s">
        <v>120</v>
      </c>
      <c r="B493" s="522">
        <v>19</v>
      </c>
      <c r="C493" s="450" t="s">
        <v>1562</v>
      </c>
      <c r="D493" s="522" t="s">
        <v>3323</v>
      </c>
      <c r="E493" s="523">
        <v>43163</v>
      </c>
      <c r="F493" s="524">
        <v>5</v>
      </c>
      <c r="G493" s="524">
        <v>5</v>
      </c>
    </row>
    <row r="494" spans="1:7">
      <c r="A494" s="450" t="s">
        <v>120</v>
      </c>
      <c r="B494" s="522"/>
      <c r="C494" s="450"/>
      <c r="D494" s="522"/>
      <c r="E494" s="523"/>
      <c r="F494" s="525">
        <v>8</v>
      </c>
      <c r="G494" s="524"/>
    </row>
    <row r="495" spans="1:7">
      <c r="A495" s="450" t="s">
        <v>115</v>
      </c>
      <c r="B495" s="522">
        <v>19</v>
      </c>
      <c r="C495" s="450" t="s">
        <v>1562</v>
      </c>
      <c r="D495" s="522" t="s">
        <v>3321</v>
      </c>
      <c r="E495" s="523">
        <v>42988</v>
      </c>
      <c r="F495" s="524">
        <v>2</v>
      </c>
      <c r="G495" s="524">
        <v>5</v>
      </c>
    </row>
    <row r="496" spans="1:7">
      <c r="A496" s="450" t="s">
        <v>115</v>
      </c>
      <c r="B496" s="522">
        <v>19</v>
      </c>
      <c r="C496" s="450" t="s">
        <v>1562</v>
      </c>
      <c r="D496" s="522" t="s">
        <v>3322</v>
      </c>
      <c r="E496" s="523">
        <v>43240</v>
      </c>
      <c r="F496" s="524">
        <v>5</v>
      </c>
      <c r="G496" s="524">
        <v>2</v>
      </c>
    </row>
    <row r="497" spans="1:7">
      <c r="A497" s="450" t="s">
        <v>115</v>
      </c>
      <c r="B497" s="522">
        <v>19</v>
      </c>
      <c r="C497" s="450" t="s">
        <v>1562</v>
      </c>
      <c r="D497" s="522" t="s">
        <v>78</v>
      </c>
      <c r="E497" s="523">
        <v>43247</v>
      </c>
      <c r="F497" s="524">
        <v>4</v>
      </c>
      <c r="G497" s="524">
        <v>3</v>
      </c>
    </row>
    <row r="498" spans="1:7">
      <c r="A498" s="450" t="s">
        <v>115</v>
      </c>
      <c r="B498" s="522"/>
      <c r="C498" s="450"/>
      <c r="D498" s="522"/>
      <c r="E498" s="523"/>
      <c r="F498" s="525">
        <v>11</v>
      </c>
      <c r="G498" s="524"/>
    </row>
    <row r="499" spans="1:7">
      <c r="A499" s="450" t="s">
        <v>117</v>
      </c>
      <c r="B499" s="522">
        <v>19</v>
      </c>
      <c r="C499" s="450" t="s">
        <v>1562</v>
      </c>
      <c r="D499" s="522" t="s">
        <v>3323</v>
      </c>
      <c r="E499" s="523">
        <v>43163</v>
      </c>
      <c r="F499" s="524">
        <v>4</v>
      </c>
      <c r="G499" s="524">
        <v>3</v>
      </c>
    </row>
    <row r="500" spans="1:7">
      <c r="A500" s="450" t="s">
        <v>117</v>
      </c>
      <c r="B500" s="522">
        <v>19</v>
      </c>
      <c r="C500" s="450" t="s">
        <v>1562</v>
      </c>
      <c r="D500" s="522" t="s">
        <v>3322</v>
      </c>
      <c r="E500" s="523">
        <v>43240</v>
      </c>
      <c r="F500" s="524">
        <v>1</v>
      </c>
      <c r="G500" s="524">
        <v>6</v>
      </c>
    </row>
    <row r="501" spans="1:7">
      <c r="A501" s="450" t="s">
        <v>117</v>
      </c>
      <c r="B501" s="522"/>
      <c r="C501" s="450"/>
      <c r="D501" s="522"/>
      <c r="E501" s="523"/>
      <c r="F501" s="525">
        <v>5</v>
      </c>
      <c r="G501" s="524"/>
    </row>
    <row r="502" spans="1:7">
      <c r="A502" s="450" t="s">
        <v>134</v>
      </c>
      <c r="B502" s="522">
        <v>19</v>
      </c>
      <c r="C502" s="450" t="s">
        <v>1562</v>
      </c>
      <c r="D502" s="522" t="s">
        <v>3321</v>
      </c>
      <c r="E502" s="523">
        <v>42988</v>
      </c>
      <c r="F502" s="524">
        <v>4</v>
      </c>
      <c r="G502" s="524">
        <v>3</v>
      </c>
    </row>
    <row r="503" spans="1:7">
      <c r="A503" s="450" t="s">
        <v>134</v>
      </c>
      <c r="B503" s="522">
        <v>19</v>
      </c>
      <c r="C503" s="450" t="s">
        <v>1562</v>
      </c>
      <c r="D503" s="522" t="s">
        <v>3321</v>
      </c>
      <c r="E503" s="523">
        <v>42988</v>
      </c>
      <c r="F503" s="524">
        <v>1</v>
      </c>
      <c r="G503" s="524">
        <v>6</v>
      </c>
    </row>
    <row r="504" spans="1:7">
      <c r="A504" s="450" t="s">
        <v>134</v>
      </c>
      <c r="B504" s="522"/>
      <c r="C504" s="450"/>
      <c r="D504" s="522"/>
      <c r="E504" s="523"/>
      <c r="F504" s="525">
        <v>5</v>
      </c>
      <c r="G504" s="524"/>
    </row>
    <row r="505" spans="1:7">
      <c r="A505" s="450" t="s">
        <v>127</v>
      </c>
      <c r="B505" s="522">
        <v>19</v>
      </c>
      <c r="C505" s="450" t="s">
        <v>1562</v>
      </c>
      <c r="D505" s="522" t="s">
        <v>3323</v>
      </c>
      <c r="E505" s="523">
        <v>43163</v>
      </c>
      <c r="F505" s="525">
        <v>5</v>
      </c>
      <c r="G505" s="524">
        <v>2</v>
      </c>
    </row>
    <row r="506" spans="1:7">
      <c r="A506" s="450" t="s">
        <v>1135</v>
      </c>
      <c r="B506" s="522">
        <v>19</v>
      </c>
      <c r="C506" s="450" t="s">
        <v>1562</v>
      </c>
      <c r="D506" s="522" t="s">
        <v>3322</v>
      </c>
      <c r="E506" s="523">
        <v>43240</v>
      </c>
      <c r="F506" s="525">
        <v>4</v>
      </c>
      <c r="G506" s="524">
        <v>3</v>
      </c>
    </row>
    <row r="507" spans="1:7">
      <c r="A507" s="450" t="s">
        <v>92</v>
      </c>
      <c r="B507" s="522">
        <v>19</v>
      </c>
      <c r="C507" s="450" t="s">
        <v>1562</v>
      </c>
      <c r="D507" s="522" t="s">
        <v>3323</v>
      </c>
      <c r="E507" s="523">
        <v>43163</v>
      </c>
      <c r="F507" s="525">
        <v>1</v>
      </c>
      <c r="G507" s="524">
        <v>6</v>
      </c>
    </row>
    <row r="508" spans="1:7">
      <c r="A508" s="450"/>
      <c r="B508" s="522"/>
      <c r="C508" s="450"/>
      <c r="D508" s="522"/>
      <c r="E508" s="523"/>
      <c r="F508" s="524"/>
      <c r="G508" s="524"/>
    </row>
    <row r="509" spans="1:7">
      <c r="A509" s="744" t="s">
        <v>44</v>
      </c>
      <c r="B509" s="739" t="s">
        <v>3320</v>
      </c>
      <c r="C509" s="744" t="s">
        <v>1539</v>
      </c>
      <c r="D509" s="739" t="s">
        <v>1540</v>
      </c>
      <c r="E509" s="745" t="s">
        <v>1541</v>
      </c>
      <c r="F509" s="740" t="s">
        <v>1543</v>
      </c>
      <c r="G509" s="740" t="s">
        <v>1542</v>
      </c>
    </row>
    <row r="510" spans="1:7">
      <c r="A510" s="450" t="s">
        <v>168</v>
      </c>
      <c r="B510" s="522">
        <v>20</v>
      </c>
      <c r="C510" s="450" t="s">
        <v>1563</v>
      </c>
      <c r="D510" s="522" t="s">
        <v>3321</v>
      </c>
      <c r="E510" s="523">
        <v>42988</v>
      </c>
      <c r="F510" s="524">
        <v>6</v>
      </c>
      <c r="G510" s="524">
        <v>1</v>
      </c>
    </row>
    <row r="511" spans="1:7">
      <c r="A511" s="450" t="s">
        <v>168</v>
      </c>
      <c r="B511" s="522">
        <v>20</v>
      </c>
      <c r="C511" s="450" t="s">
        <v>1563</v>
      </c>
      <c r="D511" s="522" t="s">
        <v>3321</v>
      </c>
      <c r="E511" s="523">
        <v>42988</v>
      </c>
      <c r="F511" s="524">
        <v>5</v>
      </c>
      <c r="G511" s="524">
        <v>2</v>
      </c>
    </row>
    <row r="512" spans="1:7">
      <c r="A512" s="450" t="s">
        <v>168</v>
      </c>
      <c r="B512" s="522">
        <v>20</v>
      </c>
      <c r="C512" s="450" t="s">
        <v>1563</v>
      </c>
      <c r="D512" s="522" t="s">
        <v>3322</v>
      </c>
      <c r="E512" s="523">
        <v>43240</v>
      </c>
      <c r="F512" s="524">
        <v>5</v>
      </c>
      <c r="G512" s="524">
        <v>2</v>
      </c>
    </row>
    <row r="513" spans="1:7">
      <c r="A513" s="450" t="s">
        <v>168</v>
      </c>
      <c r="B513" s="522"/>
      <c r="C513" s="450"/>
      <c r="D513" s="522"/>
      <c r="E513" s="523"/>
      <c r="F513" s="525">
        <v>16</v>
      </c>
      <c r="G513" s="524"/>
    </row>
    <row r="514" spans="1:7">
      <c r="A514" s="450" t="s">
        <v>93</v>
      </c>
      <c r="B514" s="522">
        <v>20</v>
      </c>
      <c r="C514" s="450" t="s">
        <v>1563</v>
      </c>
      <c r="D514" s="522" t="s">
        <v>3321</v>
      </c>
      <c r="E514" s="523">
        <v>42988</v>
      </c>
      <c r="F514" s="524">
        <v>3</v>
      </c>
      <c r="G514" s="524">
        <v>4</v>
      </c>
    </row>
    <row r="515" spans="1:7">
      <c r="A515" s="450" t="s">
        <v>93</v>
      </c>
      <c r="B515" s="522">
        <v>20</v>
      </c>
      <c r="C515" s="450" t="s">
        <v>1563</v>
      </c>
      <c r="D515" s="522" t="s">
        <v>3323</v>
      </c>
      <c r="E515" s="523">
        <v>43163</v>
      </c>
      <c r="F515" s="524">
        <v>3</v>
      </c>
      <c r="G515" s="524">
        <v>4</v>
      </c>
    </row>
    <row r="516" spans="1:7">
      <c r="A516" s="450" t="s">
        <v>93</v>
      </c>
      <c r="B516" s="522">
        <v>20</v>
      </c>
      <c r="C516" s="450" t="s">
        <v>1563</v>
      </c>
      <c r="D516" s="522" t="s">
        <v>3322</v>
      </c>
      <c r="E516" s="523">
        <v>43240</v>
      </c>
      <c r="F516" s="524">
        <v>6</v>
      </c>
      <c r="G516" s="524">
        <v>1</v>
      </c>
    </row>
    <row r="517" spans="1:7">
      <c r="A517" s="450" t="s">
        <v>93</v>
      </c>
      <c r="B517" s="522">
        <v>20</v>
      </c>
      <c r="C517" s="450" t="s">
        <v>1563</v>
      </c>
      <c r="D517" s="522" t="s">
        <v>78</v>
      </c>
      <c r="E517" s="523">
        <v>43247</v>
      </c>
      <c r="F517" s="524">
        <v>4</v>
      </c>
      <c r="G517" s="524">
        <v>3</v>
      </c>
    </row>
    <row r="518" spans="1:7">
      <c r="A518" s="450" t="s">
        <v>93</v>
      </c>
      <c r="B518" s="522"/>
      <c r="C518" s="450"/>
      <c r="D518" s="522"/>
      <c r="E518" s="523"/>
      <c r="F518" s="525">
        <v>16</v>
      </c>
      <c r="G518" s="524"/>
    </row>
    <row r="519" spans="1:7">
      <c r="A519" s="450" t="s">
        <v>178</v>
      </c>
      <c r="B519" s="522">
        <v>20</v>
      </c>
      <c r="C519" s="450" t="s">
        <v>1563</v>
      </c>
      <c r="D519" s="522" t="s">
        <v>3321</v>
      </c>
      <c r="E519" s="523">
        <v>42988</v>
      </c>
      <c r="F519" s="524">
        <v>4</v>
      </c>
      <c r="G519" s="524">
        <v>3</v>
      </c>
    </row>
    <row r="520" spans="1:7">
      <c r="A520" s="450" t="s">
        <v>178</v>
      </c>
      <c r="B520" s="522">
        <v>20</v>
      </c>
      <c r="C520" s="450" t="s">
        <v>1563</v>
      </c>
      <c r="D520" s="522" t="s">
        <v>3321</v>
      </c>
      <c r="E520" s="523">
        <v>42988</v>
      </c>
      <c r="F520" s="524">
        <v>2</v>
      </c>
      <c r="G520" s="524">
        <v>5</v>
      </c>
    </row>
    <row r="521" spans="1:7">
      <c r="A521" s="450" t="s">
        <v>178</v>
      </c>
      <c r="B521" s="522">
        <v>20</v>
      </c>
      <c r="C521" s="450" t="s">
        <v>1563</v>
      </c>
      <c r="D521" s="522" t="s">
        <v>3322</v>
      </c>
      <c r="E521" s="523">
        <v>43240</v>
      </c>
      <c r="F521" s="524">
        <v>4</v>
      </c>
      <c r="G521" s="524">
        <v>3</v>
      </c>
    </row>
    <row r="522" spans="1:7">
      <c r="A522" s="450" t="s">
        <v>178</v>
      </c>
      <c r="B522" s="522">
        <v>20</v>
      </c>
      <c r="C522" s="450" t="s">
        <v>1563</v>
      </c>
      <c r="D522" s="522" t="s">
        <v>3322</v>
      </c>
      <c r="E522" s="523">
        <v>43240</v>
      </c>
      <c r="F522" s="524">
        <v>2</v>
      </c>
      <c r="G522" s="524">
        <v>5</v>
      </c>
    </row>
    <row r="523" spans="1:7">
      <c r="A523" s="450" t="s">
        <v>178</v>
      </c>
      <c r="B523" s="522"/>
      <c r="C523" s="450"/>
      <c r="D523" s="522"/>
      <c r="E523" s="523"/>
      <c r="F523" s="525">
        <v>12</v>
      </c>
      <c r="G523" s="524"/>
    </row>
    <row r="524" spans="1:7">
      <c r="A524" s="450" t="s">
        <v>3313</v>
      </c>
      <c r="B524" s="522">
        <v>20</v>
      </c>
      <c r="C524" s="450" t="s">
        <v>1563</v>
      </c>
      <c r="D524" s="522" t="s">
        <v>3323</v>
      </c>
      <c r="E524" s="523">
        <v>43163</v>
      </c>
      <c r="F524" s="524">
        <v>5</v>
      </c>
      <c r="G524" s="524">
        <v>2</v>
      </c>
    </row>
    <row r="525" spans="1:7">
      <c r="A525" s="450" t="s">
        <v>3313</v>
      </c>
      <c r="B525" s="522">
        <v>20</v>
      </c>
      <c r="C525" s="450" t="s">
        <v>1563</v>
      </c>
      <c r="D525" s="522" t="s">
        <v>3323</v>
      </c>
      <c r="E525" s="523">
        <v>43163</v>
      </c>
      <c r="F525" s="524">
        <v>4</v>
      </c>
      <c r="G525" s="524">
        <v>3</v>
      </c>
    </row>
    <row r="526" spans="1:7">
      <c r="A526" s="450" t="s">
        <v>3313</v>
      </c>
      <c r="B526" s="522"/>
      <c r="C526" s="450"/>
      <c r="D526" s="522"/>
      <c r="E526" s="523"/>
      <c r="F526" s="525">
        <v>9</v>
      </c>
      <c r="G526" s="524"/>
    </row>
    <row r="527" spans="1:7">
      <c r="A527" s="450" t="s">
        <v>568</v>
      </c>
      <c r="B527" s="522">
        <v>20</v>
      </c>
      <c r="C527" s="450" t="s">
        <v>1563</v>
      </c>
      <c r="D527" s="522" t="s">
        <v>3323</v>
      </c>
      <c r="E527" s="523">
        <v>43163</v>
      </c>
      <c r="F527" s="524">
        <v>6</v>
      </c>
      <c r="G527" s="524">
        <v>1</v>
      </c>
    </row>
    <row r="528" spans="1:7">
      <c r="A528" s="450" t="s">
        <v>568</v>
      </c>
      <c r="B528" s="522">
        <v>20</v>
      </c>
      <c r="C528" s="450" t="s">
        <v>1563</v>
      </c>
      <c r="D528" s="522" t="s">
        <v>3323</v>
      </c>
      <c r="E528" s="523">
        <v>43163</v>
      </c>
      <c r="F528" s="524">
        <v>1</v>
      </c>
      <c r="G528" s="524">
        <v>6</v>
      </c>
    </row>
    <row r="529" spans="1:7">
      <c r="A529" s="450" t="s">
        <v>568</v>
      </c>
      <c r="B529" s="522"/>
      <c r="C529" s="450"/>
      <c r="D529" s="522"/>
      <c r="E529" s="523"/>
      <c r="F529" s="525">
        <v>7</v>
      </c>
      <c r="G529" s="524"/>
    </row>
    <row r="530" spans="1:7">
      <c r="A530" s="450" t="s">
        <v>146</v>
      </c>
      <c r="B530" s="522">
        <v>20</v>
      </c>
      <c r="C530" s="450" t="s">
        <v>1563</v>
      </c>
      <c r="D530" s="522" t="s">
        <v>3322</v>
      </c>
      <c r="E530" s="523">
        <v>43240</v>
      </c>
      <c r="F530" s="525">
        <v>3</v>
      </c>
      <c r="G530" s="524">
        <v>4</v>
      </c>
    </row>
    <row r="531" spans="1:7">
      <c r="A531" s="450" t="s">
        <v>2931</v>
      </c>
      <c r="B531" s="522">
        <v>20</v>
      </c>
      <c r="C531" s="450" t="s">
        <v>1563</v>
      </c>
      <c r="D531" s="522" t="s">
        <v>3323</v>
      </c>
      <c r="E531" s="523">
        <v>43163</v>
      </c>
      <c r="F531" s="525">
        <v>2</v>
      </c>
      <c r="G531" s="524">
        <v>5</v>
      </c>
    </row>
    <row r="532" spans="1:7">
      <c r="A532" s="450" t="s">
        <v>3315</v>
      </c>
      <c r="B532" s="522">
        <v>20</v>
      </c>
      <c r="C532" s="450" t="s">
        <v>1563</v>
      </c>
      <c r="D532" s="522" t="s">
        <v>78</v>
      </c>
      <c r="E532" s="523">
        <v>43247</v>
      </c>
      <c r="F532" s="525">
        <v>2</v>
      </c>
      <c r="G532" s="524">
        <v>5</v>
      </c>
    </row>
    <row r="533" spans="1:7">
      <c r="A533" s="450" t="s">
        <v>170</v>
      </c>
      <c r="B533" s="522">
        <v>20</v>
      </c>
      <c r="C533" s="450" t="s">
        <v>1563</v>
      </c>
      <c r="D533" s="522" t="s">
        <v>3321</v>
      </c>
      <c r="E533" s="523">
        <v>42988</v>
      </c>
      <c r="F533" s="525">
        <v>1</v>
      </c>
      <c r="G533" s="524">
        <v>6</v>
      </c>
    </row>
    <row r="534" spans="1:7">
      <c r="A534" s="450" t="s">
        <v>127</v>
      </c>
      <c r="B534" s="522">
        <v>20</v>
      </c>
      <c r="C534" s="450" t="s">
        <v>1563</v>
      </c>
      <c r="D534" s="522" t="s">
        <v>3322</v>
      </c>
      <c r="E534" s="523">
        <v>43240</v>
      </c>
      <c r="F534" s="525">
        <v>1</v>
      </c>
      <c r="G534" s="524">
        <v>6</v>
      </c>
    </row>
    <row r="535" spans="1:7">
      <c r="A535" s="450"/>
      <c r="B535" s="522"/>
      <c r="C535" s="450"/>
      <c r="D535" s="522"/>
      <c r="E535" s="523"/>
      <c r="F535" s="524"/>
      <c r="G535" s="524"/>
    </row>
    <row r="536" spans="1:7">
      <c r="A536" s="744" t="s">
        <v>44</v>
      </c>
      <c r="B536" s="739" t="s">
        <v>3320</v>
      </c>
      <c r="C536" s="744" t="s">
        <v>1539</v>
      </c>
      <c r="D536" s="739" t="s">
        <v>1540</v>
      </c>
      <c r="E536" s="745" t="s">
        <v>1541</v>
      </c>
      <c r="F536" s="740" t="s">
        <v>1543</v>
      </c>
      <c r="G536" s="740" t="s">
        <v>1542</v>
      </c>
    </row>
    <row r="537" spans="1:7">
      <c r="A537" s="450" t="s">
        <v>92</v>
      </c>
      <c r="B537" s="522">
        <v>21</v>
      </c>
      <c r="C537" s="450" t="s">
        <v>1564</v>
      </c>
      <c r="D537" s="522" t="s">
        <v>3321</v>
      </c>
      <c r="E537" s="523">
        <v>42988</v>
      </c>
      <c r="F537" s="524">
        <v>6</v>
      </c>
      <c r="G537" s="524">
        <v>1</v>
      </c>
    </row>
    <row r="538" spans="1:7">
      <c r="A538" s="450" t="s">
        <v>92</v>
      </c>
      <c r="B538" s="522">
        <v>21</v>
      </c>
      <c r="C538" s="450" t="s">
        <v>1564</v>
      </c>
      <c r="D538" s="522" t="s">
        <v>3321</v>
      </c>
      <c r="E538" s="523">
        <v>42988</v>
      </c>
      <c r="F538" s="524">
        <v>5</v>
      </c>
      <c r="G538" s="524">
        <v>2</v>
      </c>
    </row>
    <row r="539" spans="1:7">
      <c r="A539" s="450" t="s">
        <v>92</v>
      </c>
      <c r="B539" s="522">
        <v>21</v>
      </c>
      <c r="C539" s="450" t="s">
        <v>1564</v>
      </c>
      <c r="D539" s="522" t="s">
        <v>3323</v>
      </c>
      <c r="E539" s="523">
        <v>43163</v>
      </c>
      <c r="F539" s="524">
        <v>6</v>
      </c>
      <c r="G539" s="524">
        <v>1</v>
      </c>
    </row>
    <row r="540" spans="1:7">
      <c r="A540" s="450" t="s">
        <v>92</v>
      </c>
      <c r="B540" s="522">
        <v>21</v>
      </c>
      <c r="C540" s="450" t="s">
        <v>1564</v>
      </c>
      <c r="D540" s="522" t="s">
        <v>3323</v>
      </c>
      <c r="E540" s="523">
        <v>43163</v>
      </c>
      <c r="F540" s="524">
        <v>2</v>
      </c>
      <c r="G540" s="524">
        <v>5</v>
      </c>
    </row>
    <row r="541" spans="1:7">
      <c r="A541" s="450" t="s">
        <v>92</v>
      </c>
      <c r="B541" s="522">
        <v>21</v>
      </c>
      <c r="C541" s="450" t="s">
        <v>1564</v>
      </c>
      <c r="D541" s="522" t="s">
        <v>3322</v>
      </c>
      <c r="E541" s="523">
        <v>43240</v>
      </c>
      <c r="F541" s="524">
        <v>6</v>
      </c>
      <c r="G541" s="524">
        <v>1</v>
      </c>
    </row>
    <row r="542" spans="1:7">
      <c r="A542" s="450" t="s">
        <v>92</v>
      </c>
      <c r="B542" s="522">
        <v>21</v>
      </c>
      <c r="C542" s="450" t="s">
        <v>1564</v>
      </c>
      <c r="D542" s="522" t="s">
        <v>78</v>
      </c>
      <c r="E542" s="523">
        <v>43247</v>
      </c>
      <c r="F542" s="524">
        <v>4</v>
      </c>
      <c r="G542" s="524">
        <v>3</v>
      </c>
    </row>
    <row r="543" spans="1:7">
      <c r="A543" s="450" t="s">
        <v>92</v>
      </c>
      <c r="B543" s="522"/>
      <c r="C543" s="450"/>
      <c r="D543" s="522"/>
      <c r="E543" s="523"/>
      <c r="F543" s="525">
        <v>29</v>
      </c>
      <c r="G543" s="524"/>
    </row>
    <row r="544" spans="1:7">
      <c r="A544" s="450" t="s">
        <v>209</v>
      </c>
      <c r="B544" s="522">
        <v>21</v>
      </c>
      <c r="C544" s="450" t="s">
        <v>1564</v>
      </c>
      <c r="D544" s="522" t="s">
        <v>3321</v>
      </c>
      <c r="E544" s="523">
        <v>42988</v>
      </c>
      <c r="F544" s="524">
        <v>4</v>
      </c>
      <c r="G544" s="524">
        <v>3</v>
      </c>
    </row>
    <row r="545" spans="1:7">
      <c r="A545" s="450" t="s">
        <v>209</v>
      </c>
      <c r="B545" s="522">
        <v>21</v>
      </c>
      <c r="C545" s="450" t="s">
        <v>1564</v>
      </c>
      <c r="D545" s="522" t="s">
        <v>3321</v>
      </c>
      <c r="E545" s="523">
        <v>42988</v>
      </c>
      <c r="F545" s="524">
        <v>3</v>
      </c>
      <c r="G545" s="524">
        <v>4</v>
      </c>
    </row>
    <row r="546" spans="1:7">
      <c r="A546" s="450" t="s">
        <v>209</v>
      </c>
      <c r="B546" s="522">
        <v>21</v>
      </c>
      <c r="C546" s="450" t="s">
        <v>1564</v>
      </c>
      <c r="D546" s="522" t="s">
        <v>3323</v>
      </c>
      <c r="E546" s="523">
        <v>43163</v>
      </c>
      <c r="F546" s="524">
        <v>4</v>
      </c>
      <c r="G546" s="524">
        <v>3</v>
      </c>
    </row>
    <row r="547" spans="1:7">
      <c r="A547" s="450" t="s">
        <v>209</v>
      </c>
      <c r="B547" s="522">
        <v>21</v>
      </c>
      <c r="C547" s="450" t="s">
        <v>1564</v>
      </c>
      <c r="D547" s="522" t="s">
        <v>3322</v>
      </c>
      <c r="E547" s="523">
        <v>43240</v>
      </c>
      <c r="F547" s="524">
        <v>3</v>
      </c>
      <c r="G547" s="524">
        <v>4</v>
      </c>
    </row>
    <row r="548" spans="1:7">
      <c r="A548" s="450" t="s">
        <v>209</v>
      </c>
      <c r="B548" s="522"/>
      <c r="C548" s="450"/>
      <c r="D548" s="522"/>
      <c r="E548" s="523"/>
      <c r="F548" s="525">
        <v>14</v>
      </c>
      <c r="G548" s="524"/>
    </row>
    <row r="549" spans="1:7">
      <c r="A549" s="450" t="s">
        <v>138</v>
      </c>
      <c r="B549" s="522">
        <v>21</v>
      </c>
      <c r="C549" s="450" t="s">
        <v>1564</v>
      </c>
      <c r="D549" s="522" t="s">
        <v>3322</v>
      </c>
      <c r="E549" s="523">
        <v>43240</v>
      </c>
      <c r="F549" s="451">
        <v>5</v>
      </c>
      <c r="G549" s="524">
        <v>2</v>
      </c>
    </row>
    <row r="550" spans="1:7">
      <c r="A550" s="450" t="s">
        <v>138</v>
      </c>
      <c r="B550" s="522">
        <v>21</v>
      </c>
      <c r="C550" s="450" t="s">
        <v>1564</v>
      </c>
      <c r="D550" s="522" t="s">
        <v>78</v>
      </c>
      <c r="E550" s="523">
        <v>43247</v>
      </c>
      <c r="F550" s="451">
        <v>5</v>
      </c>
      <c r="G550" s="524">
        <v>2</v>
      </c>
    </row>
    <row r="551" spans="1:7">
      <c r="A551" s="450" t="s">
        <v>138</v>
      </c>
      <c r="B551" s="522"/>
      <c r="C551" s="450"/>
      <c r="D551" s="522"/>
      <c r="E551" s="523"/>
      <c r="F551" s="525">
        <v>10</v>
      </c>
      <c r="G551" s="524"/>
    </row>
    <row r="552" spans="1:7">
      <c r="A552" s="450" t="s">
        <v>117</v>
      </c>
      <c r="B552" s="522">
        <v>21</v>
      </c>
      <c r="C552" s="450" t="s">
        <v>1564</v>
      </c>
      <c r="D552" s="522" t="s">
        <v>3322</v>
      </c>
      <c r="E552" s="523">
        <v>43240</v>
      </c>
      <c r="F552" s="524">
        <v>4</v>
      </c>
      <c r="G552" s="524">
        <v>3</v>
      </c>
    </row>
    <row r="553" spans="1:7">
      <c r="A553" s="450" t="s">
        <v>117</v>
      </c>
      <c r="B553" s="522">
        <v>21</v>
      </c>
      <c r="C553" s="450" t="s">
        <v>1564</v>
      </c>
      <c r="D553" s="522" t="s">
        <v>3322</v>
      </c>
      <c r="E553" s="523">
        <v>43240</v>
      </c>
      <c r="F553" s="524">
        <v>2</v>
      </c>
      <c r="G553" s="524">
        <v>5</v>
      </c>
    </row>
    <row r="554" spans="1:7">
      <c r="A554" s="450" t="s">
        <v>117</v>
      </c>
      <c r="B554" s="522"/>
      <c r="C554" s="450"/>
      <c r="D554" s="522"/>
      <c r="E554" s="523"/>
      <c r="F554" s="525">
        <v>6</v>
      </c>
      <c r="G554" s="524"/>
    </row>
    <row r="555" spans="1:7">
      <c r="A555" s="450" t="s">
        <v>109</v>
      </c>
      <c r="B555" s="522">
        <v>21</v>
      </c>
      <c r="C555" s="450" t="s">
        <v>1564</v>
      </c>
      <c r="D555" s="522" t="s">
        <v>3323</v>
      </c>
      <c r="E555" s="523">
        <v>43163</v>
      </c>
      <c r="F555" s="525">
        <v>5</v>
      </c>
      <c r="G555" s="524">
        <v>2</v>
      </c>
    </row>
    <row r="556" spans="1:7">
      <c r="A556" s="450" t="s">
        <v>90</v>
      </c>
      <c r="B556" s="522">
        <v>21</v>
      </c>
      <c r="C556" s="450" t="s">
        <v>1564</v>
      </c>
      <c r="D556" s="522" t="s">
        <v>3321</v>
      </c>
      <c r="E556" s="523">
        <v>42988</v>
      </c>
      <c r="F556" s="524">
        <v>2</v>
      </c>
      <c r="G556" s="524">
        <v>5</v>
      </c>
    </row>
    <row r="557" spans="1:7">
      <c r="A557" s="450" t="s">
        <v>90</v>
      </c>
      <c r="B557" s="522">
        <v>21</v>
      </c>
      <c r="C557" s="450" t="s">
        <v>1564</v>
      </c>
      <c r="D557" s="522" t="s">
        <v>3321</v>
      </c>
      <c r="E557" s="523">
        <v>42988</v>
      </c>
      <c r="F557" s="524">
        <v>1</v>
      </c>
      <c r="G557" s="524">
        <v>6</v>
      </c>
    </row>
    <row r="558" spans="1:7">
      <c r="A558" s="450" t="s">
        <v>90</v>
      </c>
      <c r="B558" s="522"/>
      <c r="C558" s="450"/>
      <c r="D558" s="522"/>
      <c r="E558" s="523"/>
      <c r="F558" s="525">
        <v>3</v>
      </c>
      <c r="G558" s="524"/>
    </row>
    <row r="559" spans="1:7">
      <c r="A559" s="450" t="s">
        <v>194</v>
      </c>
      <c r="B559" s="522">
        <v>21</v>
      </c>
      <c r="C559" s="450" t="s">
        <v>1564</v>
      </c>
      <c r="D559" s="522" t="s">
        <v>3323</v>
      </c>
      <c r="E559" s="523">
        <v>43163</v>
      </c>
      <c r="F559" s="525">
        <v>3</v>
      </c>
      <c r="G559" s="524">
        <v>4</v>
      </c>
    </row>
    <row r="560" spans="1:7">
      <c r="A560" s="450" t="s">
        <v>110</v>
      </c>
      <c r="B560" s="522">
        <v>21</v>
      </c>
      <c r="C560" s="450" t="s">
        <v>1564</v>
      </c>
      <c r="D560" s="522" t="s">
        <v>3323</v>
      </c>
      <c r="E560" s="523">
        <v>43163</v>
      </c>
      <c r="F560" s="525">
        <v>1</v>
      </c>
      <c r="G560" s="524">
        <v>6</v>
      </c>
    </row>
    <row r="561" spans="1:7">
      <c r="A561" s="450" t="s">
        <v>2931</v>
      </c>
      <c r="B561" s="522">
        <v>21</v>
      </c>
      <c r="C561" s="450" t="s">
        <v>1564</v>
      </c>
      <c r="D561" s="522" t="s">
        <v>3322</v>
      </c>
      <c r="E561" s="523">
        <v>43240</v>
      </c>
      <c r="F561" s="525">
        <v>1</v>
      </c>
      <c r="G561" s="524">
        <v>6</v>
      </c>
    </row>
    <row r="562" spans="1:7" s="74" customFormat="1">
      <c r="A562" s="528"/>
      <c r="B562" s="529"/>
      <c r="C562" s="528"/>
      <c r="D562" s="529"/>
      <c r="E562" s="530"/>
      <c r="F562" s="531"/>
      <c r="G562" s="531"/>
    </row>
    <row r="563" spans="1:7">
      <c r="A563" s="744" t="s">
        <v>44</v>
      </c>
      <c r="B563" s="739" t="s">
        <v>3320</v>
      </c>
      <c r="C563" s="744" t="s">
        <v>1539</v>
      </c>
      <c r="D563" s="739" t="s">
        <v>1540</v>
      </c>
      <c r="E563" s="745" t="s">
        <v>1541</v>
      </c>
      <c r="F563" s="740" t="s">
        <v>1543</v>
      </c>
      <c r="G563" s="740" t="s">
        <v>1542</v>
      </c>
    </row>
    <row r="564" spans="1:7">
      <c r="A564" s="450" t="s">
        <v>165</v>
      </c>
      <c r="B564" s="522">
        <v>22</v>
      </c>
      <c r="C564" s="450" t="s">
        <v>1565</v>
      </c>
      <c r="D564" s="522" t="s">
        <v>3322</v>
      </c>
      <c r="E564" s="523">
        <v>43240</v>
      </c>
      <c r="F564" s="451">
        <v>6</v>
      </c>
      <c r="G564" s="524">
        <v>1</v>
      </c>
    </row>
    <row r="565" spans="1:7">
      <c r="A565" s="450" t="s">
        <v>165</v>
      </c>
      <c r="B565" s="522">
        <v>22</v>
      </c>
      <c r="C565" s="450" t="s">
        <v>1565</v>
      </c>
      <c r="D565" s="522" t="s">
        <v>78</v>
      </c>
      <c r="E565" s="523">
        <v>43247</v>
      </c>
      <c r="F565" s="451">
        <v>4</v>
      </c>
      <c r="G565" s="524">
        <v>3</v>
      </c>
    </row>
    <row r="566" spans="1:7">
      <c r="A566" s="450" t="s">
        <v>165</v>
      </c>
      <c r="B566" s="522"/>
      <c r="C566" s="450"/>
      <c r="D566" s="522"/>
      <c r="E566" s="523"/>
      <c r="F566" s="525">
        <v>10</v>
      </c>
      <c r="G566" s="524"/>
    </row>
    <row r="567" spans="1:7">
      <c r="A567" s="450" t="s">
        <v>110</v>
      </c>
      <c r="B567" s="522">
        <v>22</v>
      </c>
      <c r="C567" s="450" t="s">
        <v>1565</v>
      </c>
      <c r="D567" s="522" t="s">
        <v>3322</v>
      </c>
      <c r="E567" s="523">
        <v>43240</v>
      </c>
      <c r="F567" s="451">
        <v>5</v>
      </c>
      <c r="G567" s="524">
        <v>2</v>
      </c>
    </row>
    <row r="568" spans="1:7">
      <c r="A568" s="450" t="s">
        <v>110</v>
      </c>
      <c r="B568" s="522">
        <v>22</v>
      </c>
      <c r="C568" s="450" t="s">
        <v>1565</v>
      </c>
      <c r="D568" s="522" t="s">
        <v>78</v>
      </c>
      <c r="E568" s="523">
        <v>43240</v>
      </c>
      <c r="F568" s="451">
        <v>5</v>
      </c>
      <c r="G568" s="524">
        <v>2</v>
      </c>
    </row>
    <row r="569" spans="1:7">
      <c r="A569" s="450" t="s">
        <v>110</v>
      </c>
      <c r="B569" s="522"/>
      <c r="C569" s="450"/>
      <c r="D569" s="522"/>
      <c r="E569" s="523"/>
      <c r="F569" s="525">
        <v>10</v>
      </c>
      <c r="G569" s="524"/>
    </row>
    <row r="570" spans="1:7">
      <c r="A570" s="450" t="s">
        <v>120</v>
      </c>
      <c r="B570" s="522">
        <v>22</v>
      </c>
      <c r="C570" s="450" t="s">
        <v>1565</v>
      </c>
      <c r="D570" s="522" t="s">
        <v>3323</v>
      </c>
      <c r="E570" s="523">
        <v>43163</v>
      </c>
      <c r="F570" s="524">
        <v>5</v>
      </c>
      <c r="G570" s="524">
        <v>2</v>
      </c>
    </row>
    <row r="571" spans="1:7">
      <c r="A571" s="450" t="s">
        <v>120</v>
      </c>
      <c r="B571" s="522">
        <v>22</v>
      </c>
      <c r="C571" s="450" t="s">
        <v>1565</v>
      </c>
      <c r="D571" s="522" t="s">
        <v>3322</v>
      </c>
      <c r="E571" s="523">
        <v>43240</v>
      </c>
      <c r="F571" s="524">
        <v>4</v>
      </c>
      <c r="G571" s="524">
        <v>3</v>
      </c>
    </row>
    <row r="572" spans="1:7">
      <c r="A572" s="450" t="s">
        <v>120</v>
      </c>
      <c r="B572" s="522"/>
      <c r="C572" s="450"/>
      <c r="D572" s="522"/>
      <c r="E572" s="523"/>
      <c r="F572" s="525">
        <v>9</v>
      </c>
      <c r="G572" s="524"/>
    </row>
    <row r="573" spans="1:7">
      <c r="A573" s="450" t="s">
        <v>92</v>
      </c>
      <c r="B573" s="522">
        <v>22</v>
      </c>
      <c r="C573" s="450" t="s">
        <v>1565</v>
      </c>
      <c r="D573" s="522" t="s">
        <v>3323</v>
      </c>
      <c r="E573" s="523">
        <v>43163</v>
      </c>
      <c r="F573" s="525">
        <v>6</v>
      </c>
      <c r="G573" s="524">
        <v>1</v>
      </c>
    </row>
    <row r="574" spans="1:7">
      <c r="A574" s="450" t="s">
        <v>115</v>
      </c>
      <c r="B574" s="522">
        <v>22</v>
      </c>
      <c r="C574" s="450" t="s">
        <v>1565</v>
      </c>
      <c r="D574" s="522" t="s">
        <v>3321</v>
      </c>
      <c r="E574" s="523">
        <v>42988</v>
      </c>
      <c r="F574" s="525">
        <v>6</v>
      </c>
      <c r="G574" s="524">
        <v>1</v>
      </c>
    </row>
    <row r="575" spans="1:7">
      <c r="A575" s="450" t="s">
        <v>103</v>
      </c>
      <c r="B575" s="522">
        <v>22</v>
      </c>
      <c r="C575" s="450" t="s">
        <v>1565</v>
      </c>
      <c r="D575" s="522" t="s">
        <v>3321</v>
      </c>
      <c r="E575" s="523">
        <v>42988</v>
      </c>
      <c r="F575" s="524">
        <v>2</v>
      </c>
      <c r="G575" s="524">
        <v>5</v>
      </c>
    </row>
    <row r="576" spans="1:7">
      <c r="A576" s="450" t="s">
        <v>103</v>
      </c>
      <c r="B576" s="522">
        <v>22</v>
      </c>
      <c r="C576" s="450" t="s">
        <v>1565</v>
      </c>
      <c r="D576" s="522" t="s">
        <v>3322</v>
      </c>
      <c r="E576" s="523">
        <v>43240</v>
      </c>
      <c r="F576" s="524">
        <v>3</v>
      </c>
      <c r="G576" s="524">
        <v>4</v>
      </c>
    </row>
    <row r="577" spans="1:7">
      <c r="A577" s="450" t="s">
        <v>103</v>
      </c>
      <c r="B577" s="522">
        <v>22</v>
      </c>
      <c r="C577" s="450" t="s">
        <v>1565</v>
      </c>
      <c r="D577" s="522" t="s">
        <v>78</v>
      </c>
      <c r="E577" s="523">
        <v>43247</v>
      </c>
      <c r="F577" s="524">
        <v>1</v>
      </c>
      <c r="G577" s="524">
        <v>6</v>
      </c>
    </row>
    <row r="578" spans="1:7">
      <c r="A578" s="450" t="s">
        <v>103</v>
      </c>
      <c r="B578" s="522"/>
      <c r="C578" s="450"/>
      <c r="D578" s="522"/>
      <c r="E578" s="523"/>
      <c r="F578" s="525">
        <v>6</v>
      </c>
      <c r="G578" s="524"/>
    </row>
    <row r="579" spans="1:7">
      <c r="A579" s="450" t="s">
        <v>122</v>
      </c>
      <c r="B579" s="522">
        <v>22</v>
      </c>
      <c r="C579" s="450" t="s">
        <v>1565</v>
      </c>
      <c r="D579" s="522" t="s">
        <v>3321</v>
      </c>
      <c r="E579" s="523">
        <v>42988</v>
      </c>
      <c r="F579" s="525">
        <v>5</v>
      </c>
      <c r="G579" s="524">
        <v>2</v>
      </c>
    </row>
    <row r="580" spans="1:7">
      <c r="A580" s="450" t="s">
        <v>568</v>
      </c>
      <c r="B580" s="522">
        <v>22</v>
      </c>
      <c r="C580" s="450" t="s">
        <v>1565</v>
      </c>
      <c r="D580" s="522" t="s">
        <v>3321</v>
      </c>
      <c r="E580" s="523">
        <v>42988</v>
      </c>
      <c r="F580" s="525">
        <v>4</v>
      </c>
      <c r="G580" s="524">
        <v>3</v>
      </c>
    </row>
    <row r="581" spans="1:7">
      <c r="A581" s="450" t="s">
        <v>104</v>
      </c>
      <c r="B581" s="522">
        <v>22</v>
      </c>
      <c r="C581" s="450" t="s">
        <v>1565</v>
      </c>
      <c r="D581" s="522" t="s">
        <v>3323</v>
      </c>
      <c r="E581" s="523">
        <v>43163</v>
      </c>
      <c r="F581" s="525">
        <v>4</v>
      </c>
      <c r="G581" s="524">
        <v>3</v>
      </c>
    </row>
    <row r="582" spans="1:7">
      <c r="A582" s="450" t="s">
        <v>168</v>
      </c>
      <c r="B582" s="522">
        <v>22</v>
      </c>
      <c r="C582" s="450" t="s">
        <v>1565</v>
      </c>
      <c r="D582" s="522" t="s">
        <v>3321</v>
      </c>
      <c r="E582" s="523">
        <v>42988</v>
      </c>
      <c r="F582" s="525">
        <v>3</v>
      </c>
      <c r="G582" s="524">
        <v>4</v>
      </c>
    </row>
    <row r="583" spans="1:7">
      <c r="A583" s="450" t="s">
        <v>96</v>
      </c>
      <c r="B583" s="522">
        <v>22</v>
      </c>
      <c r="C583" s="450" t="s">
        <v>1565</v>
      </c>
      <c r="D583" s="522" t="s">
        <v>3323</v>
      </c>
      <c r="E583" s="523">
        <v>43163</v>
      </c>
      <c r="F583" s="525">
        <v>3</v>
      </c>
      <c r="G583" s="524">
        <v>4</v>
      </c>
    </row>
    <row r="584" spans="1:7">
      <c r="A584" s="450" t="s">
        <v>191</v>
      </c>
      <c r="B584" s="522">
        <v>22</v>
      </c>
      <c r="C584" s="450" t="s">
        <v>1565</v>
      </c>
      <c r="D584" s="522" t="s">
        <v>3322</v>
      </c>
      <c r="E584" s="523">
        <v>43240</v>
      </c>
      <c r="F584" s="525">
        <v>2</v>
      </c>
      <c r="G584" s="524">
        <v>5</v>
      </c>
    </row>
    <row r="585" spans="1:7">
      <c r="A585" s="450" t="s">
        <v>67</v>
      </c>
      <c r="B585" s="522">
        <v>22</v>
      </c>
      <c r="C585" s="450" t="s">
        <v>1565</v>
      </c>
      <c r="D585" s="522" t="s">
        <v>3323</v>
      </c>
      <c r="E585" s="523">
        <v>43163</v>
      </c>
      <c r="F585" s="525">
        <v>2</v>
      </c>
      <c r="G585" s="524">
        <v>5</v>
      </c>
    </row>
    <row r="586" spans="1:7">
      <c r="A586" s="450" t="s">
        <v>186</v>
      </c>
      <c r="B586" s="522">
        <v>22</v>
      </c>
      <c r="C586" s="450" t="s">
        <v>1565</v>
      </c>
      <c r="D586" s="522" t="s">
        <v>3322</v>
      </c>
      <c r="E586" s="523">
        <v>43240</v>
      </c>
      <c r="F586" s="525">
        <v>1</v>
      </c>
      <c r="G586" s="524">
        <v>6</v>
      </c>
    </row>
    <row r="587" spans="1:7">
      <c r="A587" s="450" t="s">
        <v>529</v>
      </c>
      <c r="B587" s="522">
        <v>22</v>
      </c>
      <c r="C587" s="450" t="s">
        <v>1565</v>
      </c>
      <c r="D587" s="522" t="s">
        <v>3321</v>
      </c>
      <c r="E587" s="523">
        <v>42988</v>
      </c>
      <c r="F587" s="525">
        <v>1</v>
      </c>
      <c r="G587" s="524">
        <v>6</v>
      </c>
    </row>
    <row r="588" spans="1:7">
      <c r="A588" s="450" t="s">
        <v>90</v>
      </c>
      <c r="B588" s="522">
        <v>22</v>
      </c>
      <c r="C588" s="450" t="s">
        <v>1565</v>
      </c>
      <c r="D588" s="522" t="s">
        <v>3323</v>
      </c>
      <c r="E588" s="523">
        <v>43163</v>
      </c>
      <c r="F588" s="525">
        <v>1</v>
      </c>
      <c r="G588" s="524">
        <v>6</v>
      </c>
    </row>
    <row r="589" spans="1:7">
      <c r="A589" s="450"/>
      <c r="B589" s="522"/>
      <c r="C589" s="450"/>
      <c r="D589" s="522"/>
      <c r="E589" s="523"/>
      <c r="F589" s="524"/>
      <c r="G589" s="524"/>
    </row>
    <row r="590" spans="1:7">
      <c r="A590" s="744" t="s">
        <v>44</v>
      </c>
      <c r="B590" s="739" t="s">
        <v>3320</v>
      </c>
      <c r="C590" s="744" t="s">
        <v>1539</v>
      </c>
      <c r="D590" s="739" t="s">
        <v>1540</v>
      </c>
      <c r="E590" s="745" t="s">
        <v>1541</v>
      </c>
      <c r="F590" s="740" t="s">
        <v>1543</v>
      </c>
      <c r="G590" s="740" t="s">
        <v>1542</v>
      </c>
    </row>
    <row r="591" spans="1:7">
      <c r="A591" s="450" t="s">
        <v>115</v>
      </c>
      <c r="B591" s="522">
        <v>23</v>
      </c>
      <c r="C591" s="450" t="s">
        <v>1566</v>
      </c>
      <c r="D591" s="522" t="s">
        <v>3321</v>
      </c>
      <c r="E591" s="523">
        <v>42988</v>
      </c>
      <c r="F591" s="524">
        <v>6</v>
      </c>
      <c r="G591" s="524">
        <v>1</v>
      </c>
    </row>
    <row r="592" spans="1:7">
      <c r="A592" s="450" t="s">
        <v>115</v>
      </c>
      <c r="B592" s="522">
        <v>23</v>
      </c>
      <c r="C592" s="450" t="s">
        <v>1566</v>
      </c>
      <c r="D592" s="522" t="s">
        <v>3321</v>
      </c>
      <c r="E592" s="523">
        <v>42988</v>
      </c>
      <c r="F592" s="524">
        <v>3</v>
      </c>
      <c r="G592" s="524">
        <v>4</v>
      </c>
    </row>
    <row r="593" spans="1:7">
      <c r="A593" s="450" t="s">
        <v>115</v>
      </c>
      <c r="B593" s="522">
        <v>23</v>
      </c>
      <c r="C593" s="450" t="s">
        <v>1566</v>
      </c>
      <c r="D593" s="522" t="s">
        <v>3323</v>
      </c>
      <c r="E593" s="523">
        <v>43163</v>
      </c>
      <c r="F593" s="524">
        <v>4</v>
      </c>
      <c r="G593" s="524">
        <v>3</v>
      </c>
    </row>
    <row r="594" spans="1:7">
      <c r="A594" s="450" t="s">
        <v>115</v>
      </c>
      <c r="B594" s="522"/>
      <c r="C594" s="450"/>
      <c r="D594" s="522"/>
      <c r="E594" s="523"/>
      <c r="F594" s="525">
        <v>13</v>
      </c>
      <c r="G594" s="524"/>
    </row>
    <row r="595" spans="1:7">
      <c r="A595" s="450" t="s">
        <v>1135</v>
      </c>
      <c r="B595" s="522">
        <v>23</v>
      </c>
      <c r="C595" s="450" t="s">
        <v>1566</v>
      </c>
      <c r="D595" s="522" t="s">
        <v>3321</v>
      </c>
      <c r="E595" s="523">
        <v>42988</v>
      </c>
      <c r="F595" s="524">
        <v>2</v>
      </c>
      <c r="G595" s="524">
        <v>5</v>
      </c>
    </row>
    <row r="596" spans="1:7">
      <c r="A596" s="450" t="s">
        <v>1135</v>
      </c>
      <c r="B596" s="522">
        <v>23</v>
      </c>
      <c r="C596" s="450" t="s">
        <v>1566</v>
      </c>
      <c r="D596" s="522" t="s">
        <v>3323</v>
      </c>
      <c r="E596" s="523">
        <v>43163</v>
      </c>
      <c r="F596" s="524">
        <v>5</v>
      </c>
      <c r="G596" s="524">
        <v>2</v>
      </c>
    </row>
    <row r="597" spans="1:7">
      <c r="A597" s="450" t="s">
        <v>1135</v>
      </c>
      <c r="B597" s="522">
        <v>23</v>
      </c>
      <c r="C597" s="450" t="s">
        <v>1566</v>
      </c>
      <c r="D597" s="522" t="s">
        <v>3322</v>
      </c>
      <c r="E597" s="523">
        <v>43240</v>
      </c>
      <c r="F597" s="524">
        <v>3</v>
      </c>
      <c r="G597" s="524">
        <v>4</v>
      </c>
    </row>
    <row r="598" spans="1:7">
      <c r="A598" s="450" t="s">
        <v>1135</v>
      </c>
      <c r="B598" s="522">
        <v>23</v>
      </c>
      <c r="C598" s="450" t="s">
        <v>1566</v>
      </c>
      <c r="D598" s="522" t="s">
        <v>3336</v>
      </c>
      <c r="E598" s="523">
        <v>43247</v>
      </c>
      <c r="F598" s="524">
        <v>6</v>
      </c>
      <c r="G598" s="524">
        <v>1</v>
      </c>
    </row>
    <row r="599" spans="1:7">
      <c r="A599" s="450" t="s">
        <v>1135</v>
      </c>
      <c r="B599" s="522"/>
      <c r="C599" s="450"/>
      <c r="D599" s="522"/>
      <c r="E599" s="523"/>
      <c r="F599" s="525">
        <v>16</v>
      </c>
      <c r="G599" s="524"/>
    </row>
    <row r="600" spans="1:7">
      <c r="A600" s="450" t="s">
        <v>120</v>
      </c>
      <c r="B600" s="522">
        <v>23</v>
      </c>
      <c r="C600" s="450" t="s">
        <v>1566</v>
      </c>
      <c r="D600" s="522" t="s">
        <v>3323</v>
      </c>
      <c r="E600" s="523">
        <v>43163</v>
      </c>
      <c r="F600" s="524">
        <v>6</v>
      </c>
      <c r="G600" s="524">
        <v>1</v>
      </c>
    </row>
    <row r="601" spans="1:7">
      <c r="A601" s="450" t="s">
        <v>120</v>
      </c>
      <c r="B601" s="522">
        <v>23</v>
      </c>
      <c r="C601" s="450" t="s">
        <v>1566</v>
      </c>
      <c r="D601" s="522" t="s">
        <v>3322</v>
      </c>
      <c r="E601" s="523">
        <v>43240</v>
      </c>
      <c r="F601" s="524">
        <v>4</v>
      </c>
      <c r="G601" s="524">
        <v>3</v>
      </c>
    </row>
    <row r="602" spans="1:7">
      <c r="A602" s="450" t="s">
        <v>120</v>
      </c>
      <c r="B602" s="522"/>
      <c r="C602" s="450"/>
      <c r="D602" s="522"/>
      <c r="E602" s="523"/>
      <c r="F602" s="525">
        <v>10</v>
      </c>
      <c r="G602" s="524"/>
    </row>
    <row r="603" spans="1:7">
      <c r="A603" s="450" t="s">
        <v>123</v>
      </c>
      <c r="B603" s="522">
        <v>23</v>
      </c>
      <c r="C603" s="450" t="s">
        <v>1566</v>
      </c>
      <c r="D603" s="522" t="s">
        <v>3322</v>
      </c>
      <c r="E603" s="523">
        <v>43240</v>
      </c>
      <c r="F603" s="451">
        <v>6</v>
      </c>
      <c r="G603" s="524">
        <v>1</v>
      </c>
    </row>
    <row r="604" spans="1:7">
      <c r="A604" s="450" t="s">
        <v>123</v>
      </c>
      <c r="B604" s="522">
        <v>23</v>
      </c>
      <c r="C604" s="450" t="s">
        <v>1566</v>
      </c>
      <c r="D604" s="522" t="s">
        <v>3336</v>
      </c>
      <c r="E604" s="523">
        <v>42882</v>
      </c>
      <c r="F604" s="451">
        <v>4</v>
      </c>
      <c r="G604" s="524">
        <v>3</v>
      </c>
    </row>
    <row r="605" spans="1:7">
      <c r="A605" s="450" t="s">
        <v>123</v>
      </c>
      <c r="B605" s="522">
        <v>23</v>
      </c>
      <c r="C605" s="450" t="s">
        <v>1566</v>
      </c>
      <c r="D605" s="522"/>
      <c r="E605" s="523"/>
      <c r="F605" s="525">
        <v>10</v>
      </c>
      <c r="G605" s="524"/>
    </row>
    <row r="606" spans="1:7">
      <c r="A606" s="450" t="s">
        <v>3308</v>
      </c>
      <c r="B606" s="522">
        <v>23</v>
      </c>
      <c r="C606" s="450" t="s">
        <v>1566</v>
      </c>
      <c r="D606" s="522" t="s">
        <v>3321</v>
      </c>
      <c r="E606" s="523">
        <v>42988</v>
      </c>
      <c r="F606" s="524">
        <v>5</v>
      </c>
      <c r="G606" s="524">
        <v>2</v>
      </c>
    </row>
    <row r="607" spans="1:7">
      <c r="A607" s="450" t="s">
        <v>103</v>
      </c>
      <c r="B607" s="522">
        <v>23</v>
      </c>
      <c r="C607" s="450" t="s">
        <v>1566</v>
      </c>
      <c r="D607" s="522" t="s">
        <v>3322</v>
      </c>
      <c r="E607" s="523">
        <v>43240</v>
      </c>
      <c r="F607" s="524">
        <v>2</v>
      </c>
      <c r="G607" s="524">
        <v>5</v>
      </c>
    </row>
    <row r="608" spans="1:7">
      <c r="A608" s="450" t="s">
        <v>103</v>
      </c>
      <c r="B608" s="522"/>
      <c r="C608" s="450"/>
      <c r="D608" s="522"/>
      <c r="E608" s="523"/>
      <c r="F608" s="525">
        <v>7</v>
      </c>
      <c r="G608" s="524"/>
    </row>
    <row r="609" spans="1:7">
      <c r="A609" s="450" t="s">
        <v>1487</v>
      </c>
      <c r="B609" s="522">
        <v>23</v>
      </c>
      <c r="C609" s="450" t="s">
        <v>1566</v>
      </c>
      <c r="D609" s="522" t="s">
        <v>3322</v>
      </c>
      <c r="E609" s="523">
        <v>43240</v>
      </c>
      <c r="F609" s="525">
        <v>5</v>
      </c>
      <c r="G609" s="524">
        <v>2</v>
      </c>
    </row>
    <row r="610" spans="1:7">
      <c r="A610" s="450" t="s">
        <v>3334</v>
      </c>
      <c r="B610" s="522">
        <v>23</v>
      </c>
      <c r="C610" s="450" t="s">
        <v>1566</v>
      </c>
      <c r="D610" s="522" t="s">
        <v>3321</v>
      </c>
      <c r="E610" s="523">
        <v>42988</v>
      </c>
      <c r="F610" s="525">
        <v>4</v>
      </c>
      <c r="G610" s="524">
        <v>3</v>
      </c>
    </row>
    <row r="611" spans="1:7">
      <c r="A611" s="450" t="s">
        <v>187</v>
      </c>
      <c r="B611" s="522">
        <v>23</v>
      </c>
      <c r="C611" s="450" t="s">
        <v>1566</v>
      </c>
      <c r="D611" s="522" t="s">
        <v>3321</v>
      </c>
      <c r="E611" s="523">
        <v>42988</v>
      </c>
      <c r="F611" s="524">
        <v>1</v>
      </c>
      <c r="G611" s="524">
        <v>6</v>
      </c>
    </row>
    <row r="612" spans="1:7">
      <c r="A612" s="450" t="s">
        <v>187</v>
      </c>
      <c r="B612" s="522">
        <v>23</v>
      </c>
      <c r="C612" s="450" t="s">
        <v>1566</v>
      </c>
      <c r="D612" s="522" t="s">
        <v>3323</v>
      </c>
      <c r="E612" s="523">
        <v>43163</v>
      </c>
      <c r="F612" s="524">
        <v>2</v>
      </c>
      <c r="G612" s="524">
        <v>5</v>
      </c>
    </row>
    <row r="613" spans="1:7">
      <c r="A613" s="450" t="s">
        <v>187</v>
      </c>
      <c r="B613" s="522"/>
      <c r="C613" s="450"/>
      <c r="D613" s="522"/>
      <c r="E613" s="523"/>
      <c r="F613" s="525">
        <v>3</v>
      </c>
      <c r="G613" s="524"/>
    </row>
    <row r="614" spans="1:7">
      <c r="A614" s="450" t="s">
        <v>165</v>
      </c>
      <c r="B614" s="522">
        <v>23</v>
      </c>
      <c r="C614" s="450" t="s">
        <v>1566</v>
      </c>
      <c r="D614" s="522" t="s">
        <v>3323</v>
      </c>
      <c r="E614" s="523">
        <v>43163</v>
      </c>
      <c r="F614" s="525">
        <v>3</v>
      </c>
      <c r="G614" s="524">
        <v>4</v>
      </c>
    </row>
    <row r="615" spans="1:7">
      <c r="A615" s="450" t="s">
        <v>1636</v>
      </c>
      <c r="B615" s="522">
        <v>23</v>
      </c>
      <c r="C615" s="450" t="s">
        <v>1566</v>
      </c>
      <c r="D615" s="522" t="s">
        <v>3323</v>
      </c>
      <c r="E615" s="523">
        <v>43163</v>
      </c>
      <c r="F615" s="525">
        <v>1</v>
      </c>
      <c r="G615" s="524">
        <v>6</v>
      </c>
    </row>
    <row r="616" spans="1:7">
      <c r="A616" s="450" t="s">
        <v>93</v>
      </c>
      <c r="B616" s="522">
        <v>23</v>
      </c>
      <c r="C616" s="450" t="s">
        <v>1566</v>
      </c>
      <c r="D616" s="522" t="s">
        <v>3322</v>
      </c>
      <c r="E616" s="523">
        <v>43240</v>
      </c>
      <c r="F616" s="525">
        <v>1</v>
      </c>
      <c r="G616" s="524">
        <v>6</v>
      </c>
    </row>
    <row r="617" spans="1:7" s="74" customFormat="1">
      <c r="A617" s="528"/>
      <c r="B617" s="529"/>
      <c r="C617" s="528"/>
      <c r="D617" s="529"/>
      <c r="E617" s="530"/>
      <c r="F617" s="531"/>
      <c r="G617" s="531"/>
    </row>
    <row r="618" spans="1:7">
      <c r="A618" s="744" t="s">
        <v>44</v>
      </c>
      <c r="B618" s="739" t="s">
        <v>3320</v>
      </c>
      <c r="C618" s="744" t="s">
        <v>1539</v>
      </c>
      <c r="D618" s="739" t="s">
        <v>1540</v>
      </c>
      <c r="E618" s="745" t="s">
        <v>1541</v>
      </c>
      <c r="F618" s="740" t="s">
        <v>1543</v>
      </c>
      <c r="G618" s="740" t="s">
        <v>1542</v>
      </c>
    </row>
    <row r="619" spans="1:7">
      <c r="A619" s="450" t="s">
        <v>123</v>
      </c>
      <c r="B619" s="522">
        <v>24</v>
      </c>
      <c r="C619" s="450" t="s">
        <v>1567</v>
      </c>
      <c r="D619" s="522" t="s">
        <v>3323</v>
      </c>
      <c r="E619" s="523">
        <v>43163</v>
      </c>
      <c r="F619" s="524">
        <v>2</v>
      </c>
      <c r="G619" s="524">
        <v>5</v>
      </c>
    </row>
    <row r="620" spans="1:7">
      <c r="A620" s="450" t="s">
        <v>123</v>
      </c>
      <c r="B620" s="522">
        <v>24</v>
      </c>
      <c r="C620" s="450" t="s">
        <v>1567</v>
      </c>
      <c r="D620" s="522" t="s">
        <v>3323</v>
      </c>
      <c r="E620" s="523">
        <v>43163</v>
      </c>
      <c r="F620" s="524">
        <v>1</v>
      </c>
      <c r="G620" s="524">
        <v>6</v>
      </c>
    </row>
    <row r="621" spans="1:7">
      <c r="A621" s="450" t="s">
        <v>123</v>
      </c>
      <c r="B621" s="522">
        <v>24</v>
      </c>
      <c r="C621" s="450" t="s">
        <v>1567</v>
      </c>
      <c r="D621" s="522" t="s">
        <v>3322</v>
      </c>
      <c r="E621" s="523">
        <v>43240</v>
      </c>
      <c r="F621" s="524">
        <v>6</v>
      </c>
      <c r="G621" s="524">
        <v>1</v>
      </c>
    </row>
    <row r="622" spans="1:7">
      <c r="A622" s="450" t="s">
        <v>123</v>
      </c>
      <c r="B622" s="522">
        <v>24</v>
      </c>
      <c r="C622" s="450" t="s">
        <v>1567</v>
      </c>
      <c r="D622" s="522" t="s">
        <v>3322</v>
      </c>
      <c r="E622" s="523">
        <v>43240</v>
      </c>
      <c r="F622" s="524">
        <v>3</v>
      </c>
      <c r="G622" s="524">
        <v>4</v>
      </c>
    </row>
    <row r="623" spans="1:7">
      <c r="A623" s="450" t="s">
        <v>123</v>
      </c>
      <c r="B623" s="522">
        <v>24</v>
      </c>
      <c r="C623" s="450" t="s">
        <v>1567</v>
      </c>
      <c r="D623" s="522" t="s">
        <v>78</v>
      </c>
      <c r="E623" s="523">
        <v>43247</v>
      </c>
      <c r="F623" s="524">
        <v>3</v>
      </c>
      <c r="G623" s="524">
        <v>4</v>
      </c>
    </row>
    <row r="624" spans="1:7">
      <c r="A624" s="450" t="s">
        <v>123</v>
      </c>
      <c r="B624" s="522"/>
      <c r="C624" s="450"/>
      <c r="D624" s="522"/>
      <c r="E624" s="523"/>
      <c r="F624" s="525">
        <v>15</v>
      </c>
      <c r="G624" s="524"/>
    </row>
    <row r="625" spans="1:7">
      <c r="A625" s="450" t="s">
        <v>118</v>
      </c>
      <c r="B625" s="522">
        <v>24</v>
      </c>
      <c r="C625" s="450" t="s">
        <v>1567</v>
      </c>
      <c r="D625" s="522" t="s">
        <v>3322</v>
      </c>
      <c r="E625" s="523">
        <v>43240</v>
      </c>
      <c r="F625" s="451">
        <v>5</v>
      </c>
      <c r="G625" s="524">
        <v>2</v>
      </c>
    </row>
    <row r="626" spans="1:7">
      <c r="A626" s="450" t="s">
        <v>118</v>
      </c>
      <c r="B626" s="522">
        <v>24</v>
      </c>
      <c r="C626" s="450" t="s">
        <v>1567</v>
      </c>
      <c r="D626" s="522" t="s">
        <v>78</v>
      </c>
      <c r="E626" s="523">
        <v>43247</v>
      </c>
      <c r="F626" s="451">
        <v>6</v>
      </c>
      <c r="G626" s="524">
        <v>1</v>
      </c>
    </row>
    <row r="627" spans="1:7">
      <c r="A627" s="450" t="s">
        <v>118</v>
      </c>
      <c r="B627" s="522"/>
      <c r="C627" s="450"/>
      <c r="D627" s="522"/>
      <c r="E627" s="523"/>
      <c r="F627" s="525">
        <v>11</v>
      </c>
      <c r="G627" s="524"/>
    </row>
    <row r="628" spans="1:7">
      <c r="A628" s="450" t="s">
        <v>198</v>
      </c>
      <c r="B628" s="522">
        <v>24</v>
      </c>
      <c r="C628" s="450" t="s">
        <v>1567</v>
      </c>
      <c r="D628" s="522" t="s">
        <v>3323</v>
      </c>
      <c r="E628" s="523">
        <v>43163</v>
      </c>
      <c r="F628" s="524">
        <v>4</v>
      </c>
      <c r="G628" s="524">
        <v>3</v>
      </c>
    </row>
    <row r="629" spans="1:7">
      <c r="A629" s="450" t="s">
        <v>198</v>
      </c>
      <c r="B629" s="522">
        <v>24</v>
      </c>
      <c r="C629" s="450" t="s">
        <v>1567</v>
      </c>
      <c r="D629" s="522" t="s">
        <v>3322</v>
      </c>
      <c r="E629" s="523">
        <v>43240</v>
      </c>
      <c r="F629" s="524">
        <v>4</v>
      </c>
      <c r="G629" s="524">
        <v>3</v>
      </c>
    </row>
    <row r="630" spans="1:7">
      <c r="A630" s="450" t="s">
        <v>198</v>
      </c>
      <c r="B630" s="522"/>
      <c r="C630" s="450"/>
      <c r="D630" s="522"/>
      <c r="E630" s="523"/>
      <c r="F630" s="525">
        <v>8</v>
      </c>
      <c r="G630" s="524"/>
    </row>
    <row r="631" spans="1:7">
      <c r="A631" s="450" t="s">
        <v>1135</v>
      </c>
      <c r="B631" s="522">
        <v>24</v>
      </c>
      <c r="C631" s="450" t="s">
        <v>1567</v>
      </c>
      <c r="D631" s="522" t="s">
        <v>3321</v>
      </c>
      <c r="E631" s="523">
        <v>42988</v>
      </c>
      <c r="F631" s="524">
        <v>5</v>
      </c>
      <c r="G631" s="524">
        <v>2</v>
      </c>
    </row>
    <row r="632" spans="1:7">
      <c r="A632" s="450" t="s">
        <v>1135</v>
      </c>
      <c r="B632" s="522">
        <v>24</v>
      </c>
      <c r="C632" s="450" t="s">
        <v>1567</v>
      </c>
      <c r="D632" s="522" t="s">
        <v>3322</v>
      </c>
      <c r="E632" s="523">
        <v>43240</v>
      </c>
      <c r="F632" s="524">
        <v>2</v>
      </c>
      <c r="G632" s="524">
        <v>5</v>
      </c>
    </row>
    <row r="633" spans="1:7">
      <c r="A633" s="450" t="s">
        <v>1135</v>
      </c>
      <c r="B633" s="522"/>
      <c r="C633" s="450"/>
      <c r="D633" s="522"/>
      <c r="E633" s="523"/>
      <c r="F633" s="525">
        <v>7</v>
      </c>
      <c r="G633" s="524"/>
    </row>
    <row r="634" spans="1:7">
      <c r="A634" s="450" t="s">
        <v>125</v>
      </c>
      <c r="B634" s="522">
        <v>24</v>
      </c>
      <c r="C634" s="450" t="s">
        <v>1567</v>
      </c>
      <c r="D634" s="522" t="s">
        <v>3321</v>
      </c>
      <c r="E634" s="523">
        <v>42988</v>
      </c>
      <c r="F634" s="525">
        <v>6</v>
      </c>
      <c r="G634" s="524">
        <v>1</v>
      </c>
    </row>
    <row r="635" spans="1:7">
      <c r="A635" s="450" t="s">
        <v>178</v>
      </c>
      <c r="B635" s="522">
        <v>24</v>
      </c>
      <c r="C635" s="450" t="s">
        <v>1567</v>
      </c>
      <c r="D635" s="522" t="s">
        <v>3323</v>
      </c>
      <c r="E635" s="523">
        <v>43163</v>
      </c>
      <c r="F635" s="525">
        <v>6</v>
      </c>
      <c r="G635" s="524">
        <v>1</v>
      </c>
    </row>
    <row r="636" spans="1:7">
      <c r="A636" s="450" t="s">
        <v>568</v>
      </c>
      <c r="B636" s="522">
        <v>24</v>
      </c>
      <c r="C636" s="450" t="s">
        <v>1567</v>
      </c>
      <c r="D636" s="522" t="s">
        <v>3323</v>
      </c>
      <c r="E636" s="523">
        <v>43163</v>
      </c>
      <c r="F636" s="524">
        <v>3</v>
      </c>
      <c r="G636" s="524">
        <v>4</v>
      </c>
    </row>
    <row r="637" spans="1:7">
      <c r="A637" s="450" t="s">
        <v>568</v>
      </c>
      <c r="B637" s="522">
        <v>24</v>
      </c>
      <c r="C637" s="450" t="s">
        <v>1567</v>
      </c>
      <c r="D637" s="522" t="s">
        <v>3322</v>
      </c>
      <c r="E637" s="523">
        <v>43240</v>
      </c>
      <c r="F637" s="524">
        <v>1</v>
      </c>
      <c r="G637" s="524">
        <v>6</v>
      </c>
    </row>
    <row r="638" spans="1:7">
      <c r="A638" s="450" t="s">
        <v>568</v>
      </c>
      <c r="B638" s="522"/>
      <c r="C638" s="450"/>
      <c r="D638" s="522"/>
      <c r="E638" s="523"/>
      <c r="F638" s="525">
        <v>4</v>
      </c>
      <c r="G638" s="524"/>
    </row>
    <row r="639" spans="1:7">
      <c r="A639" s="450" t="s">
        <v>189</v>
      </c>
      <c r="B639" s="522">
        <v>24</v>
      </c>
      <c r="C639" s="450" t="s">
        <v>1567</v>
      </c>
      <c r="D639" s="522" t="s">
        <v>3323</v>
      </c>
      <c r="E639" s="523">
        <v>43163</v>
      </c>
      <c r="F639" s="525">
        <v>5</v>
      </c>
      <c r="G639" s="524">
        <v>2</v>
      </c>
    </row>
    <row r="640" spans="1:7">
      <c r="A640" s="450" t="s">
        <v>165</v>
      </c>
      <c r="B640" s="522">
        <v>24</v>
      </c>
      <c r="C640" s="450" t="s">
        <v>1567</v>
      </c>
      <c r="D640" s="522" t="s">
        <v>3321</v>
      </c>
      <c r="E640" s="523">
        <v>42988</v>
      </c>
      <c r="F640" s="525">
        <v>4</v>
      </c>
      <c r="G640" s="524">
        <v>3</v>
      </c>
    </row>
    <row r="641" spans="1:7">
      <c r="A641" s="450" t="s">
        <v>172</v>
      </c>
      <c r="B641" s="522">
        <v>24</v>
      </c>
      <c r="C641" s="450" t="s">
        <v>1567</v>
      </c>
      <c r="D641" s="522" t="s">
        <v>3321</v>
      </c>
      <c r="E641" s="523">
        <v>42988</v>
      </c>
      <c r="F641" s="525">
        <v>3</v>
      </c>
      <c r="G641" s="524">
        <v>4</v>
      </c>
    </row>
    <row r="642" spans="1:7">
      <c r="A642" s="450" t="s">
        <v>149</v>
      </c>
      <c r="B642" s="522">
        <v>24</v>
      </c>
      <c r="C642" s="450" t="s">
        <v>1567</v>
      </c>
      <c r="D642" s="522" t="s">
        <v>3321</v>
      </c>
      <c r="E642" s="523">
        <v>42988</v>
      </c>
      <c r="F642" s="525">
        <v>2</v>
      </c>
      <c r="G642" s="524">
        <v>5</v>
      </c>
    </row>
    <row r="643" spans="1:7">
      <c r="A643" s="450" t="s">
        <v>137</v>
      </c>
      <c r="B643" s="522">
        <v>24</v>
      </c>
      <c r="C643" s="450" t="s">
        <v>1567</v>
      </c>
      <c r="D643" s="522" t="s">
        <v>3321</v>
      </c>
      <c r="E643" s="523">
        <v>42988</v>
      </c>
      <c r="F643" s="525">
        <v>1</v>
      </c>
      <c r="G643" s="524">
        <v>6</v>
      </c>
    </row>
    <row r="644" spans="1:7" s="74" customFormat="1">
      <c r="A644" s="528"/>
      <c r="B644" s="529"/>
      <c r="C644" s="528"/>
      <c r="D644" s="529"/>
      <c r="E644" s="530"/>
      <c r="F644" s="531"/>
      <c r="G644" s="531"/>
    </row>
    <row r="645" spans="1:7">
      <c r="A645" s="744" t="s">
        <v>44</v>
      </c>
      <c r="B645" s="739" t="s">
        <v>3320</v>
      </c>
      <c r="C645" s="744" t="s">
        <v>1539</v>
      </c>
      <c r="D645" s="739" t="s">
        <v>1540</v>
      </c>
      <c r="E645" s="745" t="s">
        <v>1541</v>
      </c>
      <c r="F645" s="740" t="s">
        <v>1543</v>
      </c>
      <c r="G645" s="740" t="s">
        <v>1542</v>
      </c>
    </row>
    <row r="646" spans="1:7">
      <c r="A646" s="450" t="s">
        <v>90</v>
      </c>
      <c r="B646" s="522">
        <v>25</v>
      </c>
      <c r="C646" s="450" t="s">
        <v>1568</v>
      </c>
      <c r="D646" s="522" t="s">
        <v>3322</v>
      </c>
      <c r="E646" s="523">
        <v>43240</v>
      </c>
      <c r="F646" s="524">
        <v>5</v>
      </c>
      <c r="G646" s="524">
        <v>2</v>
      </c>
    </row>
    <row r="647" spans="1:7">
      <c r="A647" s="450" t="s">
        <v>90</v>
      </c>
      <c r="B647" s="522">
        <v>25</v>
      </c>
      <c r="C647" s="450" t="s">
        <v>1568</v>
      </c>
      <c r="D647" s="522" t="s">
        <v>3322</v>
      </c>
      <c r="E647" s="523">
        <v>43240</v>
      </c>
      <c r="F647" s="524">
        <v>4</v>
      </c>
      <c r="G647" s="524">
        <v>3</v>
      </c>
    </row>
    <row r="648" spans="1:7">
      <c r="A648" s="450" t="s">
        <v>90</v>
      </c>
      <c r="B648" s="522">
        <v>25</v>
      </c>
      <c r="C648" s="450" t="s">
        <v>1568</v>
      </c>
      <c r="D648" s="522" t="s">
        <v>78</v>
      </c>
      <c r="E648" s="523">
        <v>43247</v>
      </c>
      <c r="F648" s="524">
        <v>6</v>
      </c>
      <c r="G648" s="524">
        <v>1</v>
      </c>
    </row>
    <row r="649" spans="1:7">
      <c r="A649" s="450" t="s">
        <v>90</v>
      </c>
      <c r="B649" s="522">
        <v>25</v>
      </c>
      <c r="C649" s="450" t="s">
        <v>1568</v>
      </c>
      <c r="D649" s="522" t="s">
        <v>78</v>
      </c>
      <c r="E649" s="523">
        <v>43247</v>
      </c>
      <c r="F649" s="524">
        <v>5</v>
      </c>
      <c r="G649" s="524">
        <v>2</v>
      </c>
    </row>
    <row r="650" spans="1:7">
      <c r="A650" s="450" t="s">
        <v>90</v>
      </c>
      <c r="B650" s="522"/>
      <c r="C650" s="450"/>
      <c r="D650" s="522"/>
      <c r="E650" s="523"/>
      <c r="F650" s="525">
        <v>20</v>
      </c>
      <c r="G650" s="524"/>
    </row>
    <row r="651" spans="1:7">
      <c r="A651" s="450" t="s">
        <v>3313</v>
      </c>
      <c r="B651" s="522">
        <v>25</v>
      </c>
      <c r="C651" s="450" t="s">
        <v>1568</v>
      </c>
      <c r="D651" s="522" t="s">
        <v>3321</v>
      </c>
      <c r="E651" s="523">
        <v>42988</v>
      </c>
      <c r="F651" s="524">
        <v>3</v>
      </c>
      <c r="G651" s="524">
        <v>4</v>
      </c>
    </row>
    <row r="652" spans="1:7">
      <c r="A652" s="450" t="s">
        <v>3313</v>
      </c>
      <c r="B652" s="522">
        <v>25</v>
      </c>
      <c r="C652" s="450" t="s">
        <v>1568</v>
      </c>
      <c r="D652" s="522" t="s">
        <v>3323</v>
      </c>
      <c r="E652" s="523">
        <v>43163</v>
      </c>
      <c r="F652" s="524">
        <v>6</v>
      </c>
      <c r="G652" s="524">
        <v>1</v>
      </c>
    </row>
    <row r="653" spans="1:7">
      <c r="A653" s="450" t="s">
        <v>3313</v>
      </c>
      <c r="B653" s="522">
        <v>25</v>
      </c>
      <c r="C653" s="450" t="s">
        <v>1568</v>
      </c>
      <c r="D653" s="522" t="s">
        <v>3323</v>
      </c>
      <c r="E653" s="523">
        <v>43163</v>
      </c>
      <c r="F653" s="524">
        <v>2</v>
      </c>
      <c r="G653" s="524">
        <v>5</v>
      </c>
    </row>
    <row r="654" spans="1:7">
      <c r="A654" s="450" t="s">
        <v>3313</v>
      </c>
      <c r="B654" s="522">
        <v>25</v>
      </c>
      <c r="C654" s="450" t="s">
        <v>1568</v>
      </c>
      <c r="D654" s="522" t="s">
        <v>3322</v>
      </c>
      <c r="E654" s="523">
        <v>43240</v>
      </c>
      <c r="F654" s="524">
        <v>3</v>
      </c>
      <c r="G654" s="524">
        <v>4</v>
      </c>
    </row>
    <row r="655" spans="1:7">
      <c r="A655" s="450" t="s">
        <v>3313</v>
      </c>
      <c r="B655" s="522"/>
      <c r="C655" s="450"/>
      <c r="D655" s="522"/>
      <c r="E655" s="523"/>
      <c r="F655" s="525">
        <v>14</v>
      </c>
      <c r="G655" s="524"/>
    </row>
    <row r="656" spans="1:7">
      <c r="A656" s="450" t="s">
        <v>95</v>
      </c>
      <c r="B656" s="522">
        <v>25</v>
      </c>
      <c r="C656" s="450" t="s">
        <v>1568</v>
      </c>
      <c r="D656" s="522" t="s">
        <v>3321</v>
      </c>
      <c r="E656" s="523">
        <v>42988</v>
      </c>
      <c r="F656" s="524">
        <v>6</v>
      </c>
      <c r="G656" s="524">
        <v>1</v>
      </c>
    </row>
    <row r="657" spans="1:7">
      <c r="A657" s="450" t="s">
        <v>95</v>
      </c>
      <c r="B657" s="522">
        <v>25</v>
      </c>
      <c r="C657" s="450" t="s">
        <v>1568</v>
      </c>
      <c r="D657" s="522" t="s">
        <v>3321</v>
      </c>
      <c r="E657" s="523">
        <v>42988</v>
      </c>
      <c r="F657" s="524">
        <v>5</v>
      </c>
      <c r="G657" s="524">
        <v>2</v>
      </c>
    </row>
    <row r="658" spans="1:7">
      <c r="A658" s="450" t="s">
        <v>95</v>
      </c>
      <c r="B658" s="522"/>
      <c r="C658" s="450"/>
      <c r="D658" s="522"/>
      <c r="E658" s="523"/>
      <c r="F658" s="525">
        <v>11</v>
      </c>
      <c r="G658" s="524"/>
    </row>
    <row r="659" spans="1:7">
      <c r="A659" s="450" t="s">
        <v>519</v>
      </c>
      <c r="B659" s="522">
        <v>25</v>
      </c>
      <c r="C659" s="450" t="s">
        <v>1568</v>
      </c>
      <c r="D659" s="522" t="s">
        <v>3322</v>
      </c>
      <c r="E659" s="523">
        <v>43240</v>
      </c>
      <c r="F659" s="525">
        <v>6</v>
      </c>
      <c r="G659" s="524">
        <v>1</v>
      </c>
    </row>
    <row r="660" spans="1:7">
      <c r="A660" s="450" t="s">
        <v>998</v>
      </c>
      <c r="B660" s="522">
        <v>25</v>
      </c>
      <c r="C660" s="450" t="s">
        <v>1568</v>
      </c>
      <c r="D660" s="522" t="s">
        <v>3321</v>
      </c>
      <c r="E660" s="523">
        <v>42988</v>
      </c>
      <c r="F660" s="524">
        <v>2</v>
      </c>
      <c r="G660" s="524">
        <v>5</v>
      </c>
    </row>
    <row r="661" spans="1:7">
      <c r="A661" s="450" t="s">
        <v>998</v>
      </c>
      <c r="B661" s="522">
        <v>25</v>
      </c>
      <c r="C661" s="450" t="s">
        <v>1568</v>
      </c>
      <c r="D661" s="522" t="s">
        <v>3322</v>
      </c>
      <c r="E661" s="523">
        <v>43240</v>
      </c>
      <c r="F661" s="524">
        <v>2</v>
      </c>
      <c r="G661" s="524">
        <v>5</v>
      </c>
    </row>
    <row r="662" spans="1:7">
      <c r="A662" s="450" t="s">
        <v>998</v>
      </c>
      <c r="B662" s="522">
        <v>25</v>
      </c>
      <c r="C662" s="450" t="s">
        <v>1568</v>
      </c>
      <c r="D662" s="522" t="s">
        <v>3322</v>
      </c>
      <c r="E662" s="523">
        <v>43240</v>
      </c>
      <c r="F662" s="524">
        <v>1</v>
      </c>
      <c r="G662" s="524">
        <v>6</v>
      </c>
    </row>
    <row r="663" spans="1:7">
      <c r="A663" s="450" t="s">
        <v>998</v>
      </c>
      <c r="B663" s="522"/>
      <c r="C663" s="450"/>
      <c r="D663" s="522"/>
      <c r="E663" s="523"/>
      <c r="F663" s="525">
        <v>5</v>
      </c>
      <c r="G663" s="524"/>
    </row>
    <row r="664" spans="1:7">
      <c r="A664" s="450" t="s">
        <v>1135</v>
      </c>
      <c r="B664" s="522">
        <v>25</v>
      </c>
      <c r="C664" s="450" t="s">
        <v>1568</v>
      </c>
      <c r="D664" s="522" t="s">
        <v>3323</v>
      </c>
      <c r="E664" s="523">
        <v>43163</v>
      </c>
      <c r="F664" s="525">
        <v>5</v>
      </c>
      <c r="G664" s="524">
        <v>2</v>
      </c>
    </row>
    <row r="665" spans="1:7">
      <c r="A665" s="450" t="s">
        <v>191</v>
      </c>
      <c r="B665" s="522">
        <v>25</v>
      </c>
      <c r="C665" s="450" t="s">
        <v>1568</v>
      </c>
      <c r="D665" s="522" t="s">
        <v>3323</v>
      </c>
      <c r="E665" s="523">
        <v>43163</v>
      </c>
      <c r="F665" s="525">
        <v>4</v>
      </c>
      <c r="G665" s="524">
        <v>3</v>
      </c>
    </row>
    <row r="666" spans="1:7">
      <c r="A666" s="450" t="s">
        <v>139</v>
      </c>
      <c r="B666" s="522">
        <v>25</v>
      </c>
      <c r="C666" s="450" t="s">
        <v>1568</v>
      </c>
      <c r="D666" s="522" t="s">
        <v>3321</v>
      </c>
      <c r="E666" s="523">
        <v>42988</v>
      </c>
      <c r="F666" s="525">
        <v>4</v>
      </c>
      <c r="G666" s="524">
        <v>3</v>
      </c>
    </row>
    <row r="667" spans="1:7">
      <c r="A667" s="450" t="s">
        <v>166</v>
      </c>
      <c r="B667" s="522">
        <v>25</v>
      </c>
      <c r="C667" s="450" t="s">
        <v>1568</v>
      </c>
      <c r="D667" s="522" t="s">
        <v>3323</v>
      </c>
      <c r="E667" s="523">
        <v>43163</v>
      </c>
      <c r="F667" s="525">
        <v>3</v>
      </c>
      <c r="G667" s="524">
        <v>4</v>
      </c>
    </row>
    <row r="668" spans="1:7">
      <c r="A668" s="450" t="s">
        <v>1634</v>
      </c>
      <c r="B668" s="522">
        <v>25</v>
      </c>
      <c r="C668" s="450" t="s">
        <v>1568</v>
      </c>
      <c r="D668" s="522" t="s">
        <v>3321</v>
      </c>
      <c r="E668" s="523">
        <v>42988</v>
      </c>
      <c r="F668" s="525">
        <v>1</v>
      </c>
      <c r="G668" s="524">
        <v>6</v>
      </c>
    </row>
    <row r="669" spans="1:7">
      <c r="A669" s="450" t="s">
        <v>1638</v>
      </c>
      <c r="B669" s="522">
        <v>25</v>
      </c>
      <c r="C669" s="450" t="s">
        <v>1568</v>
      </c>
      <c r="D669" s="522" t="s">
        <v>3323</v>
      </c>
      <c r="E669" s="523">
        <v>43163</v>
      </c>
      <c r="F669" s="525">
        <v>1</v>
      </c>
      <c r="G669" s="524">
        <v>6</v>
      </c>
    </row>
    <row r="670" spans="1:7" s="74" customFormat="1">
      <c r="A670" s="528"/>
      <c r="B670" s="529"/>
      <c r="C670" s="528"/>
      <c r="D670" s="529"/>
      <c r="E670" s="530"/>
      <c r="F670" s="531"/>
      <c r="G670" s="531"/>
    </row>
    <row r="671" spans="1:7">
      <c r="A671" s="744" t="s">
        <v>44</v>
      </c>
      <c r="B671" s="739" t="s">
        <v>3320</v>
      </c>
      <c r="C671" s="744" t="s">
        <v>1539</v>
      </c>
      <c r="D671" s="739" t="s">
        <v>1540</v>
      </c>
      <c r="E671" s="745" t="s">
        <v>1541</v>
      </c>
      <c r="F671" s="740" t="s">
        <v>1543</v>
      </c>
      <c r="G671" s="740" t="s">
        <v>1542</v>
      </c>
    </row>
    <row r="672" spans="1:7">
      <c r="A672" s="450" t="s">
        <v>1610</v>
      </c>
      <c r="B672" s="421">
        <v>27</v>
      </c>
      <c r="C672" s="450" t="s">
        <v>1569</v>
      </c>
      <c r="D672" s="522" t="s">
        <v>3323</v>
      </c>
      <c r="E672" s="523">
        <v>43163</v>
      </c>
      <c r="F672" s="524">
        <v>5</v>
      </c>
      <c r="G672" s="524">
        <v>2</v>
      </c>
    </row>
    <row r="673" spans="1:7">
      <c r="A673" s="450" t="s">
        <v>1610</v>
      </c>
      <c r="B673" s="421">
        <v>27</v>
      </c>
      <c r="C673" s="450" t="s">
        <v>1569</v>
      </c>
      <c r="D673" s="522" t="s">
        <v>3323</v>
      </c>
      <c r="E673" s="523">
        <v>43163</v>
      </c>
      <c r="F673" s="524">
        <v>3</v>
      </c>
      <c r="G673" s="524">
        <v>4</v>
      </c>
    </row>
    <row r="674" spans="1:7">
      <c r="A674" s="450" t="s">
        <v>1610</v>
      </c>
      <c r="B674" s="421">
        <v>27</v>
      </c>
      <c r="C674" s="450" t="s">
        <v>1569</v>
      </c>
      <c r="D674" s="522" t="s">
        <v>3322</v>
      </c>
      <c r="E674" s="523">
        <v>43240</v>
      </c>
      <c r="F674" s="524">
        <v>4</v>
      </c>
      <c r="G674" s="524">
        <v>3</v>
      </c>
    </row>
    <row r="675" spans="1:7">
      <c r="A675" s="450" t="s">
        <v>1610</v>
      </c>
      <c r="B675" s="421"/>
      <c r="C675" s="450"/>
      <c r="D675" s="522"/>
      <c r="E675" s="523"/>
      <c r="F675" s="525">
        <v>12</v>
      </c>
      <c r="G675" s="524"/>
    </row>
    <row r="676" spans="1:7">
      <c r="A676" s="450" t="s">
        <v>96</v>
      </c>
      <c r="B676" s="421">
        <v>27</v>
      </c>
      <c r="C676" s="450" t="s">
        <v>1569</v>
      </c>
      <c r="D676" s="522" t="s">
        <v>3323</v>
      </c>
      <c r="E676" s="523">
        <v>43163</v>
      </c>
      <c r="F676" s="524">
        <v>1</v>
      </c>
      <c r="G676" s="524">
        <v>6</v>
      </c>
    </row>
    <row r="677" spans="1:7">
      <c r="A677" s="450" t="s">
        <v>96</v>
      </c>
      <c r="B677" s="421">
        <v>27</v>
      </c>
      <c r="C677" s="450" t="s">
        <v>1569</v>
      </c>
      <c r="D677" s="522" t="s">
        <v>3322</v>
      </c>
      <c r="E677" s="523">
        <v>43240</v>
      </c>
      <c r="F677" s="524">
        <v>6</v>
      </c>
      <c r="G677" s="524">
        <v>1</v>
      </c>
    </row>
    <row r="678" spans="1:7">
      <c r="A678" s="450" t="s">
        <v>96</v>
      </c>
      <c r="B678" s="421">
        <v>27</v>
      </c>
      <c r="C678" s="450" t="s">
        <v>1569</v>
      </c>
      <c r="D678" s="522" t="s">
        <v>3322</v>
      </c>
      <c r="E678" s="523">
        <v>43240</v>
      </c>
      <c r="F678" s="524">
        <v>5</v>
      </c>
      <c r="G678" s="524">
        <v>2</v>
      </c>
    </row>
    <row r="679" spans="1:7">
      <c r="A679" s="450" t="s">
        <v>96</v>
      </c>
      <c r="B679" s="421"/>
      <c r="C679" s="450"/>
      <c r="D679" s="522"/>
      <c r="E679" s="523"/>
      <c r="F679" s="525">
        <v>12</v>
      </c>
      <c r="G679" s="524"/>
    </row>
    <row r="680" spans="1:7">
      <c r="A680" s="450" t="s">
        <v>90</v>
      </c>
      <c r="B680" s="421">
        <v>27</v>
      </c>
      <c r="C680" s="450" t="s">
        <v>1569</v>
      </c>
      <c r="D680" s="522" t="s">
        <v>3321</v>
      </c>
      <c r="E680" s="523">
        <v>42988</v>
      </c>
      <c r="F680" s="524">
        <v>5</v>
      </c>
      <c r="G680" s="524">
        <v>2</v>
      </c>
    </row>
    <row r="681" spans="1:7">
      <c r="A681" s="450" t="s">
        <v>90</v>
      </c>
      <c r="B681" s="421">
        <v>27</v>
      </c>
      <c r="C681" s="450" t="s">
        <v>1569</v>
      </c>
      <c r="D681" s="522" t="s">
        <v>3321</v>
      </c>
      <c r="E681" s="523">
        <v>42988</v>
      </c>
      <c r="F681" s="524">
        <v>4</v>
      </c>
      <c r="G681" s="524">
        <v>3</v>
      </c>
    </row>
    <row r="682" spans="1:7">
      <c r="A682" s="450" t="s">
        <v>90</v>
      </c>
      <c r="B682" s="421"/>
      <c r="C682" s="450"/>
      <c r="D682" s="522"/>
      <c r="E682" s="523"/>
      <c r="F682" s="525">
        <v>9</v>
      </c>
      <c r="G682" s="524"/>
    </row>
    <row r="683" spans="1:7">
      <c r="A683" s="450" t="s">
        <v>187</v>
      </c>
      <c r="B683" s="421">
        <v>27</v>
      </c>
      <c r="C683" s="450" t="s">
        <v>1569</v>
      </c>
      <c r="D683" s="522" t="s">
        <v>3321</v>
      </c>
      <c r="E683" s="523">
        <v>42988</v>
      </c>
      <c r="F683" s="524">
        <v>2</v>
      </c>
      <c r="G683" s="524">
        <v>5</v>
      </c>
    </row>
    <row r="684" spans="1:7">
      <c r="A684" s="450" t="s">
        <v>187</v>
      </c>
      <c r="B684" s="421">
        <v>27</v>
      </c>
      <c r="C684" s="450" t="s">
        <v>1569</v>
      </c>
      <c r="D684" s="522" t="s">
        <v>3323</v>
      </c>
      <c r="E684" s="523">
        <v>43163</v>
      </c>
      <c r="F684" s="524">
        <v>6</v>
      </c>
      <c r="G684" s="524">
        <v>1</v>
      </c>
    </row>
    <row r="685" spans="1:7">
      <c r="A685" s="450" t="s">
        <v>187</v>
      </c>
      <c r="B685" s="421">
        <v>27</v>
      </c>
      <c r="C685" s="450" t="s">
        <v>1569</v>
      </c>
      <c r="D685" s="522" t="s">
        <v>3322</v>
      </c>
      <c r="E685" s="523">
        <v>43240</v>
      </c>
      <c r="F685" s="524">
        <v>1</v>
      </c>
      <c r="G685" s="524">
        <v>6</v>
      </c>
    </row>
    <row r="686" spans="1:7">
      <c r="A686" s="450" t="s">
        <v>187</v>
      </c>
      <c r="B686" s="421"/>
      <c r="C686" s="450"/>
      <c r="D686" s="522"/>
      <c r="E686" s="523"/>
      <c r="F686" s="525">
        <v>9</v>
      </c>
      <c r="G686" s="524"/>
    </row>
    <row r="687" spans="1:7">
      <c r="A687" s="450" t="s">
        <v>122</v>
      </c>
      <c r="B687" s="421">
        <v>27</v>
      </c>
      <c r="C687" s="450" t="s">
        <v>1569</v>
      </c>
      <c r="D687" s="522" t="s">
        <v>3321</v>
      </c>
      <c r="E687" s="523">
        <v>42988</v>
      </c>
      <c r="F687" s="525">
        <v>6</v>
      </c>
      <c r="G687" s="524">
        <v>1</v>
      </c>
    </row>
    <row r="688" spans="1:7">
      <c r="A688" s="450" t="s">
        <v>92</v>
      </c>
      <c r="B688" s="421">
        <v>27</v>
      </c>
      <c r="C688" s="450" t="s">
        <v>1569</v>
      </c>
      <c r="D688" s="522" t="s">
        <v>3323</v>
      </c>
      <c r="E688" s="523">
        <v>43163</v>
      </c>
      <c r="F688" s="524">
        <v>4</v>
      </c>
      <c r="G688" s="524">
        <v>3</v>
      </c>
    </row>
    <row r="689" spans="1:7">
      <c r="A689" s="450" t="s">
        <v>92</v>
      </c>
      <c r="B689" s="421">
        <v>27</v>
      </c>
      <c r="C689" s="450" t="s">
        <v>1569</v>
      </c>
      <c r="D689" s="522" t="s">
        <v>3322</v>
      </c>
      <c r="E689" s="523">
        <v>43240</v>
      </c>
      <c r="F689" s="524">
        <v>2</v>
      </c>
      <c r="G689" s="524">
        <v>5</v>
      </c>
    </row>
    <row r="690" spans="1:7">
      <c r="A690" s="450" t="s">
        <v>92</v>
      </c>
      <c r="B690" s="421"/>
      <c r="C690" s="450"/>
      <c r="D690" s="522"/>
      <c r="E690" s="523"/>
      <c r="F690" s="525">
        <v>6</v>
      </c>
      <c r="G690" s="524"/>
    </row>
    <row r="691" spans="1:7">
      <c r="A691" s="450" t="s">
        <v>998</v>
      </c>
      <c r="B691" s="421">
        <v>27</v>
      </c>
      <c r="C691" s="450" t="s">
        <v>1569</v>
      </c>
      <c r="D691" s="522" t="s">
        <v>3323</v>
      </c>
      <c r="E691" s="523">
        <v>43163</v>
      </c>
      <c r="F691" s="524">
        <v>2</v>
      </c>
      <c r="G691" s="524">
        <v>5</v>
      </c>
    </row>
    <row r="692" spans="1:7">
      <c r="A692" s="450" t="s">
        <v>998</v>
      </c>
      <c r="B692" s="421">
        <v>27</v>
      </c>
      <c r="C692" s="450" t="s">
        <v>1569</v>
      </c>
      <c r="D692" s="522" t="s">
        <v>3322</v>
      </c>
      <c r="E692" s="523">
        <v>43240</v>
      </c>
      <c r="F692" s="524">
        <v>3</v>
      </c>
      <c r="G692" s="524">
        <v>4</v>
      </c>
    </row>
    <row r="693" spans="1:7">
      <c r="A693" s="450" t="s">
        <v>998</v>
      </c>
      <c r="B693" s="421"/>
      <c r="C693" s="450"/>
      <c r="D693" s="522"/>
      <c r="E693" s="523"/>
      <c r="F693" s="525">
        <v>5</v>
      </c>
      <c r="G693" s="524"/>
    </row>
    <row r="694" spans="1:7">
      <c r="A694" s="450" t="s">
        <v>115</v>
      </c>
      <c r="B694" s="421">
        <v>27</v>
      </c>
      <c r="C694" s="450" t="s">
        <v>1569</v>
      </c>
      <c r="D694" s="522" t="s">
        <v>3321</v>
      </c>
      <c r="E694" s="523">
        <v>42988</v>
      </c>
      <c r="F694" s="525">
        <v>3</v>
      </c>
      <c r="G694" s="524">
        <v>4</v>
      </c>
    </row>
    <row r="695" spans="1:7">
      <c r="A695" s="450" t="s">
        <v>1602</v>
      </c>
      <c r="B695" s="421">
        <v>27</v>
      </c>
      <c r="C695" s="450" t="s">
        <v>1569</v>
      </c>
      <c r="D695" s="522" t="s">
        <v>3321</v>
      </c>
      <c r="E695" s="523">
        <v>42988</v>
      </c>
      <c r="F695" s="525">
        <v>1</v>
      </c>
      <c r="G695" s="524">
        <v>6</v>
      </c>
    </row>
    <row r="696" spans="1:7">
      <c r="A696" s="748"/>
      <c r="B696" s="74"/>
      <c r="C696" s="748"/>
      <c r="D696" s="527"/>
      <c r="E696" s="749"/>
      <c r="F696" s="750"/>
      <c r="G696" s="750"/>
    </row>
    <row r="697" spans="1:7">
      <c r="A697" s="744" t="s">
        <v>44</v>
      </c>
      <c r="B697" s="739" t="s">
        <v>3320</v>
      </c>
      <c r="C697" s="744" t="s">
        <v>1539</v>
      </c>
      <c r="D697" s="739" t="s">
        <v>1540</v>
      </c>
      <c r="E697" s="745" t="s">
        <v>1541</v>
      </c>
      <c r="F697" s="740" t="s">
        <v>1543</v>
      </c>
      <c r="G697" s="740" t="s">
        <v>1542</v>
      </c>
    </row>
    <row r="698" spans="1:7">
      <c r="A698" s="450" t="s">
        <v>122</v>
      </c>
      <c r="B698" s="522">
        <v>28</v>
      </c>
      <c r="C698" s="450" t="s">
        <v>1570</v>
      </c>
      <c r="D698" s="522" t="s">
        <v>3321</v>
      </c>
      <c r="E698" s="523">
        <v>42988</v>
      </c>
      <c r="F698" s="524">
        <v>6</v>
      </c>
      <c r="G698" s="524">
        <v>1</v>
      </c>
    </row>
    <row r="699" spans="1:7">
      <c r="A699" s="450" t="s">
        <v>122</v>
      </c>
      <c r="B699" s="522">
        <v>26</v>
      </c>
      <c r="C699" s="450" t="s">
        <v>1570</v>
      </c>
      <c r="D699" s="522" t="s">
        <v>3322</v>
      </c>
      <c r="E699" s="523">
        <v>43240</v>
      </c>
      <c r="F699" s="524">
        <v>6</v>
      </c>
      <c r="G699" s="524">
        <v>1</v>
      </c>
    </row>
    <row r="700" spans="1:7">
      <c r="A700" s="450" t="s">
        <v>122</v>
      </c>
      <c r="B700" s="522">
        <v>26</v>
      </c>
      <c r="C700" s="450" t="s">
        <v>1570</v>
      </c>
      <c r="D700" s="522" t="s">
        <v>3322</v>
      </c>
      <c r="E700" s="523">
        <v>43240</v>
      </c>
      <c r="F700" s="524">
        <v>5</v>
      </c>
      <c r="G700" s="524">
        <v>2</v>
      </c>
    </row>
    <row r="701" spans="1:7">
      <c r="A701" s="450" t="s">
        <v>122</v>
      </c>
      <c r="B701" s="522">
        <v>26</v>
      </c>
      <c r="C701" s="450" t="s">
        <v>1570</v>
      </c>
      <c r="D701" s="522" t="s">
        <v>3322</v>
      </c>
      <c r="E701" s="523">
        <v>43240</v>
      </c>
      <c r="F701" s="524">
        <v>2</v>
      </c>
      <c r="G701" s="524">
        <v>5</v>
      </c>
    </row>
    <row r="702" spans="1:7">
      <c r="A702" s="450" t="s">
        <v>122</v>
      </c>
      <c r="B702" s="522">
        <v>26</v>
      </c>
      <c r="C702" s="450" t="s">
        <v>1570</v>
      </c>
      <c r="D702" s="522" t="s">
        <v>78</v>
      </c>
      <c r="E702" s="523">
        <v>42882</v>
      </c>
      <c r="F702" s="524">
        <v>6</v>
      </c>
      <c r="G702" s="524">
        <v>1</v>
      </c>
    </row>
    <row r="703" spans="1:7">
      <c r="A703" s="450" t="s">
        <v>122</v>
      </c>
      <c r="B703" s="522">
        <v>26</v>
      </c>
      <c r="C703" s="450" t="s">
        <v>1570</v>
      </c>
      <c r="D703" s="522" t="s">
        <v>78</v>
      </c>
      <c r="E703" s="523">
        <v>42882</v>
      </c>
      <c r="F703" s="524">
        <v>5</v>
      </c>
      <c r="G703" s="524">
        <v>2</v>
      </c>
    </row>
    <row r="704" spans="1:7">
      <c r="A704" s="450" t="s">
        <v>122</v>
      </c>
      <c r="B704" s="522"/>
      <c r="C704" s="450"/>
      <c r="D704" s="522"/>
      <c r="E704" s="523"/>
      <c r="F704" s="525">
        <v>30</v>
      </c>
      <c r="G704" s="524"/>
    </row>
    <row r="705" spans="1:7">
      <c r="A705" s="450" t="s">
        <v>128</v>
      </c>
      <c r="B705" s="522">
        <v>28</v>
      </c>
      <c r="C705" s="450" t="s">
        <v>1570</v>
      </c>
      <c r="D705" s="522" t="s">
        <v>3323</v>
      </c>
      <c r="E705" s="523">
        <v>43163</v>
      </c>
      <c r="F705" s="524">
        <v>4</v>
      </c>
      <c r="G705" s="524">
        <v>3</v>
      </c>
    </row>
    <row r="706" spans="1:7">
      <c r="A706" s="450" t="s">
        <v>128</v>
      </c>
      <c r="B706" s="522">
        <v>28</v>
      </c>
      <c r="C706" s="450" t="s">
        <v>1570</v>
      </c>
      <c r="D706" s="522" t="s">
        <v>3323</v>
      </c>
      <c r="E706" s="523">
        <v>43163</v>
      </c>
      <c r="F706" s="524">
        <v>2</v>
      </c>
      <c r="G706" s="524">
        <v>5</v>
      </c>
    </row>
    <row r="707" spans="1:7">
      <c r="A707" s="450" t="s">
        <v>128</v>
      </c>
      <c r="B707" s="522">
        <v>28</v>
      </c>
      <c r="C707" s="450" t="s">
        <v>1570</v>
      </c>
      <c r="D707" s="522" t="s">
        <v>3322</v>
      </c>
      <c r="E707" s="523">
        <v>43240</v>
      </c>
      <c r="F707" s="524">
        <v>4</v>
      </c>
      <c r="G707" s="524">
        <v>3</v>
      </c>
    </row>
    <row r="708" spans="1:7">
      <c r="A708" s="450" t="s">
        <v>128</v>
      </c>
      <c r="B708" s="522"/>
      <c r="C708" s="450"/>
      <c r="D708" s="522"/>
      <c r="E708" s="523"/>
      <c r="F708" s="525">
        <v>10</v>
      </c>
      <c r="G708" s="524"/>
    </row>
    <row r="709" spans="1:7">
      <c r="A709" s="450" t="s">
        <v>2931</v>
      </c>
      <c r="B709" s="522">
        <v>28</v>
      </c>
      <c r="C709" s="450" t="s">
        <v>1570</v>
      </c>
      <c r="D709" s="522" t="s">
        <v>3323</v>
      </c>
      <c r="E709" s="523">
        <v>43163</v>
      </c>
      <c r="F709" s="524">
        <v>6</v>
      </c>
      <c r="G709" s="524">
        <v>1</v>
      </c>
    </row>
    <row r="710" spans="1:7">
      <c r="A710" s="450" t="s">
        <v>2931</v>
      </c>
      <c r="B710" s="522">
        <v>26</v>
      </c>
      <c r="C710" s="450" t="s">
        <v>1570</v>
      </c>
      <c r="D710" s="522" t="s">
        <v>3322</v>
      </c>
      <c r="E710" s="523">
        <v>43240</v>
      </c>
      <c r="F710" s="524">
        <v>1</v>
      </c>
      <c r="G710" s="524">
        <v>6</v>
      </c>
    </row>
    <row r="711" spans="1:7">
      <c r="A711" s="450" t="s">
        <v>2931</v>
      </c>
      <c r="B711" s="522"/>
      <c r="C711" s="450"/>
      <c r="D711" s="522"/>
      <c r="E711" s="523"/>
      <c r="F711" s="525">
        <v>7</v>
      </c>
      <c r="G711" s="524"/>
    </row>
    <row r="712" spans="1:7">
      <c r="A712" s="450" t="s">
        <v>1602</v>
      </c>
      <c r="B712" s="522">
        <v>28</v>
      </c>
      <c r="C712" s="450" t="s">
        <v>1570</v>
      </c>
      <c r="D712" s="522" t="s">
        <v>3321</v>
      </c>
      <c r="E712" s="523">
        <v>42988</v>
      </c>
      <c r="F712" s="524">
        <v>4</v>
      </c>
      <c r="G712" s="524">
        <v>3</v>
      </c>
    </row>
    <row r="713" spans="1:7">
      <c r="A713" s="450" t="s">
        <v>1602</v>
      </c>
      <c r="B713" s="522">
        <v>28</v>
      </c>
      <c r="C713" s="450" t="s">
        <v>1570</v>
      </c>
      <c r="D713" s="522" t="s">
        <v>3323</v>
      </c>
      <c r="E713" s="523">
        <v>43163</v>
      </c>
      <c r="F713" s="524">
        <v>3</v>
      </c>
      <c r="G713" s="524">
        <v>4</v>
      </c>
    </row>
    <row r="714" spans="1:7">
      <c r="A714" s="450" t="s">
        <v>1602</v>
      </c>
      <c r="B714" s="522"/>
      <c r="C714" s="450"/>
      <c r="D714" s="522"/>
      <c r="E714" s="523"/>
      <c r="F714" s="525">
        <v>7</v>
      </c>
      <c r="G714" s="524"/>
    </row>
    <row r="715" spans="1:7">
      <c r="A715" s="450" t="s">
        <v>167</v>
      </c>
      <c r="B715" s="522">
        <v>28</v>
      </c>
      <c r="C715" s="450" t="s">
        <v>1570</v>
      </c>
      <c r="D715" s="522" t="s">
        <v>3321</v>
      </c>
      <c r="E715" s="523">
        <v>42988</v>
      </c>
      <c r="F715" s="524">
        <v>5</v>
      </c>
      <c r="G715" s="524">
        <v>2</v>
      </c>
    </row>
    <row r="716" spans="1:7">
      <c r="A716" s="450" t="s">
        <v>167</v>
      </c>
      <c r="B716" s="522">
        <v>28</v>
      </c>
      <c r="C716" s="450" t="s">
        <v>1570</v>
      </c>
      <c r="D716" s="522" t="s">
        <v>3321</v>
      </c>
      <c r="E716" s="523">
        <v>42988</v>
      </c>
      <c r="F716" s="524">
        <v>1</v>
      </c>
      <c r="G716" s="524">
        <v>6</v>
      </c>
    </row>
    <row r="717" spans="1:7">
      <c r="A717" s="450" t="s">
        <v>167</v>
      </c>
      <c r="B717" s="522"/>
      <c r="C717" s="450"/>
      <c r="D717" s="522"/>
      <c r="E717" s="523"/>
      <c r="F717" s="525">
        <v>6</v>
      </c>
      <c r="G717" s="524"/>
    </row>
    <row r="718" spans="1:7">
      <c r="A718" s="450" t="s">
        <v>187</v>
      </c>
      <c r="B718" s="522">
        <v>28</v>
      </c>
      <c r="C718" s="450" t="s">
        <v>1570</v>
      </c>
      <c r="D718" s="522" t="s">
        <v>3323</v>
      </c>
      <c r="E718" s="523">
        <v>43163</v>
      </c>
      <c r="F718" s="525">
        <v>5</v>
      </c>
      <c r="G718" s="524">
        <v>2</v>
      </c>
    </row>
    <row r="719" spans="1:7">
      <c r="A719" s="450" t="s">
        <v>110</v>
      </c>
      <c r="B719" s="522">
        <v>28</v>
      </c>
      <c r="C719" s="450" t="s">
        <v>1570</v>
      </c>
      <c r="D719" s="522" t="s">
        <v>3321</v>
      </c>
      <c r="E719" s="523">
        <v>42988</v>
      </c>
      <c r="F719" s="524">
        <v>3</v>
      </c>
      <c r="G719" s="524">
        <v>4</v>
      </c>
    </row>
    <row r="720" spans="1:7">
      <c r="A720" s="450" t="s">
        <v>110</v>
      </c>
      <c r="B720" s="522">
        <v>28</v>
      </c>
      <c r="C720" s="450" t="s">
        <v>1570</v>
      </c>
      <c r="D720" s="522" t="s">
        <v>3323</v>
      </c>
      <c r="E720" s="523">
        <v>43163</v>
      </c>
      <c r="F720" s="524">
        <v>1</v>
      </c>
      <c r="G720" s="524">
        <v>6</v>
      </c>
    </row>
    <row r="721" spans="1:7">
      <c r="A721" s="450" t="s">
        <v>110</v>
      </c>
      <c r="B721" s="522"/>
      <c r="C721" s="450"/>
      <c r="D721" s="522"/>
      <c r="E721" s="523"/>
      <c r="F721" s="525">
        <v>4</v>
      </c>
      <c r="G721" s="524"/>
    </row>
    <row r="722" spans="1:7">
      <c r="A722" s="450" t="s">
        <v>1135</v>
      </c>
      <c r="B722" s="522">
        <v>28</v>
      </c>
      <c r="C722" s="450" t="s">
        <v>1570</v>
      </c>
      <c r="D722" s="522" t="s">
        <v>3322</v>
      </c>
      <c r="E722" s="523">
        <v>43240</v>
      </c>
      <c r="F722" s="525">
        <v>3</v>
      </c>
      <c r="G722" s="524">
        <v>4</v>
      </c>
    </row>
    <row r="723" spans="1:7">
      <c r="A723" s="450" t="s">
        <v>3310</v>
      </c>
      <c r="B723" s="522">
        <v>28</v>
      </c>
      <c r="C723" s="450" t="s">
        <v>1570</v>
      </c>
      <c r="D723" s="522" t="s">
        <v>3321</v>
      </c>
      <c r="E723" s="523">
        <v>42988</v>
      </c>
      <c r="F723" s="525">
        <v>2</v>
      </c>
      <c r="G723" s="524">
        <v>5</v>
      </c>
    </row>
    <row r="724" spans="1:7">
      <c r="A724" s="748"/>
      <c r="B724" s="527"/>
      <c r="C724" s="748"/>
      <c r="D724" s="527"/>
      <c r="E724" s="749"/>
      <c r="F724" s="750"/>
      <c r="G724" s="750"/>
    </row>
    <row r="725" spans="1:7">
      <c r="A725" s="744" t="s">
        <v>44</v>
      </c>
      <c r="B725" s="739" t="s">
        <v>3320</v>
      </c>
      <c r="C725" s="744" t="s">
        <v>1539</v>
      </c>
      <c r="D725" s="739" t="s">
        <v>1540</v>
      </c>
      <c r="E725" s="745" t="s">
        <v>1541</v>
      </c>
      <c r="F725" s="740" t="s">
        <v>1543</v>
      </c>
      <c r="G725" s="740" t="s">
        <v>1542</v>
      </c>
    </row>
    <row r="726" spans="1:7">
      <c r="A726" s="450" t="s">
        <v>123</v>
      </c>
      <c r="B726" s="522"/>
      <c r="C726" s="450" t="s">
        <v>1571</v>
      </c>
      <c r="D726" s="522" t="s">
        <v>3323</v>
      </c>
      <c r="E726" s="523">
        <v>43163</v>
      </c>
      <c r="F726" s="524">
        <v>3</v>
      </c>
      <c r="G726" s="524">
        <v>4</v>
      </c>
    </row>
    <row r="727" spans="1:7">
      <c r="A727" s="450" t="s">
        <v>123</v>
      </c>
      <c r="B727" s="522"/>
      <c r="C727" s="450" t="s">
        <v>1571</v>
      </c>
      <c r="D727" s="522" t="s">
        <v>3323</v>
      </c>
      <c r="E727" s="523">
        <v>43163</v>
      </c>
      <c r="F727" s="524">
        <v>1</v>
      </c>
      <c r="G727" s="524">
        <v>6</v>
      </c>
    </row>
    <row r="728" spans="1:7">
      <c r="A728" s="421" t="s">
        <v>123</v>
      </c>
      <c r="B728" s="421"/>
      <c r="C728" s="421" t="s">
        <v>1571</v>
      </c>
      <c r="D728" s="421" t="s">
        <v>3322</v>
      </c>
      <c r="E728" s="523">
        <v>43240</v>
      </c>
      <c r="F728" s="422">
        <v>5</v>
      </c>
      <c r="G728" s="422">
        <v>2</v>
      </c>
    </row>
    <row r="729" spans="1:7">
      <c r="A729" s="421" t="s">
        <v>123</v>
      </c>
      <c r="B729" s="421"/>
      <c r="C729" s="421"/>
      <c r="D729" s="421"/>
      <c r="E729" s="523"/>
      <c r="F729" s="526">
        <v>9</v>
      </c>
      <c r="G729" s="422"/>
    </row>
    <row r="730" spans="1:7">
      <c r="A730" s="421" t="s">
        <v>101</v>
      </c>
      <c r="B730" s="421"/>
      <c r="C730" s="421" t="s">
        <v>1571</v>
      </c>
      <c r="D730" s="421" t="s">
        <v>3322</v>
      </c>
      <c r="E730" s="523">
        <v>43240</v>
      </c>
      <c r="F730" s="449">
        <v>6</v>
      </c>
      <c r="G730" s="422">
        <v>1</v>
      </c>
    </row>
    <row r="731" spans="1:7">
      <c r="A731" s="421" t="s">
        <v>101</v>
      </c>
      <c r="B731" s="421"/>
      <c r="C731" s="421" t="s">
        <v>1571</v>
      </c>
      <c r="D731" s="448" t="s">
        <v>78</v>
      </c>
      <c r="E731" s="523">
        <v>43247</v>
      </c>
      <c r="F731" s="449">
        <v>3</v>
      </c>
      <c r="G731" s="422">
        <v>4</v>
      </c>
    </row>
    <row r="732" spans="1:7">
      <c r="A732" s="421" t="s">
        <v>101</v>
      </c>
      <c r="B732" s="421"/>
      <c r="C732" s="421"/>
      <c r="D732" s="421"/>
      <c r="E732" s="523"/>
      <c r="F732" s="526">
        <v>9</v>
      </c>
      <c r="G732" s="422"/>
    </row>
    <row r="733" spans="1:7">
      <c r="A733" s="450" t="s">
        <v>2931</v>
      </c>
      <c r="B733" s="522"/>
      <c r="C733" s="450" t="s">
        <v>1571</v>
      </c>
      <c r="D733" s="522" t="s">
        <v>3323</v>
      </c>
      <c r="E733" s="523">
        <v>43163</v>
      </c>
      <c r="F733" s="525">
        <v>6</v>
      </c>
      <c r="G733" s="524">
        <v>1</v>
      </c>
    </row>
    <row r="734" spans="1:7">
      <c r="A734" s="450" t="s">
        <v>185</v>
      </c>
      <c r="B734" s="522"/>
      <c r="C734" s="450" t="s">
        <v>1571</v>
      </c>
      <c r="D734" s="522" t="s">
        <v>3323</v>
      </c>
      <c r="E734" s="523">
        <v>43163</v>
      </c>
      <c r="F734" s="525">
        <v>5</v>
      </c>
      <c r="G734" s="524">
        <v>2</v>
      </c>
    </row>
    <row r="735" spans="1:7">
      <c r="A735" s="450" t="s">
        <v>174</v>
      </c>
      <c r="B735" s="522"/>
      <c r="C735" s="450" t="s">
        <v>1571</v>
      </c>
      <c r="D735" s="522" t="s">
        <v>3323</v>
      </c>
      <c r="E735" s="523">
        <v>43163</v>
      </c>
      <c r="F735" s="525">
        <v>4</v>
      </c>
      <c r="G735" s="524">
        <v>3</v>
      </c>
    </row>
    <row r="736" spans="1:7">
      <c r="A736" s="421" t="s">
        <v>110</v>
      </c>
      <c r="B736" s="421"/>
      <c r="C736" s="421" t="s">
        <v>1571</v>
      </c>
      <c r="D736" s="421" t="s">
        <v>3322</v>
      </c>
      <c r="E736" s="523">
        <v>43240</v>
      </c>
      <c r="F736" s="526">
        <v>4</v>
      </c>
      <c r="G736" s="422">
        <v>3</v>
      </c>
    </row>
    <row r="737" spans="1:7">
      <c r="A737" s="421" t="s">
        <v>103</v>
      </c>
      <c r="B737" s="421"/>
      <c r="C737" s="421" t="s">
        <v>1571</v>
      </c>
      <c r="D737" s="421" t="s">
        <v>3322</v>
      </c>
      <c r="E737" s="523">
        <v>43240</v>
      </c>
      <c r="F737" s="526">
        <v>3</v>
      </c>
      <c r="G737" s="422">
        <v>4</v>
      </c>
    </row>
    <row r="738" spans="1:7">
      <c r="A738" s="450" t="s">
        <v>93</v>
      </c>
      <c r="B738" s="522"/>
      <c r="C738" s="450" t="s">
        <v>1571</v>
      </c>
      <c r="D738" s="522" t="s">
        <v>3323</v>
      </c>
      <c r="E738" s="523">
        <v>43163</v>
      </c>
      <c r="F738" s="525">
        <v>2</v>
      </c>
      <c r="G738" s="524">
        <v>5</v>
      </c>
    </row>
    <row r="739" spans="1:7">
      <c r="A739" s="421" t="s">
        <v>226</v>
      </c>
      <c r="B739" s="421"/>
      <c r="C739" s="421" t="s">
        <v>1571</v>
      </c>
      <c r="D739" s="421" t="s">
        <v>3322</v>
      </c>
      <c r="E739" s="523">
        <v>43240</v>
      </c>
      <c r="F739" s="526">
        <v>2</v>
      </c>
      <c r="G739" s="422">
        <v>5</v>
      </c>
    </row>
    <row r="740" spans="1:7">
      <c r="A740" s="448" t="s">
        <v>3313</v>
      </c>
      <c r="B740" s="421"/>
      <c r="C740" s="448" t="s">
        <v>1571</v>
      </c>
      <c r="D740" s="448" t="s">
        <v>78</v>
      </c>
      <c r="E740" s="523">
        <v>43247</v>
      </c>
      <c r="F740" s="526">
        <v>2</v>
      </c>
      <c r="G740" s="422">
        <v>5</v>
      </c>
    </row>
    <row r="741" spans="1:7">
      <c r="A741" s="421" t="s">
        <v>122</v>
      </c>
      <c r="B741" s="421"/>
      <c r="C741" s="421" t="s">
        <v>1571</v>
      </c>
      <c r="D741" s="421" t="s">
        <v>3322</v>
      </c>
      <c r="E741" s="523">
        <v>43240</v>
      </c>
      <c r="F741" s="526">
        <v>1</v>
      </c>
      <c r="G741" s="422">
        <v>6</v>
      </c>
    </row>
  </sheetData>
  <sheetProtection selectLockedCells="1" selectUnlockedCells="1"/>
  <mergeCells count="1">
    <mergeCell ref="E1:F1"/>
  </mergeCells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1272"/>
  <sheetViews>
    <sheetView tabSelected="1" workbookViewId="0">
      <selection activeCell="I1248" sqref="I1248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3.7109375" style="73" customWidth="1"/>
    <col min="5" max="5" width="12.5703125" style="85" customWidth="1"/>
    <col min="6" max="6" width="17.85546875" style="85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11" s="2" customFormat="1" ht="18">
      <c r="A1" s="91" t="s">
        <v>6776</v>
      </c>
      <c r="B1" s="92"/>
      <c r="C1" s="92"/>
      <c r="D1" s="92"/>
      <c r="E1" s="93"/>
      <c r="F1" s="93"/>
      <c r="G1" s="95"/>
      <c r="H1" s="338"/>
      <c r="I1" s="1409"/>
      <c r="J1" s="89"/>
    </row>
    <row r="2" spans="1:11" s="2" customFormat="1" ht="18">
      <c r="A2" s="91"/>
      <c r="B2" s="92"/>
      <c r="C2" s="92"/>
      <c r="D2" s="92"/>
      <c r="E2" s="93"/>
      <c r="F2" s="93"/>
      <c r="G2" s="95"/>
      <c r="H2" s="338"/>
      <c r="I2" s="1409"/>
      <c r="J2" s="89"/>
    </row>
    <row r="3" spans="1:11" s="103" customForma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710" t="s">
        <v>219</v>
      </c>
      <c r="G3" s="101" t="s">
        <v>220</v>
      </c>
      <c r="H3" s="100" t="s">
        <v>221</v>
      </c>
      <c r="I3" s="1555"/>
      <c r="J3" s="99"/>
      <c r="K3" s="100"/>
    </row>
    <row r="4" spans="1:11">
      <c r="A4" s="104"/>
      <c r="C4" s="72"/>
      <c r="D4" s="72"/>
      <c r="F4" s="133"/>
      <c r="I4" s="1409"/>
      <c r="J4" s="93"/>
    </row>
    <row r="5" spans="1:11">
      <c r="A5" s="2095">
        <v>2023</v>
      </c>
      <c r="B5" s="2014" t="s">
        <v>53</v>
      </c>
      <c r="C5" s="2015" t="s">
        <v>6725</v>
      </c>
      <c r="D5" s="2015" t="s">
        <v>5785</v>
      </c>
      <c r="E5" s="2508">
        <v>45213</v>
      </c>
      <c r="F5" s="2017" t="s">
        <v>6726</v>
      </c>
      <c r="G5" s="2097">
        <v>5</v>
      </c>
      <c r="H5" s="2018" t="s">
        <v>248</v>
      </c>
      <c r="I5" s="1409"/>
      <c r="J5" s="93"/>
    </row>
    <row r="6" spans="1:11">
      <c r="A6" s="2095">
        <v>2023</v>
      </c>
      <c r="B6" s="2014" t="s">
        <v>53</v>
      </c>
      <c r="C6" s="2015" t="s">
        <v>6727</v>
      </c>
      <c r="D6" s="2015" t="s">
        <v>6342</v>
      </c>
      <c r="E6" s="2508">
        <v>45228</v>
      </c>
      <c r="F6" s="2017" t="s">
        <v>6726</v>
      </c>
      <c r="G6" s="2097">
        <v>5</v>
      </c>
      <c r="H6" s="2018" t="s">
        <v>248</v>
      </c>
      <c r="I6" s="1857"/>
      <c r="J6" s="93"/>
    </row>
    <row r="7" spans="1:11">
      <c r="A7" s="2095">
        <v>2023</v>
      </c>
      <c r="B7" s="2014"/>
      <c r="C7" s="2015"/>
      <c r="D7" s="2015"/>
      <c r="E7" s="2508"/>
      <c r="F7" s="2017"/>
      <c r="G7" s="2097">
        <v>10</v>
      </c>
      <c r="H7" s="2018"/>
      <c r="I7" s="1857"/>
      <c r="J7" s="93"/>
    </row>
    <row r="8" spans="1:11">
      <c r="A8" s="1840">
        <v>2024</v>
      </c>
      <c r="B8" s="1826" t="s">
        <v>53</v>
      </c>
      <c r="C8" s="1841" t="s">
        <v>6727</v>
      </c>
      <c r="D8" s="1841" t="s">
        <v>5446</v>
      </c>
      <c r="E8" s="2603" t="s">
        <v>6801</v>
      </c>
      <c r="F8" s="1838" t="s">
        <v>6802</v>
      </c>
      <c r="G8" s="1842">
        <v>5</v>
      </c>
      <c r="H8" s="1839" t="s">
        <v>435</v>
      </c>
      <c r="I8" s="1857"/>
      <c r="J8" s="93"/>
    </row>
    <row r="9" spans="1:11">
      <c r="A9" s="1840">
        <v>2024</v>
      </c>
      <c r="B9" s="1826"/>
      <c r="C9" s="1841"/>
      <c r="D9" s="1841"/>
      <c r="E9" s="2602"/>
      <c r="F9" s="1838"/>
      <c r="G9" s="1842">
        <v>5</v>
      </c>
      <c r="H9" s="1839"/>
      <c r="I9" s="1857"/>
      <c r="J9" s="93"/>
    </row>
    <row r="10" spans="1:11">
      <c r="A10" s="278" t="s">
        <v>46</v>
      </c>
      <c r="B10" s="154"/>
      <c r="C10" s="279" t="s">
        <v>6724</v>
      </c>
      <c r="D10" s="279"/>
      <c r="E10" s="156"/>
      <c r="F10" s="153"/>
      <c r="G10" s="280">
        <v>15</v>
      </c>
      <c r="I10" s="1857"/>
      <c r="J10" s="93"/>
    </row>
    <row r="11" spans="1:11">
      <c r="A11" s="328"/>
      <c r="B11" s="284"/>
      <c r="C11" s="2005"/>
      <c r="D11" s="2005"/>
      <c r="E11" s="286"/>
      <c r="F11" s="288"/>
      <c r="G11" s="1727"/>
      <c r="H11" s="2006"/>
      <c r="I11" s="1857"/>
      <c r="J11" s="93"/>
    </row>
    <row r="12" spans="1:11">
      <c r="A12" s="1840">
        <v>2024</v>
      </c>
      <c r="B12" s="1826" t="s">
        <v>129</v>
      </c>
      <c r="C12" s="1841" t="s">
        <v>6806</v>
      </c>
      <c r="D12" s="1841" t="s">
        <v>5476</v>
      </c>
      <c r="E12" s="2602">
        <v>45332</v>
      </c>
      <c r="F12" s="1838" t="s">
        <v>6808</v>
      </c>
      <c r="G12" s="1842">
        <v>5</v>
      </c>
      <c r="H12" s="1839" t="s">
        <v>305</v>
      </c>
      <c r="I12" s="1857"/>
      <c r="J12" s="93"/>
    </row>
    <row r="13" spans="1:11">
      <c r="A13" s="1840">
        <v>2024</v>
      </c>
      <c r="B13" s="1826" t="s">
        <v>129</v>
      </c>
      <c r="C13" s="1841" t="s">
        <v>6807</v>
      </c>
      <c r="D13" s="1841" t="s">
        <v>5476</v>
      </c>
      <c r="E13" s="2602">
        <v>45332</v>
      </c>
      <c r="F13" s="1838" t="s">
        <v>6809</v>
      </c>
      <c r="G13" s="1842">
        <v>0</v>
      </c>
      <c r="H13" s="1839" t="s">
        <v>304</v>
      </c>
      <c r="I13" s="1857" t="s">
        <v>234</v>
      </c>
      <c r="J13" s="93"/>
    </row>
    <row r="14" spans="1:11">
      <c r="A14" s="1840">
        <v>2024</v>
      </c>
      <c r="B14" s="1826" t="s">
        <v>129</v>
      </c>
      <c r="C14" s="1841" t="s">
        <v>6807</v>
      </c>
      <c r="D14" s="1841" t="s">
        <v>1332</v>
      </c>
      <c r="E14" s="2602">
        <v>45367</v>
      </c>
      <c r="F14" s="1838" t="s">
        <v>6809</v>
      </c>
      <c r="G14" s="1842">
        <v>0</v>
      </c>
      <c r="H14" s="1839" t="s">
        <v>304</v>
      </c>
      <c r="I14" s="1857" t="s">
        <v>234</v>
      </c>
      <c r="J14" s="93"/>
    </row>
    <row r="15" spans="1:11">
      <c r="A15" s="1840">
        <v>2024</v>
      </c>
      <c r="B15" s="1826"/>
      <c r="C15" s="1841"/>
      <c r="D15" s="1841"/>
      <c r="E15" s="2602"/>
      <c r="F15" s="1838"/>
      <c r="G15" s="1842">
        <v>5</v>
      </c>
      <c r="H15" s="1839"/>
      <c r="I15" s="1857"/>
      <c r="J15" s="93"/>
    </row>
    <row r="16" spans="1:11">
      <c r="A16" s="278" t="s">
        <v>46</v>
      </c>
      <c r="B16" s="154"/>
      <c r="C16" s="279" t="s">
        <v>6805</v>
      </c>
      <c r="D16" s="279"/>
      <c r="E16" s="156"/>
      <c r="F16" s="153"/>
      <c r="G16" s="280">
        <v>5</v>
      </c>
      <c r="I16" s="1857"/>
      <c r="J16" s="93"/>
    </row>
    <row r="17" spans="1:20">
      <c r="A17" s="328"/>
      <c r="B17" s="284"/>
      <c r="C17" s="2005"/>
      <c r="D17" s="2005"/>
      <c r="E17" s="286"/>
      <c r="F17" s="288"/>
      <c r="G17" s="1727"/>
      <c r="H17" s="2006"/>
      <c r="I17" s="1857"/>
      <c r="J17" s="93"/>
    </row>
    <row r="18" spans="1:20">
      <c r="A18" s="1919">
        <v>2022</v>
      </c>
      <c r="B18" s="1920" t="s">
        <v>91</v>
      </c>
      <c r="C18" s="1920" t="s">
        <v>1655</v>
      </c>
      <c r="D18" s="1920" t="s">
        <v>5683</v>
      </c>
      <c r="E18" s="1921">
        <v>44703</v>
      </c>
      <c r="F18" s="1922" t="s">
        <v>6119</v>
      </c>
      <c r="G18" s="1923">
        <v>10</v>
      </c>
      <c r="H18" s="1924" t="s">
        <v>6083</v>
      </c>
      <c r="I18" s="1857"/>
    </row>
    <row r="19" spans="1:20">
      <c r="A19" s="1919">
        <v>2022</v>
      </c>
      <c r="B19" s="1920" t="s">
        <v>91</v>
      </c>
      <c r="C19" s="1920" t="s">
        <v>1655</v>
      </c>
      <c r="D19" s="1920" t="s">
        <v>5683</v>
      </c>
      <c r="E19" s="1921">
        <v>44703</v>
      </c>
      <c r="F19" s="1922" t="s">
        <v>6118</v>
      </c>
      <c r="G19" s="1923">
        <v>3</v>
      </c>
      <c r="H19" s="1924" t="s">
        <v>6084</v>
      </c>
      <c r="I19" s="1857"/>
    </row>
    <row r="20" spans="1:20">
      <c r="A20" s="1919">
        <v>2022</v>
      </c>
      <c r="B20" s="1920" t="s">
        <v>91</v>
      </c>
      <c r="C20" s="1920" t="s">
        <v>1655</v>
      </c>
      <c r="D20" s="1920" t="s">
        <v>6173</v>
      </c>
      <c r="E20" s="1921">
        <v>44710</v>
      </c>
      <c r="F20" s="1922" t="s">
        <v>6119</v>
      </c>
      <c r="G20" s="1923">
        <v>10</v>
      </c>
      <c r="H20" s="1924" t="s">
        <v>6197</v>
      </c>
      <c r="I20" s="1857"/>
    </row>
    <row r="21" spans="1:20">
      <c r="A21" s="1919">
        <v>2022</v>
      </c>
      <c r="B21" s="1920" t="s">
        <v>91</v>
      </c>
      <c r="C21" s="1920" t="s">
        <v>1655</v>
      </c>
      <c r="D21" s="1920" t="s">
        <v>6173</v>
      </c>
      <c r="E21" s="1921">
        <v>44710</v>
      </c>
      <c r="F21" s="1922" t="s">
        <v>6118</v>
      </c>
      <c r="G21" s="1923">
        <v>5</v>
      </c>
      <c r="H21" s="1924" t="s">
        <v>6198</v>
      </c>
      <c r="I21" s="1857"/>
    </row>
    <row r="22" spans="1:20">
      <c r="A22" s="1919">
        <v>2022</v>
      </c>
      <c r="B22" s="1920" t="s">
        <v>91</v>
      </c>
      <c r="C22" s="1920" t="s">
        <v>1655</v>
      </c>
      <c r="D22" s="1920" t="s">
        <v>5785</v>
      </c>
      <c r="E22" s="1921">
        <v>44878</v>
      </c>
      <c r="F22" s="1922" t="s">
        <v>6366</v>
      </c>
      <c r="G22" s="1923">
        <v>5</v>
      </c>
      <c r="H22" s="1924" t="s">
        <v>5744</v>
      </c>
      <c r="I22" s="1857"/>
    </row>
    <row r="23" spans="1:20">
      <c r="A23" s="1919">
        <v>2022</v>
      </c>
      <c r="B23" s="1920" t="s">
        <v>91</v>
      </c>
      <c r="C23" s="1920" t="s">
        <v>1655</v>
      </c>
      <c r="D23" s="1920" t="s">
        <v>5785</v>
      </c>
      <c r="E23" s="1921">
        <v>44878</v>
      </c>
      <c r="F23" s="1922" t="s">
        <v>6366</v>
      </c>
      <c r="G23" s="1923">
        <v>5</v>
      </c>
      <c r="H23" s="1924" t="s">
        <v>244</v>
      </c>
      <c r="I23" s="1857"/>
    </row>
    <row r="24" spans="1:20">
      <c r="A24" s="1919">
        <v>2022</v>
      </c>
      <c r="B24" s="1920" t="s">
        <v>91</v>
      </c>
      <c r="C24" s="1920" t="s">
        <v>1655</v>
      </c>
      <c r="D24" s="1920" t="s">
        <v>5785</v>
      </c>
      <c r="E24" s="1921">
        <v>44878</v>
      </c>
      <c r="F24" s="1922" t="s">
        <v>6367</v>
      </c>
      <c r="G24" s="1923">
        <v>5</v>
      </c>
      <c r="H24" s="1924" t="s">
        <v>273</v>
      </c>
      <c r="I24" s="1857"/>
    </row>
    <row r="25" spans="1:20">
      <c r="A25" s="1919">
        <v>2022</v>
      </c>
      <c r="B25" s="1920" t="s">
        <v>91</v>
      </c>
      <c r="C25" s="1920" t="s">
        <v>1655</v>
      </c>
      <c r="D25" s="1920" t="s">
        <v>6374</v>
      </c>
      <c r="E25" s="1921">
        <v>44885</v>
      </c>
      <c r="F25" s="1922" t="s">
        <v>6377</v>
      </c>
      <c r="G25" s="1923">
        <v>5</v>
      </c>
      <c r="H25" s="1924" t="s">
        <v>244</v>
      </c>
      <c r="I25" s="1857"/>
    </row>
    <row r="26" spans="1:20">
      <c r="A26" s="1919">
        <v>2022</v>
      </c>
      <c r="B26" s="1920"/>
      <c r="C26" s="1920"/>
      <c r="D26" s="1920"/>
      <c r="E26" s="1921"/>
      <c r="F26" s="1922"/>
      <c r="G26" s="1923">
        <v>48</v>
      </c>
      <c r="H26" s="1924"/>
      <c r="I26" s="1857"/>
    </row>
    <row r="27" spans="1:20">
      <c r="A27" s="2127">
        <v>2023</v>
      </c>
      <c r="B27" s="2128" t="s">
        <v>91</v>
      </c>
      <c r="C27" s="2128" t="s">
        <v>1655</v>
      </c>
      <c r="D27" s="2128" t="s">
        <v>5683</v>
      </c>
      <c r="E27" s="2129">
        <v>45074</v>
      </c>
      <c r="F27" s="2130" t="s">
        <v>6578</v>
      </c>
      <c r="G27" s="2131">
        <v>3</v>
      </c>
      <c r="H27" s="2423" t="s">
        <v>6074</v>
      </c>
      <c r="I27" s="1857"/>
    </row>
    <row r="28" spans="1:20">
      <c r="A28" s="2127">
        <v>2023</v>
      </c>
      <c r="B28" s="2128" t="s">
        <v>91</v>
      </c>
      <c r="C28" s="2128" t="s">
        <v>1655</v>
      </c>
      <c r="D28" s="2128" t="s">
        <v>5683</v>
      </c>
      <c r="E28" s="2129">
        <v>45074</v>
      </c>
      <c r="F28" s="2130" t="s">
        <v>6579</v>
      </c>
      <c r="G28" s="2131">
        <v>7</v>
      </c>
      <c r="H28" s="2423" t="s">
        <v>6082</v>
      </c>
      <c r="I28" s="1857"/>
    </row>
    <row r="29" spans="1:20">
      <c r="A29" s="2127">
        <v>2023</v>
      </c>
      <c r="B29" s="2128" t="s">
        <v>91</v>
      </c>
      <c r="C29" s="2128" t="s">
        <v>1655</v>
      </c>
      <c r="D29" s="2128" t="s">
        <v>6374</v>
      </c>
      <c r="E29" s="2129">
        <v>45249</v>
      </c>
      <c r="F29" s="2130" t="s">
        <v>6754</v>
      </c>
      <c r="G29" s="2131">
        <v>5</v>
      </c>
      <c r="H29" s="2423" t="s">
        <v>5744</v>
      </c>
      <c r="I29" s="1857"/>
    </row>
    <row r="30" spans="1:20">
      <c r="A30" s="2127">
        <v>2023</v>
      </c>
      <c r="B30" s="2128" t="s">
        <v>91</v>
      </c>
      <c r="C30" s="2128" t="s">
        <v>1655</v>
      </c>
      <c r="D30" s="2128" t="s">
        <v>6374</v>
      </c>
      <c r="E30" s="2129">
        <v>45249</v>
      </c>
      <c r="F30" s="2130" t="s">
        <v>6754</v>
      </c>
      <c r="G30" s="2131">
        <v>5</v>
      </c>
      <c r="H30" s="2423" t="s">
        <v>244</v>
      </c>
      <c r="I30" s="1857"/>
    </row>
    <row r="31" spans="1:20">
      <c r="A31" s="2127">
        <v>2023</v>
      </c>
      <c r="B31" s="2128"/>
      <c r="C31" s="2128"/>
      <c r="D31" s="2128"/>
      <c r="E31" s="2129"/>
      <c r="F31" s="2130"/>
      <c r="G31" s="2131">
        <v>20</v>
      </c>
      <c r="H31" s="2423"/>
      <c r="I31" s="1857"/>
    </row>
    <row r="32" spans="1:20" s="123" customFormat="1">
      <c r="A32" s="2425" t="s">
        <v>46</v>
      </c>
      <c r="B32" s="2402"/>
      <c r="C32" s="2426" t="s">
        <v>245</v>
      </c>
      <c r="D32" s="2402"/>
      <c r="E32" s="2427"/>
      <c r="F32" s="2406"/>
      <c r="G32" s="2406">
        <v>68</v>
      </c>
      <c r="H32" s="2544"/>
      <c r="I32" s="2169"/>
      <c r="J32" s="99"/>
      <c r="K32" s="103"/>
      <c r="L32" s="103"/>
      <c r="M32" s="103"/>
      <c r="N32" s="103"/>
      <c r="O32" s="103"/>
      <c r="P32" s="103"/>
      <c r="Q32" s="103"/>
      <c r="R32" s="103"/>
      <c r="S32" s="103"/>
      <c r="T32" s="103"/>
    </row>
    <row r="33" spans="1:256">
      <c r="A33" s="147"/>
      <c r="C33" s="148"/>
      <c r="E33" s="1673"/>
      <c r="F33" s="133"/>
      <c r="G33" s="133"/>
      <c r="I33" s="1857"/>
      <c r="J33" s="93"/>
    </row>
    <row r="34" spans="1:256">
      <c r="A34" s="1838">
        <v>2024</v>
      </c>
      <c r="B34" s="1826" t="s">
        <v>164</v>
      </c>
      <c r="C34" s="1826" t="s">
        <v>77</v>
      </c>
      <c r="D34" s="1826" t="s">
        <v>406</v>
      </c>
      <c r="E34" s="1837">
        <v>45340</v>
      </c>
      <c r="F34" s="1845" t="s">
        <v>6820</v>
      </c>
      <c r="G34" s="1838">
        <v>5</v>
      </c>
      <c r="H34" s="1839" t="s">
        <v>414</v>
      </c>
      <c r="I34" s="1857"/>
      <c r="J34" s="2"/>
    </row>
    <row r="35" spans="1:256" s="188" customFormat="1">
      <c r="A35" s="1838">
        <v>2024</v>
      </c>
      <c r="B35" s="1826"/>
      <c r="C35" s="1826"/>
      <c r="D35" s="2599"/>
      <c r="E35" s="2565"/>
      <c r="F35" s="2566"/>
      <c r="G35" s="2566">
        <v>5</v>
      </c>
      <c r="H35" s="2599"/>
      <c r="I35" s="1857"/>
      <c r="J35" s="250"/>
      <c r="K35" s="186"/>
      <c r="L35" s="186"/>
      <c r="M35" s="186"/>
      <c r="N35" s="186"/>
      <c r="O35" s="186"/>
      <c r="P35" s="186"/>
      <c r="Q35" s="186"/>
      <c r="R35" s="186"/>
      <c r="S35" s="186"/>
      <c r="T35" s="186"/>
    </row>
    <row r="36" spans="1:256" s="123" customFormat="1" ht="13.5" customHeight="1">
      <c r="A36" s="2425" t="s">
        <v>46</v>
      </c>
      <c r="B36" s="2402"/>
      <c r="C36" s="2426" t="s">
        <v>250</v>
      </c>
      <c r="D36" s="2402"/>
      <c r="E36" s="2427"/>
      <c r="F36" s="2406"/>
      <c r="G36" s="2406">
        <v>5</v>
      </c>
      <c r="H36" s="2544"/>
      <c r="I36" s="1409"/>
      <c r="J36" s="99"/>
      <c r="K36" s="103"/>
      <c r="L36" s="103"/>
      <c r="M36" s="103"/>
      <c r="N36" s="103"/>
      <c r="O36" s="103"/>
      <c r="P36" s="103"/>
      <c r="Q36" s="103"/>
      <c r="R36" s="103"/>
      <c r="S36" s="103"/>
      <c r="T36" s="103"/>
    </row>
    <row r="37" spans="1:256" s="123" customFormat="1" ht="13.5" customHeight="1">
      <c r="A37" s="153"/>
      <c r="B37" s="154"/>
      <c r="C37" s="155"/>
      <c r="D37" s="154"/>
      <c r="E37" s="1677"/>
      <c r="F37" s="153"/>
      <c r="G37" s="153"/>
      <c r="H37" s="157"/>
      <c r="I37" s="1555"/>
      <c r="J37" s="99"/>
      <c r="K37" s="103"/>
      <c r="L37" s="103"/>
      <c r="M37" s="103"/>
      <c r="N37" s="103"/>
      <c r="O37" s="103"/>
      <c r="P37" s="103"/>
      <c r="Q37" s="103"/>
      <c r="R37" s="103"/>
      <c r="S37" s="103"/>
      <c r="T37" s="103"/>
    </row>
    <row r="38" spans="1:256" ht="13.5" customHeight="1">
      <c r="A38" s="2041">
        <v>2022</v>
      </c>
      <c r="B38" s="1896" t="s">
        <v>251</v>
      </c>
      <c r="C38" s="1896" t="s">
        <v>117</v>
      </c>
      <c r="D38" s="1896" t="s">
        <v>5683</v>
      </c>
      <c r="E38" s="1898">
        <v>44703</v>
      </c>
      <c r="F38" s="2038" t="s">
        <v>6210</v>
      </c>
      <c r="G38" s="1902">
        <v>3</v>
      </c>
      <c r="H38" s="2044" t="s">
        <v>6057</v>
      </c>
      <c r="I38" s="1409"/>
      <c r="J38" s="93"/>
      <c r="IV38" s="2"/>
    </row>
    <row r="39" spans="1:256" ht="13.5" customHeight="1">
      <c r="A39" s="2041">
        <v>2022</v>
      </c>
      <c r="B39" s="1896" t="s">
        <v>251</v>
      </c>
      <c r="C39" s="1896" t="s">
        <v>117</v>
      </c>
      <c r="D39" s="1896" t="s">
        <v>6173</v>
      </c>
      <c r="E39" s="1898">
        <v>44709</v>
      </c>
      <c r="F39" s="2038" t="s">
        <v>6210</v>
      </c>
      <c r="G39" s="1902">
        <v>10</v>
      </c>
      <c r="H39" s="2044" t="s">
        <v>6185</v>
      </c>
      <c r="I39" s="1409"/>
      <c r="J39" s="93"/>
      <c r="IV39" s="2"/>
    </row>
    <row r="40" spans="1:256" ht="13.5" customHeight="1">
      <c r="A40" s="2041">
        <v>2022</v>
      </c>
      <c r="B40" s="1896" t="s">
        <v>251</v>
      </c>
      <c r="C40" s="1896" t="s">
        <v>117</v>
      </c>
      <c r="D40" s="1896" t="s">
        <v>277</v>
      </c>
      <c r="E40" s="1898">
        <v>44815</v>
      </c>
      <c r="F40" s="2038" t="s">
        <v>6329</v>
      </c>
      <c r="G40" s="1902">
        <v>3</v>
      </c>
      <c r="H40" s="2044" t="s">
        <v>1082</v>
      </c>
      <c r="I40" s="1409"/>
      <c r="J40" s="93"/>
      <c r="IV40" s="2"/>
    </row>
    <row r="41" spans="1:256" ht="13.5" customHeight="1">
      <c r="A41" s="1883">
        <v>2022</v>
      </c>
      <c r="B41" s="1897"/>
      <c r="C41" s="1897"/>
      <c r="D41" s="1897"/>
      <c r="E41" s="1899"/>
      <c r="F41" s="2273"/>
      <c r="G41" s="1903">
        <v>16</v>
      </c>
      <c r="H41" s="2424"/>
      <c r="I41" s="1409"/>
      <c r="J41" s="93"/>
      <c r="IV41" s="2"/>
    </row>
    <row r="42" spans="1:256" ht="13.5" customHeight="1">
      <c r="A42" s="2024">
        <v>2023</v>
      </c>
      <c r="B42" s="2430" t="s">
        <v>251</v>
      </c>
      <c r="C42" s="2430" t="s">
        <v>117</v>
      </c>
      <c r="D42" s="2430" t="s">
        <v>252</v>
      </c>
      <c r="E42" s="2431">
        <v>44990</v>
      </c>
      <c r="F42" s="2432" t="s">
        <v>6449</v>
      </c>
      <c r="G42" s="2433">
        <v>7</v>
      </c>
      <c r="H42" s="2435" t="s">
        <v>5860</v>
      </c>
      <c r="J42" s="93"/>
      <c r="IV42" s="2"/>
    </row>
    <row r="43" spans="1:256" ht="13.5" customHeight="1">
      <c r="A43" s="2024">
        <v>2023</v>
      </c>
      <c r="B43" s="2092" t="s">
        <v>251</v>
      </c>
      <c r="C43" s="2092" t="s">
        <v>117</v>
      </c>
      <c r="D43" s="2092" t="s">
        <v>252</v>
      </c>
      <c r="E43" s="2023">
        <v>44990</v>
      </c>
      <c r="F43" s="2093" t="s">
        <v>6450</v>
      </c>
      <c r="G43" s="2024">
        <v>3</v>
      </c>
      <c r="H43" s="2399" t="s">
        <v>5904</v>
      </c>
      <c r="J43" s="93"/>
      <c r="IV43" s="2"/>
    </row>
    <row r="44" spans="1:256" ht="13.5" customHeight="1">
      <c r="A44" s="2024">
        <v>2023</v>
      </c>
      <c r="B44" s="2092" t="s">
        <v>251</v>
      </c>
      <c r="C44" s="2092" t="s">
        <v>117</v>
      </c>
      <c r="D44" s="2092" t="s">
        <v>5683</v>
      </c>
      <c r="E44" s="2023">
        <v>45074</v>
      </c>
      <c r="F44" s="2093" t="s">
        <v>6555</v>
      </c>
      <c r="G44" s="2024">
        <v>7</v>
      </c>
      <c r="H44" s="2399" t="s">
        <v>5914</v>
      </c>
      <c r="J44" s="93"/>
      <c r="IV44" s="2"/>
    </row>
    <row r="45" spans="1:256" ht="13.5" customHeight="1">
      <c r="A45" s="2024">
        <v>2023</v>
      </c>
      <c r="B45" s="2092" t="s">
        <v>251</v>
      </c>
      <c r="C45" s="2092" t="s">
        <v>117</v>
      </c>
      <c r="D45" s="2092" t="s">
        <v>5683</v>
      </c>
      <c r="E45" s="2023">
        <v>45074</v>
      </c>
      <c r="F45" s="2093" t="s">
        <v>6556</v>
      </c>
      <c r="G45" s="2024">
        <v>10</v>
      </c>
      <c r="H45" s="2399" t="s">
        <v>6043</v>
      </c>
      <c r="J45" s="93"/>
      <c r="IV45" s="2"/>
    </row>
    <row r="46" spans="1:256" ht="13.5" customHeight="1">
      <c r="A46" s="2024">
        <v>2023</v>
      </c>
      <c r="B46" s="2092" t="s">
        <v>251</v>
      </c>
      <c r="C46" s="2092" t="s">
        <v>117</v>
      </c>
      <c r="D46" s="2092" t="s">
        <v>6589</v>
      </c>
      <c r="E46" s="2023">
        <v>45080</v>
      </c>
      <c r="F46" s="2093" t="s">
        <v>6556</v>
      </c>
      <c r="G46" s="2024">
        <v>10</v>
      </c>
      <c r="H46" s="2399" t="s">
        <v>6594</v>
      </c>
      <c r="J46" s="93"/>
      <c r="IV46" s="2"/>
    </row>
    <row r="47" spans="1:256" ht="13.5" customHeight="1">
      <c r="A47" s="2024">
        <v>2023</v>
      </c>
      <c r="B47" s="2092" t="s">
        <v>251</v>
      </c>
      <c r="C47" s="2092" t="s">
        <v>117</v>
      </c>
      <c r="D47" s="2092" t="s">
        <v>277</v>
      </c>
      <c r="E47" s="2023">
        <v>45179</v>
      </c>
      <c r="F47" s="2093" t="s">
        <v>6685</v>
      </c>
      <c r="G47" s="2024">
        <v>3</v>
      </c>
      <c r="H47" s="2399" t="s">
        <v>1082</v>
      </c>
      <c r="J47" s="93"/>
      <c r="IV47" s="2"/>
    </row>
    <row r="48" spans="1:256" ht="13.5" customHeight="1">
      <c r="A48" s="2024">
        <v>2023</v>
      </c>
      <c r="B48" s="2092" t="s">
        <v>251</v>
      </c>
      <c r="C48" s="2092" t="s">
        <v>117</v>
      </c>
      <c r="D48" s="2092" t="s">
        <v>277</v>
      </c>
      <c r="E48" s="2023">
        <v>45179</v>
      </c>
      <c r="F48" s="2093" t="s">
        <v>6686</v>
      </c>
      <c r="G48" s="2024">
        <v>3</v>
      </c>
      <c r="H48" s="2399" t="s">
        <v>478</v>
      </c>
      <c r="J48" s="93"/>
      <c r="IV48" s="2"/>
    </row>
    <row r="49" spans="1:256" ht="13.5" customHeight="1">
      <c r="A49" s="2024">
        <v>2023</v>
      </c>
      <c r="B49" s="2092" t="s">
        <v>251</v>
      </c>
      <c r="C49" s="2092" t="s">
        <v>117</v>
      </c>
      <c r="D49" s="2092" t="s">
        <v>6342</v>
      </c>
      <c r="E49" s="2023">
        <v>45228</v>
      </c>
      <c r="F49" s="2093" t="s">
        <v>6734</v>
      </c>
      <c r="G49" s="2024">
        <v>5</v>
      </c>
      <c r="H49" s="2399" t="s">
        <v>244</v>
      </c>
      <c r="J49" s="93"/>
      <c r="IV49" s="2"/>
    </row>
    <row r="50" spans="1:256" ht="13.5" customHeight="1">
      <c r="A50" s="2024">
        <v>2023</v>
      </c>
      <c r="B50" s="2092"/>
      <c r="C50" s="2092"/>
      <c r="D50" s="2092"/>
      <c r="E50" s="2023"/>
      <c r="F50" s="2093"/>
      <c r="G50" s="2024">
        <v>48</v>
      </c>
      <c r="H50" s="2434"/>
      <c r="J50" s="93"/>
      <c r="IV50" s="2"/>
    </row>
    <row r="51" spans="1:256" ht="13.5" customHeight="1">
      <c r="A51" s="2566">
        <v>2024</v>
      </c>
      <c r="B51" s="2564" t="s">
        <v>251</v>
      </c>
      <c r="C51" s="2564" t="s">
        <v>117</v>
      </c>
      <c r="D51" s="2564" t="s">
        <v>252</v>
      </c>
      <c r="E51" s="2565">
        <v>45354</v>
      </c>
      <c r="F51" s="2632" t="s">
        <v>6450</v>
      </c>
      <c r="G51" s="2566">
        <v>7</v>
      </c>
      <c r="H51" s="2567" t="s">
        <v>5903</v>
      </c>
      <c r="J51" s="93"/>
      <c r="IV51" s="2"/>
    </row>
    <row r="52" spans="1:256" ht="13.5" customHeight="1">
      <c r="A52" s="2566">
        <v>2024</v>
      </c>
      <c r="B52" s="2564"/>
      <c r="C52" s="2564"/>
      <c r="D52" s="2564"/>
      <c r="E52" s="2565"/>
      <c r="F52" s="2632"/>
      <c r="G52" s="2566">
        <v>7</v>
      </c>
      <c r="H52" s="2633"/>
      <c r="J52" s="93"/>
      <c r="IV52" s="2"/>
    </row>
    <row r="53" spans="1:256" ht="13.5" customHeight="1">
      <c r="A53" s="2425" t="s">
        <v>46</v>
      </c>
      <c r="B53" s="2402"/>
      <c r="C53" s="2426" t="s">
        <v>1674</v>
      </c>
      <c r="D53" s="2402"/>
      <c r="E53" s="2427"/>
      <c r="F53" s="2406"/>
      <c r="G53" s="2428">
        <v>71</v>
      </c>
      <c r="H53" s="2429"/>
      <c r="I53" s="1409"/>
      <c r="J53" s="93"/>
      <c r="IV53" s="2"/>
    </row>
    <row r="54" spans="1:256" ht="13.5" customHeight="1">
      <c r="A54" s="2492"/>
      <c r="B54" s="2493"/>
      <c r="C54" s="2494"/>
      <c r="D54" s="2493"/>
      <c r="E54" s="2495"/>
      <c r="F54" s="2496"/>
      <c r="G54" s="1858"/>
      <c r="H54" s="2497"/>
      <c r="I54" s="1409"/>
      <c r="J54" s="93"/>
      <c r="IV54" s="2"/>
    </row>
    <row r="55" spans="1:256" ht="13.5" customHeight="1">
      <c r="A55" s="2498">
        <v>2023</v>
      </c>
      <c r="B55" s="2092" t="s">
        <v>164</v>
      </c>
      <c r="C55" s="2092" t="s">
        <v>6700</v>
      </c>
      <c r="D55" s="2092" t="s">
        <v>277</v>
      </c>
      <c r="E55" s="2023">
        <v>45179</v>
      </c>
      <c r="F55" s="2093" t="s">
        <v>6701</v>
      </c>
      <c r="G55" s="2024">
        <v>3</v>
      </c>
      <c r="H55" s="2399" t="s">
        <v>677</v>
      </c>
      <c r="I55" s="1409"/>
      <c r="J55" s="93"/>
      <c r="IV55" s="2"/>
    </row>
    <row r="56" spans="1:256" ht="13.5" customHeight="1">
      <c r="A56" s="2498">
        <v>2023</v>
      </c>
      <c r="B56" s="2092"/>
      <c r="C56" s="2092"/>
      <c r="D56" s="2092"/>
      <c r="E56" s="2023"/>
      <c r="F56" s="2093"/>
      <c r="G56" s="2024">
        <v>3</v>
      </c>
      <c r="H56" s="2399"/>
      <c r="I56" s="1409"/>
      <c r="J56" s="93"/>
      <c r="IV56" s="2"/>
    </row>
    <row r="57" spans="1:256" ht="13.5" customHeight="1">
      <c r="A57" s="2492" t="s">
        <v>46</v>
      </c>
      <c r="B57" s="2493"/>
      <c r="C57" s="2494" t="s">
        <v>6699</v>
      </c>
      <c r="D57" s="2493"/>
      <c r="E57" s="2495"/>
      <c r="F57" s="2496"/>
      <c r="G57" s="2492">
        <v>3</v>
      </c>
      <c r="H57" s="2497"/>
      <c r="I57" s="1409"/>
      <c r="J57" s="93"/>
      <c r="IV57" s="2"/>
    </row>
    <row r="58" spans="1:256" ht="13.5" customHeight="1">
      <c r="A58" s="2054"/>
      <c r="B58" s="2054"/>
      <c r="C58" s="2054"/>
      <c r="D58" s="2054"/>
      <c r="E58" s="2055"/>
      <c r="F58" s="2056"/>
      <c r="G58" s="2057"/>
      <c r="H58" s="2058"/>
      <c r="I58" s="1409"/>
      <c r="J58" s="93"/>
      <c r="IV58" s="2"/>
    </row>
    <row r="59" spans="1:256" ht="13.5" customHeight="1">
      <c r="A59" s="1833">
        <v>2022</v>
      </c>
      <c r="B59" s="1827" t="s">
        <v>91</v>
      </c>
      <c r="C59" s="1877" t="s">
        <v>114</v>
      </c>
      <c r="D59" s="1827" t="s">
        <v>252</v>
      </c>
      <c r="E59" s="1829">
        <v>44626</v>
      </c>
      <c r="F59" s="1831" t="s">
        <v>5935</v>
      </c>
      <c r="G59" s="1831">
        <v>10</v>
      </c>
      <c r="H59" s="1832" t="s">
        <v>5844</v>
      </c>
      <c r="I59" s="1857"/>
      <c r="J59" s="93"/>
      <c r="IV59" s="2"/>
    </row>
    <row r="60" spans="1:256" ht="13.5" customHeight="1">
      <c r="A60" s="1833">
        <v>2022</v>
      </c>
      <c r="B60" s="1827" t="s">
        <v>91</v>
      </c>
      <c r="C60" s="1877" t="s">
        <v>114</v>
      </c>
      <c r="D60" s="1827" t="s">
        <v>252</v>
      </c>
      <c r="E60" s="1829">
        <v>44626</v>
      </c>
      <c r="F60" s="1831" t="s">
        <v>5981</v>
      </c>
      <c r="G60" s="1831">
        <v>7</v>
      </c>
      <c r="H60" s="1832" t="s">
        <v>5891</v>
      </c>
      <c r="I60" s="1857"/>
      <c r="J60" s="93"/>
      <c r="IV60" s="2"/>
    </row>
    <row r="61" spans="1:256" ht="13.5" customHeight="1">
      <c r="A61" s="1833">
        <v>2022</v>
      </c>
      <c r="B61" s="1827" t="s">
        <v>91</v>
      </c>
      <c r="C61" s="1877" t="s">
        <v>114</v>
      </c>
      <c r="D61" s="1827" t="s">
        <v>6355</v>
      </c>
      <c r="E61" s="1829">
        <v>44871</v>
      </c>
      <c r="F61" s="1831" t="s">
        <v>5981</v>
      </c>
      <c r="G61" s="1831">
        <v>0</v>
      </c>
      <c r="H61" s="1832" t="s">
        <v>342</v>
      </c>
      <c r="I61" s="1857" t="s">
        <v>234</v>
      </c>
      <c r="J61" s="93"/>
      <c r="IV61" s="2"/>
    </row>
    <row r="62" spans="1:256" ht="13.5" customHeight="1">
      <c r="A62" s="1833">
        <v>2022</v>
      </c>
      <c r="B62" s="1827" t="s">
        <v>91</v>
      </c>
      <c r="C62" s="1877" t="s">
        <v>114</v>
      </c>
      <c r="D62" s="1827" t="s">
        <v>6355</v>
      </c>
      <c r="E62" s="1829">
        <v>44871</v>
      </c>
      <c r="F62" s="1831" t="s">
        <v>5981</v>
      </c>
      <c r="G62" s="1831">
        <v>0</v>
      </c>
      <c r="H62" s="1832" t="s">
        <v>670</v>
      </c>
      <c r="I62" s="1857" t="s">
        <v>234</v>
      </c>
      <c r="J62" s="93"/>
      <c r="IV62" s="2"/>
    </row>
    <row r="63" spans="1:256" ht="13.5" customHeight="1">
      <c r="A63" s="1833">
        <v>2022</v>
      </c>
      <c r="B63" s="1827"/>
      <c r="C63" s="1877"/>
      <c r="D63" s="1827"/>
      <c r="E63" s="1829"/>
      <c r="F63" s="1831"/>
      <c r="G63" s="1831">
        <v>17</v>
      </c>
      <c r="H63" s="1832"/>
      <c r="I63" s="1857"/>
      <c r="J63" s="93"/>
      <c r="IV63" s="2"/>
    </row>
    <row r="64" spans="1:256" ht="13.5" customHeight="1">
      <c r="A64" s="2013">
        <v>2023</v>
      </c>
      <c r="B64" s="2014" t="s">
        <v>91</v>
      </c>
      <c r="C64" s="2019" t="s">
        <v>114</v>
      </c>
      <c r="D64" s="2014" t="s">
        <v>252</v>
      </c>
      <c r="E64" s="2016">
        <v>44990</v>
      </c>
      <c r="F64" s="2017" t="s">
        <v>6446</v>
      </c>
      <c r="G64" s="2017">
        <v>3</v>
      </c>
      <c r="H64" s="2018" t="s">
        <v>5846</v>
      </c>
      <c r="I64" s="1857"/>
      <c r="J64" s="93"/>
      <c r="IV64" s="2"/>
    </row>
    <row r="65" spans="1:256" ht="13.5" customHeight="1">
      <c r="A65" s="2013">
        <v>2023</v>
      </c>
      <c r="B65" s="2014" t="s">
        <v>91</v>
      </c>
      <c r="C65" s="2019" t="s">
        <v>114</v>
      </c>
      <c r="D65" s="2014" t="s">
        <v>252</v>
      </c>
      <c r="E65" s="2016">
        <v>44990</v>
      </c>
      <c r="F65" s="2017" t="s">
        <v>6447</v>
      </c>
      <c r="G65" s="2017">
        <v>7</v>
      </c>
      <c r="H65" s="2018" t="s">
        <v>5898</v>
      </c>
      <c r="I65" s="1857"/>
      <c r="J65" s="93"/>
      <c r="IV65" s="2"/>
    </row>
    <row r="66" spans="1:256" ht="13.5" customHeight="1">
      <c r="A66" s="2013">
        <v>2023</v>
      </c>
      <c r="B66" s="2014" t="s">
        <v>91</v>
      </c>
      <c r="C66" s="2019" t="s">
        <v>114</v>
      </c>
      <c r="D66" s="2014" t="s">
        <v>5683</v>
      </c>
      <c r="E66" s="2016">
        <v>45074</v>
      </c>
      <c r="F66" s="2017" t="s">
        <v>6558</v>
      </c>
      <c r="G66" s="2017">
        <v>7</v>
      </c>
      <c r="H66" s="2018" t="s">
        <v>5845</v>
      </c>
      <c r="I66" s="1857"/>
      <c r="J66" s="93"/>
      <c r="IV66" s="2"/>
    </row>
    <row r="67" spans="1:256" ht="13.5" customHeight="1">
      <c r="A67" s="2013">
        <v>2023</v>
      </c>
      <c r="B67" s="2014"/>
      <c r="C67" s="2019"/>
      <c r="D67" s="2014"/>
      <c r="E67" s="2016"/>
      <c r="F67" s="2017"/>
      <c r="G67" s="2017">
        <v>17</v>
      </c>
      <c r="H67" s="2018"/>
      <c r="I67" s="1857"/>
      <c r="J67" s="93"/>
      <c r="IV67" s="2"/>
    </row>
    <row r="68" spans="1:256" ht="13.5" customHeight="1">
      <c r="A68" s="2425" t="s">
        <v>46</v>
      </c>
      <c r="B68" s="2402"/>
      <c r="C68" s="2426" t="s">
        <v>291</v>
      </c>
      <c r="D68" s="2402"/>
      <c r="E68" s="2427"/>
      <c r="F68" s="2406"/>
      <c r="G68" s="2406">
        <v>34</v>
      </c>
      <c r="H68" s="2544"/>
      <c r="I68" s="1409"/>
      <c r="J68" s="93"/>
      <c r="IV68" s="2"/>
    </row>
    <row r="69" spans="1:256" ht="13.5" customHeight="1">
      <c r="A69" s="178"/>
      <c r="B69" s="154"/>
      <c r="C69" s="155"/>
      <c r="D69" s="154"/>
      <c r="E69" s="1677"/>
      <c r="F69" s="153"/>
      <c r="G69" s="153"/>
      <c r="H69" s="157"/>
      <c r="I69" s="1857"/>
      <c r="J69" s="93"/>
      <c r="IV69" s="2"/>
    </row>
    <row r="70" spans="1:256" ht="13.5" customHeight="1">
      <c r="A70" s="2013">
        <v>2023</v>
      </c>
      <c r="B70" s="2014" t="s">
        <v>164</v>
      </c>
      <c r="C70" s="2019" t="s">
        <v>292</v>
      </c>
      <c r="D70" s="2014"/>
      <c r="E70" s="2016"/>
      <c r="F70" s="2021"/>
      <c r="G70" s="2017">
        <v>0</v>
      </c>
      <c r="I70" s="1857"/>
      <c r="J70" s="93"/>
      <c r="IV70" s="2"/>
    </row>
    <row r="71" spans="1:256" ht="13.5" customHeight="1">
      <c r="A71" s="2013">
        <v>2023</v>
      </c>
      <c r="B71" s="2014"/>
      <c r="C71" s="2069"/>
      <c r="D71" s="2069"/>
      <c r="E71" s="2070"/>
      <c r="F71" s="2071"/>
      <c r="G71" s="2071">
        <v>0</v>
      </c>
      <c r="H71" s="1882"/>
      <c r="I71" s="1857"/>
      <c r="J71" s="2"/>
    </row>
    <row r="72" spans="1:256" ht="13.5" customHeight="1">
      <c r="A72" s="2425" t="s">
        <v>46</v>
      </c>
      <c r="B72" s="2402"/>
      <c r="C72" s="2426" t="s">
        <v>297</v>
      </c>
      <c r="D72" s="2402"/>
      <c r="E72" s="2427"/>
      <c r="F72" s="2406"/>
      <c r="G72" s="2406">
        <v>0</v>
      </c>
      <c r="H72" s="2544"/>
      <c r="I72" s="1857"/>
      <c r="J72" s="93"/>
      <c r="IV72" s="2"/>
    </row>
    <row r="73" spans="1:256" ht="13.5" customHeight="1">
      <c r="A73" s="178"/>
      <c r="B73" s="154"/>
      <c r="C73" s="155"/>
      <c r="D73" s="154"/>
      <c r="E73" s="1677"/>
      <c r="F73" s="153"/>
      <c r="G73" s="153"/>
      <c r="H73" s="157"/>
      <c r="I73" s="1857"/>
      <c r="J73" s="93"/>
      <c r="IV73" s="2"/>
    </row>
    <row r="74" spans="1:256" ht="13.5" customHeight="1">
      <c r="A74" s="2013">
        <v>2023</v>
      </c>
      <c r="B74" s="2014" t="s">
        <v>129</v>
      </c>
      <c r="C74" s="2019" t="s">
        <v>6572</v>
      </c>
      <c r="D74" s="2014" t="s">
        <v>5683</v>
      </c>
      <c r="E74" s="2016">
        <v>45074</v>
      </c>
      <c r="F74" s="2017" t="s">
        <v>6573</v>
      </c>
      <c r="G74" s="2017">
        <v>7</v>
      </c>
      <c r="H74" s="2018" t="s">
        <v>6068</v>
      </c>
      <c r="I74" s="1857"/>
      <c r="J74" s="93"/>
      <c r="IV74" s="2"/>
    </row>
    <row r="75" spans="1:256" ht="13.5" customHeight="1">
      <c r="A75" s="2013">
        <v>2023</v>
      </c>
      <c r="B75" s="2014"/>
      <c r="C75" s="2019"/>
      <c r="D75" s="2014"/>
      <c r="E75" s="2016"/>
      <c r="F75" s="2017"/>
      <c r="G75" s="2017">
        <v>7</v>
      </c>
      <c r="H75" s="2018"/>
      <c r="I75" s="1857"/>
      <c r="J75" s="93"/>
      <c r="IV75" s="2"/>
    </row>
    <row r="76" spans="1:256" s="123" customFormat="1" ht="13.5" customHeight="1">
      <c r="A76" s="2425" t="s">
        <v>46</v>
      </c>
      <c r="B76" s="2402"/>
      <c r="C76" s="2426" t="s">
        <v>300</v>
      </c>
      <c r="D76" s="2402"/>
      <c r="E76" s="2427"/>
      <c r="F76" s="2406"/>
      <c r="G76" s="2406">
        <v>7</v>
      </c>
      <c r="H76" s="2456"/>
      <c r="I76" s="1555"/>
      <c r="J76" s="99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IV76" s="103"/>
    </row>
    <row r="77" spans="1:256" ht="13.5" customHeight="1">
      <c r="A77" s="147"/>
      <c r="C77" s="148"/>
      <c r="E77" s="1673"/>
      <c r="F77" s="133"/>
      <c r="G77" s="133"/>
      <c r="I77" s="1857"/>
      <c r="J77" s="93"/>
      <c r="IV77" s="2"/>
    </row>
    <row r="78" spans="1:256" ht="13.5" customHeight="1">
      <c r="A78" s="2013">
        <v>2023</v>
      </c>
      <c r="B78" s="2014" t="s">
        <v>129</v>
      </c>
      <c r="C78" s="2019" t="s">
        <v>6234</v>
      </c>
      <c r="D78" s="2014"/>
      <c r="E78" s="2016"/>
      <c r="F78" s="2017"/>
      <c r="G78" s="2017">
        <v>0</v>
      </c>
      <c r="H78" s="1832"/>
      <c r="I78" s="1857"/>
      <c r="J78" s="93"/>
    </row>
    <row r="79" spans="1:256" ht="13.5" customHeight="1">
      <c r="A79" s="2013">
        <v>2023</v>
      </c>
      <c r="B79" s="2014"/>
      <c r="C79" s="2019"/>
      <c r="D79" s="2014"/>
      <c r="E79" s="2016"/>
      <c r="F79" s="2017"/>
      <c r="G79" s="2017">
        <v>0</v>
      </c>
      <c r="H79" s="1832"/>
      <c r="I79" s="1857"/>
      <c r="J79" s="93"/>
    </row>
    <row r="80" spans="1:256" ht="13.5" customHeight="1">
      <c r="A80" s="1835">
        <v>2024</v>
      </c>
      <c r="B80" s="1826" t="s">
        <v>129</v>
      </c>
      <c r="C80" s="1836" t="s">
        <v>6234</v>
      </c>
      <c r="D80" s="1826" t="s">
        <v>5446</v>
      </c>
      <c r="E80" s="1837">
        <v>45325</v>
      </c>
      <c r="F80" s="1838" t="s">
        <v>6360</v>
      </c>
      <c r="G80" s="1838">
        <v>0</v>
      </c>
      <c r="H80" s="1839" t="s">
        <v>304</v>
      </c>
      <c r="I80" s="1857" t="s">
        <v>234</v>
      </c>
      <c r="J80" s="93"/>
    </row>
    <row r="81" spans="1:256" ht="13.5" customHeight="1">
      <c r="A81" s="1835">
        <v>2024</v>
      </c>
      <c r="B81" s="1826"/>
      <c r="C81" s="1836"/>
      <c r="D81" s="1826"/>
      <c r="E81" s="1837"/>
      <c r="F81" s="1838"/>
      <c r="G81" s="1838">
        <v>0</v>
      </c>
      <c r="H81" s="1839"/>
      <c r="I81" s="1857"/>
      <c r="J81" s="93"/>
    </row>
    <row r="82" spans="1:256" ht="13.5" customHeight="1">
      <c r="A82" s="2425" t="s">
        <v>46</v>
      </c>
      <c r="B82" s="2402"/>
      <c r="C82" s="2426" t="s">
        <v>6231</v>
      </c>
      <c r="D82" s="2402"/>
      <c r="E82" s="2427"/>
      <c r="F82" s="2406"/>
      <c r="G82" s="2406">
        <v>0</v>
      </c>
      <c r="H82" s="2456"/>
      <c r="I82" s="1409"/>
      <c r="J82" s="93"/>
    </row>
    <row r="83" spans="1:256" ht="13.5" customHeight="1">
      <c r="A83" s="147"/>
      <c r="C83" s="148"/>
      <c r="E83" s="1673"/>
      <c r="F83" s="133"/>
      <c r="G83" s="133"/>
      <c r="I83" s="1409"/>
      <c r="J83" s="93"/>
    </row>
    <row r="84" spans="1:256" s="115" customFormat="1">
      <c r="A84" s="2072">
        <v>2023</v>
      </c>
      <c r="B84" s="2073" t="s">
        <v>91</v>
      </c>
      <c r="C84" s="2073" t="s">
        <v>128</v>
      </c>
      <c r="D84" s="2073" t="s">
        <v>5683</v>
      </c>
      <c r="E84" s="2074">
        <v>45074</v>
      </c>
      <c r="F84" s="2075" t="s">
        <v>6588</v>
      </c>
      <c r="G84" s="2075">
        <v>7</v>
      </c>
      <c r="H84" s="2073" t="s">
        <v>6107</v>
      </c>
      <c r="I84" s="1409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</row>
    <row r="85" spans="1:256" s="115" customFormat="1">
      <c r="A85" s="2072">
        <v>2023</v>
      </c>
      <c r="B85" s="2073" t="s">
        <v>91</v>
      </c>
      <c r="C85" s="2073" t="s">
        <v>128</v>
      </c>
      <c r="D85" s="2073" t="s">
        <v>277</v>
      </c>
      <c r="E85" s="2074">
        <v>45179</v>
      </c>
      <c r="F85" s="2075" t="s">
        <v>6695</v>
      </c>
      <c r="G85" s="2075">
        <v>10</v>
      </c>
      <c r="H85" s="2073" t="s">
        <v>374</v>
      </c>
      <c r="I85" s="1409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</row>
    <row r="86" spans="1:256" s="115" customFormat="1">
      <c r="A86" s="2072">
        <v>2023</v>
      </c>
      <c r="B86" s="2073" t="s">
        <v>91</v>
      </c>
      <c r="C86" s="2073" t="s">
        <v>128</v>
      </c>
      <c r="D86" s="2073" t="s">
        <v>277</v>
      </c>
      <c r="E86" s="2074">
        <v>45179</v>
      </c>
      <c r="F86" s="2075" t="s">
        <v>6696</v>
      </c>
      <c r="G86" s="2075">
        <v>7</v>
      </c>
      <c r="H86" s="2073" t="s">
        <v>1232</v>
      </c>
      <c r="I86" s="1409"/>
      <c r="J86" s="113"/>
      <c r="K86" s="113"/>
      <c r="L86" s="113"/>
      <c r="M86" s="113"/>
      <c r="N86" s="113"/>
      <c r="O86" s="113"/>
      <c r="P86" s="113"/>
      <c r="Q86" s="113"/>
      <c r="R86" s="113"/>
      <c r="S86" s="113"/>
      <c r="T86" s="113"/>
    </row>
    <row r="87" spans="1:256">
      <c r="A87" s="2076">
        <v>2023</v>
      </c>
      <c r="B87" s="2077"/>
      <c r="C87" s="2077"/>
      <c r="D87" s="2077"/>
      <c r="E87" s="2078"/>
      <c r="F87" s="2079"/>
      <c r="G87" s="2080">
        <v>24</v>
      </c>
      <c r="H87" s="1931"/>
      <c r="I87" s="1409"/>
      <c r="J87" s="2"/>
      <c r="IV87" s="2"/>
    </row>
    <row r="88" spans="1:256">
      <c r="A88" s="2634">
        <v>2024</v>
      </c>
      <c r="B88" s="2635" t="s">
        <v>91</v>
      </c>
      <c r="C88" s="2635" t="s">
        <v>128</v>
      </c>
      <c r="D88" s="2635" t="s">
        <v>252</v>
      </c>
      <c r="E88" s="2636">
        <v>45354</v>
      </c>
      <c r="F88" s="2637" t="s">
        <v>5996</v>
      </c>
      <c r="G88" s="2638">
        <v>7</v>
      </c>
      <c r="H88" s="2639" t="s">
        <v>5906</v>
      </c>
      <c r="I88" s="1857"/>
      <c r="J88" s="2"/>
      <c r="IV88" s="2"/>
    </row>
    <row r="89" spans="1:256">
      <c r="A89" s="2634">
        <v>2024</v>
      </c>
      <c r="B89" s="2635" t="s">
        <v>91</v>
      </c>
      <c r="C89" s="2635" t="s">
        <v>128</v>
      </c>
      <c r="D89" s="2635" t="s">
        <v>252</v>
      </c>
      <c r="E89" s="2636">
        <v>45354</v>
      </c>
      <c r="F89" s="2637" t="s">
        <v>5995</v>
      </c>
      <c r="G89" s="2638">
        <v>3</v>
      </c>
      <c r="H89" s="2639" t="s">
        <v>5907</v>
      </c>
      <c r="I89" s="1857"/>
      <c r="J89" s="2"/>
      <c r="IV89" s="2"/>
    </row>
    <row r="90" spans="1:256">
      <c r="A90" s="2634">
        <v>2024</v>
      </c>
      <c r="B90" s="2635"/>
      <c r="C90" s="2635"/>
      <c r="D90" s="2635"/>
      <c r="E90" s="2636"/>
      <c r="F90" s="2637"/>
      <c r="G90" s="2638">
        <v>10</v>
      </c>
      <c r="H90" s="2639"/>
      <c r="I90" s="1857"/>
      <c r="J90" s="2"/>
      <c r="IV90" s="2"/>
    </row>
    <row r="91" spans="1:256" ht="13.5" customHeight="1">
      <c r="A91" s="2545" t="s">
        <v>46</v>
      </c>
      <c r="B91" s="2546"/>
      <c r="C91" s="2547" t="s">
        <v>330</v>
      </c>
      <c r="D91" s="2546"/>
      <c r="E91" s="2548"/>
      <c r="F91" s="2549"/>
      <c r="G91" s="2549">
        <v>34</v>
      </c>
      <c r="H91" s="2550"/>
      <c r="I91" s="1409"/>
      <c r="J91" s="93"/>
      <c r="IV91" s="2"/>
    </row>
    <row r="92" spans="1:256" ht="13.5" customHeight="1">
      <c r="A92" s="147"/>
      <c r="C92" s="148"/>
      <c r="E92" s="1673"/>
      <c r="F92" s="133"/>
      <c r="G92" s="133"/>
      <c r="H92" s="289"/>
      <c r="J92" s="93"/>
      <c r="IV92" s="2"/>
    </row>
    <row r="93" spans="1:256" s="188" customFormat="1" ht="13.5" customHeight="1">
      <c r="A93" s="1835">
        <v>2024</v>
      </c>
      <c r="B93" s="1826" t="s">
        <v>91</v>
      </c>
      <c r="C93" s="1836" t="s">
        <v>177</v>
      </c>
      <c r="D93" s="1826" t="s">
        <v>252</v>
      </c>
      <c r="E93" s="1837">
        <v>45354</v>
      </c>
      <c r="F93" s="1838" t="s">
        <v>5956</v>
      </c>
      <c r="G93" s="1838">
        <v>7</v>
      </c>
      <c r="H93" s="2551" t="s">
        <v>5864</v>
      </c>
      <c r="I93" s="2"/>
      <c r="J93" s="187"/>
      <c r="K93" s="186"/>
      <c r="L93" s="186"/>
      <c r="M93" s="186"/>
      <c r="N93" s="186"/>
      <c r="O93" s="186"/>
      <c r="P93" s="186"/>
      <c r="Q93" s="186"/>
      <c r="R93" s="186"/>
      <c r="S93" s="186"/>
      <c r="T93" s="186"/>
      <c r="IV93" s="186"/>
    </row>
    <row r="94" spans="1:256" s="188" customFormat="1" ht="13.5" customHeight="1">
      <c r="A94" s="1835">
        <v>2024</v>
      </c>
      <c r="B94" s="1826" t="s">
        <v>91</v>
      </c>
      <c r="C94" s="1836" t="s">
        <v>177</v>
      </c>
      <c r="D94" s="1826" t="s">
        <v>252</v>
      </c>
      <c r="E94" s="1837">
        <v>45354</v>
      </c>
      <c r="F94" s="1838" t="s">
        <v>6575</v>
      </c>
      <c r="G94" s="1838">
        <v>3</v>
      </c>
      <c r="H94" s="2620" t="s">
        <v>5866</v>
      </c>
      <c r="I94" s="2"/>
      <c r="J94" s="187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IV94" s="186"/>
    </row>
    <row r="95" spans="1:256" s="188" customFormat="1" ht="13.5" customHeight="1">
      <c r="A95" s="1835">
        <v>2024</v>
      </c>
      <c r="B95" s="1826"/>
      <c r="C95" s="1836"/>
      <c r="D95" s="1826"/>
      <c r="E95" s="1837"/>
      <c r="F95" s="1838"/>
      <c r="G95" s="1838">
        <v>10</v>
      </c>
      <c r="H95" s="2551"/>
      <c r="I95" s="2"/>
      <c r="J95" s="187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IV95" s="186"/>
    </row>
    <row r="96" spans="1:256" ht="13.5" customHeight="1">
      <c r="A96" s="2425" t="s">
        <v>46</v>
      </c>
      <c r="B96" s="2402"/>
      <c r="C96" s="2426" t="s">
        <v>333</v>
      </c>
      <c r="D96" s="2402"/>
      <c r="E96" s="2427"/>
      <c r="F96" s="2406"/>
      <c r="G96" s="2406">
        <v>10</v>
      </c>
      <c r="H96" s="2502"/>
      <c r="J96" s="93"/>
      <c r="IV96" s="2"/>
    </row>
    <row r="97" spans="1:10">
      <c r="A97" s="147"/>
      <c r="C97" s="148"/>
      <c r="E97" s="1673"/>
      <c r="F97" s="133"/>
      <c r="G97" s="133"/>
      <c r="I97" s="1409"/>
      <c r="J97" s="93"/>
    </row>
    <row r="98" spans="1:10">
      <c r="A98" s="2013">
        <v>2023</v>
      </c>
      <c r="B98" s="2014" t="s">
        <v>129</v>
      </c>
      <c r="C98" s="2014" t="s">
        <v>139</v>
      </c>
      <c r="D98" s="2014" t="s">
        <v>252</v>
      </c>
      <c r="E98" s="2016">
        <v>44990</v>
      </c>
      <c r="F98" s="2021" t="s">
        <v>6438</v>
      </c>
      <c r="G98" s="2017">
        <v>10</v>
      </c>
      <c r="H98" s="2018" t="s">
        <v>6440</v>
      </c>
      <c r="I98" s="1649"/>
      <c r="J98" s="262"/>
    </row>
    <row r="99" spans="1:10">
      <c r="A99" s="2013">
        <v>2023</v>
      </c>
      <c r="B99" s="2014" t="s">
        <v>129</v>
      </c>
      <c r="C99" s="2014" t="s">
        <v>139</v>
      </c>
      <c r="D99" s="2014" t="s">
        <v>252</v>
      </c>
      <c r="E99" s="2016">
        <v>44990</v>
      </c>
      <c r="F99" s="2021" t="s">
        <v>6439</v>
      </c>
      <c r="G99" s="2017">
        <v>3</v>
      </c>
      <c r="H99" s="2018" t="s">
        <v>5854</v>
      </c>
      <c r="I99" s="1649"/>
      <c r="J99" s="262"/>
    </row>
    <row r="100" spans="1:10">
      <c r="A100" s="2013">
        <v>2023</v>
      </c>
      <c r="B100" s="2014"/>
      <c r="C100" s="2014"/>
      <c r="D100" s="2014"/>
      <c r="E100" s="2016"/>
      <c r="F100" s="2021"/>
      <c r="G100" s="2017">
        <v>13</v>
      </c>
      <c r="H100" s="2018"/>
      <c r="I100" s="1649"/>
      <c r="J100" s="262"/>
    </row>
    <row r="101" spans="1:10">
      <c r="A101" s="2425" t="s">
        <v>46</v>
      </c>
      <c r="B101" s="2402"/>
      <c r="C101" s="2402" t="s">
        <v>350</v>
      </c>
      <c r="D101" s="2402"/>
      <c r="E101" s="2427"/>
      <c r="F101" s="2552"/>
      <c r="G101" s="2517">
        <v>13</v>
      </c>
      <c r="H101" s="2544"/>
      <c r="I101" s="1409"/>
      <c r="J101" s="93"/>
    </row>
    <row r="102" spans="1:10">
      <c r="A102" s="147"/>
      <c r="E102" s="1673"/>
      <c r="F102" s="1657"/>
      <c r="I102" s="1409"/>
      <c r="J102" s="93"/>
    </row>
    <row r="103" spans="1:10">
      <c r="A103" s="1919">
        <v>2022</v>
      </c>
      <c r="B103" s="1920" t="s">
        <v>164</v>
      </c>
      <c r="C103" s="1920" t="s">
        <v>5883</v>
      </c>
      <c r="D103" s="1920" t="s">
        <v>252</v>
      </c>
      <c r="E103" s="1921">
        <v>44626</v>
      </c>
      <c r="F103" s="1922" t="s">
        <v>5974</v>
      </c>
      <c r="G103" s="1923">
        <v>7</v>
      </c>
      <c r="H103" s="1924" t="s">
        <v>5884</v>
      </c>
      <c r="I103" s="1857"/>
      <c r="J103" s="2"/>
    </row>
    <row r="104" spans="1:10">
      <c r="A104" s="1919">
        <v>2022</v>
      </c>
      <c r="B104" s="1920"/>
      <c r="C104" s="1920"/>
      <c r="D104" s="1920"/>
      <c r="E104" s="1921"/>
      <c r="F104" s="1922"/>
      <c r="G104" s="1923">
        <v>7</v>
      </c>
      <c r="H104" s="1924"/>
      <c r="I104" s="1857"/>
      <c r="J104" s="2"/>
    </row>
    <row r="105" spans="1:10">
      <c r="A105" s="2621">
        <v>2024</v>
      </c>
      <c r="B105" s="2622" t="s">
        <v>164</v>
      </c>
      <c r="C105" s="2622" t="s">
        <v>6826</v>
      </c>
      <c r="D105" s="2622" t="s">
        <v>252</v>
      </c>
      <c r="E105" s="2623">
        <v>45354</v>
      </c>
      <c r="F105" s="2624" t="s">
        <v>6861</v>
      </c>
      <c r="G105" s="2625">
        <v>7</v>
      </c>
      <c r="H105" s="2626" t="s">
        <v>5848</v>
      </c>
      <c r="I105" s="1857"/>
      <c r="J105" s="2"/>
    </row>
    <row r="106" spans="1:10">
      <c r="A106" s="2621">
        <v>2024</v>
      </c>
      <c r="B106" s="2622"/>
      <c r="C106" s="2622"/>
      <c r="D106" s="2622"/>
      <c r="E106" s="2623"/>
      <c r="F106" s="2624"/>
      <c r="G106" s="2625">
        <v>7</v>
      </c>
      <c r="H106" s="2626"/>
      <c r="I106" s="1857"/>
      <c r="J106" s="2"/>
    </row>
    <row r="107" spans="1:10">
      <c r="A107" s="2400" t="s">
        <v>46</v>
      </c>
      <c r="B107" s="2402"/>
      <c r="C107" s="2402" t="s">
        <v>358</v>
      </c>
      <c r="D107" s="2553"/>
      <c r="E107" s="2427"/>
      <c r="F107" s="2517"/>
      <c r="G107" s="2406">
        <v>14</v>
      </c>
      <c r="H107" s="2544"/>
      <c r="I107" s="1409"/>
      <c r="J107" s="93"/>
    </row>
    <row r="108" spans="1:10">
      <c r="A108" s="147"/>
      <c r="C108" s="148"/>
      <c r="E108" s="1673"/>
      <c r="F108" s="133"/>
      <c r="G108" s="133"/>
      <c r="I108" s="1409"/>
      <c r="J108" s="93"/>
    </row>
    <row r="109" spans="1:10">
      <c r="A109" s="1919">
        <v>2022</v>
      </c>
      <c r="B109" s="1920" t="s">
        <v>91</v>
      </c>
      <c r="C109" s="1920" t="s">
        <v>110</v>
      </c>
      <c r="D109" s="1920" t="s">
        <v>252</v>
      </c>
      <c r="E109" s="1921">
        <v>44626</v>
      </c>
      <c r="F109" s="1922" t="s">
        <v>5925</v>
      </c>
      <c r="G109" s="1923">
        <v>3</v>
      </c>
      <c r="H109" s="1924" t="s">
        <v>5834</v>
      </c>
      <c r="I109" s="1857"/>
    </row>
    <row r="110" spans="1:10">
      <c r="A110" s="1919">
        <v>2022</v>
      </c>
      <c r="B110" s="1920" t="s">
        <v>91</v>
      </c>
      <c r="C110" s="1920" t="s">
        <v>110</v>
      </c>
      <c r="D110" s="1920" t="s">
        <v>252</v>
      </c>
      <c r="E110" s="1921">
        <v>44626</v>
      </c>
      <c r="F110" s="1922" t="s">
        <v>5972</v>
      </c>
      <c r="G110" s="1923">
        <v>3</v>
      </c>
      <c r="H110" s="1924" t="s">
        <v>5881</v>
      </c>
      <c r="I110" s="1857"/>
    </row>
    <row r="111" spans="1:10">
      <c r="A111" s="1919">
        <v>2022</v>
      </c>
      <c r="B111" s="1920" t="s">
        <v>91</v>
      </c>
      <c r="C111" s="1920" t="s">
        <v>110</v>
      </c>
      <c r="D111" s="1920" t="s">
        <v>5683</v>
      </c>
      <c r="E111" s="1921">
        <v>44703</v>
      </c>
      <c r="F111" s="1922" t="s">
        <v>6123</v>
      </c>
      <c r="G111" s="1923">
        <v>7</v>
      </c>
      <c r="H111" s="1924" t="s">
        <v>6061</v>
      </c>
      <c r="I111" s="1857"/>
    </row>
    <row r="112" spans="1:10">
      <c r="A112" s="1919">
        <v>2022</v>
      </c>
      <c r="B112" s="1920" t="s">
        <v>91</v>
      </c>
      <c r="C112" s="1920" t="s">
        <v>110</v>
      </c>
      <c r="D112" s="1920" t="s">
        <v>5683</v>
      </c>
      <c r="E112" s="1921">
        <v>44703</v>
      </c>
      <c r="F112" s="1922" t="s">
        <v>6213</v>
      </c>
      <c r="G112" s="1923">
        <v>3</v>
      </c>
      <c r="H112" s="1924" t="s">
        <v>6072</v>
      </c>
      <c r="I112" s="1857"/>
    </row>
    <row r="113" spans="1:9">
      <c r="A113" s="1919">
        <v>2022</v>
      </c>
      <c r="B113" s="1920" t="s">
        <v>91</v>
      </c>
      <c r="C113" s="1920" t="s">
        <v>110</v>
      </c>
      <c r="D113" s="1920" t="s">
        <v>5683</v>
      </c>
      <c r="E113" s="1921">
        <v>44703</v>
      </c>
      <c r="F113" s="1922" t="s">
        <v>6124</v>
      </c>
      <c r="G113" s="1923">
        <v>7</v>
      </c>
      <c r="H113" s="1924" t="s">
        <v>6092</v>
      </c>
      <c r="I113" s="1857"/>
    </row>
    <row r="114" spans="1:9">
      <c r="A114" s="1919">
        <v>2022</v>
      </c>
      <c r="B114" s="1920" t="s">
        <v>91</v>
      </c>
      <c r="C114" s="1920" t="s">
        <v>110</v>
      </c>
      <c r="D114" s="1920" t="s">
        <v>5683</v>
      </c>
      <c r="E114" s="1921">
        <v>44703</v>
      </c>
      <c r="F114" s="1922" t="s">
        <v>6223</v>
      </c>
      <c r="G114" s="1923">
        <v>10</v>
      </c>
      <c r="H114" s="1924" t="s">
        <v>6109</v>
      </c>
      <c r="I114" s="1857"/>
    </row>
    <row r="115" spans="1:9">
      <c r="A115" s="1919">
        <v>2022</v>
      </c>
      <c r="B115" s="1920" t="s">
        <v>91</v>
      </c>
      <c r="C115" s="1920" t="s">
        <v>110</v>
      </c>
      <c r="D115" s="1920" t="s">
        <v>6173</v>
      </c>
      <c r="E115" s="1921">
        <v>44709</v>
      </c>
      <c r="F115" s="1922" t="s">
        <v>6123</v>
      </c>
      <c r="G115" s="1923">
        <v>10</v>
      </c>
      <c r="H115" s="1924" t="s">
        <v>6188</v>
      </c>
      <c r="I115" s="1857"/>
    </row>
    <row r="116" spans="1:9">
      <c r="A116" s="1919">
        <v>2022</v>
      </c>
      <c r="B116" s="1920" t="s">
        <v>91</v>
      </c>
      <c r="C116" s="1920" t="s">
        <v>110</v>
      </c>
      <c r="D116" s="1920" t="s">
        <v>6173</v>
      </c>
      <c r="E116" s="1921">
        <v>44710</v>
      </c>
      <c r="F116" s="1922" t="s">
        <v>6124</v>
      </c>
      <c r="G116" s="1923">
        <v>5</v>
      </c>
      <c r="H116" s="1924" t="s">
        <v>6202</v>
      </c>
      <c r="I116" s="1857"/>
    </row>
    <row r="117" spans="1:9">
      <c r="A117" s="1919">
        <v>2022</v>
      </c>
      <c r="B117" s="1920"/>
      <c r="C117" s="1920"/>
      <c r="D117" s="1920"/>
      <c r="E117" s="1921"/>
      <c r="F117" s="1922"/>
      <c r="G117" s="1923">
        <v>48</v>
      </c>
      <c r="H117" s="1924"/>
      <c r="I117" s="1857"/>
    </row>
    <row r="118" spans="1:9">
      <c r="A118" s="2127">
        <v>2023</v>
      </c>
      <c r="B118" s="2128" t="s">
        <v>91</v>
      </c>
      <c r="C118" s="2128" t="s">
        <v>110</v>
      </c>
      <c r="D118" s="2128" t="s">
        <v>252</v>
      </c>
      <c r="E118" s="2129">
        <v>44990</v>
      </c>
      <c r="F118" s="2130" t="s">
        <v>6123</v>
      </c>
      <c r="G118" s="2131">
        <v>3</v>
      </c>
      <c r="H118" s="2423" t="s">
        <v>5857</v>
      </c>
      <c r="I118" s="1857"/>
    </row>
    <row r="119" spans="1:9">
      <c r="A119" s="2127">
        <v>2023</v>
      </c>
      <c r="B119" s="2128" t="s">
        <v>91</v>
      </c>
      <c r="C119" s="2128" t="s">
        <v>110</v>
      </c>
      <c r="D119" s="2128" t="s">
        <v>252</v>
      </c>
      <c r="E119" s="2129">
        <v>44990</v>
      </c>
      <c r="F119" s="2130" t="s">
        <v>6124</v>
      </c>
      <c r="G119" s="2131">
        <v>10</v>
      </c>
      <c r="H119" s="2423" t="s">
        <v>5886</v>
      </c>
      <c r="I119" s="1857"/>
    </row>
    <row r="120" spans="1:9">
      <c r="A120" s="2127">
        <v>2023</v>
      </c>
      <c r="B120" s="2128" t="s">
        <v>91</v>
      </c>
      <c r="C120" s="2128" t="s">
        <v>110</v>
      </c>
      <c r="D120" s="2128" t="s">
        <v>5683</v>
      </c>
      <c r="E120" s="2129">
        <v>45074</v>
      </c>
      <c r="F120" s="2130" t="s">
        <v>6583</v>
      </c>
      <c r="G120" s="2131">
        <v>7</v>
      </c>
      <c r="H120" s="2423" t="s">
        <v>6086</v>
      </c>
      <c r="I120" s="1857"/>
    </row>
    <row r="121" spans="1:9">
      <c r="A121" s="2127">
        <v>2023</v>
      </c>
      <c r="B121" s="2128" t="s">
        <v>91</v>
      </c>
      <c r="C121" s="2128" t="s">
        <v>110</v>
      </c>
      <c r="D121" s="2128" t="s">
        <v>5785</v>
      </c>
      <c r="E121" s="2129">
        <v>45213</v>
      </c>
      <c r="F121" s="2130" t="s">
        <v>6722</v>
      </c>
      <c r="G121" s="2131">
        <v>5</v>
      </c>
      <c r="H121" s="2423" t="s">
        <v>236</v>
      </c>
      <c r="I121" s="1857"/>
    </row>
    <row r="122" spans="1:9">
      <c r="A122" s="2127">
        <v>2023</v>
      </c>
      <c r="B122" s="2128" t="s">
        <v>91</v>
      </c>
      <c r="C122" s="2128" t="s">
        <v>110</v>
      </c>
      <c r="D122" s="2128" t="s">
        <v>5785</v>
      </c>
      <c r="E122" s="2129">
        <v>45213</v>
      </c>
      <c r="F122" s="2130" t="s">
        <v>6722</v>
      </c>
      <c r="G122" s="2131">
        <v>5</v>
      </c>
      <c r="H122" s="2423" t="s">
        <v>273</v>
      </c>
      <c r="I122" s="1857"/>
    </row>
    <row r="123" spans="1:9">
      <c r="A123" s="2127">
        <v>2023</v>
      </c>
      <c r="B123" s="2128" t="s">
        <v>91</v>
      </c>
      <c r="C123" s="2128" t="s">
        <v>110</v>
      </c>
      <c r="D123" s="2128" t="s">
        <v>6342</v>
      </c>
      <c r="E123" s="2129">
        <v>45228</v>
      </c>
      <c r="F123" s="2130" t="s">
        <v>6740</v>
      </c>
      <c r="G123" s="2131">
        <v>5</v>
      </c>
      <c r="H123" s="2423" t="s">
        <v>236</v>
      </c>
      <c r="I123" s="1857"/>
    </row>
    <row r="124" spans="1:9">
      <c r="A124" s="2127">
        <v>2023</v>
      </c>
      <c r="B124" s="2128" t="s">
        <v>91</v>
      </c>
      <c r="C124" s="2128" t="s">
        <v>110</v>
      </c>
      <c r="D124" s="2128" t="s">
        <v>6342</v>
      </c>
      <c r="E124" s="2129">
        <v>45228</v>
      </c>
      <c r="F124" s="2130" t="s">
        <v>6740</v>
      </c>
      <c r="G124" s="2131">
        <v>5</v>
      </c>
      <c r="H124" s="2423" t="s">
        <v>273</v>
      </c>
      <c r="I124" s="1857"/>
    </row>
    <row r="125" spans="1:9">
      <c r="A125" s="2127">
        <v>2023</v>
      </c>
      <c r="B125" s="2128"/>
      <c r="C125" s="2128"/>
      <c r="D125" s="2128"/>
      <c r="E125" s="2129"/>
      <c r="F125" s="2130"/>
      <c r="G125" s="2131">
        <v>40</v>
      </c>
      <c r="H125" s="2423"/>
      <c r="I125" s="1857"/>
    </row>
    <row r="126" spans="1:9">
      <c r="A126" s="2621">
        <v>2024</v>
      </c>
      <c r="B126" s="2622" t="s">
        <v>91</v>
      </c>
      <c r="C126" s="2622" t="s">
        <v>110</v>
      </c>
      <c r="D126" s="2622" t="s">
        <v>252</v>
      </c>
      <c r="E126" s="2623">
        <v>45354</v>
      </c>
      <c r="F126" s="2624" t="s">
        <v>6862</v>
      </c>
      <c r="G126" s="2625">
        <v>10</v>
      </c>
      <c r="H126" s="2626" t="s">
        <v>6433</v>
      </c>
      <c r="I126" s="1857"/>
    </row>
    <row r="127" spans="1:9">
      <c r="A127" s="2621">
        <v>2024</v>
      </c>
      <c r="B127" s="2622" t="s">
        <v>91</v>
      </c>
      <c r="C127" s="2622" t="s">
        <v>110</v>
      </c>
      <c r="D127" s="2622" t="s">
        <v>252</v>
      </c>
      <c r="E127" s="2623">
        <v>45354</v>
      </c>
      <c r="F127" s="2624" t="s">
        <v>6583</v>
      </c>
      <c r="G127" s="2625">
        <v>10</v>
      </c>
      <c r="H127" s="2626" t="s">
        <v>5879</v>
      </c>
      <c r="I127" s="1857"/>
    </row>
    <row r="128" spans="1:9">
      <c r="A128" s="2621">
        <v>2024</v>
      </c>
      <c r="B128" s="2622"/>
      <c r="C128" s="2622"/>
      <c r="D128" s="2622"/>
      <c r="E128" s="2623"/>
      <c r="F128" s="2624"/>
      <c r="G128" s="2625">
        <v>20</v>
      </c>
      <c r="H128" s="2626"/>
      <c r="I128" s="1857"/>
    </row>
    <row r="129" spans="1:256">
      <c r="A129" s="2425" t="s">
        <v>46</v>
      </c>
      <c r="B129" s="2402"/>
      <c r="C129" s="2426" t="s">
        <v>385</v>
      </c>
      <c r="D129" s="2402"/>
      <c r="E129" s="2427"/>
      <c r="F129" s="2406"/>
      <c r="G129" s="2406">
        <v>108</v>
      </c>
      <c r="H129" s="2544"/>
      <c r="I129" s="1409"/>
      <c r="J129" s="93"/>
    </row>
    <row r="130" spans="1:256">
      <c r="A130" s="178"/>
      <c r="B130" s="154"/>
      <c r="C130" s="155"/>
      <c r="D130" s="154"/>
      <c r="E130" s="1677"/>
      <c r="F130" s="153"/>
      <c r="G130" s="153"/>
      <c r="H130" s="157"/>
      <c r="I130" s="1857"/>
      <c r="J130" s="93"/>
    </row>
    <row r="131" spans="1:256">
      <c r="A131" s="2013">
        <v>2023</v>
      </c>
      <c r="B131" s="2014" t="s">
        <v>129</v>
      </c>
      <c r="C131" s="2022" t="s">
        <v>5473</v>
      </c>
      <c r="D131" s="2430" t="s">
        <v>252</v>
      </c>
      <c r="E131" s="2431">
        <v>44990</v>
      </c>
      <c r="F131" s="2432" t="s">
        <v>6029</v>
      </c>
      <c r="G131" s="2433">
        <v>10</v>
      </c>
      <c r="H131" s="2022" t="s">
        <v>5844</v>
      </c>
      <c r="I131" s="1857"/>
      <c r="J131" s="93"/>
    </row>
    <row r="132" spans="1:256">
      <c r="A132" s="2013">
        <v>2023</v>
      </c>
      <c r="B132" s="2014" t="s">
        <v>129</v>
      </c>
      <c r="C132" s="2092" t="s">
        <v>5473</v>
      </c>
      <c r="D132" s="2092" t="s">
        <v>277</v>
      </c>
      <c r="E132" s="2023">
        <v>45179</v>
      </c>
      <c r="F132" s="2093" t="s">
        <v>6669</v>
      </c>
      <c r="G132" s="2024">
        <v>10</v>
      </c>
      <c r="H132" s="2422" t="s">
        <v>425</v>
      </c>
      <c r="J132" s="93"/>
    </row>
    <row r="133" spans="1:256">
      <c r="A133" s="2013">
        <v>2023</v>
      </c>
      <c r="B133" s="2014" t="s">
        <v>129</v>
      </c>
      <c r="C133" s="2092" t="s">
        <v>5473</v>
      </c>
      <c r="D133" s="2092" t="s">
        <v>277</v>
      </c>
      <c r="E133" s="2023">
        <v>45179</v>
      </c>
      <c r="F133" s="2093" t="s">
        <v>6670</v>
      </c>
      <c r="G133" s="2024">
        <v>3</v>
      </c>
      <c r="H133" s="2422" t="s">
        <v>1148</v>
      </c>
      <c r="J133" s="93"/>
    </row>
    <row r="134" spans="1:256">
      <c r="A134" s="2013">
        <v>2023</v>
      </c>
      <c r="B134" s="2014"/>
      <c r="C134" s="2019"/>
      <c r="D134" s="2014"/>
      <c r="E134" s="2016"/>
      <c r="F134" s="2017"/>
      <c r="G134" s="2017">
        <v>23</v>
      </c>
      <c r="H134" s="1832"/>
      <c r="I134" s="1857"/>
      <c r="J134" s="93"/>
    </row>
    <row r="135" spans="1:256">
      <c r="A135" s="2257" t="s">
        <v>46</v>
      </c>
      <c r="B135" s="2258"/>
      <c r="C135" s="2259" t="s">
        <v>5475</v>
      </c>
      <c r="D135" s="2258"/>
      <c r="E135" s="2260"/>
      <c r="F135" s="2261"/>
      <c r="G135" s="2261">
        <v>23</v>
      </c>
      <c r="H135" s="2262"/>
      <c r="I135" s="1857"/>
      <c r="J135" s="93"/>
    </row>
    <row r="136" spans="1:256" ht="13.5" customHeight="1">
      <c r="A136" s="278"/>
      <c r="C136" s="154"/>
      <c r="D136" s="131"/>
      <c r="E136" s="1673"/>
      <c r="F136" s="87"/>
      <c r="G136" s="153"/>
      <c r="I136" s="1857"/>
      <c r="J136" s="93"/>
    </row>
    <row r="137" spans="1:256" ht="13.5" customHeight="1">
      <c r="A137" s="2095">
        <v>2023</v>
      </c>
      <c r="B137" s="2014" t="s">
        <v>53</v>
      </c>
      <c r="C137" s="2014" t="s">
        <v>6391</v>
      </c>
      <c r="D137" s="2096" t="s">
        <v>5476</v>
      </c>
      <c r="E137" s="2016">
        <v>44968</v>
      </c>
      <c r="F137" s="2097" t="s">
        <v>6393</v>
      </c>
      <c r="G137" s="2017">
        <v>5</v>
      </c>
      <c r="H137" s="2018" t="s">
        <v>435</v>
      </c>
      <c r="I137" s="1857"/>
      <c r="J137" s="93"/>
    </row>
    <row r="138" spans="1:256" ht="13.5" customHeight="1">
      <c r="A138" s="2095">
        <v>2023</v>
      </c>
      <c r="B138" s="2014" t="s">
        <v>53</v>
      </c>
      <c r="C138" s="2014" t="s">
        <v>6392</v>
      </c>
      <c r="D138" s="2096" t="s">
        <v>5476</v>
      </c>
      <c r="E138" s="2016">
        <v>44968</v>
      </c>
      <c r="F138" s="2097" t="s">
        <v>6394</v>
      </c>
      <c r="G138" s="2017">
        <v>0</v>
      </c>
      <c r="H138" s="2018" t="s">
        <v>309</v>
      </c>
      <c r="I138" s="1857" t="s">
        <v>6395</v>
      </c>
      <c r="J138" s="93"/>
    </row>
    <row r="139" spans="1:256" ht="13.5" customHeight="1">
      <c r="A139" s="2095">
        <v>2023</v>
      </c>
      <c r="B139" s="2014"/>
      <c r="C139" s="2408"/>
      <c r="D139" s="2096"/>
      <c r="E139" s="2016"/>
      <c r="F139" s="2097"/>
      <c r="G139" s="2017">
        <v>5</v>
      </c>
      <c r="H139" s="2018"/>
      <c r="I139" s="1857"/>
      <c r="J139" s="93"/>
    </row>
    <row r="140" spans="1:256" ht="13.5" customHeight="1">
      <c r="A140" s="1840">
        <v>2024</v>
      </c>
      <c r="B140" s="1826" t="s">
        <v>53</v>
      </c>
      <c r="C140" s="1826" t="s">
        <v>6392</v>
      </c>
      <c r="D140" s="1844" t="s">
        <v>5446</v>
      </c>
      <c r="E140" s="1837">
        <v>45325</v>
      </c>
      <c r="F140" s="1842" t="s">
        <v>6803</v>
      </c>
      <c r="G140" s="1838">
        <v>0</v>
      </c>
      <c r="H140" s="1839" t="s">
        <v>309</v>
      </c>
      <c r="I140" s="1857" t="s">
        <v>6395</v>
      </c>
      <c r="J140" s="93"/>
    </row>
    <row r="141" spans="1:256" ht="13.5" customHeight="1">
      <c r="A141" s="1840">
        <v>2024</v>
      </c>
      <c r="B141" s="1826"/>
      <c r="C141" s="2560"/>
      <c r="D141" s="1844"/>
      <c r="E141" s="1837"/>
      <c r="F141" s="1842"/>
      <c r="G141" s="1838">
        <v>0</v>
      </c>
      <c r="H141" s="1839"/>
      <c r="I141" s="1857"/>
      <c r="J141" s="93"/>
    </row>
    <row r="142" spans="1:256" ht="13.5" customHeight="1">
      <c r="A142" s="2400" t="s">
        <v>46</v>
      </c>
      <c r="B142" s="2401"/>
      <c r="C142" s="2402" t="s">
        <v>6390</v>
      </c>
      <c r="D142" s="2403"/>
      <c r="E142" s="2404"/>
      <c r="F142" s="2405"/>
      <c r="G142" s="2406">
        <v>5</v>
      </c>
      <c r="H142" s="2407"/>
      <c r="I142" s="1857"/>
      <c r="J142" s="93"/>
    </row>
    <row r="143" spans="1:256" ht="13.5" customHeight="1">
      <c r="A143" s="178"/>
      <c r="B143" s="154"/>
      <c r="C143" s="155"/>
      <c r="D143" s="154"/>
      <c r="E143" s="1677"/>
      <c r="F143" s="153"/>
      <c r="G143" s="153"/>
      <c r="H143" s="157"/>
      <c r="I143" s="1409"/>
      <c r="J143" s="93"/>
      <c r="IV143" s="2"/>
    </row>
    <row r="144" spans="1:256" ht="13.5" customHeight="1">
      <c r="A144" s="2013">
        <v>2023</v>
      </c>
      <c r="B144" s="2014" t="s">
        <v>129</v>
      </c>
      <c r="C144" s="2019" t="s">
        <v>59</v>
      </c>
      <c r="D144" s="2014"/>
      <c r="E144" s="2016"/>
      <c r="F144" s="2017"/>
      <c r="G144" s="2017">
        <v>0</v>
      </c>
      <c r="I144" s="1409"/>
      <c r="J144" s="93"/>
    </row>
    <row r="145" spans="1:256" ht="13.5" customHeight="1">
      <c r="A145" s="2013">
        <v>2023</v>
      </c>
      <c r="B145" s="2014"/>
      <c r="C145" s="2019"/>
      <c r="D145" s="2092"/>
      <c r="E145" s="2023"/>
      <c r="F145" s="2024"/>
      <c r="G145" s="2024">
        <v>0</v>
      </c>
      <c r="H145" s="1882"/>
      <c r="I145" s="1409"/>
      <c r="J145" s="2"/>
    </row>
    <row r="146" spans="1:256" ht="13.5" customHeight="1">
      <c r="A146" s="1835">
        <v>2024</v>
      </c>
      <c r="B146" s="1826" t="s">
        <v>129</v>
      </c>
      <c r="C146" s="2607" t="s">
        <v>59</v>
      </c>
      <c r="D146" s="2608" t="s">
        <v>406</v>
      </c>
      <c r="E146" s="2609">
        <v>45340</v>
      </c>
      <c r="F146" s="2610" t="s">
        <v>6816</v>
      </c>
      <c r="G146" s="2610">
        <v>5</v>
      </c>
      <c r="H146" s="2567" t="s">
        <v>305</v>
      </c>
      <c r="I146" s="1857"/>
      <c r="J146" s="2"/>
    </row>
    <row r="147" spans="1:256" ht="13.5" customHeight="1">
      <c r="A147" s="1835">
        <v>2024</v>
      </c>
      <c r="B147" s="1826" t="s">
        <v>129</v>
      </c>
      <c r="C147" s="2644" t="s">
        <v>59</v>
      </c>
      <c r="D147" s="2645" t="s">
        <v>5469</v>
      </c>
      <c r="E147" s="2646">
        <v>45374</v>
      </c>
      <c r="F147" s="2647" t="s">
        <v>6816</v>
      </c>
      <c r="G147" s="2647">
        <v>5</v>
      </c>
      <c r="H147" s="2615" t="s">
        <v>305</v>
      </c>
      <c r="I147" s="1857"/>
      <c r="J147" s="2"/>
    </row>
    <row r="148" spans="1:256" ht="13.5" customHeight="1">
      <c r="A148" s="1835">
        <v>2024</v>
      </c>
      <c r="B148" s="1826"/>
      <c r="C148" s="2611"/>
      <c r="D148" s="2612"/>
      <c r="E148" s="2613"/>
      <c r="F148" s="2614"/>
      <c r="G148" s="2614">
        <v>10</v>
      </c>
      <c r="H148" s="2615"/>
      <c r="I148" s="1857"/>
      <c r="J148" s="2"/>
    </row>
    <row r="149" spans="1:256" ht="13.5" customHeight="1">
      <c r="A149" s="2425" t="s">
        <v>46</v>
      </c>
      <c r="B149" s="2402"/>
      <c r="C149" s="2426" t="s">
        <v>409</v>
      </c>
      <c r="D149" s="2402"/>
      <c r="E149" s="2427"/>
      <c r="F149" s="2406"/>
      <c r="G149" s="2406">
        <v>10</v>
      </c>
      <c r="H149" s="2544"/>
      <c r="I149" s="1409"/>
      <c r="J149" s="93"/>
      <c r="IV149" s="2"/>
    </row>
    <row r="150" spans="1:256" ht="13.5" customHeight="1">
      <c r="A150" s="178"/>
      <c r="B150" s="154"/>
      <c r="C150" s="155"/>
      <c r="D150" s="154"/>
      <c r="E150" s="1677"/>
      <c r="F150" s="153"/>
      <c r="G150" s="153"/>
      <c r="H150" s="157"/>
      <c r="I150" s="1409"/>
      <c r="J150" s="93"/>
      <c r="IV150" s="2"/>
    </row>
    <row r="151" spans="1:256" ht="13.5" customHeight="1">
      <c r="A151" s="1835">
        <v>2024</v>
      </c>
      <c r="B151" s="1826" t="s">
        <v>164</v>
      </c>
      <c r="C151" s="1836" t="s">
        <v>6817</v>
      </c>
      <c r="D151" s="1826" t="s">
        <v>406</v>
      </c>
      <c r="E151" s="1837">
        <v>45340</v>
      </c>
      <c r="F151" s="1838" t="s">
        <v>6818</v>
      </c>
      <c r="G151" s="1838">
        <v>5</v>
      </c>
      <c r="H151" s="2617" t="s">
        <v>354</v>
      </c>
      <c r="J151" s="93"/>
      <c r="IV151" s="2"/>
    </row>
    <row r="152" spans="1:256" ht="13.5" customHeight="1">
      <c r="A152" s="1835">
        <v>2024</v>
      </c>
      <c r="B152" s="1826"/>
      <c r="C152" s="1836"/>
      <c r="D152" s="1826"/>
      <c r="E152" s="1837"/>
      <c r="F152" s="1838"/>
      <c r="G152" s="1838">
        <v>5</v>
      </c>
      <c r="H152" s="2617"/>
      <c r="J152" s="93"/>
      <c r="IV152" s="2"/>
    </row>
    <row r="153" spans="1:256" ht="13.5" customHeight="1">
      <c r="A153" s="178" t="s">
        <v>46</v>
      </c>
      <c r="B153" s="154"/>
      <c r="C153" s="155" t="s">
        <v>4665</v>
      </c>
      <c r="D153" s="154"/>
      <c r="E153" s="1677"/>
      <c r="F153" s="153"/>
      <c r="G153" s="153">
        <v>5</v>
      </c>
      <c r="H153" s="2616"/>
      <c r="J153" s="93"/>
      <c r="IV153" s="2"/>
    </row>
    <row r="154" spans="1:256" ht="13.5" customHeight="1">
      <c r="A154" s="1990"/>
      <c r="B154" s="464"/>
      <c r="C154" s="1991"/>
      <c r="D154" s="464"/>
      <c r="E154" s="1992"/>
      <c r="F154" s="563"/>
      <c r="G154" s="563"/>
      <c r="H154" s="2512"/>
      <c r="J154" s="93"/>
      <c r="IV154" s="2"/>
    </row>
    <row r="155" spans="1:256" ht="13.5" customHeight="1">
      <c r="A155" s="1833">
        <v>2022</v>
      </c>
      <c r="B155" s="1827" t="s">
        <v>129</v>
      </c>
      <c r="C155" s="1896" t="s">
        <v>131</v>
      </c>
      <c r="D155" s="1896" t="s">
        <v>277</v>
      </c>
      <c r="E155" s="1898">
        <v>44815</v>
      </c>
      <c r="F155" s="2038" t="s">
        <v>6336</v>
      </c>
      <c r="G155" s="1902">
        <v>3</v>
      </c>
      <c r="H155" s="2044" t="s">
        <v>677</v>
      </c>
      <c r="J155" s="93"/>
      <c r="IV155" s="2"/>
    </row>
    <row r="156" spans="1:256" ht="13.5" customHeight="1">
      <c r="A156" s="1833">
        <v>2022</v>
      </c>
      <c r="B156" s="1827"/>
      <c r="C156" s="1896"/>
      <c r="D156" s="1896"/>
      <c r="E156" s="1898"/>
      <c r="F156" s="2038"/>
      <c r="G156" s="1902">
        <v>3</v>
      </c>
      <c r="H156" s="2044"/>
      <c r="J156" s="93"/>
      <c r="IV156" s="2"/>
    </row>
    <row r="157" spans="1:256" s="123" customFormat="1" ht="13.5" customHeight="1">
      <c r="A157" s="2425" t="s">
        <v>46</v>
      </c>
      <c r="B157" s="2402"/>
      <c r="C157" s="2554" t="s">
        <v>5804</v>
      </c>
      <c r="D157" s="2402"/>
      <c r="E157" s="2427"/>
      <c r="F157" s="2406"/>
      <c r="G157" s="2406">
        <v>3</v>
      </c>
      <c r="H157" s="2544"/>
      <c r="I157" s="1555"/>
      <c r="J157" s="99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IV157" s="103"/>
    </row>
    <row r="158" spans="1:256" ht="13.5" customHeight="1">
      <c r="A158" s="178"/>
      <c r="B158" s="154"/>
      <c r="C158" s="275"/>
      <c r="D158" s="154"/>
      <c r="E158" s="1677"/>
      <c r="F158" s="153"/>
      <c r="G158" s="153"/>
      <c r="H158" s="157"/>
      <c r="I158" s="1409"/>
      <c r="J158" s="93"/>
      <c r="IV158" s="2"/>
    </row>
    <row r="159" spans="1:256" ht="13.5" customHeight="1">
      <c r="A159" s="2013">
        <v>2023</v>
      </c>
      <c r="B159" s="2014" t="s">
        <v>129</v>
      </c>
      <c r="C159" s="2092" t="s">
        <v>6492</v>
      </c>
      <c r="D159" s="2014" t="s">
        <v>5456</v>
      </c>
      <c r="E159" s="2016">
        <v>45018</v>
      </c>
      <c r="F159" s="2017" t="s">
        <v>6494</v>
      </c>
      <c r="G159" s="2017">
        <v>5</v>
      </c>
      <c r="H159" s="2018" t="s">
        <v>305</v>
      </c>
      <c r="I159" s="1409"/>
      <c r="J159" s="93"/>
      <c r="IV159" s="2"/>
    </row>
    <row r="160" spans="1:256" ht="13.5" customHeight="1">
      <c r="A160" s="2013">
        <v>2023</v>
      </c>
      <c r="B160" s="2014"/>
      <c r="C160" s="2092"/>
      <c r="D160" s="2014"/>
      <c r="E160" s="2016"/>
      <c r="F160" s="2017"/>
      <c r="G160" s="2017">
        <v>5</v>
      </c>
      <c r="H160" s="2018"/>
      <c r="I160" s="1409"/>
      <c r="J160" s="93"/>
      <c r="IV160" s="2"/>
    </row>
    <row r="161" spans="1:256" ht="13.5" customHeight="1">
      <c r="A161" s="2425" t="s">
        <v>46</v>
      </c>
      <c r="B161" s="2402"/>
      <c r="C161" s="2555" t="s">
        <v>6493</v>
      </c>
      <c r="D161" s="2402"/>
      <c r="E161" s="2427"/>
      <c r="F161" s="2406"/>
      <c r="G161" s="2406">
        <v>5</v>
      </c>
      <c r="H161" s="2456"/>
      <c r="I161" s="1409"/>
      <c r="J161" s="93"/>
      <c r="IV161" s="2"/>
    </row>
    <row r="162" spans="1:256" ht="13.5" customHeight="1">
      <c r="A162" s="178"/>
      <c r="B162" s="154"/>
      <c r="C162" s="275"/>
      <c r="D162" s="154"/>
      <c r="E162" s="1677"/>
      <c r="F162" s="153"/>
      <c r="G162" s="153"/>
      <c r="H162" s="157"/>
      <c r="I162" s="1409"/>
      <c r="J162" s="93"/>
      <c r="IV162" s="2"/>
    </row>
    <row r="163" spans="1:256" ht="13.5" customHeight="1">
      <c r="A163" s="1835">
        <v>2024</v>
      </c>
      <c r="B163" s="1826" t="s">
        <v>91</v>
      </c>
      <c r="C163" s="1836" t="s">
        <v>6476</v>
      </c>
      <c r="D163" s="1826" t="s">
        <v>252</v>
      </c>
      <c r="E163" s="1837">
        <v>45354</v>
      </c>
      <c r="F163" s="1838" t="s">
        <v>6549</v>
      </c>
      <c r="G163" s="1838">
        <v>10</v>
      </c>
      <c r="H163" s="1839" t="s">
        <v>5892</v>
      </c>
      <c r="I163" s="1409"/>
      <c r="J163" s="93"/>
      <c r="IV163" s="2"/>
    </row>
    <row r="164" spans="1:256" ht="13.5" customHeight="1">
      <c r="A164" s="1835">
        <v>2024</v>
      </c>
      <c r="B164" s="1826"/>
      <c r="C164" s="1836"/>
      <c r="D164" s="1826"/>
      <c r="E164" s="1837"/>
      <c r="F164" s="1838"/>
      <c r="G164" s="1838">
        <v>10</v>
      </c>
      <c r="H164" s="1839"/>
      <c r="I164" s="1409"/>
      <c r="J164" s="93"/>
      <c r="IV164" s="2"/>
    </row>
    <row r="165" spans="1:256" ht="13.5" customHeight="1">
      <c r="A165" s="2425" t="s">
        <v>46</v>
      </c>
      <c r="B165" s="2402"/>
      <c r="C165" s="2426" t="s">
        <v>6713</v>
      </c>
      <c r="D165" s="2402"/>
      <c r="E165" s="2427"/>
      <c r="F165" s="2406"/>
      <c r="G165" s="2406">
        <v>10</v>
      </c>
      <c r="H165" s="2544"/>
      <c r="I165" s="1409"/>
      <c r="J165" s="93"/>
      <c r="IV165" s="2"/>
    </row>
    <row r="166" spans="1:256" ht="13.5" customHeight="1">
      <c r="A166" s="104"/>
      <c r="D166" s="131"/>
      <c r="E166" s="1673"/>
      <c r="F166" s="87"/>
      <c r="G166" s="133"/>
      <c r="I166" s="1409"/>
      <c r="J166" s="93"/>
    </row>
    <row r="167" spans="1:256">
      <c r="A167" s="1831">
        <v>2022</v>
      </c>
      <c r="B167" s="1827" t="s">
        <v>164</v>
      </c>
      <c r="C167" s="1827" t="s">
        <v>172</v>
      </c>
      <c r="D167" s="1827" t="s">
        <v>277</v>
      </c>
      <c r="E167" s="1829">
        <v>44815</v>
      </c>
      <c r="F167" s="1843" t="s">
        <v>6323</v>
      </c>
      <c r="G167" s="1831">
        <v>3</v>
      </c>
      <c r="H167" s="1832" t="s">
        <v>2033</v>
      </c>
      <c r="I167" s="1409"/>
      <c r="IV167" s="2"/>
    </row>
    <row r="168" spans="1:256">
      <c r="A168" s="1831">
        <v>2022</v>
      </c>
      <c r="B168" s="174"/>
      <c r="C168" s="174"/>
      <c r="D168" s="174"/>
      <c r="E168" s="1679"/>
      <c r="F168" s="1715"/>
      <c r="G168" s="1831">
        <v>3</v>
      </c>
      <c r="I168" s="1409"/>
      <c r="IV168" s="2"/>
    </row>
    <row r="169" spans="1:256" ht="13.5" customHeight="1">
      <c r="A169" s="2425" t="s">
        <v>46</v>
      </c>
      <c r="B169" s="2402"/>
      <c r="C169" s="2426" t="s">
        <v>431</v>
      </c>
      <c r="D169" s="2402"/>
      <c r="E169" s="2427"/>
      <c r="F169" s="2406"/>
      <c r="G169" s="2406">
        <v>3</v>
      </c>
      <c r="H169" s="2544"/>
      <c r="I169" s="1409"/>
      <c r="J169" s="93"/>
      <c r="IV169" s="2"/>
    </row>
    <row r="170" spans="1:256" ht="13.5" customHeight="1">
      <c r="A170" s="278"/>
      <c r="B170" s="154"/>
      <c r="C170" s="154"/>
      <c r="D170" s="279"/>
      <c r="E170" s="1677"/>
      <c r="F170" s="153"/>
      <c r="G170" s="280"/>
      <c r="H170" s="157"/>
      <c r="I170" s="1409"/>
      <c r="J170" s="93"/>
      <c r="IV170" s="2"/>
    </row>
    <row r="171" spans="1:256" ht="13.5" customHeight="1">
      <c r="A171" s="1825">
        <v>2022</v>
      </c>
      <c r="B171" s="1827" t="s">
        <v>91</v>
      </c>
      <c r="C171" s="1827" t="s">
        <v>119</v>
      </c>
      <c r="D171" s="1834" t="s">
        <v>5745</v>
      </c>
      <c r="E171" s="1829">
        <v>44633</v>
      </c>
      <c r="F171" s="1831" t="s">
        <v>6006</v>
      </c>
      <c r="G171" s="1830">
        <v>5</v>
      </c>
      <c r="H171" s="1832" t="s">
        <v>244</v>
      </c>
      <c r="I171" s="1409"/>
      <c r="J171" s="93"/>
      <c r="IV171" s="2"/>
    </row>
    <row r="172" spans="1:256" ht="13.5" customHeight="1">
      <c r="A172" s="1825">
        <v>2022</v>
      </c>
      <c r="B172" s="1827" t="s">
        <v>91</v>
      </c>
      <c r="C172" s="1827" t="s">
        <v>119</v>
      </c>
      <c r="D172" s="1834" t="s">
        <v>5683</v>
      </c>
      <c r="E172" s="1829">
        <v>44703</v>
      </c>
      <c r="F172" s="1831" t="s">
        <v>6006</v>
      </c>
      <c r="G172" s="1830">
        <v>10</v>
      </c>
      <c r="H172" s="1832" t="s">
        <v>6077</v>
      </c>
      <c r="I172" s="1857"/>
      <c r="J172" s="93"/>
      <c r="IV172" s="2"/>
    </row>
    <row r="173" spans="1:256" ht="13.5" customHeight="1">
      <c r="A173" s="1825">
        <v>2022</v>
      </c>
      <c r="B173" s="1827" t="s">
        <v>91</v>
      </c>
      <c r="C173" s="1827" t="s">
        <v>119</v>
      </c>
      <c r="D173" s="1834" t="s">
        <v>6173</v>
      </c>
      <c r="E173" s="1829">
        <v>44710</v>
      </c>
      <c r="F173" s="1831" t="s">
        <v>6006</v>
      </c>
      <c r="G173" s="1830">
        <v>15</v>
      </c>
      <c r="H173" s="1832" t="s">
        <v>6195</v>
      </c>
      <c r="I173" s="1857"/>
      <c r="J173" s="93"/>
      <c r="IV173" s="2"/>
    </row>
    <row r="174" spans="1:256" ht="13.5" customHeight="1">
      <c r="A174" s="1825">
        <v>2022</v>
      </c>
      <c r="B174" s="1827"/>
      <c r="C174" s="1827"/>
      <c r="D174" s="1834"/>
      <c r="E174" s="1829"/>
      <c r="F174" s="1831"/>
      <c r="G174" s="1830">
        <v>30</v>
      </c>
      <c r="H174" s="1832"/>
      <c r="I174" s="1857"/>
      <c r="J174" s="93"/>
      <c r="IV174" s="2"/>
    </row>
    <row r="175" spans="1:256" ht="13.5" customHeight="1">
      <c r="A175" s="2095">
        <v>2023</v>
      </c>
      <c r="B175" s="2014" t="s">
        <v>91</v>
      </c>
      <c r="C175" s="2014" t="s">
        <v>119</v>
      </c>
      <c r="D175" s="2015" t="s">
        <v>252</v>
      </c>
      <c r="E175" s="2016">
        <v>44990</v>
      </c>
      <c r="F175" s="2017" t="s">
        <v>6462</v>
      </c>
      <c r="G175" s="2097">
        <v>7</v>
      </c>
      <c r="H175" s="2018" t="s">
        <v>5871</v>
      </c>
      <c r="I175" s="1857"/>
      <c r="J175" s="93"/>
      <c r="IV175" s="2"/>
    </row>
    <row r="176" spans="1:256" ht="13.5" customHeight="1">
      <c r="A176" s="2095">
        <v>2023</v>
      </c>
      <c r="B176" s="2014" t="s">
        <v>91</v>
      </c>
      <c r="C176" s="2014" t="s">
        <v>119</v>
      </c>
      <c r="D176" s="2015" t="s">
        <v>5745</v>
      </c>
      <c r="E176" s="2016">
        <v>45011</v>
      </c>
      <c r="F176" s="2017" t="s">
        <v>6462</v>
      </c>
      <c r="G176" s="2097">
        <v>5</v>
      </c>
      <c r="H176" s="2018" t="s">
        <v>670</v>
      </c>
      <c r="I176" s="1857"/>
      <c r="J176" s="93"/>
      <c r="IV176" s="2"/>
    </row>
    <row r="177" spans="1:256" ht="13.5" customHeight="1">
      <c r="A177" s="2095">
        <v>2023</v>
      </c>
      <c r="B177" s="2014" t="s">
        <v>91</v>
      </c>
      <c r="C177" s="2014" t="s">
        <v>119</v>
      </c>
      <c r="D177" s="2015" t="s">
        <v>6021</v>
      </c>
      <c r="E177" s="2016">
        <v>45052</v>
      </c>
      <c r="F177" s="2017" t="s">
        <v>6501</v>
      </c>
      <c r="G177" s="2097">
        <v>0</v>
      </c>
      <c r="H177" s="2018" t="s">
        <v>244</v>
      </c>
      <c r="I177" s="1857" t="s">
        <v>234</v>
      </c>
      <c r="J177" s="93"/>
      <c r="IV177" s="2"/>
    </row>
    <row r="178" spans="1:256" ht="13.5" customHeight="1">
      <c r="A178" s="2095">
        <v>2023</v>
      </c>
      <c r="B178" s="2014" t="s">
        <v>91</v>
      </c>
      <c r="C178" s="2014" t="s">
        <v>119</v>
      </c>
      <c r="D178" s="2015" t="s">
        <v>6021</v>
      </c>
      <c r="E178" s="2016">
        <v>45052</v>
      </c>
      <c r="F178" s="2017" t="s">
        <v>6006</v>
      </c>
      <c r="G178" s="2097">
        <v>0</v>
      </c>
      <c r="H178" s="2018" t="s">
        <v>670</v>
      </c>
      <c r="I178" s="1857" t="s">
        <v>234</v>
      </c>
      <c r="J178" s="93"/>
      <c r="IV178" s="2"/>
    </row>
    <row r="179" spans="1:256" ht="13.5" customHeight="1">
      <c r="A179" s="2095">
        <v>2023</v>
      </c>
      <c r="B179" s="2014"/>
      <c r="C179" s="2014"/>
      <c r="D179" s="2015"/>
      <c r="E179" s="2016"/>
      <c r="F179" s="2017"/>
      <c r="G179" s="2097">
        <v>12</v>
      </c>
      <c r="H179" s="2018"/>
      <c r="I179" s="1857"/>
      <c r="J179" s="93"/>
      <c r="IV179" s="2"/>
    </row>
    <row r="180" spans="1:256" ht="13.5" customHeight="1">
      <c r="A180" s="2286" t="s">
        <v>46</v>
      </c>
      <c r="B180" s="2258"/>
      <c r="C180" s="2258" t="s">
        <v>119</v>
      </c>
      <c r="D180" s="2287"/>
      <c r="E180" s="2260"/>
      <c r="F180" s="2261"/>
      <c r="G180" s="2288">
        <v>42</v>
      </c>
      <c r="H180" s="2278"/>
      <c r="I180" s="1857"/>
      <c r="J180" s="93"/>
      <c r="IV180" s="2"/>
    </row>
    <row r="181" spans="1:256" ht="13.5" customHeight="1">
      <c r="A181" s="178"/>
      <c r="C181" s="155"/>
      <c r="E181" s="1673"/>
      <c r="F181" s="133"/>
      <c r="G181" s="133"/>
      <c r="I181" s="1857"/>
      <c r="J181" s="93"/>
    </row>
    <row r="182" spans="1:256" ht="13.5" customHeight="1">
      <c r="A182" s="2013">
        <v>2023</v>
      </c>
      <c r="B182" s="2014" t="s">
        <v>53</v>
      </c>
      <c r="C182" s="2019" t="s">
        <v>6751</v>
      </c>
      <c r="D182" s="2014" t="s">
        <v>6355</v>
      </c>
      <c r="E182" s="2016">
        <v>45242</v>
      </c>
      <c r="F182" s="2017" t="s">
        <v>6752</v>
      </c>
      <c r="G182" s="2017">
        <v>5</v>
      </c>
      <c r="H182" s="2018" t="s">
        <v>248</v>
      </c>
      <c r="I182" s="1857"/>
      <c r="J182" s="93"/>
    </row>
    <row r="183" spans="1:256" ht="13.5" customHeight="1">
      <c r="A183" s="2013">
        <v>2023</v>
      </c>
      <c r="B183" s="2014" t="s">
        <v>53</v>
      </c>
      <c r="C183" s="2019" t="s">
        <v>6753</v>
      </c>
      <c r="D183" s="2014" t="s">
        <v>6374</v>
      </c>
      <c r="E183" s="2016">
        <v>45249</v>
      </c>
      <c r="F183" s="2017" t="s">
        <v>6752</v>
      </c>
      <c r="G183" s="2017">
        <v>5</v>
      </c>
      <c r="H183" s="2018" t="s">
        <v>236</v>
      </c>
      <c r="I183" s="1857"/>
      <c r="J183" s="93"/>
    </row>
    <row r="184" spans="1:256" ht="13.5" customHeight="1">
      <c r="A184" s="2013">
        <v>2023</v>
      </c>
      <c r="B184" s="2014" t="s">
        <v>53</v>
      </c>
      <c r="C184" s="2019" t="s">
        <v>6753</v>
      </c>
      <c r="D184" s="2014" t="s">
        <v>6374</v>
      </c>
      <c r="E184" s="2016">
        <v>45249</v>
      </c>
      <c r="F184" s="2017" t="s">
        <v>6752</v>
      </c>
      <c r="G184" s="2017">
        <v>5</v>
      </c>
      <c r="H184" s="2018" t="s">
        <v>248</v>
      </c>
      <c r="I184" s="1857"/>
      <c r="J184" s="93"/>
    </row>
    <row r="185" spans="1:256" ht="13.5" customHeight="1">
      <c r="A185" s="2013">
        <v>2023</v>
      </c>
      <c r="B185" s="2014"/>
      <c r="C185" s="2019"/>
      <c r="D185" s="2014"/>
      <c r="E185" s="2016"/>
      <c r="F185" s="2017"/>
      <c r="G185" s="2017">
        <v>15</v>
      </c>
      <c r="H185" s="2018"/>
      <c r="I185" s="1857"/>
      <c r="J185" s="93"/>
    </row>
    <row r="186" spans="1:256" ht="13.5" customHeight="1">
      <c r="A186" s="1835">
        <v>2024</v>
      </c>
      <c r="B186" s="1826" t="s">
        <v>53</v>
      </c>
      <c r="C186" s="1836" t="s">
        <v>6753</v>
      </c>
      <c r="D186" s="1826" t="s">
        <v>406</v>
      </c>
      <c r="E186" s="1837">
        <v>45340</v>
      </c>
      <c r="F186" s="1838" t="s">
        <v>6821</v>
      </c>
      <c r="G186" s="1838">
        <v>5</v>
      </c>
      <c r="H186" s="1839" t="s">
        <v>248</v>
      </c>
      <c r="I186" s="1857"/>
      <c r="J186" s="93"/>
    </row>
    <row r="187" spans="1:256" ht="13.5" customHeight="1">
      <c r="A187" s="1835">
        <v>2024</v>
      </c>
      <c r="B187" s="1826"/>
      <c r="C187" s="1836"/>
      <c r="D187" s="1826"/>
      <c r="E187" s="1837"/>
      <c r="F187" s="1838"/>
      <c r="G187" s="1838">
        <v>5</v>
      </c>
      <c r="H187" s="1839"/>
      <c r="I187" s="1857"/>
      <c r="J187" s="93"/>
    </row>
    <row r="188" spans="1:256" ht="13.5" customHeight="1">
      <c r="A188" s="178" t="s">
        <v>46</v>
      </c>
      <c r="C188" s="155" t="s">
        <v>6750</v>
      </c>
      <c r="E188" s="1673"/>
      <c r="F188" s="133"/>
      <c r="G188" s="153">
        <v>20</v>
      </c>
      <c r="I188" s="1857"/>
      <c r="J188" s="93"/>
    </row>
    <row r="189" spans="1:256" ht="13.5" customHeight="1">
      <c r="A189" s="1990"/>
      <c r="B189" s="284"/>
      <c r="C189" s="1991"/>
      <c r="D189" s="284"/>
      <c r="E189" s="1695"/>
      <c r="F189" s="288"/>
      <c r="G189" s="288"/>
      <c r="H189" s="2006"/>
      <c r="I189" s="1857"/>
      <c r="J189" s="93"/>
    </row>
    <row r="190" spans="1:256" ht="13.5" customHeight="1">
      <c r="A190" s="2013">
        <v>2023</v>
      </c>
      <c r="B190" s="2014" t="s">
        <v>164</v>
      </c>
      <c r="C190" s="2019" t="s">
        <v>6624</v>
      </c>
      <c r="D190" s="2014" t="s">
        <v>277</v>
      </c>
      <c r="E190" s="2016">
        <v>45179</v>
      </c>
      <c r="F190" s="2017" t="s">
        <v>6625</v>
      </c>
      <c r="G190" s="2017">
        <v>3</v>
      </c>
      <c r="H190" s="2018" t="s">
        <v>690</v>
      </c>
      <c r="I190" s="1857"/>
      <c r="J190" s="93"/>
    </row>
    <row r="191" spans="1:256" ht="13.5" customHeight="1">
      <c r="A191" s="2013">
        <v>2023</v>
      </c>
      <c r="B191" s="2014" t="s">
        <v>164</v>
      </c>
      <c r="C191" s="2019" t="s">
        <v>5777</v>
      </c>
      <c r="D191" s="2014" t="s">
        <v>277</v>
      </c>
      <c r="E191" s="2016">
        <v>45179</v>
      </c>
      <c r="F191" s="2017" t="s">
        <v>6626</v>
      </c>
      <c r="G191" s="2017">
        <v>3</v>
      </c>
      <c r="H191" s="2018" t="s">
        <v>1271</v>
      </c>
      <c r="I191" s="1857"/>
      <c r="J191" s="93"/>
    </row>
    <row r="192" spans="1:256" ht="13.5" customHeight="1">
      <c r="A192" s="2013">
        <v>2023</v>
      </c>
      <c r="B192" s="2014" t="s">
        <v>164</v>
      </c>
      <c r="C192" s="2019" t="s">
        <v>5777</v>
      </c>
      <c r="D192" s="2014" t="s">
        <v>277</v>
      </c>
      <c r="E192" s="2016">
        <v>45179</v>
      </c>
      <c r="F192" s="2017" t="s">
        <v>6627</v>
      </c>
      <c r="G192" s="2017">
        <v>7</v>
      </c>
      <c r="H192" s="2018" t="s">
        <v>1047</v>
      </c>
      <c r="I192" s="1857"/>
      <c r="J192" s="93"/>
    </row>
    <row r="193" spans="1:10" ht="13.5" customHeight="1">
      <c r="A193" s="2013">
        <v>2023</v>
      </c>
      <c r="B193" s="2014" t="s">
        <v>164</v>
      </c>
      <c r="C193" s="2019" t="s">
        <v>5777</v>
      </c>
      <c r="D193" s="2014" t="s">
        <v>5446</v>
      </c>
      <c r="E193" s="2016">
        <v>45255</v>
      </c>
      <c r="F193" s="2017" t="s">
        <v>6791</v>
      </c>
      <c r="G193" s="2017">
        <v>0</v>
      </c>
      <c r="H193" s="2018" t="s">
        <v>352</v>
      </c>
      <c r="I193" s="1409" t="s">
        <v>234</v>
      </c>
      <c r="J193" s="93"/>
    </row>
    <row r="194" spans="1:10" ht="13.5" customHeight="1">
      <c r="A194" s="2013">
        <v>2023</v>
      </c>
      <c r="B194" s="2014"/>
      <c r="C194" s="2019"/>
      <c r="D194" s="2014"/>
      <c r="E194" s="2016"/>
      <c r="F194" s="2017"/>
      <c r="G194" s="2017">
        <v>13</v>
      </c>
      <c r="H194" s="2018"/>
      <c r="I194" s="1857"/>
      <c r="J194" s="93"/>
    </row>
    <row r="195" spans="1:10" ht="13.5" customHeight="1">
      <c r="A195" s="1835">
        <v>2024</v>
      </c>
      <c r="B195" s="1826" t="s">
        <v>164</v>
      </c>
      <c r="C195" s="1836" t="s">
        <v>5777</v>
      </c>
      <c r="D195" s="1826" t="s">
        <v>5446</v>
      </c>
      <c r="E195" s="1837">
        <v>45325</v>
      </c>
      <c r="F195" s="1838" t="s">
        <v>6799</v>
      </c>
      <c r="G195" s="1838">
        <v>5</v>
      </c>
      <c r="H195" s="1839" t="s">
        <v>352</v>
      </c>
      <c r="I195" s="1857"/>
      <c r="J195" s="93"/>
    </row>
    <row r="196" spans="1:10" ht="13.5" customHeight="1">
      <c r="A196" s="1835">
        <v>2024</v>
      </c>
      <c r="B196" s="1826" t="s">
        <v>164</v>
      </c>
      <c r="C196" s="1836" t="s">
        <v>5777</v>
      </c>
      <c r="D196" s="1826" t="s">
        <v>5476</v>
      </c>
      <c r="E196" s="1837">
        <v>45332</v>
      </c>
      <c r="F196" s="1838" t="s">
        <v>6799</v>
      </c>
      <c r="G196" s="1838">
        <v>5</v>
      </c>
      <c r="H196" s="1839" t="s">
        <v>352</v>
      </c>
      <c r="I196" s="1857"/>
      <c r="J196" s="93"/>
    </row>
    <row r="197" spans="1:10" ht="13.5" customHeight="1">
      <c r="A197" s="1835">
        <v>2024</v>
      </c>
      <c r="B197" s="1826" t="s">
        <v>164</v>
      </c>
      <c r="C197" s="1836" t="s">
        <v>5777</v>
      </c>
      <c r="D197" s="1826" t="s">
        <v>406</v>
      </c>
      <c r="E197" s="1837">
        <v>45340</v>
      </c>
      <c r="F197" s="1838" t="s">
        <v>6815</v>
      </c>
      <c r="G197" s="1838">
        <v>5</v>
      </c>
      <c r="H197" s="1839" t="s">
        <v>352</v>
      </c>
      <c r="I197" s="1857"/>
      <c r="J197" s="93"/>
    </row>
    <row r="198" spans="1:10" ht="13.5" customHeight="1">
      <c r="A198" s="1835">
        <v>2024</v>
      </c>
      <c r="B198" s="1826" t="s">
        <v>164</v>
      </c>
      <c r="C198" s="1836" t="s">
        <v>5777</v>
      </c>
      <c r="D198" s="1826" t="s">
        <v>1332</v>
      </c>
      <c r="E198" s="1837">
        <v>45367</v>
      </c>
      <c r="F198" s="1838" t="s">
        <v>6891</v>
      </c>
      <c r="G198" s="1838">
        <v>5</v>
      </c>
      <c r="H198" s="1839" t="s">
        <v>352</v>
      </c>
      <c r="I198" s="1857"/>
      <c r="J198" s="93"/>
    </row>
    <row r="199" spans="1:10" ht="13.5" customHeight="1">
      <c r="A199" s="1835">
        <v>2024</v>
      </c>
      <c r="B199" s="1826"/>
      <c r="C199" s="1836"/>
      <c r="D199" s="1826"/>
      <c r="E199" s="1837"/>
      <c r="F199" s="1838"/>
      <c r="G199" s="1838">
        <v>20</v>
      </c>
      <c r="H199" s="1839"/>
      <c r="I199" s="1857"/>
      <c r="J199" s="93"/>
    </row>
    <row r="200" spans="1:10" ht="13.5" customHeight="1">
      <c r="A200" s="178" t="s">
        <v>46</v>
      </c>
      <c r="C200" s="155" t="s">
        <v>5778</v>
      </c>
      <c r="E200" s="1673"/>
      <c r="F200" s="133"/>
      <c r="G200" s="153">
        <v>33</v>
      </c>
      <c r="I200" s="1857"/>
      <c r="J200" s="93"/>
    </row>
    <row r="201" spans="1:10" ht="13.5" customHeight="1">
      <c r="A201" s="1990"/>
      <c r="B201" s="284"/>
      <c r="C201" s="1991"/>
      <c r="D201" s="284"/>
      <c r="E201" s="1695"/>
      <c r="F201" s="288"/>
      <c r="G201" s="288"/>
      <c r="H201" s="2006"/>
      <c r="I201" s="1857"/>
      <c r="J201" s="93"/>
    </row>
    <row r="202" spans="1:10">
      <c r="A202" s="2017">
        <v>2023</v>
      </c>
      <c r="B202" s="2014" t="s">
        <v>164</v>
      </c>
      <c r="C202" s="2014" t="s">
        <v>187</v>
      </c>
      <c r="D202" s="2014" t="s">
        <v>5683</v>
      </c>
      <c r="E202" s="2016">
        <v>45074</v>
      </c>
      <c r="F202" s="2021" t="s">
        <v>6581</v>
      </c>
      <c r="G202" s="2017">
        <v>3</v>
      </c>
      <c r="H202" s="2018" t="s">
        <v>6080</v>
      </c>
      <c r="I202" s="1857"/>
    </row>
    <row r="203" spans="1:10">
      <c r="A203" s="2017">
        <v>2023</v>
      </c>
      <c r="B203" s="2014"/>
      <c r="C203" s="2014"/>
      <c r="D203" s="2014"/>
      <c r="E203" s="2016"/>
      <c r="F203" s="2021"/>
      <c r="G203" s="2017">
        <v>3</v>
      </c>
      <c r="H203" s="2018"/>
      <c r="I203" s="1857"/>
    </row>
    <row r="204" spans="1:10">
      <c r="A204" s="2400" t="s">
        <v>46</v>
      </c>
      <c r="B204" s="2402"/>
      <c r="C204" s="2402" t="s">
        <v>470</v>
      </c>
      <c r="D204" s="2553"/>
      <c r="E204" s="2427"/>
      <c r="F204" s="2517"/>
      <c r="G204" s="2406">
        <v>3</v>
      </c>
      <c r="H204" s="2544"/>
      <c r="I204" s="1409"/>
      <c r="J204" s="93"/>
    </row>
    <row r="205" spans="1:10">
      <c r="A205" s="104"/>
      <c r="D205" s="131"/>
      <c r="E205" s="1673"/>
      <c r="F205" s="87"/>
      <c r="G205" s="133"/>
      <c r="I205" s="1409"/>
      <c r="J205" s="93"/>
    </row>
    <row r="206" spans="1:10">
      <c r="A206" s="2095">
        <v>2023</v>
      </c>
      <c r="B206" s="2014" t="s">
        <v>164</v>
      </c>
      <c r="C206" s="2092" t="s">
        <v>5512</v>
      </c>
      <c r="D206" s="2092"/>
      <c r="E206" s="2023"/>
      <c r="F206" s="2093"/>
      <c r="G206" s="2024">
        <v>0</v>
      </c>
      <c r="H206" s="1494"/>
      <c r="I206" s="1409"/>
      <c r="J206" s="93"/>
    </row>
    <row r="207" spans="1:10">
      <c r="A207" s="2095">
        <v>2023</v>
      </c>
      <c r="B207" s="2014"/>
      <c r="C207" s="2014"/>
      <c r="D207" s="2096"/>
      <c r="E207" s="2016"/>
      <c r="F207" s="2097"/>
      <c r="G207" s="2017">
        <v>0</v>
      </c>
      <c r="H207" s="1832"/>
      <c r="I207" s="1409"/>
      <c r="J207" s="93"/>
    </row>
    <row r="208" spans="1:10">
      <c r="A208" s="2400" t="s">
        <v>46</v>
      </c>
      <c r="B208" s="2402"/>
      <c r="C208" s="2402" t="s">
        <v>5511</v>
      </c>
      <c r="D208" s="2553"/>
      <c r="E208" s="2427"/>
      <c r="F208" s="2517"/>
      <c r="G208" s="2406">
        <v>0</v>
      </c>
      <c r="H208" s="2544"/>
      <c r="I208" s="1409"/>
      <c r="J208" s="93"/>
    </row>
    <row r="209" spans="1:20">
      <c r="A209" s="278"/>
      <c r="B209" s="154"/>
      <c r="C209" s="154"/>
      <c r="D209" s="326"/>
      <c r="E209" s="1677"/>
      <c r="F209" s="280"/>
      <c r="G209" s="153"/>
      <c r="H209" s="157"/>
      <c r="I209" s="1409"/>
      <c r="J209" s="93"/>
    </row>
    <row r="210" spans="1:20">
      <c r="A210" s="1840">
        <v>2024</v>
      </c>
      <c r="B210" s="1826" t="s">
        <v>91</v>
      </c>
      <c r="C210" s="1826" t="s">
        <v>192</v>
      </c>
      <c r="D210" s="1844" t="s">
        <v>1332</v>
      </c>
      <c r="E210" s="1837">
        <v>45367</v>
      </c>
      <c r="F210" s="1842" t="s">
        <v>6890</v>
      </c>
      <c r="G210" s="1838">
        <v>5</v>
      </c>
      <c r="H210" s="1839" t="s">
        <v>5744</v>
      </c>
      <c r="I210" s="1409"/>
      <c r="J210" s="93"/>
    </row>
    <row r="211" spans="1:20">
      <c r="A211" s="1840">
        <v>2024</v>
      </c>
      <c r="B211" s="1826" t="s">
        <v>91</v>
      </c>
      <c r="C211" s="1826" t="s">
        <v>192</v>
      </c>
      <c r="D211" s="1844" t="s">
        <v>1332</v>
      </c>
      <c r="E211" s="1837">
        <v>45367</v>
      </c>
      <c r="F211" s="1842" t="s">
        <v>6890</v>
      </c>
      <c r="G211" s="1838">
        <v>5</v>
      </c>
      <c r="H211" s="1839" t="s">
        <v>244</v>
      </c>
      <c r="I211" s="1409"/>
      <c r="J211" s="93"/>
    </row>
    <row r="212" spans="1:20">
      <c r="A212" s="1840">
        <v>2024</v>
      </c>
      <c r="B212" s="1826" t="s">
        <v>91</v>
      </c>
      <c r="C212" s="1826" t="s">
        <v>192</v>
      </c>
      <c r="D212" s="1844" t="s">
        <v>1332</v>
      </c>
      <c r="E212" s="1837">
        <v>45367</v>
      </c>
      <c r="F212" s="1842" t="s">
        <v>6387</v>
      </c>
      <c r="G212" s="1838">
        <v>0</v>
      </c>
      <c r="H212" s="1839" t="s">
        <v>995</v>
      </c>
      <c r="I212" s="1409" t="s">
        <v>234</v>
      </c>
      <c r="J212" s="93"/>
    </row>
    <row r="213" spans="1:20">
      <c r="A213" s="1840">
        <v>2024</v>
      </c>
      <c r="B213" s="1826" t="s">
        <v>91</v>
      </c>
      <c r="C213" s="1826" t="s">
        <v>192</v>
      </c>
      <c r="D213" s="1844" t="s">
        <v>1332</v>
      </c>
      <c r="E213" s="1837">
        <v>45367</v>
      </c>
      <c r="F213" s="1842" t="s">
        <v>6387</v>
      </c>
      <c r="G213" s="1838">
        <v>0</v>
      </c>
      <c r="H213" s="1839" t="s">
        <v>670</v>
      </c>
      <c r="I213" s="1409" t="s">
        <v>234</v>
      </c>
      <c r="J213" s="93"/>
    </row>
    <row r="214" spans="1:20">
      <c r="A214" s="1840">
        <v>2024</v>
      </c>
      <c r="B214" s="1826"/>
      <c r="C214" s="1826"/>
      <c r="D214" s="1844"/>
      <c r="E214" s="1837"/>
      <c r="F214" s="1842"/>
      <c r="G214" s="1838">
        <v>10</v>
      </c>
      <c r="H214" s="1839"/>
      <c r="I214" s="1409"/>
      <c r="J214" s="93"/>
    </row>
    <row r="215" spans="1:20">
      <c r="A215" s="2400" t="s">
        <v>46</v>
      </c>
      <c r="B215" s="2402"/>
      <c r="C215" s="2402" t="s">
        <v>476</v>
      </c>
      <c r="D215" s="2553"/>
      <c r="E215" s="2427"/>
      <c r="F215" s="2517"/>
      <c r="G215" s="2406">
        <v>10</v>
      </c>
      <c r="H215" s="2544"/>
      <c r="I215" s="1409"/>
      <c r="J215" s="93"/>
    </row>
    <row r="216" spans="1:20">
      <c r="A216" s="278"/>
      <c r="B216" s="154"/>
      <c r="C216" s="154"/>
      <c r="D216" s="326"/>
      <c r="E216" s="1677"/>
      <c r="F216" s="280"/>
      <c r="G216" s="153"/>
      <c r="H216" s="157"/>
      <c r="I216" s="1409"/>
      <c r="J216" s="93"/>
    </row>
    <row r="217" spans="1:20">
      <c r="A217" s="1840">
        <v>2024</v>
      </c>
      <c r="B217" s="1826" t="s">
        <v>129</v>
      </c>
      <c r="C217" s="1826" t="s">
        <v>6228</v>
      </c>
      <c r="D217" s="1844"/>
      <c r="E217" s="1837"/>
      <c r="F217" s="1842"/>
      <c r="G217" s="1838">
        <v>0</v>
      </c>
      <c r="H217" s="1839"/>
      <c r="I217" s="1857"/>
      <c r="J217" s="93"/>
    </row>
    <row r="218" spans="1:20">
      <c r="A218" s="1840">
        <v>2024</v>
      </c>
      <c r="B218" s="1826"/>
      <c r="C218" s="1826"/>
      <c r="D218" s="1844"/>
      <c r="E218" s="1837"/>
      <c r="F218" s="1842"/>
      <c r="G218" s="1838">
        <v>0</v>
      </c>
      <c r="H218" s="1839"/>
      <c r="I218" s="1857"/>
      <c r="J218" s="93"/>
    </row>
    <row r="219" spans="1:20">
      <c r="A219" s="2400" t="s">
        <v>46</v>
      </c>
      <c r="B219" s="2402"/>
      <c r="C219" s="2402" t="s">
        <v>482</v>
      </c>
      <c r="D219" s="2553"/>
      <c r="E219" s="2427"/>
      <c r="F219" s="2517"/>
      <c r="G219" s="2406">
        <v>0</v>
      </c>
      <c r="H219" s="2544"/>
      <c r="I219" s="1409"/>
      <c r="J219" s="93"/>
    </row>
    <row r="220" spans="1:20">
      <c r="A220" s="278"/>
      <c r="B220" s="154"/>
      <c r="C220" s="154"/>
      <c r="D220" s="326"/>
      <c r="E220" s="1677"/>
      <c r="F220" s="280"/>
      <c r="G220" s="153"/>
      <c r="H220" s="157"/>
      <c r="I220" s="1409"/>
      <c r="J220" s="93"/>
    </row>
    <row r="221" spans="1:20" s="115" customFormat="1">
      <c r="A221" s="1833">
        <v>2022</v>
      </c>
      <c r="B221" s="1827" t="s">
        <v>91</v>
      </c>
      <c r="C221" s="1877" t="s">
        <v>120</v>
      </c>
      <c r="D221" s="1827" t="s">
        <v>252</v>
      </c>
      <c r="E221" s="1829">
        <v>44626</v>
      </c>
      <c r="F221" s="1831" t="s">
        <v>5928</v>
      </c>
      <c r="G221" s="1831">
        <v>3</v>
      </c>
      <c r="H221" s="1832" t="s">
        <v>5837</v>
      </c>
      <c r="I221" s="1925"/>
      <c r="J221" s="114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</row>
    <row r="222" spans="1:20" s="115" customFormat="1">
      <c r="A222" s="1833">
        <v>2022</v>
      </c>
      <c r="B222" s="1827" t="s">
        <v>91</v>
      </c>
      <c r="C222" s="1877" t="s">
        <v>120</v>
      </c>
      <c r="D222" s="1827" t="s">
        <v>252</v>
      </c>
      <c r="E222" s="1829">
        <v>44626</v>
      </c>
      <c r="F222" s="1831" t="s">
        <v>5929</v>
      </c>
      <c r="G222" s="1831">
        <v>10</v>
      </c>
      <c r="H222" s="1832" t="s">
        <v>5838</v>
      </c>
      <c r="I222" s="1925"/>
      <c r="J222" s="114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</row>
    <row r="223" spans="1:20" s="115" customFormat="1">
      <c r="A223" s="1833">
        <v>2022</v>
      </c>
      <c r="B223" s="1827" t="s">
        <v>91</v>
      </c>
      <c r="C223" s="1877" t="s">
        <v>120</v>
      </c>
      <c r="D223" s="1827" t="s">
        <v>252</v>
      </c>
      <c r="E223" s="1829">
        <v>44626</v>
      </c>
      <c r="F223" s="1831" t="s">
        <v>5934</v>
      </c>
      <c r="G223" s="1831">
        <v>3</v>
      </c>
      <c r="H223" s="1832" t="s">
        <v>5843</v>
      </c>
      <c r="I223" s="1925"/>
      <c r="J223" s="114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</row>
    <row r="224" spans="1:20" s="115" customFormat="1">
      <c r="A224" s="1833">
        <v>2022</v>
      </c>
      <c r="B224" s="1827" t="s">
        <v>91</v>
      </c>
      <c r="C224" s="1877" t="s">
        <v>120</v>
      </c>
      <c r="D224" s="1827" t="s">
        <v>252</v>
      </c>
      <c r="E224" s="1829">
        <v>44626</v>
      </c>
      <c r="F224" s="1831" t="s">
        <v>5962</v>
      </c>
      <c r="G224" s="1831">
        <v>10</v>
      </c>
      <c r="H224" s="1832" t="s">
        <v>5870</v>
      </c>
      <c r="I224" s="1925"/>
      <c r="J224" s="114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</row>
    <row r="225" spans="1:20" s="115" customFormat="1">
      <c r="A225" s="1833">
        <v>2022</v>
      </c>
      <c r="B225" s="1827" t="s">
        <v>91</v>
      </c>
      <c r="C225" s="1877" t="s">
        <v>120</v>
      </c>
      <c r="D225" s="1827" t="s">
        <v>252</v>
      </c>
      <c r="E225" s="1829">
        <v>44626</v>
      </c>
      <c r="F225" s="1831" t="s">
        <v>5969</v>
      </c>
      <c r="G225" s="1831">
        <v>3</v>
      </c>
      <c r="H225" s="1832" t="s">
        <v>5877</v>
      </c>
      <c r="I225" s="1925"/>
      <c r="J225" s="114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</row>
    <row r="226" spans="1:20" s="115" customFormat="1">
      <c r="A226" s="1833">
        <v>2022</v>
      </c>
      <c r="B226" s="1827" t="s">
        <v>91</v>
      </c>
      <c r="C226" s="1877" t="s">
        <v>120</v>
      </c>
      <c r="D226" s="1827" t="s">
        <v>252</v>
      </c>
      <c r="E226" s="1829">
        <v>44626</v>
      </c>
      <c r="F226" s="1831" t="s">
        <v>5983</v>
      </c>
      <c r="G226" s="1831">
        <v>7</v>
      </c>
      <c r="H226" s="1832" t="s">
        <v>5893</v>
      </c>
      <c r="I226" s="1925"/>
      <c r="J226" s="114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</row>
    <row r="227" spans="1:20" s="115" customFormat="1">
      <c r="A227" s="1833">
        <v>2022</v>
      </c>
      <c r="B227" s="1827" t="s">
        <v>91</v>
      </c>
      <c r="C227" s="1877" t="s">
        <v>120</v>
      </c>
      <c r="D227" s="1827" t="s">
        <v>5683</v>
      </c>
      <c r="E227" s="1829">
        <v>44703</v>
      </c>
      <c r="F227" s="1831" t="s">
        <v>6125</v>
      </c>
      <c r="G227" s="1831">
        <v>7</v>
      </c>
      <c r="H227" s="1832" t="s">
        <v>6040</v>
      </c>
      <c r="I227" s="1925"/>
      <c r="J227" s="114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</row>
    <row r="228" spans="1:20" s="115" customFormat="1">
      <c r="A228" s="1833">
        <v>2022</v>
      </c>
      <c r="B228" s="1827" t="s">
        <v>91</v>
      </c>
      <c r="C228" s="1877" t="s">
        <v>120</v>
      </c>
      <c r="D228" s="1827" t="s">
        <v>5683</v>
      </c>
      <c r="E228" s="1829">
        <v>44703</v>
      </c>
      <c r="F228" s="1831" t="s">
        <v>6126</v>
      </c>
      <c r="G228" s="1831">
        <v>3</v>
      </c>
      <c r="H228" s="1832" t="s">
        <v>5915</v>
      </c>
      <c r="I228" s="1925"/>
      <c r="J228" s="114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</row>
    <row r="229" spans="1:20" s="115" customFormat="1">
      <c r="A229" s="1833">
        <v>2022</v>
      </c>
      <c r="B229" s="1827" t="s">
        <v>91</v>
      </c>
      <c r="C229" s="1877" t="s">
        <v>120</v>
      </c>
      <c r="D229" s="1827" t="s">
        <v>5683</v>
      </c>
      <c r="E229" s="1829">
        <v>44703</v>
      </c>
      <c r="F229" s="1831" t="s">
        <v>6127</v>
      </c>
      <c r="G229" s="1831">
        <v>7</v>
      </c>
      <c r="H229" s="1832" t="s">
        <v>6090</v>
      </c>
      <c r="I229" s="1925"/>
      <c r="J229" s="114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</row>
    <row r="230" spans="1:20" s="115" customFormat="1">
      <c r="A230" s="1833">
        <v>2022</v>
      </c>
      <c r="B230" s="1827"/>
      <c r="C230" s="1877"/>
      <c r="D230" s="1827"/>
      <c r="E230" s="1829"/>
      <c r="F230" s="1831"/>
      <c r="G230" s="1831">
        <v>53</v>
      </c>
      <c r="H230" s="1832"/>
      <c r="I230" s="1925"/>
      <c r="J230" s="114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</row>
    <row r="231" spans="1:20" s="115" customFormat="1">
      <c r="A231" s="2013">
        <v>2023</v>
      </c>
      <c r="B231" s="2014" t="s">
        <v>91</v>
      </c>
      <c r="C231" s="2019" t="s">
        <v>120</v>
      </c>
      <c r="D231" s="2014" t="s">
        <v>5683</v>
      </c>
      <c r="E231" s="2016">
        <v>45074</v>
      </c>
      <c r="F231" s="2017" t="s">
        <v>6553</v>
      </c>
      <c r="G231" s="2017">
        <v>10</v>
      </c>
      <c r="H231" s="2018" t="s">
        <v>6042</v>
      </c>
      <c r="I231" s="1925"/>
      <c r="J231" s="114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</row>
    <row r="232" spans="1:20" s="115" customFormat="1">
      <c r="A232" s="2013">
        <v>2023</v>
      </c>
      <c r="B232" s="2014" t="s">
        <v>91</v>
      </c>
      <c r="C232" s="2019" t="s">
        <v>120</v>
      </c>
      <c r="D232" s="2014" t="s">
        <v>5683</v>
      </c>
      <c r="E232" s="2016">
        <v>45074</v>
      </c>
      <c r="F232" s="2017" t="s">
        <v>6554</v>
      </c>
      <c r="G232" s="2017">
        <v>7</v>
      </c>
      <c r="H232" s="2018" t="s">
        <v>6075</v>
      </c>
      <c r="I232" s="1925"/>
      <c r="J232" s="114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</row>
    <row r="233" spans="1:20" s="115" customFormat="1">
      <c r="A233" s="2013">
        <v>2023</v>
      </c>
      <c r="B233" s="2014" t="s">
        <v>91</v>
      </c>
      <c r="C233" s="2019" t="s">
        <v>120</v>
      </c>
      <c r="D233" s="2014" t="s">
        <v>6355</v>
      </c>
      <c r="E233" s="2016">
        <v>45242</v>
      </c>
      <c r="F233" s="2017" t="s">
        <v>6745</v>
      </c>
      <c r="G233" s="2017">
        <v>5</v>
      </c>
      <c r="H233" s="2018" t="s">
        <v>244</v>
      </c>
      <c r="I233" s="1925"/>
      <c r="J233" s="114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</row>
    <row r="234" spans="1:20" s="115" customFormat="1">
      <c r="A234" s="2013">
        <v>2023</v>
      </c>
      <c r="B234" s="2014"/>
      <c r="C234" s="2019"/>
      <c r="D234" s="2014"/>
      <c r="E234" s="2016"/>
      <c r="F234" s="2017"/>
      <c r="G234" s="2017">
        <v>22</v>
      </c>
      <c r="H234" s="2018"/>
      <c r="I234" s="1925"/>
      <c r="J234" s="114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</row>
    <row r="235" spans="1:20" s="115" customFormat="1">
      <c r="A235" s="1835">
        <v>2024</v>
      </c>
      <c r="B235" s="1826" t="s">
        <v>91</v>
      </c>
      <c r="C235" s="1836" t="s">
        <v>120</v>
      </c>
      <c r="D235" s="1826" t="s">
        <v>5446</v>
      </c>
      <c r="E235" s="1837">
        <v>45325</v>
      </c>
      <c r="F235" s="1838" t="s">
        <v>6798</v>
      </c>
      <c r="G235" s="1838">
        <v>5</v>
      </c>
      <c r="H235" s="1839" t="s">
        <v>5744</v>
      </c>
      <c r="I235" s="1925"/>
      <c r="J235" s="114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</row>
    <row r="236" spans="1:20" s="115" customFormat="1">
      <c r="A236" s="1835">
        <v>2024</v>
      </c>
      <c r="B236" s="1826" t="s">
        <v>91</v>
      </c>
      <c r="C236" s="1836" t="s">
        <v>120</v>
      </c>
      <c r="D236" s="1826" t="s">
        <v>5446</v>
      </c>
      <c r="E236" s="1837">
        <v>45325</v>
      </c>
      <c r="F236" s="1838" t="s">
        <v>6798</v>
      </c>
      <c r="G236" s="1838">
        <v>5</v>
      </c>
      <c r="H236" s="1839" t="s">
        <v>244</v>
      </c>
      <c r="I236" s="1925"/>
      <c r="J236" s="114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</row>
    <row r="237" spans="1:20" s="115" customFormat="1">
      <c r="A237" s="1835">
        <v>2024</v>
      </c>
      <c r="B237" s="1826" t="s">
        <v>91</v>
      </c>
      <c r="C237" s="1836" t="s">
        <v>120</v>
      </c>
      <c r="D237" s="1826" t="s">
        <v>5476</v>
      </c>
      <c r="E237" s="1837">
        <v>45332</v>
      </c>
      <c r="F237" s="1838" t="s">
        <v>6554</v>
      </c>
      <c r="G237" s="1838">
        <v>0</v>
      </c>
      <c r="H237" s="1839" t="s">
        <v>995</v>
      </c>
      <c r="I237" s="1857" t="s">
        <v>234</v>
      </c>
      <c r="J237" s="114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</row>
    <row r="238" spans="1:20" s="115" customFormat="1">
      <c r="A238" s="1835">
        <v>2024</v>
      </c>
      <c r="B238" s="1826" t="s">
        <v>91</v>
      </c>
      <c r="C238" s="1836" t="s">
        <v>120</v>
      </c>
      <c r="D238" s="1826" t="s">
        <v>5476</v>
      </c>
      <c r="E238" s="1837">
        <v>45332</v>
      </c>
      <c r="F238" s="1838" t="s">
        <v>6554</v>
      </c>
      <c r="G238" s="1838">
        <v>5</v>
      </c>
      <c r="H238" s="1839" t="s">
        <v>670</v>
      </c>
      <c r="I238" s="1925"/>
      <c r="J238" s="114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</row>
    <row r="239" spans="1:20" s="115" customFormat="1">
      <c r="A239" s="1835">
        <v>2024</v>
      </c>
      <c r="B239" s="1826" t="s">
        <v>91</v>
      </c>
      <c r="C239" s="1836" t="s">
        <v>120</v>
      </c>
      <c r="D239" s="1826" t="s">
        <v>252</v>
      </c>
      <c r="E239" s="1837">
        <v>45354</v>
      </c>
      <c r="F239" s="1838" t="s">
        <v>6849</v>
      </c>
      <c r="G239" s="1838">
        <v>10</v>
      </c>
      <c r="H239" s="1839" t="s">
        <v>5841</v>
      </c>
      <c r="I239" s="1925"/>
      <c r="J239" s="114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</row>
    <row r="240" spans="1:20" s="115" customFormat="1">
      <c r="A240" s="1835">
        <v>2024</v>
      </c>
      <c r="B240" s="1826" t="s">
        <v>91</v>
      </c>
      <c r="C240" s="1836" t="s">
        <v>120</v>
      </c>
      <c r="D240" s="1826" t="s">
        <v>252</v>
      </c>
      <c r="E240" s="1837">
        <v>45354</v>
      </c>
      <c r="F240" s="1838" t="s">
        <v>6850</v>
      </c>
      <c r="G240" s="1838">
        <v>7</v>
      </c>
      <c r="H240" s="1839" t="s">
        <v>5874</v>
      </c>
      <c r="I240" s="1925"/>
      <c r="J240" s="114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</row>
    <row r="241" spans="1:20" s="115" customFormat="1">
      <c r="A241" s="1835">
        <v>2024</v>
      </c>
      <c r="B241" s="1826" t="s">
        <v>91</v>
      </c>
      <c r="C241" s="1836" t="s">
        <v>120</v>
      </c>
      <c r="D241" s="1826" t="s">
        <v>252</v>
      </c>
      <c r="E241" s="1837">
        <v>45354</v>
      </c>
      <c r="F241" s="1838" t="s">
        <v>6851</v>
      </c>
      <c r="G241" s="1838">
        <v>3</v>
      </c>
      <c r="H241" s="1839" t="s">
        <v>5881</v>
      </c>
      <c r="I241" s="1925"/>
      <c r="J241" s="114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</row>
    <row r="242" spans="1:20" s="115" customFormat="1">
      <c r="A242" s="1835">
        <v>2024</v>
      </c>
      <c r="B242" s="1826" t="s">
        <v>91</v>
      </c>
      <c r="C242" s="1836" t="s">
        <v>120</v>
      </c>
      <c r="D242" s="1826" t="s">
        <v>252</v>
      </c>
      <c r="E242" s="1837">
        <v>45354</v>
      </c>
      <c r="F242" s="1838" t="s">
        <v>6852</v>
      </c>
      <c r="G242" s="1838">
        <v>7</v>
      </c>
      <c r="H242" s="1839" t="s">
        <v>5893</v>
      </c>
      <c r="I242" s="1925"/>
      <c r="J242" s="114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</row>
    <row r="243" spans="1:20" s="115" customFormat="1">
      <c r="A243" s="1835">
        <v>2024</v>
      </c>
      <c r="B243" s="1826"/>
      <c r="C243" s="1836"/>
      <c r="D243" s="1826"/>
      <c r="E243" s="1837"/>
      <c r="F243" s="1838"/>
      <c r="G243" s="1838">
        <v>42</v>
      </c>
      <c r="H243" s="1839"/>
      <c r="I243" s="1925"/>
      <c r="J243" s="114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</row>
    <row r="244" spans="1:20">
      <c r="A244" s="2425" t="s">
        <v>46</v>
      </c>
      <c r="B244" s="2402"/>
      <c r="C244" s="2426" t="s">
        <v>515</v>
      </c>
      <c r="D244" s="2402"/>
      <c r="E244" s="2427"/>
      <c r="F244" s="2406"/>
      <c r="G244" s="2406">
        <v>117</v>
      </c>
      <c r="H244" s="2544"/>
      <c r="I244" s="1857"/>
      <c r="J244" s="93"/>
    </row>
    <row r="245" spans="1:20">
      <c r="A245" s="178"/>
      <c r="B245" s="154"/>
      <c r="C245" s="155"/>
      <c r="D245" s="154"/>
      <c r="E245" s="1677"/>
      <c r="F245" s="153"/>
      <c r="G245" s="153"/>
      <c r="H245" s="157"/>
      <c r="I245" s="1907"/>
      <c r="J245" s="93"/>
    </row>
    <row r="246" spans="1:20">
      <c r="A246" s="2013">
        <v>2023</v>
      </c>
      <c r="B246" s="2014" t="s">
        <v>53</v>
      </c>
      <c r="C246" s="2019" t="s">
        <v>6710</v>
      </c>
      <c r="D246" s="2014" t="s">
        <v>5683</v>
      </c>
      <c r="E246" s="2016">
        <v>45074</v>
      </c>
      <c r="F246" s="2017" t="s">
        <v>6747</v>
      </c>
      <c r="G246" s="2017">
        <v>10</v>
      </c>
      <c r="H246" s="2018" t="s">
        <v>900</v>
      </c>
      <c r="I246" s="1907"/>
      <c r="J246" s="93"/>
    </row>
    <row r="247" spans="1:20">
      <c r="A247" s="2013">
        <v>2023</v>
      </c>
      <c r="B247" s="2014" t="s">
        <v>53</v>
      </c>
      <c r="C247" s="2019" t="s">
        <v>6708</v>
      </c>
      <c r="D247" s="2014" t="s">
        <v>6355</v>
      </c>
      <c r="E247" s="2016">
        <v>45242</v>
      </c>
      <c r="F247" s="2017" t="s">
        <v>6747</v>
      </c>
      <c r="G247" s="2017">
        <v>5</v>
      </c>
      <c r="H247" s="2018" t="s">
        <v>435</v>
      </c>
      <c r="I247" s="1907"/>
      <c r="J247" s="93"/>
    </row>
    <row r="248" spans="1:20">
      <c r="A248" s="2013">
        <v>2023</v>
      </c>
      <c r="B248" s="2014" t="s">
        <v>53</v>
      </c>
      <c r="C248" s="2019" t="s">
        <v>6708</v>
      </c>
      <c r="D248" s="2014" t="s">
        <v>5446</v>
      </c>
      <c r="E248" s="2016">
        <v>45255</v>
      </c>
      <c r="F248" s="2017" t="s">
        <v>6796</v>
      </c>
      <c r="G248" s="2017">
        <v>5</v>
      </c>
      <c r="H248" s="2018" t="s">
        <v>236</v>
      </c>
      <c r="I248" s="1907"/>
      <c r="J248" s="93"/>
    </row>
    <row r="249" spans="1:20">
      <c r="A249" s="2013">
        <v>2023</v>
      </c>
      <c r="B249" s="2014" t="s">
        <v>53</v>
      </c>
      <c r="C249" s="2019" t="s">
        <v>6708</v>
      </c>
      <c r="D249" s="2014" t="s">
        <v>5446</v>
      </c>
      <c r="E249" s="2016">
        <v>45255</v>
      </c>
      <c r="F249" s="2017" t="s">
        <v>6796</v>
      </c>
      <c r="G249" s="2017">
        <v>5</v>
      </c>
      <c r="H249" s="2018" t="s">
        <v>248</v>
      </c>
      <c r="I249" s="1541"/>
      <c r="J249" s="93"/>
    </row>
    <row r="250" spans="1:20">
      <c r="A250" s="2013">
        <v>2023</v>
      </c>
      <c r="B250" s="2014"/>
      <c r="C250" s="2019"/>
      <c r="D250" s="2014"/>
      <c r="E250" s="2016"/>
      <c r="F250" s="2017"/>
      <c r="G250" s="2017">
        <v>25</v>
      </c>
      <c r="H250" s="2018"/>
      <c r="I250" s="1907"/>
      <c r="J250" s="93"/>
    </row>
    <row r="251" spans="1:20">
      <c r="A251" s="1835">
        <v>2024</v>
      </c>
      <c r="B251" s="1826" t="s">
        <v>53</v>
      </c>
      <c r="C251" s="1836" t="s">
        <v>6708</v>
      </c>
      <c r="D251" s="1826" t="s">
        <v>5476</v>
      </c>
      <c r="E251" s="1837">
        <v>45332</v>
      </c>
      <c r="F251" s="1838" t="s">
        <v>6810</v>
      </c>
      <c r="G251" s="1838">
        <v>5</v>
      </c>
      <c r="H251" s="1839" t="s">
        <v>435</v>
      </c>
      <c r="I251" s="1907"/>
      <c r="J251" s="93"/>
    </row>
    <row r="252" spans="1:20">
      <c r="A252" s="1835">
        <v>2024</v>
      </c>
      <c r="B252" s="1826" t="s">
        <v>53</v>
      </c>
      <c r="C252" s="1836" t="s">
        <v>6708</v>
      </c>
      <c r="D252" s="1826" t="s">
        <v>406</v>
      </c>
      <c r="E252" s="1837">
        <v>45340</v>
      </c>
      <c r="F252" s="1838" t="s">
        <v>6810</v>
      </c>
      <c r="G252" s="1838">
        <v>0</v>
      </c>
      <c r="H252" s="1839" t="s">
        <v>435</v>
      </c>
      <c r="I252" s="1907" t="s">
        <v>234</v>
      </c>
      <c r="J252" s="93"/>
    </row>
    <row r="253" spans="1:20">
      <c r="A253" s="1835">
        <v>2024</v>
      </c>
      <c r="B253" s="1826" t="s">
        <v>53</v>
      </c>
      <c r="C253" s="1836" t="s">
        <v>6708</v>
      </c>
      <c r="D253" s="1826" t="s">
        <v>406</v>
      </c>
      <c r="E253" s="1837">
        <v>45340</v>
      </c>
      <c r="F253" s="1838" t="s">
        <v>6893</v>
      </c>
      <c r="G253" s="1838">
        <v>0</v>
      </c>
      <c r="H253" s="1839" t="s">
        <v>309</v>
      </c>
      <c r="I253" s="1907" t="s">
        <v>234</v>
      </c>
      <c r="J253" s="93"/>
    </row>
    <row r="254" spans="1:20">
      <c r="A254" s="1835">
        <v>2024</v>
      </c>
      <c r="B254" s="1826" t="s">
        <v>53</v>
      </c>
      <c r="C254" s="1836" t="s">
        <v>6708</v>
      </c>
      <c r="D254" s="1826" t="s">
        <v>1332</v>
      </c>
      <c r="E254" s="1837">
        <v>45367</v>
      </c>
      <c r="F254" s="1838" t="s">
        <v>6810</v>
      </c>
      <c r="G254" s="1838">
        <v>5</v>
      </c>
      <c r="H254" s="1839" t="s">
        <v>435</v>
      </c>
      <c r="I254" s="1907"/>
      <c r="J254" s="93"/>
    </row>
    <row r="255" spans="1:20">
      <c r="A255" s="1835">
        <v>2024</v>
      </c>
      <c r="B255" s="1826" t="s">
        <v>53</v>
      </c>
      <c r="C255" s="1836" t="s">
        <v>6708</v>
      </c>
      <c r="D255" s="1826" t="s">
        <v>1332</v>
      </c>
      <c r="E255" s="1837">
        <v>45367</v>
      </c>
      <c r="F255" s="1838" t="s">
        <v>6893</v>
      </c>
      <c r="G255" s="1838">
        <v>0</v>
      </c>
      <c r="H255" s="1839" t="s">
        <v>309</v>
      </c>
      <c r="I255" s="1907" t="s">
        <v>234</v>
      </c>
      <c r="J255" s="93"/>
    </row>
    <row r="256" spans="1:20">
      <c r="A256" s="1835">
        <v>2024</v>
      </c>
      <c r="B256" s="1826" t="s">
        <v>53</v>
      </c>
      <c r="C256" s="1836" t="s">
        <v>6708</v>
      </c>
      <c r="D256" s="1826" t="s">
        <v>5469</v>
      </c>
      <c r="E256" s="1837">
        <v>45374</v>
      </c>
      <c r="F256" s="1838" t="s">
        <v>6810</v>
      </c>
      <c r="G256" s="1838">
        <v>5</v>
      </c>
      <c r="H256" s="1839" t="s">
        <v>435</v>
      </c>
      <c r="I256" s="1907"/>
      <c r="J256" s="93"/>
    </row>
    <row r="257" spans="1:22">
      <c r="A257" s="1835">
        <v>2024</v>
      </c>
      <c r="B257" s="1826"/>
      <c r="C257" s="1836"/>
      <c r="D257" s="1826"/>
      <c r="E257" s="1837"/>
      <c r="F257" s="1838"/>
      <c r="G257" s="1838">
        <v>15</v>
      </c>
      <c r="H257" s="1839"/>
      <c r="I257" s="1908" t="s">
        <v>6811</v>
      </c>
      <c r="J257" s="93"/>
    </row>
    <row r="258" spans="1:22">
      <c r="A258" s="178" t="s">
        <v>46</v>
      </c>
      <c r="B258" s="154"/>
      <c r="C258" s="155" t="s">
        <v>6709</v>
      </c>
      <c r="D258" s="154"/>
      <c r="E258" s="1677"/>
      <c r="F258" s="153"/>
      <c r="G258" s="153">
        <v>40</v>
      </c>
      <c r="H258" s="157"/>
      <c r="I258" s="1907"/>
      <c r="J258" s="93"/>
    </row>
    <row r="259" spans="1:22">
      <c r="A259" s="328"/>
      <c r="B259" s="284"/>
      <c r="C259" s="284"/>
      <c r="D259" s="329"/>
      <c r="E259" s="1695"/>
      <c r="F259" s="1727"/>
      <c r="G259" s="288"/>
      <c r="H259" s="287"/>
      <c r="I259" s="1857"/>
      <c r="J259" s="93"/>
    </row>
    <row r="260" spans="1:22">
      <c r="A260" s="1833">
        <v>2022</v>
      </c>
      <c r="B260" s="1827" t="s">
        <v>164</v>
      </c>
      <c r="C260" s="1827" t="s">
        <v>519</v>
      </c>
      <c r="D260" s="1827" t="s">
        <v>252</v>
      </c>
      <c r="E260" s="1829">
        <v>44626</v>
      </c>
      <c r="F260" s="1831" t="s">
        <v>5950</v>
      </c>
      <c r="G260" s="1830">
        <v>10</v>
      </c>
      <c r="H260" s="1832" t="s">
        <v>5859</v>
      </c>
      <c r="I260" s="1932"/>
      <c r="J260" s="2"/>
      <c r="L260" s="93"/>
      <c r="U260" s="2"/>
      <c r="V260" s="2"/>
    </row>
    <row r="261" spans="1:22">
      <c r="A261" s="1833">
        <v>2022</v>
      </c>
      <c r="B261" s="1827" t="s">
        <v>164</v>
      </c>
      <c r="C261" s="1827" t="s">
        <v>519</v>
      </c>
      <c r="D261" s="1827" t="s">
        <v>252</v>
      </c>
      <c r="E261" s="1829">
        <v>44626</v>
      </c>
      <c r="F261" s="1831" t="s">
        <v>5951</v>
      </c>
      <c r="G261" s="1830">
        <v>7</v>
      </c>
      <c r="H261" s="1832" t="s">
        <v>5860</v>
      </c>
      <c r="I261" s="1932"/>
      <c r="J261" s="2"/>
      <c r="L261" s="93"/>
      <c r="U261" s="2"/>
      <c r="V261" s="2"/>
    </row>
    <row r="262" spans="1:22">
      <c r="A262" s="1833">
        <v>2022</v>
      </c>
      <c r="B262" s="1457"/>
      <c r="C262" s="1457"/>
      <c r="D262" s="1457"/>
      <c r="E262" s="1684"/>
      <c r="F262" s="1458"/>
      <c r="G262" s="1830">
        <v>17</v>
      </c>
      <c r="H262" s="1499"/>
      <c r="I262" s="1932"/>
      <c r="J262" s="2"/>
      <c r="L262" s="93"/>
      <c r="U262" s="2"/>
      <c r="V262" s="2"/>
    </row>
    <row r="263" spans="1:22">
      <c r="A263" s="2425" t="s">
        <v>46</v>
      </c>
      <c r="B263" s="2402"/>
      <c r="C263" s="2402" t="s">
        <v>4201</v>
      </c>
      <c r="D263" s="2402"/>
      <c r="E263" s="2427"/>
      <c r="F263" s="2406"/>
      <c r="G263" s="2517">
        <v>17</v>
      </c>
      <c r="H263" s="2544"/>
      <c r="I263" s="1857"/>
      <c r="J263" s="93"/>
    </row>
    <row r="264" spans="1:22">
      <c r="A264" s="178"/>
      <c r="B264" s="154"/>
      <c r="C264" s="154"/>
      <c r="D264" s="154"/>
      <c r="E264" s="1677"/>
      <c r="F264" s="153"/>
      <c r="G264" s="280"/>
      <c r="H264" s="157"/>
      <c r="I264" s="1857"/>
      <c r="J264" s="93"/>
    </row>
    <row r="265" spans="1:22">
      <c r="A265" s="2013">
        <v>2023</v>
      </c>
      <c r="B265" s="2014" t="s">
        <v>164</v>
      </c>
      <c r="C265" s="2014" t="s">
        <v>6469</v>
      </c>
      <c r="D265" s="2014" t="s">
        <v>252</v>
      </c>
      <c r="E265" s="2016">
        <v>44990</v>
      </c>
      <c r="F265" s="2017" t="s">
        <v>6470</v>
      </c>
      <c r="G265" s="2097">
        <v>7</v>
      </c>
      <c r="H265" s="2018" t="s">
        <v>5884</v>
      </c>
      <c r="I265" s="1857"/>
      <c r="J265" s="93"/>
    </row>
    <row r="266" spans="1:22">
      <c r="A266" s="2013">
        <v>2023</v>
      </c>
      <c r="B266" s="2014"/>
      <c r="C266" s="2014"/>
      <c r="D266" s="2014"/>
      <c r="E266" s="2016"/>
      <c r="F266" s="2017"/>
      <c r="G266" s="2097">
        <v>7</v>
      </c>
      <c r="H266" s="2018"/>
      <c r="I266" s="1857"/>
      <c r="J266" s="93"/>
    </row>
    <row r="267" spans="1:22">
      <c r="A267" s="178" t="s">
        <v>46</v>
      </c>
      <c r="B267" s="154"/>
      <c r="C267" s="154" t="s">
        <v>6468</v>
      </c>
      <c r="D267" s="154"/>
      <c r="E267" s="1677"/>
      <c r="F267" s="153"/>
      <c r="G267" s="280">
        <v>7</v>
      </c>
      <c r="H267" s="157"/>
      <c r="I267" s="1857"/>
      <c r="J267" s="93"/>
    </row>
    <row r="268" spans="1:22">
      <c r="A268" s="2439"/>
      <c r="B268" s="2440"/>
      <c r="C268" s="2440"/>
      <c r="D268" s="2440"/>
      <c r="E268" s="2441"/>
      <c r="F268" s="2442"/>
      <c r="G268" s="2443"/>
      <c r="H268" s="2444"/>
      <c r="I268" s="2347"/>
      <c r="J268" s="296"/>
      <c r="K268" s="271"/>
      <c r="L268" s="261"/>
      <c r="M268" s="261"/>
      <c r="N268" s="261"/>
      <c r="O268" s="261"/>
      <c r="P268" s="261"/>
      <c r="Q268" s="261"/>
      <c r="R268" s="261"/>
      <c r="S268" s="261"/>
      <c r="T268" s="261"/>
      <c r="U268" s="340"/>
      <c r="V268" s="340"/>
    </row>
    <row r="269" spans="1:22">
      <c r="A269" s="1835">
        <v>2024</v>
      </c>
      <c r="B269" s="1826" t="s">
        <v>129</v>
      </c>
      <c r="C269" s="1826" t="s">
        <v>6819</v>
      </c>
      <c r="D269" s="1826" t="s">
        <v>406</v>
      </c>
      <c r="E269" s="1837">
        <v>45340</v>
      </c>
      <c r="F269" s="1838" t="s">
        <v>6877</v>
      </c>
      <c r="G269" s="1842">
        <v>5</v>
      </c>
      <c r="H269" s="1839" t="s">
        <v>304</v>
      </c>
      <c r="I269" s="2347"/>
      <c r="J269" s="296"/>
      <c r="K269" s="271"/>
      <c r="L269" s="261"/>
      <c r="M269" s="261"/>
      <c r="N269" s="261"/>
      <c r="O269" s="261"/>
      <c r="P269" s="261"/>
      <c r="Q269" s="261"/>
      <c r="R269" s="261"/>
      <c r="S269" s="261"/>
      <c r="T269" s="261"/>
      <c r="U269" s="340"/>
      <c r="V269" s="340"/>
    </row>
    <row r="270" spans="1:22">
      <c r="A270" s="1835">
        <v>2024</v>
      </c>
      <c r="B270" s="1826" t="s">
        <v>129</v>
      </c>
      <c r="C270" s="1826" t="s">
        <v>132</v>
      </c>
      <c r="D270" s="1826" t="s">
        <v>252</v>
      </c>
      <c r="E270" s="1837">
        <v>45354</v>
      </c>
      <c r="F270" s="1838" t="s">
        <v>6876</v>
      </c>
      <c r="G270" s="1842">
        <v>7</v>
      </c>
      <c r="H270" s="1839" t="s">
        <v>5878</v>
      </c>
      <c r="I270" s="2347"/>
      <c r="J270" s="296"/>
      <c r="K270" s="271"/>
      <c r="L270" s="261"/>
      <c r="M270" s="261"/>
      <c r="N270" s="261"/>
      <c r="O270" s="261"/>
      <c r="P270" s="261"/>
      <c r="Q270" s="261"/>
      <c r="R270" s="261"/>
      <c r="S270" s="261"/>
      <c r="T270" s="261"/>
      <c r="U270" s="340"/>
      <c r="V270" s="340"/>
    </row>
    <row r="271" spans="1:22">
      <c r="A271" s="1835">
        <v>2024</v>
      </c>
      <c r="B271" s="1826"/>
      <c r="C271" s="1826"/>
      <c r="D271" s="1826"/>
      <c r="E271" s="1837"/>
      <c r="F271" s="1838"/>
      <c r="G271" s="1842">
        <v>12</v>
      </c>
      <c r="H271" s="1839"/>
      <c r="I271" s="2347"/>
      <c r="J271" s="296"/>
      <c r="K271" s="271"/>
      <c r="L271" s="261"/>
      <c r="M271" s="261"/>
      <c r="N271" s="261"/>
      <c r="O271" s="261"/>
      <c r="P271" s="261"/>
      <c r="Q271" s="261"/>
      <c r="R271" s="261"/>
      <c r="S271" s="261"/>
      <c r="T271" s="261"/>
      <c r="U271" s="340"/>
      <c r="V271" s="340"/>
    </row>
    <row r="272" spans="1:22">
      <c r="A272" s="178" t="s">
        <v>46</v>
      </c>
      <c r="B272" s="154"/>
      <c r="C272" s="154" t="s">
        <v>535</v>
      </c>
      <c r="D272" s="154"/>
      <c r="E272" s="1677"/>
      <c r="F272" s="153"/>
      <c r="G272" s="280">
        <v>12</v>
      </c>
      <c r="H272" s="269"/>
      <c r="I272" s="2347"/>
      <c r="J272" s="296"/>
      <c r="K272" s="271"/>
      <c r="L272" s="261"/>
      <c r="M272" s="261"/>
      <c r="N272" s="261"/>
      <c r="O272" s="261"/>
      <c r="P272" s="261"/>
      <c r="Q272" s="261"/>
      <c r="R272" s="261"/>
      <c r="S272" s="261"/>
      <c r="T272" s="261"/>
      <c r="U272" s="340"/>
      <c r="V272" s="340"/>
    </row>
    <row r="273" spans="1:22">
      <c r="A273" s="2439"/>
      <c r="B273" s="2440"/>
      <c r="C273" s="2440"/>
      <c r="D273" s="2440"/>
      <c r="E273" s="2441"/>
      <c r="F273" s="2442"/>
      <c r="G273" s="2443"/>
      <c r="H273" s="2444"/>
      <c r="I273" s="2347"/>
      <c r="J273" s="296"/>
      <c r="K273" s="271"/>
      <c r="L273" s="261"/>
      <c r="M273" s="261"/>
      <c r="N273" s="261"/>
      <c r="O273" s="261"/>
      <c r="P273" s="261"/>
      <c r="Q273" s="261"/>
      <c r="R273" s="261"/>
      <c r="S273" s="261"/>
      <c r="T273" s="261"/>
      <c r="U273" s="340"/>
      <c r="V273" s="340"/>
    </row>
    <row r="274" spans="1:22">
      <c r="A274" s="1833">
        <v>2022</v>
      </c>
      <c r="B274" s="1827" t="s">
        <v>129</v>
      </c>
      <c r="C274" s="1834" t="s">
        <v>6260</v>
      </c>
      <c r="D274" s="1827" t="s">
        <v>461</v>
      </c>
      <c r="E274" s="1829">
        <v>44822</v>
      </c>
      <c r="F274" s="1831" t="s">
        <v>6261</v>
      </c>
      <c r="G274" s="1831">
        <v>0</v>
      </c>
      <c r="H274" s="1832" t="s">
        <v>295</v>
      </c>
      <c r="I274" s="1857" t="s">
        <v>234</v>
      </c>
      <c r="J274" s="93"/>
    </row>
    <row r="275" spans="1:22">
      <c r="A275" s="1833">
        <v>2022</v>
      </c>
      <c r="B275" s="1827"/>
      <c r="C275" s="1834"/>
      <c r="D275" s="1827"/>
      <c r="E275" s="1829"/>
      <c r="F275" s="1831"/>
      <c r="G275" s="1831">
        <v>0</v>
      </c>
      <c r="H275" s="1832"/>
      <c r="I275" s="1857"/>
      <c r="J275" s="93"/>
    </row>
    <row r="276" spans="1:22">
      <c r="A276" s="2013">
        <v>2023</v>
      </c>
      <c r="B276" s="2014" t="s">
        <v>129</v>
      </c>
      <c r="C276" s="2015" t="s">
        <v>6260</v>
      </c>
      <c r="D276" s="2014" t="s">
        <v>277</v>
      </c>
      <c r="E276" s="2016">
        <v>45179</v>
      </c>
      <c r="F276" s="2017" t="s">
        <v>6658</v>
      </c>
      <c r="G276" s="2017">
        <v>7</v>
      </c>
      <c r="H276" s="2018" t="s">
        <v>400</v>
      </c>
      <c r="I276" s="1857"/>
      <c r="J276" s="93"/>
    </row>
    <row r="277" spans="1:22">
      <c r="A277" s="2013">
        <v>2023</v>
      </c>
      <c r="B277" s="2014" t="s">
        <v>129</v>
      </c>
      <c r="C277" s="2015" t="s">
        <v>6260</v>
      </c>
      <c r="D277" s="2014" t="s">
        <v>277</v>
      </c>
      <c r="E277" s="2016">
        <v>45179</v>
      </c>
      <c r="F277" s="2017" t="s">
        <v>6659</v>
      </c>
      <c r="G277" s="2017">
        <v>3</v>
      </c>
      <c r="H277" s="2018" t="s">
        <v>1219</v>
      </c>
      <c r="I277" s="1857"/>
      <c r="J277" s="93"/>
    </row>
    <row r="278" spans="1:22">
      <c r="A278" s="2013">
        <v>2023</v>
      </c>
      <c r="B278" s="2014" t="s">
        <v>129</v>
      </c>
      <c r="C278" s="2015" t="s">
        <v>6260</v>
      </c>
      <c r="D278" s="2014" t="s">
        <v>277</v>
      </c>
      <c r="E278" s="2016">
        <v>45179</v>
      </c>
      <c r="F278" s="2017" t="s">
        <v>6660</v>
      </c>
      <c r="G278" s="2017">
        <v>3</v>
      </c>
      <c r="H278" s="2018" t="s">
        <v>716</v>
      </c>
      <c r="I278" s="1857"/>
      <c r="J278" s="93"/>
    </row>
    <row r="279" spans="1:22">
      <c r="A279" s="2013">
        <v>2023</v>
      </c>
      <c r="B279" s="2014"/>
      <c r="C279" s="2015"/>
      <c r="D279" s="2014"/>
      <c r="E279" s="2016"/>
      <c r="F279" s="2017"/>
      <c r="G279" s="2017">
        <v>13</v>
      </c>
      <c r="H279" s="2018"/>
      <c r="I279" s="1857"/>
      <c r="J279" s="93"/>
    </row>
    <row r="280" spans="1:22">
      <c r="A280" s="1835">
        <v>2024</v>
      </c>
      <c r="B280" s="1826" t="s">
        <v>129</v>
      </c>
      <c r="C280" s="1841" t="s">
        <v>1625</v>
      </c>
      <c r="D280" s="1826" t="s">
        <v>252</v>
      </c>
      <c r="E280" s="1837">
        <v>45354</v>
      </c>
      <c r="F280" s="1838" t="s">
        <v>6847</v>
      </c>
      <c r="G280" s="1838">
        <v>3</v>
      </c>
      <c r="H280" s="1839" t="s">
        <v>5837</v>
      </c>
      <c r="I280" s="1857"/>
      <c r="J280" s="93"/>
    </row>
    <row r="281" spans="1:22">
      <c r="A281" s="1835">
        <v>2024</v>
      </c>
      <c r="B281" s="1826" t="s">
        <v>129</v>
      </c>
      <c r="C281" s="1841" t="s">
        <v>1625</v>
      </c>
      <c r="D281" s="1826" t="s">
        <v>1332</v>
      </c>
      <c r="E281" s="1837">
        <v>45367</v>
      </c>
      <c r="F281" s="1838" t="s">
        <v>6892</v>
      </c>
      <c r="G281" s="1838">
        <v>5</v>
      </c>
      <c r="H281" s="1839" t="s">
        <v>305</v>
      </c>
      <c r="I281" s="1857"/>
      <c r="J281" s="93"/>
    </row>
    <row r="282" spans="1:22">
      <c r="A282" s="1835">
        <v>2024</v>
      </c>
      <c r="B282" s="1826"/>
      <c r="C282" s="1841"/>
      <c r="D282" s="1826"/>
      <c r="E282" s="1837"/>
      <c r="F282" s="1838"/>
      <c r="G282" s="1838">
        <v>8</v>
      </c>
      <c r="H282" s="1839"/>
      <c r="I282" s="1857"/>
      <c r="J282" s="93"/>
    </row>
    <row r="283" spans="1:22">
      <c r="A283" s="178" t="s">
        <v>46</v>
      </c>
      <c r="B283" s="154"/>
      <c r="C283" s="279" t="s">
        <v>2848</v>
      </c>
      <c r="D283" s="154"/>
      <c r="E283" s="1677"/>
      <c r="F283" s="153"/>
      <c r="G283" s="153">
        <v>21</v>
      </c>
      <c r="H283" s="157"/>
      <c r="I283" s="1857"/>
      <c r="J283" s="93"/>
    </row>
    <row r="284" spans="1:22">
      <c r="A284" s="283"/>
      <c r="B284" s="284"/>
      <c r="C284" s="2005"/>
      <c r="D284" s="284"/>
      <c r="E284" s="1695"/>
      <c r="F284" s="288"/>
      <c r="G284" s="288"/>
      <c r="H284" s="2006"/>
      <c r="I284" s="1409"/>
      <c r="J284" s="93"/>
    </row>
    <row r="285" spans="1:22">
      <c r="A285" s="2013">
        <v>2023</v>
      </c>
      <c r="B285" s="2014" t="s">
        <v>129</v>
      </c>
      <c r="C285" s="2019" t="s">
        <v>6560</v>
      </c>
      <c r="D285" s="2014" t="s">
        <v>5683</v>
      </c>
      <c r="E285" s="2016">
        <v>45074</v>
      </c>
      <c r="F285" s="2017" t="s">
        <v>6561</v>
      </c>
      <c r="G285" s="2017">
        <v>3</v>
      </c>
      <c r="H285" s="2018" t="s">
        <v>6052</v>
      </c>
      <c r="I285" s="1857"/>
      <c r="J285" s="93"/>
    </row>
    <row r="286" spans="1:22">
      <c r="A286" s="2013">
        <v>2023</v>
      </c>
      <c r="B286" s="2014"/>
      <c r="C286" s="2019"/>
      <c r="D286" s="2014"/>
      <c r="E286" s="2016"/>
      <c r="F286" s="2017"/>
      <c r="G286" s="2017">
        <v>3</v>
      </c>
      <c r="H286" s="2018"/>
      <c r="I286" s="1857"/>
      <c r="J286" s="93"/>
    </row>
    <row r="287" spans="1:22">
      <c r="A287" s="2425" t="s">
        <v>46</v>
      </c>
      <c r="B287" s="2402"/>
      <c r="C287" s="2426" t="s">
        <v>6559</v>
      </c>
      <c r="D287" s="2402"/>
      <c r="E287" s="2427"/>
      <c r="F287" s="2406"/>
      <c r="G287" s="2406">
        <v>3</v>
      </c>
      <c r="H287" s="2456"/>
      <c r="I287" s="1409"/>
      <c r="J287" s="93"/>
    </row>
    <row r="288" spans="1:22">
      <c r="A288" s="178"/>
      <c r="B288" s="154"/>
      <c r="C288" s="155"/>
      <c r="D288" s="154"/>
      <c r="E288" s="1677"/>
      <c r="F288" s="153"/>
      <c r="G288" s="153"/>
      <c r="H288" s="157"/>
      <c r="I288" s="1857"/>
      <c r="J288" s="93"/>
    </row>
    <row r="289" spans="1:20">
      <c r="A289" s="1835">
        <v>2024</v>
      </c>
      <c r="B289" s="1826" t="s">
        <v>129</v>
      </c>
      <c r="C289" s="1836" t="s">
        <v>5917</v>
      </c>
      <c r="D289" s="1826" t="s">
        <v>5469</v>
      </c>
      <c r="E289" s="1837">
        <v>45374</v>
      </c>
      <c r="F289" s="1838" t="s">
        <v>6895</v>
      </c>
      <c r="G289" s="1838">
        <v>0</v>
      </c>
      <c r="H289" s="1839" t="s">
        <v>304</v>
      </c>
      <c r="I289" s="1857" t="s">
        <v>234</v>
      </c>
      <c r="J289" s="93"/>
    </row>
    <row r="290" spans="1:20">
      <c r="A290" s="1835">
        <v>2024</v>
      </c>
      <c r="B290" s="1826"/>
      <c r="C290" s="1836"/>
      <c r="D290" s="1826"/>
      <c r="E290" s="1837"/>
      <c r="F290" s="1838"/>
      <c r="G290" s="1838">
        <v>0</v>
      </c>
      <c r="H290" s="1839"/>
      <c r="I290" s="1857"/>
      <c r="J290" s="93"/>
    </row>
    <row r="291" spans="1:20">
      <c r="A291" s="178" t="s">
        <v>46</v>
      </c>
      <c r="B291" s="154"/>
      <c r="C291" s="155" t="s">
        <v>6379</v>
      </c>
      <c r="D291" s="154"/>
      <c r="E291" s="1677"/>
      <c r="F291" s="153"/>
      <c r="G291" s="153">
        <v>0</v>
      </c>
      <c r="H291" s="157"/>
      <c r="I291" s="1857"/>
      <c r="J291" s="93"/>
    </row>
    <row r="292" spans="1:20">
      <c r="A292" s="1990"/>
      <c r="B292" s="464"/>
      <c r="C292" s="1991"/>
      <c r="D292" s="464"/>
      <c r="E292" s="1992"/>
      <c r="F292" s="563"/>
      <c r="G292" s="563"/>
      <c r="H292" s="1993"/>
      <c r="I292" s="1409"/>
      <c r="J292" s="93"/>
    </row>
    <row r="293" spans="1:20">
      <c r="A293" s="2013">
        <v>2023</v>
      </c>
      <c r="B293" s="2014" t="s">
        <v>53</v>
      </c>
      <c r="C293" s="2019" t="s">
        <v>6484</v>
      </c>
      <c r="D293" s="2014" t="s">
        <v>5745</v>
      </c>
      <c r="E293" s="2016">
        <v>45011</v>
      </c>
      <c r="F293" s="2017" t="s">
        <v>6485</v>
      </c>
      <c r="G293" s="2017">
        <v>0</v>
      </c>
      <c r="H293" s="2018" t="s">
        <v>435</v>
      </c>
      <c r="I293" s="1857" t="s">
        <v>234</v>
      </c>
      <c r="J293" s="93"/>
    </row>
    <row r="294" spans="1:20">
      <c r="A294" s="2013">
        <v>2023</v>
      </c>
      <c r="B294" s="2014"/>
      <c r="C294" s="2019"/>
      <c r="D294" s="2014"/>
      <c r="E294" s="2016"/>
      <c r="F294" s="2017"/>
      <c r="G294" s="2017">
        <v>0</v>
      </c>
      <c r="H294" s="2018"/>
      <c r="I294" s="1857"/>
      <c r="J294" s="93"/>
    </row>
    <row r="295" spans="1:20">
      <c r="A295" s="2425" t="s">
        <v>46</v>
      </c>
      <c r="B295" s="2402"/>
      <c r="C295" s="2426" t="s">
        <v>6483</v>
      </c>
      <c r="D295" s="2402"/>
      <c r="E295" s="2427"/>
      <c r="F295" s="2406"/>
      <c r="G295" s="2406">
        <v>0</v>
      </c>
      <c r="H295" s="2456"/>
      <c r="I295" s="1409"/>
      <c r="J295" s="93"/>
    </row>
    <row r="296" spans="1:20">
      <c r="A296" s="178"/>
      <c r="B296" s="154"/>
      <c r="C296" s="155"/>
      <c r="D296" s="154"/>
      <c r="E296" s="1677"/>
      <c r="F296" s="153"/>
      <c r="G296" s="153"/>
      <c r="H296" s="157"/>
      <c r="I296" s="1409"/>
      <c r="J296" s="93"/>
    </row>
    <row r="297" spans="1:20" s="115" customFormat="1">
      <c r="A297" s="1833">
        <v>2022</v>
      </c>
      <c r="B297" s="1827" t="s">
        <v>91</v>
      </c>
      <c r="C297" s="1877" t="s">
        <v>542</v>
      </c>
      <c r="D297" s="1827" t="s">
        <v>252</v>
      </c>
      <c r="E297" s="1829">
        <v>44626</v>
      </c>
      <c r="F297" s="1831" t="s">
        <v>5923</v>
      </c>
      <c r="G297" s="1831">
        <v>10</v>
      </c>
      <c r="H297" s="1832" t="s">
        <v>5832</v>
      </c>
      <c r="I297" s="1925"/>
      <c r="J297" s="114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</row>
    <row r="298" spans="1:20" s="115" customFormat="1">
      <c r="A298" s="1833">
        <v>2022</v>
      </c>
      <c r="B298" s="1827"/>
      <c r="C298" s="1877"/>
      <c r="D298" s="1827"/>
      <c r="E298" s="1829"/>
      <c r="F298" s="1831"/>
      <c r="G298" s="1831">
        <v>10</v>
      </c>
      <c r="H298" s="1832"/>
      <c r="I298" s="1925"/>
      <c r="J298" s="114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</row>
    <row r="299" spans="1:20" s="115" customFormat="1">
      <c r="A299" s="2013">
        <v>2023</v>
      </c>
      <c r="B299" s="2014" t="s">
        <v>91</v>
      </c>
      <c r="C299" s="2019" t="s">
        <v>542</v>
      </c>
      <c r="D299" s="2014" t="s">
        <v>252</v>
      </c>
      <c r="E299" s="2016">
        <v>44990</v>
      </c>
      <c r="F299" s="2017" t="s">
        <v>6463</v>
      </c>
      <c r="G299" s="2017">
        <v>3</v>
      </c>
      <c r="H299" s="2018" t="s">
        <v>5872</v>
      </c>
      <c r="I299" s="1925"/>
      <c r="J299" s="114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</row>
    <row r="300" spans="1:20" s="115" customFormat="1">
      <c r="A300" s="2013">
        <v>2023</v>
      </c>
      <c r="B300" s="2014" t="s">
        <v>91</v>
      </c>
      <c r="C300" s="2019" t="s">
        <v>542</v>
      </c>
      <c r="D300" s="2014" t="s">
        <v>277</v>
      </c>
      <c r="E300" s="2016">
        <v>45179</v>
      </c>
      <c r="F300" s="2017" t="s">
        <v>6691</v>
      </c>
      <c r="G300" s="2017">
        <v>10</v>
      </c>
      <c r="H300" s="2018" t="s">
        <v>894</v>
      </c>
      <c r="I300" s="1925"/>
      <c r="J300" s="114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</row>
    <row r="301" spans="1:20" s="115" customFormat="1">
      <c r="A301" s="2013">
        <v>2023</v>
      </c>
      <c r="B301" s="2014" t="s">
        <v>91</v>
      </c>
      <c r="C301" s="2019" t="s">
        <v>542</v>
      </c>
      <c r="D301" s="2014" t="s">
        <v>277</v>
      </c>
      <c r="E301" s="2016">
        <v>45179</v>
      </c>
      <c r="F301" s="2017" t="s">
        <v>6690</v>
      </c>
      <c r="G301" s="2017">
        <v>10</v>
      </c>
      <c r="H301" s="2018" t="s">
        <v>1278</v>
      </c>
      <c r="I301" s="1925"/>
      <c r="J301" s="114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</row>
    <row r="302" spans="1:20" s="115" customFormat="1">
      <c r="A302" s="2013">
        <v>2023</v>
      </c>
      <c r="B302" s="2014"/>
      <c r="C302" s="2019"/>
      <c r="D302" s="2014"/>
      <c r="E302" s="2016"/>
      <c r="F302" s="2017"/>
      <c r="G302" s="2017">
        <v>23</v>
      </c>
      <c r="H302" s="2018"/>
      <c r="I302" s="1925"/>
      <c r="J302" s="114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</row>
    <row r="303" spans="1:20" s="115" customFormat="1">
      <c r="A303" s="1835">
        <v>2024</v>
      </c>
      <c r="B303" s="1826" t="s">
        <v>91</v>
      </c>
      <c r="C303" s="1836" t="s">
        <v>542</v>
      </c>
      <c r="D303" s="1826" t="s">
        <v>252</v>
      </c>
      <c r="E303" s="1837">
        <v>45354</v>
      </c>
      <c r="F303" s="1838" t="s">
        <v>6870</v>
      </c>
      <c r="G303" s="1838">
        <v>7</v>
      </c>
      <c r="H303" s="1839" t="s">
        <v>5901</v>
      </c>
      <c r="I303" s="1925"/>
      <c r="J303" s="114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</row>
    <row r="304" spans="1:20" s="115" customFormat="1">
      <c r="A304" s="1835">
        <v>2024</v>
      </c>
      <c r="B304" s="1826"/>
      <c r="C304" s="1836"/>
      <c r="D304" s="1826"/>
      <c r="E304" s="1837"/>
      <c r="F304" s="1838"/>
      <c r="G304" s="1838">
        <v>7</v>
      </c>
      <c r="H304" s="1839"/>
      <c r="I304" s="1925"/>
      <c r="J304" s="114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</row>
    <row r="305" spans="1:256">
      <c r="A305" s="2425" t="s">
        <v>46</v>
      </c>
      <c r="B305" s="2402"/>
      <c r="C305" s="2426" t="s">
        <v>573</v>
      </c>
      <c r="D305" s="2402"/>
      <c r="E305" s="2427"/>
      <c r="F305" s="2406"/>
      <c r="G305" s="2406">
        <v>40</v>
      </c>
      <c r="H305" s="2544"/>
      <c r="I305" s="1409"/>
      <c r="J305" s="93"/>
    </row>
    <row r="306" spans="1:256">
      <c r="A306" s="147"/>
      <c r="C306" s="148"/>
      <c r="E306" s="1673"/>
      <c r="F306" s="133"/>
      <c r="G306" s="133"/>
      <c r="I306" s="1409"/>
      <c r="J306" s="93"/>
    </row>
    <row r="307" spans="1:256" ht="13.5" customHeight="1">
      <c r="A307" s="2013">
        <v>2023</v>
      </c>
      <c r="B307" s="2014" t="s">
        <v>164</v>
      </c>
      <c r="C307" s="2092" t="s">
        <v>193</v>
      </c>
      <c r="D307" s="2092" t="s">
        <v>252</v>
      </c>
      <c r="E307" s="2023">
        <v>44990</v>
      </c>
      <c r="F307" s="2024" t="s">
        <v>6444</v>
      </c>
      <c r="G307" s="2024">
        <v>3</v>
      </c>
      <c r="H307" s="2422" t="s">
        <v>5843</v>
      </c>
      <c r="J307" s="2"/>
    </row>
    <row r="308" spans="1:256" ht="13.5" customHeight="1">
      <c r="A308" s="2013">
        <v>2023</v>
      </c>
      <c r="B308" s="2014" t="s">
        <v>164</v>
      </c>
      <c r="C308" s="2092" t="s">
        <v>193</v>
      </c>
      <c r="D308" s="2092" t="s">
        <v>252</v>
      </c>
      <c r="E308" s="2023">
        <v>44990</v>
      </c>
      <c r="F308" s="2024" t="s">
        <v>6445</v>
      </c>
      <c r="G308" s="2024">
        <v>3</v>
      </c>
      <c r="H308" s="2422" t="s">
        <v>5877</v>
      </c>
      <c r="J308" s="2"/>
    </row>
    <row r="309" spans="1:256" ht="13.5" customHeight="1">
      <c r="A309" s="2013">
        <v>2023</v>
      </c>
      <c r="B309" s="2014" t="s">
        <v>164</v>
      </c>
      <c r="C309" s="2092" t="s">
        <v>193</v>
      </c>
      <c r="D309" s="2092" t="s">
        <v>5456</v>
      </c>
      <c r="E309" s="2023">
        <v>45018</v>
      </c>
      <c r="F309" s="2024" t="s">
        <v>6491</v>
      </c>
      <c r="G309" s="2024">
        <v>5</v>
      </c>
      <c r="H309" s="2422" t="s">
        <v>5744</v>
      </c>
      <c r="J309" s="2"/>
    </row>
    <row r="310" spans="1:256" ht="13.5" customHeight="1">
      <c r="A310" s="2013">
        <v>2023</v>
      </c>
      <c r="B310" s="2014" t="s">
        <v>164</v>
      </c>
      <c r="C310" s="2092" t="s">
        <v>193</v>
      </c>
      <c r="D310" s="2092" t="s">
        <v>5456</v>
      </c>
      <c r="E310" s="2023">
        <v>45018</v>
      </c>
      <c r="F310" s="2024" t="s">
        <v>6491</v>
      </c>
      <c r="G310" s="2024">
        <v>5</v>
      </c>
      <c r="H310" s="2422" t="s">
        <v>5467</v>
      </c>
      <c r="J310" s="2"/>
    </row>
    <row r="311" spans="1:256" ht="13.5" customHeight="1">
      <c r="A311" s="2013">
        <v>2023</v>
      </c>
      <c r="B311" s="2014" t="s">
        <v>164</v>
      </c>
      <c r="C311" s="2092" t="s">
        <v>193</v>
      </c>
      <c r="D311" s="2092" t="s">
        <v>5683</v>
      </c>
      <c r="E311" s="2023">
        <v>45074</v>
      </c>
      <c r="F311" s="2024" t="s">
        <v>6582</v>
      </c>
      <c r="G311" s="2024">
        <v>3</v>
      </c>
      <c r="H311" s="2422" t="s">
        <v>6084</v>
      </c>
      <c r="J311" s="2"/>
    </row>
    <row r="312" spans="1:256" ht="13.5" customHeight="1">
      <c r="A312" s="2013">
        <v>2023</v>
      </c>
      <c r="B312" s="2014"/>
      <c r="C312" s="2092"/>
      <c r="D312" s="2092"/>
      <c r="E312" s="2023"/>
      <c r="F312" s="2024"/>
      <c r="G312" s="2024">
        <v>19</v>
      </c>
      <c r="H312" s="2422"/>
      <c r="J312" s="2"/>
    </row>
    <row r="313" spans="1:256" ht="13.5" customHeight="1">
      <c r="A313" s="1835">
        <v>2024</v>
      </c>
      <c r="B313" s="1826" t="s">
        <v>164</v>
      </c>
      <c r="C313" s="2564" t="s">
        <v>193</v>
      </c>
      <c r="D313" s="2564" t="s">
        <v>252</v>
      </c>
      <c r="E313" s="2565">
        <v>45354</v>
      </c>
      <c r="F313" s="2566" t="s">
        <v>6872</v>
      </c>
      <c r="G313" s="2566">
        <v>3</v>
      </c>
      <c r="H313" s="2567" t="s">
        <v>5869</v>
      </c>
      <c r="J313" s="2"/>
    </row>
    <row r="314" spans="1:256" ht="13.5" customHeight="1">
      <c r="A314" s="1835">
        <v>2024</v>
      </c>
      <c r="B314" s="1826" t="s">
        <v>164</v>
      </c>
      <c r="C314" s="2564" t="s">
        <v>193</v>
      </c>
      <c r="D314" s="2564" t="s">
        <v>252</v>
      </c>
      <c r="E314" s="2565">
        <v>45354</v>
      </c>
      <c r="F314" s="2566" t="s">
        <v>6873</v>
      </c>
      <c r="G314" s="2566">
        <v>3</v>
      </c>
      <c r="H314" s="2567" t="s">
        <v>5894</v>
      </c>
      <c r="J314" s="2"/>
    </row>
    <row r="315" spans="1:256" ht="13.5" customHeight="1">
      <c r="A315" s="1835">
        <v>2024</v>
      </c>
      <c r="B315" s="1826"/>
      <c r="C315" s="2564"/>
      <c r="D315" s="2564"/>
      <c r="E315" s="2565"/>
      <c r="F315" s="2566"/>
      <c r="G315" s="2566">
        <v>6</v>
      </c>
      <c r="H315" s="2567"/>
      <c r="J315" s="2"/>
    </row>
    <row r="316" spans="1:256" ht="13.5" customHeight="1">
      <c r="A316" s="2425" t="s">
        <v>46</v>
      </c>
      <c r="B316" s="2402"/>
      <c r="C316" s="2426" t="s">
        <v>598</v>
      </c>
      <c r="D316" s="2402"/>
      <c r="E316" s="2427"/>
      <c r="F316" s="2406"/>
      <c r="G316" s="2406">
        <v>25</v>
      </c>
      <c r="H316" s="2544"/>
      <c r="I316" s="1409"/>
      <c r="J316" s="93"/>
    </row>
    <row r="317" spans="1:256" ht="13.5" customHeight="1">
      <c r="A317" s="1822"/>
      <c r="B317" s="154"/>
      <c r="C317" s="155"/>
      <c r="D317" s="154"/>
      <c r="E317" s="1677"/>
      <c r="F317" s="153"/>
      <c r="G317" s="153"/>
      <c r="H317" s="157"/>
      <c r="I317" s="1409"/>
      <c r="J317" s="93"/>
    </row>
    <row r="318" spans="1:256" ht="13.5" customHeight="1">
      <c r="A318" s="2013">
        <v>2023</v>
      </c>
      <c r="B318" s="2014" t="s">
        <v>53</v>
      </c>
      <c r="C318" s="2019" t="s">
        <v>6486</v>
      </c>
      <c r="D318" s="2014" t="s">
        <v>5745</v>
      </c>
      <c r="E318" s="2016">
        <v>45011</v>
      </c>
      <c r="F318" s="2017" t="s">
        <v>6488</v>
      </c>
      <c r="G318" s="2017">
        <v>0</v>
      </c>
      <c r="H318" s="2514" t="s">
        <v>309</v>
      </c>
      <c r="I318" s="2" t="s">
        <v>234</v>
      </c>
      <c r="J318" s="93"/>
      <c r="IV318" s="2"/>
    </row>
    <row r="319" spans="1:256" ht="13.5" customHeight="1">
      <c r="A319" s="2013">
        <v>2023</v>
      </c>
      <c r="B319" s="2014"/>
      <c r="C319" s="2019"/>
      <c r="D319" s="2014"/>
      <c r="E319" s="2016"/>
      <c r="F319" s="2017"/>
      <c r="G319" s="2017">
        <v>0</v>
      </c>
      <c r="H319" s="2514"/>
      <c r="J319" s="93"/>
      <c r="IV319" s="2"/>
    </row>
    <row r="320" spans="1:256" ht="13.5" customHeight="1">
      <c r="A320" s="2425" t="s">
        <v>46</v>
      </c>
      <c r="B320" s="2402"/>
      <c r="C320" s="2426" t="s">
        <v>6487</v>
      </c>
      <c r="D320" s="2402"/>
      <c r="E320" s="2427"/>
      <c r="F320" s="2406"/>
      <c r="G320" s="2406">
        <v>0</v>
      </c>
      <c r="H320" s="2456"/>
      <c r="J320" s="93"/>
      <c r="IV320" s="2"/>
    </row>
    <row r="321" spans="1:256" ht="13.5" customHeight="1">
      <c r="A321" s="178"/>
      <c r="B321" s="154"/>
      <c r="C321" s="155"/>
      <c r="D321" s="154"/>
      <c r="E321" s="1677"/>
      <c r="F321" s="153"/>
      <c r="G321" s="153"/>
      <c r="H321" s="2457"/>
      <c r="J321" s="93"/>
      <c r="IV321" s="2"/>
    </row>
    <row r="322" spans="1:256" ht="13.5" customHeight="1">
      <c r="A322" s="2013">
        <v>2023</v>
      </c>
      <c r="B322" s="2014" t="s">
        <v>129</v>
      </c>
      <c r="C322" s="2019" t="s">
        <v>6732</v>
      </c>
      <c r="D322" s="2014" t="s">
        <v>6342</v>
      </c>
      <c r="E322" s="2016">
        <v>45228</v>
      </c>
      <c r="F322" s="2017" t="s">
        <v>6733</v>
      </c>
      <c r="G322" s="2017">
        <v>5</v>
      </c>
      <c r="H322" s="2513" t="s">
        <v>5744</v>
      </c>
      <c r="J322" s="93"/>
      <c r="IV322" s="2"/>
    </row>
    <row r="323" spans="1:256" ht="13.5" customHeight="1">
      <c r="A323" s="2013">
        <v>2023</v>
      </c>
      <c r="B323" s="2014" t="s">
        <v>129</v>
      </c>
      <c r="C323" s="2019" t="s">
        <v>2651</v>
      </c>
      <c r="D323" s="2014" t="s">
        <v>6342</v>
      </c>
      <c r="E323" s="2016">
        <v>45228</v>
      </c>
      <c r="F323" s="2017" t="s">
        <v>6733</v>
      </c>
      <c r="G323" s="2017">
        <v>5</v>
      </c>
      <c r="H323" s="2513" t="s">
        <v>305</v>
      </c>
      <c r="J323" s="93"/>
      <c r="IV323" s="2"/>
    </row>
    <row r="324" spans="1:256" ht="13.5" customHeight="1">
      <c r="A324" s="2013">
        <v>2023</v>
      </c>
      <c r="B324" s="2014"/>
      <c r="C324" s="2019"/>
      <c r="D324" s="2014"/>
      <c r="E324" s="2016"/>
      <c r="F324" s="2017"/>
      <c r="G324" s="2017">
        <v>10</v>
      </c>
      <c r="H324" s="2514"/>
      <c r="J324" s="93"/>
      <c r="IV324" s="2"/>
    </row>
    <row r="325" spans="1:256" ht="13.5" customHeight="1">
      <c r="A325" s="178" t="s">
        <v>46</v>
      </c>
      <c r="B325" s="154"/>
      <c r="C325" s="155" t="s">
        <v>4745</v>
      </c>
      <c r="D325" s="154"/>
      <c r="E325" s="1677"/>
      <c r="F325" s="153"/>
      <c r="G325" s="153">
        <v>10</v>
      </c>
      <c r="H325" s="2511"/>
      <c r="J325" s="93"/>
      <c r="IV325" s="2"/>
    </row>
    <row r="326" spans="1:256" ht="13.5" customHeight="1">
      <c r="A326" s="1990"/>
      <c r="B326" s="464"/>
      <c r="C326" s="1991"/>
      <c r="D326" s="464"/>
      <c r="E326" s="1992"/>
      <c r="F326" s="563"/>
      <c r="G326" s="563"/>
      <c r="H326" s="2512"/>
      <c r="J326" s="93"/>
      <c r="IV326" s="2"/>
    </row>
    <row r="327" spans="1:256" ht="13.5" customHeight="1">
      <c r="A327" s="2013">
        <v>2023</v>
      </c>
      <c r="B327" s="2014" t="s">
        <v>164</v>
      </c>
      <c r="C327" s="2393" t="s">
        <v>1628</v>
      </c>
      <c r="D327" s="2092" t="s">
        <v>277</v>
      </c>
      <c r="E327" s="2023">
        <v>45179</v>
      </c>
      <c r="F327" s="2024" t="s">
        <v>6698</v>
      </c>
      <c r="G327" s="2024">
        <v>10</v>
      </c>
      <c r="H327" s="2399" t="s">
        <v>286</v>
      </c>
      <c r="J327" s="2"/>
    </row>
    <row r="328" spans="1:256" ht="13.5" customHeight="1">
      <c r="A328" s="2013">
        <v>2023</v>
      </c>
      <c r="B328" s="2014" t="s">
        <v>164</v>
      </c>
      <c r="C328" s="2393" t="s">
        <v>1628</v>
      </c>
      <c r="D328" s="2092" t="s">
        <v>5785</v>
      </c>
      <c r="E328" s="2023">
        <v>45213</v>
      </c>
      <c r="F328" s="2024" t="s">
        <v>6720</v>
      </c>
      <c r="G328" s="2024">
        <v>0</v>
      </c>
      <c r="H328" s="2399" t="s">
        <v>995</v>
      </c>
      <c r="I328" s="2" t="s">
        <v>234</v>
      </c>
      <c r="J328" s="2"/>
    </row>
    <row r="329" spans="1:256" ht="13.5" customHeight="1">
      <c r="A329" s="2013">
        <v>2023</v>
      </c>
      <c r="B329" s="2014" t="s">
        <v>164</v>
      </c>
      <c r="C329" s="2393" t="s">
        <v>1628</v>
      </c>
      <c r="D329" s="2092" t="s">
        <v>5785</v>
      </c>
      <c r="E329" s="2023">
        <v>45213</v>
      </c>
      <c r="F329" s="2024" t="s">
        <v>6720</v>
      </c>
      <c r="G329" s="2024">
        <v>0</v>
      </c>
      <c r="H329" s="2399" t="s">
        <v>354</v>
      </c>
      <c r="I329" s="2" t="s">
        <v>234</v>
      </c>
      <c r="J329" s="2"/>
    </row>
    <row r="330" spans="1:256" ht="13.5" customHeight="1">
      <c r="A330" s="2013">
        <v>2023</v>
      </c>
      <c r="B330" s="2014"/>
      <c r="C330" s="2393"/>
      <c r="D330" s="2092"/>
      <c r="E330" s="2023"/>
      <c r="F330" s="2024"/>
      <c r="G330" s="2024">
        <v>10</v>
      </c>
      <c r="H330" s="2044"/>
      <c r="J330" s="2"/>
    </row>
    <row r="331" spans="1:256" ht="13.5" customHeight="1">
      <c r="A331" s="1835">
        <v>2024</v>
      </c>
      <c r="B331" s="1826" t="s">
        <v>164</v>
      </c>
      <c r="C331" s="1826" t="s">
        <v>1628</v>
      </c>
      <c r="D331" s="2564" t="s">
        <v>252</v>
      </c>
      <c r="E331" s="2565">
        <v>45354</v>
      </c>
      <c r="F331" s="2566" t="s">
        <v>6128</v>
      </c>
      <c r="G331" s="2566">
        <v>3</v>
      </c>
      <c r="H331" s="2578" t="s">
        <v>5840</v>
      </c>
      <c r="J331" s="2"/>
    </row>
    <row r="332" spans="1:256" ht="13.5" customHeight="1">
      <c r="A332" s="1835">
        <v>2024</v>
      </c>
      <c r="B332" s="1826" t="s">
        <v>164</v>
      </c>
      <c r="C332" s="1826" t="s">
        <v>1628</v>
      </c>
      <c r="D332" s="2564" t="s">
        <v>252</v>
      </c>
      <c r="E332" s="2565">
        <v>45354</v>
      </c>
      <c r="F332" s="2566" t="s">
        <v>6882</v>
      </c>
      <c r="G332" s="2566">
        <v>3</v>
      </c>
      <c r="H332" s="2578" t="s">
        <v>5872</v>
      </c>
      <c r="J332" s="2"/>
    </row>
    <row r="333" spans="1:256" ht="13.5" customHeight="1">
      <c r="A333" s="1835">
        <v>2024</v>
      </c>
      <c r="B333" s="1826"/>
      <c r="C333" s="1826"/>
      <c r="D333" s="2564"/>
      <c r="E333" s="2565"/>
      <c r="F333" s="2566"/>
      <c r="G333" s="2566">
        <v>6</v>
      </c>
      <c r="H333" s="2578"/>
      <c r="J333" s="2"/>
    </row>
    <row r="334" spans="1:256" ht="13.5" customHeight="1">
      <c r="A334" s="2425" t="s">
        <v>46</v>
      </c>
      <c r="B334" s="2402"/>
      <c r="C334" s="2426" t="s">
        <v>1959</v>
      </c>
      <c r="D334" s="2258"/>
      <c r="E334" s="2260"/>
      <c r="F334" s="2261"/>
      <c r="G334" s="2288">
        <v>16</v>
      </c>
      <c r="H334" s="2278"/>
      <c r="I334" s="1409"/>
      <c r="J334" s="93"/>
    </row>
    <row r="335" spans="1:256">
      <c r="A335" s="178"/>
      <c r="B335" s="154"/>
      <c r="C335" s="154"/>
      <c r="D335" s="154"/>
      <c r="E335" s="1677"/>
      <c r="F335" s="153"/>
      <c r="G335" s="280"/>
      <c r="H335" s="157"/>
      <c r="I335" s="1409"/>
      <c r="J335" s="93"/>
    </row>
    <row r="336" spans="1:256">
      <c r="A336" s="1833">
        <v>2022</v>
      </c>
      <c r="B336" s="1827" t="s">
        <v>164</v>
      </c>
      <c r="C336" s="1827" t="s">
        <v>5135</v>
      </c>
      <c r="D336" s="1827" t="s">
        <v>5745</v>
      </c>
      <c r="E336" s="1829">
        <v>44633</v>
      </c>
      <c r="F336" s="1831" t="s">
        <v>6001</v>
      </c>
      <c r="G336" s="1830">
        <v>5</v>
      </c>
      <c r="H336" s="1832" t="s">
        <v>5744</v>
      </c>
      <c r="I336" s="1409"/>
      <c r="J336" s="93"/>
    </row>
    <row r="337" spans="1:20">
      <c r="A337" s="1833">
        <v>2022</v>
      </c>
      <c r="B337" s="1827" t="s">
        <v>164</v>
      </c>
      <c r="C337" s="1827" t="s">
        <v>5135</v>
      </c>
      <c r="D337" s="1827" t="s">
        <v>5745</v>
      </c>
      <c r="E337" s="1829">
        <v>44633</v>
      </c>
      <c r="F337" s="1831" t="s">
        <v>6001</v>
      </c>
      <c r="G337" s="1830">
        <v>5</v>
      </c>
      <c r="H337" s="1832" t="s">
        <v>352</v>
      </c>
      <c r="I337" s="1409"/>
      <c r="J337" s="93"/>
    </row>
    <row r="338" spans="1:20">
      <c r="A338" s="1833">
        <v>2022</v>
      </c>
      <c r="B338" s="1827" t="s">
        <v>164</v>
      </c>
      <c r="C338" s="1827" t="s">
        <v>5135</v>
      </c>
      <c r="D338" s="1827" t="s">
        <v>5456</v>
      </c>
      <c r="E338" s="1829">
        <v>44640</v>
      </c>
      <c r="F338" s="1831" t="s">
        <v>6001</v>
      </c>
      <c r="G338" s="1830">
        <v>5</v>
      </c>
      <c r="H338" s="1832" t="s">
        <v>5744</v>
      </c>
      <c r="I338" s="1409"/>
      <c r="J338" s="93"/>
    </row>
    <row r="339" spans="1:20">
      <c r="A339" s="1833">
        <v>2022</v>
      </c>
      <c r="B339" s="1827" t="s">
        <v>164</v>
      </c>
      <c r="C339" s="1827" t="s">
        <v>5135</v>
      </c>
      <c r="D339" s="1827" t="s">
        <v>5456</v>
      </c>
      <c r="E339" s="1829">
        <v>44640</v>
      </c>
      <c r="F339" s="1831" t="s">
        <v>6001</v>
      </c>
      <c r="G339" s="1830">
        <v>5</v>
      </c>
      <c r="H339" s="1832" t="s">
        <v>352</v>
      </c>
      <c r="I339" s="1409"/>
      <c r="J339" s="93"/>
    </row>
    <row r="340" spans="1:20">
      <c r="A340" s="1833">
        <v>2022</v>
      </c>
      <c r="B340" s="1827"/>
      <c r="C340" s="1827"/>
      <c r="D340" s="1827"/>
      <c r="E340" s="1829"/>
      <c r="F340" s="1831"/>
      <c r="G340" s="1830">
        <v>20</v>
      </c>
      <c r="H340" s="1832"/>
      <c r="I340" s="1409"/>
      <c r="J340" s="93"/>
    </row>
    <row r="341" spans="1:20">
      <c r="A341" s="2013">
        <v>2023</v>
      </c>
      <c r="B341" s="2014" t="s">
        <v>164</v>
      </c>
      <c r="C341" s="2014" t="s">
        <v>5135</v>
      </c>
      <c r="D341" s="2014" t="s">
        <v>5745</v>
      </c>
      <c r="E341" s="2016">
        <v>45011</v>
      </c>
      <c r="F341" s="2017" t="s">
        <v>6490</v>
      </c>
      <c r="G341" s="2097">
        <v>5</v>
      </c>
      <c r="H341" s="2018" t="s">
        <v>995</v>
      </c>
      <c r="I341" s="1409"/>
      <c r="J341" s="93"/>
    </row>
    <row r="342" spans="1:20">
      <c r="A342" s="2013">
        <v>2023</v>
      </c>
      <c r="B342" s="2014" t="s">
        <v>164</v>
      </c>
      <c r="C342" s="2014" t="s">
        <v>5135</v>
      </c>
      <c r="D342" s="2014" t="s">
        <v>5745</v>
      </c>
      <c r="E342" s="2016">
        <v>45011</v>
      </c>
      <c r="F342" s="2017" t="s">
        <v>6490</v>
      </c>
      <c r="G342" s="2097">
        <v>5</v>
      </c>
      <c r="H342" s="2018" t="s">
        <v>354</v>
      </c>
      <c r="I342" s="1409"/>
      <c r="J342" s="93"/>
    </row>
    <row r="343" spans="1:20">
      <c r="A343" s="2013">
        <v>2023</v>
      </c>
      <c r="B343" s="2014"/>
      <c r="C343" s="2014"/>
      <c r="D343" s="2014"/>
      <c r="E343" s="2016"/>
      <c r="F343" s="2017"/>
      <c r="G343" s="2097">
        <v>10</v>
      </c>
      <c r="H343" s="2018"/>
      <c r="I343" s="1409"/>
      <c r="J343" s="93"/>
    </row>
    <row r="344" spans="1:20">
      <c r="A344" s="1835">
        <v>2024</v>
      </c>
      <c r="B344" s="1826" t="s">
        <v>164</v>
      </c>
      <c r="C344" s="1826" t="s">
        <v>5135</v>
      </c>
      <c r="D344" s="1826" t="s">
        <v>5456</v>
      </c>
      <c r="E344" s="1837">
        <v>45368</v>
      </c>
      <c r="F344" s="1838" t="s">
        <v>6490</v>
      </c>
      <c r="G344" s="1842">
        <v>5</v>
      </c>
      <c r="H344" s="1839" t="s">
        <v>995</v>
      </c>
      <c r="I344" s="1409"/>
      <c r="J344" s="93"/>
    </row>
    <row r="345" spans="1:20">
      <c r="A345" s="1835">
        <v>2024</v>
      </c>
      <c r="B345" s="1826" t="s">
        <v>164</v>
      </c>
      <c r="C345" s="1826" t="s">
        <v>5135</v>
      </c>
      <c r="D345" s="1826" t="s">
        <v>5456</v>
      </c>
      <c r="E345" s="1837">
        <v>45368</v>
      </c>
      <c r="F345" s="1838" t="s">
        <v>6490</v>
      </c>
      <c r="G345" s="1842">
        <v>5</v>
      </c>
      <c r="H345" s="1839" t="s">
        <v>354</v>
      </c>
      <c r="I345" s="1409"/>
      <c r="J345" s="93"/>
    </row>
    <row r="346" spans="1:20">
      <c r="A346" s="1835">
        <v>2024</v>
      </c>
      <c r="B346" s="1826" t="s">
        <v>164</v>
      </c>
      <c r="C346" s="1826" t="s">
        <v>5135</v>
      </c>
      <c r="D346" s="1826" t="s">
        <v>5745</v>
      </c>
      <c r="E346" s="1837">
        <v>45375</v>
      </c>
      <c r="F346" s="1838" t="s">
        <v>6900</v>
      </c>
      <c r="G346" s="1842">
        <v>5</v>
      </c>
      <c r="H346" s="1839" t="s">
        <v>995</v>
      </c>
      <c r="I346" s="1857"/>
      <c r="J346" s="93"/>
    </row>
    <row r="347" spans="1:20">
      <c r="A347" s="1835">
        <v>2024</v>
      </c>
      <c r="B347" s="1826" t="s">
        <v>164</v>
      </c>
      <c r="C347" s="1826" t="s">
        <v>5135</v>
      </c>
      <c r="D347" s="1826" t="s">
        <v>5745</v>
      </c>
      <c r="E347" s="1837">
        <v>45375</v>
      </c>
      <c r="F347" s="1838" t="s">
        <v>6900</v>
      </c>
      <c r="G347" s="1842">
        <v>5</v>
      </c>
      <c r="H347" s="1839" t="s">
        <v>354</v>
      </c>
      <c r="I347" s="1857"/>
      <c r="J347" s="93"/>
    </row>
    <row r="348" spans="1:20">
      <c r="A348" s="1835">
        <v>2024</v>
      </c>
      <c r="B348" s="1826"/>
      <c r="C348" s="1826"/>
      <c r="D348" s="1826"/>
      <c r="E348" s="1837"/>
      <c r="F348" s="1838"/>
      <c r="G348" s="1842">
        <v>20</v>
      </c>
      <c r="H348" s="1839"/>
      <c r="I348" s="1409"/>
      <c r="J348" s="93"/>
    </row>
    <row r="349" spans="1:20">
      <c r="A349" s="2425" t="s">
        <v>46</v>
      </c>
      <c r="B349" s="2556"/>
      <c r="C349" s="2402" t="s">
        <v>5137</v>
      </c>
      <c r="D349" s="2556"/>
      <c r="E349" s="2557"/>
      <c r="F349" s="2558"/>
      <c r="G349" s="2517">
        <v>50</v>
      </c>
      <c r="H349" s="2559"/>
      <c r="I349" s="1409"/>
      <c r="J349" s="93"/>
    </row>
    <row r="350" spans="1:20">
      <c r="A350" s="178"/>
      <c r="B350" s="154"/>
      <c r="C350" s="154"/>
      <c r="D350" s="154"/>
      <c r="E350" s="1677"/>
      <c r="F350" s="153"/>
      <c r="G350" s="280"/>
      <c r="H350" s="157"/>
      <c r="I350" s="1409"/>
      <c r="J350" s="93"/>
    </row>
    <row r="351" spans="1:20" s="115" customFormat="1">
      <c r="A351" s="1833">
        <v>2022</v>
      </c>
      <c r="B351" s="1827" t="s">
        <v>91</v>
      </c>
      <c r="C351" s="1827" t="s">
        <v>126</v>
      </c>
      <c r="D351" s="1827" t="s">
        <v>252</v>
      </c>
      <c r="E351" s="1829">
        <v>44626</v>
      </c>
      <c r="F351" s="1843" t="s">
        <v>5986</v>
      </c>
      <c r="G351" s="1831">
        <v>7</v>
      </c>
      <c r="H351" s="1832" t="s">
        <v>5898</v>
      </c>
      <c r="I351" s="1925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</row>
    <row r="352" spans="1:20" s="115" customFormat="1">
      <c r="A352" s="1833">
        <v>2022</v>
      </c>
      <c r="B352" s="1827" t="s">
        <v>91</v>
      </c>
      <c r="C352" s="1827" t="s">
        <v>126</v>
      </c>
      <c r="D352" s="1827" t="s">
        <v>6342</v>
      </c>
      <c r="E352" s="1829">
        <v>44857</v>
      </c>
      <c r="F352" s="1843" t="s">
        <v>6351</v>
      </c>
      <c r="G352" s="1831">
        <v>5</v>
      </c>
      <c r="H352" s="1832" t="s">
        <v>273</v>
      </c>
      <c r="I352" s="1925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</row>
    <row r="353" spans="1:20" s="115" customFormat="1">
      <c r="A353" s="1833">
        <v>2022</v>
      </c>
      <c r="B353" s="1827" t="s">
        <v>91</v>
      </c>
      <c r="C353" s="1827" t="s">
        <v>126</v>
      </c>
      <c r="D353" s="1827" t="s">
        <v>6355</v>
      </c>
      <c r="E353" s="1829">
        <v>44871</v>
      </c>
      <c r="F353" s="1843" t="s">
        <v>6361</v>
      </c>
      <c r="G353" s="1831">
        <v>5</v>
      </c>
      <c r="H353" s="1832" t="s">
        <v>236</v>
      </c>
      <c r="I353" s="1925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</row>
    <row r="354" spans="1:20" s="115" customFormat="1">
      <c r="A354" s="1833">
        <v>2022</v>
      </c>
      <c r="B354" s="1827" t="s">
        <v>91</v>
      </c>
      <c r="C354" s="1827" t="s">
        <v>126</v>
      </c>
      <c r="D354" s="1827" t="s">
        <v>6355</v>
      </c>
      <c r="E354" s="1829">
        <v>44871</v>
      </c>
      <c r="F354" s="1843" t="s">
        <v>6361</v>
      </c>
      <c r="G354" s="1831">
        <v>5</v>
      </c>
      <c r="H354" s="1832" t="s">
        <v>273</v>
      </c>
      <c r="I354" s="1925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</row>
    <row r="355" spans="1:20" s="115" customFormat="1">
      <c r="A355" s="1833">
        <v>2022</v>
      </c>
      <c r="B355" s="1827"/>
      <c r="C355" s="1827"/>
      <c r="D355" s="1827"/>
      <c r="E355" s="1829"/>
      <c r="F355" s="1843"/>
      <c r="G355" s="1831">
        <v>22</v>
      </c>
      <c r="H355" s="1832"/>
      <c r="I355" s="1925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</row>
    <row r="356" spans="1:20" s="115" customFormat="1">
      <c r="A356" s="1835">
        <v>2024</v>
      </c>
      <c r="B356" s="1826" t="s">
        <v>164</v>
      </c>
      <c r="C356" s="1826" t="s">
        <v>126</v>
      </c>
      <c r="D356" s="1826"/>
      <c r="E356" s="1837"/>
      <c r="F356" s="1845"/>
      <c r="G356" s="1838">
        <v>0</v>
      </c>
      <c r="H356" s="1839"/>
      <c r="I356" s="1925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</row>
    <row r="357" spans="1:20" s="115" customFormat="1">
      <c r="A357" s="1835">
        <v>2024</v>
      </c>
      <c r="B357" s="1826"/>
      <c r="C357" s="1826"/>
      <c r="D357" s="1826"/>
      <c r="E357" s="1837"/>
      <c r="F357" s="1845"/>
      <c r="G357" s="1838">
        <v>0</v>
      </c>
      <c r="H357" s="1839"/>
      <c r="I357" s="1925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</row>
    <row r="358" spans="1:20">
      <c r="A358" s="2425" t="s">
        <v>46</v>
      </c>
      <c r="B358" s="2402"/>
      <c r="C358" s="2426" t="s">
        <v>614</v>
      </c>
      <c r="D358" s="2402"/>
      <c r="E358" s="2427"/>
      <c r="F358" s="2406"/>
      <c r="G358" s="2406">
        <v>22</v>
      </c>
      <c r="H358" s="2544"/>
      <c r="I358" s="1857"/>
      <c r="J358" s="93"/>
    </row>
    <row r="359" spans="1:20">
      <c r="A359" s="278"/>
      <c r="B359" s="154"/>
      <c r="C359" s="154"/>
      <c r="D359" s="279"/>
      <c r="E359" s="1677"/>
      <c r="F359" s="153"/>
      <c r="G359" s="280"/>
      <c r="H359" s="157"/>
      <c r="I359" s="1857"/>
      <c r="J359" s="93"/>
    </row>
    <row r="360" spans="1:20">
      <c r="A360" s="1825">
        <v>2022</v>
      </c>
      <c r="B360" s="1827" t="s">
        <v>53</v>
      </c>
      <c r="C360" s="1827" t="s">
        <v>6352</v>
      </c>
      <c r="D360" s="1834" t="s">
        <v>6342</v>
      </c>
      <c r="E360" s="1829">
        <v>44857</v>
      </c>
      <c r="F360" s="1831" t="s">
        <v>6354</v>
      </c>
      <c r="G360" s="1830">
        <v>5</v>
      </c>
      <c r="H360" s="1832" t="s">
        <v>248</v>
      </c>
      <c r="I360" s="1857"/>
      <c r="J360" s="93"/>
    </row>
    <row r="361" spans="1:20">
      <c r="A361" s="1825">
        <v>2022</v>
      </c>
      <c r="B361" s="1827" t="s">
        <v>53</v>
      </c>
      <c r="C361" s="1827" t="s">
        <v>6352</v>
      </c>
      <c r="D361" s="1834" t="s">
        <v>5785</v>
      </c>
      <c r="E361" s="1829">
        <v>44878</v>
      </c>
      <c r="F361" s="1831" t="s">
        <v>6370</v>
      </c>
      <c r="G361" s="1830">
        <v>5</v>
      </c>
      <c r="H361" s="1832" t="s">
        <v>236</v>
      </c>
      <c r="I361" s="1857"/>
      <c r="J361" s="93"/>
    </row>
    <row r="362" spans="1:20">
      <c r="A362" s="1825">
        <v>2022</v>
      </c>
      <c r="B362" s="1827" t="s">
        <v>53</v>
      </c>
      <c r="C362" s="1827" t="s">
        <v>6352</v>
      </c>
      <c r="D362" s="1834" t="s">
        <v>5785</v>
      </c>
      <c r="E362" s="1829">
        <v>44878</v>
      </c>
      <c r="F362" s="1831" t="s">
        <v>6370</v>
      </c>
      <c r="G362" s="1830">
        <v>5</v>
      </c>
      <c r="H362" s="1832" t="s">
        <v>248</v>
      </c>
      <c r="I362" s="1857"/>
      <c r="J362" s="93"/>
    </row>
    <row r="363" spans="1:20">
      <c r="A363" s="1825">
        <v>2022</v>
      </c>
      <c r="B363" s="154"/>
      <c r="C363" s="154"/>
      <c r="D363" s="279"/>
      <c r="E363" s="1677"/>
      <c r="F363" s="153"/>
      <c r="G363" s="1830">
        <v>15</v>
      </c>
      <c r="H363" s="157"/>
      <c r="I363" s="1857"/>
      <c r="J363" s="93"/>
    </row>
    <row r="364" spans="1:20">
      <c r="A364" s="2400" t="s">
        <v>46</v>
      </c>
      <c r="B364" s="2402"/>
      <c r="C364" s="2402" t="s">
        <v>6353</v>
      </c>
      <c r="D364" s="2460"/>
      <c r="E364" s="2427"/>
      <c r="F364" s="2406"/>
      <c r="G364" s="2517">
        <v>15</v>
      </c>
      <c r="H364" s="2456"/>
      <c r="I364" s="1857"/>
      <c r="J364" s="93"/>
    </row>
    <row r="365" spans="1:20">
      <c r="A365" s="104"/>
      <c r="D365" s="72"/>
      <c r="E365" s="1673"/>
      <c r="F365" s="133"/>
      <c r="I365" s="1857"/>
      <c r="J365" s="93"/>
    </row>
    <row r="366" spans="1:20">
      <c r="A366" s="1840">
        <v>2024</v>
      </c>
      <c r="B366" s="1826" t="s">
        <v>164</v>
      </c>
      <c r="C366" s="1826" t="s">
        <v>5531</v>
      </c>
      <c r="D366" s="1841" t="s">
        <v>5469</v>
      </c>
      <c r="E366" s="1837">
        <v>45374</v>
      </c>
      <c r="F366" s="1838" t="s">
        <v>6894</v>
      </c>
      <c r="G366" s="1842">
        <v>5</v>
      </c>
      <c r="H366" s="1839" t="s">
        <v>352</v>
      </c>
      <c r="I366" s="1857"/>
      <c r="J366" s="93"/>
    </row>
    <row r="367" spans="1:20">
      <c r="A367" s="1840">
        <v>2024</v>
      </c>
      <c r="B367" s="1826"/>
      <c r="C367" s="1826"/>
      <c r="D367" s="1841"/>
      <c r="E367" s="1837"/>
      <c r="F367" s="1838"/>
      <c r="G367" s="1842">
        <v>5</v>
      </c>
      <c r="H367" s="1839"/>
      <c r="I367" s="1857"/>
      <c r="J367" s="93"/>
    </row>
    <row r="368" spans="1:20">
      <c r="A368" s="2400" t="s">
        <v>46</v>
      </c>
      <c r="B368" s="2402"/>
      <c r="C368" s="2402" t="s">
        <v>5534</v>
      </c>
      <c r="D368" s="2460"/>
      <c r="E368" s="2427"/>
      <c r="F368" s="2406"/>
      <c r="G368" s="2517">
        <v>5</v>
      </c>
      <c r="H368" s="2544"/>
      <c r="I368" s="1857"/>
      <c r="J368" s="93"/>
    </row>
    <row r="369" spans="1:10">
      <c r="A369" s="278"/>
      <c r="B369" s="154"/>
      <c r="C369" s="154"/>
      <c r="D369" s="279"/>
      <c r="E369" s="1677"/>
      <c r="F369" s="153"/>
      <c r="G369" s="280"/>
      <c r="H369" s="157"/>
      <c r="I369" s="1409"/>
      <c r="J369" s="93"/>
    </row>
    <row r="370" spans="1:10">
      <c r="A370" s="1831">
        <v>2022</v>
      </c>
      <c r="B370" s="1827" t="s">
        <v>129</v>
      </c>
      <c r="C370" s="1893" t="s">
        <v>144</v>
      </c>
      <c r="D370" s="1896" t="s">
        <v>5476</v>
      </c>
      <c r="E370" s="1898">
        <v>44604</v>
      </c>
      <c r="F370" s="1900" t="s">
        <v>5784</v>
      </c>
      <c r="G370" s="1902">
        <v>0</v>
      </c>
      <c r="H370" s="1892" t="s">
        <v>304</v>
      </c>
      <c r="I370" s="1409" t="s">
        <v>234</v>
      </c>
      <c r="J370" s="2"/>
    </row>
    <row r="371" spans="1:10">
      <c r="A371" s="1831">
        <v>2022</v>
      </c>
      <c r="B371" s="1827" t="s">
        <v>129</v>
      </c>
      <c r="C371" s="1895" t="s">
        <v>144</v>
      </c>
      <c r="D371" s="1897" t="s">
        <v>406</v>
      </c>
      <c r="E371" s="1899">
        <v>44612</v>
      </c>
      <c r="F371" s="1901" t="s">
        <v>5822</v>
      </c>
      <c r="G371" s="1903">
        <v>5</v>
      </c>
      <c r="H371" s="1894" t="s">
        <v>304</v>
      </c>
      <c r="I371" s="1409"/>
      <c r="J371" s="2"/>
    </row>
    <row r="372" spans="1:10">
      <c r="A372" s="1831">
        <v>2022</v>
      </c>
      <c r="B372" s="1827" t="s">
        <v>129</v>
      </c>
      <c r="C372" s="1894" t="s">
        <v>144</v>
      </c>
      <c r="D372" s="1904" t="s">
        <v>6342</v>
      </c>
      <c r="E372" s="1905">
        <v>44857</v>
      </c>
      <c r="F372" s="1901" t="s">
        <v>5784</v>
      </c>
      <c r="G372" s="1903">
        <v>0</v>
      </c>
      <c r="H372" s="1894" t="s">
        <v>995</v>
      </c>
      <c r="I372" s="1409" t="s">
        <v>234</v>
      </c>
      <c r="J372" s="2"/>
    </row>
    <row r="373" spans="1:10">
      <c r="A373" s="1831">
        <v>2022</v>
      </c>
      <c r="B373" s="1827" t="s">
        <v>129</v>
      </c>
      <c r="C373" s="1894" t="s">
        <v>144</v>
      </c>
      <c r="D373" s="1904" t="s">
        <v>6342</v>
      </c>
      <c r="E373" s="1905">
        <v>44857</v>
      </c>
      <c r="F373" s="1901" t="s">
        <v>5784</v>
      </c>
      <c r="G373" s="1902">
        <v>0</v>
      </c>
      <c r="H373" s="1894" t="s">
        <v>304</v>
      </c>
      <c r="I373" s="1409" t="s">
        <v>234</v>
      </c>
      <c r="J373" s="2"/>
    </row>
    <row r="374" spans="1:10">
      <c r="A374" s="1831">
        <v>2022</v>
      </c>
      <c r="B374" s="1827" t="s">
        <v>129</v>
      </c>
      <c r="C374" s="1894" t="s">
        <v>144</v>
      </c>
      <c r="D374" s="1904" t="s">
        <v>5785</v>
      </c>
      <c r="E374" s="1905">
        <v>44878</v>
      </c>
      <c r="F374" s="1901" t="s">
        <v>5822</v>
      </c>
      <c r="G374" s="1901">
        <v>0</v>
      </c>
      <c r="H374" s="2044" t="s">
        <v>304</v>
      </c>
      <c r="I374" s="1409" t="s">
        <v>234</v>
      </c>
      <c r="J374" s="2"/>
    </row>
    <row r="375" spans="1:10">
      <c r="A375" s="1831">
        <v>2022</v>
      </c>
      <c r="B375" s="1827"/>
      <c r="C375" s="1894"/>
      <c r="D375" s="1904"/>
      <c r="E375" s="1905"/>
      <c r="F375" s="1901"/>
      <c r="G375" s="1901">
        <v>5</v>
      </c>
      <c r="H375" s="1904"/>
      <c r="I375" s="1409"/>
      <c r="J375" s="2"/>
    </row>
    <row r="376" spans="1:10">
      <c r="A376" s="2017">
        <v>2023</v>
      </c>
      <c r="B376" s="2014" t="s">
        <v>129</v>
      </c>
      <c r="C376" s="2092" t="s">
        <v>144</v>
      </c>
      <c r="D376" s="2092" t="s">
        <v>5476</v>
      </c>
      <c r="E376" s="2023">
        <v>44968</v>
      </c>
      <c r="F376" s="2024" t="s">
        <v>6396</v>
      </c>
      <c r="G376" s="2024">
        <v>5</v>
      </c>
      <c r="H376" s="2399" t="s">
        <v>304</v>
      </c>
      <c r="J376" s="2"/>
    </row>
    <row r="377" spans="1:10">
      <c r="A377" s="2017">
        <v>2023</v>
      </c>
      <c r="B377" s="2014" t="s">
        <v>129</v>
      </c>
      <c r="C377" s="2092" t="s">
        <v>144</v>
      </c>
      <c r="D377" s="2092" t="s">
        <v>406</v>
      </c>
      <c r="E377" s="2023">
        <v>44976</v>
      </c>
      <c r="F377" s="2024" t="s">
        <v>5822</v>
      </c>
      <c r="G377" s="2024">
        <v>0</v>
      </c>
      <c r="H377" s="2399" t="s">
        <v>304</v>
      </c>
      <c r="I377" s="2" t="s">
        <v>234</v>
      </c>
      <c r="J377" s="2"/>
    </row>
    <row r="378" spans="1:10">
      <c r="A378" s="2017">
        <v>2023</v>
      </c>
      <c r="B378" s="2014" t="s">
        <v>129</v>
      </c>
      <c r="C378" s="2092" t="s">
        <v>144</v>
      </c>
      <c r="D378" s="2092" t="s">
        <v>252</v>
      </c>
      <c r="E378" s="2023">
        <v>44990</v>
      </c>
      <c r="F378" s="2024" t="s">
        <v>6396</v>
      </c>
      <c r="G378" s="2024">
        <v>3</v>
      </c>
      <c r="H378" s="2399" t="s">
        <v>5899</v>
      </c>
      <c r="J378" s="2"/>
    </row>
    <row r="379" spans="1:10">
      <c r="A379" s="2017">
        <v>2023</v>
      </c>
      <c r="B379" s="2014" t="s">
        <v>129</v>
      </c>
      <c r="C379" s="2092" t="s">
        <v>144</v>
      </c>
      <c r="D379" s="2092" t="s">
        <v>6021</v>
      </c>
      <c r="E379" s="2023">
        <v>45052</v>
      </c>
      <c r="F379" s="2024" t="s">
        <v>6504</v>
      </c>
      <c r="G379" s="2024">
        <v>0</v>
      </c>
      <c r="H379" s="2399" t="s">
        <v>305</v>
      </c>
      <c r="I379" s="2" t="s">
        <v>234</v>
      </c>
      <c r="J379" s="2"/>
    </row>
    <row r="380" spans="1:10">
      <c r="A380" s="2017">
        <v>2023</v>
      </c>
      <c r="B380" s="2014" t="s">
        <v>129</v>
      </c>
      <c r="C380" s="2092" t="s">
        <v>144</v>
      </c>
      <c r="D380" s="2092" t="s">
        <v>6021</v>
      </c>
      <c r="E380" s="2023">
        <v>45052</v>
      </c>
      <c r="F380" s="2024" t="s">
        <v>6396</v>
      </c>
      <c r="G380" s="2024">
        <v>0</v>
      </c>
      <c r="H380" s="2399" t="s">
        <v>304</v>
      </c>
      <c r="I380" s="2" t="s">
        <v>234</v>
      </c>
      <c r="J380" s="2"/>
    </row>
    <row r="381" spans="1:10">
      <c r="A381" s="2017">
        <v>2023</v>
      </c>
      <c r="B381" s="2014" t="s">
        <v>129</v>
      </c>
      <c r="C381" s="2092" t="s">
        <v>144</v>
      </c>
      <c r="D381" s="2092" t="s">
        <v>6342</v>
      </c>
      <c r="E381" s="2023">
        <v>45228</v>
      </c>
      <c r="F381" s="2024" t="s">
        <v>6737</v>
      </c>
      <c r="G381" s="2024">
        <v>0</v>
      </c>
      <c r="H381" s="2399" t="s">
        <v>995</v>
      </c>
      <c r="I381" s="2" t="s">
        <v>234</v>
      </c>
      <c r="J381" s="2"/>
    </row>
    <row r="382" spans="1:10">
      <c r="A382" s="2017">
        <v>2023</v>
      </c>
      <c r="B382" s="2014" t="s">
        <v>129</v>
      </c>
      <c r="C382" s="2092" t="s">
        <v>144</v>
      </c>
      <c r="D382" s="2092" t="s">
        <v>6342</v>
      </c>
      <c r="E382" s="2023">
        <v>45228</v>
      </c>
      <c r="F382" s="2024" t="s">
        <v>6737</v>
      </c>
      <c r="G382" s="2024">
        <v>0</v>
      </c>
      <c r="H382" s="2399" t="s">
        <v>304</v>
      </c>
      <c r="I382" s="2" t="s">
        <v>234</v>
      </c>
      <c r="J382" s="2"/>
    </row>
    <row r="383" spans="1:10">
      <c r="A383" s="2017">
        <v>2023</v>
      </c>
      <c r="B383" s="2014"/>
      <c r="C383" s="2092"/>
      <c r="D383" s="2092"/>
      <c r="E383" s="2023"/>
      <c r="F383" s="2024"/>
      <c r="G383" s="2024">
        <v>8</v>
      </c>
      <c r="H383" s="2399"/>
      <c r="J383" s="2"/>
    </row>
    <row r="384" spans="1:10">
      <c r="A384" s="2400" t="s">
        <v>46</v>
      </c>
      <c r="B384" s="2402"/>
      <c r="C384" s="2402" t="s">
        <v>624</v>
      </c>
      <c r="D384" s="2460"/>
      <c r="E384" s="2427"/>
      <c r="F384" s="2406"/>
      <c r="G384" s="2517">
        <v>13</v>
      </c>
      <c r="H384" s="2544"/>
      <c r="I384" s="1409"/>
      <c r="J384" s="93"/>
    </row>
    <row r="385" spans="1:10">
      <c r="A385" s="278"/>
      <c r="B385" s="154"/>
      <c r="C385" s="154"/>
      <c r="D385" s="279"/>
      <c r="E385" s="1677"/>
      <c r="F385" s="153"/>
      <c r="G385" s="280"/>
      <c r="H385" s="157"/>
      <c r="I385" s="1409"/>
      <c r="J385" s="93"/>
    </row>
    <row r="386" spans="1:10">
      <c r="A386" s="1825">
        <v>2022</v>
      </c>
      <c r="B386" s="1827" t="s">
        <v>91</v>
      </c>
      <c r="C386" s="1827" t="s">
        <v>5815</v>
      </c>
      <c r="D386" s="1834" t="s">
        <v>406</v>
      </c>
      <c r="E386" s="1829">
        <v>44612</v>
      </c>
      <c r="F386" s="1831" t="s">
        <v>5816</v>
      </c>
      <c r="G386" s="1830">
        <v>5</v>
      </c>
      <c r="H386" s="1832" t="s">
        <v>5744</v>
      </c>
      <c r="I386" s="1409"/>
      <c r="J386" s="93"/>
    </row>
    <row r="387" spans="1:10">
      <c r="A387" s="1825">
        <v>2022</v>
      </c>
      <c r="B387" s="1827" t="s">
        <v>91</v>
      </c>
      <c r="C387" s="1827" t="s">
        <v>5815</v>
      </c>
      <c r="D387" s="1834" t="s">
        <v>406</v>
      </c>
      <c r="E387" s="1829">
        <v>44612</v>
      </c>
      <c r="F387" s="1831" t="s">
        <v>5816</v>
      </c>
      <c r="G387" s="1830">
        <v>5</v>
      </c>
      <c r="H387" s="1832" t="s">
        <v>244</v>
      </c>
      <c r="I387" s="1409"/>
      <c r="J387" s="93"/>
    </row>
    <row r="388" spans="1:10">
      <c r="A388" s="1825">
        <v>2022</v>
      </c>
      <c r="B388" s="1827" t="s">
        <v>91</v>
      </c>
      <c r="C388" s="1827" t="s">
        <v>165</v>
      </c>
      <c r="D388" s="1834" t="s">
        <v>252</v>
      </c>
      <c r="E388" s="1829">
        <v>44626</v>
      </c>
      <c r="F388" s="1831" t="s">
        <v>5919</v>
      </c>
      <c r="G388" s="1830">
        <v>7</v>
      </c>
      <c r="H388" s="1832" t="s">
        <v>5827</v>
      </c>
      <c r="I388" s="1409"/>
      <c r="J388" s="93"/>
    </row>
    <row r="389" spans="1:10">
      <c r="A389" s="1825">
        <v>2022</v>
      </c>
      <c r="B389" s="1827" t="s">
        <v>91</v>
      </c>
      <c r="C389" s="1827" t="s">
        <v>165</v>
      </c>
      <c r="D389" s="1834" t="s">
        <v>252</v>
      </c>
      <c r="E389" s="1829">
        <v>44626</v>
      </c>
      <c r="F389" s="1831" t="s">
        <v>5959</v>
      </c>
      <c r="G389" s="1830">
        <v>10</v>
      </c>
      <c r="H389" s="1832" t="s">
        <v>5867</v>
      </c>
      <c r="I389" s="1857"/>
      <c r="J389" s="93"/>
    </row>
    <row r="390" spans="1:10">
      <c r="A390" s="1825">
        <v>2022</v>
      </c>
      <c r="B390" s="1827" t="s">
        <v>91</v>
      </c>
      <c r="C390" s="1827" t="s">
        <v>165</v>
      </c>
      <c r="D390" s="1834" t="s">
        <v>5683</v>
      </c>
      <c r="E390" s="1829">
        <v>44703</v>
      </c>
      <c r="F390" s="1831" t="s">
        <v>6129</v>
      </c>
      <c r="G390" s="1830">
        <v>3</v>
      </c>
      <c r="H390" s="1832" t="s">
        <v>6036</v>
      </c>
      <c r="I390" s="1857"/>
      <c r="J390" s="93"/>
    </row>
    <row r="391" spans="1:10">
      <c r="A391" s="1825">
        <v>2022</v>
      </c>
      <c r="B391" s="1827" t="s">
        <v>91</v>
      </c>
      <c r="C391" s="1827" t="s">
        <v>165</v>
      </c>
      <c r="D391" s="1834" t="s">
        <v>5683</v>
      </c>
      <c r="E391" s="1829">
        <v>44703</v>
      </c>
      <c r="F391" s="1831" t="s">
        <v>6130</v>
      </c>
      <c r="G391" s="1830">
        <v>10</v>
      </c>
      <c r="H391" s="1832" t="s">
        <v>6102</v>
      </c>
      <c r="I391" s="1857"/>
      <c r="J391" s="93"/>
    </row>
    <row r="392" spans="1:10">
      <c r="A392" s="1825">
        <v>2022</v>
      </c>
      <c r="B392" s="1827" t="s">
        <v>91</v>
      </c>
      <c r="C392" s="1827" t="s">
        <v>165</v>
      </c>
      <c r="D392" s="1834" t="s">
        <v>5683</v>
      </c>
      <c r="E392" s="1829">
        <v>44703</v>
      </c>
      <c r="F392" s="1831" t="s">
        <v>6224</v>
      </c>
      <c r="G392" s="1830">
        <v>7</v>
      </c>
      <c r="H392" s="1832" t="s">
        <v>6110</v>
      </c>
      <c r="I392" s="1857"/>
      <c r="J392" s="93"/>
    </row>
    <row r="393" spans="1:10">
      <c r="A393" s="1825">
        <v>2022</v>
      </c>
      <c r="B393" s="1827" t="s">
        <v>91</v>
      </c>
      <c r="C393" s="1827" t="s">
        <v>165</v>
      </c>
      <c r="D393" s="1834" t="s">
        <v>5683</v>
      </c>
      <c r="E393" s="1829">
        <v>44703</v>
      </c>
      <c r="F393" s="1831" t="s">
        <v>5816</v>
      </c>
      <c r="G393" s="1830">
        <v>3</v>
      </c>
      <c r="H393" s="1832" t="s">
        <v>6111</v>
      </c>
      <c r="I393" s="1857"/>
      <c r="J393" s="93"/>
    </row>
    <row r="394" spans="1:10">
      <c r="A394" s="1825">
        <v>2022</v>
      </c>
      <c r="B394" s="1827" t="s">
        <v>91</v>
      </c>
      <c r="C394" s="1827" t="s">
        <v>165</v>
      </c>
      <c r="D394" s="1834" t="s">
        <v>6173</v>
      </c>
      <c r="E394" s="1829">
        <v>44709</v>
      </c>
      <c r="F394" s="1831" t="s">
        <v>6129</v>
      </c>
      <c r="G394" s="1830">
        <v>10</v>
      </c>
      <c r="H394" s="1832" t="s">
        <v>6178</v>
      </c>
      <c r="I394" s="1857"/>
      <c r="J394" s="93"/>
    </row>
    <row r="395" spans="1:10">
      <c r="A395" s="1825">
        <v>2022</v>
      </c>
      <c r="B395" s="1827" t="s">
        <v>91</v>
      </c>
      <c r="C395" s="1827" t="s">
        <v>165</v>
      </c>
      <c r="D395" s="1834" t="s">
        <v>6173</v>
      </c>
      <c r="E395" s="1829">
        <v>44710</v>
      </c>
      <c r="F395" s="1831" t="s">
        <v>5816</v>
      </c>
      <c r="G395" s="1830">
        <v>15</v>
      </c>
      <c r="H395" s="1832" t="s">
        <v>6206</v>
      </c>
      <c r="I395" s="1857"/>
      <c r="J395" s="93"/>
    </row>
    <row r="396" spans="1:10">
      <c r="A396" s="1825">
        <v>2022</v>
      </c>
      <c r="B396" s="1827" t="s">
        <v>91</v>
      </c>
      <c r="C396" s="1827" t="s">
        <v>165</v>
      </c>
      <c r="D396" s="1834" t="s">
        <v>5446</v>
      </c>
      <c r="E396" s="1829">
        <v>44744</v>
      </c>
      <c r="F396" s="1831" t="s">
        <v>6235</v>
      </c>
      <c r="G396" s="1830">
        <v>5</v>
      </c>
      <c r="H396" s="1832" t="s">
        <v>5744</v>
      </c>
      <c r="I396" s="1857"/>
      <c r="J396" s="93"/>
    </row>
    <row r="397" spans="1:10">
      <c r="A397" s="1825">
        <v>2022</v>
      </c>
      <c r="B397" s="1827" t="s">
        <v>91</v>
      </c>
      <c r="C397" s="1827" t="s">
        <v>165</v>
      </c>
      <c r="D397" s="1834" t="s">
        <v>5446</v>
      </c>
      <c r="E397" s="1829">
        <v>44744</v>
      </c>
      <c r="F397" s="1831" t="s">
        <v>6235</v>
      </c>
      <c r="G397" s="1830">
        <v>5</v>
      </c>
      <c r="H397" s="1832" t="s">
        <v>244</v>
      </c>
      <c r="I397" s="1857"/>
      <c r="J397" s="93"/>
    </row>
    <row r="398" spans="1:10">
      <c r="A398" s="1825">
        <v>2022</v>
      </c>
      <c r="B398" s="1827" t="s">
        <v>91</v>
      </c>
      <c r="C398" s="1827" t="s">
        <v>165</v>
      </c>
      <c r="D398" s="1834" t="s">
        <v>277</v>
      </c>
      <c r="E398" s="1829">
        <v>44815</v>
      </c>
      <c r="F398" s="1831" t="s">
        <v>6276</v>
      </c>
      <c r="G398" s="1830">
        <v>7</v>
      </c>
      <c r="H398" s="1832" t="s">
        <v>751</v>
      </c>
      <c r="I398" s="1857"/>
      <c r="J398" s="93"/>
    </row>
    <row r="399" spans="1:10">
      <c r="A399" s="1825">
        <v>2022</v>
      </c>
      <c r="B399" s="1827" t="s">
        <v>91</v>
      </c>
      <c r="C399" s="1827" t="s">
        <v>165</v>
      </c>
      <c r="D399" s="1834" t="s">
        <v>277</v>
      </c>
      <c r="E399" s="1829">
        <v>44815</v>
      </c>
      <c r="F399" s="1831" t="s">
        <v>6277</v>
      </c>
      <c r="G399" s="1830">
        <v>7</v>
      </c>
      <c r="H399" s="1832" t="s">
        <v>692</v>
      </c>
      <c r="I399" s="1857"/>
      <c r="J399" s="93"/>
    </row>
    <row r="400" spans="1:10">
      <c r="A400" s="1825">
        <v>2022</v>
      </c>
      <c r="B400" s="1827" t="s">
        <v>91</v>
      </c>
      <c r="C400" s="1827" t="s">
        <v>165</v>
      </c>
      <c r="D400" s="1834" t="s">
        <v>6355</v>
      </c>
      <c r="E400" s="1829">
        <v>44871</v>
      </c>
      <c r="F400" s="1831" t="s">
        <v>6235</v>
      </c>
      <c r="G400" s="1830">
        <v>10</v>
      </c>
      <c r="H400" s="1832" t="s">
        <v>5744</v>
      </c>
      <c r="I400" s="1857"/>
      <c r="J400" s="93"/>
    </row>
    <row r="401" spans="1:10">
      <c r="A401" s="1825">
        <v>2022</v>
      </c>
      <c r="B401" s="1827" t="s">
        <v>91</v>
      </c>
      <c r="C401" s="1827" t="s">
        <v>165</v>
      </c>
      <c r="D401" s="1834" t="s">
        <v>6355</v>
      </c>
      <c r="E401" s="1829">
        <v>44871</v>
      </c>
      <c r="F401" s="1831" t="s">
        <v>6235</v>
      </c>
      <c r="G401" s="1830">
        <v>0</v>
      </c>
      <c r="H401" s="1832" t="s">
        <v>244</v>
      </c>
      <c r="I401" s="1857"/>
      <c r="J401" s="93"/>
    </row>
    <row r="402" spans="1:10">
      <c r="A402" s="1825">
        <v>2022</v>
      </c>
      <c r="B402" s="1827"/>
      <c r="C402" s="1827"/>
      <c r="D402" s="1834"/>
      <c r="E402" s="1829"/>
      <c r="F402" s="1880"/>
      <c r="G402" s="1830">
        <v>109</v>
      </c>
      <c r="H402" s="1832"/>
      <c r="I402" s="1857"/>
      <c r="J402" s="93"/>
    </row>
    <row r="403" spans="1:10">
      <c r="A403" s="2095">
        <v>2023</v>
      </c>
      <c r="B403" s="2014" t="s">
        <v>91</v>
      </c>
      <c r="C403" s="2014" t="s">
        <v>165</v>
      </c>
      <c r="D403" s="2015" t="s">
        <v>406</v>
      </c>
      <c r="E403" s="2016">
        <v>44976</v>
      </c>
      <c r="F403" s="2017" t="s">
        <v>6277</v>
      </c>
      <c r="G403" s="2097">
        <v>5</v>
      </c>
      <c r="H403" s="2018" t="s">
        <v>5744</v>
      </c>
      <c r="I403" s="1857"/>
      <c r="J403" s="93"/>
    </row>
    <row r="404" spans="1:10">
      <c r="A404" s="2095">
        <v>2023</v>
      </c>
      <c r="B404" s="2014" t="s">
        <v>91</v>
      </c>
      <c r="C404" s="2014" t="s">
        <v>165</v>
      </c>
      <c r="D404" s="2015" t="s">
        <v>406</v>
      </c>
      <c r="E404" s="2016">
        <v>44976</v>
      </c>
      <c r="F404" s="2017" t="s">
        <v>6277</v>
      </c>
      <c r="G404" s="2097">
        <v>5</v>
      </c>
      <c r="H404" s="2018" t="s">
        <v>244</v>
      </c>
      <c r="I404" s="1857"/>
      <c r="J404" s="93"/>
    </row>
    <row r="405" spans="1:10">
      <c r="A405" s="2095">
        <v>2023</v>
      </c>
      <c r="B405" s="2014" t="s">
        <v>91</v>
      </c>
      <c r="C405" s="2014" t="s">
        <v>165</v>
      </c>
      <c r="D405" s="2015" t="s">
        <v>406</v>
      </c>
      <c r="E405" s="2016">
        <v>44976</v>
      </c>
      <c r="F405" s="2017" t="s">
        <v>6397</v>
      </c>
      <c r="G405" s="2097">
        <v>5</v>
      </c>
      <c r="H405" s="2018" t="s">
        <v>236</v>
      </c>
      <c r="I405" s="1857"/>
      <c r="J405" s="93"/>
    </row>
    <row r="406" spans="1:10">
      <c r="A406" s="2095">
        <v>2023</v>
      </c>
      <c r="B406" s="2014" t="s">
        <v>91</v>
      </c>
      <c r="C406" s="2014" t="s">
        <v>165</v>
      </c>
      <c r="D406" s="2015" t="s">
        <v>406</v>
      </c>
      <c r="E406" s="2016">
        <v>44976</v>
      </c>
      <c r="F406" s="2017" t="s">
        <v>6397</v>
      </c>
      <c r="G406" s="2097">
        <v>5</v>
      </c>
      <c r="H406" s="2018" t="s">
        <v>273</v>
      </c>
      <c r="I406" s="1857"/>
      <c r="J406" s="93"/>
    </row>
    <row r="407" spans="1:10">
      <c r="A407" s="2095">
        <v>2023</v>
      </c>
      <c r="B407" s="2014" t="s">
        <v>91</v>
      </c>
      <c r="C407" s="2014" t="s">
        <v>165</v>
      </c>
      <c r="D407" s="2015" t="s">
        <v>252</v>
      </c>
      <c r="E407" s="2016">
        <v>44990</v>
      </c>
      <c r="F407" s="2017" t="s">
        <v>5959</v>
      </c>
      <c r="G407" s="2097">
        <v>10</v>
      </c>
      <c r="H407" s="2018" t="s">
        <v>5867</v>
      </c>
      <c r="I407" s="1857"/>
      <c r="J407" s="93"/>
    </row>
    <row r="408" spans="1:10">
      <c r="A408" s="2095">
        <v>2023</v>
      </c>
      <c r="B408" s="2014" t="s">
        <v>91</v>
      </c>
      <c r="C408" s="2014" t="s">
        <v>165</v>
      </c>
      <c r="D408" s="2015" t="s">
        <v>252</v>
      </c>
      <c r="E408" s="2016">
        <v>44990</v>
      </c>
      <c r="F408" s="2017" t="s">
        <v>6130</v>
      </c>
      <c r="G408" s="2097">
        <v>10</v>
      </c>
      <c r="H408" s="2018" t="s">
        <v>5896</v>
      </c>
      <c r="I408" s="1857"/>
      <c r="J408" s="93"/>
    </row>
    <row r="409" spans="1:10">
      <c r="A409" s="2095">
        <v>2023</v>
      </c>
      <c r="B409" s="2014" t="s">
        <v>91</v>
      </c>
      <c r="C409" s="2014" t="s">
        <v>165</v>
      </c>
      <c r="D409" s="2015" t="s">
        <v>5469</v>
      </c>
      <c r="E409" s="2016">
        <v>45010</v>
      </c>
      <c r="F409" s="2017" t="s">
        <v>6473</v>
      </c>
      <c r="G409" s="2097">
        <v>5</v>
      </c>
      <c r="H409" s="2018" t="s">
        <v>5744</v>
      </c>
      <c r="I409" s="1857"/>
      <c r="J409" s="93"/>
    </row>
    <row r="410" spans="1:10">
      <c r="A410" s="2095">
        <v>2023</v>
      </c>
      <c r="B410" s="2014" t="s">
        <v>91</v>
      </c>
      <c r="C410" s="2014" t="s">
        <v>165</v>
      </c>
      <c r="D410" s="2015" t="s">
        <v>5469</v>
      </c>
      <c r="E410" s="2016">
        <v>45010</v>
      </c>
      <c r="F410" s="2017" t="s">
        <v>6473</v>
      </c>
      <c r="G410" s="2097">
        <v>5</v>
      </c>
      <c r="H410" s="2018" t="s">
        <v>244</v>
      </c>
      <c r="I410" s="1857"/>
      <c r="J410" s="93"/>
    </row>
    <row r="411" spans="1:10">
      <c r="A411" s="2095">
        <v>2023</v>
      </c>
      <c r="B411" s="2014" t="s">
        <v>91</v>
      </c>
      <c r="C411" s="2014" t="s">
        <v>165</v>
      </c>
      <c r="D411" s="2015" t="s">
        <v>5683</v>
      </c>
      <c r="E411" s="2016">
        <v>45074</v>
      </c>
      <c r="F411" s="2017" t="s">
        <v>6510</v>
      </c>
      <c r="G411" s="2097">
        <v>10</v>
      </c>
      <c r="H411" s="2018" t="s">
        <v>6030</v>
      </c>
      <c r="I411" s="1857"/>
      <c r="J411" s="93"/>
    </row>
    <row r="412" spans="1:10">
      <c r="A412" s="2095">
        <v>2023</v>
      </c>
      <c r="B412" s="2014" t="s">
        <v>91</v>
      </c>
      <c r="C412" s="2014" t="s">
        <v>165</v>
      </c>
      <c r="D412" s="2015" t="s">
        <v>5683</v>
      </c>
      <c r="E412" s="2016">
        <v>45074</v>
      </c>
      <c r="F412" s="2017" t="s">
        <v>6511</v>
      </c>
      <c r="G412" s="2097">
        <v>7</v>
      </c>
      <c r="H412" s="2018" t="s">
        <v>6031</v>
      </c>
      <c r="I412" s="1857"/>
      <c r="J412" s="93"/>
    </row>
    <row r="413" spans="1:10">
      <c r="A413" s="2095">
        <v>2023</v>
      </c>
      <c r="B413" s="2014" t="s">
        <v>91</v>
      </c>
      <c r="C413" s="2014" t="s">
        <v>165</v>
      </c>
      <c r="D413" s="2015" t="s">
        <v>5683</v>
      </c>
      <c r="E413" s="2016">
        <v>45074</v>
      </c>
      <c r="F413" s="2017" t="s">
        <v>6277</v>
      </c>
      <c r="G413" s="2097">
        <v>3</v>
      </c>
      <c r="H413" s="2018" t="s">
        <v>6035</v>
      </c>
      <c r="I413" s="1857"/>
      <c r="J413" s="93"/>
    </row>
    <row r="414" spans="1:10">
      <c r="A414" s="2095">
        <v>2023</v>
      </c>
      <c r="B414" s="2014" t="s">
        <v>91</v>
      </c>
      <c r="C414" s="2014" t="s">
        <v>165</v>
      </c>
      <c r="D414" s="2015" t="s">
        <v>5683</v>
      </c>
      <c r="E414" s="2016">
        <v>45074</v>
      </c>
      <c r="F414" s="2017" t="s">
        <v>6512</v>
      </c>
      <c r="G414" s="2097">
        <v>10</v>
      </c>
      <c r="H414" s="2018" t="s">
        <v>6073</v>
      </c>
      <c r="I414" s="1857"/>
      <c r="J414" s="93"/>
    </row>
    <row r="415" spans="1:10">
      <c r="A415" s="2095">
        <v>2023</v>
      </c>
      <c r="B415" s="2014" t="s">
        <v>91</v>
      </c>
      <c r="C415" s="2014" t="s">
        <v>165</v>
      </c>
      <c r="D415" s="2015" t="s">
        <v>5683</v>
      </c>
      <c r="E415" s="2016">
        <v>45074</v>
      </c>
      <c r="F415" s="2017" t="s">
        <v>6473</v>
      </c>
      <c r="G415" s="2097">
        <v>10</v>
      </c>
      <c r="H415" s="2018" t="s">
        <v>6109</v>
      </c>
      <c r="I415" s="1857"/>
      <c r="J415" s="93"/>
    </row>
    <row r="416" spans="1:10">
      <c r="A416" s="2095">
        <v>2023</v>
      </c>
      <c r="B416" s="2014" t="s">
        <v>91</v>
      </c>
      <c r="C416" s="2014" t="s">
        <v>165</v>
      </c>
      <c r="D416" s="2015" t="s">
        <v>5683</v>
      </c>
      <c r="E416" s="2016">
        <v>45074</v>
      </c>
      <c r="F416" s="2017" t="s">
        <v>6513</v>
      </c>
      <c r="G416" s="2097">
        <v>7</v>
      </c>
      <c r="H416" s="2018" t="s">
        <v>6110</v>
      </c>
      <c r="I416" s="1857"/>
      <c r="J416" s="93"/>
    </row>
    <row r="417" spans="1:10">
      <c r="A417" s="2095">
        <v>2023</v>
      </c>
      <c r="B417" s="2014" t="s">
        <v>91</v>
      </c>
      <c r="C417" s="2014" t="s">
        <v>165</v>
      </c>
      <c r="D417" s="2015" t="s">
        <v>6589</v>
      </c>
      <c r="E417" s="2016">
        <v>45080</v>
      </c>
      <c r="F417" s="2017" t="s">
        <v>6511</v>
      </c>
      <c r="G417" s="2097">
        <v>15</v>
      </c>
      <c r="H417" s="2018" t="s">
        <v>6175</v>
      </c>
      <c r="I417" s="1857"/>
      <c r="J417" s="93"/>
    </row>
    <row r="418" spans="1:10">
      <c r="A418" s="2095">
        <v>2023</v>
      </c>
      <c r="B418" s="2014" t="s">
        <v>91</v>
      </c>
      <c r="C418" s="2014" t="s">
        <v>165</v>
      </c>
      <c r="D418" s="2015" t="s">
        <v>6589</v>
      </c>
      <c r="E418" s="2016">
        <v>45080</v>
      </c>
      <c r="F418" s="2017" t="s">
        <v>6277</v>
      </c>
      <c r="G418" s="2097">
        <v>15</v>
      </c>
      <c r="H418" s="2018" t="s">
        <v>6176</v>
      </c>
      <c r="I418" s="1857"/>
      <c r="J418" s="93"/>
    </row>
    <row r="419" spans="1:10">
      <c r="A419" s="2095">
        <v>2023</v>
      </c>
      <c r="B419" s="2014" t="s">
        <v>91</v>
      </c>
      <c r="C419" s="2014" t="s">
        <v>165</v>
      </c>
      <c r="D419" s="2015" t="s">
        <v>6589</v>
      </c>
      <c r="E419" s="2016">
        <v>45080</v>
      </c>
      <c r="F419" s="2017" t="s">
        <v>6512</v>
      </c>
      <c r="G419" s="2097">
        <v>15</v>
      </c>
      <c r="H419" s="2018" t="s">
        <v>6193</v>
      </c>
      <c r="I419" s="1857"/>
      <c r="J419" s="93"/>
    </row>
    <row r="420" spans="1:10">
      <c r="A420" s="2095">
        <v>2023</v>
      </c>
      <c r="B420" s="2014" t="s">
        <v>91</v>
      </c>
      <c r="C420" s="2014" t="s">
        <v>165</v>
      </c>
      <c r="D420" s="2015" t="s">
        <v>6589</v>
      </c>
      <c r="E420" s="2016">
        <v>45081</v>
      </c>
      <c r="F420" s="2017" t="s">
        <v>6473</v>
      </c>
      <c r="G420" s="2097">
        <v>5</v>
      </c>
      <c r="H420" s="2018" t="s">
        <v>6590</v>
      </c>
      <c r="I420" s="1857"/>
      <c r="J420" s="93"/>
    </row>
    <row r="421" spans="1:10">
      <c r="A421" s="2095">
        <v>2023</v>
      </c>
      <c r="B421" s="2014" t="s">
        <v>91</v>
      </c>
      <c r="C421" s="2014" t="s">
        <v>165</v>
      </c>
      <c r="D421" s="2015" t="s">
        <v>277</v>
      </c>
      <c r="E421" s="2016">
        <v>45179</v>
      </c>
      <c r="F421" s="2017" t="s">
        <v>6620</v>
      </c>
      <c r="G421" s="2097">
        <v>7</v>
      </c>
      <c r="H421" s="2018" t="s">
        <v>751</v>
      </c>
      <c r="I421" s="1857"/>
      <c r="J421" s="93"/>
    </row>
    <row r="422" spans="1:10">
      <c r="A422" s="2095">
        <v>2023</v>
      </c>
      <c r="B422" s="2014" t="s">
        <v>91</v>
      </c>
      <c r="C422" s="2014" t="s">
        <v>165</v>
      </c>
      <c r="D422" s="2015" t="s">
        <v>277</v>
      </c>
      <c r="E422" s="2016">
        <v>45179</v>
      </c>
      <c r="F422" s="2017" t="s">
        <v>6621</v>
      </c>
      <c r="G422" s="2097">
        <v>10</v>
      </c>
      <c r="H422" s="2018" t="s">
        <v>1215</v>
      </c>
      <c r="I422" s="1857"/>
      <c r="J422" s="93"/>
    </row>
    <row r="423" spans="1:10">
      <c r="A423" s="2095">
        <v>2023</v>
      </c>
      <c r="B423" s="2014" t="s">
        <v>91</v>
      </c>
      <c r="C423" s="2014" t="s">
        <v>165</v>
      </c>
      <c r="D423" s="2015" t="s">
        <v>277</v>
      </c>
      <c r="E423" s="2016">
        <v>45179</v>
      </c>
      <c r="F423" s="2017" t="s">
        <v>6622</v>
      </c>
      <c r="G423" s="2097">
        <v>10</v>
      </c>
      <c r="H423" s="2018" t="s">
        <v>1225</v>
      </c>
      <c r="I423" s="1857"/>
      <c r="J423" s="93"/>
    </row>
    <row r="424" spans="1:10">
      <c r="A424" s="2095">
        <v>2023</v>
      </c>
      <c r="B424" s="2014" t="s">
        <v>91</v>
      </c>
      <c r="C424" s="2014" t="s">
        <v>165</v>
      </c>
      <c r="D424" s="2015" t="s">
        <v>277</v>
      </c>
      <c r="E424" s="2016">
        <v>45179</v>
      </c>
      <c r="F424" s="2017" t="s">
        <v>6623</v>
      </c>
      <c r="G424" s="2097">
        <v>7</v>
      </c>
      <c r="H424" s="2018" t="s">
        <v>948</v>
      </c>
      <c r="I424" s="1857"/>
      <c r="J424" s="93"/>
    </row>
    <row r="425" spans="1:10">
      <c r="A425" s="2095">
        <v>2023</v>
      </c>
      <c r="B425" s="2014"/>
      <c r="C425" s="2014"/>
      <c r="D425" s="2015"/>
      <c r="E425" s="2016"/>
      <c r="F425" s="2124"/>
      <c r="G425" s="2097">
        <v>181</v>
      </c>
      <c r="H425" s="2018"/>
      <c r="I425" s="1857"/>
      <c r="J425" s="93"/>
    </row>
    <row r="426" spans="1:10">
      <c r="A426" s="1840">
        <v>2024</v>
      </c>
      <c r="B426" s="1826" t="s">
        <v>91</v>
      </c>
      <c r="C426" s="1826" t="s">
        <v>165</v>
      </c>
      <c r="D426" s="1841" t="s">
        <v>406</v>
      </c>
      <c r="E426" s="1837">
        <v>45340</v>
      </c>
      <c r="F426" s="1838" t="s">
        <v>6813</v>
      </c>
      <c r="G426" s="1842">
        <v>5</v>
      </c>
      <c r="H426" s="1839" t="s">
        <v>5744</v>
      </c>
      <c r="I426" s="1857"/>
      <c r="J426" s="93"/>
    </row>
    <row r="427" spans="1:10">
      <c r="A427" s="1840">
        <v>2024</v>
      </c>
      <c r="B427" s="1826" t="s">
        <v>91</v>
      </c>
      <c r="C427" s="1826" t="s">
        <v>165</v>
      </c>
      <c r="D427" s="1841" t="s">
        <v>406</v>
      </c>
      <c r="E427" s="1837">
        <v>45340</v>
      </c>
      <c r="F427" s="1838" t="s">
        <v>6813</v>
      </c>
      <c r="G427" s="1842">
        <v>5</v>
      </c>
      <c r="H427" s="1839" t="s">
        <v>244</v>
      </c>
      <c r="I427" s="1857"/>
      <c r="J427" s="93"/>
    </row>
    <row r="428" spans="1:10">
      <c r="A428" s="1840">
        <v>2024</v>
      </c>
      <c r="B428" s="1826" t="s">
        <v>91</v>
      </c>
      <c r="C428" s="1826" t="s">
        <v>165</v>
      </c>
      <c r="D428" s="1841" t="s">
        <v>406</v>
      </c>
      <c r="E428" s="1837">
        <v>45340</v>
      </c>
      <c r="F428" s="1838" t="s">
        <v>6814</v>
      </c>
      <c r="G428" s="1842">
        <v>5</v>
      </c>
      <c r="H428" s="1839" t="s">
        <v>236</v>
      </c>
      <c r="I428" s="1857"/>
      <c r="J428" s="93"/>
    </row>
    <row r="429" spans="1:10">
      <c r="A429" s="1840">
        <v>2024</v>
      </c>
      <c r="B429" s="1826" t="s">
        <v>91</v>
      </c>
      <c r="C429" s="1826" t="s">
        <v>165</v>
      </c>
      <c r="D429" s="1841" t="s">
        <v>406</v>
      </c>
      <c r="E429" s="1837">
        <v>45340</v>
      </c>
      <c r="F429" s="1838" t="s">
        <v>6814</v>
      </c>
      <c r="G429" s="1842">
        <v>5</v>
      </c>
      <c r="H429" s="1839" t="s">
        <v>273</v>
      </c>
      <c r="I429" s="1857"/>
      <c r="J429" s="93"/>
    </row>
    <row r="430" spans="1:10">
      <c r="A430" s="1840">
        <v>2024</v>
      </c>
      <c r="B430" s="1826" t="s">
        <v>91</v>
      </c>
      <c r="C430" s="1826" t="s">
        <v>165</v>
      </c>
      <c r="D430" s="1841" t="s">
        <v>252</v>
      </c>
      <c r="E430" s="1837">
        <v>45354</v>
      </c>
      <c r="F430" s="1838" t="s">
        <v>6235</v>
      </c>
      <c r="G430" s="1842">
        <v>10</v>
      </c>
      <c r="H430" s="1839" t="s">
        <v>5826</v>
      </c>
      <c r="I430" s="1857"/>
      <c r="J430" s="93"/>
    </row>
    <row r="431" spans="1:10">
      <c r="A431" s="1840">
        <v>2024</v>
      </c>
      <c r="B431" s="1826" t="s">
        <v>91</v>
      </c>
      <c r="C431" s="1826" t="s">
        <v>165</v>
      </c>
      <c r="D431" s="1841" t="s">
        <v>252</v>
      </c>
      <c r="E431" s="1837">
        <v>45354</v>
      </c>
      <c r="F431" s="1838" t="s">
        <v>6277</v>
      </c>
      <c r="G431" s="1842">
        <v>10</v>
      </c>
      <c r="H431" s="1839" t="s">
        <v>5829</v>
      </c>
      <c r="I431" s="1857"/>
      <c r="J431" s="93"/>
    </row>
    <row r="432" spans="1:10">
      <c r="A432" s="1840">
        <v>2024</v>
      </c>
      <c r="B432" s="1826" t="s">
        <v>91</v>
      </c>
      <c r="C432" s="1826" t="s">
        <v>165</v>
      </c>
      <c r="D432" s="1841" t="s">
        <v>252</v>
      </c>
      <c r="E432" s="1837">
        <v>45354</v>
      </c>
      <c r="F432" s="1838" t="s">
        <v>6836</v>
      </c>
      <c r="G432" s="1842">
        <v>7</v>
      </c>
      <c r="H432" s="1839" t="s">
        <v>5833</v>
      </c>
      <c r="I432" s="1857"/>
      <c r="J432" s="93"/>
    </row>
    <row r="433" spans="1:20">
      <c r="A433" s="1840">
        <v>2024</v>
      </c>
      <c r="B433" s="1826" t="s">
        <v>91</v>
      </c>
      <c r="C433" s="1826" t="s">
        <v>165</v>
      </c>
      <c r="D433" s="1841" t="s">
        <v>252</v>
      </c>
      <c r="E433" s="1837">
        <v>45354</v>
      </c>
      <c r="F433" s="1838" t="s">
        <v>6512</v>
      </c>
      <c r="G433" s="1842">
        <v>10</v>
      </c>
      <c r="H433" s="1839" t="s">
        <v>5867</v>
      </c>
      <c r="I433" s="1857"/>
      <c r="J433" s="93"/>
    </row>
    <row r="434" spans="1:20">
      <c r="A434" s="1840">
        <v>2024</v>
      </c>
      <c r="B434" s="1826" t="s">
        <v>91</v>
      </c>
      <c r="C434" s="1826" t="s">
        <v>165</v>
      </c>
      <c r="D434" s="1841" t="s">
        <v>252</v>
      </c>
      <c r="E434" s="1837">
        <v>45354</v>
      </c>
      <c r="F434" s="1838" t="s">
        <v>6130</v>
      </c>
      <c r="G434" s="1842">
        <v>10</v>
      </c>
      <c r="H434" s="1839" t="s">
        <v>5896</v>
      </c>
      <c r="I434" s="1857"/>
      <c r="J434" s="93"/>
    </row>
    <row r="435" spans="1:20">
      <c r="A435" s="1840">
        <v>2024</v>
      </c>
      <c r="B435" s="1826" t="s">
        <v>91</v>
      </c>
      <c r="C435" s="1826" t="s">
        <v>165</v>
      </c>
      <c r="D435" s="1841" t="s">
        <v>252</v>
      </c>
      <c r="E435" s="1837">
        <v>45354</v>
      </c>
      <c r="F435" s="1838" t="s">
        <v>6473</v>
      </c>
      <c r="G435" s="1842">
        <v>10</v>
      </c>
      <c r="H435" s="1839" t="s">
        <v>5910</v>
      </c>
      <c r="I435" s="1857"/>
      <c r="J435" s="93"/>
    </row>
    <row r="436" spans="1:20">
      <c r="A436" s="1840">
        <v>2024</v>
      </c>
      <c r="B436" s="1826" t="s">
        <v>91</v>
      </c>
      <c r="C436" s="1826" t="s">
        <v>165</v>
      </c>
      <c r="D436" s="1841" t="s">
        <v>5469</v>
      </c>
      <c r="E436" s="1837">
        <v>45374</v>
      </c>
      <c r="F436" s="1838" t="s">
        <v>6622</v>
      </c>
      <c r="G436" s="1842">
        <v>5</v>
      </c>
      <c r="H436" s="1839" t="s">
        <v>5744</v>
      </c>
      <c r="I436" s="1857"/>
      <c r="J436" s="93"/>
    </row>
    <row r="437" spans="1:20">
      <c r="A437" s="1840">
        <v>2024</v>
      </c>
      <c r="B437" s="1826" t="s">
        <v>91</v>
      </c>
      <c r="C437" s="1826" t="s">
        <v>165</v>
      </c>
      <c r="D437" s="1841" t="s">
        <v>5469</v>
      </c>
      <c r="E437" s="1837">
        <v>45374</v>
      </c>
      <c r="F437" s="1838" t="s">
        <v>6622</v>
      </c>
      <c r="G437" s="1842">
        <v>5</v>
      </c>
      <c r="H437" s="1839" t="s">
        <v>244</v>
      </c>
      <c r="I437" s="1857"/>
      <c r="J437" s="93"/>
    </row>
    <row r="438" spans="1:20">
      <c r="A438" s="1840">
        <v>2024</v>
      </c>
      <c r="B438" s="1826"/>
      <c r="C438" s="1826"/>
      <c r="D438" s="1841"/>
      <c r="E438" s="1837"/>
      <c r="F438" s="2562"/>
      <c r="G438" s="1842">
        <v>87</v>
      </c>
      <c r="H438" s="1839"/>
      <c r="I438" s="1857"/>
      <c r="J438" s="93"/>
    </row>
    <row r="439" spans="1:20">
      <c r="A439" s="2425" t="s">
        <v>46</v>
      </c>
      <c r="B439" s="2402"/>
      <c r="C439" s="2426" t="s">
        <v>640</v>
      </c>
      <c r="D439" s="2401"/>
      <c r="E439" s="2404"/>
      <c r="F439" s="2461"/>
      <c r="G439" s="2406">
        <v>377</v>
      </c>
      <c r="H439" s="2407"/>
      <c r="I439" s="1409"/>
      <c r="J439" s="93"/>
    </row>
    <row r="440" spans="1:20">
      <c r="A440" s="133"/>
      <c r="C440" s="148"/>
      <c r="E440" s="1673"/>
      <c r="F440" s="133"/>
      <c r="G440" s="133"/>
      <c r="I440" s="1409"/>
      <c r="J440" s="93"/>
    </row>
    <row r="441" spans="1:20" s="188" customFormat="1">
      <c r="A441" s="2095">
        <v>2023</v>
      </c>
      <c r="B441" s="2014" t="s">
        <v>91</v>
      </c>
      <c r="C441" s="2014" t="s">
        <v>95</v>
      </c>
      <c r="D441" s="2096" t="s">
        <v>5683</v>
      </c>
      <c r="E441" s="2016">
        <v>45074</v>
      </c>
      <c r="F441" s="2097" t="s">
        <v>6546</v>
      </c>
      <c r="G441" s="2017">
        <v>10</v>
      </c>
      <c r="H441" s="2018" t="s">
        <v>6033</v>
      </c>
      <c r="I441" s="1410"/>
      <c r="J441" s="187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</row>
    <row r="442" spans="1:20" s="188" customFormat="1">
      <c r="A442" s="2095">
        <v>2023</v>
      </c>
      <c r="B442" s="2014" t="s">
        <v>91</v>
      </c>
      <c r="C442" s="2014" t="s">
        <v>95</v>
      </c>
      <c r="D442" s="2096" t="s">
        <v>5683</v>
      </c>
      <c r="E442" s="2016">
        <v>45074</v>
      </c>
      <c r="F442" s="2097" t="s">
        <v>6547</v>
      </c>
      <c r="G442" s="2017">
        <v>3</v>
      </c>
      <c r="H442" s="2018" t="s">
        <v>6057</v>
      </c>
      <c r="I442" s="1410"/>
      <c r="J442" s="187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</row>
    <row r="443" spans="1:20" s="188" customFormat="1">
      <c r="A443" s="2095">
        <v>2023</v>
      </c>
      <c r="B443" s="2014" t="s">
        <v>91</v>
      </c>
      <c r="C443" s="2014" t="s">
        <v>95</v>
      </c>
      <c r="D443" s="2096" t="s">
        <v>6589</v>
      </c>
      <c r="E443" s="2016">
        <v>45080</v>
      </c>
      <c r="F443" s="2097" t="s">
        <v>6546</v>
      </c>
      <c r="G443" s="2017">
        <v>5</v>
      </c>
      <c r="H443" s="2018" t="s">
        <v>6591</v>
      </c>
      <c r="I443" s="1891"/>
      <c r="J443" s="187"/>
      <c r="K443" s="186"/>
      <c r="L443" s="186"/>
      <c r="M443" s="186"/>
      <c r="N443" s="186"/>
      <c r="O443" s="186"/>
      <c r="P443" s="186"/>
      <c r="Q443" s="186"/>
      <c r="R443" s="186"/>
      <c r="S443" s="186"/>
      <c r="T443" s="186"/>
    </row>
    <row r="444" spans="1:20" s="188" customFormat="1">
      <c r="A444" s="2095">
        <v>2023</v>
      </c>
      <c r="B444" s="2014"/>
      <c r="C444" s="2014"/>
      <c r="D444" s="2096"/>
      <c r="E444" s="2016"/>
      <c r="F444" s="2097"/>
      <c r="G444" s="2017">
        <v>18</v>
      </c>
      <c r="H444" s="2018"/>
      <c r="I444" s="1891"/>
      <c r="J444" s="187"/>
      <c r="K444" s="186"/>
      <c r="L444" s="186"/>
      <c r="M444" s="186"/>
      <c r="N444" s="186"/>
      <c r="O444" s="186"/>
      <c r="P444" s="186"/>
      <c r="Q444" s="186"/>
      <c r="R444" s="186"/>
      <c r="S444" s="186"/>
      <c r="T444" s="186"/>
    </row>
    <row r="445" spans="1:20">
      <c r="A445" s="2400" t="s">
        <v>46</v>
      </c>
      <c r="B445" s="2402"/>
      <c r="C445" s="2402" t="s">
        <v>652</v>
      </c>
      <c r="D445" s="2553"/>
      <c r="E445" s="2427"/>
      <c r="F445" s="2517"/>
      <c r="G445" s="2406">
        <v>18</v>
      </c>
      <c r="H445" s="2544"/>
      <c r="I445" s="1409"/>
      <c r="J445" s="93"/>
    </row>
    <row r="446" spans="1:20">
      <c r="A446" s="104"/>
      <c r="D446" s="131"/>
      <c r="E446" s="1673"/>
      <c r="F446" s="87"/>
      <c r="G446" s="133"/>
      <c r="I446" s="1409"/>
      <c r="J446" s="93"/>
    </row>
    <row r="447" spans="1:20" s="188" customFormat="1">
      <c r="A447" s="2127">
        <v>2023</v>
      </c>
      <c r="B447" s="2128" t="s">
        <v>129</v>
      </c>
      <c r="C447" s="2128" t="s">
        <v>6704</v>
      </c>
      <c r="D447" s="2128" t="s">
        <v>277</v>
      </c>
      <c r="E447" s="2129">
        <v>45179</v>
      </c>
      <c r="F447" s="2130" t="s">
        <v>6705</v>
      </c>
      <c r="G447" s="2131">
        <v>3</v>
      </c>
      <c r="H447" s="2423" t="s">
        <v>1413</v>
      </c>
      <c r="I447" s="1891"/>
      <c r="J447" s="250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</row>
    <row r="448" spans="1:20" s="188" customFormat="1">
      <c r="A448" s="2127">
        <v>2023</v>
      </c>
      <c r="B448" s="2128"/>
      <c r="C448" s="2128"/>
      <c r="D448" s="2128"/>
      <c r="E448" s="2129"/>
      <c r="F448" s="2130"/>
      <c r="G448" s="2131">
        <v>3</v>
      </c>
      <c r="H448" s="2423"/>
      <c r="I448" s="1891"/>
      <c r="J448" s="250"/>
      <c r="K448" s="186"/>
      <c r="L448" s="186"/>
      <c r="M448" s="186"/>
      <c r="N448" s="186"/>
      <c r="O448" s="186"/>
      <c r="P448" s="186"/>
      <c r="Q448" s="186"/>
      <c r="R448" s="186"/>
      <c r="S448" s="186"/>
      <c r="T448" s="186"/>
    </row>
    <row r="449" spans="1:20">
      <c r="A449" s="2400" t="s">
        <v>46</v>
      </c>
      <c r="B449" s="2402"/>
      <c r="C449" s="2402" t="s">
        <v>655</v>
      </c>
      <c r="D449" s="2553"/>
      <c r="E449" s="2427"/>
      <c r="F449" s="2517"/>
      <c r="G449" s="2406">
        <v>3</v>
      </c>
      <c r="H449" s="2544"/>
      <c r="I449" s="1409"/>
      <c r="J449" s="93"/>
    </row>
    <row r="450" spans="1:20">
      <c r="A450" s="278"/>
      <c r="B450" s="154"/>
      <c r="C450" s="154"/>
      <c r="D450" s="326"/>
      <c r="E450" s="1677"/>
      <c r="F450" s="280"/>
      <c r="G450" s="153"/>
      <c r="H450" s="157"/>
      <c r="I450" s="1410"/>
      <c r="J450" s="93"/>
    </row>
    <row r="451" spans="1:20" s="115" customFormat="1">
      <c r="A451" s="2095">
        <v>2023</v>
      </c>
      <c r="B451" s="2014" t="s">
        <v>164</v>
      </c>
      <c r="C451" s="2014" t="s">
        <v>141</v>
      </c>
      <c r="D451" s="2015"/>
      <c r="E451" s="2016"/>
      <c r="F451" s="2097"/>
      <c r="G451" s="2017">
        <v>0</v>
      </c>
      <c r="H451" s="1839"/>
      <c r="I451" s="1410"/>
      <c r="J451" s="114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</row>
    <row r="452" spans="1:20" s="115" customFormat="1">
      <c r="A452" s="2095">
        <v>2023</v>
      </c>
      <c r="B452" s="2014"/>
      <c r="C452" s="2014"/>
      <c r="D452" s="2015"/>
      <c r="E452" s="2016"/>
      <c r="F452" s="2097"/>
      <c r="G452" s="2017">
        <v>0</v>
      </c>
      <c r="H452" s="1839"/>
      <c r="I452" s="1410"/>
      <c r="J452" s="114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</row>
    <row r="453" spans="1:20">
      <c r="A453" s="2400" t="s">
        <v>46</v>
      </c>
      <c r="B453" s="2402"/>
      <c r="C453" s="2402" t="s">
        <v>664</v>
      </c>
      <c r="D453" s="2553"/>
      <c r="E453" s="2427"/>
      <c r="F453" s="2517"/>
      <c r="G453" s="2406">
        <v>0</v>
      </c>
      <c r="H453" s="2544"/>
      <c r="I453" s="1410"/>
      <c r="J453" s="93"/>
    </row>
    <row r="454" spans="1:20">
      <c r="A454" s="278"/>
      <c r="B454" s="154"/>
      <c r="C454" s="154"/>
      <c r="D454" s="326"/>
      <c r="E454" s="1677"/>
      <c r="F454" s="280"/>
      <c r="G454" s="153"/>
      <c r="H454" s="157"/>
      <c r="I454" s="1891"/>
      <c r="J454" s="93"/>
    </row>
    <row r="455" spans="1:20">
      <c r="A455" s="2095">
        <v>2023</v>
      </c>
      <c r="B455" s="2014" t="s">
        <v>53</v>
      </c>
      <c r="C455" s="2014" t="s">
        <v>6455</v>
      </c>
      <c r="D455" s="2096" t="s">
        <v>252</v>
      </c>
      <c r="E455" s="2016">
        <v>44990</v>
      </c>
      <c r="F455" s="2097" t="s">
        <v>6456</v>
      </c>
      <c r="G455" s="2017">
        <v>7</v>
      </c>
      <c r="H455" s="2018" t="s">
        <v>5862</v>
      </c>
      <c r="I455" s="1891"/>
      <c r="J455" s="93"/>
    </row>
    <row r="456" spans="1:20">
      <c r="A456" s="2095">
        <v>2023</v>
      </c>
      <c r="B456" s="2014" t="s">
        <v>53</v>
      </c>
      <c r="C456" s="2014" t="s">
        <v>6412</v>
      </c>
      <c r="D456" s="2096" t="s">
        <v>252</v>
      </c>
      <c r="E456" s="2016">
        <v>44990</v>
      </c>
      <c r="F456" s="2097" t="s">
        <v>6457</v>
      </c>
      <c r="G456" s="2017">
        <v>10</v>
      </c>
      <c r="H456" s="2018" t="s">
        <v>6884</v>
      </c>
      <c r="I456" s="1891"/>
      <c r="J456" s="93"/>
    </row>
    <row r="457" spans="1:20">
      <c r="A457" s="2095">
        <v>2023</v>
      </c>
      <c r="B457" s="2014"/>
      <c r="C457" s="2014"/>
      <c r="D457" s="2096"/>
      <c r="E457" s="2016"/>
      <c r="F457" s="2097"/>
      <c r="G457" s="2017">
        <v>17</v>
      </c>
      <c r="H457" s="2018"/>
      <c r="I457" s="1891"/>
      <c r="J457" s="93"/>
    </row>
    <row r="458" spans="1:20">
      <c r="A458" s="1840">
        <v>2024</v>
      </c>
      <c r="B458" s="1826" t="s">
        <v>53</v>
      </c>
      <c r="C458" s="1826" t="s">
        <v>6412</v>
      </c>
      <c r="D458" s="1844" t="s">
        <v>252</v>
      </c>
      <c r="E458" s="1837">
        <v>45354</v>
      </c>
      <c r="F458" s="1842" t="s">
        <v>6457</v>
      </c>
      <c r="G458" s="1838">
        <v>10</v>
      </c>
      <c r="H458" s="1839" t="s">
        <v>5897</v>
      </c>
      <c r="I458" s="1891"/>
      <c r="J458" s="93"/>
    </row>
    <row r="459" spans="1:20">
      <c r="A459" s="1840">
        <v>2024</v>
      </c>
      <c r="B459" s="1826"/>
      <c r="C459" s="1826"/>
      <c r="D459" s="1844"/>
      <c r="E459" s="1837"/>
      <c r="F459" s="1842"/>
      <c r="G459" s="1838">
        <v>10</v>
      </c>
      <c r="H459" s="1839"/>
      <c r="I459" s="1891"/>
      <c r="J459" s="93"/>
    </row>
    <row r="460" spans="1:20">
      <c r="A460" s="278" t="s">
        <v>46</v>
      </c>
      <c r="B460" s="154"/>
      <c r="C460" s="154" t="s">
        <v>6454</v>
      </c>
      <c r="D460" s="326"/>
      <c r="E460" s="1677"/>
      <c r="F460" s="280"/>
      <c r="G460" s="153">
        <v>27</v>
      </c>
      <c r="H460" s="157"/>
      <c r="I460" s="1891"/>
      <c r="J460" s="93"/>
    </row>
    <row r="461" spans="1:20">
      <c r="A461" s="328"/>
      <c r="B461" s="284"/>
      <c r="C461" s="284"/>
      <c r="D461" s="329"/>
      <c r="E461" s="1695"/>
      <c r="F461" s="1727"/>
      <c r="G461" s="288"/>
      <c r="H461" s="2006"/>
      <c r="I461" s="1409"/>
      <c r="J461" s="93"/>
    </row>
    <row r="462" spans="1:20" s="188" customFormat="1">
      <c r="A462" s="1833">
        <v>2022</v>
      </c>
      <c r="B462" s="1827" t="s">
        <v>91</v>
      </c>
      <c r="C462" s="1896" t="s">
        <v>103</v>
      </c>
      <c r="D462" s="1896" t="s">
        <v>252</v>
      </c>
      <c r="E462" s="1898">
        <v>44626</v>
      </c>
      <c r="F462" s="1902" t="s">
        <v>5963</v>
      </c>
      <c r="G462" s="1902">
        <v>7</v>
      </c>
      <c r="H462" s="2044" t="s">
        <v>5871</v>
      </c>
      <c r="I462" s="186"/>
      <c r="J462" s="187"/>
      <c r="K462" s="186"/>
      <c r="L462" s="186"/>
      <c r="M462" s="186"/>
      <c r="N462" s="186"/>
      <c r="O462" s="186"/>
      <c r="P462" s="186"/>
      <c r="Q462" s="186"/>
      <c r="R462" s="186"/>
      <c r="S462" s="186"/>
      <c r="T462" s="186"/>
    </row>
    <row r="463" spans="1:20" s="188" customFormat="1">
      <c r="A463" s="1833">
        <v>2022</v>
      </c>
      <c r="B463" s="1827" t="s">
        <v>91</v>
      </c>
      <c r="C463" s="1896" t="s">
        <v>103</v>
      </c>
      <c r="D463" s="1896" t="s">
        <v>252</v>
      </c>
      <c r="E463" s="1898">
        <v>44626</v>
      </c>
      <c r="F463" s="1902" t="s">
        <v>5966</v>
      </c>
      <c r="G463" s="1902">
        <v>3</v>
      </c>
      <c r="H463" s="2044" t="s">
        <v>5875</v>
      </c>
      <c r="I463" s="186"/>
      <c r="J463" s="187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</row>
    <row r="464" spans="1:20" s="188" customFormat="1">
      <c r="A464" s="1833">
        <v>2022</v>
      </c>
      <c r="B464" s="1827" t="s">
        <v>91</v>
      </c>
      <c r="C464" s="1896" t="s">
        <v>103</v>
      </c>
      <c r="D464" s="1896" t="s">
        <v>252</v>
      </c>
      <c r="E464" s="1898">
        <v>44626</v>
      </c>
      <c r="F464" s="1902" t="s">
        <v>5979</v>
      </c>
      <c r="G464" s="1902">
        <v>10</v>
      </c>
      <c r="H464" s="2044" t="s">
        <v>5889</v>
      </c>
      <c r="I464" s="186"/>
      <c r="J464" s="187"/>
      <c r="K464" s="186"/>
      <c r="L464" s="186"/>
      <c r="M464" s="186"/>
      <c r="N464" s="186"/>
      <c r="O464" s="186"/>
      <c r="P464" s="186"/>
      <c r="Q464" s="186"/>
      <c r="R464" s="186"/>
      <c r="S464" s="186"/>
      <c r="T464" s="186"/>
    </row>
    <row r="465" spans="1:20" s="188" customFormat="1">
      <c r="A465" s="1833">
        <v>2022</v>
      </c>
      <c r="B465" s="1827" t="s">
        <v>91</v>
      </c>
      <c r="C465" s="1896" t="s">
        <v>103</v>
      </c>
      <c r="D465" s="1896" t="s">
        <v>252</v>
      </c>
      <c r="E465" s="1898">
        <v>44626</v>
      </c>
      <c r="F465" s="1902" t="s">
        <v>5980</v>
      </c>
      <c r="G465" s="1902">
        <v>3</v>
      </c>
      <c r="H465" s="2044" t="s">
        <v>5890</v>
      </c>
      <c r="I465" s="186"/>
      <c r="J465" s="187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</row>
    <row r="466" spans="1:20" s="188" customFormat="1">
      <c r="A466" s="1833">
        <v>2022</v>
      </c>
      <c r="B466" s="1827" t="s">
        <v>91</v>
      </c>
      <c r="C466" s="1896" t="s">
        <v>103</v>
      </c>
      <c r="D466" s="1896" t="s">
        <v>252</v>
      </c>
      <c r="E466" s="1898">
        <v>44626</v>
      </c>
      <c r="F466" s="1902" t="s">
        <v>5982</v>
      </c>
      <c r="G466" s="1902">
        <v>10</v>
      </c>
      <c r="H466" s="2044" t="s">
        <v>5892</v>
      </c>
      <c r="I466" s="186"/>
      <c r="J466" s="187"/>
      <c r="K466" s="186"/>
      <c r="L466" s="186"/>
      <c r="M466" s="186"/>
      <c r="N466" s="186"/>
      <c r="O466" s="186"/>
      <c r="P466" s="186"/>
      <c r="Q466" s="186"/>
      <c r="R466" s="186"/>
      <c r="S466" s="186"/>
      <c r="T466" s="186"/>
    </row>
    <row r="467" spans="1:20" s="188" customFormat="1">
      <c r="A467" s="1833">
        <v>2022</v>
      </c>
      <c r="B467" s="1827" t="s">
        <v>91</v>
      </c>
      <c r="C467" s="1896" t="s">
        <v>103</v>
      </c>
      <c r="D467" s="1896" t="s">
        <v>5683</v>
      </c>
      <c r="E467" s="1898">
        <v>44703</v>
      </c>
      <c r="F467" s="1902" t="s">
        <v>6116</v>
      </c>
      <c r="G467" s="1902">
        <v>3</v>
      </c>
      <c r="H467" s="2044" t="s">
        <v>6032</v>
      </c>
      <c r="I467" s="186"/>
      <c r="J467" s="187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</row>
    <row r="468" spans="1:20" s="188" customFormat="1">
      <c r="A468" s="1833">
        <v>2022</v>
      </c>
      <c r="B468" s="1827" t="s">
        <v>91</v>
      </c>
      <c r="C468" s="1896" t="s">
        <v>103</v>
      </c>
      <c r="D468" s="1896" t="s">
        <v>5683</v>
      </c>
      <c r="E468" s="1898">
        <v>44703</v>
      </c>
      <c r="F468" s="1902" t="s">
        <v>6117</v>
      </c>
      <c r="G468" s="1902">
        <v>3</v>
      </c>
      <c r="H468" s="2044" t="s">
        <v>6035</v>
      </c>
      <c r="I468" s="186"/>
      <c r="J468" s="187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</row>
    <row r="469" spans="1:20" s="188" customFormat="1">
      <c r="A469" s="1833">
        <v>2022</v>
      </c>
      <c r="B469" s="1827" t="s">
        <v>91</v>
      </c>
      <c r="C469" s="1896" t="s">
        <v>103</v>
      </c>
      <c r="D469" s="1896" t="s">
        <v>5683</v>
      </c>
      <c r="E469" s="1898">
        <v>44703</v>
      </c>
      <c r="F469" s="1902" t="s">
        <v>6218</v>
      </c>
      <c r="G469" s="1902">
        <v>7</v>
      </c>
      <c r="H469" s="2044" t="s">
        <v>6095</v>
      </c>
      <c r="I469" s="186"/>
      <c r="J469" s="187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</row>
    <row r="470" spans="1:20" s="188" customFormat="1">
      <c r="A470" s="1833">
        <v>2022</v>
      </c>
      <c r="B470" s="1827" t="s">
        <v>91</v>
      </c>
      <c r="C470" s="1896" t="s">
        <v>103</v>
      </c>
      <c r="D470" s="1896" t="s">
        <v>6173</v>
      </c>
      <c r="E470" s="1898">
        <v>44709</v>
      </c>
      <c r="F470" s="1902" t="s">
        <v>6116</v>
      </c>
      <c r="G470" s="1902">
        <v>5</v>
      </c>
      <c r="H470" s="2044" t="s">
        <v>6174</v>
      </c>
      <c r="I470" s="186"/>
      <c r="J470" s="187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</row>
    <row r="471" spans="1:20" s="188" customFormat="1">
      <c r="A471" s="1833">
        <v>2022</v>
      </c>
      <c r="B471" s="1827" t="s">
        <v>91</v>
      </c>
      <c r="C471" s="1896" t="s">
        <v>103</v>
      </c>
      <c r="D471" s="1896" t="s">
        <v>6342</v>
      </c>
      <c r="E471" s="1898">
        <v>44857</v>
      </c>
      <c r="F471" s="1902" t="s">
        <v>6343</v>
      </c>
      <c r="G471" s="1902">
        <v>5</v>
      </c>
      <c r="H471" s="2044" t="s">
        <v>244</v>
      </c>
      <c r="I471" s="186"/>
      <c r="J471" s="187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</row>
    <row r="472" spans="1:20" s="188" customFormat="1">
      <c r="A472" s="1833">
        <v>2022</v>
      </c>
      <c r="B472" s="1827" t="s">
        <v>91</v>
      </c>
      <c r="C472" s="1896" t="s">
        <v>103</v>
      </c>
      <c r="D472" s="1896" t="s">
        <v>6342</v>
      </c>
      <c r="E472" s="1898">
        <v>44857</v>
      </c>
      <c r="F472" s="1902" t="s">
        <v>6343</v>
      </c>
      <c r="G472" s="1902">
        <v>5</v>
      </c>
      <c r="H472" s="2044" t="s">
        <v>5744</v>
      </c>
      <c r="I472" s="186"/>
      <c r="J472" s="187"/>
      <c r="K472" s="186"/>
      <c r="L472" s="186"/>
      <c r="M472" s="186"/>
      <c r="N472" s="186"/>
      <c r="O472" s="186"/>
      <c r="P472" s="186"/>
      <c r="Q472" s="186"/>
      <c r="R472" s="186"/>
      <c r="S472" s="186"/>
      <c r="T472" s="186"/>
    </row>
    <row r="473" spans="1:20" s="188" customFormat="1">
      <c r="A473" s="1833">
        <v>2022</v>
      </c>
      <c r="B473" s="1827"/>
      <c r="C473" s="1896"/>
      <c r="D473" s="1896"/>
      <c r="E473" s="1898"/>
      <c r="F473" s="1902"/>
      <c r="G473" s="1902">
        <v>61</v>
      </c>
      <c r="H473" s="2044"/>
      <c r="I473" s="186"/>
      <c r="J473" s="187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</row>
    <row r="474" spans="1:20" s="188" customFormat="1">
      <c r="A474" s="2013">
        <v>2023</v>
      </c>
      <c r="B474" s="2014" t="s">
        <v>91</v>
      </c>
      <c r="C474" s="2092" t="s">
        <v>103</v>
      </c>
      <c r="D474" s="2092" t="s">
        <v>5476</v>
      </c>
      <c r="E474" s="2023">
        <v>44968</v>
      </c>
      <c r="F474" s="2024" t="s">
        <v>6343</v>
      </c>
      <c r="G474" s="2024">
        <v>5</v>
      </c>
      <c r="H474" s="2399" t="s">
        <v>5744</v>
      </c>
      <c r="I474" s="186"/>
      <c r="J474" s="187"/>
      <c r="K474" s="186"/>
      <c r="L474" s="186"/>
      <c r="M474" s="186"/>
      <c r="N474" s="186"/>
      <c r="O474" s="186"/>
      <c r="P474" s="186"/>
      <c r="Q474" s="186"/>
      <c r="R474" s="186"/>
      <c r="S474" s="186"/>
      <c r="T474" s="186"/>
    </row>
    <row r="475" spans="1:20" s="188" customFormat="1">
      <c r="A475" s="2013">
        <v>2023</v>
      </c>
      <c r="B475" s="2014" t="s">
        <v>91</v>
      </c>
      <c r="C475" s="2092" t="s">
        <v>103</v>
      </c>
      <c r="D475" s="2092" t="s">
        <v>5476</v>
      </c>
      <c r="E475" s="2023">
        <v>44968</v>
      </c>
      <c r="F475" s="2024" t="s">
        <v>6343</v>
      </c>
      <c r="G475" s="2024">
        <v>5</v>
      </c>
      <c r="H475" s="2399" t="s">
        <v>244</v>
      </c>
      <c r="I475" s="186"/>
      <c r="J475" s="187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</row>
    <row r="476" spans="1:20" s="188" customFormat="1">
      <c r="A476" s="2013">
        <v>2023</v>
      </c>
      <c r="B476" s="2014" t="s">
        <v>91</v>
      </c>
      <c r="C476" s="2092" t="s">
        <v>103</v>
      </c>
      <c r="D476" s="2092" t="s">
        <v>5476</v>
      </c>
      <c r="E476" s="2023">
        <v>44968</v>
      </c>
      <c r="F476" s="2024" t="s">
        <v>5982</v>
      </c>
      <c r="G476" s="2024">
        <v>10</v>
      </c>
      <c r="H476" s="2399" t="s">
        <v>995</v>
      </c>
      <c r="I476" s="186"/>
      <c r="J476" s="187"/>
      <c r="K476" s="186"/>
      <c r="L476" s="186"/>
      <c r="M476" s="186"/>
      <c r="N476" s="186"/>
      <c r="O476" s="186"/>
      <c r="P476" s="186"/>
      <c r="Q476" s="186"/>
      <c r="R476" s="186"/>
      <c r="S476" s="186"/>
      <c r="T476" s="186"/>
    </row>
    <row r="477" spans="1:20" s="188" customFormat="1">
      <c r="A477" s="2013">
        <v>2023</v>
      </c>
      <c r="B477" s="2014" t="s">
        <v>91</v>
      </c>
      <c r="C477" s="2092" t="s">
        <v>103</v>
      </c>
      <c r="D477" s="2092" t="s">
        <v>5476</v>
      </c>
      <c r="E477" s="2023">
        <v>44968</v>
      </c>
      <c r="F477" s="2024" t="s">
        <v>5982</v>
      </c>
      <c r="G477" s="2024">
        <v>0</v>
      </c>
      <c r="H477" s="2399" t="s">
        <v>670</v>
      </c>
      <c r="I477" s="2"/>
      <c r="J477" s="187"/>
      <c r="K477" s="186"/>
      <c r="L477" s="186"/>
      <c r="M477" s="186"/>
      <c r="N477" s="186"/>
      <c r="O477" s="186"/>
      <c r="P477" s="186"/>
      <c r="Q477" s="186"/>
      <c r="R477" s="186"/>
      <c r="S477" s="186"/>
      <c r="T477" s="186"/>
    </row>
    <row r="478" spans="1:20" s="188" customFormat="1">
      <c r="A478" s="2013">
        <v>2023</v>
      </c>
      <c r="B478" s="2014" t="s">
        <v>91</v>
      </c>
      <c r="C478" s="2092" t="s">
        <v>103</v>
      </c>
      <c r="D478" s="2092" t="s">
        <v>252</v>
      </c>
      <c r="E478" s="2023">
        <v>44990</v>
      </c>
      <c r="F478" s="2024" t="s">
        <v>6116</v>
      </c>
      <c r="G478" s="2024">
        <v>7</v>
      </c>
      <c r="H478" s="2399" t="s">
        <v>5827</v>
      </c>
      <c r="I478" s="2"/>
      <c r="J478" s="187"/>
      <c r="K478" s="186"/>
      <c r="L478" s="186"/>
      <c r="M478" s="186"/>
      <c r="N478" s="186"/>
      <c r="O478" s="186"/>
      <c r="P478" s="186"/>
      <c r="Q478" s="186"/>
      <c r="R478" s="186"/>
      <c r="S478" s="186"/>
      <c r="T478" s="186"/>
    </row>
    <row r="479" spans="1:20" s="188" customFormat="1">
      <c r="A479" s="2013">
        <v>2023</v>
      </c>
      <c r="B479" s="2014" t="s">
        <v>91</v>
      </c>
      <c r="C479" s="2092" t="s">
        <v>103</v>
      </c>
      <c r="D479" s="2092" t="s">
        <v>252</v>
      </c>
      <c r="E479" s="2023">
        <v>44990</v>
      </c>
      <c r="F479" s="2024" t="s">
        <v>6416</v>
      </c>
      <c r="G479" s="2024">
        <v>10</v>
      </c>
      <c r="H479" s="2399" t="s">
        <v>5870</v>
      </c>
      <c r="I479" s="2"/>
      <c r="J479" s="187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</row>
    <row r="480" spans="1:20" s="188" customFormat="1">
      <c r="A480" s="2013">
        <v>2023</v>
      </c>
      <c r="B480" s="2014" t="s">
        <v>91</v>
      </c>
      <c r="C480" s="2092" t="s">
        <v>103</v>
      </c>
      <c r="D480" s="2092" t="s">
        <v>252</v>
      </c>
      <c r="E480" s="2023">
        <v>44990</v>
      </c>
      <c r="F480" s="2024" t="s">
        <v>6417</v>
      </c>
      <c r="G480" s="2024">
        <v>10</v>
      </c>
      <c r="H480" s="2399" t="s">
        <v>5876</v>
      </c>
      <c r="I480" s="2"/>
      <c r="J480" s="187"/>
      <c r="K480" s="186"/>
      <c r="L480" s="186"/>
      <c r="M480" s="186"/>
      <c r="N480" s="186"/>
      <c r="O480" s="186"/>
      <c r="P480" s="186"/>
      <c r="Q480" s="186"/>
      <c r="R480" s="186"/>
      <c r="S480" s="186"/>
      <c r="T480" s="186"/>
    </row>
    <row r="481" spans="1:20" s="188" customFormat="1">
      <c r="A481" s="2013">
        <v>2023</v>
      </c>
      <c r="B481" s="2014" t="s">
        <v>91</v>
      </c>
      <c r="C481" s="2092" t="s">
        <v>103</v>
      </c>
      <c r="D481" s="2092" t="s">
        <v>252</v>
      </c>
      <c r="E481" s="2023">
        <v>44990</v>
      </c>
      <c r="F481" s="2024" t="s">
        <v>6418</v>
      </c>
      <c r="G481" s="2024">
        <v>10</v>
      </c>
      <c r="H481" s="2399" t="s">
        <v>5889</v>
      </c>
      <c r="I481" s="2"/>
      <c r="J481" s="187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</row>
    <row r="482" spans="1:20" s="188" customFormat="1">
      <c r="A482" s="2013">
        <v>2023</v>
      </c>
      <c r="B482" s="2014" t="s">
        <v>91</v>
      </c>
      <c r="C482" s="2092" t="s">
        <v>103</v>
      </c>
      <c r="D482" s="2092" t="s">
        <v>252</v>
      </c>
      <c r="E482" s="2023">
        <v>44990</v>
      </c>
      <c r="F482" s="2024" t="s">
        <v>6419</v>
      </c>
      <c r="G482" s="2024">
        <v>7</v>
      </c>
      <c r="H482" s="2399" t="s">
        <v>5891</v>
      </c>
      <c r="I482" s="2"/>
      <c r="J482" s="187"/>
      <c r="K482" s="186"/>
      <c r="L482" s="186"/>
      <c r="M482" s="186"/>
      <c r="N482" s="186"/>
      <c r="O482" s="186"/>
      <c r="P482" s="186"/>
      <c r="Q482" s="186"/>
      <c r="R482" s="186"/>
      <c r="S482" s="186"/>
      <c r="T482" s="186"/>
    </row>
    <row r="483" spans="1:20" s="188" customFormat="1">
      <c r="A483" s="2013">
        <v>2023</v>
      </c>
      <c r="B483" s="2014" t="s">
        <v>91</v>
      </c>
      <c r="C483" s="2092" t="s">
        <v>103</v>
      </c>
      <c r="D483" s="2092" t="s">
        <v>252</v>
      </c>
      <c r="E483" s="2023">
        <v>44990</v>
      </c>
      <c r="F483" s="2024" t="s">
        <v>5982</v>
      </c>
      <c r="G483" s="2024">
        <v>10</v>
      </c>
      <c r="H483" s="2399" t="s">
        <v>5892</v>
      </c>
      <c r="I483" s="2"/>
      <c r="J483" s="187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</row>
    <row r="484" spans="1:20" s="188" customFormat="1">
      <c r="A484" s="2013">
        <v>2023</v>
      </c>
      <c r="B484" s="2014" t="s">
        <v>91</v>
      </c>
      <c r="C484" s="2092" t="s">
        <v>103</v>
      </c>
      <c r="D484" s="2092" t="s">
        <v>252</v>
      </c>
      <c r="E484" s="2023">
        <v>44990</v>
      </c>
      <c r="F484" s="2024" t="s">
        <v>6420</v>
      </c>
      <c r="G484" s="2024">
        <v>7</v>
      </c>
      <c r="H484" s="2399" t="s">
        <v>5911</v>
      </c>
      <c r="I484" s="2"/>
      <c r="J484" s="187"/>
      <c r="K484" s="186"/>
      <c r="L484" s="186"/>
      <c r="M484" s="186"/>
      <c r="N484" s="186"/>
      <c r="O484" s="186"/>
      <c r="P484" s="186"/>
      <c r="Q484" s="186"/>
      <c r="R484" s="186"/>
      <c r="S484" s="186"/>
      <c r="T484" s="186"/>
    </row>
    <row r="485" spans="1:20" s="188" customFormat="1">
      <c r="A485" s="2013">
        <v>2023</v>
      </c>
      <c r="B485" s="2014" t="s">
        <v>91</v>
      </c>
      <c r="C485" s="2092" t="s">
        <v>103</v>
      </c>
      <c r="D485" s="2092" t="s">
        <v>252</v>
      </c>
      <c r="E485" s="2023">
        <v>44990</v>
      </c>
      <c r="F485" s="2024" t="s">
        <v>6421</v>
      </c>
      <c r="G485" s="2024">
        <v>3</v>
      </c>
      <c r="H485" s="2399" t="s">
        <v>5909</v>
      </c>
      <c r="I485" s="2"/>
      <c r="J485" s="187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</row>
    <row r="486" spans="1:20" s="188" customFormat="1">
      <c r="A486" s="2013">
        <v>2023</v>
      </c>
      <c r="B486" s="2014" t="s">
        <v>91</v>
      </c>
      <c r="C486" s="2092" t="s">
        <v>103</v>
      </c>
      <c r="D486" s="2092" t="s">
        <v>5683</v>
      </c>
      <c r="E486" s="2023">
        <v>45074</v>
      </c>
      <c r="F486" s="2024" t="s">
        <v>6580</v>
      </c>
      <c r="G486" s="2024">
        <v>10</v>
      </c>
      <c r="H486" s="2399" t="s">
        <v>6077</v>
      </c>
      <c r="I486" s="2"/>
      <c r="J486" s="187"/>
      <c r="K486" s="186"/>
      <c r="L486" s="186"/>
      <c r="M486" s="186"/>
      <c r="N486" s="186"/>
      <c r="O486" s="186"/>
      <c r="P486" s="186"/>
      <c r="Q486" s="186"/>
      <c r="R486" s="186"/>
      <c r="S486" s="186"/>
      <c r="T486" s="186"/>
    </row>
    <row r="487" spans="1:20" s="188" customFormat="1">
      <c r="A487" s="2013">
        <v>2023</v>
      </c>
      <c r="B487" s="2014" t="s">
        <v>91</v>
      </c>
      <c r="C487" s="2092" t="s">
        <v>103</v>
      </c>
      <c r="D487" s="2092" t="s">
        <v>5683</v>
      </c>
      <c r="E487" s="2023">
        <v>45074</v>
      </c>
      <c r="F487" s="2024" t="s">
        <v>6343</v>
      </c>
      <c r="G487" s="2024">
        <v>10</v>
      </c>
      <c r="H487" s="2399" t="s">
        <v>6094</v>
      </c>
      <c r="I487" s="2"/>
      <c r="J487" s="187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</row>
    <row r="488" spans="1:20" s="188" customFormat="1">
      <c r="A488" s="2013">
        <v>2023</v>
      </c>
      <c r="B488" s="2014" t="s">
        <v>91</v>
      </c>
      <c r="C488" s="2092" t="s">
        <v>103</v>
      </c>
      <c r="D488" s="2092" t="s">
        <v>6589</v>
      </c>
      <c r="E488" s="2023">
        <v>45080</v>
      </c>
      <c r="F488" s="2024" t="s">
        <v>6580</v>
      </c>
      <c r="G488" s="2024">
        <v>15</v>
      </c>
      <c r="H488" s="2399" t="s">
        <v>6195</v>
      </c>
      <c r="I488" s="2"/>
      <c r="J488" s="187"/>
      <c r="K488" s="186"/>
      <c r="L488" s="186"/>
      <c r="M488" s="186"/>
      <c r="N488" s="186"/>
      <c r="O488" s="186"/>
      <c r="P488" s="186"/>
      <c r="Q488" s="186"/>
      <c r="R488" s="186"/>
      <c r="S488" s="186"/>
      <c r="T488" s="186"/>
    </row>
    <row r="489" spans="1:20" s="188" customFormat="1">
      <c r="A489" s="2013">
        <v>2023</v>
      </c>
      <c r="B489" s="2014" t="s">
        <v>91</v>
      </c>
      <c r="C489" s="2092" t="s">
        <v>103</v>
      </c>
      <c r="D489" s="2092" t="s">
        <v>6589</v>
      </c>
      <c r="E489" s="2023">
        <v>45080</v>
      </c>
      <c r="F489" s="2024" t="s">
        <v>6603</v>
      </c>
      <c r="G489" s="2024">
        <v>5</v>
      </c>
      <c r="H489" s="2399" t="s">
        <v>6194</v>
      </c>
      <c r="I489" s="2"/>
      <c r="J489" s="187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</row>
    <row r="490" spans="1:20" s="188" customFormat="1">
      <c r="A490" s="2013">
        <v>2023</v>
      </c>
      <c r="B490" s="2014" t="s">
        <v>91</v>
      </c>
      <c r="C490" s="2092" t="s">
        <v>103</v>
      </c>
      <c r="D490" s="2092" t="s">
        <v>6589</v>
      </c>
      <c r="E490" s="2023">
        <v>45081</v>
      </c>
      <c r="F490" s="2024" t="s">
        <v>6343</v>
      </c>
      <c r="G490" s="2024">
        <v>15</v>
      </c>
      <c r="H490" s="2399" t="s">
        <v>6604</v>
      </c>
      <c r="I490" s="2"/>
      <c r="J490" s="187"/>
      <c r="K490" s="186"/>
      <c r="L490" s="186"/>
      <c r="M490" s="186"/>
      <c r="N490" s="186"/>
      <c r="O490" s="186"/>
      <c r="P490" s="186"/>
      <c r="Q490" s="186"/>
      <c r="R490" s="186"/>
      <c r="S490" s="186"/>
      <c r="T490" s="186"/>
    </row>
    <row r="491" spans="1:20" s="188" customFormat="1">
      <c r="A491" s="2013">
        <v>2023</v>
      </c>
      <c r="B491" s="2014" t="s">
        <v>91</v>
      </c>
      <c r="C491" s="2092" t="s">
        <v>103</v>
      </c>
      <c r="D491" s="2092" t="s">
        <v>277</v>
      </c>
      <c r="E491" s="2023">
        <v>45179</v>
      </c>
      <c r="F491" s="2024" t="s">
        <v>6692</v>
      </c>
      <c r="G491" s="2024">
        <v>7</v>
      </c>
      <c r="H491" s="2399" t="s">
        <v>974</v>
      </c>
      <c r="I491" s="2"/>
      <c r="J491" s="187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</row>
    <row r="492" spans="1:20" s="188" customFormat="1">
      <c r="A492" s="2013">
        <v>2023</v>
      </c>
      <c r="B492" s="2014" t="s">
        <v>91</v>
      </c>
      <c r="C492" s="2092" t="s">
        <v>103</v>
      </c>
      <c r="D492" s="2092" t="s">
        <v>277</v>
      </c>
      <c r="E492" s="2023">
        <v>45179</v>
      </c>
      <c r="F492" s="2024" t="s">
        <v>6693</v>
      </c>
      <c r="G492" s="2024">
        <v>3</v>
      </c>
      <c r="H492" s="2399" t="s">
        <v>1151</v>
      </c>
      <c r="I492" s="2"/>
      <c r="J492" s="187"/>
      <c r="K492" s="186"/>
      <c r="L492" s="186"/>
      <c r="M492" s="186"/>
      <c r="N492" s="186"/>
      <c r="O492" s="186"/>
      <c r="P492" s="186"/>
      <c r="Q492" s="186"/>
      <c r="R492" s="186"/>
      <c r="S492" s="186"/>
      <c r="T492" s="186"/>
    </row>
    <row r="493" spans="1:20" s="188" customFormat="1">
      <c r="A493" s="2013">
        <v>2023</v>
      </c>
      <c r="B493" s="2014" t="s">
        <v>91</v>
      </c>
      <c r="C493" s="2092" t="s">
        <v>103</v>
      </c>
      <c r="D493" s="2092" t="s">
        <v>6342</v>
      </c>
      <c r="E493" s="2023">
        <v>45228</v>
      </c>
      <c r="F493" s="2024" t="s">
        <v>6418</v>
      </c>
      <c r="G493" s="2024">
        <v>0</v>
      </c>
      <c r="H493" s="2399" t="s">
        <v>670</v>
      </c>
      <c r="I493" s="2" t="s">
        <v>234</v>
      </c>
      <c r="J493" s="187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</row>
    <row r="494" spans="1:20" s="188" customFormat="1">
      <c r="A494" s="2013">
        <v>2023</v>
      </c>
      <c r="B494" s="2014"/>
      <c r="C494" s="2092"/>
      <c r="D494" s="2092"/>
      <c r="E494" s="2023"/>
      <c r="F494" s="2024"/>
      <c r="G494" s="2024">
        <v>149</v>
      </c>
      <c r="H494" s="2399"/>
      <c r="I494" s="186"/>
      <c r="J494" s="187"/>
      <c r="K494" s="186"/>
      <c r="L494" s="186"/>
      <c r="M494" s="186"/>
      <c r="N494" s="186"/>
      <c r="O494" s="186"/>
      <c r="P494" s="186"/>
      <c r="Q494" s="186"/>
      <c r="R494" s="186"/>
      <c r="S494" s="186"/>
      <c r="T494" s="186"/>
    </row>
    <row r="495" spans="1:20" s="188" customFormat="1">
      <c r="A495" s="1835">
        <v>2024</v>
      </c>
      <c r="B495" s="1826" t="s">
        <v>91</v>
      </c>
      <c r="C495" s="2564" t="s">
        <v>103</v>
      </c>
      <c r="D495" s="2564" t="s">
        <v>5476</v>
      </c>
      <c r="E495" s="2565">
        <v>45332</v>
      </c>
      <c r="F495" s="2566" t="s">
        <v>6804</v>
      </c>
      <c r="G495" s="2566">
        <v>5</v>
      </c>
      <c r="H495" s="2578" t="s">
        <v>5744</v>
      </c>
      <c r="I495" s="186"/>
      <c r="J495" s="187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</row>
    <row r="496" spans="1:20" s="188" customFormat="1">
      <c r="A496" s="1835">
        <v>2024</v>
      </c>
      <c r="B496" s="1826" t="s">
        <v>91</v>
      </c>
      <c r="C496" s="2564" t="s">
        <v>103</v>
      </c>
      <c r="D496" s="2564" t="s">
        <v>5476</v>
      </c>
      <c r="E496" s="2565">
        <v>45332</v>
      </c>
      <c r="F496" s="2566" t="s">
        <v>6804</v>
      </c>
      <c r="G496" s="2566">
        <v>5</v>
      </c>
      <c r="H496" s="2578" t="s">
        <v>244</v>
      </c>
      <c r="I496" s="186"/>
      <c r="J496" s="187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</row>
    <row r="497" spans="1:20" s="188" customFormat="1">
      <c r="A497" s="1835">
        <v>2024</v>
      </c>
      <c r="B497" s="1826" t="s">
        <v>91</v>
      </c>
      <c r="C497" s="2564" t="s">
        <v>103</v>
      </c>
      <c r="D497" s="2564" t="s">
        <v>252</v>
      </c>
      <c r="E497" s="2565">
        <v>45354</v>
      </c>
      <c r="F497" s="2566" t="s">
        <v>6416</v>
      </c>
      <c r="G497" s="2566">
        <v>7</v>
      </c>
      <c r="H497" s="2578" t="s">
        <v>5871</v>
      </c>
      <c r="I497" s="186"/>
      <c r="J497" s="187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</row>
    <row r="498" spans="1:20" s="188" customFormat="1">
      <c r="A498" s="1835">
        <v>2024</v>
      </c>
      <c r="B498" s="1826" t="s">
        <v>91</v>
      </c>
      <c r="C498" s="2564" t="s">
        <v>103</v>
      </c>
      <c r="D498" s="2564" t="s">
        <v>252</v>
      </c>
      <c r="E498" s="2565">
        <v>45354</v>
      </c>
      <c r="F498" s="2566" t="s">
        <v>6418</v>
      </c>
      <c r="G498" s="2566">
        <v>7</v>
      </c>
      <c r="H498" s="2578" t="s">
        <v>5891</v>
      </c>
      <c r="I498" s="186"/>
      <c r="J498" s="187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</row>
    <row r="499" spans="1:20" s="188" customFormat="1">
      <c r="A499" s="1835">
        <v>2024</v>
      </c>
      <c r="B499" s="1826" t="s">
        <v>91</v>
      </c>
      <c r="C499" s="2564" t="s">
        <v>103</v>
      </c>
      <c r="D499" s="2564" t="s">
        <v>252</v>
      </c>
      <c r="E499" s="2565">
        <v>45354</v>
      </c>
      <c r="F499" s="2566" t="s">
        <v>6343</v>
      </c>
      <c r="G499" s="2566">
        <v>3</v>
      </c>
      <c r="H499" s="2578" t="s">
        <v>5890</v>
      </c>
      <c r="I499" s="186"/>
      <c r="J499" s="187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</row>
    <row r="500" spans="1:20" s="188" customFormat="1">
      <c r="A500" s="1835">
        <v>2024</v>
      </c>
      <c r="B500" s="1826"/>
      <c r="C500" s="2564"/>
      <c r="D500" s="2564"/>
      <c r="E500" s="2565"/>
      <c r="F500" s="2566"/>
      <c r="G500" s="2566">
        <v>27</v>
      </c>
      <c r="H500" s="2578"/>
      <c r="I500" s="186"/>
      <c r="J500" s="187"/>
      <c r="K500" s="186"/>
      <c r="L500" s="186"/>
      <c r="M500" s="186"/>
      <c r="N500" s="186"/>
      <c r="O500" s="186"/>
      <c r="P500" s="186"/>
      <c r="Q500" s="186"/>
      <c r="R500" s="186"/>
      <c r="S500" s="186"/>
      <c r="T500" s="186"/>
    </row>
    <row r="501" spans="1:20">
      <c r="A501" s="2425" t="s">
        <v>46</v>
      </c>
      <c r="B501" s="2402"/>
      <c r="C501" s="2426" t="s">
        <v>688</v>
      </c>
      <c r="D501" s="2402"/>
      <c r="E501" s="2427"/>
      <c r="F501" s="2406"/>
      <c r="G501" s="2406">
        <v>237</v>
      </c>
      <c r="H501" s="2544"/>
      <c r="I501" s="1409"/>
      <c r="J501" s="93"/>
    </row>
    <row r="502" spans="1:20">
      <c r="A502" s="178"/>
      <c r="B502" s="154"/>
      <c r="C502" s="155"/>
      <c r="D502" s="154"/>
      <c r="E502" s="1677"/>
      <c r="F502" s="153"/>
      <c r="G502" s="153"/>
      <c r="H502" s="157"/>
      <c r="I502" s="1409"/>
      <c r="J502" s="93"/>
    </row>
    <row r="503" spans="1:20">
      <c r="A503" s="1831">
        <v>2022</v>
      </c>
      <c r="B503" s="1827" t="s">
        <v>129</v>
      </c>
      <c r="C503" s="1827" t="s">
        <v>5775</v>
      </c>
      <c r="D503" s="1827" t="s">
        <v>5476</v>
      </c>
      <c r="E503" s="1829">
        <v>44604</v>
      </c>
      <c r="F503" s="1843" t="s">
        <v>5776</v>
      </c>
      <c r="G503" s="1831">
        <v>5</v>
      </c>
      <c r="H503" s="1832" t="s">
        <v>305</v>
      </c>
      <c r="I503" s="1409"/>
    </row>
    <row r="504" spans="1:20">
      <c r="A504" s="1831">
        <v>2022</v>
      </c>
      <c r="B504" s="1827" t="s">
        <v>129</v>
      </c>
      <c r="C504" s="1827" t="s">
        <v>5775</v>
      </c>
      <c r="D504" s="1827" t="s">
        <v>406</v>
      </c>
      <c r="E504" s="1829">
        <v>44612</v>
      </c>
      <c r="F504" s="1843" t="s">
        <v>5776</v>
      </c>
      <c r="G504" s="1831">
        <v>5</v>
      </c>
      <c r="H504" s="1832" t="s">
        <v>305</v>
      </c>
      <c r="I504" s="1409"/>
    </row>
    <row r="505" spans="1:20">
      <c r="A505" s="1831">
        <v>2022</v>
      </c>
      <c r="B505" s="1827"/>
      <c r="C505" s="1827"/>
      <c r="D505" s="1827"/>
      <c r="E505" s="1829"/>
      <c r="F505" s="1843"/>
      <c r="G505" s="1831">
        <v>10</v>
      </c>
      <c r="H505" s="1832"/>
      <c r="I505" s="1409"/>
    </row>
    <row r="506" spans="1:20">
      <c r="A506" s="2425" t="s">
        <v>46</v>
      </c>
      <c r="B506" s="2402"/>
      <c r="C506" s="2460" t="s">
        <v>693</v>
      </c>
      <c r="D506" s="2402"/>
      <c r="E506" s="2427"/>
      <c r="F506" s="2406"/>
      <c r="G506" s="2517">
        <v>10</v>
      </c>
      <c r="H506" s="2544"/>
      <c r="I506" s="1409"/>
      <c r="J506" s="93"/>
    </row>
    <row r="507" spans="1:20">
      <c r="A507" s="302"/>
      <c r="B507" s="303"/>
      <c r="C507" s="303"/>
      <c r="D507" s="303"/>
      <c r="E507" s="1698"/>
      <c r="F507" s="1722"/>
      <c r="G507" s="306"/>
      <c r="H507" s="655"/>
      <c r="I507" s="1409"/>
      <c r="J507" s="93"/>
    </row>
    <row r="508" spans="1:20" s="188" customFormat="1">
      <c r="A508" s="1835">
        <v>2024</v>
      </c>
      <c r="B508" s="1826" t="s">
        <v>91</v>
      </c>
      <c r="C508" s="1841" t="s">
        <v>174</v>
      </c>
      <c r="D508" s="1826" t="s">
        <v>252</v>
      </c>
      <c r="E508" s="1837">
        <v>45354</v>
      </c>
      <c r="F508" s="1838" t="s">
        <v>6132</v>
      </c>
      <c r="G508" s="1842">
        <v>10</v>
      </c>
      <c r="H508" s="1839" t="s">
        <v>5844</v>
      </c>
      <c r="I508" s="1409"/>
      <c r="J508" s="186"/>
      <c r="K508" s="186"/>
      <c r="L508" s="186"/>
      <c r="M508" s="186"/>
      <c r="N508" s="186"/>
      <c r="O508" s="186"/>
      <c r="P508" s="186"/>
      <c r="Q508" s="186"/>
      <c r="R508" s="186"/>
      <c r="S508" s="186"/>
      <c r="T508" s="186"/>
    </row>
    <row r="509" spans="1:20" s="188" customFormat="1">
      <c r="A509" s="1835">
        <v>2024</v>
      </c>
      <c r="B509" s="1826"/>
      <c r="C509" s="1841"/>
      <c r="D509" s="1826"/>
      <c r="E509" s="1837"/>
      <c r="F509" s="1838"/>
      <c r="G509" s="1842">
        <v>10</v>
      </c>
      <c r="H509" s="1839"/>
      <c r="I509" s="1409"/>
      <c r="J509" s="186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</row>
    <row r="510" spans="1:20">
      <c r="A510" s="2425" t="s">
        <v>46</v>
      </c>
      <c r="B510" s="2402"/>
      <c r="C510" s="2426" t="s">
        <v>714</v>
      </c>
      <c r="D510" s="2402"/>
      <c r="E510" s="2427"/>
      <c r="F510" s="2406"/>
      <c r="G510" s="2406">
        <v>10</v>
      </c>
      <c r="H510" s="2544"/>
      <c r="I510" s="1409"/>
      <c r="J510" s="93"/>
    </row>
    <row r="511" spans="1:20">
      <c r="A511" s="178"/>
      <c r="B511" s="154"/>
      <c r="C511" s="155"/>
      <c r="D511" s="154"/>
      <c r="E511" s="1677"/>
      <c r="F511" s="153"/>
      <c r="G511" s="153"/>
      <c r="H511" s="157"/>
      <c r="I511" s="1409"/>
      <c r="J511" s="93"/>
    </row>
    <row r="512" spans="1:20">
      <c r="A512" s="2013">
        <v>2023</v>
      </c>
      <c r="B512" s="2014" t="s">
        <v>91</v>
      </c>
      <c r="C512" s="2019" t="s">
        <v>1527</v>
      </c>
      <c r="D512" s="2014" t="s">
        <v>252</v>
      </c>
      <c r="E512" s="2016">
        <v>44990</v>
      </c>
      <c r="F512" s="2017" t="s">
        <v>6467</v>
      </c>
      <c r="G512" s="2017">
        <v>10</v>
      </c>
      <c r="H512" s="2018" t="s">
        <v>5882</v>
      </c>
      <c r="I512" s="1857"/>
      <c r="J512" s="93"/>
    </row>
    <row r="513" spans="1:10">
      <c r="A513" s="2013">
        <v>2023</v>
      </c>
      <c r="B513" s="2014"/>
      <c r="C513" s="2019"/>
      <c r="D513" s="2408"/>
      <c r="E513" s="2436"/>
      <c r="F513" s="2124"/>
      <c r="G513" s="2017">
        <v>10</v>
      </c>
      <c r="H513" s="2437"/>
      <c r="I513" s="1857"/>
      <c r="J513" s="93"/>
    </row>
    <row r="514" spans="1:10">
      <c r="A514" s="1835">
        <v>2024</v>
      </c>
      <c r="B514" s="1826" t="s">
        <v>164</v>
      </c>
      <c r="C514" s="1836" t="s">
        <v>1527</v>
      </c>
      <c r="D514" s="2560"/>
      <c r="E514" s="2561"/>
      <c r="F514" s="2562"/>
      <c r="G514" s="1838">
        <v>0</v>
      </c>
      <c r="H514" s="2563"/>
      <c r="I514" s="1857"/>
      <c r="J514" s="93"/>
    </row>
    <row r="515" spans="1:10">
      <c r="A515" s="1835">
        <v>2024</v>
      </c>
      <c r="B515" s="1826"/>
      <c r="C515" s="1836"/>
      <c r="D515" s="2560"/>
      <c r="E515" s="2561"/>
      <c r="F515" s="2562"/>
      <c r="G515" s="1838">
        <v>0</v>
      </c>
      <c r="H515" s="2563"/>
      <c r="I515" s="1857"/>
      <c r="J515" s="93"/>
    </row>
    <row r="516" spans="1:10">
      <c r="A516" s="2425" t="s">
        <v>46</v>
      </c>
      <c r="B516" s="2402"/>
      <c r="C516" s="2426" t="s">
        <v>2034</v>
      </c>
      <c r="D516" s="2402"/>
      <c r="E516" s="2427"/>
      <c r="F516" s="2406"/>
      <c r="G516" s="2406">
        <v>10</v>
      </c>
      <c r="H516" s="2456"/>
      <c r="I516" s="1409"/>
      <c r="J516" s="93"/>
    </row>
    <row r="517" spans="1:10">
      <c r="A517" s="147"/>
      <c r="C517" s="72"/>
      <c r="E517" s="1673"/>
      <c r="F517" s="133"/>
      <c r="G517" s="133"/>
      <c r="I517" s="1409"/>
      <c r="J517" s="93"/>
    </row>
    <row r="518" spans="1:10">
      <c r="A518" s="2013">
        <v>2023</v>
      </c>
      <c r="B518" s="2014" t="s">
        <v>53</v>
      </c>
      <c r="C518" s="2015" t="s">
        <v>6497</v>
      </c>
      <c r="D518" s="2014" t="s">
        <v>5456</v>
      </c>
      <c r="E518" s="2016">
        <v>45018</v>
      </c>
      <c r="F518" s="2017" t="s">
        <v>6498</v>
      </c>
      <c r="G518" s="2017">
        <v>5</v>
      </c>
      <c r="H518" s="2018" t="s">
        <v>309</v>
      </c>
      <c r="I518" s="1409"/>
      <c r="J518" s="93"/>
    </row>
    <row r="519" spans="1:10">
      <c r="A519" s="2013">
        <v>2023</v>
      </c>
      <c r="B519" s="2014"/>
      <c r="C519" s="2015"/>
      <c r="D519" s="2014"/>
      <c r="E519" s="2016"/>
      <c r="F519" s="2017"/>
      <c r="G519" s="2017">
        <v>5</v>
      </c>
      <c r="H519" s="2018"/>
      <c r="I519" s="1409"/>
      <c r="J519" s="93"/>
    </row>
    <row r="520" spans="1:10">
      <c r="A520" s="2425" t="s">
        <v>46</v>
      </c>
      <c r="B520" s="2402"/>
      <c r="C520" s="2460" t="s">
        <v>6496</v>
      </c>
      <c r="D520" s="2401"/>
      <c r="E520" s="2404"/>
      <c r="F520" s="2461"/>
      <c r="G520" s="2406">
        <v>5</v>
      </c>
      <c r="H520" s="2407"/>
      <c r="I520" s="1409"/>
      <c r="J520" s="93"/>
    </row>
    <row r="521" spans="1:10">
      <c r="A521" s="147"/>
      <c r="C521" s="72"/>
      <c r="E521" s="1673"/>
      <c r="F521" s="133"/>
      <c r="G521" s="133"/>
      <c r="I521" s="1409"/>
      <c r="J521" s="93"/>
    </row>
    <row r="522" spans="1:10">
      <c r="A522" s="1833">
        <v>2022</v>
      </c>
      <c r="B522" s="1827" t="s">
        <v>91</v>
      </c>
      <c r="C522" s="1877" t="s">
        <v>123</v>
      </c>
      <c r="D522" s="1827" t="s">
        <v>252</v>
      </c>
      <c r="E522" s="1829">
        <v>44626</v>
      </c>
      <c r="F522" s="1831" t="s">
        <v>5918</v>
      </c>
      <c r="G522" s="1831">
        <v>10</v>
      </c>
      <c r="H522" s="1832" t="s">
        <v>5826</v>
      </c>
      <c r="I522" s="1409"/>
      <c r="J522" s="93"/>
    </row>
    <row r="523" spans="1:10">
      <c r="A523" s="1833">
        <v>2022</v>
      </c>
      <c r="B523" s="1827" t="s">
        <v>91</v>
      </c>
      <c r="C523" s="1877" t="s">
        <v>123</v>
      </c>
      <c r="D523" s="1827" t="s">
        <v>252</v>
      </c>
      <c r="E523" s="1829">
        <v>44626</v>
      </c>
      <c r="F523" s="1831" t="s">
        <v>5924</v>
      </c>
      <c r="G523" s="1831">
        <v>7</v>
      </c>
      <c r="H523" s="1832" t="s">
        <v>5833</v>
      </c>
      <c r="I523" s="1857"/>
      <c r="J523" s="93"/>
    </row>
    <row r="524" spans="1:10">
      <c r="A524" s="1833">
        <v>2022</v>
      </c>
      <c r="B524" s="1827" t="s">
        <v>91</v>
      </c>
      <c r="C524" s="1877" t="s">
        <v>123</v>
      </c>
      <c r="D524" s="1827" t="s">
        <v>252</v>
      </c>
      <c r="E524" s="1829">
        <v>44626</v>
      </c>
      <c r="F524" s="1831" t="s">
        <v>5968</v>
      </c>
      <c r="G524" s="1831">
        <v>7</v>
      </c>
      <c r="H524" s="1832" t="s">
        <v>5878</v>
      </c>
      <c r="I524" s="1857"/>
      <c r="J524" s="93"/>
    </row>
    <row r="525" spans="1:10">
      <c r="A525" s="1833">
        <v>2022</v>
      </c>
      <c r="B525" s="1827" t="s">
        <v>91</v>
      </c>
      <c r="C525" s="1877" t="s">
        <v>123</v>
      </c>
      <c r="D525" s="1827" t="s">
        <v>252</v>
      </c>
      <c r="E525" s="1829">
        <v>44626</v>
      </c>
      <c r="F525" s="1831" t="s">
        <v>5973</v>
      </c>
      <c r="G525" s="1831">
        <v>10</v>
      </c>
      <c r="H525" s="1832" t="s">
        <v>5882</v>
      </c>
      <c r="I525" s="1857"/>
      <c r="J525" s="93"/>
    </row>
    <row r="526" spans="1:10">
      <c r="A526" s="1833">
        <v>2022</v>
      </c>
      <c r="B526" s="1827" t="s">
        <v>91</v>
      </c>
      <c r="C526" s="1877" t="s">
        <v>123</v>
      </c>
      <c r="D526" s="1827" t="s">
        <v>252</v>
      </c>
      <c r="E526" s="1829">
        <v>44626</v>
      </c>
      <c r="F526" s="1831" t="s">
        <v>5997</v>
      </c>
      <c r="G526" s="1831">
        <v>10</v>
      </c>
      <c r="H526" s="1832" t="s">
        <v>5910</v>
      </c>
      <c r="I526" s="1857"/>
      <c r="J526" s="93"/>
    </row>
    <row r="527" spans="1:10">
      <c r="A527" s="1833">
        <v>2022</v>
      </c>
      <c r="B527" s="1827" t="s">
        <v>91</v>
      </c>
      <c r="C527" s="1877" t="s">
        <v>123</v>
      </c>
      <c r="D527" s="1827" t="s">
        <v>5683</v>
      </c>
      <c r="E527" s="1829">
        <v>44703</v>
      </c>
      <c r="F527" s="1831" t="s">
        <v>6207</v>
      </c>
      <c r="G527" s="1831">
        <v>7</v>
      </c>
      <c r="H527" s="1832" t="s">
        <v>6031</v>
      </c>
      <c r="I527" s="1857"/>
      <c r="J527" s="93"/>
    </row>
    <row r="528" spans="1:10">
      <c r="A528" s="1833">
        <v>2022</v>
      </c>
      <c r="B528" s="1827" t="s">
        <v>91</v>
      </c>
      <c r="C528" s="1877" t="s">
        <v>123</v>
      </c>
      <c r="D528" s="1827" t="s">
        <v>5683</v>
      </c>
      <c r="E528" s="1829">
        <v>44703</v>
      </c>
      <c r="F528" s="1831" t="s">
        <v>6208</v>
      </c>
      <c r="G528" s="1831">
        <v>7</v>
      </c>
      <c r="H528" s="1832" t="s">
        <v>6037</v>
      </c>
      <c r="I528" s="1857"/>
      <c r="J528" s="93"/>
    </row>
    <row r="529" spans="1:10">
      <c r="A529" s="1833">
        <v>2022</v>
      </c>
      <c r="B529" s="1827" t="s">
        <v>91</v>
      </c>
      <c r="C529" s="1877" t="s">
        <v>123</v>
      </c>
      <c r="D529" s="1827" t="s">
        <v>5683</v>
      </c>
      <c r="E529" s="1829">
        <v>44703</v>
      </c>
      <c r="F529" s="1831" t="s">
        <v>6133</v>
      </c>
      <c r="G529" s="1831">
        <v>10</v>
      </c>
      <c r="H529" s="1832" t="s">
        <v>6073</v>
      </c>
      <c r="I529" s="1857"/>
      <c r="J529" s="93"/>
    </row>
    <row r="530" spans="1:10">
      <c r="A530" s="1833">
        <v>2022</v>
      </c>
      <c r="B530" s="1827" t="s">
        <v>91</v>
      </c>
      <c r="C530" s="1877" t="s">
        <v>123</v>
      </c>
      <c r="D530" s="1827" t="s">
        <v>5683</v>
      </c>
      <c r="E530" s="1829">
        <v>44703</v>
      </c>
      <c r="F530" s="1831" t="s">
        <v>6134</v>
      </c>
      <c r="G530" s="1831">
        <v>3</v>
      </c>
      <c r="H530" s="1832" t="s">
        <v>6074</v>
      </c>
      <c r="I530" s="1857"/>
      <c r="J530" s="93"/>
    </row>
    <row r="531" spans="1:10">
      <c r="A531" s="1833">
        <v>2022</v>
      </c>
      <c r="B531" s="1827" t="s">
        <v>91</v>
      </c>
      <c r="C531" s="1877" t="s">
        <v>123</v>
      </c>
      <c r="D531" s="1827" t="s">
        <v>5683</v>
      </c>
      <c r="E531" s="1829">
        <v>44703</v>
      </c>
      <c r="F531" s="1831" t="s">
        <v>6215</v>
      </c>
      <c r="G531" s="1831">
        <v>7</v>
      </c>
      <c r="H531" s="1832" t="s">
        <v>6082</v>
      </c>
      <c r="I531" s="1857"/>
      <c r="J531" s="93"/>
    </row>
    <row r="532" spans="1:10">
      <c r="A532" s="1833">
        <v>2022</v>
      </c>
      <c r="B532" s="1827" t="s">
        <v>91</v>
      </c>
      <c r="C532" s="1877" t="s">
        <v>123</v>
      </c>
      <c r="D532" s="1827" t="s">
        <v>5683</v>
      </c>
      <c r="E532" s="1829">
        <v>44703</v>
      </c>
      <c r="F532" s="1831" t="s">
        <v>6135</v>
      </c>
      <c r="G532" s="1831">
        <v>10</v>
      </c>
      <c r="H532" s="1832" t="s">
        <v>6085</v>
      </c>
      <c r="I532" s="1857"/>
      <c r="J532" s="93"/>
    </row>
    <row r="533" spans="1:10">
      <c r="A533" s="1833">
        <v>2022</v>
      </c>
      <c r="B533" s="1827" t="s">
        <v>91</v>
      </c>
      <c r="C533" s="1877" t="s">
        <v>123</v>
      </c>
      <c r="D533" s="1827" t="s">
        <v>5683</v>
      </c>
      <c r="E533" s="1829">
        <v>44703</v>
      </c>
      <c r="F533" s="1831" t="s">
        <v>6136</v>
      </c>
      <c r="G533" s="1831">
        <v>7</v>
      </c>
      <c r="H533" s="1832" t="s">
        <v>6086</v>
      </c>
      <c r="I533" s="1857"/>
      <c r="J533" s="93"/>
    </row>
    <row r="534" spans="1:10">
      <c r="A534" s="1833">
        <v>2022</v>
      </c>
      <c r="B534" s="1827" t="s">
        <v>91</v>
      </c>
      <c r="C534" s="1877" t="s">
        <v>123</v>
      </c>
      <c r="D534" s="1827" t="s">
        <v>6173</v>
      </c>
      <c r="E534" s="1829">
        <v>44710</v>
      </c>
      <c r="F534" s="1831" t="s">
        <v>6133</v>
      </c>
      <c r="G534" s="1831">
        <v>15</v>
      </c>
      <c r="H534" s="1832" t="s">
        <v>6193</v>
      </c>
      <c r="I534" s="1857"/>
      <c r="J534" s="93"/>
    </row>
    <row r="535" spans="1:10">
      <c r="A535" s="1833">
        <v>2022</v>
      </c>
      <c r="B535" s="1827" t="s">
        <v>91</v>
      </c>
      <c r="C535" s="1877" t="s">
        <v>123</v>
      </c>
      <c r="D535" s="1827" t="s">
        <v>6173</v>
      </c>
      <c r="E535" s="1829">
        <v>44710</v>
      </c>
      <c r="F535" s="1831" t="s">
        <v>6135</v>
      </c>
      <c r="G535" s="1831">
        <v>15</v>
      </c>
      <c r="H535" s="1832" t="s">
        <v>6199</v>
      </c>
      <c r="I535" s="1857"/>
      <c r="J535" s="93"/>
    </row>
    <row r="536" spans="1:10">
      <c r="A536" s="1833">
        <v>2022</v>
      </c>
      <c r="B536" s="1827" t="s">
        <v>91</v>
      </c>
      <c r="C536" s="1877" t="s">
        <v>123</v>
      </c>
      <c r="D536" s="1827" t="s">
        <v>277</v>
      </c>
      <c r="E536" s="1829">
        <v>44815</v>
      </c>
      <c r="F536" s="1831" t="s">
        <v>6262</v>
      </c>
      <c r="G536" s="1831">
        <v>10</v>
      </c>
      <c r="H536" s="1832" t="s">
        <v>667</v>
      </c>
      <c r="I536" s="1857"/>
      <c r="J536" s="93"/>
    </row>
    <row r="537" spans="1:10">
      <c r="A537" s="1833">
        <v>2022</v>
      </c>
      <c r="B537" s="1827" t="s">
        <v>91</v>
      </c>
      <c r="C537" s="1877" t="s">
        <v>123</v>
      </c>
      <c r="D537" s="1827" t="s">
        <v>277</v>
      </c>
      <c r="E537" s="1829">
        <v>44815</v>
      </c>
      <c r="F537" s="1831" t="s">
        <v>6263</v>
      </c>
      <c r="G537" s="1831">
        <v>10</v>
      </c>
      <c r="H537" s="1832" t="s">
        <v>825</v>
      </c>
      <c r="I537" s="1857"/>
      <c r="J537" s="93"/>
    </row>
    <row r="538" spans="1:10">
      <c r="A538" s="1833">
        <v>2022</v>
      </c>
      <c r="B538" s="1827" t="s">
        <v>91</v>
      </c>
      <c r="C538" s="1877" t="s">
        <v>123</v>
      </c>
      <c r="D538" s="1827" t="s">
        <v>277</v>
      </c>
      <c r="E538" s="1829">
        <v>44815</v>
      </c>
      <c r="F538" s="1831" t="s">
        <v>6264</v>
      </c>
      <c r="G538" s="1831">
        <v>3</v>
      </c>
      <c r="H538" s="1832" t="s">
        <v>1010</v>
      </c>
      <c r="I538" s="1857"/>
      <c r="J538" s="93"/>
    </row>
    <row r="539" spans="1:10">
      <c r="A539" s="1833">
        <v>2022</v>
      </c>
      <c r="B539" s="1827" t="s">
        <v>91</v>
      </c>
      <c r="C539" s="1877" t="s">
        <v>123</v>
      </c>
      <c r="D539" s="1827" t="s">
        <v>277</v>
      </c>
      <c r="E539" s="1829">
        <v>44815</v>
      </c>
      <c r="F539" s="1831" t="s">
        <v>6265</v>
      </c>
      <c r="G539" s="1831">
        <v>3</v>
      </c>
      <c r="H539" s="1832" t="s">
        <v>6249</v>
      </c>
      <c r="I539" s="1857"/>
      <c r="J539" s="93"/>
    </row>
    <row r="540" spans="1:10">
      <c r="A540" s="1833">
        <v>2022</v>
      </c>
      <c r="B540" s="1827" t="s">
        <v>91</v>
      </c>
      <c r="C540" s="1877" t="s">
        <v>123</v>
      </c>
      <c r="D540" s="1827" t="s">
        <v>277</v>
      </c>
      <c r="E540" s="1829">
        <v>44815</v>
      </c>
      <c r="F540" s="1831" t="s">
        <v>6266</v>
      </c>
      <c r="G540" s="1831">
        <v>10</v>
      </c>
      <c r="H540" s="1832" t="s">
        <v>1343</v>
      </c>
      <c r="I540" s="1857"/>
      <c r="J540" s="93"/>
    </row>
    <row r="541" spans="1:10">
      <c r="A541" s="1833">
        <v>2022</v>
      </c>
      <c r="B541" s="1827" t="s">
        <v>91</v>
      </c>
      <c r="C541" s="1877" t="s">
        <v>123</v>
      </c>
      <c r="D541" s="1827" t="s">
        <v>277</v>
      </c>
      <c r="E541" s="1829">
        <v>44815</v>
      </c>
      <c r="F541" s="1831" t="s">
        <v>6267</v>
      </c>
      <c r="G541" s="1831">
        <v>7</v>
      </c>
      <c r="H541" s="1832" t="s">
        <v>993</v>
      </c>
      <c r="I541" s="1857"/>
      <c r="J541" s="93"/>
    </row>
    <row r="542" spans="1:10">
      <c r="A542" s="1833">
        <v>2022</v>
      </c>
      <c r="B542" s="1827" t="s">
        <v>91</v>
      </c>
      <c r="C542" s="1877" t="s">
        <v>123</v>
      </c>
      <c r="D542" s="1827" t="s">
        <v>277</v>
      </c>
      <c r="E542" s="1829">
        <v>44815</v>
      </c>
      <c r="F542" s="1831" t="s">
        <v>6268</v>
      </c>
      <c r="G542" s="1831">
        <v>10</v>
      </c>
      <c r="H542" s="1832" t="s">
        <v>753</v>
      </c>
      <c r="I542" s="1857"/>
      <c r="J542" s="93"/>
    </row>
    <row r="543" spans="1:10">
      <c r="A543" s="1833">
        <v>2022</v>
      </c>
      <c r="B543" s="1827" t="s">
        <v>91</v>
      </c>
      <c r="C543" s="1877" t="s">
        <v>123</v>
      </c>
      <c r="D543" s="1827" t="s">
        <v>277</v>
      </c>
      <c r="E543" s="1829">
        <v>44815</v>
      </c>
      <c r="F543" s="1831" t="s">
        <v>6269</v>
      </c>
      <c r="G543" s="1831">
        <v>3</v>
      </c>
      <c r="H543" s="1832" t="s">
        <v>339</v>
      </c>
      <c r="I543" s="1857"/>
      <c r="J543" s="93"/>
    </row>
    <row r="544" spans="1:10">
      <c r="A544" s="1833">
        <v>2022</v>
      </c>
      <c r="B544" s="1827" t="s">
        <v>91</v>
      </c>
      <c r="C544" s="1877" t="s">
        <v>123</v>
      </c>
      <c r="D544" s="1827" t="s">
        <v>277</v>
      </c>
      <c r="E544" s="1829">
        <v>44815</v>
      </c>
      <c r="F544" s="1831" t="s">
        <v>6270</v>
      </c>
      <c r="G544" s="1831">
        <v>3</v>
      </c>
      <c r="H544" s="1832" t="s">
        <v>852</v>
      </c>
      <c r="I544" s="1857"/>
      <c r="J544" s="93"/>
    </row>
    <row r="545" spans="1:10">
      <c r="A545" s="1833">
        <v>2022</v>
      </c>
      <c r="B545" s="1827" t="s">
        <v>91</v>
      </c>
      <c r="C545" s="1877" t="s">
        <v>123</v>
      </c>
      <c r="D545" s="1827" t="s">
        <v>277</v>
      </c>
      <c r="E545" s="1829">
        <v>44815</v>
      </c>
      <c r="F545" s="1831" t="s">
        <v>6271</v>
      </c>
      <c r="G545" s="1831">
        <v>7</v>
      </c>
      <c r="H545" s="1832" t="s">
        <v>948</v>
      </c>
      <c r="I545" s="1857"/>
      <c r="J545" s="93"/>
    </row>
    <row r="546" spans="1:10">
      <c r="A546" s="1833">
        <v>2022</v>
      </c>
      <c r="B546" s="1827" t="s">
        <v>91</v>
      </c>
      <c r="C546" s="1877" t="s">
        <v>123</v>
      </c>
      <c r="D546" s="1827" t="s">
        <v>277</v>
      </c>
      <c r="E546" s="1829">
        <v>44815</v>
      </c>
      <c r="F546" s="1831" t="s">
        <v>6272</v>
      </c>
      <c r="G546" s="1831">
        <v>3</v>
      </c>
      <c r="H546" s="1832" t="s">
        <v>1166</v>
      </c>
      <c r="I546" s="1857"/>
      <c r="J546" s="93"/>
    </row>
    <row r="547" spans="1:10">
      <c r="A547" s="1833">
        <v>2022</v>
      </c>
      <c r="B547" s="1827" t="s">
        <v>91</v>
      </c>
      <c r="C547" s="1877" t="s">
        <v>123</v>
      </c>
      <c r="D547" s="1827" t="s">
        <v>277</v>
      </c>
      <c r="E547" s="1829">
        <v>44815</v>
      </c>
      <c r="F547" s="1831" t="s">
        <v>6273</v>
      </c>
      <c r="G547" s="1831">
        <v>10</v>
      </c>
      <c r="H547" s="1832" t="s">
        <v>1278</v>
      </c>
      <c r="I547" s="1857"/>
      <c r="J547" s="93"/>
    </row>
    <row r="548" spans="1:10">
      <c r="A548" s="1833">
        <v>2022</v>
      </c>
      <c r="B548" s="1827" t="s">
        <v>91</v>
      </c>
      <c r="C548" s="1877" t="s">
        <v>123</v>
      </c>
      <c r="D548" s="1827" t="s">
        <v>277</v>
      </c>
      <c r="E548" s="1829">
        <v>44815</v>
      </c>
      <c r="F548" s="1831" t="s">
        <v>6274</v>
      </c>
      <c r="G548" s="1831">
        <v>7</v>
      </c>
      <c r="H548" s="1832" t="s">
        <v>622</v>
      </c>
      <c r="I548" s="1857"/>
      <c r="J548" s="93"/>
    </row>
    <row r="549" spans="1:10">
      <c r="A549" s="1833">
        <v>2022</v>
      </c>
      <c r="B549" s="1827" t="s">
        <v>91</v>
      </c>
      <c r="C549" s="1877" t="s">
        <v>123</v>
      </c>
      <c r="D549" s="1827" t="s">
        <v>277</v>
      </c>
      <c r="E549" s="1829">
        <v>44815</v>
      </c>
      <c r="F549" s="1831" t="s">
        <v>6275</v>
      </c>
      <c r="G549" s="1831">
        <v>3</v>
      </c>
      <c r="H549" s="1832" t="s">
        <v>620</v>
      </c>
      <c r="I549" s="1857"/>
      <c r="J549" s="93"/>
    </row>
    <row r="550" spans="1:10">
      <c r="A550" s="1833">
        <v>2022</v>
      </c>
      <c r="B550" s="1827"/>
      <c r="C550" s="1877"/>
      <c r="D550" s="1827"/>
      <c r="E550" s="1829"/>
      <c r="F550" s="1831"/>
      <c r="G550" s="1831">
        <v>214</v>
      </c>
      <c r="H550" s="1832"/>
      <c r="I550" s="1857"/>
      <c r="J550" s="93"/>
    </row>
    <row r="551" spans="1:10">
      <c r="A551" s="2013">
        <v>2023</v>
      </c>
      <c r="B551" s="2014" t="s">
        <v>91</v>
      </c>
      <c r="C551" s="2019" t="s">
        <v>123</v>
      </c>
      <c r="D551" s="2014" t="s">
        <v>5683</v>
      </c>
      <c r="E551" s="2016">
        <v>45074</v>
      </c>
      <c r="F551" s="2017" t="s">
        <v>6514</v>
      </c>
      <c r="G551" s="2017">
        <v>3</v>
      </c>
      <c r="H551" s="2018" t="s">
        <v>6032</v>
      </c>
      <c r="I551" s="1857"/>
      <c r="J551" s="93"/>
    </row>
    <row r="552" spans="1:10">
      <c r="A552" s="2013">
        <v>2023</v>
      </c>
      <c r="B552" s="2014" t="s">
        <v>91</v>
      </c>
      <c r="C552" s="2019" t="s">
        <v>123</v>
      </c>
      <c r="D552" s="2014" t="s">
        <v>5683</v>
      </c>
      <c r="E552" s="2016">
        <v>45074</v>
      </c>
      <c r="F552" s="2017" t="s">
        <v>6515</v>
      </c>
      <c r="G552" s="2017">
        <v>7</v>
      </c>
      <c r="H552" s="2018" t="s">
        <v>6034</v>
      </c>
      <c r="I552" s="1857"/>
      <c r="J552" s="93"/>
    </row>
    <row r="553" spans="1:10">
      <c r="A553" s="2013">
        <v>2023</v>
      </c>
      <c r="B553" s="2014" t="s">
        <v>91</v>
      </c>
      <c r="C553" s="2019" t="s">
        <v>123</v>
      </c>
      <c r="D553" s="2014" t="s">
        <v>5683</v>
      </c>
      <c r="E553" s="2016">
        <v>45074</v>
      </c>
      <c r="F553" s="2017" t="s">
        <v>6516</v>
      </c>
      <c r="G553" s="2017">
        <v>10</v>
      </c>
      <c r="H553" s="2018" t="s">
        <v>6058</v>
      </c>
      <c r="I553" s="1857"/>
      <c r="J553" s="93"/>
    </row>
    <row r="554" spans="1:10">
      <c r="A554" s="2013">
        <v>2023</v>
      </c>
      <c r="B554" s="2014" t="s">
        <v>91</v>
      </c>
      <c r="C554" s="2019" t="s">
        <v>123</v>
      </c>
      <c r="D554" s="2014" t="s">
        <v>5683</v>
      </c>
      <c r="E554" s="2016">
        <v>45074</v>
      </c>
      <c r="F554" s="2017" t="s">
        <v>6517</v>
      </c>
      <c r="G554" s="2017">
        <v>7</v>
      </c>
      <c r="H554" s="2018" t="s">
        <v>6059</v>
      </c>
      <c r="I554" s="1857"/>
      <c r="J554" s="93"/>
    </row>
    <row r="555" spans="1:10">
      <c r="A555" s="2013">
        <v>2023</v>
      </c>
      <c r="B555" s="2014" t="s">
        <v>91</v>
      </c>
      <c r="C555" s="2019" t="s">
        <v>123</v>
      </c>
      <c r="D555" s="2014" t="s">
        <v>5683</v>
      </c>
      <c r="E555" s="2016">
        <v>45074</v>
      </c>
      <c r="F555" s="2017" t="s">
        <v>6518</v>
      </c>
      <c r="G555" s="2017">
        <v>10</v>
      </c>
      <c r="H555" s="2018" t="s">
        <v>6081</v>
      </c>
      <c r="I555" s="1857"/>
      <c r="J555" s="93"/>
    </row>
    <row r="556" spans="1:10">
      <c r="A556" s="2013">
        <v>2023</v>
      </c>
      <c r="B556" s="2014" t="s">
        <v>91</v>
      </c>
      <c r="C556" s="2019" t="s">
        <v>123</v>
      </c>
      <c r="D556" s="2014" t="s">
        <v>5683</v>
      </c>
      <c r="E556" s="2016">
        <v>45074</v>
      </c>
      <c r="F556" s="2017" t="s">
        <v>6519</v>
      </c>
      <c r="G556" s="2017">
        <v>10</v>
      </c>
      <c r="H556" s="2018" t="s">
        <v>6085</v>
      </c>
      <c r="I556" s="1857"/>
      <c r="J556" s="93"/>
    </row>
    <row r="557" spans="1:10">
      <c r="A557" s="2013">
        <v>2023</v>
      </c>
      <c r="B557" s="2014" t="s">
        <v>91</v>
      </c>
      <c r="C557" s="2019" t="s">
        <v>123</v>
      </c>
      <c r="D557" s="2014" t="s">
        <v>5683</v>
      </c>
      <c r="E557" s="2016">
        <v>45074</v>
      </c>
      <c r="F557" s="2017" t="s">
        <v>6520</v>
      </c>
      <c r="G557" s="2017">
        <v>3</v>
      </c>
      <c r="H557" s="2018" t="s">
        <v>6087</v>
      </c>
      <c r="I557" s="1857"/>
      <c r="J557" s="93"/>
    </row>
    <row r="558" spans="1:10">
      <c r="A558" s="2013">
        <v>2023</v>
      </c>
      <c r="B558" s="2014" t="s">
        <v>91</v>
      </c>
      <c r="C558" s="2019" t="s">
        <v>123</v>
      </c>
      <c r="D558" s="2014" t="s">
        <v>5683</v>
      </c>
      <c r="E558" s="2016">
        <v>45074</v>
      </c>
      <c r="F558" s="2017" t="s">
        <v>6521</v>
      </c>
      <c r="G558" s="2017">
        <v>3</v>
      </c>
      <c r="H558" s="2018" t="s">
        <v>6089</v>
      </c>
      <c r="I558" s="1857"/>
      <c r="J558" s="93"/>
    </row>
    <row r="559" spans="1:10">
      <c r="A559" s="2013">
        <v>2023</v>
      </c>
      <c r="B559" s="2014" t="s">
        <v>91</v>
      </c>
      <c r="C559" s="2019" t="s">
        <v>123</v>
      </c>
      <c r="D559" s="2014" t="s">
        <v>5683</v>
      </c>
      <c r="E559" s="2016">
        <v>45074</v>
      </c>
      <c r="F559" s="2017" t="s">
        <v>6522</v>
      </c>
      <c r="G559" s="2017">
        <v>3</v>
      </c>
      <c r="H559" s="2018" t="s">
        <v>6096</v>
      </c>
      <c r="I559" s="1857"/>
      <c r="J559" s="93"/>
    </row>
    <row r="560" spans="1:10">
      <c r="A560" s="2013">
        <v>2023</v>
      </c>
      <c r="B560" s="2014" t="s">
        <v>91</v>
      </c>
      <c r="C560" s="2019" t="s">
        <v>123</v>
      </c>
      <c r="D560" s="2014" t="s">
        <v>6589</v>
      </c>
      <c r="E560" s="2016">
        <v>45080</v>
      </c>
      <c r="F560" s="2017" t="s">
        <v>6516</v>
      </c>
      <c r="G560" s="2017">
        <v>15</v>
      </c>
      <c r="H560" s="2018" t="s">
        <v>6186</v>
      </c>
      <c r="I560" s="1857"/>
      <c r="J560" s="93"/>
    </row>
    <row r="561" spans="1:10">
      <c r="A561" s="2013">
        <v>2023</v>
      </c>
      <c r="B561" s="2014" t="s">
        <v>91</v>
      </c>
      <c r="C561" s="2019" t="s">
        <v>123</v>
      </c>
      <c r="D561" s="2014" t="s">
        <v>6589</v>
      </c>
      <c r="E561" s="2016">
        <v>45080</v>
      </c>
      <c r="F561" s="2017" t="s">
        <v>6518</v>
      </c>
      <c r="G561" s="2017">
        <v>15</v>
      </c>
      <c r="H561" s="2018" t="s">
        <v>6599</v>
      </c>
      <c r="I561" s="1857"/>
      <c r="J561" s="93"/>
    </row>
    <row r="562" spans="1:10">
      <c r="A562" s="2013">
        <v>2023</v>
      </c>
      <c r="B562" s="2014" t="s">
        <v>91</v>
      </c>
      <c r="C562" s="2019" t="s">
        <v>123</v>
      </c>
      <c r="D562" s="2014" t="s">
        <v>6589</v>
      </c>
      <c r="E562" s="2016">
        <v>45081</v>
      </c>
      <c r="F562" s="2017" t="s">
        <v>6520</v>
      </c>
      <c r="G562" s="2017">
        <v>15</v>
      </c>
      <c r="H562" s="2018" t="s">
        <v>6199</v>
      </c>
      <c r="I562" s="1857"/>
      <c r="J562" s="93"/>
    </row>
    <row r="563" spans="1:10">
      <c r="A563" s="2013">
        <v>2023</v>
      </c>
      <c r="B563" s="2014" t="s">
        <v>91</v>
      </c>
      <c r="C563" s="2019" t="s">
        <v>123</v>
      </c>
      <c r="D563" s="2014" t="s">
        <v>6589</v>
      </c>
      <c r="E563" s="2016">
        <v>45081</v>
      </c>
      <c r="F563" s="2017" t="s">
        <v>6519</v>
      </c>
      <c r="G563" s="2017">
        <v>10</v>
      </c>
      <c r="H563" s="2018" t="s">
        <v>6612</v>
      </c>
      <c r="I563" s="1857"/>
      <c r="J563" s="93"/>
    </row>
    <row r="564" spans="1:10">
      <c r="A564" s="2013">
        <v>2023</v>
      </c>
      <c r="B564" s="2014" t="s">
        <v>91</v>
      </c>
      <c r="C564" s="2019" t="s">
        <v>123</v>
      </c>
      <c r="D564" s="2014" t="s">
        <v>277</v>
      </c>
      <c r="E564" s="2016">
        <v>45179</v>
      </c>
      <c r="F564" s="2017" t="s">
        <v>6639</v>
      </c>
      <c r="G564" s="2017">
        <v>10</v>
      </c>
      <c r="H564" s="2018" t="s">
        <v>910</v>
      </c>
      <c r="I564" s="1857"/>
      <c r="J564" s="93"/>
    </row>
    <row r="565" spans="1:10">
      <c r="A565" s="2013">
        <v>2023</v>
      </c>
      <c r="B565" s="2014" t="s">
        <v>91</v>
      </c>
      <c r="C565" s="2019" t="s">
        <v>123</v>
      </c>
      <c r="D565" s="2014" t="s">
        <v>277</v>
      </c>
      <c r="E565" s="2016">
        <v>45179</v>
      </c>
      <c r="F565" s="2017" t="s">
        <v>6640</v>
      </c>
      <c r="G565" s="2017">
        <v>10</v>
      </c>
      <c r="H565" s="2018" t="s">
        <v>753</v>
      </c>
      <c r="I565" s="1857"/>
      <c r="J565" s="93"/>
    </row>
    <row r="566" spans="1:10">
      <c r="A566" s="2013">
        <v>2023</v>
      </c>
      <c r="B566" s="2014" t="s">
        <v>91</v>
      </c>
      <c r="C566" s="2019" t="s">
        <v>123</v>
      </c>
      <c r="D566" s="2014" t="s">
        <v>277</v>
      </c>
      <c r="E566" s="2016">
        <v>45179</v>
      </c>
      <c r="F566" s="2017" t="s">
        <v>6641</v>
      </c>
      <c r="G566" s="2017">
        <v>7</v>
      </c>
      <c r="H566" s="2018" t="s">
        <v>1098</v>
      </c>
      <c r="I566" s="1857"/>
      <c r="J566" s="93"/>
    </row>
    <row r="567" spans="1:10">
      <c r="A567" s="2013">
        <v>2023</v>
      </c>
      <c r="B567" s="2014" t="s">
        <v>91</v>
      </c>
      <c r="C567" s="2019" t="s">
        <v>123</v>
      </c>
      <c r="D567" s="2014" t="s">
        <v>277</v>
      </c>
      <c r="E567" s="2016">
        <v>45179</v>
      </c>
      <c r="F567" s="2017" t="s">
        <v>6642</v>
      </c>
      <c r="G567" s="2017">
        <v>7</v>
      </c>
      <c r="H567" s="2018" t="s">
        <v>634</v>
      </c>
      <c r="I567" s="1857"/>
      <c r="J567" s="93"/>
    </row>
    <row r="568" spans="1:10">
      <c r="A568" s="2013">
        <v>2023</v>
      </c>
      <c r="B568" s="2014" t="s">
        <v>91</v>
      </c>
      <c r="C568" s="2019" t="s">
        <v>123</v>
      </c>
      <c r="D568" s="2014" t="s">
        <v>277</v>
      </c>
      <c r="E568" s="2016">
        <v>45179</v>
      </c>
      <c r="F568" s="2017" t="s">
        <v>6643</v>
      </c>
      <c r="G568" s="2017">
        <v>3</v>
      </c>
      <c r="H568" s="2018" t="s">
        <v>1168</v>
      </c>
      <c r="I568" s="1857"/>
      <c r="J568" s="93"/>
    </row>
    <row r="569" spans="1:10">
      <c r="A569" s="2013">
        <v>2023</v>
      </c>
      <c r="B569" s="2014" t="s">
        <v>91</v>
      </c>
      <c r="C569" s="2019" t="s">
        <v>123</v>
      </c>
      <c r="D569" s="2014" t="s">
        <v>277</v>
      </c>
      <c r="E569" s="2016">
        <v>45179</v>
      </c>
      <c r="F569" s="2017" t="s">
        <v>6644</v>
      </c>
      <c r="G569" s="2017">
        <v>10</v>
      </c>
      <c r="H569" s="2018" t="s">
        <v>581</v>
      </c>
      <c r="I569" s="1857"/>
      <c r="J569" s="93"/>
    </row>
    <row r="570" spans="1:10">
      <c r="A570" s="2013">
        <v>2023</v>
      </c>
      <c r="B570" s="2014" t="s">
        <v>91</v>
      </c>
      <c r="C570" s="2019" t="s">
        <v>123</v>
      </c>
      <c r="D570" s="2014" t="s">
        <v>277</v>
      </c>
      <c r="E570" s="2016">
        <v>45179</v>
      </c>
      <c r="F570" s="2017" t="s">
        <v>6645</v>
      </c>
      <c r="G570" s="2017">
        <v>7</v>
      </c>
      <c r="H570" s="2018" t="s">
        <v>1276</v>
      </c>
      <c r="I570" s="1857"/>
      <c r="J570" s="93"/>
    </row>
    <row r="571" spans="1:10">
      <c r="A571" s="2013">
        <v>2023</v>
      </c>
      <c r="B571" s="2014" t="s">
        <v>91</v>
      </c>
      <c r="C571" s="2019" t="s">
        <v>123</v>
      </c>
      <c r="D571" s="2014" t="s">
        <v>277</v>
      </c>
      <c r="E571" s="2016">
        <v>45179</v>
      </c>
      <c r="F571" s="2017" t="s">
        <v>6646</v>
      </c>
      <c r="G571" s="2017">
        <v>7</v>
      </c>
      <c r="H571" s="2018" t="s">
        <v>1170</v>
      </c>
      <c r="I571" s="1857"/>
      <c r="J571" s="93"/>
    </row>
    <row r="572" spans="1:10">
      <c r="A572" s="2013">
        <v>2023</v>
      </c>
      <c r="B572" s="2014" t="s">
        <v>91</v>
      </c>
      <c r="C572" s="2019" t="s">
        <v>123</v>
      </c>
      <c r="D572" s="2014" t="s">
        <v>277</v>
      </c>
      <c r="E572" s="2016">
        <v>45179</v>
      </c>
      <c r="F572" s="2017" t="s">
        <v>6647</v>
      </c>
      <c r="G572" s="2017">
        <v>7</v>
      </c>
      <c r="H572" s="2018" t="s">
        <v>622</v>
      </c>
      <c r="I572" s="1857"/>
      <c r="J572" s="93"/>
    </row>
    <row r="573" spans="1:10">
      <c r="A573" s="2013">
        <v>2023</v>
      </c>
      <c r="B573" s="2014" t="s">
        <v>91</v>
      </c>
      <c r="C573" s="2019" t="s">
        <v>123</v>
      </c>
      <c r="D573" s="2014" t="s">
        <v>277</v>
      </c>
      <c r="E573" s="2016">
        <v>45179</v>
      </c>
      <c r="F573" s="2017" t="s">
        <v>6648</v>
      </c>
      <c r="G573" s="2017">
        <v>3</v>
      </c>
      <c r="H573" s="2018" t="s">
        <v>620</v>
      </c>
      <c r="I573" s="1857"/>
      <c r="J573" s="93"/>
    </row>
    <row r="574" spans="1:10">
      <c r="A574" s="2013">
        <v>2023</v>
      </c>
      <c r="B574" s="1827"/>
      <c r="C574" s="1877"/>
      <c r="D574" s="1827"/>
      <c r="E574" s="1829"/>
      <c r="F574" s="1831"/>
      <c r="G574" s="2017">
        <v>182</v>
      </c>
      <c r="H574" s="1832"/>
      <c r="I574" s="1857"/>
      <c r="J574" s="93"/>
    </row>
    <row r="575" spans="1:10">
      <c r="A575" s="2425" t="s">
        <v>46</v>
      </c>
      <c r="B575" s="2402"/>
      <c r="C575" s="2426" t="s">
        <v>763</v>
      </c>
      <c r="D575" s="2402"/>
      <c r="E575" s="2427"/>
      <c r="F575" s="2406"/>
      <c r="G575" s="2406">
        <v>396</v>
      </c>
      <c r="H575" s="2544"/>
      <c r="I575" s="1409"/>
      <c r="J575" s="93"/>
    </row>
    <row r="576" spans="1:10">
      <c r="A576" s="104"/>
      <c r="D576" s="72"/>
      <c r="E576" s="1673"/>
      <c r="F576" s="87"/>
      <c r="G576" s="133"/>
      <c r="I576" s="1409"/>
      <c r="J576" s="93"/>
    </row>
    <row r="577" spans="1:10">
      <c r="A577" s="1833">
        <v>2022</v>
      </c>
      <c r="B577" s="1827" t="s">
        <v>129</v>
      </c>
      <c r="C577" s="1877" t="s">
        <v>5825</v>
      </c>
      <c r="D577" s="1827" t="s">
        <v>5446</v>
      </c>
      <c r="E577" s="1829">
        <v>44744</v>
      </c>
      <c r="F577" s="1831" t="s">
        <v>6237</v>
      </c>
      <c r="G577" s="1831">
        <v>0</v>
      </c>
      <c r="H577" s="1832" t="s">
        <v>305</v>
      </c>
      <c r="I577" s="1857" t="s">
        <v>234</v>
      </c>
      <c r="J577" s="93"/>
    </row>
    <row r="578" spans="1:10">
      <c r="A578" s="1833">
        <v>2022</v>
      </c>
      <c r="B578" s="1827" t="s">
        <v>129</v>
      </c>
      <c r="C578" s="1877" t="s">
        <v>5825</v>
      </c>
      <c r="D578" s="1827" t="s">
        <v>5446</v>
      </c>
      <c r="E578" s="1829">
        <v>44744</v>
      </c>
      <c r="F578" s="1831" t="s">
        <v>6239</v>
      </c>
      <c r="G578" s="1831">
        <v>0</v>
      </c>
      <c r="H578" s="1832" t="s">
        <v>304</v>
      </c>
      <c r="I578" s="1857" t="s">
        <v>234</v>
      </c>
      <c r="J578" s="93"/>
    </row>
    <row r="579" spans="1:10">
      <c r="A579" s="1833">
        <v>2022</v>
      </c>
      <c r="B579" s="1827"/>
      <c r="C579" s="1877"/>
      <c r="D579" s="1827"/>
      <c r="E579" s="1829"/>
      <c r="F579" s="1831"/>
      <c r="G579" s="1831">
        <v>0</v>
      </c>
      <c r="H579" s="1832"/>
      <c r="I579" s="1857"/>
      <c r="J579" s="93"/>
    </row>
    <row r="580" spans="1:10">
      <c r="A580" s="2425" t="s">
        <v>46</v>
      </c>
      <c r="B580" s="2402"/>
      <c r="C580" s="2426" t="s">
        <v>774</v>
      </c>
      <c r="D580" s="2402"/>
      <c r="E580" s="2427"/>
      <c r="F580" s="2406"/>
      <c r="G580" s="2406">
        <v>0</v>
      </c>
      <c r="H580" s="2544"/>
      <c r="I580" s="1409"/>
      <c r="J580" s="93"/>
    </row>
    <row r="581" spans="1:10">
      <c r="A581" s="278"/>
      <c r="B581" s="154"/>
      <c r="C581" s="154"/>
      <c r="D581" s="279"/>
      <c r="E581" s="1677"/>
      <c r="F581" s="280"/>
      <c r="G581" s="153"/>
      <c r="H581" s="157"/>
      <c r="I581" s="1409"/>
      <c r="J581" s="93"/>
    </row>
    <row r="582" spans="1:10">
      <c r="A582" s="2095">
        <v>2023</v>
      </c>
      <c r="B582" s="2014" t="s">
        <v>129</v>
      </c>
      <c r="C582" s="2014" t="s">
        <v>6742</v>
      </c>
      <c r="D582" s="2015" t="s">
        <v>6342</v>
      </c>
      <c r="E582" s="2016">
        <v>45228</v>
      </c>
      <c r="F582" s="2097" t="s">
        <v>6743</v>
      </c>
      <c r="G582" s="2017">
        <v>5</v>
      </c>
      <c r="H582" s="2018" t="s">
        <v>295</v>
      </c>
      <c r="I582" s="1857"/>
      <c r="J582" s="93"/>
    </row>
    <row r="583" spans="1:10">
      <c r="A583" s="2095">
        <v>2023</v>
      </c>
      <c r="B583" s="2014" t="s">
        <v>129</v>
      </c>
      <c r="C583" s="2014" t="s">
        <v>146</v>
      </c>
      <c r="D583" s="2015" t="s">
        <v>6374</v>
      </c>
      <c r="E583" s="2016">
        <v>45249</v>
      </c>
      <c r="F583" s="2097" t="s">
        <v>6757</v>
      </c>
      <c r="G583" s="2017">
        <v>5</v>
      </c>
      <c r="H583" s="2018" t="s">
        <v>305</v>
      </c>
      <c r="I583" s="1857"/>
      <c r="J583" s="93"/>
    </row>
    <row r="584" spans="1:10">
      <c r="A584" s="2095">
        <v>2023</v>
      </c>
      <c r="B584" s="2014" t="s">
        <v>129</v>
      </c>
      <c r="C584" s="2014" t="s">
        <v>146</v>
      </c>
      <c r="D584" s="2015" t="s">
        <v>6374</v>
      </c>
      <c r="E584" s="2016">
        <v>45249</v>
      </c>
      <c r="F584" s="2097" t="s">
        <v>6758</v>
      </c>
      <c r="G584" s="2017">
        <v>5</v>
      </c>
      <c r="H584" s="2018" t="s">
        <v>295</v>
      </c>
      <c r="I584" s="1857"/>
      <c r="J584" s="93"/>
    </row>
    <row r="585" spans="1:10">
      <c r="A585" s="2095">
        <v>2023</v>
      </c>
      <c r="B585" s="2014"/>
      <c r="C585" s="2014"/>
      <c r="D585" s="2015"/>
      <c r="E585" s="2016"/>
      <c r="F585" s="2097"/>
      <c r="G585" s="2017">
        <v>15</v>
      </c>
      <c r="H585" s="2018"/>
      <c r="I585" s="1857"/>
      <c r="J585" s="93"/>
    </row>
    <row r="586" spans="1:10">
      <c r="A586" s="278" t="s">
        <v>46</v>
      </c>
      <c r="B586" s="154"/>
      <c r="C586" s="154" t="s">
        <v>776</v>
      </c>
      <c r="D586" s="279"/>
      <c r="E586" s="1677"/>
      <c r="F586" s="280"/>
      <c r="G586" s="153">
        <v>15</v>
      </c>
      <c r="H586" s="157"/>
      <c r="I586" s="1857"/>
      <c r="J586" s="93"/>
    </row>
    <row r="587" spans="1:10">
      <c r="A587" s="463"/>
      <c r="B587" s="464"/>
      <c r="C587" s="464"/>
      <c r="D587" s="1998"/>
      <c r="E587" s="1992"/>
      <c r="F587" s="467"/>
      <c r="G587" s="563"/>
      <c r="H587" s="1993"/>
      <c r="I587" s="1409"/>
      <c r="J587" s="93"/>
    </row>
    <row r="588" spans="1:10">
      <c r="A588" s="1833">
        <v>2022</v>
      </c>
      <c r="B588" s="1827" t="s">
        <v>91</v>
      </c>
      <c r="C588" s="1877" t="s">
        <v>109</v>
      </c>
      <c r="D588" s="1827" t="s">
        <v>252</v>
      </c>
      <c r="E588" s="1829">
        <v>44626</v>
      </c>
      <c r="F588" s="1831" t="s">
        <v>5953</v>
      </c>
      <c r="G588" s="1831">
        <v>10</v>
      </c>
      <c r="H588" s="1832" t="s">
        <v>5861</v>
      </c>
      <c r="I588" s="1857"/>
      <c r="J588" s="93"/>
    </row>
    <row r="589" spans="1:10">
      <c r="A589" s="1833">
        <v>2022</v>
      </c>
      <c r="B589" s="1827" t="s">
        <v>91</v>
      </c>
      <c r="C589" s="1877" t="s">
        <v>109</v>
      </c>
      <c r="D589" s="1827" t="s">
        <v>252</v>
      </c>
      <c r="E589" s="1829">
        <v>44626</v>
      </c>
      <c r="F589" s="1831" t="s">
        <v>5954</v>
      </c>
      <c r="G589" s="1831">
        <v>7</v>
      </c>
      <c r="H589" s="1832" t="s">
        <v>5862</v>
      </c>
      <c r="I589" s="1857"/>
      <c r="J589" s="93"/>
    </row>
    <row r="590" spans="1:10">
      <c r="A590" s="1833">
        <v>2022</v>
      </c>
      <c r="B590" s="1827" t="s">
        <v>91</v>
      </c>
      <c r="C590" s="1877" t="s">
        <v>109</v>
      </c>
      <c r="D590" s="1827" t="s">
        <v>252</v>
      </c>
      <c r="E590" s="1829">
        <v>44626</v>
      </c>
      <c r="F590" s="1831" t="s">
        <v>5978</v>
      </c>
      <c r="G590" s="1831">
        <v>3</v>
      </c>
      <c r="H590" s="1832" t="s">
        <v>5888</v>
      </c>
      <c r="I590" s="1857"/>
      <c r="J590" s="93"/>
    </row>
    <row r="591" spans="1:10">
      <c r="A591" s="1833">
        <v>2022</v>
      </c>
      <c r="B591" s="1457"/>
      <c r="C591" s="1498"/>
      <c r="D591" s="1457"/>
      <c r="E591" s="1684"/>
      <c r="F591" s="1458"/>
      <c r="G591" s="1831">
        <v>20</v>
      </c>
      <c r="H591" s="1499"/>
      <c r="I591" s="1857"/>
      <c r="J591" s="93"/>
    </row>
    <row r="592" spans="1:10">
      <c r="A592" s="2013">
        <v>2023</v>
      </c>
      <c r="B592" s="2014" t="s">
        <v>91</v>
      </c>
      <c r="C592" s="2019" t="s">
        <v>109</v>
      </c>
      <c r="D592" s="2014" t="s">
        <v>252</v>
      </c>
      <c r="E592" s="2016">
        <v>44990</v>
      </c>
      <c r="F592" s="2017" t="s">
        <v>6452</v>
      </c>
      <c r="G592" s="2017">
        <v>10</v>
      </c>
      <c r="H592" s="2018" t="s">
        <v>5861</v>
      </c>
      <c r="I592" s="1857"/>
      <c r="J592" s="93"/>
    </row>
    <row r="593" spans="1:10">
      <c r="A593" s="2013">
        <v>2023</v>
      </c>
      <c r="B593" s="2014" t="s">
        <v>91</v>
      </c>
      <c r="C593" s="2019" t="s">
        <v>109</v>
      </c>
      <c r="D593" s="2014" t="s">
        <v>252</v>
      </c>
      <c r="E593" s="2016">
        <v>44990</v>
      </c>
      <c r="F593" s="2017" t="s">
        <v>6453</v>
      </c>
      <c r="G593" s="2017">
        <v>3</v>
      </c>
      <c r="H593" s="2018" t="s">
        <v>5863</v>
      </c>
      <c r="I593" s="1857"/>
      <c r="J593" s="93"/>
    </row>
    <row r="594" spans="1:10">
      <c r="A594" s="2013">
        <v>2023</v>
      </c>
      <c r="B594" s="2014" t="s">
        <v>91</v>
      </c>
      <c r="C594" s="2019" t="s">
        <v>109</v>
      </c>
      <c r="D594" s="2014" t="s">
        <v>252</v>
      </c>
      <c r="E594" s="2016">
        <v>44990</v>
      </c>
      <c r="F594" s="2017" t="s">
        <v>5978</v>
      </c>
      <c r="G594" s="2017">
        <v>7</v>
      </c>
      <c r="H594" s="2018" t="s">
        <v>5887</v>
      </c>
      <c r="I594" s="1857"/>
      <c r="J594" s="93"/>
    </row>
    <row r="595" spans="1:10">
      <c r="A595" s="2013">
        <v>2023</v>
      </c>
      <c r="B595" s="2014" t="s">
        <v>91</v>
      </c>
      <c r="C595" s="2019" t="s">
        <v>109</v>
      </c>
      <c r="D595" s="2014" t="s">
        <v>277</v>
      </c>
      <c r="E595" s="2016">
        <v>45179</v>
      </c>
      <c r="F595" s="2017" t="s">
        <v>6687</v>
      </c>
      <c r="G595" s="2017">
        <v>3</v>
      </c>
      <c r="H595" s="2018" t="s">
        <v>879</v>
      </c>
      <c r="I595" s="1857"/>
      <c r="J595" s="93"/>
    </row>
    <row r="596" spans="1:10">
      <c r="A596" s="2013">
        <v>2023</v>
      </c>
      <c r="B596" s="2014" t="s">
        <v>91</v>
      </c>
      <c r="C596" s="2019" t="s">
        <v>109</v>
      </c>
      <c r="D596" s="2014" t="s">
        <v>277</v>
      </c>
      <c r="E596" s="2016">
        <v>45179</v>
      </c>
      <c r="F596" s="2017" t="s">
        <v>6688</v>
      </c>
      <c r="G596" s="2017">
        <v>10</v>
      </c>
      <c r="H596" s="2018" t="s">
        <v>1105</v>
      </c>
      <c r="I596" s="1857"/>
      <c r="J596" s="93"/>
    </row>
    <row r="597" spans="1:10">
      <c r="A597" s="2013">
        <v>2023</v>
      </c>
      <c r="B597" s="2014" t="s">
        <v>91</v>
      </c>
      <c r="C597" s="2019" t="s">
        <v>109</v>
      </c>
      <c r="D597" s="2014" t="s">
        <v>277</v>
      </c>
      <c r="E597" s="2016">
        <v>45179</v>
      </c>
      <c r="F597" s="2017" t="s">
        <v>6689</v>
      </c>
      <c r="G597" s="2017">
        <v>7</v>
      </c>
      <c r="H597" s="2018" t="s">
        <v>1400</v>
      </c>
      <c r="I597" s="1857"/>
      <c r="J597" s="93"/>
    </row>
    <row r="598" spans="1:10">
      <c r="A598" s="2013">
        <v>2023</v>
      </c>
      <c r="B598" s="2014"/>
      <c r="C598" s="2019"/>
      <c r="D598" s="2014"/>
      <c r="E598" s="2016"/>
      <c r="F598" s="2017"/>
      <c r="G598" s="2017">
        <v>40</v>
      </c>
      <c r="H598" s="2018"/>
      <c r="I598" s="1857"/>
      <c r="J598" s="93"/>
    </row>
    <row r="599" spans="1:10">
      <c r="A599" s="1835">
        <v>2024</v>
      </c>
      <c r="B599" s="1826" t="s">
        <v>91</v>
      </c>
      <c r="C599" s="1836" t="s">
        <v>109</v>
      </c>
      <c r="D599" s="1826" t="s">
        <v>252</v>
      </c>
      <c r="E599" s="1837">
        <v>45354</v>
      </c>
      <c r="F599" s="1838" t="s">
        <v>6868</v>
      </c>
      <c r="G599" s="1838">
        <v>10</v>
      </c>
      <c r="H599" s="1839" t="s">
        <v>5861</v>
      </c>
      <c r="I599" s="1857"/>
      <c r="J599" s="93"/>
    </row>
    <row r="600" spans="1:10">
      <c r="A600" s="1835">
        <v>2024</v>
      </c>
      <c r="B600" s="1826"/>
      <c r="C600" s="1836"/>
      <c r="D600" s="1826"/>
      <c r="E600" s="1837"/>
      <c r="F600" s="1838"/>
      <c r="G600" s="1838">
        <v>10</v>
      </c>
      <c r="H600" s="1839"/>
      <c r="I600" s="1857"/>
      <c r="J600" s="93"/>
    </row>
    <row r="601" spans="1:10">
      <c r="A601" s="2425" t="s">
        <v>46</v>
      </c>
      <c r="B601" s="2402"/>
      <c r="C601" s="2426" t="s">
        <v>783</v>
      </c>
      <c r="D601" s="2402"/>
      <c r="E601" s="2427"/>
      <c r="F601" s="2406"/>
      <c r="G601" s="2406">
        <v>70</v>
      </c>
      <c r="H601" s="2544"/>
      <c r="I601" s="1409"/>
      <c r="J601" s="93"/>
    </row>
    <row r="602" spans="1:10">
      <c r="A602" s="147"/>
      <c r="C602" s="148"/>
      <c r="E602" s="1673"/>
      <c r="F602" s="133"/>
      <c r="G602" s="133"/>
      <c r="I602" s="1409"/>
      <c r="J602" s="93"/>
    </row>
    <row r="603" spans="1:10">
      <c r="A603" s="1831">
        <v>2022</v>
      </c>
      <c r="B603" s="1827" t="s">
        <v>164</v>
      </c>
      <c r="C603" s="1827" t="s">
        <v>202</v>
      </c>
      <c r="D603" s="1827" t="s">
        <v>5446</v>
      </c>
      <c r="E603" s="1829">
        <v>44744</v>
      </c>
      <c r="F603" s="1843" t="s">
        <v>6236</v>
      </c>
      <c r="G603" s="1831">
        <v>0</v>
      </c>
      <c r="H603" s="1832" t="s">
        <v>352</v>
      </c>
      <c r="I603" s="1857" t="s">
        <v>234</v>
      </c>
    </row>
    <row r="604" spans="1:10">
      <c r="A604" s="1831">
        <v>2022</v>
      </c>
      <c r="B604" s="1827"/>
      <c r="C604" s="1827"/>
      <c r="D604" s="1827"/>
      <c r="E604" s="1829"/>
      <c r="F604" s="1843"/>
      <c r="G604" s="1831">
        <v>0</v>
      </c>
      <c r="H604" s="1832"/>
      <c r="I604" s="1857"/>
    </row>
    <row r="605" spans="1:10">
      <c r="A605" s="2017">
        <v>2023</v>
      </c>
      <c r="B605" s="2014" t="s">
        <v>164</v>
      </c>
      <c r="C605" s="2014" t="s">
        <v>202</v>
      </c>
      <c r="D605" s="2014" t="s">
        <v>406</v>
      </c>
      <c r="E605" s="2016">
        <v>44976</v>
      </c>
      <c r="F605" s="2021" t="s">
        <v>6405</v>
      </c>
      <c r="G605" s="2017">
        <v>0</v>
      </c>
      <c r="H605" s="2018" t="s">
        <v>354</v>
      </c>
      <c r="I605" s="1857" t="s">
        <v>234</v>
      </c>
    </row>
    <row r="606" spans="1:10">
      <c r="A606" s="2017">
        <v>2023</v>
      </c>
      <c r="B606" s="2014" t="s">
        <v>164</v>
      </c>
      <c r="C606" s="2014" t="s">
        <v>202</v>
      </c>
      <c r="D606" s="2014" t="s">
        <v>252</v>
      </c>
      <c r="E606" s="2016">
        <v>44990</v>
      </c>
      <c r="F606" s="2021" t="s">
        <v>6451</v>
      </c>
      <c r="G606" s="2017">
        <v>3</v>
      </c>
      <c r="H606" s="2018" t="s">
        <v>5858</v>
      </c>
      <c r="I606" s="1857"/>
    </row>
    <row r="607" spans="1:10">
      <c r="A607" s="2017">
        <v>2023</v>
      </c>
      <c r="B607" s="2014"/>
      <c r="C607" s="2014"/>
      <c r="D607" s="2014"/>
      <c r="E607" s="2016"/>
      <c r="F607" s="2021"/>
      <c r="G607" s="2017">
        <v>3</v>
      </c>
      <c r="H607" s="2018"/>
      <c r="I607" s="1857"/>
    </row>
    <row r="608" spans="1:10">
      <c r="A608" s="1838">
        <v>2024</v>
      </c>
      <c r="B608" s="1826" t="s">
        <v>164</v>
      </c>
      <c r="C608" s="1826" t="s">
        <v>202</v>
      </c>
      <c r="D608" s="1826" t="s">
        <v>5476</v>
      </c>
      <c r="E608" s="1837">
        <v>45332</v>
      </c>
      <c r="F608" s="1845" t="s">
        <v>6405</v>
      </c>
      <c r="G608" s="1838">
        <v>0</v>
      </c>
      <c r="H608" s="1839" t="s">
        <v>354</v>
      </c>
      <c r="I608" s="1857" t="s">
        <v>234</v>
      </c>
    </row>
    <row r="609" spans="1:20">
      <c r="A609" s="1838">
        <v>2024</v>
      </c>
      <c r="B609" s="1826"/>
      <c r="C609" s="1826"/>
      <c r="D609" s="1826"/>
      <c r="E609" s="1837"/>
      <c r="F609" s="1845"/>
      <c r="G609" s="1838">
        <v>0</v>
      </c>
      <c r="H609" s="1839"/>
      <c r="I609" s="1857"/>
    </row>
    <row r="610" spans="1:20">
      <c r="A610" s="2425" t="s">
        <v>46</v>
      </c>
      <c r="B610" s="2402"/>
      <c r="C610" s="2426" t="s">
        <v>788</v>
      </c>
      <c r="D610" s="2402"/>
      <c r="E610" s="2427"/>
      <c r="F610" s="2406"/>
      <c r="G610" s="2406">
        <v>3</v>
      </c>
      <c r="H610" s="2544"/>
      <c r="I610" s="1409"/>
      <c r="J610" s="93"/>
    </row>
    <row r="611" spans="1:20">
      <c r="A611" s="147"/>
      <c r="C611" s="148"/>
      <c r="E611" s="1673"/>
      <c r="F611" s="133"/>
      <c r="G611" s="133"/>
      <c r="I611" s="1409"/>
      <c r="J611" s="93"/>
    </row>
    <row r="612" spans="1:20">
      <c r="A612" s="2013">
        <v>2023</v>
      </c>
      <c r="B612" s="2014" t="s">
        <v>53</v>
      </c>
      <c r="C612" s="2019" t="s">
        <v>6585</v>
      </c>
      <c r="D612" s="2014" t="s">
        <v>5683</v>
      </c>
      <c r="E612" s="2016">
        <v>45074</v>
      </c>
      <c r="F612" s="2017" t="s">
        <v>6586</v>
      </c>
      <c r="G612" s="2017">
        <v>7</v>
      </c>
      <c r="H612" s="2018" t="s">
        <v>6048</v>
      </c>
      <c r="I612" s="1857"/>
      <c r="J612" s="93"/>
    </row>
    <row r="613" spans="1:20">
      <c r="A613" s="2013">
        <v>2023</v>
      </c>
      <c r="B613" s="2014" t="s">
        <v>53</v>
      </c>
      <c r="C613" s="2019" t="s">
        <v>6587</v>
      </c>
      <c r="D613" s="2014" t="s">
        <v>6589</v>
      </c>
      <c r="E613" s="2016">
        <v>45081</v>
      </c>
      <c r="F613" s="2017" t="s">
        <v>6609</v>
      </c>
      <c r="G613" s="2017">
        <v>15</v>
      </c>
      <c r="H613" s="2018" t="s">
        <v>6204</v>
      </c>
      <c r="I613" s="1857"/>
      <c r="J613" s="93"/>
    </row>
    <row r="614" spans="1:20">
      <c r="A614" s="2013">
        <v>2023</v>
      </c>
      <c r="B614" s="2014" t="s">
        <v>53</v>
      </c>
      <c r="C614" s="2019" t="s">
        <v>6587</v>
      </c>
      <c r="D614" s="2014" t="s">
        <v>6374</v>
      </c>
      <c r="E614" s="2016">
        <v>45249</v>
      </c>
      <c r="F614" s="2017" t="s">
        <v>6759</v>
      </c>
      <c r="G614" s="2017">
        <v>5</v>
      </c>
      <c r="H614" s="2018" t="s">
        <v>435</v>
      </c>
      <c r="I614" s="1857"/>
      <c r="J614" s="93"/>
    </row>
    <row r="615" spans="1:20">
      <c r="A615" s="2013">
        <v>2023</v>
      </c>
      <c r="B615" s="2014" t="s">
        <v>53</v>
      </c>
      <c r="C615" s="2019" t="s">
        <v>6587</v>
      </c>
      <c r="D615" s="2014" t="s">
        <v>6374</v>
      </c>
      <c r="E615" s="2016">
        <v>45249</v>
      </c>
      <c r="F615" s="2017" t="s">
        <v>6795</v>
      </c>
      <c r="G615" s="2017">
        <v>0</v>
      </c>
      <c r="H615" s="2018" t="s">
        <v>309</v>
      </c>
      <c r="I615" s="1857" t="s">
        <v>234</v>
      </c>
      <c r="J615" s="93"/>
    </row>
    <row r="616" spans="1:20">
      <c r="A616" s="2013">
        <v>2023</v>
      </c>
      <c r="B616" s="2014" t="s">
        <v>53</v>
      </c>
      <c r="C616" s="2019" t="s">
        <v>6587</v>
      </c>
      <c r="D616" s="2014" t="s">
        <v>5446</v>
      </c>
      <c r="E616" s="2016">
        <v>45255</v>
      </c>
      <c r="F616" s="2017" t="s">
        <v>6795</v>
      </c>
      <c r="G616" s="2017">
        <v>0</v>
      </c>
      <c r="H616" s="2018" t="s">
        <v>309</v>
      </c>
      <c r="I616" s="1857" t="s">
        <v>234</v>
      </c>
      <c r="J616" s="93"/>
    </row>
    <row r="617" spans="1:20">
      <c r="A617" s="2013">
        <v>2023</v>
      </c>
      <c r="B617" s="2014"/>
      <c r="C617" s="2019"/>
      <c r="D617" s="2014"/>
      <c r="E617" s="2016"/>
      <c r="F617" s="2017"/>
      <c r="G617" s="2017">
        <v>27</v>
      </c>
      <c r="H617" s="2018"/>
      <c r="I617" s="1857"/>
      <c r="J617" s="93"/>
    </row>
    <row r="618" spans="1:20" s="123" customFormat="1">
      <c r="A618" s="2425" t="s">
        <v>46</v>
      </c>
      <c r="B618" s="2402"/>
      <c r="C618" s="2426" t="s">
        <v>6584</v>
      </c>
      <c r="D618" s="2402"/>
      <c r="E618" s="2427"/>
      <c r="F618" s="2406"/>
      <c r="G618" s="2406">
        <v>27</v>
      </c>
      <c r="H618" s="2456"/>
      <c r="I618" s="2169"/>
      <c r="J618" s="99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</row>
    <row r="619" spans="1:20">
      <c r="A619" s="147"/>
      <c r="C619" s="148"/>
      <c r="E619" s="1673"/>
      <c r="F619" s="133"/>
      <c r="G619" s="133"/>
      <c r="I619" s="1857"/>
      <c r="J619" s="93"/>
    </row>
    <row r="620" spans="1:20" s="115" customFormat="1">
      <c r="A620" s="1825">
        <v>2022</v>
      </c>
      <c r="B620" s="1827" t="s">
        <v>129</v>
      </c>
      <c r="C620" s="1827" t="s">
        <v>153</v>
      </c>
      <c r="D620" s="1834" t="s">
        <v>5683</v>
      </c>
      <c r="E620" s="1829">
        <v>44703</v>
      </c>
      <c r="F620" s="1831" t="s">
        <v>6137</v>
      </c>
      <c r="G620" s="1830">
        <v>7</v>
      </c>
      <c r="H620" s="1832" t="s">
        <v>6098</v>
      </c>
      <c r="I620" s="1925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</row>
    <row r="621" spans="1:20" s="115" customFormat="1">
      <c r="A621" s="1825">
        <v>2022</v>
      </c>
      <c r="B621" s="1827"/>
      <c r="C621" s="1827"/>
      <c r="D621" s="1834"/>
      <c r="E621" s="1829"/>
      <c r="F621" s="1831"/>
      <c r="G621" s="1830">
        <v>7</v>
      </c>
      <c r="H621" s="1832"/>
      <c r="I621" s="1925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</row>
    <row r="622" spans="1:20" s="115" customFormat="1">
      <c r="A622" s="2095">
        <v>2023</v>
      </c>
      <c r="B622" s="2014" t="s">
        <v>129</v>
      </c>
      <c r="C622" s="2014" t="s">
        <v>153</v>
      </c>
      <c r="D622" s="2015" t="s">
        <v>252</v>
      </c>
      <c r="E622" s="2016">
        <v>44990</v>
      </c>
      <c r="F622" s="2017" t="s">
        <v>6137</v>
      </c>
      <c r="G622" s="2097">
        <v>3</v>
      </c>
      <c r="H622" s="2018" t="s">
        <v>5894</v>
      </c>
      <c r="I622" s="1925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</row>
    <row r="623" spans="1:20" s="115" customFormat="1">
      <c r="A623" s="2095">
        <v>2023</v>
      </c>
      <c r="B623" s="2014"/>
      <c r="C623" s="2014"/>
      <c r="D623" s="2015"/>
      <c r="E623" s="2016"/>
      <c r="F623" s="2017"/>
      <c r="G623" s="2097">
        <v>3</v>
      </c>
      <c r="H623" s="2018"/>
      <c r="I623" s="1925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</row>
    <row r="624" spans="1:20">
      <c r="A624" s="2400" t="s">
        <v>46</v>
      </c>
      <c r="B624" s="2402"/>
      <c r="C624" s="2402" t="s">
        <v>790</v>
      </c>
      <c r="D624" s="2460"/>
      <c r="E624" s="2427"/>
      <c r="F624" s="2406"/>
      <c r="G624" s="2517">
        <v>10</v>
      </c>
      <c r="H624" s="2544"/>
      <c r="I624" s="1409"/>
      <c r="J624" s="2"/>
    </row>
    <row r="625" spans="1:20">
      <c r="A625" s="104"/>
      <c r="D625" s="72"/>
      <c r="E625" s="1673"/>
      <c r="F625" s="133"/>
      <c r="I625" s="1409"/>
      <c r="J625" s="2"/>
    </row>
    <row r="626" spans="1:20">
      <c r="A626" s="1835">
        <v>2024</v>
      </c>
      <c r="B626" s="1826" t="s">
        <v>164</v>
      </c>
      <c r="C626" s="1836" t="s">
        <v>118</v>
      </c>
      <c r="D626" s="2564"/>
      <c r="E626" s="2565"/>
      <c r="F626" s="2566"/>
      <c r="G626" s="2566">
        <v>0</v>
      </c>
      <c r="H626" s="2567"/>
      <c r="J626" s="2"/>
    </row>
    <row r="627" spans="1:20">
      <c r="A627" s="1835">
        <v>2024</v>
      </c>
      <c r="B627" s="1826"/>
      <c r="C627" s="1836"/>
      <c r="D627" s="2564"/>
      <c r="E627" s="2565"/>
      <c r="F627" s="2566"/>
      <c r="G627" s="2566">
        <v>0</v>
      </c>
      <c r="H627" s="2567"/>
      <c r="J627" s="2"/>
    </row>
    <row r="628" spans="1:20">
      <c r="A628" s="2425" t="s">
        <v>46</v>
      </c>
      <c r="B628" s="2402"/>
      <c r="C628" s="2426" t="s">
        <v>801</v>
      </c>
      <c r="D628" s="2402"/>
      <c r="E628" s="2427"/>
      <c r="F628" s="2406"/>
      <c r="G628" s="2406">
        <v>0</v>
      </c>
      <c r="H628" s="2544"/>
      <c r="I628" s="1409"/>
      <c r="J628" s="93"/>
    </row>
    <row r="629" spans="1:20">
      <c r="A629" s="178"/>
      <c r="B629" s="154"/>
      <c r="C629" s="155"/>
      <c r="D629" s="154"/>
      <c r="E629" s="1677"/>
      <c r="F629" s="153"/>
      <c r="G629" s="153"/>
      <c r="H629" s="468"/>
      <c r="J629" s="93"/>
    </row>
    <row r="630" spans="1:20">
      <c r="A630" s="2013">
        <v>2023</v>
      </c>
      <c r="B630" s="2014" t="s">
        <v>129</v>
      </c>
      <c r="C630" s="2019" t="s">
        <v>6245</v>
      </c>
      <c r="D630" s="2014" t="s">
        <v>6374</v>
      </c>
      <c r="E630" s="2016">
        <v>45249</v>
      </c>
      <c r="F630" s="2017" t="s">
        <v>6760</v>
      </c>
      <c r="G630" s="2017">
        <v>0</v>
      </c>
      <c r="H630" s="2568" t="s">
        <v>995</v>
      </c>
      <c r="I630" s="1857" t="s">
        <v>234</v>
      </c>
      <c r="J630" s="93"/>
    </row>
    <row r="631" spans="1:20">
      <c r="A631" s="2013">
        <v>2023</v>
      </c>
      <c r="B631" s="2014" t="s">
        <v>129</v>
      </c>
      <c r="C631" s="2019" t="s">
        <v>6245</v>
      </c>
      <c r="D631" s="2014" t="s">
        <v>6374</v>
      </c>
      <c r="E631" s="2016">
        <v>45249</v>
      </c>
      <c r="F631" s="2017" t="s">
        <v>6760</v>
      </c>
      <c r="G631" s="2017">
        <v>5</v>
      </c>
      <c r="H631" s="2568" t="s">
        <v>304</v>
      </c>
      <c r="J631" s="93"/>
    </row>
    <row r="632" spans="1:20">
      <c r="A632" s="2013">
        <v>2023</v>
      </c>
      <c r="B632" s="2014"/>
      <c r="C632" s="2019"/>
      <c r="D632" s="2014"/>
      <c r="E632" s="2016"/>
      <c r="F632" s="2124"/>
      <c r="G632" s="2017">
        <v>5</v>
      </c>
      <c r="H632" s="2569"/>
      <c r="J632" s="93"/>
    </row>
    <row r="633" spans="1:20">
      <c r="A633" s="178" t="s">
        <v>46</v>
      </c>
      <c r="B633" s="154"/>
      <c r="C633" s="155" t="s">
        <v>6251</v>
      </c>
      <c r="D633" s="154"/>
      <c r="E633" s="1677"/>
      <c r="F633" s="153"/>
      <c r="G633" s="153">
        <v>5</v>
      </c>
      <c r="H633" s="2502"/>
      <c r="J633" s="93"/>
    </row>
    <row r="634" spans="1:20">
      <c r="A634" s="1990"/>
      <c r="B634" s="464"/>
      <c r="C634" s="1991"/>
      <c r="D634" s="464"/>
      <c r="E634" s="1992"/>
      <c r="F634" s="563"/>
      <c r="G634" s="563"/>
      <c r="H634" s="1993"/>
      <c r="I634" s="1857"/>
      <c r="J634" s="93"/>
    </row>
    <row r="635" spans="1:20">
      <c r="A635" s="1833">
        <v>2022</v>
      </c>
      <c r="B635" s="1827" t="s">
        <v>164</v>
      </c>
      <c r="C635" s="1877" t="s">
        <v>802</v>
      </c>
      <c r="D635" s="154"/>
      <c r="E635" s="1677"/>
      <c r="F635" s="153"/>
      <c r="G635" s="133">
        <v>0</v>
      </c>
      <c r="H635" s="157"/>
      <c r="I635" s="1857"/>
      <c r="J635" s="93"/>
    </row>
    <row r="636" spans="1:20">
      <c r="A636" s="1833">
        <v>2022</v>
      </c>
      <c r="B636" s="154"/>
      <c r="C636" s="155"/>
      <c r="D636" s="154"/>
      <c r="E636" s="1677"/>
      <c r="F636" s="153"/>
      <c r="G636" s="133">
        <v>0</v>
      </c>
      <c r="H636" s="157"/>
      <c r="I636" s="1857"/>
      <c r="J636" s="93"/>
    </row>
    <row r="637" spans="1:20">
      <c r="A637" s="2425" t="s">
        <v>46</v>
      </c>
      <c r="B637" s="2402"/>
      <c r="C637" s="2426" t="s">
        <v>5757</v>
      </c>
      <c r="D637" s="2402"/>
      <c r="E637" s="2427"/>
      <c r="F637" s="2406"/>
      <c r="G637" s="2406">
        <v>0</v>
      </c>
      <c r="H637" s="2570"/>
      <c r="I637" s="1409"/>
      <c r="J637" s="93"/>
    </row>
    <row r="638" spans="1:20">
      <c r="A638" s="104"/>
      <c r="D638" s="72"/>
      <c r="E638" s="1673"/>
      <c r="F638" s="133"/>
      <c r="I638" s="1409"/>
      <c r="J638" s="2"/>
    </row>
    <row r="639" spans="1:20" s="371" customFormat="1">
      <c r="A639" s="1840">
        <v>2024</v>
      </c>
      <c r="B639" s="1826" t="s">
        <v>129</v>
      </c>
      <c r="C639" s="1826" t="s">
        <v>806</v>
      </c>
      <c r="D639" s="1841"/>
      <c r="E639" s="1837"/>
      <c r="F639" s="1838"/>
      <c r="G639" s="1842">
        <v>0</v>
      </c>
      <c r="H639" s="1839"/>
      <c r="I639" s="1857"/>
      <c r="J639" s="370"/>
      <c r="K639" s="369"/>
      <c r="L639" s="369"/>
      <c r="M639" s="369"/>
      <c r="N639" s="369"/>
      <c r="O639" s="369"/>
      <c r="P639" s="369"/>
      <c r="Q639" s="369"/>
      <c r="R639" s="369"/>
      <c r="S639" s="369"/>
      <c r="T639" s="369"/>
    </row>
    <row r="640" spans="1:20" s="371" customFormat="1">
      <c r="A640" s="1840">
        <v>2024</v>
      </c>
      <c r="B640" s="1826"/>
      <c r="C640" s="1826"/>
      <c r="D640" s="1841"/>
      <c r="E640" s="1837"/>
      <c r="F640" s="1838"/>
      <c r="G640" s="1842">
        <v>0</v>
      </c>
      <c r="H640" s="1839"/>
      <c r="I640" s="1940"/>
      <c r="J640" s="370"/>
      <c r="K640" s="369"/>
      <c r="L640" s="369"/>
      <c r="M640" s="369"/>
      <c r="N640" s="369"/>
      <c r="O640" s="369"/>
      <c r="P640" s="369"/>
      <c r="Q640" s="369"/>
      <c r="R640" s="369"/>
      <c r="S640" s="369"/>
      <c r="T640" s="369"/>
    </row>
    <row r="641" spans="1:10">
      <c r="A641" s="2400" t="s">
        <v>46</v>
      </c>
      <c r="B641" s="2402"/>
      <c r="C641" s="2258" t="s">
        <v>808</v>
      </c>
      <c r="D641" s="2460"/>
      <c r="E641" s="2427"/>
      <c r="F641" s="2406"/>
      <c r="G641" s="2517">
        <v>0</v>
      </c>
      <c r="H641" s="2544"/>
      <c r="I641" s="1409"/>
      <c r="J641" s="93"/>
    </row>
    <row r="642" spans="1:10">
      <c r="A642" s="278"/>
      <c r="B642" s="154"/>
      <c r="C642" s="154"/>
      <c r="D642" s="279"/>
      <c r="E642" s="1677"/>
      <c r="F642" s="153"/>
      <c r="G642" s="280"/>
      <c r="H642" s="157"/>
      <c r="I642" s="1857"/>
      <c r="J642" s="93"/>
    </row>
    <row r="643" spans="1:10">
      <c r="A643" s="2013">
        <v>2023</v>
      </c>
      <c r="B643" s="2014" t="s">
        <v>164</v>
      </c>
      <c r="C643" s="2019" t="s">
        <v>168</v>
      </c>
      <c r="D643" s="2014" t="s">
        <v>277</v>
      </c>
      <c r="E643" s="2016">
        <v>45179</v>
      </c>
      <c r="F643" s="2017" t="s">
        <v>6677</v>
      </c>
      <c r="G643" s="2017">
        <v>10</v>
      </c>
      <c r="H643" s="2018" t="s">
        <v>1183</v>
      </c>
      <c r="I643" s="1857"/>
      <c r="J643" s="93"/>
    </row>
    <row r="644" spans="1:10">
      <c r="A644" s="2013">
        <v>2023</v>
      </c>
      <c r="B644" s="2014" t="s">
        <v>164</v>
      </c>
      <c r="C644" s="2019" t="s">
        <v>168</v>
      </c>
      <c r="D644" s="2014" t="s">
        <v>277</v>
      </c>
      <c r="E644" s="2016">
        <v>45179</v>
      </c>
      <c r="F644" s="2017" t="s">
        <v>6678</v>
      </c>
      <c r="G644" s="2017">
        <v>7</v>
      </c>
      <c r="H644" s="2018" t="s">
        <v>1185</v>
      </c>
      <c r="I644" s="1857"/>
      <c r="J644" s="93"/>
    </row>
    <row r="645" spans="1:10">
      <c r="A645" s="2013">
        <v>2023</v>
      </c>
      <c r="B645" s="2014"/>
      <c r="C645" s="2019"/>
      <c r="D645" s="2014"/>
      <c r="E645" s="2016"/>
      <c r="F645" s="2017"/>
      <c r="G645" s="2017">
        <v>17</v>
      </c>
      <c r="H645" s="2018"/>
      <c r="I645" s="1857"/>
      <c r="J645" s="93"/>
    </row>
    <row r="646" spans="1:10">
      <c r="A646" s="2425" t="s">
        <v>46</v>
      </c>
      <c r="B646" s="2402"/>
      <c r="C646" s="2426" t="s">
        <v>817</v>
      </c>
      <c r="D646" s="2402"/>
      <c r="E646" s="2427"/>
      <c r="F646" s="2406"/>
      <c r="G646" s="2406">
        <v>17</v>
      </c>
      <c r="H646" s="2544"/>
      <c r="I646" s="1409"/>
      <c r="J646" s="93"/>
    </row>
    <row r="647" spans="1:10">
      <c r="A647" s="278"/>
      <c r="B647" s="154"/>
      <c r="C647" s="154"/>
      <c r="D647" s="279"/>
      <c r="E647" s="1677"/>
      <c r="F647" s="153"/>
      <c r="G647" s="280"/>
      <c r="H647" s="157"/>
      <c r="I647" s="1409"/>
      <c r="J647" s="93"/>
    </row>
    <row r="648" spans="1:10">
      <c r="A648" s="2013">
        <v>2023</v>
      </c>
      <c r="B648" s="2014" t="s">
        <v>129</v>
      </c>
      <c r="C648" s="2014" t="s">
        <v>65</v>
      </c>
      <c r="D648" s="2014" t="s">
        <v>277</v>
      </c>
      <c r="E648" s="2016">
        <v>45179</v>
      </c>
      <c r="F648" s="2017" t="s">
        <v>6666</v>
      </c>
      <c r="G648" s="2017">
        <v>10</v>
      </c>
      <c r="H648" s="2018" t="s">
        <v>6707</v>
      </c>
      <c r="I648" s="1409"/>
      <c r="J648" s="2"/>
    </row>
    <row r="649" spans="1:10">
      <c r="A649" s="2013">
        <v>2023</v>
      </c>
      <c r="B649" s="2014"/>
      <c r="C649" s="2014"/>
      <c r="D649" s="2014"/>
      <c r="E649" s="2016"/>
      <c r="F649" s="2017"/>
      <c r="G649" s="2017">
        <v>10</v>
      </c>
      <c r="H649" s="1839"/>
      <c r="I649" s="1409"/>
      <c r="J649" s="2"/>
    </row>
    <row r="650" spans="1:10">
      <c r="A650" s="2400" t="s">
        <v>46</v>
      </c>
      <c r="B650" s="2402"/>
      <c r="C650" s="2402" t="s">
        <v>827</v>
      </c>
      <c r="D650" s="2460"/>
      <c r="E650" s="2427"/>
      <c r="F650" s="2406"/>
      <c r="G650" s="2517">
        <v>10</v>
      </c>
      <c r="H650" s="2544"/>
      <c r="I650" s="1409"/>
      <c r="J650" s="93"/>
    </row>
    <row r="651" spans="1:10">
      <c r="A651" s="278"/>
      <c r="B651" s="154"/>
      <c r="C651" s="154"/>
      <c r="D651" s="279"/>
      <c r="E651" s="1677"/>
      <c r="F651" s="153"/>
      <c r="G651" s="280"/>
      <c r="H651" s="157"/>
      <c r="I651" s="1857"/>
      <c r="J651" s="93"/>
    </row>
    <row r="652" spans="1:10">
      <c r="A652" s="1825">
        <v>2022</v>
      </c>
      <c r="B652" s="1827" t="s">
        <v>53</v>
      </c>
      <c r="C652" s="1827" t="s">
        <v>6407</v>
      </c>
      <c r="D652" s="1834" t="s">
        <v>277</v>
      </c>
      <c r="E652" s="1829">
        <v>44815</v>
      </c>
      <c r="F652" s="1831" t="s">
        <v>6335</v>
      </c>
      <c r="G652" s="1830">
        <v>10</v>
      </c>
      <c r="H652" s="1832" t="s">
        <v>374</v>
      </c>
      <c r="I652" s="1857"/>
      <c r="J652" s="93"/>
    </row>
    <row r="653" spans="1:10">
      <c r="A653" s="1825">
        <v>2022</v>
      </c>
      <c r="B653" s="1827"/>
      <c r="C653" s="1827"/>
      <c r="D653" s="1834"/>
      <c r="E653" s="1829"/>
      <c r="F653" s="1831"/>
      <c r="G653" s="1830">
        <v>10</v>
      </c>
      <c r="H653" s="1832"/>
      <c r="I653" s="1857"/>
      <c r="J653" s="93"/>
    </row>
    <row r="654" spans="1:10">
      <c r="A654" s="2095">
        <v>2023</v>
      </c>
      <c r="B654" s="2014" t="s">
        <v>53</v>
      </c>
      <c r="C654" s="2014" t="s">
        <v>6409</v>
      </c>
      <c r="D654" s="2015" t="s">
        <v>406</v>
      </c>
      <c r="E654" s="2016">
        <v>44976</v>
      </c>
      <c r="F654" s="2017" t="s">
        <v>6410</v>
      </c>
      <c r="G654" s="2097">
        <v>0</v>
      </c>
      <c r="H654" s="2018" t="s">
        <v>248</v>
      </c>
      <c r="I654" s="1857" t="s">
        <v>234</v>
      </c>
      <c r="J654" s="93"/>
    </row>
    <row r="655" spans="1:10">
      <c r="A655" s="2095">
        <v>2023</v>
      </c>
      <c r="B655" s="2014" t="s">
        <v>53</v>
      </c>
      <c r="C655" s="2014" t="s">
        <v>6409</v>
      </c>
      <c r="D655" s="2015" t="s">
        <v>6021</v>
      </c>
      <c r="E655" s="2016">
        <v>45052</v>
      </c>
      <c r="F655" s="2017" t="s">
        <v>6509</v>
      </c>
      <c r="G655" s="2097">
        <v>0</v>
      </c>
      <c r="H655" s="2018" t="s">
        <v>309</v>
      </c>
      <c r="I655" s="1857" t="s">
        <v>234</v>
      </c>
      <c r="J655" s="93"/>
    </row>
    <row r="656" spans="1:10">
      <c r="A656" s="2095">
        <v>2023</v>
      </c>
      <c r="B656" s="2014" t="s">
        <v>53</v>
      </c>
      <c r="C656" s="2014" t="s">
        <v>6409</v>
      </c>
      <c r="D656" s="2015" t="s">
        <v>6711</v>
      </c>
      <c r="E656" s="2016">
        <v>45206</v>
      </c>
      <c r="F656" s="2017" t="s">
        <v>6716</v>
      </c>
      <c r="G656" s="2097">
        <v>5</v>
      </c>
      <c r="H656" s="2018" t="s">
        <v>248</v>
      </c>
      <c r="I656" s="1857"/>
      <c r="J656" s="93"/>
    </row>
    <row r="657" spans="1:10">
      <c r="A657" s="2095">
        <v>2023</v>
      </c>
      <c r="B657" s="2014" t="s">
        <v>53</v>
      </c>
      <c r="C657" s="2014" t="s">
        <v>6409</v>
      </c>
      <c r="D657" s="2015" t="s">
        <v>5785</v>
      </c>
      <c r="E657" s="2016">
        <v>45213</v>
      </c>
      <c r="F657" s="2017" t="s">
        <v>6509</v>
      </c>
      <c r="G657" s="2097">
        <v>0</v>
      </c>
      <c r="H657" s="2018" t="s">
        <v>309</v>
      </c>
      <c r="I657" s="1857" t="s">
        <v>234</v>
      </c>
      <c r="J657" s="93"/>
    </row>
    <row r="658" spans="1:10">
      <c r="A658" s="2095">
        <v>2023</v>
      </c>
      <c r="B658" s="2014" t="s">
        <v>53</v>
      </c>
      <c r="C658" s="2014" t="s">
        <v>6409</v>
      </c>
      <c r="D658" s="2015" t="s">
        <v>6355</v>
      </c>
      <c r="E658" s="2016">
        <v>45242</v>
      </c>
      <c r="F658" s="2017" t="s">
        <v>6748</v>
      </c>
      <c r="G658" s="2097">
        <v>0</v>
      </c>
      <c r="H658" s="2018" t="s">
        <v>309</v>
      </c>
      <c r="I658" s="1857" t="s">
        <v>234</v>
      </c>
      <c r="J658" s="93"/>
    </row>
    <row r="659" spans="1:10">
      <c r="A659" s="2095">
        <v>2023</v>
      </c>
      <c r="B659" s="2014"/>
      <c r="C659" s="2014"/>
      <c r="D659" s="2015"/>
      <c r="E659" s="2016"/>
      <c r="F659" s="2017"/>
      <c r="G659" s="2097">
        <v>5</v>
      </c>
      <c r="H659" s="2018"/>
      <c r="I659" s="1857"/>
      <c r="J659" s="93"/>
    </row>
    <row r="660" spans="1:10">
      <c r="A660" s="1840">
        <v>2024</v>
      </c>
      <c r="B660" s="1826" t="s">
        <v>53</v>
      </c>
      <c r="C660" s="1826" t="s">
        <v>6409</v>
      </c>
      <c r="D660" s="1841" t="s">
        <v>5476</v>
      </c>
      <c r="E660" s="1837">
        <v>45332</v>
      </c>
      <c r="F660" s="1838" t="s">
        <v>6812</v>
      </c>
      <c r="G660" s="1842">
        <v>5</v>
      </c>
      <c r="H660" s="1839" t="s">
        <v>309</v>
      </c>
      <c r="I660" s="1857"/>
      <c r="J660" s="93"/>
    </row>
    <row r="661" spans="1:10">
      <c r="A661" s="1840">
        <v>2024</v>
      </c>
      <c r="B661" s="1826"/>
      <c r="C661" s="1826"/>
      <c r="D661" s="1841"/>
      <c r="E661" s="1837"/>
      <c r="F661" s="1838"/>
      <c r="G661" s="1842">
        <v>5</v>
      </c>
      <c r="H661" s="1839"/>
      <c r="I661" s="1857"/>
      <c r="J661" s="93"/>
    </row>
    <row r="662" spans="1:10">
      <c r="A662" s="278" t="s">
        <v>46</v>
      </c>
      <c r="B662" s="154"/>
      <c r="C662" s="154" t="s">
        <v>6408</v>
      </c>
      <c r="D662" s="279"/>
      <c r="E662" s="1677"/>
      <c r="F662" s="153"/>
      <c r="G662" s="280">
        <v>20</v>
      </c>
      <c r="H662" s="157"/>
      <c r="I662" s="1857"/>
      <c r="J662" s="93"/>
    </row>
    <row r="663" spans="1:10">
      <c r="A663" s="463"/>
      <c r="B663" s="464"/>
      <c r="C663" s="464"/>
      <c r="D663" s="1998"/>
      <c r="E663" s="1992"/>
      <c r="F663" s="563"/>
      <c r="G663" s="467"/>
      <c r="H663" s="1993"/>
      <c r="I663" s="1857"/>
      <c r="J663" s="93"/>
    </row>
    <row r="664" spans="1:10">
      <c r="A664" s="1497">
        <v>2021</v>
      </c>
      <c r="B664" s="1457" t="s">
        <v>53</v>
      </c>
      <c r="C664" s="1457" t="s">
        <v>5484</v>
      </c>
      <c r="D664" s="2033" t="s">
        <v>5476</v>
      </c>
      <c r="E664" s="2034">
        <v>44317</v>
      </c>
      <c r="F664" s="2035" t="s">
        <v>5485</v>
      </c>
      <c r="G664" s="2035">
        <v>5</v>
      </c>
      <c r="H664" s="2043" t="s">
        <v>248</v>
      </c>
      <c r="J664" s="2"/>
    </row>
    <row r="665" spans="1:10">
      <c r="A665" s="1497">
        <v>2021</v>
      </c>
      <c r="B665" s="1457"/>
      <c r="C665" s="1457"/>
      <c r="D665" s="2033"/>
      <c r="E665" s="2034"/>
      <c r="F665" s="2035"/>
      <c r="G665" s="2035">
        <f>SUM(G664)</f>
        <v>5</v>
      </c>
      <c r="H665" s="2043"/>
      <c r="J665" s="2"/>
    </row>
    <row r="666" spans="1:10">
      <c r="A666" s="2400" t="s">
        <v>46</v>
      </c>
      <c r="B666" s="2402"/>
      <c r="C666" s="2402" t="s">
        <v>5803</v>
      </c>
      <c r="D666" s="2460"/>
      <c r="E666" s="2427"/>
      <c r="F666" s="2406"/>
      <c r="G666" s="2517">
        <f>G665</f>
        <v>5</v>
      </c>
      <c r="H666" s="2360"/>
      <c r="I666" s="1409"/>
      <c r="J666" s="2"/>
    </row>
    <row r="667" spans="1:10">
      <c r="A667" s="278"/>
      <c r="B667" s="154"/>
      <c r="C667" s="154"/>
      <c r="D667" s="279"/>
      <c r="E667" s="1677"/>
      <c r="F667" s="153"/>
      <c r="G667" s="280"/>
      <c r="H667" s="1459"/>
      <c r="I667" s="1907"/>
      <c r="J667" s="2"/>
    </row>
    <row r="668" spans="1:10">
      <c r="A668" s="2095">
        <v>2023</v>
      </c>
      <c r="B668" s="2014" t="s">
        <v>53</v>
      </c>
      <c r="C668" s="2014" t="s">
        <v>6414</v>
      </c>
      <c r="D668" s="2451" t="s">
        <v>5469</v>
      </c>
      <c r="E668" s="2452">
        <v>45010</v>
      </c>
      <c r="F668" s="2453" t="s">
        <v>6478</v>
      </c>
      <c r="G668" s="2454">
        <v>5</v>
      </c>
      <c r="H668" s="2399" t="s">
        <v>435</v>
      </c>
      <c r="I668" s="2505"/>
      <c r="J668" s="2"/>
    </row>
    <row r="669" spans="1:10">
      <c r="A669" s="2095">
        <v>2023</v>
      </c>
      <c r="B669" s="2014" t="s">
        <v>53</v>
      </c>
      <c r="C669" s="2014" t="s">
        <v>6414</v>
      </c>
      <c r="D669" s="2451" t="s">
        <v>277</v>
      </c>
      <c r="E669" s="2452">
        <v>45179</v>
      </c>
      <c r="F669" s="2453" t="s">
        <v>6694</v>
      </c>
      <c r="G669" s="2454">
        <v>3</v>
      </c>
      <c r="H669" s="2399" t="s">
        <v>1166</v>
      </c>
      <c r="I669" s="2505"/>
      <c r="J669" s="2"/>
    </row>
    <row r="670" spans="1:10">
      <c r="A670" s="2095">
        <v>2023</v>
      </c>
      <c r="B670" s="2014" t="s">
        <v>53</v>
      </c>
      <c r="C670" s="2014" t="s">
        <v>6414</v>
      </c>
      <c r="D670" s="2451" t="s">
        <v>277</v>
      </c>
      <c r="E670" s="2452">
        <v>45179</v>
      </c>
      <c r="F670" s="2453" t="s">
        <v>6719</v>
      </c>
      <c r="G670" s="2454">
        <v>10</v>
      </c>
      <c r="H670" s="2399" t="s">
        <v>900</v>
      </c>
      <c r="I670" s="2505"/>
      <c r="J670" s="2"/>
    </row>
    <row r="671" spans="1:10">
      <c r="A671" s="2095">
        <v>2023</v>
      </c>
      <c r="B671" s="2014" t="s">
        <v>53</v>
      </c>
      <c r="C671" s="2014" t="s">
        <v>6414</v>
      </c>
      <c r="D671" s="2451" t="s">
        <v>5785</v>
      </c>
      <c r="E671" s="2452">
        <v>45213</v>
      </c>
      <c r="F671" s="2453" t="s">
        <v>6794</v>
      </c>
      <c r="G671" s="2454">
        <v>5</v>
      </c>
      <c r="H671" s="2399" t="s">
        <v>435</v>
      </c>
      <c r="I671" s="2505"/>
      <c r="J671" s="2"/>
    </row>
    <row r="672" spans="1:10">
      <c r="A672" s="2095">
        <v>2023</v>
      </c>
      <c r="B672" s="2014" t="s">
        <v>53</v>
      </c>
      <c r="C672" s="2014" t="s">
        <v>6414</v>
      </c>
      <c r="D672" s="2451" t="s">
        <v>5446</v>
      </c>
      <c r="E672" s="2452">
        <v>45255</v>
      </c>
      <c r="F672" s="2453" t="s">
        <v>6794</v>
      </c>
      <c r="G672" s="2454">
        <v>5</v>
      </c>
      <c r="H672" s="2399" t="s">
        <v>435</v>
      </c>
      <c r="I672" s="2505"/>
      <c r="J672" s="2"/>
    </row>
    <row r="673" spans="1:10">
      <c r="A673" s="2095">
        <v>2023</v>
      </c>
      <c r="B673" s="2014"/>
      <c r="C673" s="2014"/>
      <c r="D673" s="2451"/>
      <c r="E673" s="2452"/>
      <c r="F673" s="2453"/>
      <c r="G673" s="2454">
        <v>28</v>
      </c>
      <c r="H673" s="2399"/>
      <c r="I673" s="2505"/>
      <c r="J673" s="2"/>
    </row>
    <row r="674" spans="1:10">
      <c r="A674" s="1840">
        <v>2024</v>
      </c>
      <c r="B674" s="1826" t="s">
        <v>53</v>
      </c>
      <c r="C674" s="1826" t="s">
        <v>6414</v>
      </c>
      <c r="D674" s="2627" t="s">
        <v>252</v>
      </c>
      <c r="E674" s="2628">
        <v>45354</v>
      </c>
      <c r="F674" s="2629" t="s">
        <v>6794</v>
      </c>
      <c r="G674" s="2630">
        <v>10</v>
      </c>
      <c r="H674" s="2615" t="s">
        <v>6883</v>
      </c>
      <c r="I674" s="2505"/>
      <c r="J674" s="2"/>
    </row>
    <row r="675" spans="1:10">
      <c r="A675" s="1840">
        <v>2024</v>
      </c>
      <c r="B675" s="1826" t="s">
        <v>53</v>
      </c>
      <c r="C675" s="1826" t="s">
        <v>6414</v>
      </c>
      <c r="D675" s="2627" t="s">
        <v>5469</v>
      </c>
      <c r="E675" s="2628">
        <v>45374</v>
      </c>
      <c r="F675" s="2629" t="s">
        <v>6794</v>
      </c>
      <c r="G675" s="2630">
        <v>0</v>
      </c>
      <c r="H675" s="2615" t="s">
        <v>309</v>
      </c>
      <c r="I675" s="1907" t="s">
        <v>234</v>
      </c>
      <c r="J675" s="2"/>
    </row>
    <row r="676" spans="1:10">
      <c r="A676" s="1840">
        <v>2024</v>
      </c>
      <c r="B676" s="1826"/>
      <c r="C676" s="1826"/>
      <c r="D676" s="2627"/>
      <c r="E676" s="2628"/>
      <c r="F676" s="2629"/>
      <c r="G676" s="2630">
        <v>10</v>
      </c>
      <c r="H676" s="2615"/>
      <c r="I676" s="2506" t="s">
        <v>6811</v>
      </c>
      <c r="J676" s="2"/>
    </row>
    <row r="677" spans="1:10">
      <c r="A677" s="2400" t="s">
        <v>46</v>
      </c>
      <c r="B677" s="2402"/>
      <c r="C677" s="2402" t="s">
        <v>6479</v>
      </c>
      <c r="D677" s="2571"/>
      <c r="E677" s="2572"/>
      <c r="F677" s="2573"/>
      <c r="G677" s="2574">
        <v>38</v>
      </c>
      <c r="H677" s="2450"/>
      <c r="I677" s="2505"/>
      <c r="J677" s="2"/>
    </row>
    <row r="678" spans="1:10">
      <c r="A678" s="104"/>
      <c r="D678" s="72"/>
      <c r="E678" s="1673"/>
      <c r="F678" s="133"/>
      <c r="I678" s="1409"/>
      <c r="J678" s="93"/>
    </row>
    <row r="679" spans="1:10">
      <c r="A679" s="1825">
        <v>2022</v>
      </c>
      <c r="B679" s="1827" t="s">
        <v>164</v>
      </c>
      <c r="C679" s="1827" t="s">
        <v>173</v>
      </c>
      <c r="D679" s="1834" t="s">
        <v>6374</v>
      </c>
      <c r="E679" s="1829">
        <v>44885</v>
      </c>
      <c r="F679" s="1830" t="s">
        <v>6384</v>
      </c>
      <c r="G679" s="1831">
        <v>0</v>
      </c>
      <c r="H679" s="1832" t="s">
        <v>414</v>
      </c>
      <c r="I679" s="1409" t="s">
        <v>234</v>
      </c>
      <c r="J679" s="93"/>
    </row>
    <row r="680" spans="1:10">
      <c r="A680" s="1825">
        <v>2022</v>
      </c>
      <c r="B680" s="1827"/>
      <c r="C680" s="1827"/>
      <c r="D680" s="1834"/>
      <c r="E680" s="1829"/>
      <c r="F680" s="1830"/>
      <c r="G680" s="1831">
        <v>0</v>
      </c>
      <c r="H680" s="1832"/>
      <c r="I680" s="1409"/>
      <c r="J680" s="93"/>
    </row>
    <row r="681" spans="1:10">
      <c r="A681" s="2095">
        <v>2023</v>
      </c>
      <c r="B681" s="2014" t="s">
        <v>164</v>
      </c>
      <c r="C681" s="2014" t="s">
        <v>173</v>
      </c>
      <c r="D681" s="2015" t="s">
        <v>252</v>
      </c>
      <c r="E681" s="2016">
        <v>44990</v>
      </c>
      <c r="F681" s="2097" t="s">
        <v>6465</v>
      </c>
      <c r="G681" s="2017">
        <v>10</v>
      </c>
      <c r="H681" s="2018" t="s">
        <v>5879</v>
      </c>
      <c r="I681" s="1857"/>
      <c r="J681" s="93"/>
    </row>
    <row r="682" spans="1:10">
      <c r="A682" s="2095">
        <v>2023</v>
      </c>
      <c r="B682" s="2014" t="s">
        <v>164</v>
      </c>
      <c r="C682" s="2014" t="s">
        <v>173</v>
      </c>
      <c r="D682" s="2015" t="s">
        <v>252</v>
      </c>
      <c r="E682" s="2016">
        <v>44990</v>
      </c>
      <c r="F682" s="2097" t="s">
        <v>6466</v>
      </c>
      <c r="G682" s="2017">
        <v>7</v>
      </c>
      <c r="H682" s="2018" t="s">
        <v>5880</v>
      </c>
      <c r="I682" s="1857"/>
      <c r="J682" s="93"/>
    </row>
    <row r="683" spans="1:10">
      <c r="A683" s="2095">
        <v>2023</v>
      </c>
      <c r="B683" s="2014" t="s">
        <v>164</v>
      </c>
      <c r="C683" s="2014" t="s">
        <v>173</v>
      </c>
      <c r="D683" s="2015" t="s">
        <v>5785</v>
      </c>
      <c r="E683" s="2016">
        <v>45213</v>
      </c>
      <c r="F683" s="2097" t="s">
        <v>6717</v>
      </c>
      <c r="G683" s="2017">
        <v>5</v>
      </c>
      <c r="H683" s="2018" t="s">
        <v>352</v>
      </c>
      <c r="I683" s="1857"/>
      <c r="J683" s="93"/>
    </row>
    <row r="684" spans="1:10">
      <c r="A684" s="2095">
        <v>2023</v>
      </c>
      <c r="B684" s="2014"/>
      <c r="C684" s="2014"/>
      <c r="D684" s="2015"/>
      <c r="E684" s="2016"/>
      <c r="F684" s="2097"/>
      <c r="G684" s="2017">
        <v>22</v>
      </c>
      <c r="H684" s="2018"/>
      <c r="I684" s="1857"/>
      <c r="J684" s="93"/>
    </row>
    <row r="685" spans="1:10">
      <c r="A685" s="1840">
        <v>2024</v>
      </c>
      <c r="B685" s="1826" t="s">
        <v>164</v>
      </c>
      <c r="C685" s="1826" t="s">
        <v>173</v>
      </c>
      <c r="D685" s="1841" t="s">
        <v>5446</v>
      </c>
      <c r="E685" s="1837">
        <v>45325</v>
      </c>
      <c r="F685" s="1842" t="s">
        <v>6465</v>
      </c>
      <c r="G685" s="1838">
        <v>0</v>
      </c>
      <c r="H685" s="1839" t="s">
        <v>354</v>
      </c>
      <c r="I685" s="1857" t="s">
        <v>234</v>
      </c>
      <c r="J685" s="93"/>
    </row>
    <row r="686" spans="1:10">
      <c r="A686" s="1840">
        <v>2024</v>
      </c>
      <c r="B686" s="1826" t="s">
        <v>164</v>
      </c>
      <c r="C686" s="1826" t="s">
        <v>173</v>
      </c>
      <c r="D686" s="1841" t="s">
        <v>252</v>
      </c>
      <c r="E686" s="1837">
        <v>45325</v>
      </c>
      <c r="F686" s="1842" t="s">
        <v>6858</v>
      </c>
      <c r="G686" s="1838">
        <v>7</v>
      </c>
      <c r="H686" s="1839" t="s">
        <v>5845</v>
      </c>
      <c r="I686" s="1857"/>
      <c r="J686" s="93"/>
    </row>
    <row r="687" spans="1:10">
      <c r="A687" s="1840">
        <v>2024</v>
      </c>
      <c r="B687" s="1826"/>
      <c r="C687" s="1826"/>
      <c r="D687" s="1841"/>
      <c r="E687" s="1837"/>
      <c r="F687" s="1842"/>
      <c r="G687" s="1838">
        <v>7</v>
      </c>
      <c r="H687" s="1839"/>
      <c r="I687" s="1857"/>
      <c r="J687" s="93"/>
    </row>
    <row r="688" spans="1:10">
      <c r="A688" s="2400" t="s">
        <v>46</v>
      </c>
      <c r="B688" s="2402"/>
      <c r="C688" s="2402" t="s">
        <v>836</v>
      </c>
      <c r="D688" s="2460"/>
      <c r="E688" s="2427"/>
      <c r="F688" s="2517"/>
      <c r="G688" s="2406">
        <v>29</v>
      </c>
      <c r="H688" s="2544"/>
      <c r="I688" s="1409"/>
      <c r="J688" s="93"/>
    </row>
    <row r="689" spans="1:22">
      <c r="A689" s="278"/>
      <c r="B689" s="154"/>
      <c r="C689" s="154"/>
      <c r="D689" s="279"/>
      <c r="E689" s="1677"/>
      <c r="F689" s="280"/>
      <c r="G689" s="153"/>
      <c r="H689" s="157"/>
      <c r="I689" s="1409"/>
      <c r="J689" s="93"/>
    </row>
    <row r="690" spans="1:22">
      <c r="A690" s="2013">
        <v>2023</v>
      </c>
      <c r="B690" s="2014" t="s">
        <v>91</v>
      </c>
      <c r="C690" s="2015" t="s">
        <v>167</v>
      </c>
      <c r="D690" s="2014" t="s">
        <v>252</v>
      </c>
      <c r="E690" s="2016">
        <v>44990</v>
      </c>
      <c r="F690" s="2017" t="s">
        <v>6138</v>
      </c>
      <c r="G690" s="2097">
        <v>10</v>
      </c>
      <c r="H690" s="2018" t="s">
        <v>5852</v>
      </c>
      <c r="I690" s="1409"/>
      <c r="J690" s="2"/>
    </row>
    <row r="691" spans="1:22">
      <c r="A691" s="2013">
        <v>2023</v>
      </c>
      <c r="B691" s="2014" t="s">
        <v>91</v>
      </c>
      <c r="C691" s="2015" t="s">
        <v>167</v>
      </c>
      <c r="D691" s="2014" t="s">
        <v>252</v>
      </c>
      <c r="E691" s="2016">
        <v>44990</v>
      </c>
      <c r="F691" s="2017" t="s">
        <v>6220</v>
      </c>
      <c r="G691" s="2097">
        <v>10</v>
      </c>
      <c r="H691" s="2018" t="s">
        <v>5905</v>
      </c>
      <c r="I691" s="1857"/>
      <c r="J691" s="2"/>
    </row>
    <row r="692" spans="1:22">
      <c r="A692" s="2127">
        <v>2023</v>
      </c>
      <c r="B692" s="2128"/>
      <c r="C692" s="2128"/>
      <c r="D692" s="2128"/>
      <c r="E692" s="2129"/>
      <c r="F692" s="2130"/>
      <c r="G692" s="2131">
        <v>20</v>
      </c>
      <c r="H692" s="1924"/>
      <c r="I692" s="1857"/>
      <c r="J692" s="2"/>
    </row>
    <row r="693" spans="1:22">
      <c r="A693" s="2425" t="s">
        <v>46</v>
      </c>
      <c r="B693" s="2402"/>
      <c r="C693" s="2426" t="s">
        <v>847</v>
      </c>
      <c r="D693" s="2402"/>
      <c r="E693" s="2427"/>
      <c r="F693" s="2406"/>
      <c r="G693" s="2406">
        <v>20</v>
      </c>
      <c r="H693" s="2544"/>
      <c r="I693" s="1409"/>
      <c r="J693" s="93"/>
    </row>
    <row r="694" spans="1:22">
      <c r="A694" s="104"/>
      <c r="D694" s="131"/>
      <c r="E694" s="1673"/>
      <c r="F694" s="87"/>
      <c r="G694" s="133"/>
      <c r="I694" s="1409"/>
      <c r="J694" s="93"/>
    </row>
    <row r="695" spans="1:22">
      <c r="A695" s="2013">
        <v>2023</v>
      </c>
      <c r="B695" s="2014" t="s">
        <v>91</v>
      </c>
      <c r="C695" s="2014" t="s">
        <v>5690</v>
      </c>
      <c r="D695" s="2014" t="s">
        <v>252</v>
      </c>
      <c r="E695" s="2016">
        <v>44990</v>
      </c>
      <c r="F695" s="2017" t="s">
        <v>6460</v>
      </c>
      <c r="G695" s="2097">
        <v>7</v>
      </c>
      <c r="H695" s="2018" t="s">
        <v>5868</v>
      </c>
      <c r="I695" s="1409"/>
      <c r="J695" s="296"/>
      <c r="K695" s="271"/>
      <c r="N695" s="271"/>
      <c r="O695" s="271"/>
      <c r="P695" s="271"/>
      <c r="Q695" s="271"/>
      <c r="R695" s="271"/>
      <c r="S695" s="271"/>
      <c r="T695" s="271"/>
      <c r="U695" s="372"/>
      <c r="V695" s="372"/>
    </row>
    <row r="696" spans="1:22">
      <c r="A696" s="2013">
        <v>2023</v>
      </c>
      <c r="B696" s="2014" t="s">
        <v>91</v>
      </c>
      <c r="C696" s="2014" t="s">
        <v>5690</v>
      </c>
      <c r="D696" s="2014" t="s">
        <v>252</v>
      </c>
      <c r="E696" s="2016">
        <v>44990</v>
      </c>
      <c r="F696" s="2017" t="s">
        <v>6461</v>
      </c>
      <c r="G696" s="2097">
        <v>3</v>
      </c>
      <c r="H696" s="2018" t="s">
        <v>5875</v>
      </c>
      <c r="I696" s="1857"/>
      <c r="J696" s="296"/>
      <c r="K696" s="271"/>
      <c r="N696" s="271"/>
      <c r="O696" s="271"/>
      <c r="P696" s="271"/>
      <c r="Q696" s="271"/>
      <c r="R696" s="271"/>
      <c r="S696" s="271"/>
      <c r="T696" s="271"/>
      <c r="U696" s="372"/>
      <c r="V696" s="372"/>
    </row>
    <row r="697" spans="1:22">
      <c r="A697" s="2013">
        <v>2023</v>
      </c>
      <c r="B697" s="2014" t="s">
        <v>91</v>
      </c>
      <c r="C697" s="2014" t="s">
        <v>5690</v>
      </c>
      <c r="D697" s="2014" t="s">
        <v>277</v>
      </c>
      <c r="E697" s="2016">
        <v>45179</v>
      </c>
      <c r="F697" s="2017" t="s">
        <v>6628</v>
      </c>
      <c r="G697" s="2097">
        <v>10</v>
      </c>
      <c r="H697" s="2018" t="s">
        <v>825</v>
      </c>
      <c r="I697" s="1857"/>
      <c r="J697" s="296"/>
      <c r="K697" s="271"/>
      <c r="N697" s="271"/>
      <c r="O697" s="271"/>
      <c r="P697" s="271"/>
      <c r="Q697" s="271"/>
      <c r="R697" s="271"/>
      <c r="S697" s="271"/>
      <c r="T697" s="271"/>
      <c r="U697" s="372"/>
      <c r="V697" s="372"/>
    </row>
    <row r="698" spans="1:22">
      <c r="A698" s="2013">
        <v>2023</v>
      </c>
      <c r="B698" s="2014"/>
      <c r="C698" s="2014"/>
      <c r="D698" s="2014"/>
      <c r="E698" s="2016"/>
      <c r="F698" s="2017"/>
      <c r="G698" s="2097">
        <v>20</v>
      </c>
      <c r="H698" s="1839"/>
      <c r="I698" s="1857"/>
      <c r="J698" s="296"/>
      <c r="K698" s="271"/>
      <c r="N698" s="271"/>
      <c r="O698" s="271"/>
      <c r="P698" s="271"/>
      <c r="Q698" s="271"/>
      <c r="R698" s="271"/>
      <c r="S698" s="271"/>
      <c r="T698" s="271"/>
      <c r="U698" s="372"/>
      <c r="V698" s="372"/>
    </row>
    <row r="699" spans="1:22">
      <c r="A699" s="1835">
        <v>2024</v>
      </c>
      <c r="B699" s="1826" t="s">
        <v>91</v>
      </c>
      <c r="C699" s="1826" t="s">
        <v>5690</v>
      </c>
      <c r="D699" s="1826" t="s">
        <v>252</v>
      </c>
      <c r="E699" s="1837">
        <v>45354</v>
      </c>
      <c r="F699" s="1838" t="s">
        <v>6871</v>
      </c>
      <c r="G699" s="1842">
        <v>10</v>
      </c>
      <c r="H699" s="1839" t="s">
        <v>5865</v>
      </c>
      <c r="I699" s="1857"/>
      <c r="J699" s="296"/>
      <c r="K699" s="271"/>
      <c r="N699" s="271"/>
      <c r="O699" s="271"/>
      <c r="P699" s="271"/>
      <c r="Q699" s="271"/>
      <c r="R699" s="271"/>
      <c r="S699" s="271"/>
      <c r="T699" s="271"/>
      <c r="U699" s="372"/>
      <c r="V699" s="372"/>
    </row>
    <row r="700" spans="1:22">
      <c r="A700" s="1835">
        <v>2024</v>
      </c>
      <c r="B700" s="1826"/>
      <c r="C700" s="1826"/>
      <c r="D700" s="1826"/>
      <c r="E700" s="1837"/>
      <c r="F700" s="1838"/>
      <c r="G700" s="1842">
        <v>10</v>
      </c>
      <c r="H700" s="1839"/>
      <c r="I700" s="1857"/>
      <c r="J700" s="296"/>
      <c r="K700" s="271"/>
      <c r="N700" s="271"/>
      <c r="O700" s="271"/>
      <c r="P700" s="271"/>
      <c r="Q700" s="271"/>
      <c r="R700" s="271"/>
      <c r="S700" s="271"/>
      <c r="T700" s="271"/>
      <c r="U700" s="372"/>
      <c r="V700" s="372"/>
    </row>
    <row r="701" spans="1:22">
      <c r="A701" s="2425" t="s">
        <v>46</v>
      </c>
      <c r="B701" s="2402"/>
      <c r="C701" s="2402" t="s">
        <v>5759</v>
      </c>
      <c r="D701" s="2402"/>
      <c r="E701" s="2427"/>
      <c r="F701" s="2406"/>
      <c r="G701" s="2517">
        <v>30</v>
      </c>
      <c r="H701" s="2544"/>
      <c r="I701" s="1409"/>
      <c r="J701" s="2"/>
    </row>
    <row r="702" spans="1:22">
      <c r="A702" s="147"/>
      <c r="E702" s="1673"/>
      <c r="F702" s="133"/>
      <c r="I702" s="1409"/>
      <c r="J702" s="2"/>
    </row>
    <row r="703" spans="1:22" s="115" customFormat="1">
      <c r="A703" s="1825">
        <v>2022</v>
      </c>
      <c r="B703" s="1827" t="s">
        <v>164</v>
      </c>
      <c r="C703" s="1827" t="s">
        <v>198</v>
      </c>
      <c r="D703" s="1828" t="s">
        <v>252</v>
      </c>
      <c r="E703" s="1829">
        <v>44626</v>
      </c>
      <c r="F703" s="1830" t="s">
        <v>5921</v>
      </c>
      <c r="G703" s="1831">
        <v>10</v>
      </c>
      <c r="H703" s="1832" t="s">
        <v>5829</v>
      </c>
      <c r="I703" s="1540"/>
      <c r="J703" s="114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</row>
    <row r="704" spans="1:22" s="115" customFormat="1">
      <c r="A704" s="1825">
        <v>2022</v>
      </c>
      <c r="B704" s="1827"/>
      <c r="C704" s="1827"/>
      <c r="D704" s="1828"/>
      <c r="E704" s="1829"/>
      <c r="F704" s="1830"/>
      <c r="G704" s="1831">
        <v>10</v>
      </c>
      <c r="H704" s="1832"/>
      <c r="I704" s="1540"/>
      <c r="J704" s="114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</row>
    <row r="705" spans="1:20" s="115" customFormat="1">
      <c r="A705" s="2095">
        <v>2023</v>
      </c>
      <c r="B705" s="2014" t="s">
        <v>164</v>
      </c>
      <c r="C705" s="2014" t="s">
        <v>198</v>
      </c>
      <c r="D705" s="2096" t="s">
        <v>252</v>
      </c>
      <c r="E705" s="2016">
        <v>44990</v>
      </c>
      <c r="F705" s="2097" t="s">
        <v>6441</v>
      </c>
      <c r="G705" s="2017">
        <v>3</v>
      </c>
      <c r="H705" s="2018" t="s">
        <v>5840</v>
      </c>
      <c r="I705" s="1540"/>
      <c r="J705" s="114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</row>
    <row r="706" spans="1:20" s="115" customFormat="1">
      <c r="A706" s="2095">
        <v>2023</v>
      </c>
      <c r="B706" s="2014" t="s">
        <v>164</v>
      </c>
      <c r="C706" s="2014" t="s">
        <v>198</v>
      </c>
      <c r="D706" s="2096" t="s">
        <v>5683</v>
      </c>
      <c r="E706" s="2016">
        <v>45074</v>
      </c>
      <c r="F706" s="2097" t="s">
        <v>6550</v>
      </c>
      <c r="G706" s="2017">
        <v>7</v>
      </c>
      <c r="H706" s="2018" t="s">
        <v>6040</v>
      </c>
      <c r="I706" s="1925"/>
      <c r="J706" s="114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</row>
    <row r="707" spans="1:20" s="115" customFormat="1">
      <c r="A707" s="2095">
        <v>2023</v>
      </c>
      <c r="B707" s="2014" t="s">
        <v>164</v>
      </c>
      <c r="C707" s="2014" t="s">
        <v>198</v>
      </c>
      <c r="D707" s="2096" t="s">
        <v>5683</v>
      </c>
      <c r="E707" s="2016">
        <v>45074</v>
      </c>
      <c r="F707" s="2097" t="s">
        <v>6551</v>
      </c>
      <c r="G707" s="2017">
        <v>7</v>
      </c>
      <c r="H707" s="2018" t="s">
        <v>6056</v>
      </c>
      <c r="I707" s="1925"/>
      <c r="J707" s="114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</row>
    <row r="708" spans="1:20" s="115" customFormat="1">
      <c r="A708" s="2095">
        <v>2023</v>
      </c>
      <c r="B708" s="2014" t="s">
        <v>164</v>
      </c>
      <c r="C708" s="2014" t="s">
        <v>198</v>
      </c>
      <c r="D708" s="2096" t="s">
        <v>6589</v>
      </c>
      <c r="E708" s="2016">
        <v>45080</v>
      </c>
      <c r="F708" s="2097" t="s">
        <v>6551</v>
      </c>
      <c r="G708" s="2017">
        <v>10</v>
      </c>
      <c r="H708" s="2018" t="s">
        <v>6185</v>
      </c>
      <c r="I708" s="1925"/>
      <c r="J708" s="114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</row>
    <row r="709" spans="1:20" s="115" customFormat="1">
      <c r="A709" s="2095">
        <v>2023</v>
      </c>
      <c r="B709" s="2014"/>
      <c r="C709" s="2014"/>
      <c r="D709" s="2096"/>
      <c r="E709" s="2016"/>
      <c r="F709" s="2097"/>
      <c r="G709" s="2017">
        <v>27</v>
      </c>
      <c r="H709" s="2018"/>
      <c r="I709" s="1925"/>
      <c r="J709" s="114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</row>
    <row r="710" spans="1:20">
      <c r="A710" s="2400" t="s">
        <v>46</v>
      </c>
      <c r="B710" s="2402"/>
      <c r="C710" s="2402" t="s">
        <v>866</v>
      </c>
      <c r="D710" s="2553"/>
      <c r="E710" s="2427"/>
      <c r="F710" s="2517"/>
      <c r="G710" s="2406">
        <v>37</v>
      </c>
      <c r="H710" s="2544"/>
      <c r="I710" s="1409"/>
      <c r="J710" s="93"/>
    </row>
    <row r="711" spans="1:20">
      <c r="A711" s="104"/>
      <c r="D711" s="131"/>
      <c r="E711" s="1673"/>
      <c r="F711" s="87"/>
      <c r="G711" s="133"/>
      <c r="I711" s="1409"/>
      <c r="J711" s="93"/>
    </row>
    <row r="712" spans="1:20">
      <c r="A712" s="1831">
        <v>2022</v>
      </c>
      <c r="B712" s="1827" t="s">
        <v>91</v>
      </c>
      <c r="C712" s="1827" t="s">
        <v>96</v>
      </c>
      <c r="D712" s="1827" t="s">
        <v>252</v>
      </c>
      <c r="E712" s="1829">
        <v>44626</v>
      </c>
      <c r="F712" s="1843" t="s">
        <v>5939</v>
      </c>
      <c r="G712" s="1831">
        <v>10</v>
      </c>
      <c r="H712" s="1832" t="s">
        <v>5847</v>
      </c>
      <c r="I712" s="1409"/>
    </row>
    <row r="713" spans="1:20">
      <c r="A713" s="1831">
        <v>2022</v>
      </c>
      <c r="B713" s="1827" t="s">
        <v>91</v>
      </c>
      <c r="C713" s="1827" t="s">
        <v>96</v>
      </c>
      <c r="D713" s="1827" t="s">
        <v>252</v>
      </c>
      <c r="E713" s="1829">
        <v>44626</v>
      </c>
      <c r="F713" s="1843" t="s">
        <v>5942</v>
      </c>
      <c r="G713" s="1831">
        <v>3</v>
      </c>
      <c r="H713" s="1832" t="s">
        <v>5851</v>
      </c>
      <c r="I713" s="1409"/>
    </row>
    <row r="714" spans="1:20">
      <c r="A714" s="1831">
        <v>2022</v>
      </c>
      <c r="B714" s="1827" t="s">
        <v>91</v>
      </c>
      <c r="C714" s="1827" t="s">
        <v>96</v>
      </c>
      <c r="D714" s="1827" t="s">
        <v>252</v>
      </c>
      <c r="E714" s="1829">
        <v>44626</v>
      </c>
      <c r="F714" s="1843" t="s">
        <v>5955</v>
      </c>
      <c r="G714" s="1831">
        <v>3</v>
      </c>
      <c r="H714" s="1832" t="s">
        <v>5863</v>
      </c>
      <c r="I714" s="1409"/>
    </row>
    <row r="715" spans="1:20">
      <c r="A715" s="1831">
        <v>2022</v>
      </c>
      <c r="B715" s="1827" t="s">
        <v>91</v>
      </c>
      <c r="C715" s="1827" t="s">
        <v>96</v>
      </c>
      <c r="D715" s="1827" t="s">
        <v>5683</v>
      </c>
      <c r="E715" s="1829">
        <v>44703</v>
      </c>
      <c r="F715" s="1843" t="s">
        <v>6139</v>
      </c>
      <c r="G715" s="1831">
        <v>10</v>
      </c>
      <c r="H715" s="1832" t="s">
        <v>6053</v>
      </c>
      <c r="I715" s="1409"/>
    </row>
    <row r="716" spans="1:20">
      <c r="A716" s="1831">
        <v>2022</v>
      </c>
      <c r="B716" s="1827" t="s">
        <v>91</v>
      </c>
      <c r="C716" s="1827" t="s">
        <v>96</v>
      </c>
      <c r="D716" s="1827" t="s">
        <v>5683</v>
      </c>
      <c r="E716" s="1829">
        <v>44703</v>
      </c>
      <c r="F716" s="1843" t="s">
        <v>6140</v>
      </c>
      <c r="G716" s="1831">
        <v>7</v>
      </c>
      <c r="H716" s="1832" t="s">
        <v>6054</v>
      </c>
      <c r="I716" s="1409"/>
    </row>
    <row r="717" spans="1:20">
      <c r="A717" s="1831">
        <v>2022</v>
      </c>
      <c r="B717" s="1827" t="s">
        <v>91</v>
      </c>
      <c r="C717" s="1827" t="s">
        <v>96</v>
      </c>
      <c r="D717" s="1827" t="s">
        <v>5683</v>
      </c>
      <c r="E717" s="1829">
        <v>44703</v>
      </c>
      <c r="F717" s="1843" t="s">
        <v>6212</v>
      </c>
      <c r="G717" s="1831">
        <v>3</v>
      </c>
      <c r="H717" s="1832" t="s">
        <v>6071</v>
      </c>
      <c r="I717" s="1409"/>
    </row>
    <row r="718" spans="1:20">
      <c r="A718" s="1831">
        <v>2022</v>
      </c>
      <c r="B718" s="1827" t="s">
        <v>91</v>
      </c>
      <c r="C718" s="1827" t="s">
        <v>96</v>
      </c>
      <c r="D718" s="1827" t="s">
        <v>5683</v>
      </c>
      <c r="E718" s="1829">
        <v>44703</v>
      </c>
      <c r="F718" s="1843" t="s">
        <v>6141</v>
      </c>
      <c r="G718" s="1831">
        <v>7</v>
      </c>
      <c r="H718" s="1832" t="s">
        <v>6076</v>
      </c>
      <c r="I718" s="1409"/>
    </row>
    <row r="719" spans="1:20">
      <c r="A719" s="1831">
        <v>2022</v>
      </c>
      <c r="B719" s="1827" t="s">
        <v>91</v>
      </c>
      <c r="C719" s="1827" t="s">
        <v>96</v>
      </c>
      <c r="D719" s="1827" t="s">
        <v>5683</v>
      </c>
      <c r="E719" s="1829">
        <v>44703</v>
      </c>
      <c r="F719" s="1843" t="s">
        <v>6142</v>
      </c>
      <c r="G719" s="1831">
        <v>3</v>
      </c>
      <c r="H719" s="1832" t="s">
        <v>6099</v>
      </c>
      <c r="I719" s="1409"/>
    </row>
    <row r="720" spans="1:20">
      <c r="A720" s="1831">
        <v>2022</v>
      </c>
      <c r="B720" s="1827" t="s">
        <v>91</v>
      </c>
      <c r="C720" s="1827" t="s">
        <v>96</v>
      </c>
      <c r="D720" s="1827" t="s">
        <v>5683</v>
      </c>
      <c r="E720" s="1829">
        <v>44703</v>
      </c>
      <c r="F720" s="1843" t="s">
        <v>6143</v>
      </c>
      <c r="G720" s="1831">
        <v>10</v>
      </c>
      <c r="H720" s="1832" t="s">
        <v>6104</v>
      </c>
      <c r="I720" s="1409"/>
    </row>
    <row r="721" spans="1:9">
      <c r="A721" s="1831">
        <v>2022</v>
      </c>
      <c r="B721" s="1827" t="s">
        <v>91</v>
      </c>
      <c r="C721" s="1827" t="s">
        <v>96</v>
      </c>
      <c r="D721" s="1827" t="s">
        <v>5683</v>
      </c>
      <c r="E721" s="1829">
        <v>44703</v>
      </c>
      <c r="F721" s="1843" t="s">
        <v>6144</v>
      </c>
      <c r="G721" s="1831">
        <v>7</v>
      </c>
      <c r="H721" s="1832" t="s">
        <v>6105</v>
      </c>
      <c r="I721" s="1409"/>
    </row>
    <row r="722" spans="1:9">
      <c r="A722" s="1831">
        <v>2022</v>
      </c>
      <c r="B722" s="1827" t="s">
        <v>91</v>
      </c>
      <c r="C722" s="1827" t="s">
        <v>96</v>
      </c>
      <c r="D722" s="1827" t="s">
        <v>6173</v>
      </c>
      <c r="E722" s="1829">
        <v>44709</v>
      </c>
      <c r="F722" s="1843" t="s">
        <v>6139</v>
      </c>
      <c r="G722" s="1831">
        <v>15</v>
      </c>
      <c r="H722" s="1832" t="s">
        <v>6182</v>
      </c>
      <c r="I722" s="1409"/>
    </row>
    <row r="723" spans="1:9">
      <c r="A723" s="1831">
        <v>2022</v>
      </c>
      <c r="B723" s="1827" t="s">
        <v>91</v>
      </c>
      <c r="C723" s="1827" t="s">
        <v>96</v>
      </c>
      <c r="D723" s="1827" t="s">
        <v>6173</v>
      </c>
      <c r="E723" s="1829">
        <v>44710</v>
      </c>
      <c r="F723" s="1843" t="s">
        <v>6141</v>
      </c>
      <c r="G723" s="1831">
        <v>5</v>
      </c>
      <c r="H723" s="1832" t="s">
        <v>6194</v>
      </c>
      <c r="I723" s="1409"/>
    </row>
    <row r="724" spans="1:9">
      <c r="A724" s="1831">
        <v>2022</v>
      </c>
      <c r="B724" s="1827"/>
      <c r="C724" s="1827"/>
      <c r="D724" s="1827"/>
      <c r="E724" s="1829"/>
      <c r="F724" s="1843"/>
      <c r="G724" s="1831">
        <v>83</v>
      </c>
      <c r="H724" s="1832"/>
      <c r="I724" s="1409"/>
    </row>
    <row r="725" spans="1:9">
      <c r="A725" s="2017">
        <v>2023</v>
      </c>
      <c r="B725" s="2014" t="s">
        <v>91</v>
      </c>
      <c r="C725" s="2014" t="s">
        <v>96</v>
      </c>
      <c r="D725" s="2014" t="s">
        <v>252</v>
      </c>
      <c r="E725" s="2016">
        <v>44990</v>
      </c>
      <c r="F725" s="2021" t="s">
        <v>6428</v>
      </c>
      <c r="G725" s="2017">
        <v>3</v>
      </c>
      <c r="H725" s="2018" t="s">
        <v>5834</v>
      </c>
      <c r="I725" s="1857"/>
    </row>
    <row r="726" spans="1:9">
      <c r="A726" s="2017">
        <v>2023</v>
      </c>
      <c r="B726" s="2014" t="s">
        <v>91</v>
      </c>
      <c r="C726" s="2014" t="s">
        <v>96</v>
      </c>
      <c r="D726" s="2014" t="s">
        <v>252</v>
      </c>
      <c r="E726" s="2016">
        <v>44990</v>
      </c>
      <c r="F726" s="2021" t="s">
        <v>6140</v>
      </c>
      <c r="G726" s="2017">
        <v>10</v>
      </c>
      <c r="H726" s="2018" t="s">
        <v>5847</v>
      </c>
      <c r="I726" s="1857"/>
    </row>
    <row r="727" spans="1:9">
      <c r="A727" s="2017">
        <v>2023</v>
      </c>
      <c r="B727" s="2014" t="s">
        <v>91</v>
      </c>
      <c r="C727" s="2014" t="s">
        <v>96</v>
      </c>
      <c r="D727" s="2014" t="s">
        <v>252</v>
      </c>
      <c r="E727" s="2016">
        <v>44990</v>
      </c>
      <c r="F727" s="2021" t="s">
        <v>6429</v>
      </c>
      <c r="G727" s="2017">
        <v>7</v>
      </c>
      <c r="H727" s="2018" t="s">
        <v>5848</v>
      </c>
      <c r="I727" s="1857"/>
    </row>
    <row r="728" spans="1:9">
      <c r="A728" s="2017">
        <v>2023</v>
      </c>
      <c r="B728" s="2014" t="s">
        <v>91</v>
      </c>
      <c r="C728" s="2014" t="s">
        <v>96</v>
      </c>
      <c r="D728" s="2014" t="s">
        <v>252</v>
      </c>
      <c r="E728" s="2016">
        <v>44990</v>
      </c>
      <c r="F728" s="2021" t="s">
        <v>6142</v>
      </c>
      <c r="G728" s="2017">
        <v>7</v>
      </c>
      <c r="H728" s="2018" t="s">
        <v>5893</v>
      </c>
      <c r="I728" s="1857"/>
    </row>
    <row r="729" spans="1:9">
      <c r="A729" s="2017">
        <v>2023</v>
      </c>
      <c r="B729" s="2014" t="s">
        <v>91</v>
      </c>
      <c r="C729" s="2014" t="s">
        <v>96</v>
      </c>
      <c r="D729" s="2014" t="s">
        <v>5683</v>
      </c>
      <c r="E729" s="2016">
        <v>45074</v>
      </c>
      <c r="F729" s="2021" t="s">
        <v>6565</v>
      </c>
      <c r="G729" s="2017">
        <v>7</v>
      </c>
      <c r="H729" s="2018" t="s">
        <v>6054</v>
      </c>
      <c r="I729" s="1857"/>
    </row>
    <row r="730" spans="1:9">
      <c r="A730" s="2017">
        <v>2023</v>
      </c>
      <c r="B730" s="2014" t="s">
        <v>91</v>
      </c>
      <c r="C730" s="2014" t="s">
        <v>96</v>
      </c>
      <c r="D730" s="2014" t="s">
        <v>5683</v>
      </c>
      <c r="E730" s="2016">
        <v>45074</v>
      </c>
      <c r="F730" s="2021" t="s">
        <v>6566</v>
      </c>
      <c r="G730" s="2017">
        <v>7</v>
      </c>
      <c r="H730" s="2018" t="s">
        <v>6076</v>
      </c>
      <c r="I730" s="1857"/>
    </row>
    <row r="731" spans="1:9">
      <c r="A731" s="2017">
        <v>2023</v>
      </c>
      <c r="B731" s="2014" t="s">
        <v>91</v>
      </c>
      <c r="C731" s="2014" t="s">
        <v>96</v>
      </c>
      <c r="D731" s="2014" t="s">
        <v>5683</v>
      </c>
      <c r="E731" s="2016">
        <v>45074</v>
      </c>
      <c r="F731" s="2021" t="s">
        <v>6567</v>
      </c>
      <c r="G731" s="2017">
        <v>7</v>
      </c>
      <c r="H731" s="2018" t="s">
        <v>6105</v>
      </c>
      <c r="I731" s="1857"/>
    </row>
    <row r="732" spans="1:9">
      <c r="A732" s="2017">
        <v>2023</v>
      </c>
      <c r="B732" s="2014" t="s">
        <v>91</v>
      </c>
      <c r="C732" s="2014" t="s">
        <v>96</v>
      </c>
      <c r="D732" s="2014" t="s">
        <v>6589</v>
      </c>
      <c r="E732" s="2016">
        <v>45081</v>
      </c>
      <c r="F732" s="2021" t="s">
        <v>6567</v>
      </c>
      <c r="G732" s="2017">
        <v>5</v>
      </c>
      <c r="H732" s="2018" t="s">
        <v>6607</v>
      </c>
      <c r="I732" s="1857"/>
    </row>
    <row r="733" spans="1:9">
      <c r="A733" s="2017">
        <v>2023</v>
      </c>
      <c r="B733" s="2014" t="s">
        <v>91</v>
      </c>
      <c r="C733" s="2014" t="s">
        <v>96</v>
      </c>
      <c r="D733" s="2014" t="s">
        <v>277</v>
      </c>
      <c r="E733" s="2016">
        <v>45179</v>
      </c>
      <c r="F733" s="2021" t="s">
        <v>6672</v>
      </c>
      <c r="G733" s="2017">
        <v>3</v>
      </c>
      <c r="H733" s="2018" t="s">
        <v>991</v>
      </c>
      <c r="I733" s="1857"/>
    </row>
    <row r="734" spans="1:9">
      <c r="A734" s="2017">
        <v>2023</v>
      </c>
      <c r="B734" s="2014" t="s">
        <v>91</v>
      </c>
      <c r="C734" s="2014" t="s">
        <v>96</v>
      </c>
      <c r="D734" s="2014" t="s">
        <v>277</v>
      </c>
      <c r="E734" s="2016">
        <v>45179</v>
      </c>
      <c r="F734" s="2021" t="s">
        <v>6673</v>
      </c>
      <c r="G734" s="2017">
        <v>7</v>
      </c>
      <c r="H734" s="2018" t="s">
        <v>993</v>
      </c>
      <c r="I734" s="1857"/>
    </row>
    <row r="735" spans="1:9">
      <c r="A735" s="2017">
        <v>2023</v>
      </c>
      <c r="B735" s="2014" t="s">
        <v>91</v>
      </c>
      <c r="C735" s="2014" t="s">
        <v>96</v>
      </c>
      <c r="D735" s="2014" t="s">
        <v>277</v>
      </c>
      <c r="E735" s="2016">
        <v>45179</v>
      </c>
      <c r="F735" s="2021" t="s">
        <v>6674</v>
      </c>
      <c r="G735" s="2017">
        <v>7</v>
      </c>
      <c r="H735" s="2018" t="s">
        <v>1280</v>
      </c>
      <c r="I735" s="1857"/>
    </row>
    <row r="736" spans="1:9">
      <c r="A736" s="2017">
        <v>2023</v>
      </c>
      <c r="B736" s="2014"/>
      <c r="C736" s="2014"/>
      <c r="D736" s="2014"/>
      <c r="E736" s="2016"/>
      <c r="F736" s="2021"/>
      <c r="G736" s="2017">
        <v>70</v>
      </c>
      <c r="H736" s="2018"/>
      <c r="I736" s="1857"/>
    </row>
    <row r="737" spans="1:10">
      <c r="A737" s="1838">
        <v>2024</v>
      </c>
      <c r="B737" s="1826" t="s">
        <v>91</v>
      </c>
      <c r="C737" s="1826" t="s">
        <v>96</v>
      </c>
      <c r="D737" s="1826" t="s">
        <v>252</v>
      </c>
      <c r="E737" s="1837">
        <v>45354</v>
      </c>
      <c r="F737" s="1845" t="s">
        <v>6844</v>
      </c>
      <c r="G737" s="1838">
        <v>10</v>
      </c>
      <c r="H737" s="1839" t="s">
        <v>5835</v>
      </c>
      <c r="I737" s="1857"/>
    </row>
    <row r="738" spans="1:10">
      <c r="A738" s="1838">
        <v>2024</v>
      </c>
      <c r="B738" s="1826" t="s">
        <v>91</v>
      </c>
      <c r="C738" s="1826" t="s">
        <v>96</v>
      </c>
      <c r="D738" s="1826" t="s">
        <v>252</v>
      </c>
      <c r="E738" s="1837">
        <v>45354</v>
      </c>
      <c r="F738" s="1845" t="s">
        <v>6845</v>
      </c>
      <c r="G738" s="1838">
        <v>7</v>
      </c>
      <c r="H738" s="1839" t="s">
        <v>5862</v>
      </c>
      <c r="I738" s="1857"/>
    </row>
    <row r="739" spans="1:10">
      <c r="A739" s="1838">
        <v>2024</v>
      </c>
      <c r="B739" s="1826" t="s">
        <v>91</v>
      </c>
      <c r="C739" s="1826" t="s">
        <v>96</v>
      </c>
      <c r="D739" s="1826" t="s">
        <v>252</v>
      </c>
      <c r="E739" s="1837">
        <v>45354</v>
      </c>
      <c r="F739" s="1845" t="s">
        <v>6846</v>
      </c>
      <c r="G739" s="1838">
        <v>3</v>
      </c>
      <c r="H739" s="1839" t="s">
        <v>5863</v>
      </c>
      <c r="I739" s="1857"/>
    </row>
    <row r="740" spans="1:10">
      <c r="A740" s="1838">
        <v>2024</v>
      </c>
      <c r="B740" s="1826" t="s">
        <v>91</v>
      </c>
      <c r="C740" s="1826" t="s">
        <v>96</v>
      </c>
      <c r="D740" s="1826" t="s">
        <v>252</v>
      </c>
      <c r="E740" s="1837">
        <v>45354</v>
      </c>
      <c r="F740" s="1845" t="s">
        <v>6141</v>
      </c>
      <c r="G740" s="1838">
        <v>10</v>
      </c>
      <c r="H740" s="1839" t="s">
        <v>5870</v>
      </c>
      <c r="I740" s="1857"/>
    </row>
    <row r="741" spans="1:10">
      <c r="A741" s="1838">
        <v>2024</v>
      </c>
      <c r="B741" s="1826"/>
      <c r="C741" s="1826"/>
      <c r="D741" s="1826"/>
      <c r="E741" s="1837"/>
      <c r="F741" s="1845"/>
      <c r="G741" s="1838">
        <v>30</v>
      </c>
      <c r="H741" s="1839"/>
      <c r="I741" s="1857"/>
    </row>
    <row r="742" spans="1:10">
      <c r="A742" s="2425" t="s">
        <v>46</v>
      </c>
      <c r="B742" s="2402"/>
      <c r="C742" s="2426" t="s">
        <v>886</v>
      </c>
      <c r="D742" s="2402"/>
      <c r="E742" s="2427"/>
      <c r="F742" s="2406"/>
      <c r="G742" s="2406">
        <v>183</v>
      </c>
      <c r="H742" s="2544"/>
      <c r="I742" s="1409"/>
      <c r="J742" s="93"/>
    </row>
    <row r="743" spans="1:10">
      <c r="A743" s="278"/>
      <c r="B743" s="154"/>
      <c r="C743" s="154"/>
      <c r="D743" s="72"/>
      <c r="E743" s="1673"/>
      <c r="F743" s="133"/>
      <c r="G743" s="280"/>
      <c r="I743" s="1409"/>
      <c r="J743" s="93"/>
    </row>
    <row r="744" spans="1:10">
      <c r="A744" s="2095">
        <v>2023</v>
      </c>
      <c r="B744" s="2014" t="s">
        <v>53</v>
      </c>
      <c r="C744" s="2014" t="s">
        <v>6506</v>
      </c>
      <c r="D744" s="2015" t="s">
        <v>6021</v>
      </c>
      <c r="E744" s="2016">
        <v>45052</v>
      </c>
      <c r="F744" s="2017" t="s">
        <v>6507</v>
      </c>
      <c r="G744" s="2097">
        <v>5</v>
      </c>
      <c r="H744" s="2018" t="s">
        <v>435</v>
      </c>
      <c r="I744" s="1409"/>
      <c r="J744" s="93"/>
    </row>
    <row r="745" spans="1:10">
      <c r="A745" s="2095">
        <v>2023</v>
      </c>
      <c r="B745" s="2014"/>
      <c r="C745" s="2014"/>
      <c r="D745" s="2015"/>
      <c r="E745" s="2016"/>
      <c r="F745" s="2017"/>
      <c r="G745" s="2097">
        <v>5</v>
      </c>
      <c r="H745" s="2018"/>
      <c r="I745" s="1409"/>
      <c r="J745" s="93"/>
    </row>
    <row r="746" spans="1:10">
      <c r="A746" s="278" t="s">
        <v>46</v>
      </c>
      <c r="B746" s="154"/>
      <c r="C746" s="154" t="s">
        <v>6505</v>
      </c>
      <c r="D746" s="72"/>
      <c r="E746" s="1673"/>
      <c r="F746" s="133"/>
      <c r="G746" s="280">
        <v>5</v>
      </c>
      <c r="I746" s="1409"/>
      <c r="J746" s="93"/>
    </row>
    <row r="747" spans="1:10">
      <c r="A747" s="328"/>
      <c r="B747" s="284"/>
      <c r="C747" s="284"/>
      <c r="D747" s="2005"/>
      <c r="E747" s="1695"/>
      <c r="F747" s="288"/>
      <c r="G747" s="1727"/>
      <c r="H747" s="2006"/>
      <c r="I747" s="1409"/>
      <c r="J747" s="93"/>
    </row>
    <row r="748" spans="1:10">
      <c r="A748" s="2013">
        <v>2023</v>
      </c>
      <c r="B748" s="2014" t="s">
        <v>129</v>
      </c>
      <c r="C748" s="2019" t="s">
        <v>57</v>
      </c>
      <c r="D748" s="2014" t="s">
        <v>252</v>
      </c>
      <c r="E748" s="2016">
        <v>44990</v>
      </c>
      <c r="F748" s="2017" t="s">
        <v>6471</v>
      </c>
      <c r="G748" s="2017">
        <v>3</v>
      </c>
      <c r="H748" s="2018" t="s">
        <v>5885</v>
      </c>
      <c r="I748" s="1857"/>
      <c r="J748" s="93"/>
    </row>
    <row r="749" spans="1:10">
      <c r="A749" s="2013">
        <v>2023</v>
      </c>
      <c r="B749" s="2014"/>
      <c r="C749" s="2019"/>
      <c r="D749" s="2014"/>
      <c r="E749" s="2016"/>
      <c r="F749" s="2017"/>
      <c r="G749" s="2017">
        <v>3</v>
      </c>
      <c r="H749" s="1832"/>
      <c r="I749" s="1857"/>
      <c r="J749" s="93"/>
    </row>
    <row r="750" spans="1:10">
      <c r="A750" s="1835">
        <v>2024</v>
      </c>
      <c r="B750" s="1826" t="s">
        <v>129</v>
      </c>
      <c r="C750" s="1836" t="s">
        <v>57</v>
      </c>
      <c r="D750" s="1826" t="s">
        <v>252</v>
      </c>
      <c r="E750" s="1837">
        <v>45354</v>
      </c>
      <c r="F750" s="1838"/>
      <c r="G750" s="1838">
        <v>10</v>
      </c>
      <c r="H750" s="1839" t="s">
        <v>6886</v>
      </c>
      <c r="I750" s="1857"/>
      <c r="J750" s="93"/>
    </row>
    <row r="751" spans="1:10">
      <c r="A751" s="1835">
        <v>2024</v>
      </c>
      <c r="B751" s="1826"/>
      <c r="C751" s="1836"/>
      <c r="D751" s="1826"/>
      <c r="E751" s="1837"/>
      <c r="F751" s="1838"/>
      <c r="G751" s="1838">
        <v>10</v>
      </c>
      <c r="H751" s="1839"/>
      <c r="I751" s="1857"/>
      <c r="J751" s="93"/>
    </row>
    <row r="752" spans="1:10">
      <c r="A752" s="2425" t="s">
        <v>46</v>
      </c>
      <c r="B752" s="2402"/>
      <c r="C752" s="2426" t="s">
        <v>901</v>
      </c>
      <c r="D752" s="2402"/>
      <c r="E752" s="2427"/>
      <c r="F752" s="2406"/>
      <c r="G752" s="2406">
        <v>13</v>
      </c>
      <c r="H752" s="2544"/>
      <c r="I752" s="1409"/>
      <c r="J752" s="93"/>
    </row>
    <row r="753" spans="1:10">
      <c r="A753" s="147"/>
      <c r="C753" s="148"/>
      <c r="E753" s="1673"/>
      <c r="F753" s="133"/>
      <c r="G753" s="133"/>
      <c r="I753" s="1409"/>
      <c r="J753" s="93"/>
    </row>
    <row r="754" spans="1:10">
      <c r="A754" s="1833">
        <v>2022</v>
      </c>
      <c r="B754" s="1827" t="s">
        <v>91</v>
      </c>
      <c r="C754" s="1877" t="s">
        <v>115</v>
      </c>
      <c r="D754" s="1827" t="s">
        <v>277</v>
      </c>
      <c r="E754" s="1829">
        <v>44815</v>
      </c>
      <c r="F754" s="1831" t="s">
        <v>6297</v>
      </c>
      <c r="G754" s="1831">
        <v>7</v>
      </c>
      <c r="H754" s="1832" t="s">
        <v>400</v>
      </c>
      <c r="I754" s="1857"/>
      <c r="J754" s="93"/>
    </row>
    <row r="755" spans="1:10">
      <c r="A755" s="1833">
        <v>2022</v>
      </c>
      <c r="B755" s="1827" t="s">
        <v>91</v>
      </c>
      <c r="C755" s="1877" t="s">
        <v>115</v>
      </c>
      <c r="D755" s="1827" t="s">
        <v>277</v>
      </c>
      <c r="E755" s="1829">
        <v>44815</v>
      </c>
      <c r="F755" s="1831" t="s">
        <v>6298</v>
      </c>
      <c r="G755" s="1831">
        <v>10</v>
      </c>
      <c r="H755" s="1832" t="s">
        <v>267</v>
      </c>
      <c r="I755" s="1857"/>
      <c r="J755" s="93"/>
    </row>
    <row r="756" spans="1:10">
      <c r="A756" s="1833">
        <v>2022</v>
      </c>
      <c r="B756" s="1457"/>
      <c r="C756" s="1498"/>
      <c r="D756" s="1457"/>
      <c r="E756" s="1684"/>
      <c r="F756" s="1458"/>
      <c r="G756" s="2507">
        <v>17</v>
      </c>
      <c r="H756" s="1499"/>
      <c r="I756" s="1857"/>
      <c r="J756" s="93"/>
    </row>
    <row r="757" spans="1:10">
      <c r="A757" s="2013">
        <v>2023</v>
      </c>
      <c r="B757" s="2014" t="s">
        <v>91</v>
      </c>
      <c r="C757" s="2019" t="s">
        <v>115</v>
      </c>
      <c r="D757" s="2014" t="s">
        <v>5486</v>
      </c>
      <c r="E757" s="2016">
        <v>45074</v>
      </c>
      <c r="F757" s="2017" t="s">
        <v>6552</v>
      </c>
      <c r="G757" s="2017">
        <v>3</v>
      </c>
      <c r="H757" s="2018" t="s">
        <v>5915</v>
      </c>
      <c r="I757" s="1857"/>
      <c r="J757" s="93"/>
    </row>
    <row r="758" spans="1:10">
      <c r="A758" s="2013">
        <v>2023</v>
      </c>
      <c r="B758" s="2014"/>
      <c r="C758" s="2019"/>
      <c r="D758" s="2014"/>
      <c r="E758" s="2016"/>
      <c r="F758" s="2017"/>
      <c r="G758" s="2017">
        <v>3</v>
      </c>
      <c r="H758" s="2018"/>
      <c r="I758" s="1857"/>
      <c r="J758" s="93"/>
    </row>
    <row r="759" spans="1:10">
      <c r="A759" s="1835">
        <v>2024</v>
      </c>
      <c r="B759" s="1826" t="s">
        <v>91</v>
      </c>
      <c r="C759" s="1836" t="s">
        <v>115</v>
      </c>
      <c r="D759" s="1826" t="s">
        <v>252</v>
      </c>
      <c r="E759" s="1837">
        <v>45354</v>
      </c>
      <c r="F759" s="1838" t="s">
        <v>6859</v>
      </c>
      <c r="G759" s="1838">
        <v>3</v>
      </c>
      <c r="H759" s="1839" t="s">
        <v>5846</v>
      </c>
      <c r="I759" s="1857"/>
      <c r="J759" s="93"/>
    </row>
    <row r="760" spans="1:10">
      <c r="A760" s="1835">
        <v>2024</v>
      </c>
      <c r="B760" s="1826" t="s">
        <v>91</v>
      </c>
      <c r="C760" s="1836" t="s">
        <v>115</v>
      </c>
      <c r="D760" s="1826" t="s">
        <v>5456</v>
      </c>
      <c r="E760" s="1837">
        <v>45368</v>
      </c>
      <c r="F760" s="1838" t="s">
        <v>6887</v>
      </c>
      <c r="G760" s="1838">
        <v>5</v>
      </c>
      <c r="H760" s="1839" t="s">
        <v>244</v>
      </c>
      <c r="I760" s="1857"/>
      <c r="J760" s="93"/>
    </row>
    <row r="761" spans="1:10">
      <c r="A761" s="1835">
        <v>2024</v>
      </c>
      <c r="B761" s="1826"/>
      <c r="C761" s="1836"/>
      <c r="D761" s="1826"/>
      <c r="E761" s="1837"/>
      <c r="F761" s="1838"/>
      <c r="G761" s="1838">
        <v>8</v>
      </c>
      <c r="H761" s="1839"/>
      <c r="I761" s="1857"/>
      <c r="J761" s="93"/>
    </row>
    <row r="762" spans="1:10">
      <c r="A762" s="2425" t="s">
        <v>46</v>
      </c>
      <c r="B762" s="2402"/>
      <c r="C762" s="2426" t="s">
        <v>920</v>
      </c>
      <c r="D762" s="2402"/>
      <c r="E762" s="2427"/>
      <c r="F762" s="2406"/>
      <c r="G762" s="2406">
        <v>28</v>
      </c>
      <c r="H762" s="2544"/>
      <c r="I762" s="1409"/>
      <c r="J762" s="93"/>
    </row>
    <row r="763" spans="1:10">
      <c r="A763" s="147"/>
      <c r="C763" s="148"/>
      <c r="E763" s="1673"/>
      <c r="F763" s="133"/>
      <c r="G763" s="133"/>
      <c r="I763" s="1409"/>
      <c r="J763" s="93"/>
    </row>
    <row r="764" spans="1:10">
      <c r="A764" s="1833">
        <v>2022</v>
      </c>
      <c r="B764" s="1827" t="s">
        <v>129</v>
      </c>
      <c r="C764" s="2134" t="s">
        <v>1634</v>
      </c>
      <c r="D764" s="1896" t="s">
        <v>5745</v>
      </c>
      <c r="E764" s="1898">
        <v>44633</v>
      </c>
      <c r="F764" s="1902" t="s">
        <v>6013</v>
      </c>
      <c r="G764" s="1902">
        <v>0</v>
      </c>
      <c r="H764" s="2044" t="s">
        <v>304</v>
      </c>
      <c r="I764" s="2" t="s">
        <v>234</v>
      </c>
      <c r="J764" s="2"/>
    </row>
    <row r="765" spans="1:10">
      <c r="A765" s="1833">
        <v>2022</v>
      </c>
      <c r="B765" s="1827"/>
      <c r="C765" s="2134"/>
      <c r="D765" s="1896"/>
      <c r="E765" s="1898"/>
      <c r="F765" s="1902"/>
      <c r="G765" s="1902">
        <v>0</v>
      </c>
      <c r="H765" s="2044"/>
      <c r="J765" s="2"/>
    </row>
    <row r="766" spans="1:10">
      <c r="A766" s="2400" t="s">
        <v>46</v>
      </c>
      <c r="B766" s="2402"/>
      <c r="C766" s="2402" t="s">
        <v>923</v>
      </c>
      <c r="D766" s="2460"/>
      <c r="E766" s="2427"/>
      <c r="F766" s="2517"/>
      <c r="G766" s="2406">
        <v>0</v>
      </c>
      <c r="H766" s="2544"/>
      <c r="I766" s="1409"/>
      <c r="J766" s="2"/>
    </row>
    <row r="767" spans="1:10">
      <c r="A767" s="104"/>
      <c r="D767" s="72"/>
      <c r="E767" s="1673"/>
      <c r="F767" s="87"/>
      <c r="G767" s="133"/>
      <c r="I767" s="1409"/>
      <c r="J767" s="2"/>
    </row>
    <row r="768" spans="1:10">
      <c r="A768" s="1919">
        <v>2022</v>
      </c>
      <c r="B768" s="1920" t="s">
        <v>91</v>
      </c>
      <c r="C768" s="1920" t="s">
        <v>121</v>
      </c>
      <c r="D768" s="1920" t="s">
        <v>252</v>
      </c>
      <c r="E768" s="1921">
        <v>44626</v>
      </c>
      <c r="F768" s="1922" t="s">
        <v>5920</v>
      </c>
      <c r="G768" s="1923">
        <v>3</v>
      </c>
      <c r="H768" s="1924" t="s">
        <v>5828</v>
      </c>
      <c r="I768" s="1409"/>
      <c r="J768" s="2"/>
    </row>
    <row r="769" spans="1:10">
      <c r="A769" s="1919">
        <v>2022</v>
      </c>
      <c r="B769" s="1920" t="s">
        <v>91</v>
      </c>
      <c r="C769" s="1920" t="s">
        <v>121</v>
      </c>
      <c r="D769" s="1920" t="s">
        <v>252</v>
      </c>
      <c r="E769" s="1921">
        <v>44626</v>
      </c>
      <c r="F769" s="1922" t="s">
        <v>5946</v>
      </c>
      <c r="G769" s="1923">
        <v>3</v>
      </c>
      <c r="H769" s="1924" t="s">
        <v>5854</v>
      </c>
      <c r="I769" s="1857"/>
      <c r="J769" s="2"/>
    </row>
    <row r="770" spans="1:10">
      <c r="A770" s="1919">
        <v>2022</v>
      </c>
      <c r="B770" s="1920" t="s">
        <v>91</v>
      </c>
      <c r="C770" s="1920" t="s">
        <v>121</v>
      </c>
      <c r="D770" s="1920" t="s">
        <v>252</v>
      </c>
      <c r="E770" s="1921">
        <v>44626</v>
      </c>
      <c r="F770" s="1922" t="s">
        <v>5958</v>
      </c>
      <c r="G770" s="1923">
        <v>7</v>
      </c>
      <c r="H770" s="1924" t="s">
        <v>5864</v>
      </c>
      <c r="I770" s="1857"/>
      <c r="J770" s="2"/>
    </row>
    <row r="771" spans="1:10">
      <c r="A771" s="1919">
        <v>2022</v>
      </c>
      <c r="B771" s="1920" t="s">
        <v>91</v>
      </c>
      <c r="C771" s="1920" t="s">
        <v>121</v>
      </c>
      <c r="D771" s="1920" t="s">
        <v>252</v>
      </c>
      <c r="E771" s="1921">
        <v>44626</v>
      </c>
      <c r="F771" s="1922" t="s">
        <v>5984</v>
      </c>
      <c r="G771" s="1923">
        <v>3</v>
      </c>
      <c r="H771" s="1924" t="s">
        <v>5894</v>
      </c>
      <c r="I771" s="1857"/>
      <c r="J771" s="2"/>
    </row>
    <row r="772" spans="1:10">
      <c r="A772" s="1919">
        <v>2022</v>
      </c>
      <c r="B772" s="1920" t="s">
        <v>91</v>
      </c>
      <c r="C772" s="1920" t="s">
        <v>121</v>
      </c>
      <c r="D772" s="1920" t="s">
        <v>5785</v>
      </c>
      <c r="E772" s="1921">
        <v>44878</v>
      </c>
      <c r="F772" s="1922"/>
      <c r="G772" s="1923">
        <v>0</v>
      </c>
      <c r="H772" s="1924" t="s">
        <v>670</v>
      </c>
      <c r="I772" s="1857" t="s">
        <v>234</v>
      </c>
      <c r="J772" s="2"/>
    </row>
    <row r="773" spans="1:10">
      <c r="A773" s="1919">
        <v>2022</v>
      </c>
      <c r="B773" s="1920" t="s">
        <v>91</v>
      </c>
      <c r="C773" s="1920" t="s">
        <v>121</v>
      </c>
      <c r="D773" s="1920" t="s">
        <v>6374</v>
      </c>
      <c r="E773" s="1921">
        <v>44885</v>
      </c>
      <c r="F773" s="1922" t="s">
        <v>6381</v>
      </c>
      <c r="G773" s="1923">
        <v>0</v>
      </c>
      <c r="H773" s="1924" t="s">
        <v>995</v>
      </c>
      <c r="I773" s="1857" t="s">
        <v>234</v>
      </c>
      <c r="J773" s="2"/>
    </row>
    <row r="774" spans="1:10">
      <c r="A774" s="1919">
        <v>2022</v>
      </c>
      <c r="B774" s="1920" t="s">
        <v>91</v>
      </c>
      <c r="C774" s="1920" t="s">
        <v>121</v>
      </c>
      <c r="D774" s="1920" t="s">
        <v>6374</v>
      </c>
      <c r="E774" s="1921">
        <v>44885</v>
      </c>
      <c r="F774" s="1922" t="s">
        <v>6381</v>
      </c>
      <c r="G774" s="1923">
        <v>0</v>
      </c>
      <c r="H774" s="1924" t="s">
        <v>670</v>
      </c>
      <c r="I774" s="1857" t="s">
        <v>234</v>
      </c>
      <c r="J774" s="2"/>
    </row>
    <row r="775" spans="1:10">
      <c r="A775" s="1919">
        <v>2022</v>
      </c>
      <c r="B775" s="1920"/>
      <c r="C775" s="1920"/>
      <c r="D775" s="1920"/>
      <c r="E775" s="1921"/>
      <c r="F775" s="1922"/>
      <c r="G775" s="1923">
        <v>16</v>
      </c>
      <c r="H775" s="1924"/>
      <c r="I775" s="1857"/>
      <c r="J775" s="2"/>
    </row>
    <row r="776" spans="1:10">
      <c r="A776" s="2127">
        <v>2023</v>
      </c>
      <c r="B776" s="2128" t="s">
        <v>91</v>
      </c>
      <c r="C776" s="2128" t="s">
        <v>121</v>
      </c>
      <c r="D776" s="2128" t="s">
        <v>252</v>
      </c>
      <c r="E776" s="2129">
        <v>44990</v>
      </c>
      <c r="F776" s="2130" t="s">
        <v>6381</v>
      </c>
      <c r="G776" s="2131">
        <v>10</v>
      </c>
      <c r="H776" s="2423" t="s">
        <v>5865</v>
      </c>
      <c r="I776" s="1857"/>
      <c r="J776" s="2"/>
    </row>
    <row r="777" spans="1:10">
      <c r="A777" s="2127">
        <v>2023</v>
      </c>
      <c r="B777" s="2128" t="s">
        <v>91</v>
      </c>
      <c r="C777" s="2128" t="s">
        <v>121</v>
      </c>
      <c r="D777" s="2128" t="s">
        <v>5683</v>
      </c>
      <c r="E777" s="2129">
        <v>45074</v>
      </c>
      <c r="F777" s="2130" t="s">
        <v>6576</v>
      </c>
      <c r="G777" s="2131">
        <v>7</v>
      </c>
      <c r="H777" s="2423" t="s">
        <v>6070</v>
      </c>
      <c r="I777" s="1857"/>
      <c r="J777" s="2"/>
    </row>
    <row r="778" spans="1:10">
      <c r="A778" s="2127">
        <v>2023</v>
      </c>
      <c r="B778" s="2128"/>
      <c r="C778" s="2128"/>
      <c r="D778" s="2128"/>
      <c r="E778" s="2129"/>
      <c r="F778" s="2130"/>
      <c r="G778" s="2131">
        <v>17</v>
      </c>
      <c r="H778" s="2423"/>
      <c r="I778" s="1857"/>
      <c r="J778" s="2"/>
    </row>
    <row r="779" spans="1:10">
      <c r="A779" s="2621">
        <v>2024</v>
      </c>
      <c r="B779" s="2622" t="s">
        <v>91</v>
      </c>
      <c r="C779" s="2622" t="s">
        <v>121</v>
      </c>
      <c r="D779" s="2622" t="s">
        <v>252</v>
      </c>
      <c r="E779" s="2623">
        <v>45354</v>
      </c>
      <c r="F779" s="2624" t="s">
        <v>6865</v>
      </c>
      <c r="G779" s="2625">
        <v>10</v>
      </c>
      <c r="H779" s="2626" t="s">
        <v>5852</v>
      </c>
      <c r="I779" s="1857"/>
      <c r="J779" s="2"/>
    </row>
    <row r="780" spans="1:10">
      <c r="A780" s="2621">
        <v>2024</v>
      </c>
      <c r="B780" s="2622"/>
      <c r="C780" s="2622"/>
      <c r="D780" s="2622"/>
      <c r="E780" s="2623"/>
      <c r="F780" s="2624"/>
      <c r="G780" s="2625">
        <v>10</v>
      </c>
      <c r="H780" s="2626"/>
      <c r="I780" s="1857"/>
      <c r="J780" s="2"/>
    </row>
    <row r="781" spans="1:10">
      <c r="A781" s="2425" t="s">
        <v>46</v>
      </c>
      <c r="B781" s="2402"/>
      <c r="C781" s="2426" t="s">
        <v>951</v>
      </c>
      <c r="D781" s="2402"/>
      <c r="E781" s="2427"/>
      <c r="F781" s="2406"/>
      <c r="G781" s="2406">
        <v>43</v>
      </c>
      <c r="H781" s="2544"/>
      <c r="I781" s="1409"/>
      <c r="J781" s="93"/>
    </row>
    <row r="782" spans="1:10">
      <c r="A782" s="178"/>
      <c r="B782" s="154"/>
      <c r="C782" s="155"/>
      <c r="D782" s="154"/>
      <c r="E782" s="1677"/>
      <c r="F782" s="153"/>
      <c r="G782" s="153"/>
      <c r="H782" s="157"/>
      <c r="I782" s="1409"/>
      <c r="J782" s="93"/>
    </row>
    <row r="783" spans="1:10">
      <c r="A783" s="1835">
        <v>2024</v>
      </c>
      <c r="B783" s="1826" t="s">
        <v>53</v>
      </c>
      <c r="C783" s="1836" t="s">
        <v>6828</v>
      </c>
      <c r="D783" s="1826" t="s">
        <v>252</v>
      </c>
      <c r="E783" s="1837">
        <v>45354</v>
      </c>
      <c r="F783" s="1838" t="s">
        <v>6875</v>
      </c>
      <c r="G783" s="1838">
        <v>3</v>
      </c>
      <c r="H783" s="1839" t="s">
        <v>5875</v>
      </c>
      <c r="I783" s="1409"/>
      <c r="J783" s="93"/>
    </row>
    <row r="784" spans="1:10">
      <c r="A784" s="1835">
        <v>2024</v>
      </c>
      <c r="B784" s="1826"/>
      <c r="C784" s="1836"/>
      <c r="D784" s="1826"/>
      <c r="E784" s="1837"/>
      <c r="F784" s="1838"/>
      <c r="G784" s="1838">
        <v>3</v>
      </c>
      <c r="H784" s="1839"/>
      <c r="I784" s="1409"/>
      <c r="J784" s="93"/>
    </row>
    <row r="785" spans="1:13">
      <c r="A785" s="178" t="s">
        <v>46</v>
      </c>
      <c r="B785" s="154"/>
      <c r="C785" s="155" t="s">
        <v>6827</v>
      </c>
      <c r="D785" s="154"/>
      <c r="E785" s="1677"/>
      <c r="F785" s="153"/>
      <c r="G785" s="153">
        <v>3</v>
      </c>
      <c r="H785" s="157"/>
      <c r="I785" s="1409"/>
      <c r="J785" s="93"/>
    </row>
    <row r="786" spans="1:13">
      <c r="A786" s="283"/>
      <c r="B786" s="284"/>
      <c r="C786" s="2005"/>
      <c r="D786" s="284"/>
      <c r="E786" s="1695"/>
      <c r="F786" s="288"/>
      <c r="G786" s="288"/>
      <c r="H786" s="2006"/>
      <c r="I786" s="1857"/>
      <c r="J786" s="93"/>
    </row>
    <row r="787" spans="1:13">
      <c r="A787" s="1835">
        <v>2024</v>
      </c>
      <c r="B787" s="1826" t="s">
        <v>164</v>
      </c>
      <c r="C787" s="1841" t="s">
        <v>6026</v>
      </c>
      <c r="D787" s="1826" t="s">
        <v>252</v>
      </c>
      <c r="E787" s="1837">
        <v>45354</v>
      </c>
      <c r="F787" s="1838" t="s">
        <v>6611</v>
      </c>
      <c r="G787" s="1838">
        <v>7</v>
      </c>
      <c r="H787" s="1839" t="s">
        <v>5839</v>
      </c>
      <c r="I787" s="1857"/>
      <c r="J787" s="93"/>
      <c r="M787" s="338"/>
    </row>
    <row r="788" spans="1:13">
      <c r="A788" s="1835">
        <v>2024</v>
      </c>
      <c r="B788" s="1826" t="s">
        <v>164</v>
      </c>
      <c r="C788" s="1841" t="s">
        <v>6026</v>
      </c>
      <c r="D788" s="1826" t="s">
        <v>5469</v>
      </c>
      <c r="E788" s="1837">
        <v>45374</v>
      </c>
      <c r="F788" s="1838" t="s">
        <v>6611</v>
      </c>
      <c r="G788" s="1838">
        <v>0</v>
      </c>
      <c r="H788" s="1839" t="s">
        <v>995</v>
      </c>
      <c r="I788" s="1857" t="s">
        <v>234</v>
      </c>
      <c r="J788" s="93"/>
      <c r="M788" s="338"/>
    </row>
    <row r="789" spans="1:13">
      <c r="A789" s="1835">
        <v>2024</v>
      </c>
      <c r="B789" s="1826" t="s">
        <v>164</v>
      </c>
      <c r="C789" s="1841" t="s">
        <v>6026</v>
      </c>
      <c r="D789" s="1826" t="s">
        <v>5469</v>
      </c>
      <c r="E789" s="1837">
        <v>45374</v>
      </c>
      <c r="F789" s="1838" t="s">
        <v>6611</v>
      </c>
      <c r="G789" s="1838">
        <v>0</v>
      </c>
      <c r="H789" s="1839" t="s">
        <v>354</v>
      </c>
      <c r="I789" s="1857" t="s">
        <v>234</v>
      </c>
      <c r="J789" s="93"/>
      <c r="M789" s="338"/>
    </row>
    <row r="790" spans="1:13">
      <c r="A790" s="1835">
        <v>2024</v>
      </c>
      <c r="B790" s="2560"/>
      <c r="C790" s="2575"/>
      <c r="D790" s="2560"/>
      <c r="E790" s="2561"/>
      <c r="F790" s="2562"/>
      <c r="G790" s="1838">
        <v>7</v>
      </c>
      <c r="H790" s="2563"/>
      <c r="I790" s="1857"/>
      <c r="J790" s="93"/>
      <c r="M790" s="338"/>
    </row>
    <row r="791" spans="1:13">
      <c r="A791" s="2425" t="s">
        <v>46</v>
      </c>
      <c r="B791" s="2401"/>
      <c r="C791" s="2460" t="s">
        <v>6028</v>
      </c>
      <c r="D791" s="2401"/>
      <c r="E791" s="2404"/>
      <c r="F791" s="2461"/>
      <c r="G791" s="2406">
        <v>7</v>
      </c>
      <c r="H791" s="2576"/>
      <c r="I791" s="1857"/>
      <c r="J791" s="93"/>
    </row>
    <row r="792" spans="1:13">
      <c r="A792" s="147"/>
      <c r="C792" s="72"/>
      <c r="E792" s="1673"/>
      <c r="F792" s="133"/>
      <c r="G792" s="133"/>
      <c r="I792" s="1857"/>
      <c r="J792" s="93"/>
    </row>
    <row r="793" spans="1:13">
      <c r="A793" s="2013">
        <v>2023</v>
      </c>
      <c r="B793" s="2014" t="s">
        <v>164</v>
      </c>
      <c r="C793" s="2015" t="s">
        <v>6702</v>
      </c>
      <c r="D793" s="2014" t="s">
        <v>277</v>
      </c>
      <c r="E793" s="2016">
        <v>45179</v>
      </c>
      <c r="F793" s="2017" t="s">
        <v>6703</v>
      </c>
      <c r="G793" s="2017">
        <v>7</v>
      </c>
      <c r="H793" s="2018" t="s">
        <v>976</v>
      </c>
      <c r="I793" s="1857"/>
      <c r="J793" s="93"/>
    </row>
    <row r="794" spans="1:13">
      <c r="A794" s="2013">
        <v>2023</v>
      </c>
      <c r="B794" s="2014"/>
      <c r="C794" s="2015"/>
      <c r="D794" s="2014"/>
      <c r="E794" s="2016"/>
      <c r="F794" s="2017"/>
      <c r="G794" s="2017">
        <v>7</v>
      </c>
      <c r="H794" s="2018"/>
      <c r="I794" s="1857"/>
      <c r="J794" s="93"/>
    </row>
    <row r="795" spans="1:13">
      <c r="A795" s="178" t="s">
        <v>46</v>
      </c>
      <c r="B795" s="154"/>
      <c r="C795" s="279" t="s">
        <v>962</v>
      </c>
      <c r="D795" s="154"/>
      <c r="E795" s="1677"/>
      <c r="F795" s="153"/>
      <c r="G795" s="153">
        <v>7</v>
      </c>
      <c r="I795" s="1857"/>
      <c r="J795" s="93"/>
    </row>
    <row r="796" spans="1:13">
      <c r="A796" s="283"/>
      <c r="B796" s="284"/>
      <c r="C796" s="2005"/>
      <c r="D796" s="284"/>
      <c r="E796" s="1695"/>
      <c r="F796" s="288"/>
      <c r="G796" s="288"/>
      <c r="H796" s="2006"/>
      <c r="I796" s="1857"/>
      <c r="J796" s="93"/>
    </row>
    <row r="797" spans="1:13">
      <c r="A797" s="1833">
        <v>2022</v>
      </c>
      <c r="B797" s="1827" t="s">
        <v>91</v>
      </c>
      <c r="C797" s="1896" t="s">
        <v>966</v>
      </c>
      <c r="D797" s="1896" t="s">
        <v>252</v>
      </c>
      <c r="E797" s="1898">
        <v>44626</v>
      </c>
      <c r="F797" s="1902" t="s">
        <v>5938</v>
      </c>
      <c r="G797" s="1902">
        <v>7</v>
      </c>
      <c r="H797" s="2143" t="s">
        <v>5848</v>
      </c>
      <c r="J797" s="2"/>
    </row>
    <row r="798" spans="1:13">
      <c r="A798" s="1833">
        <v>2022</v>
      </c>
      <c r="B798" s="1827" t="s">
        <v>91</v>
      </c>
      <c r="C798" s="1896" t="s">
        <v>966</v>
      </c>
      <c r="D798" s="1896" t="s">
        <v>252</v>
      </c>
      <c r="E798" s="1898">
        <v>44626</v>
      </c>
      <c r="F798" s="1902" t="s">
        <v>5943</v>
      </c>
      <c r="G798" s="1902">
        <v>7</v>
      </c>
      <c r="H798" s="2143" t="s">
        <v>5850</v>
      </c>
      <c r="J798" s="2"/>
    </row>
    <row r="799" spans="1:13">
      <c r="A799" s="1833">
        <v>2022</v>
      </c>
      <c r="B799" s="1827" t="s">
        <v>91</v>
      </c>
      <c r="C799" s="1896" t="s">
        <v>966</v>
      </c>
      <c r="D799" s="1896" t="s">
        <v>252</v>
      </c>
      <c r="E799" s="1898">
        <v>44626</v>
      </c>
      <c r="F799" s="1902" t="s">
        <v>5987</v>
      </c>
      <c r="G799" s="1902">
        <v>3</v>
      </c>
      <c r="H799" s="2143" t="s">
        <v>5899</v>
      </c>
      <c r="J799" s="2"/>
    </row>
    <row r="800" spans="1:13">
      <c r="A800" s="1833">
        <v>2022</v>
      </c>
      <c r="B800" s="1827" t="s">
        <v>91</v>
      </c>
      <c r="C800" s="1896" t="s">
        <v>966</v>
      </c>
      <c r="D800" s="1896" t="s">
        <v>252</v>
      </c>
      <c r="E800" s="1898">
        <v>44626</v>
      </c>
      <c r="F800" s="1902" t="s">
        <v>5988</v>
      </c>
      <c r="G800" s="1902">
        <v>10</v>
      </c>
      <c r="H800" s="2143" t="s">
        <v>5900</v>
      </c>
      <c r="J800" s="2"/>
    </row>
    <row r="801" spans="1:10">
      <c r="A801" s="1833">
        <v>2022</v>
      </c>
      <c r="B801" s="1827" t="s">
        <v>91</v>
      </c>
      <c r="C801" s="1896" t="s">
        <v>966</v>
      </c>
      <c r="D801" s="1896" t="s">
        <v>252</v>
      </c>
      <c r="E801" s="1898">
        <v>44626</v>
      </c>
      <c r="F801" s="1902" t="s">
        <v>5989</v>
      </c>
      <c r="G801" s="1902">
        <v>7</v>
      </c>
      <c r="H801" s="2143" t="s">
        <v>5901</v>
      </c>
      <c r="J801" s="2"/>
    </row>
    <row r="802" spans="1:10">
      <c r="A802" s="1833">
        <v>2022</v>
      </c>
      <c r="B802" s="1827" t="s">
        <v>91</v>
      </c>
      <c r="C802" s="1896" t="s">
        <v>966</v>
      </c>
      <c r="D802" s="1896" t="s">
        <v>252</v>
      </c>
      <c r="E802" s="1898">
        <v>44626</v>
      </c>
      <c r="F802" s="1902" t="s">
        <v>5990</v>
      </c>
      <c r="G802" s="1902">
        <v>10</v>
      </c>
      <c r="H802" s="2143" t="s">
        <v>5897</v>
      </c>
      <c r="J802" s="2"/>
    </row>
    <row r="803" spans="1:10">
      <c r="A803" s="1833">
        <v>2022</v>
      </c>
      <c r="B803" s="1827" t="s">
        <v>91</v>
      </c>
      <c r="C803" s="1896" t="s">
        <v>966</v>
      </c>
      <c r="D803" s="1896" t="s">
        <v>5745</v>
      </c>
      <c r="E803" s="1898">
        <v>44633</v>
      </c>
      <c r="F803" s="1902" t="s">
        <v>5987</v>
      </c>
      <c r="G803" s="1902">
        <v>5</v>
      </c>
      <c r="H803" s="2143" t="s">
        <v>996</v>
      </c>
      <c r="J803" s="2"/>
    </row>
    <row r="804" spans="1:10">
      <c r="A804" s="1833">
        <v>2022</v>
      </c>
      <c r="B804" s="1827" t="s">
        <v>91</v>
      </c>
      <c r="C804" s="1896" t="s">
        <v>966</v>
      </c>
      <c r="D804" s="1896" t="s">
        <v>5456</v>
      </c>
      <c r="E804" s="1898">
        <v>44640</v>
      </c>
      <c r="F804" s="1902" t="s">
        <v>6002</v>
      </c>
      <c r="G804" s="1902">
        <v>5</v>
      </c>
      <c r="H804" s="2143" t="s">
        <v>244</v>
      </c>
      <c r="J804" s="2"/>
    </row>
    <row r="805" spans="1:10">
      <c r="A805" s="1833">
        <v>2022</v>
      </c>
      <c r="B805" s="1827" t="s">
        <v>91</v>
      </c>
      <c r="C805" s="1896" t="s">
        <v>966</v>
      </c>
      <c r="D805" s="1896" t="s">
        <v>5456</v>
      </c>
      <c r="E805" s="1898">
        <v>44640</v>
      </c>
      <c r="F805" s="1902" t="s">
        <v>5987</v>
      </c>
      <c r="G805" s="1902">
        <v>0</v>
      </c>
      <c r="H805" s="2143" t="s">
        <v>996</v>
      </c>
      <c r="I805" s="2" t="s">
        <v>234</v>
      </c>
      <c r="J805" s="2"/>
    </row>
    <row r="806" spans="1:10">
      <c r="A806" s="1833">
        <v>2022</v>
      </c>
      <c r="B806" s="1827" t="s">
        <v>91</v>
      </c>
      <c r="C806" s="1896" t="s">
        <v>966</v>
      </c>
      <c r="D806" s="1896" t="s">
        <v>5683</v>
      </c>
      <c r="E806" s="1898">
        <v>44703</v>
      </c>
      <c r="F806" s="1902" t="s">
        <v>6145</v>
      </c>
      <c r="G806" s="1902">
        <v>3</v>
      </c>
      <c r="H806" s="2143" t="s">
        <v>6041</v>
      </c>
      <c r="J806" s="2"/>
    </row>
    <row r="807" spans="1:10">
      <c r="A807" s="1833">
        <v>2022</v>
      </c>
      <c r="B807" s="1827" t="s">
        <v>91</v>
      </c>
      <c r="C807" s="1896" t="s">
        <v>966</v>
      </c>
      <c r="D807" s="1896" t="s">
        <v>5683</v>
      </c>
      <c r="E807" s="1898">
        <v>44703</v>
      </c>
      <c r="F807" s="1902" t="s">
        <v>6146</v>
      </c>
      <c r="G807" s="1902">
        <v>10</v>
      </c>
      <c r="H807" s="2143" t="s">
        <v>6046</v>
      </c>
      <c r="J807" s="2"/>
    </row>
    <row r="808" spans="1:10">
      <c r="A808" s="1833">
        <v>2022</v>
      </c>
      <c r="B808" s="1827" t="s">
        <v>91</v>
      </c>
      <c r="C808" s="1896" t="s">
        <v>966</v>
      </c>
      <c r="D808" s="1896" t="s">
        <v>5683</v>
      </c>
      <c r="E808" s="1898">
        <v>44703</v>
      </c>
      <c r="F808" s="1902" t="s">
        <v>6002</v>
      </c>
      <c r="G808" s="1902">
        <v>10</v>
      </c>
      <c r="H808" s="2143" t="s">
        <v>6047</v>
      </c>
      <c r="J808" s="2"/>
    </row>
    <row r="809" spans="1:10">
      <c r="A809" s="1833">
        <v>2022</v>
      </c>
      <c r="B809" s="1827" t="s">
        <v>91</v>
      </c>
      <c r="C809" s="1896" t="s">
        <v>966</v>
      </c>
      <c r="D809" s="1896" t="s">
        <v>5683</v>
      </c>
      <c r="E809" s="1898">
        <v>44703</v>
      </c>
      <c r="F809" s="1902" t="s">
        <v>6147</v>
      </c>
      <c r="G809" s="1902">
        <v>7</v>
      </c>
      <c r="H809" s="2143" t="s">
        <v>6048</v>
      </c>
      <c r="J809" s="2"/>
    </row>
    <row r="810" spans="1:10">
      <c r="A810" s="1833">
        <v>2022</v>
      </c>
      <c r="B810" s="1827" t="s">
        <v>91</v>
      </c>
      <c r="C810" s="1896" t="s">
        <v>966</v>
      </c>
      <c r="D810" s="1896" t="s">
        <v>5683</v>
      </c>
      <c r="E810" s="1898">
        <v>44703</v>
      </c>
      <c r="F810" s="1902" t="s">
        <v>6148</v>
      </c>
      <c r="G810" s="1902">
        <v>3</v>
      </c>
      <c r="H810" s="2143" t="s">
        <v>6049</v>
      </c>
      <c r="J810" s="2"/>
    </row>
    <row r="811" spans="1:10">
      <c r="A811" s="1833">
        <v>2022</v>
      </c>
      <c r="B811" s="1827" t="s">
        <v>91</v>
      </c>
      <c r="C811" s="1896" t="s">
        <v>966</v>
      </c>
      <c r="D811" s="1896" t="s">
        <v>6173</v>
      </c>
      <c r="E811" s="1898">
        <v>44709</v>
      </c>
      <c r="F811" s="1902" t="s">
        <v>6183</v>
      </c>
      <c r="G811" s="1902">
        <v>5</v>
      </c>
      <c r="H811" s="2143" t="s">
        <v>6184</v>
      </c>
      <c r="J811" s="2"/>
    </row>
    <row r="812" spans="1:10">
      <c r="A812" s="1833">
        <v>2022</v>
      </c>
      <c r="B812" s="1827" t="s">
        <v>91</v>
      </c>
      <c r="C812" s="1896" t="s">
        <v>966</v>
      </c>
      <c r="D812" s="1896" t="s">
        <v>6173</v>
      </c>
      <c r="E812" s="1898">
        <v>44710</v>
      </c>
      <c r="F812" s="1902" t="s">
        <v>6147</v>
      </c>
      <c r="G812" s="1902">
        <v>15</v>
      </c>
      <c r="H812" s="2143" t="s">
        <v>6204</v>
      </c>
      <c r="J812" s="2"/>
    </row>
    <row r="813" spans="1:10">
      <c r="A813" s="1833">
        <v>2022</v>
      </c>
      <c r="B813" s="1827" t="s">
        <v>91</v>
      </c>
      <c r="C813" s="1896" t="s">
        <v>966</v>
      </c>
      <c r="D813" s="1896" t="s">
        <v>6021</v>
      </c>
      <c r="E813" s="1898">
        <v>44723</v>
      </c>
      <c r="F813" s="1902" t="s">
        <v>6148</v>
      </c>
      <c r="G813" s="1902">
        <v>0</v>
      </c>
      <c r="H813" s="2143" t="s">
        <v>244</v>
      </c>
      <c r="I813" s="2" t="s">
        <v>234</v>
      </c>
      <c r="J813" s="2"/>
    </row>
    <row r="814" spans="1:10">
      <c r="A814" s="1833">
        <v>2022</v>
      </c>
      <c r="B814" s="1827" t="s">
        <v>91</v>
      </c>
      <c r="C814" s="1896" t="s">
        <v>966</v>
      </c>
      <c r="D814" s="1896" t="s">
        <v>6021</v>
      </c>
      <c r="E814" s="1898">
        <v>44723</v>
      </c>
      <c r="F814" s="1902" t="s">
        <v>6226</v>
      </c>
      <c r="G814" s="1902">
        <v>0</v>
      </c>
      <c r="H814" s="2143" t="s">
        <v>996</v>
      </c>
      <c r="I814" s="2" t="s">
        <v>234</v>
      </c>
      <c r="J814" s="2"/>
    </row>
    <row r="815" spans="1:10">
      <c r="A815" s="1833">
        <v>2022</v>
      </c>
      <c r="B815" s="1827" t="s">
        <v>91</v>
      </c>
      <c r="C815" s="1896" t="s">
        <v>966</v>
      </c>
      <c r="D815" s="1896" t="s">
        <v>277</v>
      </c>
      <c r="E815" s="1898">
        <v>44815</v>
      </c>
      <c r="F815" s="1902" t="s">
        <v>6299</v>
      </c>
      <c r="G815" s="1902">
        <v>3</v>
      </c>
      <c r="H815" s="2143" t="s">
        <v>1219</v>
      </c>
      <c r="J815" s="2"/>
    </row>
    <row r="816" spans="1:10">
      <c r="A816" s="1833">
        <v>2022</v>
      </c>
      <c r="B816" s="1827" t="s">
        <v>91</v>
      </c>
      <c r="C816" s="1896" t="s">
        <v>966</v>
      </c>
      <c r="D816" s="1896" t="s">
        <v>277</v>
      </c>
      <c r="E816" s="1898">
        <v>44815</v>
      </c>
      <c r="F816" s="1902" t="s">
        <v>6300</v>
      </c>
      <c r="G816" s="1902">
        <v>3</v>
      </c>
      <c r="H816" s="2143" t="s">
        <v>991</v>
      </c>
      <c r="J816" s="2"/>
    </row>
    <row r="817" spans="1:10">
      <c r="A817" s="1833">
        <v>2022</v>
      </c>
      <c r="B817" s="1827" t="s">
        <v>91</v>
      </c>
      <c r="C817" s="1896" t="s">
        <v>966</v>
      </c>
      <c r="D817" s="1896" t="s">
        <v>277</v>
      </c>
      <c r="E817" s="1898">
        <v>44815</v>
      </c>
      <c r="F817" s="1902" t="s">
        <v>6301</v>
      </c>
      <c r="G817" s="1902">
        <v>3</v>
      </c>
      <c r="H817" s="2143" t="s">
        <v>601</v>
      </c>
      <c r="J817" s="2"/>
    </row>
    <row r="818" spans="1:10">
      <c r="A818" s="1833">
        <v>2022</v>
      </c>
      <c r="B818" s="1827" t="s">
        <v>91</v>
      </c>
      <c r="C818" s="1896" t="s">
        <v>966</v>
      </c>
      <c r="D818" s="1896" t="s">
        <v>277</v>
      </c>
      <c r="E818" s="1898">
        <v>44815</v>
      </c>
      <c r="F818" s="1902" t="s">
        <v>6302</v>
      </c>
      <c r="G818" s="1902">
        <v>10</v>
      </c>
      <c r="H818" s="2143" t="s">
        <v>429</v>
      </c>
      <c r="J818" s="2"/>
    </row>
    <row r="819" spans="1:10">
      <c r="A819" s="1833">
        <v>2022</v>
      </c>
      <c r="B819" s="1827" t="s">
        <v>91</v>
      </c>
      <c r="C819" s="1896" t="s">
        <v>966</v>
      </c>
      <c r="D819" s="1896" t="s">
        <v>6342</v>
      </c>
      <c r="E819" s="1898">
        <v>44857</v>
      </c>
      <c r="F819" s="1902" t="s">
        <v>5989</v>
      </c>
      <c r="G819" s="1902">
        <v>0</v>
      </c>
      <c r="H819" s="2143" t="s">
        <v>996</v>
      </c>
      <c r="I819" s="2" t="s">
        <v>234</v>
      </c>
      <c r="J819" s="2"/>
    </row>
    <row r="820" spans="1:10">
      <c r="A820" s="1833">
        <v>2022</v>
      </c>
      <c r="B820" s="1827"/>
      <c r="C820" s="1896"/>
      <c r="D820" s="1896"/>
      <c r="E820" s="1898"/>
      <c r="F820" s="1902"/>
      <c r="G820" s="1902">
        <v>126</v>
      </c>
      <c r="H820" s="2143"/>
      <c r="J820" s="2"/>
    </row>
    <row r="821" spans="1:10">
      <c r="A821" s="2013">
        <v>2023</v>
      </c>
      <c r="B821" s="2014" t="s">
        <v>91</v>
      </c>
      <c r="C821" s="2092" t="s">
        <v>966</v>
      </c>
      <c r="D821" s="2092" t="s">
        <v>252</v>
      </c>
      <c r="E821" s="2023">
        <v>44990</v>
      </c>
      <c r="F821" s="2024" t="s">
        <v>6434</v>
      </c>
      <c r="G821" s="2024">
        <v>3</v>
      </c>
      <c r="H821" s="2399" t="s">
        <v>5837</v>
      </c>
      <c r="J821" s="2"/>
    </row>
    <row r="822" spans="1:10">
      <c r="A822" s="2013">
        <v>2023</v>
      </c>
      <c r="B822" s="2014" t="s">
        <v>91</v>
      </c>
      <c r="C822" s="2092" t="s">
        <v>966</v>
      </c>
      <c r="D822" s="2092" t="s">
        <v>252</v>
      </c>
      <c r="E822" s="2023">
        <v>44990</v>
      </c>
      <c r="F822" s="2024" t="s">
        <v>6146</v>
      </c>
      <c r="G822" s="2024">
        <v>10</v>
      </c>
      <c r="H822" s="2399" t="s">
        <v>6433</v>
      </c>
      <c r="J822" s="2"/>
    </row>
    <row r="823" spans="1:10">
      <c r="A823" s="2013">
        <v>2023</v>
      </c>
      <c r="B823" s="2014" t="s">
        <v>91</v>
      </c>
      <c r="C823" s="2092" t="s">
        <v>966</v>
      </c>
      <c r="D823" s="2092" t="s">
        <v>252</v>
      </c>
      <c r="E823" s="2023">
        <v>44990</v>
      </c>
      <c r="F823" s="2024" t="s">
        <v>6183</v>
      </c>
      <c r="G823" s="2024">
        <v>7</v>
      </c>
      <c r="H823" s="2399" t="s">
        <v>5850</v>
      </c>
      <c r="J823" s="2"/>
    </row>
    <row r="824" spans="1:10">
      <c r="A824" s="2013">
        <v>2023</v>
      </c>
      <c r="B824" s="2014" t="s">
        <v>91</v>
      </c>
      <c r="C824" s="2092" t="s">
        <v>966</v>
      </c>
      <c r="D824" s="2092" t="s">
        <v>252</v>
      </c>
      <c r="E824" s="2023">
        <v>44990</v>
      </c>
      <c r="F824" s="2024" t="s">
        <v>6147</v>
      </c>
      <c r="G824" s="2024">
        <v>10</v>
      </c>
      <c r="H824" s="2399" t="s">
        <v>5900</v>
      </c>
      <c r="J824" s="2"/>
    </row>
    <row r="825" spans="1:10">
      <c r="A825" s="2013">
        <v>2023</v>
      </c>
      <c r="B825" s="2014" t="s">
        <v>91</v>
      </c>
      <c r="C825" s="2092" t="s">
        <v>966</v>
      </c>
      <c r="D825" s="2092" t="s">
        <v>252</v>
      </c>
      <c r="E825" s="2023">
        <v>44990</v>
      </c>
      <c r="F825" s="2024" t="s">
        <v>5989</v>
      </c>
      <c r="G825" s="2024">
        <v>7</v>
      </c>
      <c r="H825" s="2399" t="s">
        <v>5901</v>
      </c>
      <c r="J825" s="2"/>
    </row>
    <row r="826" spans="1:10">
      <c r="A826" s="2013">
        <v>2023</v>
      </c>
      <c r="B826" s="2014" t="s">
        <v>91</v>
      </c>
      <c r="C826" s="2092" t="s">
        <v>966</v>
      </c>
      <c r="D826" s="2092" t="s">
        <v>5745</v>
      </c>
      <c r="E826" s="2023">
        <v>45011</v>
      </c>
      <c r="F826" s="2024" t="s">
        <v>6302</v>
      </c>
      <c r="G826" s="2024">
        <v>5</v>
      </c>
      <c r="H826" s="2399" t="s">
        <v>244</v>
      </c>
      <c r="J826" s="2"/>
    </row>
    <row r="827" spans="1:10">
      <c r="A827" s="2013">
        <v>2023</v>
      </c>
      <c r="B827" s="2014" t="s">
        <v>91</v>
      </c>
      <c r="C827" s="2092" t="s">
        <v>966</v>
      </c>
      <c r="D827" s="2092" t="s">
        <v>5456</v>
      </c>
      <c r="E827" s="2023">
        <v>45018</v>
      </c>
      <c r="F827" s="2024" t="s">
        <v>6302</v>
      </c>
      <c r="G827" s="2024">
        <v>5</v>
      </c>
      <c r="H827" s="2399" t="s">
        <v>244</v>
      </c>
      <c r="J827" s="2"/>
    </row>
    <row r="828" spans="1:10">
      <c r="A828" s="2013">
        <v>2023</v>
      </c>
      <c r="B828" s="2014" t="s">
        <v>91</v>
      </c>
      <c r="C828" s="2092" t="s">
        <v>966</v>
      </c>
      <c r="D828" s="2092" t="s">
        <v>5456</v>
      </c>
      <c r="E828" s="2023">
        <v>45018</v>
      </c>
      <c r="F828" s="2024" t="s">
        <v>5988</v>
      </c>
      <c r="G828" s="2024">
        <v>0</v>
      </c>
      <c r="H828" s="2399" t="s">
        <v>996</v>
      </c>
      <c r="I828" s="2" t="s">
        <v>234</v>
      </c>
      <c r="J828" s="2"/>
    </row>
    <row r="829" spans="1:10">
      <c r="A829" s="2013">
        <v>2023</v>
      </c>
      <c r="B829" s="2014" t="s">
        <v>91</v>
      </c>
      <c r="C829" s="2092" t="s">
        <v>966</v>
      </c>
      <c r="D829" s="2092" t="s">
        <v>5683</v>
      </c>
      <c r="E829" s="2023">
        <v>45074</v>
      </c>
      <c r="F829" s="2024" t="s">
        <v>6545</v>
      </c>
      <c r="G829" s="2024">
        <v>3</v>
      </c>
      <c r="H829" s="2399" t="s">
        <v>6036</v>
      </c>
      <c r="J829" s="2"/>
    </row>
    <row r="830" spans="1:10">
      <c r="A830" s="2013">
        <v>2023</v>
      </c>
      <c r="B830" s="2014" t="s">
        <v>91</v>
      </c>
      <c r="C830" s="2092" t="s">
        <v>966</v>
      </c>
      <c r="D830" s="2092" t="s">
        <v>6589</v>
      </c>
      <c r="E830" s="2023">
        <v>45080</v>
      </c>
      <c r="F830" s="2024" t="s">
        <v>6598</v>
      </c>
      <c r="G830" s="2024">
        <v>5</v>
      </c>
      <c r="H830" s="2399" t="s">
        <v>6184</v>
      </c>
      <c r="J830" s="2"/>
    </row>
    <row r="831" spans="1:10">
      <c r="A831" s="2013">
        <v>2023</v>
      </c>
      <c r="B831" s="2014" t="s">
        <v>91</v>
      </c>
      <c r="C831" s="2092" t="s">
        <v>966</v>
      </c>
      <c r="D831" s="2092" t="s">
        <v>277</v>
      </c>
      <c r="E831" s="2023">
        <v>45179</v>
      </c>
      <c r="F831" s="2024" t="s">
        <v>6653</v>
      </c>
      <c r="G831" s="2024">
        <v>3</v>
      </c>
      <c r="H831" s="2399" t="s">
        <v>2033</v>
      </c>
      <c r="J831" s="2"/>
    </row>
    <row r="832" spans="1:10">
      <c r="A832" s="2013">
        <v>2023</v>
      </c>
      <c r="B832" s="2014" t="s">
        <v>91</v>
      </c>
      <c r="C832" s="2092" t="s">
        <v>966</v>
      </c>
      <c r="D832" s="2092" t="s">
        <v>277</v>
      </c>
      <c r="E832" s="2023">
        <v>45179</v>
      </c>
      <c r="F832" s="2024" t="s">
        <v>6654</v>
      </c>
      <c r="G832" s="2024">
        <v>10</v>
      </c>
      <c r="H832" s="2399" t="s">
        <v>1153</v>
      </c>
      <c r="J832" s="2"/>
    </row>
    <row r="833" spans="1:10">
      <c r="A833" s="2013">
        <v>2023</v>
      </c>
      <c r="B833" s="2014" t="s">
        <v>91</v>
      </c>
      <c r="C833" s="2092" t="s">
        <v>966</v>
      </c>
      <c r="D833" s="2092" t="s">
        <v>5785</v>
      </c>
      <c r="E833" s="2023">
        <v>45213</v>
      </c>
      <c r="F833" s="2024" t="s">
        <v>6721</v>
      </c>
      <c r="G833" s="2024">
        <v>0</v>
      </c>
      <c r="H833" s="2399" t="s">
        <v>996</v>
      </c>
      <c r="I833" s="2" t="s">
        <v>234</v>
      </c>
      <c r="J833" s="2"/>
    </row>
    <row r="834" spans="1:10">
      <c r="A834" s="2013">
        <v>2023</v>
      </c>
      <c r="B834" s="2014" t="s">
        <v>91</v>
      </c>
      <c r="C834" s="2092" t="s">
        <v>966</v>
      </c>
      <c r="D834" s="2092" t="s">
        <v>6355</v>
      </c>
      <c r="E834" s="2023">
        <v>45242</v>
      </c>
      <c r="F834" s="2024" t="s">
        <v>6226</v>
      </c>
      <c r="G834" s="2024">
        <v>0</v>
      </c>
      <c r="H834" s="2399" t="s">
        <v>996</v>
      </c>
      <c r="I834" s="2" t="s">
        <v>234</v>
      </c>
      <c r="J834" s="2"/>
    </row>
    <row r="835" spans="1:10">
      <c r="A835" s="2013">
        <v>2023</v>
      </c>
      <c r="B835" s="2014"/>
      <c r="C835" s="2092"/>
      <c r="D835" s="2092"/>
      <c r="E835" s="2023"/>
      <c r="F835" s="2024"/>
      <c r="G835" s="2024">
        <v>68</v>
      </c>
      <c r="H835" s="2399"/>
      <c r="J835" s="2"/>
    </row>
    <row r="836" spans="1:10">
      <c r="A836" s="1835">
        <v>2024</v>
      </c>
      <c r="B836" s="1826" t="s">
        <v>91</v>
      </c>
      <c r="C836" s="2564" t="s">
        <v>966</v>
      </c>
      <c r="D836" s="2564" t="s">
        <v>252</v>
      </c>
      <c r="E836" s="2565">
        <v>45354</v>
      </c>
      <c r="F836" s="2566" t="s">
        <v>6863</v>
      </c>
      <c r="G836" s="2566">
        <v>7</v>
      </c>
      <c r="H836" s="2567" t="s">
        <v>5850</v>
      </c>
      <c r="J836" s="2"/>
    </row>
    <row r="837" spans="1:10">
      <c r="A837" s="1835">
        <v>2024</v>
      </c>
      <c r="B837" s="1826" t="s">
        <v>91</v>
      </c>
      <c r="C837" s="2564" t="s">
        <v>966</v>
      </c>
      <c r="D837" s="2564" t="s">
        <v>252</v>
      </c>
      <c r="E837" s="2565">
        <v>45354</v>
      </c>
      <c r="F837" s="2566" t="s">
        <v>6864</v>
      </c>
      <c r="G837" s="2566">
        <v>3</v>
      </c>
      <c r="H837" s="2567" t="s">
        <v>5851</v>
      </c>
      <c r="J837" s="2"/>
    </row>
    <row r="838" spans="1:10">
      <c r="A838" s="1835">
        <v>2024</v>
      </c>
      <c r="B838" s="1826" t="s">
        <v>91</v>
      </c>
      <c r="C838" s="2564" t="s">
        <v>966</v>
      </c>
      <c r="D838" s="2564" t="s">
        <v>252</v>
      </c>
      <c r="E838" s="2565">
        <v>45354</v>
      </c>
      <c r="F838" s="2566" t="s">
        <v>6147</v>
      </c>
      <c r="G838" s="2566">
        <v>10</v>
      </c>
      <c r="H838" s="2567" t="s">
        <v>5900</v>
      </c>
      <c r="J838" s="2"/>
    </row>
    <row r="839" spans="1:10">
      <c r="A839" s="1835">
        <v>2024</v>
      </c>
      <c r="B839" s="1826" t="s">
        <v>91</v>
      </c>
      <c r="C839" s="2564" t="s">
        <v>966</v>
      </c>
      <c r="D839" s="2564" t="s">
        <v>5456</v>
      </c>
      <c r="E839" s="2565">
        <v>45368</v>
      </c>
      <c r="F839" s="2566" t="s">
        <v>6863</v>
      </c>
      <c r="G839" s="2566">
        <v>0</v>
      </c>
      <c r="H839" s="2567" t="s">
        <v>996</v>
      </c>
      <c r="I839" s="2" t="s">
        <v>234</v>
      </c>
      <c r="J839" s="2"/>
    </row>
    <row r="840" spans="1:10">
      <c r="A840" s="1835">
        <v>2024</v>
      </c>
      <c r="B840" s="1826" t="s">
        <v>91</v>
      </c>
      <c r="C840" s="2564" t="s">
        <v>966</v>
      </c>
      <c r="D840" s="2564" t="s">
        <v>5745</v>
      </c>
      <c r="E840" s="2565">
        <v>45375</v>
      </c>
      <c r="F840" s="2566" t="s">
        <v>6896</v>
      </c>
      <c r="G840" s="2566">
        <v>5</v>
      </c>
      <c r="H840" s="2567" t="s">
        <v>5744</v>
      </c>
      <c r="J840" s="2"/>
    </row>
    <row r="841" spans="1:10">
      <c r="A841" s="1835">
        <v>2024</v>
      </c>
      <c r="B841" s="1826" t="s">
        <v>91</v>
      </c>
      <c r="C841" s="2564" t="s">
        <v>966</v>
      </c>
      <c r="D841" s="2564" t="s">
        <v>5745</v>
      </c>
      <c r="E841" s="2565">
        <v>45375</v>
      </c>
      <c r="F841" s="2566" t="s">
        <v>6896</v>
      </c>
      <c r="G841" s="2566">
        <v>5</v>
      </c>
      <c r="H841" s="2567" t="s">
        <v>244</v>
      </c>
      <c r="J841" s="2"/>
    </row>
    <row r="842" spans="1:10">
      <c r="A842" s="1835">
        <v>2024</v>
      </c>
      <c r="B842" s="1826" t="s">
        <v>91</v>
      </c>
      <c r="C842" s="2564" t="s">
        <v>966</v>
      </c>
      <c r="D842" s="2564" t="s">
        <v>5745</v>
      </c>
      <c r="E842" s="2565">
        <v>45375</v>
      </c>
      <c r="F842" s="2566" t="s">
        <v>6302</v>
      </c>
      <c r="G842" s="2566">
        <v>0</v>
      </c>
      <c r="H842" s="2567" t="s">
        <v>996</v>
      </c>
      <c r="I842" s="2" t="s">
        <v>234</v>
      </c>
      <c r="J842" s="2"/>
    </row>
    <row r="843" spans="1:10">
      <c r="A843" s="1835">
        <v>2024</v>
      </c>
      <c r="B843" s="1826"/>
      <c r="C843" s="2564"/>
      <c r="D843" s="2564"/>
      <c r="E843" s="2565"/>
      <c r="F843" s="2566"/>
      <c r="G843" s="2566">
        <v>30</v>
      </c>
      <c r="H843" s="2567"/>
      <c r="J843" s="2"/>
    </row>
    <row r="844" spans="1:10">
      <c r="A844" s="2400" t="s">
        <v>46</v>
      </c>
      <c r="B844" s="2402"/>
      <c r="C844" s="2402" t="s">
        <v>1005</v>
      </c>
      <c r="D844" s="2577"/>
      <c r="E844" s="2427"/>
      <c r="F844" s="2517"/>
      <c r="G844" s="2406">
        <v>224</v>
      </c>
      <c r="H844" s="2544"/>
      <c r="I844" s="1409"/>
      <c r="J844" s="93"/>
    </row>
    <row r="845" spans="1:10">
      <c r="A845" s="147"/>
      <c r="C845" s="72"/>
      <c r="E845" s="1673"/>
      <c r="F845" s="133"/>
      <c r="G845" s="133"/>
      <c r="I845" s="1409"/>
      <c r="J845" s="93"/>
    </row>
    <row r="846" spans="1:10">
      <c r="A846" s="2013">
        <v>2023</v>
      </c>
      <c r="B846" s="2014" t="s">
        <v>164</v>
      </c>
      <c r="C846" s="2092" t="s">
        <v>125</v>
      </c>
      <c r="D846" s="2092" t="s">
        <v>277</v>
      </c>
      <c r="E846" s="2023">
        <v>45179</v>
      </c>
      <c r="F846" s="2024" t="s">
        <v>6662</v>
      </c>
      <c r="G846" s="2024">
        <v>3</v>
      </c>
      <c r="H846" s="2399" t="s">
        <v>1010</v>
      </c>
      <c r="J846" s="2"/>
    </row>
    <row r="847" spans="1:10">
      <c r="A847" s="2013">
        <v>2023</v>
      </c>
      <c r="B847" s="2014" t="s">
        <v>164</v>
      </c>
      <c r="C847" s="2092" t="s">
        <v>125</v>
      </c>
      <c r="D847" s="2092" t="s">
        <v>277</v>
      </c>
      <c r="E847" s="2023">
        <v>45179</v>
      </c>
      <c r="F847" s="2024" t="s">
        <v>6663</v>
      </c>
      <c r="G847" s="2024">
        <v>10</v>
      </c>
      <c r="H847" s="2399" t="s">
        <v>6661</v>
      </c>
      <c r="J847" s="2"/>
    </row>
    <row r="848" spans="1:10">
      <c r="A848" s="2013">
        <v>2023</v>
      </c>
      <c r="B848" s="2014" t="s">
        <v>164</v>
      </c>
      <c r="C848" s="2092" t="s">
        <v>125</v>
      </c>
      <c r="D848" s="2092" t="s">
        <v>277</v>
      </c>
      <c r="E848" s="2023">
        <v>45179</v>
      </c>
      <c r="F848" s="2024" t="s">
        <v>6664</v>
      </c>
      <c r="G848" s="2024">
        <v>3</v>
      </c>
      <c r="H848" s="2399" t="s">
        <v>6249</v>
      </c>
      <c r="J848" s="2"/>
    </row>
    <row r="849" spans="1:22">
      <c r="A849" s="2013">
        <v>2023</v>
      </c>
      <c r="B849" s="2014"/>
      <c r="C849" s="2092"/>
      <c r="D849" s="2092"/>
      <c r="E849" s="2023"/>
      <c r="F849" s="2024"/>
      <c r="G849" s="2024">
        <v>16</v>
      </c>
      <c r="H849" s="2043"/>
      <c r="J849" s="2"/>
    </row>
    <row r="850" spans="1:22">
      <c r="A850" s="1835">
        <v>2024</v>
      </c>
      <c r="B850" s="1826" t="s">
        <v>164</v>
      </c>
      <c r="C850" s="2564" t="s">
        <v>125</v>
      </c>
      <c r="D850" s="2564" t="s">
        <v>252</v>
      </c>
      <c r="E850" s="2565">
        <v>45354</v>
      </c>
      <c r="F850" s="2566" t="s">
        <v>6848</v>
      </c>
      <c r="G850" s="2566">
        <v>10</v>
      </c>
      <c r="H850" s="2578" t="s">
        <v>5838</v>
      </c>
      <c r="J850" s="2"/>
    </row>
    <row r="851" spans="1:22">
      <c r="A851" s="1835">
        <v>2024</v>
      </c>
      <c r="B851" s="1826"/>
      <c r="C851" s="2564"/>
      <c r="D851" s="2564"/>
      <c r="E851" s="2565"/>
      <c r="F851" s="2566"/>
      <c r="G851" s="2566">
        <v>10</v>
      </c>
      <c r="H851" s="2578"/>
      <c r="J851" s="2"/>
    </row>
    <row r="852" spans="1:22">
      <c r="A852" s="2425" t="s">
        <v>46</v>
      </c>
      <c r="B852" s="2402"/>
      <c r="C852" s="2426" t="s">
        <v>1012</v>
      </c>
      <c r="D852" s="2402"/>
      <c r="E852" s="2427"/>
      <c r="F852" s="2406"/>
      <c r="G852" s="2406">
        <v>26</v>
      </c>
      <c r="H852" s="2544"/>
      <c r="I852" s="1409"/>
      <c r="J852" s="93"/>
    </row>
    <row r="853" spans="1:22">
      <c r="A853" s="147"/>
      <c r="C853" s="72"/>
      <c r="E853" s="1673"/>
      <c r="F853" s="133"/>
      <c r="G853" s="133"/>
      <c r="I853" s="1409"/>
      <c r="J853" s="93"/>
    </row>
    <row r="854" spans="1:22" s="115" customFormat="1">
      <c r="A854" s="1835">
        <v>2024</v>
      </c>
      <c r="B854" s="1826" t="s">
        <v>129</v>
      </c>
      <c r="C854" s="1836" t="s">
        <v>79</v>
      </c>
      <c r="D854" s="1826"/>
      <c r="E854" s="1837"/>
      <c r="F854" s="1838"/>
      <c r="G854" s="1838">
        <v>0</v>
      </c>
      <c r="H854" s="1839"/>
      <c r="I854" s="1540"/>
      <c r="J854" s="114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</row>
    <row r="855" spans="1:22">
      <c r="A855" s="1835">
        <v>2024</v>
      </c>
      <c r="B855" s="1826"/>
      <c r="C855" s="1836"/>
      <c r="D855" s="1826"/>
      <c r="E855" s="1837"/>
      <c r="F855" s="1838"/>
      <c r="G855" s="1838">
        <v>0</v>
      </c>
      <c r="H855" s="1839"/>
      <c r="I855" s="1409"/>
      <c r="J855" s="189"/>
      <c r="K855" s="261"/>
      <c r="L855" s="271"/>
      <c r="M855" s="271"/>
      <c r="N855" s="195"/>
      <c r="O855" s="195"/>
      <c r="P855" s="195"/>
      <c r="Q855" s="195"/>
      <c r="R855" s="195"/>
      <c r="S855" s="195"/>
      <c r="T855" s="195"/>
      <c r="U855" s="197"/>
      <c r="V855" s="197"/>
    </row>
    <row r="856" spans="1:22">
      <c r="A856" s="2425" t="s">
        <v>46</v>
      </c>
      <c r="B856" s="2402"/>
      <c r="C856" s="2426" t="s">
        <v>1014</v>
      </c>
      <c r="D856" s="2402"/>
      <c r="E856" s="2427"/>
      <c r="F856" s="2406"/>
      <c r="G856" s="2406">
        <f>G855</f>
        <v>0</v>
      </c>
      <c r="H856" s="2544"/>
      <c r="I856" s="1409"/>
      <c r="J856" s="93"/>
    </row>
    <row r="857" spans="1:22">
      <c r="A857" s="178"/>
      <c r="B857" s="154"/>
      <c r="C857" s="154"/>
      <c r="D857" s="154"/>
      <c r="E857" s="1677"/>
      <c r="F857" s="153"/>
      <c r="G857" s="280"/>
      <c r="H857" s="157"/>
      <c r="I857" s="1409"/>
      <c r="J857" s="93"/>
    </row>
    <row r="858" spans="1:22">
      <c r="A858" s="1833">
        <v>2022</v>
      </c>
      <c r="B858" s="1827" t="s">
        <v>164</v>
      </c>
      <c r="C858" s="1877" t="s">
        <v>206</v>
      </c>
      <c r="D858" s="1827" t="s">
        <v>252</v>
      </c>
      <c r="E858" s="1829">
        <v>44626</v>
      </c>
      <c r="F858" s="1831" t="s">
        <v>5971</v>
      </c>
      <c r="G858" s="1831">
        <v>7</v>
      </c>
      <c r="H858" s="1832" t="s">
        <v>5880</v>
      </c>
      <c r="I858" s="1857"/>
      <c r="J858" s="189"/>
      <c r="K858" s="261"/>
      <c r="L858" s="271"/>
      <c r="M858" s="271"/>
      <c r="N858" s="195"/>
      <c r="O858" s="195"/>
      <c r="P858" s="195"/>
      <c r="Q858" s="195"/>
      <c r="R858" s="195"/>
      <c r="S858" s="195"/>
      <c r="T858" s="195"/>
      <c r="U858" s="197"/>
      <c r="V858" s="197"/>
    </row>
    <row r="859" spans="1:22">
      <c r="A859" s="1833">
        <v>2022</v>
      </c>
      <c r="B859" s="1827" t="s">
        <v>164</v>
      </c>
      <c r="C859" s="1877" t="s">
        <v>206</v>
      </c>
      <c r="D859" s="1827" t="s">
        <v>277</v>
      </c>
      <c r="E859" s="1829">
        <v>44815</v>
      </c>
      <c r="F859" s="1831" t="s">
        <v>6326</v>
      </c>
      <c r="G859" s="1831">
        <v>7</v>
      </c>
      <c r="H859" s="1832" t="s">
        <v>1185</v>
      </c>
      <c r="I859" s="1857"/>
      <c r="J859" s="189"/>
      <c r="K859" s="261"/>
      <c r="L859" s="271"/>
      <c r="M859" s="271"/>
      <c r="N859" s="195"/>
      <c r="O859" s="195"/>
      <c r="P859" s="195"/>
      <c r="Q859" s="195"/>
      <c r="R859" s="195"/>
      <c r="S859" s="195"/>
      <c r="T859" s="195"/>
      <c r="U859" s="197"/>
      <c r="V859" s="197"/>
    </row>
    <row r="860" spans="1:22">
      <c r="A860" s="1833">
        <v>2022</v>
      </c>
      <c r="B860" s="1827" t="s">
        <v>164</v>
      </c>
      <c r="C860" s="1877" t="s">
        <v>206</v>
      </c>
      <c r="D860" s="1827" t="s">
        <v>277</v>
      </c>
      <c r="E860" s="1829">
        <v>44815</v>
      </c>
      <c r="F860" s="1831" t="s">
        <v>6327</v>
      </c>
      <c r="G860" s="1831">
        <v>3</v>
      </c>
      <c r="H860" s="1832" t="s">
        <v>1168</v>
      </c>
      <c r="I860" s="1857"/>
      <c r="J860" s="189"/>
      <c r="K860" s="261"/>
      <c r="L860" s="271"/>
      <c r="M860" s="271"/>
      <c r="N860" s="195"/>
      <c r="O860" s="195"/>
      <c r="P860" s="195"/>
      <c r="Q860" s="195"/>
      <c r="R860" s="195"/>
      <c r="S860" s="195"/>
      <c r="T860" s="195"/>
      <c r="U860" s="197"/>
      <c r="V860" s="197"/>
    </row>
    <row r="861" spans="1:22">
      <c r="A861" s="1833">
        <v>2022</v>
      </c>
      <c r="B861" s="1827"/>
      <c r="C861" s="1877"/>
      <c r="D861" s="1827"/>
      <c r="E861" s="1829"/>
      <c r="F861" s="1831"/>
      <c r="G861" s="1831">
        <v>17</v>
      </c>
      <c r="H861" s="1832"/>
      <c r="I861" s="1857"/>
      <c r="J861" s="189"/>
      <c r="K861" s="261"/>
      <c r="L861" s="271"/>
      <c r="M861" s="271"/>
      <c r="N861" s="195"/>
      <c r="O861" s="195"/>
      <c r="P861" s="195"/>
      <c r="Q861" s="195"/>
      <c r="R861" s="195"/>
      <c r="S861" s="195"/>
      <c r="T861" s="195"/>
      <c r="U861" s="197"/>
      <c r="V861" s="197"/>
    </row>
    <row r="862" spans="1:22">
      <c r="A862" s="2013">
        <v>2023</v>
      </c>
      <c r="B862" s="2014" t="s">
        <v>164</v>
      </c>
      <c r="C862" s="2019" t="s">
        <v>206</v>
      </c>
      <c r="D862" s="2014" t="s">
        <v>252</v>
      </c>
      <c r="E862" s="2016">
        <v>44990</v>
      </c>
      <c r="F862" s="2017" t="s">
        <v>5971</v>
      </c>
      <c r="G862" s="2017">
        <v>3</v>
      </c>
      <c r="H862" s="2018" t="s">
        <v>5881</v>
      </c>
      <c r="I862" s="1857"/>
      <c r="J862" s="189"/>
      <c r="K862" s="261"/>
      <c r="L862" s="271"/>
      <c r="M862" s="271"/>
      <c r="N862" s="195"/>
      <c r="O862" s="195"/>
      <c r="P862" s="195"/>
      <c r="Q862" s="195"/>
      <c r="R862" s="195"/>
      <c r="S862" s="195"/>
      <c r="T862" s="195"/>
      <c r="U862" s="197"/>
      <c r="V862" s="197"/>
    </row>
    <row r="863" spans="1:22">
      <c r="A863" s="2013">
        <v>2023</v>
      </c>
      <c r="B863" s="2014"/>
      <c r="C863" s="2019"/>
      <c r="D863" s="2014"/>
      <c r="E863" s="2016"/>
      <c r="F863" s="2017"/>
      <c r="G863" s="2017">
        <v>3</v>
      </c>
      <c r="H863" s="2018"/>
      <c r="I863" s="1857"/>
      <c r="J863" s="189"/>
      <c r="K863" s="261"/>
      <c r="L863" s="271"/>
      <c r="M863" s="271"/>
      <c r="N863" s="195"/>
      <c r="O863" s="195"/>
      <c r="P863" s="195"/>
      <c r="Q863" s="195"/>
      <c r="R863" s="195"/>
      <c r="S863" s="195"/>
      <c r="T863" s="195"/>
      <c r="U863" s="197"/>
      <c r="V863" s="197"/>
    </row>
    <row r="864" spans="1:22">
      <c r="A864" s="1835">
        <v>2024</v>
      </c>
      <c r="B864" s="1826" t="s">
        <v>164</v>
      </c>
      <c r="C864" s="1836" t="s">
        <v>206</v>
      </c>
      <c r="D864" s="1826" t="s">
        <v>252</v>
      </c>
      <c r="E864" s="1837">
        <v>45354</v>
      </c>
      <c r="F864" s="1838" t="s">
        <v>5971</v>
      </c>
      <c r="G864" s="1838">
        <v>7</v>
      </c>
      <c r="H864" s="1839" t="s">
        <v>5880</v>
      </c>
      <c r="I864" s="1857"/>
      <c r="J864" s="189"/>
      <c r="K864" s="261"/>
      <c r="L864" s="271"/>
      <c r="M864" s="271"/>
      <c r="N864" s="195"/>
      <c r="O864" s="195"/>
      <c r="P864" s="195"/>
      <c r="Q864" s="195"/>
      <c r="R864" s="195"/>
      <c r="S864" s="195"/>
      <c r="T864" s="195"/>
      <c r="U864" s="197"/>
      <c r="V864" s="197"/>
    </row>
    <row r="865" spans="1:22">
      <c r="A865" s="1835">
        <v>2024</v>
      </c>
      <c r="B865" s="1826"/>
      <c r="C865" s="1836"/>
      <c r="D865" s="1826"/>
      <c r="E865" s="1837"/>
      <c r="F865" s="1838"/>
      <c r="G865" s="1838">
        <v>7</v>
      </c>
      <c r="H865" s="1839"/>
      <c r="I865" s="1857"/>
      <c r="J865" s="189"/>
      <c r="K865" s="261"/>
      <c r="L865" s="271"/>
      <c r="M865" s="271"/>
      <c r="N865" s="195"/>
      <c r="O865" s="195"/>
      <c r="P865" s="195"/>
      <c r="Q865" s="195"/>
      <c r="R865" s="195"/>
      <c r="S865" s="195"/>
      <c r="T865" s="195"/>
      <c r="U865" s="197"/>
      <c r="V865" s="197"/>
    </row>
    <row r="866" spans="1:22">
      <c r="A866" s="2425" t="s">
        <v>46</v>
      </c>
      <c r="B866" s="2402"/>
      <c r="C866" s="2426" t="s">
        <v>1021</v>
      </c>
      <c r="D866" s="2402"/>
      <c r="E866" s="2427"/>
      <c r="F866" s="2406"/>
      <c r="G866" s="2406">
        <v>27</v>
      </c>
      <c r="H866" s="2544"/>
      <c r="I866" s="1409"/>
      <c r="J866" s="93"/>
    </row>
    <row r="867" spans="1:22">
      <c r="A867" s="147"/>
      <c r="E867" s="1673"/>
      <c r="F867" s="133"/>
      <c r="I867" s="1409"/>
      <c r="J867" s="93"/>
    </row>
    <row r="868" spans="1:22">
      <c r="A868" s="1831">
        <v>2022</v>
      </c>
      <c r="B868" s="1827" t="s">
        <v>91</v>
      </c>
      <c r="C868" s="1896" t="s">
        <v>101</v>
      </c>
      <c r="D868" s="1896" t="s">
        <v>252</v>
      </c>
      <c r="E868" s="1898">
        <v>44626</v>
      </c>
      <c r="F868" s="1902" t="s">
        <v>5961</v>
      </c>
      <c r="G868" s="2145">
        <v>3</v>
      </c>
      <c r="H868" s="2044" t="s">
        <v>5869</v>
      </c>
      <c r="J868" s="93"/>
    </row>
    <row r="869" spans="1:22">
      <c r="A869" s="1831">
        <v>2022</v>
      </c>
      <c r="B869" s="1827" t="s">
        <v>91</v>
      </c>
      <c r="C869" s="1896" t="s">
        <v>101</v>
      </c>
      <c r="D869" s="1896" t="s">
        <v>252</v>
      </c>
      <c r="E869" s="1898">
        <v>44626</v>
      </c>
      <c r="F869" s="1902" t="s">
        <v>5965</v>
      </c>
      <c r="G869" s="2145">
        <v>7</v>
      </c>
      <c r="H869" s="2044" t="s">
        <v>5874</v>
      </c>
      <c r="J869" s="93"/>
    </row>
    <row r="870" spans="1:22">
      <c r="A870" s="1831">
        <v>2022</v>
      </c>
      <c r="B870" s="1827" t="s">
        <v>91</v>
      </c>
      <c r="C870" s="1895" t="s">
        <v>101</v>
      </c>
      <c r="D870" s="1897" t="s">
        <v>6374</v>
      </c>
      <c r="E870" s="1899">
        <v>44885</v>
      </c>
      <c r="F870" s="1903" t="s">
        <v>6383</v>
      </c>
      <c r="G870" s="2339">
        <v>5</v>
      </c>
      <c r="H870" s="2209" t="s">
        <v>236</v>
      </c>
      <c r="J870" s="93"/>
    </row>
    <row r="871" spans="1:22">
      <c r="A871" s="1831">
        <v>2022</v>
      </c>
      <c r="B871" s="1827" t="s">
        <v>91</v>
      </c>
      <c r="C871" s="1895" t="s">
        <v>101</v>
      </c>
      <c r="D871" s="1897" t="s">
        <v>6374</v>
      </c>
      <c r="E871" s="1899">
        <v>44885</v>
      </c>
      <c r="F871" s="1903" t="s">
        <v>6383</v>
      </c>
      <c r="G871" s="2339">
        <v>5</v>
      </c>
      <c r="H871" s="2209" t="s">
        <v>273</v>
      </c>
      <c r="J871" s="93"/>
    </row>
    <row r="872" spans="1:22">
      <c r="A872" s="1831">
        <v>2022</v>
      </c>
      <c r="B872" s="1827"/>
      <c r="C872" s="1897"/>
      <c r="D872" s="1897"/>
      <c r="E872" s="1899"/>
      <c r="F872" s="1903"/>
      <c r="G872" s="2339">
        <v>20</v>
      </c>
      <c r="H872" s="2209"/>
      <c r="J872" s="93"/>
    </row>
    <row r="873" spans="1:22">
      <c r="A873" s="2017">
        <v>2023</v>
      </c>
      <c r="B873" s="2393" t="s">
        <v>91</v>
      </c>
      <c r="C873" s="2092" t="s">
        <v>101</v>
      </c>
      <c r="D873" s="2092" t="s">
        <v>252</v>
      </c>
      <c r="E873" s="2023">
        <v>44990</v>
      </c>
      <c r="F873" s="2024" t="s">
        <v>6422</v>
      </c>
      <c r="G873" s="2418">
        <v>3</v>
      </c>
      <c r="H873" s="2399" t="s">
        <v>5828</v>
      </c>
      <c r="J873" s="93"/>
    </row>
    <row r="874" spans="1:22">
      <c r="A874" s="2017">
        <v>2023</v>
      </c>
      <c r="B874" s="2393" t="s">
        <v>91</v>
      </c>
      <c r="C874" s="2092" t="s">
        <v>101</v>
      </c>
      <c r="D874" s="2092" t="s">
        <v>252</v>
      </c>
      <c r="E874" s="2023">
        <v>44990</v>
      </c>
      <c r="F874" s="2024" t="s">
        <v>6423</v>
      </c>
      <c r="G874" s="2418">
        <v>10</v>
      </c>
      <c r="H874" s="2399" t="s">
        <v>5832</v>
      </c>
      <c r="J874" s="93"/>
    </row>
    <row r="875" spans="1:22">
      <c r="A875" s="2017">
        <v>2023</v>
      </c>
      <c r="B875" s="2393" t="s">
        <v>91</v>
      </c>
      <c r="C875" s="2092" t="s">
        <v>101</v>
      </c>
      <c r="D875" s="2092" t="s">
        <v>252</v>
      </c>
      <c r="E875" s="2023">
        <v>44990</v>
      </c>
      <c r="F875" s="2024" t="s">
        <v>6424</v>
      </c>
      <c r="G875" s="2418">
        <v>7</v>
      </c>
      <c r="H875" s="2399" t="s">
        <v>5833</v>
      </c>
      <c r="J875" s="93"/>
    </row>
    <row r="876" spans="1:22">
      <c r="A876" s="2017">
        <v>2023</v>
      </c>
      <c r="B876" s="2393" t="s">
        <v>91</v>
      </c>
      <c r="C876" s="2092" t="s">
        <v>101</v>
      </c>
      <c r="D876" s="2092" t="s">
        <v>252</v>
      </c>
      <c r="E876" s="2023">
        <v>44990</v>
      </c>
      <c r="F876" s="2024" t="s">
        <v>6425</v>
      </c>
      <c r="G876" s="2418">
        <v>3</v>
      </c>
      <c r="H876" s="2399" t="s">
        <v>5851</v>
      </c>
      <c r="J876" s="93"/>
    </row>
    <row r="877" spans="1:22">
      <c r="A877" s="2017">
        <v>2023</v>
      </c>
      <c r="B877" s="2393" t="s">
        <v>91</v>
      </c>
      <c r="C877" s="2092" t="s">
        <v>101</v>
      </c>
      <c r="D877" s="2092" t="s">
        <v>252</v>
      </c>
      <c r="E877" s="2023">
        <v>44990</v>
      </c>
      <c r="F877" s="2024" t="s">
        <v>6426</v>
      </c>
      <c r="G877" s="2418">
        <v>7</v>
      </c>
      <c r="H877" s="2399" t="s">
        <v>5903</v>
      </c>
      <c r="J877" s="93"/>
    </row>
    <row r="878" spans="1:22">
      <c r="A878" s="2017">
        <v>2023</v>
      </c>
      <c r="B878" s="2393" t="s">
        <v>91</v>
      </c>
      <c r="C878" s="2092" t="s">
        <v>101</v>
      </c>
      <c r="D878" s="2092" t="s">
        <v>5683</v>
      </c>
      <c r="E878" s="2023">
        <v>45074</v>
      </c>
      <c r="F878" s="2024" t="s">
        <v>6569</v>
      </c>
      <c r="G878" s="2418">
        <v>3</v>
      </c>
      <c r="H878" s="2399" t="s">
        <v>6063</v>
      </c>
      <c r="J878" s="93"/>
    </row>
    <row r="879" spans="1:22">
      <c r="A879" s="2017">
        <v>2023</v>
      </c>
      <c r="B879" s="2393" t="s">
        <v>91</v>
      </c>
      <c r="C879" s="2092" t="s">
        <v>101</v>
      </c>
      <c r="D879" s="2092" t="s">
        <v>5683</v>
      </c>
      <c r="E879" s="2023">
        <v>45074</v>
      </c>
      <c r="F879" s="2024" t="s">
        <v>6570</v>
      </c>
      <c r="G879" s="2418">
        <v>3</v>
      </c>
      <c r="H879" s="2399" t="s">
        <v>6100</v>
      </c>
      <c r="J879" s="93"/>
    </row>
    <row r="880" spans="1:22">
      <c r="A880" s="2017">
        <v>2023</v>
      </c>
      <c r="B880" s="2393" t="s">
        <v>91</v>
      </c>
      <c r="C880" s="2092" t="s">
        <v>101</v>
      </c>
      <c r="D880" s="2092" t="s">
        <v>6589</v>
      </c>
      <c r="E880" s="2023">
        <v>45080</v>
      </c>
      <c r="F880" s="2024" t="s">
        <v>6569</v>
      </c>
      <c r="G880" s="2418">
        <v>10</v>
      </c>
      <c r="H880" s="2399" t="s">
        <v>6188</v>
      </c>
      <c r="J880" s="93"/>
    </row>
    <row r="881" spans="1:22">
      <c r="A881" s="2017">
        <v>2023</v>
      </c>
      <c r="B881" s="2393" t="s">
        <v>91</v>
      </c>
      <c r="C881" s="2092" t="s">
        <v>101</v>
      </c>
      <c r="D881" s="2092" t="s">
        <v>277</v>
      </c>
      <c r="E881" s="2023">
        <v>45179</v>
      </c>
      <c r="F881" s="2024" t="s">
        <v>6665</v>
      </c>
      <c r="G881" s="2418">
        <v>7</v>
      </c>
      <c r="H881" s="2399" t="s">
        <v>423</v>
      </c>
      <c r="J881" s="93"/>
    </row>
    <row r="882" spans="1:22">
      <c r="A882" s="2017">
        <v>2023</v>
      </c>
      <c r="B882" s="2393"/>
      <c r="C882" s="2092"/>
      <c r="D882" s="2092"/>
      <c r="E882" s="2023"/>
      <c r="F882" s="2024"/>
      <c r="G882" s="2418">
        <v>53</v>
      </c>
      <c r="H882" s="2399"/>
      <c r="J882" s="93"/>
    </row>
    <row r="883" spans="1:22">
      <c r="A883" s="1838">
        <v>2024</v>
      </c>
      <c r="B883" s="1826" t="s">
        <v>91</v>
      </c>
      <c r="C883" s="2564" t="s">
        <v>101</v>
      </c>
      <c r="D883" s="2564" t="s">
        <v>252</v>
      </c>
      <c r="E883" s="2565">
        <v>45354</v>
      </c>
      <c r="F883" s="2566" t="s">
        <v>6838</v>
      </c>
      <c r="G883" s="2618">
        <v>3</v>
      </c>
      <c r="H883" s="2578" t="s">
        <v>5828</v>
      </c>
      <c r="J883" s="93"/>
    </row>
    <row r="884" spans="1:22">
      <c r="A884" s="1838">
        <v>2024</v>
      </c>
      <c r="B884" s="1826" t="s">
        <v>91</v>
      </c>
      <c r="C884" s="2564" t="s">
        <v>101</v>
      </c>
      <c r="D884" s="2564" t="s">
        <v>252</v>
      </c>
      <c r="E884" s="2565">
        <v>45354</v>
      </c>
      <c r="F884" s="2566" t="s">
        <v>6839</v>
      </c>
      <c r="G884" s="2618">
        <v>3</v>
      </c>
      <c r="H884" s="2578" t="s">
        <v>5834</v>
      </c>
      <c r="J884" s="93"/>
    </row>
    <row r="885" spans="1:22">
      <c r="A885" s="1838">
        <v>2024</v>
      </c>
      <c r="B885" s="1826"/>
      <c r="C885" s="2564"/>
      <c r="D885" s="2564"/>
      <c r="E885" s="2565"/>
      <c r="F885" s="2566"/>
      <c r="G885" s="2618">
        <v>6</v>
      </c>
      <c r="H885" s="2578"/>
      <c r="J885" s="93"/>
    </row>
    <row r="886" spans="1:22">
      <c r="A886" s="2425" t="s">
        <v>46</v>
      </c>
      <c r="B886" s="2402"/>
      <c r="C886" s="2426" t="s">
        <v>1032</v>
      </c>
      <c r="D886" s="2402"/>
      <c r="E886" s="2427"/>
      <c r="F886" s="2406"/>
      <c r="G886" s="2406">
        <v>79</v>
      </c>
      <c r="H886" s="2544"/>
      <c r="I886" s="1409"/>
      <c r="J886" s="93"/>
    </row>
    <row r="887" spans="1:22">
      <c r="A887" s="147"/>
      <c r="C887" s="148"/>
      <c r="E887" s="1673"/>
      <c r="F887" s="133"/>
      <c r="G887" s="133"/>
      <c r="H887" s="289"/>
      <c r="J887" s="93"/>
    </row>
    <row r="888" spans="1:22">
      <c r="A888" s="1838">
        <v>2024</v>
      </c>
      <c r="B888" s="1826" t="s">
        <v>91</v>
      </c>
      <c r="C888" s="1836" t="s">
        <v>185</v>
      </c>
      <c r="D888" s="1826" t="s">
        <v>252</v>
      </c>
      <c r="E888" s="1837">
        <v>45354</v>
      </c>
      <c r="F888" s="1838" t="s">
        <v>6448</v>
      </c>
      <c r="G888" s="1838">
        <v>10</v>
      </c>
      <c r="H888" s="2551" t="s">
        <v>5847</v>
      </c>
      <c r="J888" s="189"/>
      <c r="K888" s="195"/>
      <c r="L888" s="271"/>
      <c r="M888" s="271"/>
      <c r="N888" s="113"/>
      <c r="O888" s="113"/>
      <c r="P888" s="195"/>
      <c r="Q888" s="195"/>
      <c r="R888" s="195"/>
      <c r="S888" s="195"/>
      <c r="T888" s="195"/>
      <c r="U888" s="197"/>
      <c r="V888" s="197"/>
    </row>
    <row r="889" spans="1:22">
      <c r="A889" s="1838">
        <v>2024</v>
      </c>
      <c r="B889" s="1826" t="s">
        <v>91</v>
      </c>
      <c r="C889" s="1836" t="s">
        <v>185</v>
      </c>
      <c r="D889" s="1826" t="s">
        <v>252</v>
      </c>
      <c r="E889" s="1837">
        <v>45354</v>
      </c>
      <c r="F889" s="1838" t="s">
        <v>6860</v>
      </c>
      <c r="G889" s="1838">
        <v>3</v>
      </c>
      <c r="H889" s="2620" t="s">
        <v>5849</v>
      </c>
      <c r="J889" s="189"/>
      <c r="K889" s="195"/>
      <c r="L889" s="271"/>
      <c r="M889" s="271"/>
      <c r="N889" s="113"/>
      <c r="O889" s="113"/>
      <c r="P889" s="195"/>
      <c r="Q889" s="195"/>
      <c r="R889" s="195"/>
      <c r="S889" s="195"/>
      <c r="T889" s="195"/>
      <c r="U889" s="197"/>
      <c r="V889" s="197"/>
    </row>
    <row r="890" spans="1:22">
      <c r="A890" s="1838">
        <v>2024</v>
      </c>
      <c r="B890" s="1826"/>
      <c r="C890" s="1836"/>
      <c r="D890" s="1826"/>
      <c r="E890" s="1837"/>
      <c r="F890" s="1838"/>
      <c r="G890" s="1838">
        <v>13</v>
      </c>
      <c r="H890" s="2551"/>
      <c r="J890" s="189"/>
      <c r="K890" s="195"/>
      <c r="L890" s="271"/>
      <c r="M890" s="271"/>
      <c r="N890" s="113"/>
      <c r="O890" s="113"/>
      <c r="P890" s="195"/>
      <c r="Q890" s="195"/>
      <c r="R890" s="195"/>
      <c r="S890" s="195"/>
      <c r="T890" s="195"/>
      <c r="U890" s="197"/>
      <c r="V890" s="197"/>
    </row>
    <row r="891" spans="1:22">
      <c r="A891" s="2425" t="s">
        <v>46</v>
      </c>
      <c r="B891" s="2402"/>
      <c r="C891" s="2426" t="s">
        <v>1045</v>
      </c>
      <c r="D891" s="2402"/>
      <c r="E891" s="2427"/>
      <c r="F891" s="2406"/>
      <c r="G891" s="2406">
        <v>13</v>
      </c>
      <c r="H891" s="2502"/>
      <c r="J891" s="93"/>
    </row>
    <row r="892" spans="1:22">
      <c r="A892" s="147"/>
      <c r="C892" s="148"/>
      <c r="E892" s="1673"/>
      <c r="F892" s="133"/>
      <c r="G892" s="133"/>
      <c r="I892" s="1409"/>
      <c r="J892" s="93"/>
    </row>
    <row r="893" spans="1:22">
      <c r="A893" s="1833">
        <v>2022</v>
      </c>
      <c r="B893" s="1827" t="s">
        <v>129</v>
      </c>
      <c r="C893" s="1877" t="s">
        <v>52</v>
      </c>
      <c r="D893" s="1827" t="s">
        <v>277</v>
      </c>
      <c r="E893" s="1829">
        <v>44815</v>
      </c>
      <c r="F893" s="1831" t="s">
        <v>6334</v>
      </c>
      <c r="G893" s="1831">
        <v>10</v>
      </c>
      <c r="H893" s="2001" t="s">
        <v>6256</v>
      </c>
      <c r="I893" s="1409"/>
      <c r="J893" s="93"/>
    </row>
    <row r="894" spans="1:22">
      <c r="A894" s="1833">
        <v>2022</v>
      </c>
      <c r="B894" s="1827" t="s">
        <v>129</v>
      </c>
      <c r="C894" s="1877" t="s">
        <v>52</v>
      </c>
      <c r="D894" s="1827" t="s">
        <v>6374</v>
      </c>
      <c r="E894" s="1829">
        <v>44885</v>
      </c>
      <c r="F894" s="1831" t="s">
        <v>6385</v>
      </c>
      <c r="G894" s="1831">
        <v>5</v>
      </c>
      <c r="H894" s="1832" t="s">
        <v>295</v>
      </c>
      <c r="I894" s="1409"/>
      <c r="J894" s="93"/>
    </row>
    <row r="895" spans="1:22">
      <c r="A895" s="1833">
        <v>2022</v>
      </c>
      <c r="B895" s="1827"/>
      <c r="C895" s="1877"/>
      <c r="D895" s="1827"/>
      <c r="E895" s="1829"/>
      <c r="F895" s="1831"/>
      <c r="G895" s="1831">
        <v>15</v>
      </c>
      <c r="I895" s="1409"/>
      <c r="J895" s="93"/>
    </row>
    <row r="896" spans="1:22">
      <c r="A896" s="2013">
        <v>2023</v>
      </c>
      <c r="B896" s="2014" t="s">
        <v>129</v>
      </c>
      <c r="C896" s="2019" t="s">
        <v>52</v>
      </c>
      <c r="D896" s="2014" t="s">
        <v>5785</v>
      </c>
      <c r="E896" s="2016">
        <v>45213</v>
      </c>
      <c r="F896" s="2017" t="s">
        <v>6723</v>
      </c>
      <c r="G896" s="2017">
        <v>5</v>
      </c>
      <c r="H896" s="2018" t="s">
        <v>295</v>
      </c>
      <c r="I896" s="1857"/>
      <c r="J896" s="93"/>
    </row>
    <row r="897" spans="1:20">
      <c r="A897" s="2013">
        <v>2023</v>
      </c>
      <c r="B897" s="2014"/>
      <c r="C897" s="2019"/>
      <c r="D897" s="2014"/>
      <c r="E897" s="2016"/>
      <c r="F897" s="2017"/>
      <c r="G897" s="2017">
        <v>5</v>
      </c>
      <c r="H897" s="2018"/>
      <c r="I897" s="1857"/>
      <c r="J897" s="93"/>
    </row>
    <row r="898" spans="1:20">
      <c r="A898" s="1835">
        <v>2024</v>
      </c>
      <c r="B898" s="1826" t="s">
        <v>129</v>
      </c>
      <c r="C898" s="1836" t="s">
        <v>52</v>
      </c>
      <c r="D898" s="1826" t="s">
        <v>5446</v>
      </c>
      <c r="E898" s="1837">
        <v>45325</v>
      </c>
      <c r="F898" s="1838" t="s">
        <v>6800</v>
      </c>
      <c r="G898" s="1838">
        <v>5</v>
      </c>
      <c r="H898" s="1839" t="s">
        <v>305</v>
      </c>
      <c r="I898" s="1857"/>
      <c r="J898" s="93"/>
    </row>
    <row r="899" spans="1:20">
      <c r="A899" s="1835">
        <v>2024</v>
      </c>
      <c r="B899" s="1826"/>
      <c r="C899" s="1836"/>
      <c r="D899" s="1826"/>
      <c r="E899" s="1837"/>
      <c r="F899" s="1838"/>
      <c r="G899" s="1838">
        <v>5</v>
      </c>
      <c r="H899" s="1839"/>
      <c r="I899" s="1857"/>
      <c r="J899" s="93"/>
    </row>
    <row r="900" spans="1:20">
      <c r="A900" s="2425" t="s">
        <v>46</v>
      </c>
      <c r="B900" s="2402"/>
      <c r="C900" s="2426" t="s">
        <v>1053</v>
      </c>
      <c r="D900" s="2402"/>
      <c r="E900" s="2427"/>
      <c r="F900" s="2406"/>
      <c r="G900" s="2406">
        <v>25</v>
      </c>
      <c r="H900" s="2576"/>
      <c r="I900" s="1409"/>
      <c r="J900" s="93"/>
    </row>
    <row r="901" spans="1:20">
      <c r="A901" s="147"/>
      <c r="C901" s="148"/>
      <c r="E901" s="1673"/>
      <c r="F901" s="133"/>
      <c r="G901" s="133"/>
      <c r="I901" s="1409"/>
      <c r="J901" s="93"/>
    </row>
    <row r="902" spans="1:20" s="188" customFormat="1">
      <c r="A902" s="2013">
        <v>2023</v>
      </c>
      <c r="B902" s="2014" t="s">
        <v>129</v>
      </c>
      <c r="C902" s="2019" t="s">
        <v>67</v>
      </c>
      <c r="D902" s="2014"/>
      <c r="E902" s="2016"/>
      <c r="F902" s="2017"/>
      <c r="G902" s="2017">
        <v>0</v>
      </c>
      <c r="H902" s="1870"/>
      <c r="I902" s="1857"/>
      <c r="J902" s="187"/>
      <c r="K902" s="186"/>
      <c r="L902" s="186"/>
      <c r="M902" s="186"/>
      <c r="N902" s="186"/>
      <c r="O902" s="186"/>
      <c r="P902" s="186"/>
      <c r="Q902" s="186"/>
      <c r="R902" s="186"/>
      <c r="S902" s="186"/>
      <c r="T902" s="186"/>
    </row>
    <row r="903" spans="1:20" s="188" customFormat="1">
      <c r="A903" s="2013">
        <v>2023</v>
      </c>
      <c r="B903" s="2014"/>
      <c r="C903" s="2014"/>
      <c r="D903" s="2096"/>
      <c r="E903" s="2016"/>
      <c r="F903" s="2097"/>
      <c r="G903" s="2017">
        <f>SUM(G902)</f>
        <v>0</v>
      </c>
      <c r="H903" s="1870"/>
      <c r="I903" s="1891"/>
      <c r="J903" s="187"/>
      <c r="K903" s="186"/>
      <c r="L903" s="186"/>
      <c r="M903" s="186"/>
      <c r="N903" s="186"/>
      <c r="O903" s="186"/>
      <c r="P903" s="186"/>
      <c r="Q903" s="186"/>
      <c r="R903" s="186"/>
      <c r="S903" s="186"/>
      <c r="T903" s="186"/>
    </row>
    <row r="904" spans="1:20">
      <c r="A904" s="2400" t="s">
        <v>46</v>
      </c>
      <c r="B904" s="2402"/>
      <c r="C904" s="2402" t="s">
        <v>1058</v>
      </c>
      <c r="D904" s="2553"/>
      <c r="E904" s="2427"/>
      <c r="F904" s="2517"/>
      <c r="G904" s="2406">
        <v>0</v>
      </c>
      <c r="H904" s="2544"/>
      <c r="I904" s="1409"/>
      <c r="J904" s="93"/>
    </row>
    <row r="905" spans="1:20">
      <c r="A905" s="104"/>
      <c r="D905" s="131"/>
      <c r="E905" s="1673"/>
      <c r="F905" s="87"/>
      <c r="G905" s="133"/>
      <c r="I905" s="1409"/>
      <c r="J905" s="93"/>
    </row>
    <row r="906" spans="1:20">
      <c r="A906" s="1833">
        <v>2022</v>
      </c>
      <c r="B906" s="1827" t="s">
        <v>91</v>
      </c>
      <c r="C906" s="1896" t="s">
        <v>90</v>
      </c>
      <c r="D906" s="1896" t="s">
        <v>252</v>
      </c>
      <c r="E906" s="1898">
        <v>44626</v>
      </c>
      <c r="F906" s="1902" t="s">
        <v>5944</v>
      </c>
      <c r="G906" s="1902">
        <v>10</v>
      </c>
      <c r="H906" s="2044" t="s">
        <v>5852</v>
      </c>
      <c r="J906" s="93"/>
    </row>
    <row r="907" spans="1:20">
      <c r="A907" s="1833">
        <v>2022</v>
      </c>
      <c r="B907" s="1827" t="s">
        <v>91</v>
      </c>
      <c r="C907" s="1896" t="s">
        <v>90</v>
      </c>
      <c r="D907" s="1896" t="s">
        <v>252</v>
      </c>
      <c r="E907" s="1898">
        <v>44626</v>
      </c>
      <c r="F907" s="1902" t="s">
        <v>5952</v>
      </c>
      <c r="G907" s="1902">
        <v>3</v>
      </c>
      <c r="H907" s="2044" t="s">
        <v>5858</v>
      </c>
      <c r="J907" s="93"/>
    </row>
    <row r="908" spans="1:20">
      <c r="A908" s="1833">
        <v>2022</v>
      </c>
      <c r="B908" s="1827" t="s">
        <v>91</v>
      </c>
      <c r="C908" s="1896" t="s">
        <v>90</v>
      </c>
      <c r="D908" s="1896" t="s">
        <v>252</v>
      </c>
      <c r="E908" s="1898">
        <v>44626</v>
      </c>
      <c r="F908" s="1902" t="s">
        <v>5976</v>
      </c>
      <c r="G908" s="1902">
        <v>10</v>
      </c>
      <c r="H908" s="2044" t="s">
        <v>5886</v>
      </c>
      <c r="J908" s="93"/>
    </row>
    <row r="909" spans="1:20">
      <c r="A909" s="1833">
        <v>2022</v>
      </c>
      <c r="B909" s="1827" t="s">
        <v>91</v>
      </c>
      <c r="C909" s="1896" t="s">
        <v>90</v>
      </c>
      <c r="D909" s="1896" t="s">
        <v>252</v>
      </c>
      <c r="E909" s="1898">
        <v>44626</v>
      </c>
      <c r="F909" s="1902" t="s">
        <v>5992</v>
      </c>
      <c r="G909" s="1902">
        <v>3</v>
      </c>
      <c r="H909" s="2044" t="s">
        <v>5904</v>
      </c>
      <c r="J909" s="93"/>
    </row>
    <row r="910" spans="1:20">
      <c r="A910" s="1833">
        <v>2022</v>
      </c>
      <c r="B910" s="1827" t="s">
        <v>91</v>
      </c>
      <c r="C910" s="1896" t="s">
        <v>90</v>
      </c>
      <c r="D910" s="1896" t="s">
        <v>5469</v>
      </c>
      <c r="E910" s="1898">
        <v>44646</v>
      </c>
      <c r="F910" s="1902" t="s">
        <v>6024</v>
      </c>
      <c r="G910" s="1902">
        <v>5</v>
      </c>
      <c r="H910" s="2044" t="s">
        <v>244</v>
      </c>
      <c r="J910" s="93"/>
    </row>
    <row r="911" spans="1:20">
      <c r="A911" s="1833">
        <v>2022</v>
      </c>
      <c r="B911" s="1827" t="s">
        <v>91</v>
      </c>
      <c r="C911" s="1896" t="s">
        <v>90</v>
      </c>
      <c r="D911" s="1896" t="s">
        <v>5469</v>
      </c>
      <c r="E911" s="1898">
        <v>44646</v>
      </c>
      <c r="F911" s="1902" t="s">
        <v>6024</v>
      </c>
      <c r="G911" s="1902">
        <v>5</v>
      </c>
      <c r="H911" s="2044" t="s">
        <v>5744</v>
      </c>
      <c r="J911" s="93"/>
    </row>
    <row r="912" spans="1:20">
      <c r="A912" s="1833">
        <v>2022</v>
      </c>
      <c r="B912" s="1827" t="s">
        <v>91</v>
      </c>
      <c r="C912" s="1896" t="s">
        <v>90</v>
      </c>
      <c r="D912" s="1896" t="s">
        <v>5683</v>
      </c>
      <c r="E912" s="1898">
        <v>44703</v>
      </c>
      <c r="F912" s="1902" t="s">
        <v>6024</v>
      </c>
      <c r="G912" s="1902">
        <v>7</v>
      </c>
      <c r="H912" s="2044" t="s">
        <v>6059</v>
      </c>
      <c r="J912" s="93"/>
    </row>
    <row r="913" spans="1:10">
      <c r="A913" s="1833">
        <v>2022</v>
      </c>
      <c r="B913" s="1827" t="s">
        <v>91</v>
      </c>
      <c r="C913" s="1896" t="s">
        <v>90</v>
      </c>
      <c r="D913" s="1896" t="s">
        <v>5683</v>
      </c>
      <c r="E913" s="1898">
        <v>44703</v>
      </c>
      <c r="F913" s="1902" t="s">
        <v>6225</v>
      </c>
      <c r="G913" s="1902">
        <v>7</v>
      </c>
      <c r="H913" s="2044" t="s">
        <v>6065</v>
      </c>
      <c r="J913" s="93"/>
    </row>
    <row r="914" spans="1:10">
      <c r="A914" s="1833">
        <v>2022</v>
      </c>
      <c r="B914" s="1827" t="s">
        <v>91</v>
      </c>
      <c r="C914" s="1896" t="s">
        <v>90</v>
      </c>
      <c r="D914" s="1896" t="s">
        <v>5683</v>
      </c>
      <c r="E914" s="1898">
        <v>44703</v>
      </c>
      <c r="F914" s="1902" t="s">
        <v>6150</v>
      </c>
      <c r="G914" s="1902">
        <v>3</v>
      </c>
      <c r="H914" s="2044" t="s">
        <v>6066</v>
      </c>
      <c r="J914" s="93"/>
    </row>
    <row r="915" spans="1:10">
      <c r="A915" s="1833">
        <v>2022</v>
      </c>
      <c r="B915" s="1827" t="s">
        <v>91</v>
      </c>
      <c r="C915" s="1896" t="s">
        <v>90</v>
      </c>
      <c r="D915" s="1896" t="s">
        <v>5683</v>
      </c>
      <c r="E915" s="1898">
        <v>44703</v>
      </c>
      <c r="F915" s="1902" t="s">
        <v>6152</v>
      </c>
      <c r="G915" s="1902">
        <v>7</v>
      </c>
      <c r="H915" s="2044" t="s">
        <v>6079</v>
      </c>
      <c r="J915" s="93"/>
    </row>
    <row r="916" spans="1:10">
      <c r="A916" s="1833">
        <v>2022</v>
      </c>
      <c r="B916" s="1827" t="s">
        <v>91</v>
      </c>
      <c r="C916" s="1896" t="s">
        <v>90</v>
      </c>
      <c r="D916" s="1896" t="s">
        <v>5683</v>
      </c>
      <c r="E916" s="1898">
        <v>44703</v>
      </c>
      <c r="F916" s="1902" t="s">
        <v>6151</v>
      </c>
      <c r="G916" s="1902">
        <v>3</v>
      </c>
      <c r="H916" s="2044" t="s">
        <v>6080</v>
      </c>
      <c r="J916" s="93"/>
    </row>
    <row r="917" spans="1:10">
      <c r="A917" s="1833">
        <v>2022</v>
      </c>
      <c r="B917" s="1827" t="s">
        <v>91</v>
      </c>
      <c r="C917" s="1896" t="s">
        <v>90</v>
      </c>
      <c r="D917" s="1896" t="s">
        <v>5683</v>
      </c>
      <c r="E917" s="1898">
        <v>44703</v>
      </c>
      <c r="F917" s="1902" t="s">
        <v>6217</v>
      </c>
      <c r="G917" s="1902">
        <v>3</v>
      </c>
      <c r="H917" s="2044" t="s">
        <v>6093</v>
      </c>
      <c r="J917" s="93"/>
    </row>
    <row r="918" spans="1:10">
      <c r="A918" s="1833">
        <v>2022</v>
      </c>
      <c r="B918" s="1827" t="s">
        <v>91</v>
      </c>
      <c r="C918" s="1896" t="s">
        <v>90</v>
      </c>
      <c r="D918" s="1896" t="s">
        <v>5683</v>
      </c>
      <c r="E918" s="1898">
        <v>44703</v>
      </c>
      <c r="F918" s="1902" t="s">
        <v>6153</v>
      </c>
      <c r="G918" s="1902">
        <v>3</v>
      </c>
      <c r="H918" s="2044" t="s">
        <v>6103</v>
      </c>
      <c r="J918" s="93"/>
    </row>
    <row r="919" spans="1:10">
      <c r="A919" s="1833">
        <v>2022</v>
      </c>
      <c r="B919" s="1827" t="s">
        <v>91</v>
      </c>
      <c r="C919" s="1896" t="s">
        <v>90</v>
      </c>
      <c r="D919" s="1896" t="s">
        <v>6173</v>
      </c>
      <c r="E919" s="1898">
        <v>44709</v>
      </c>
      <c r="F919" s="1902" t="s">
        <v>6149</v>
      </c>
      <c r="G919" s="1902">
        <v>5</v>
      </c>
      <c r="H919" s="2044" t="s">
        <v>6189</v>
      </c>
      <c r="J919" s="93"/>
    </row>
    <row r="920" spans="1:10">
      <c r="A920" s="1833">
        <v>2022</v>
      </c>
      <c r="B920" s="1827" t="s">
        <v>91</v>
      </c>
      <c r="C920" s="1896" t="s">
        <v>90</v>
      </c>
      <c r="D920" s="1896" t="s">
        <v>277</v>
      </c>
      <c r="E920" s="1898">
        <v>44815</v>
      </c>
      <c r="F920" s="1902" t="s">
        <v>6308</v>
      </c>
      <c r="G920" s="1902">
        <v>10</v>
      </c>
      <c r="H920" s="2044" t="s">
        <v>1221</v>
      </c>
      <c r="J920" s="93"/>
    </row>
    <row r="921" spans="1:10">
      <c r="A921" s="1833">
        <v>2022</v>
      </c>
      <c r="B921" s="1827" t="s">
        <v>91</v>
      </c>
      <c r="C921" s="1896" t="s">
        <v>90</v>
      </c>
      <c r="D921" s="1896" t="s">
        <v>277</v>
      </c>
      <c r="E921" s="1898">
        <v>44815</v>
      </c>
      <c r="F921" s="1902" t="s">
        <v>6309</v>
      </c>
      <c r="G921" s="1902">
        <v>7</v>
      </c>
      <c r="H921" s="2044" t="s">
        <v>972</v>
      </c>
      <c r="J921" s="93"/>
    </row>
    <row r="922" spans="1:10">
      <c r="A922" s="1833">
        <v>2022</v>
      </c>
      <c r="B922" s="1827" t="s">
        <v>91</v>
      </c>
      <c r="C922" s="1896" t="s">
        <v>90</v>
      </c>
      <c r="D922" s="1896" t="s">
        <v>277</v>
      </c>
      <c r="E922" s="1898">
        <v>44815</v>
      </c>
      <c r="F922" s="1902" t="s">
        <v>6310</v>
      </c>
      <c r="G922" s="1902">
        <v>7</v>
      </c>
      <c r="H922" s="2044" t="s">
        <v>1100</v>
      </c>
      <c r="J922" s="93"/>
    </row>
    <row r="923" spans="1:10">
      <c r="A923" s="1833">
        <v>2022</v>
      </c>
      <c r="B923" s="1827" t="s">
        <v>91</v>
      </c>
      <c r="C923" s="1896" t="s">
        <v>90</v>
      </c>
      <c r="D923" s="1896" t="s">
        <v>277</v>
      </c>
      <c r="E923" s="1898">
        <v>44815</v>
      </c>
      <c r="F923" s="1902" t="s">
        <v>6311</v>
      </c>
      <c r="G923" s="1902">
        <v>7</v>
      </c>
      <c r="H923" s="2044" t="s">
        <v>1280</v>
      </c>
      <c r="J923" s="93"/>
    </row>
    <row r="924" spans="1:10">
      <c r="A924" s="1833">
        <v>2022</v>
      </c>
      <c r="B924" s="1827" t="s">
        <v>91</v>
      </c>
      <c r="C924" s="1896" t="s">
        <v>90</v>
      </c>
      <c r="D924" s="1896" t="s">
        <v>277</v>
      </c>
      <c r="E924" s="1898">
        <v>44815</v>
      </c>
      <c r="F924" s="1902" t="s">
        <v>6312</v>
      </c>
      <c r="G924" s="1902">
        <v>3</v>
      </c>
      <c r="H924" s="2044" t="s">
        <v>1413</v>
      </c>
      <c r="J924" s="93"/>
    </row>
    <row r="925" spans="1:10">
      <c r="A925" s="1833">
        <v>2022</v>
      </c>
      <c r="B925" s="1827"/>
      <c r="C925" s="1896"/>
      <c r="D925" s="1896"/>
      <c r="E925" s="1898"/>
      <c r="F925" s="1902"/>
      <c r="G925" s="1902">
        <v>108</v>
      </c>
      <c r="H925" s="2044"/>
      <c r="J925" s="93"/>
    </row>
    <row r="926" spans="1:10">
      <c r="A926" s="2013">
        <v>2023</v>
      </c>
      <c r="B926" s="2014" t="s">
        <v>91</v>
      </c>
      <c r="C926" s="2092" t="s">
        <v>90</v>
      </c>
      <c r="D926" s="2092" t="s">
        <v>252</v>
      </c>
      <c r="E926" s="2023">
        <v>44990</v>
      </c>
      <c r="F926" s="2024" t="s">
        <v>6442</v>
      </c>
      <c r="G926" s="2024">
        <v>10</v>
      </c>
      <c r="H926" s="2399" t="s">
        <v>5841</v>
      </c>
      <c r="J926" s="93"/>
    </row>
    <row r="927" spans="1:10">
      <c r="A927" s="2013">
        <v>2023</v>
      </c>
      <c r="B927" s="2014" t="s">
        <v>91</v>
      </c>
      <c r="C927" s="2092" t="s">
        <v>90</v>
      </c>
      <c r="D927" s="2092" t="s">
        <v>252</v>
      </c>
      <c r="E927" s="2023">
        <v>44990</v>
      </c>
      <c r="F927" s="2024" t="s">
        <v>6443</v>
      </c>
      <c r="G927" s="2024">
        <v>7</v>
      </c>
      <c r="H927" s="2399" t="s">
        <v>5842</v>
      </c>
      <c r="J927" s="93"/>
    </row>
    <row r="928" spans="1:10">
      <c r="A928" s="2013">
        <v>2023</v>
      </c>
      <c r="B928" s="2014" t="s">
        <v>91</v>
      </c>
      <c r="C928" s="2092" t="s">
        <v>90</v>
      </c>
      <c r="D928" s="2092" t="s">
        <v>252</v>
      </c>
      <c r="E928" s="2023">
        <v>44990</v>
      </c>
      <c r="F928" s="2024" t="s">
        <v>6024</v>
      </c>
      <c r="G928" s="2024">
        <v>7</v>
      </c>
      <c r="H928" s="2399" t="s">
        <v>5853</v>
      </c>
      <c r="J928" s="93"/>
    </row>
    <row r="929" spans="1:10">
      <c r="A929" s="2013">
        <v>2023</v>
      </c>
      <c r="B929" s="2014" t="s">
        <v>91</v>
      </c>
      <c r="C929" s="2092" t="s">
        <v>90</v>
      </c>
      <c r="D929" s="2092" t="s">
        <v>252</v>
      </c>
      <c r="E929" s="2023">
        <v>44990</v>
      </c>
      <c r="F929" s="2024" t="s">
        <v>6150</v>
      </c>
      <c r="G929" s="2024">
        <v>10</v>
      </c>
      <c r="H929" s="2399" t="s">
        <v>5859</v>
      </c>
      <c r="J929" s="93"/>
    </row>
    <row r="930" spans="1:10">
      <c r="A930" s="2013">
        <v>2023</v>
      </c>
      <c r="B930" s="2014" t="s">
        <v>91</v>
      </c>
      <c r="C930" s="2092" t="s">
        <v>90</v>
      </c>
      <c r="D930" s="2092" t="s">
        <v>252</v>
      </c>
      <c r="E930" s="2023">
        <v>44990</v>
      </c>
      <c r="F930" s="2024" t="s">
        <v>2311</v>
      </c>
      <c r="G930" s="2024">
        <v>3</v>
      </c>
      <c r="H930" s="2399" t="s">
        <v>5902</v>
      </c>
      <c r="J930" s="93"/>
    </row>
    <row r="931" spans="1:10">
      <c r="A931" s="2013">
        <v>2023</v>
      </c>
      <c r="B931" s="2014" t="s">
        <v>91</v>
      </c>
      <c r="C931" s="2092" t="s">
        <v>90</v>
      </c>
      <c r="D931" s="2092" t="s">
        <v>5683</v>
      </c>
      <c r="E931" s="2023">
        <v>45074</v>
      </c>
      <c r="F931" s="2024" t="s">
        <v>6540</v>
      </c>
      <c r="G931" s="2024">
        <v>3</v>
      </c>
      <c r="H931" s="2399" t="s">
        <v>6044</v>
      </c>
      <c r="J931" s="93"/>
    </row>
    <row r="932" spans="1:10">
      <c r="A932" s="2013">
        <v>2023</v>
      </c>
      <c r="B932" s="2014" t="s">
        <v>91</v>
      </c>
      <c r="C932" s="2092" t="s">
        <v>90</v>
      </c>
      <c r="D932" s="2092" t="s">
        <v>5683</v>
      </c>
      <c r="E932" s="2023">
        <v>45074</v>
      </c>
      <c r="F932" s="2024" t="s">
        <v>6541</v>
      </c>
      <c r="G932" s="2024">
        <v>3</v>
      </c>
      <c r="H932" s="2399" t="s">
        <v>6060</v>
      </c>
      <c r="J932" s="93"/>
    </row>
    <row r="933" spans="1:10">
      <c r="A933" s="2013">
        <v>2023</v>
      </c>
      <c r="B933" s="2014" t="s">
        <v>91</v>
      </c>
      <c r="C933" s="2092" t="s">
        <v>90</v>
      </c>
      <c r="D933" s="2092" t="s">
        <v>5683</v>
      </c>
      <c r="E933" s="2023">
        <v>45074</v>
      </c>
      <c r="F933" s="2024" t="s">
        <v>6542</v>
      </c>
      <c r="G933" s="2024">
        <v>10</v>
      </c>
      <c r="H933" s="2399" t="s">
        <v>6064</v>
      </c>
      <c r="J933" s="93"/>
    </row>
    <row r="934" spans="1:10">
      <c r="A934" s="2013">
        <v>2023</v>
      </c>
      <c r="B934" s="2014" t="s">
        <v>91</v>
      </c>
      <c r="C934" s="2092" t="s">
        <v>90</v>
      </c>
      <c r="D934" s="2092" t="s">
        <v>5683</v>
      </c>
      <c r="E934" s="2023">
        <v>45074</v>
      </c>
      <c r="F934" s="2024" t="s">
        <v>6543</v>
      </c>
      <c r="G934" s="2024">
        <v>7</v>
      </c>
      <c r="H934" s="2399" t="s">
        <v>6065</v>
      </c>
      <c r="J934" s="93"/>
    </row>
    <row r="935" spans="1:10">
      <c r="A935" s="2013">
        <v>2023</v>
      </c>
      <c r="B935" s="2014" t="s">
        <v>91</v>
      </c>
      <c r="C935" s="2092" t="s">
        <v>90</v>
      </c>
      <c r="D935" s="2092" t="s">
        <v>5683</v>
      </c>
      <c r="E935" s="2023">
        <v>45074</v>
      </c>
      <c r="F935" s="2024" t="s">
        <v>6544</v>
      </c>
      <c r="G935" s="2024">
        <v>3</v>
      </c>
      <c r="H935" s="2399" t="s">
        <v>6093</v>
      </c>
      <c r="J935" s="93"/>
    </row>
    <row r="936" spans="1:10">
      <c r="A936" s="2013">
        <v>2023</v>
      </c>
      <c r="B936" s="2014" t="s">
        <v>91</v>
      </c>
      <c r="C936" s="2092" t="s">
        <v>90</v>
      </c>
      <c r="D936" s="2092" t="s">
        <v>6589</v>
      </c>
      <c r="E936" s="2023">
        <v>45080</v>
      </c>
      <c r="F936" s="2024" t="s">
        <v>6542</v>
      </c>
      <c r="G936" s="2024">
        <v>15</v>
      </c>
      <c r="H936" s="2399" t="s">
        <v>6600</v>
      </c>
      <c r="J936" s="93"/>
    </row>
    <row r="937" spans="1:10">
      <c r="A937" s="2013">
        <v>2023</v>
      </c>
      <c r="B937" s="2014" t="s">
        <v>91</v>
      </c>
      <c r="C937" s="2092" t="s">
        <v>90</v>
      </c>
      <c r="D937" s="2092" t="s">
        <v>6589</v>
      </c>
      <c r="E937" s="2023">
        <v>45081</v>
      </c>
      <c r="F937" s="2024" t="s">
        <v>6544</v>
      </c>
      <c r="G937" s="2024">
        <v>10</v>
      </c>
      <c r="H937" s="2399" t="s">
        <v>6601</v>
      </c>
      <c r="J937" s="93"/>
    </row>
    <row r="938" spans="1:10">
      <c r="A938" s="2013">
        <v>2023</v>
      </c>
      <c r="B938" s="2014" t="s">
        <v>91</v>
      </c>
      <c r="C938" s="2092" t="s">
        <v>90</v>
      </c>
      <c r="D938" s="2092" t="s">
        <v>277</v>
      </c>
      <c r="E938" s="2023">
        <v>45179</v>
      </c>
      <c r="F938" s="2024" t="s">
        <v>6676</v>
      </c>
      <c r="G938" s="2024">
        <v>3</v>
      </c>
      <c r="H938" s="2399" t="s">
        <v>380</v>
      </c>
      <c r="J938" s="93"/>
    </row>
    <row r="939" spans="1:10">
      <c r="A939" s="2013">
        <v>2023</v>
      </c>
      <c r="B939" s="2014" t="s">
        <v>91</v>
      </c>
      <c r="C939" s="2092" t="s">
        <v>90</v>
      </c>
      <c r="D939" s="2092" t="s">
        <v>6711</v>
      </c>
      <c r="E939" s="2023">
        <v>45206</v>
      </c>
      <c r="F939" s="2024" t="s">
        <v>6714</v>
      </c>
      <c r="G939" s="2024">
        <v>5</v>
      </c>
      <c r="H939" s="2399" t="s">
        <v>273</v>
      </c>
      <c r="J939" s="93"/>
    </row>
    <row r="940" spans="1:10">
      <c r="A940" s="2013">
        <v>2023</v>
      </c>
      <c r="B940" s="2014" t="s">
        <v>91</v>
      </c>
      <c r="C940" s="2092" t="s">
        <v>90</v>
      </c>
      <c r="D940" s="2092" t="s">
        <v>6355</v>
      </c>
      <c r="E940" s="2023">
        <v>45242</v>
      </c>
      <c r="F940" s="2024" t="s">
        <v>6749</v>
      </c>
      <c r="G940" s="2024">
        <v>5</v>
      </c>
      <c r="H940" s="2399" t="s">
        <v>273</v>
      </c>
      <c r="J940" s="93"/>
    </row>
    <row r="941" spans="1:10">
      <c r="A941" s="2013">
        <v>2023</v>
      </c>
      <c r="B941" s="2014"/>
      <c r="C941" s="2092"/>
      <c r="D941" s="2092"/>
      <c r="E941" s="2023"/>
      <c r="F941" s="2024"/>
      <c r="G941" s="2024">
        <v>101</v>
      </c>
      <c r="H941" s="2399"/>
      <c r="J941" s="93"/>
    </row>
    <row r="942" spans="1:10">
      <c r="A942" s="1835">
        <v>2024</v>
      </c>
      <c r="B942" s="1826" t="s">
        <v>91</v>
      </c>
      <c r="C942" s="2564" t="s">
        <v>90</v>
      </c>
      <c r="D942" s="2564" t="s">
        <v>252</v>
      </c>
      <c r="E942" s="2565">
        <v>45354</v>
      </c>
      <c r="F942" s="2566" t="s">
        <v>6853</v>
      </c>
      <c r="G942" s="2566">
        <v>7</v>
      </c>
      <c r="H942" s="2567" t="s">
        <v>5842</v>
      </c>
      <c r="J942" s="93"/>
    </row>
    <row r="943" spans="1:10">
      <c r="A943" s="1835">
        <v>2024</v>
      </c>
      <c r="B943" s="1826" t="s">
        <v>91</v>
      </c>
      <c r="C943" s="2564" t="s">
        <v>90</v>
      </c>
      <c r="D943" s="2564" t="s">
        <v>252</v>
      </c>
      <c r="E943" s="2565">
        <v>45354</v>
      </c>
      <c r="F943" s="2566" t="s">
        <v>6854</v>
      </c>
      <c r="G943" s="2566">
        <v>3</v>
      </c>
      <c r="H943" s="2567" t="s">
        <v>5843</v>
      </c>
      <c r="J943" s="93"/>
    </row>
    <row r="944" spans="1:10">
      <c r="A944" s="1835">
        <v>2024</v>
      </c>
      <c r="B944" s="1826" t="s">
        <v>91</v>
      </c>
      <c r="C944" s="2564" t="s">
        <v>90</v>
      </c>
      <c r="D944" s="2564" t="s">
        <v>252</v>
      </c>
      <c r="E944" s="2565">
        <v>45354</v>
      </c>
      <c r="F944" s="2566" t="s">
        <v>6855</v>
      </c>
      <c r="G944" s="2566">
        <v>3</v>
      </c>
      <c r="H944" s="2567" t="s">
        <v>5854</v>
      </c>
      <c r="J944" s="93"/>
    </row>
    <row r="945" spans="1:256">
      <c r="A945" s="1835">
        <v>2024</v>
      </c>
      <c r="B945" s="1826" t="s">
        <v>91</v>
      </c>
      <c r="C945" s="2564" t="s">
        <v>90</v>
      </c>
      <c r="D945" s="2564" t="s">
        <v>252</v>
      </c>
      <c r="E945" s="2565">
        <v>45354</v>
      </c>
      <c r="F945" s="2566" t="s">
        <v>6149</v>
      </c>
      <c r="G945" s="2566">
        <v>7</v>
      </c>
      <c r="H945" s="2567" t="s">
        <v>5860</v>
      </c>
      <c r="J945" s="93"/>
    </row>
    <row r="946" spans="1:256">
      <c r="A946" s="1835">
        <v>2024</v>
      </c>
      <c r="B946" s="1826" t="s">
        <v>91</v>
      </c>
      <c r="C946" s="2564" t="s">
        <v>90</v>
      </c>
      <c r="D946" s="2564" t="s">
        <v>252</v>
      </c>
      <c r="E946" s="2565">
        <v>45354</v>
      </c>
      <c r="F946" s="2566" t="s">
        <v>6542</v>
      </c>
      <c r="G946" s="2566">
        <v>3</v>
      </c>
      <c r="H946" s="2567" t="s">
        <v>5858</v>
      </c>
      <c r="J946" s="93"/>
    </row>
    <row r="947" spans="1:256">
      <c r="A947" s="1835">
        <v>2024</v>
      </c>
      <c r="B947" s="1826" t="s">
        <v>91</v>
      </c>
      <c r="C947" s="2564" t="s">
        <v>90</v>
      </c>
      <c r="D947" s="2564" t="s">
        <v>252</v>
      </c>
      <c r="E947" s="2565">
        <v>45354</v>
      </c>
      <c r="F947" s="2566" t="s">
        <v>6856</v>
      </c>
      <c r="G947" s="2566">
        <v>10</v>
      </c>
      <c r="H947" s="2567" t="s">
        <v>5886</v>
      </c>
      <c r="J947" s="93"/>
    </row>
    <row r="948" spans="1:256">
      <c r="A948" s="1835">
        <v>2024</v>
      </c>
      <c r="B948" s="1826" t="s">
        <v>91</v>
      </c>
      <c r="C948" s="2564" t="s">
        <v>90</v>
      </c>
      <c r="D948" s="2564" t="s">
        <v>252</v>
      </c>
      <c r="E948" s="2565">
        <v>45354</v>
      </c>
      <c r="F948" s="2566" t="s">
        <v>5976</v>
      </c>
      <c r="G948" s="2566">
        <v>3</v>
      </c>
      <c r="H948" s="2567" t="s">
        <v>5888</v>
      </c>
      <c r="J948" s="93"/>
    </row>
    <row r="949" spans="1:256">
      <c r="A949" s="1835">
        <v>2024</v>
      </c>
      <c r="B949" s="1826" t="s">
        <v>91</v>
      </c>
      <c r="C949" s="2564" t="s">
        <v>90</v>
      </c>
      <c r="D949" s="2564" t="s">
        <v>252</v>
      </c>
      <c r="E949" s="2565">
        <v>45354</v>
      </c>
      <c r="F949" s="2566" t="s">
        <v>6857</v>
      </c>
      <c r="G949" s="2566">
        <v>3</v>
      </c>
      <c r="H949" s="2567" t="s">
        <v>5904</v>
      </c>
      <c r="J949" s="93"/>
    </row>
    <row r="950" spans="1:256">
      <c r="A950" s="1835">
        <v>2024</v>
      </c>
      <c r="B950" s="1826"/>
      <c r="C950" s="2619"/>
      <c r="D950" s="2564"/>
      <c r="E950" s="2565"/>
      <c r="F950" s="2566"/>
      <c r="G950" s="2566">
        <v>39</v>
      </c>
      <c r="H950" s="2567"/>
      <c r="J950" s="93"/>
    </row>
    <row r="951" spans="1:256">
      <c r="A951" s="2425" t="s">
        <v>46</v>
      </c>
      <c r="B951" s="2402"/>
      <c r="C951" s="2426" t="s">
        <v>1123</v>
      </c>
      <c r="D951" s="2402"/>
      <c r="E951" s="2427"/>
      <c r="F951" s="2406"/>
      <c r="G951" s="2406">
        <v>248</v>
      </c>
      <c r="H951" s="2544"/>
      <c r="I951" s="1409"/>
      <c r="J951" s="93"/>
    </row>
    <row r="952" spans="1:256">
      <c r="A952" s="147"/>
      <c r="C952" s="148"/>
      <c r="E952" s="1673"/>
      <c r="F952" s="133"/>
      <c r="G952" s="133"/>
      <c r="I952" s="1409"/>
      <c r="J952" s="93"/>
    </row>
    <row r="953" spans="1:256" ht="13.5" customHeight="1">
      <c r="A953" s="1833">
        <v>2022</v>
      </c>
      <c r="B953" s="1827" t="s">
        <v>91</v>
      </c>
      <c r="C953" s="1877" t="s">
        <v>1135</v>
      </c>
      <c r="D953" s="1827" t="s">
        <v>252</v>
      </c>
      <c r="E953" s="1829">
        <v>44626</v>
      </c>
      <c r="F953" s="1831" t="s">
        <v>5931</v>
      </c>
      <c r="G953" s="1831">
        <v>3</v>
      </c>
      <c r="H953" s="1832" t="s">
        <v>5840</v>
      </c>
      <c r="I953" s="1857"/>
      <c r="J953" s="93"/>
      <c r="IV953" s="2"/>
    </row>
    <row r="954" spans="1:256" ht="13.5" customHeight="1">
      <c r="A954" s="1833">
        <v>2022</v>
      </c>
      <c r="B954" s="1827" t="s">
        <v>91</v>
      </c>
      <c r="C954" s="1877" t="s">
        <v>1135</v>
      </c>
      <c r="D954" s="1827" t="s">
        <v>252</v>
      </c>
      <c r="E954" s="1829">
        <v>44626</v>
      </c>
      <c r="F954" s="1831" t="s">
        <v>5936</v>
      </c>
      <c r="G954" s="1831">
        <v>7</v>
      </c>
      <c r="H954" s="1832" t="s">
        <v>5845</v>
      </c>
      <c r="I954" s="1857"/>
      <c r="J954" s="93"/>
      <c r="IV954" s="2"/>
    </row>
    <row r="955" spans="1:256" ht="13.5" customHeight="1">
      <c r="A955" s="1833">
        <v>2022</v>
      </c>
      <c r="B955" s="1827" t="s">
        <v>91</v>
      </c>
      <c r="C955" s="1877" t="s">
        <v>1135</v>
      </c>
      <c r="D955" s="1827" t="s">
        <v>252</v>
      </c>
      <c r="E955" s="1829">
        <v>44626</v>
      </c>
      <c r="F955" s="1831" t="s">
        <v>5937</v>
      </c>
      <c r="G955" s="1831">
        <v>3</v>
      </c>
      <c r="H955" s="1832" t="s">
        <v>5846</v>
      </c>
      <c r="I955" s="1857"/>
      <c r="J955" s="93"/>
      <c r="IV955" s="2"/>
    </row>
    <row r="956" spans="1:256" ht="13.5" customHeight="1">
      <c r="A956" s="1833">
        <v>2022</v>
      </c>
      <c r="B956" s="1827" t="s">
        <v>91</v>
      </c>
      <c r="C956" s="1877" t="s">
        <v>1135</v>
      </c>
      <c r="D956" s="1827" t="s">
        <v>252</v>
      </c>
      <c r="E956" s="1829">
        <v>44626</v>
      </c>
      <c r="F956" s="1831" t="s">
        <v>5994</v>
      </c>
      <c r="G956" s="1831">
        <v>10</v>
      </c>
      <c r="H956" s="1832" t="s">
        <v>5905</v>
      </c>
      <c r="I956" s="1857"/>
      <c r="J956" s="93"/>
      <c r="IV956" s="2"/>
    </row>
    <row r="957" spans="1:256" ht="13.5" customHeight="1">
      <c r="A957" s="1833">
        <v>2022</v>
      </c>
      <c r="B957" s="1827" t="s">
        <v>91</v>
      </c>
      <c r="C957" s="1877" t="s">
        <v>1135</v>
      </c>
      <c r="D957" s="1827" t="s">
        <v>5683</v>
      </c>
      <c r="E957" s="1829">
        <v>44703</v>
      </c>
      <c r="F957" s="1831" t="s">
        <v>6209</v>
      </c>
      <c r="G957" s="1831">
        <v>3</v>
      </c>
      <c r="H957" s="1832" t="s">
        <v>6052</v>
      </c>
      <c r="I957" s="1857"/>
      <c r="J957" s="93"/>
      <c r="IV957" s="2"/>
    </row>
    <row r="958" spans="1:256" ht="13.5" customHeight="1">
      <c r="A958" s="1833">
        <v>2022</v>
      </c>
      <c r="B958" s="1827" t="s">
        <v>91</v>
      </c>
      <c r="C958" s="1877" t="s">
        <v>1135</v>
      </c>
      <c r="D958" s="1827" t="s">
        <v>5683</v>
      </c>
      <c r="E958" s="1829">
        <v>44703</v>
      </c>
      <c r="F958" s="1831" t="s">
        <v>6154</v>
      </c>
      <c r="G958" s="1831">
        <v>3</v>
      </c>
      <c r="H958" s="1832" t="s">
        <v>6100</v>
      </c>
      <c r="I958" s="1857"/>
      <c r="J958" s="93"/>
      <c r="IV958" s="2"/>
    </row>
    <row r="959" spans="1:256" ht="13.5" customHeight="1">
      <c r="A959" s="1833">
        <v>2022</v>
      </c>
      <c r="B959" s="1827" t="s">
        <v>91</v>
      </c>
      <c r="C959" s="1877" t="s">
        <v>1135</v>
      </c>
      <c r="D959" s="1827" t="s">
        <v>277</v>
      </c>
      <c r="E959" s="1829">
        <v>44815</v>
      </c>
      <c r="F959" s="1831" t="s">
        <v>6340</v>
      </c>
      <c r="G959" s="1831">
        <v>3</v>
      </c>
      <c r="H959" s="1832" t="s">
        <v>478</v>
      </c>
      <c r="I959" s="1857"/>
      <c r="J959" s="93"/>
      <c r="IV959" s="2"/>
    </row>
    <row r="960" spans="1:256" ht="13.5" customHeight="1">
      <c r="A960" s="1833">
        <v>2022</v>
      </c>
      <c r="B960" s="1827"/>
      <c r="C960" s="1877"/>
      <c r="D960" s="1827"/>
      <c r="E960" s="1829"/>
      <c r="F960" s="1831"/>
      <c r="G960" s="1831">
        <v>32</v>
      </c>
      <c r="H960" s="1832"/>
      <c r="I960" s="1857"/>
      <c r="J960" s="93"/>
      <c r="IV960" s="2"/>
    </row>
    <row r="961" spans="1:256" ht="13.5" customHeight="1">
      <c r="A961" s="2013">
        <v>2023</v>
      </c>
      <c r="B961" s="2014" t="s">
        <v>91</v>
      </c>
      <c r="C961" s="2019" t="s">
        <v>1135</v>
      </c>
      <c r="D961" s="2014" t="s">
        <v>252</v>
      </c>
      <c r="E961" s="2016">
        <v>44990</v>
      </c>
      <c r="F961" s="2017" t="s">
        <v>5937</v>
      </c>
      <c r="G961" s="2017">
        <v>7</v>
      </c>
      <c r="H961" s="2018" t="s">
        <v>5845</v>
      </c>
      <c r="I961" s="1857"/>
      <c r="J961" s="93"/>
      <c r="IV961" s="2"/>
    </row>
    <row r="962" spans="1:256" ht="13.5" customHeight="1">
      <c r="A962" s="2013">
        <v>2023</v>
      </c>
      <c r="B962" s="2014" t="s">
        <v>91</v>
      </c>
      <c r="C962" s="2019" t="s">
        <v>1135</v>
      </c>
      <c r="D962" s="2014" t="s">
        <v>252</v>
      </c>
      <c r="E962" s="2016">
        <v>44990</v>
      </c>
      <c r="F962" s="2017" t="s">
        <v>5994</v>
      </c>
      <c r="G962" s="2017">
        <v>7</v>
      </c>
      <c r="H962" s="2018" t="s">
        <v>5906</v>
      </c>
      <c r="I962" s="1857"/>
      <c r="J962" s="93"/>
      <c r="IV962" s="2"/>
    </row>
    <row r="963" spans="1:256" ht="13.5" customHeight="1">
      <c r="A963" s="2013">
        <v>2023</v>
      </c>
      <c r="B963" s="2014" t="s">
        <v>91</v>
      </c>
      <c r="C963" s="2019" t="s">
        <v>1135</v>
      </c>
      <c r="D963" s="2014" t="s">
        <v>5683</v>
      </c>
      <c r="E963" s="2016">
        <v>45074</v>
      </c>
      <c r="F963" s="2017" t="s">
        <v>6340</v>
      </c>
      <c r="G963" s="2017">
        <v>10</v>
      </c>
      <c r="H963" s="2018" t="s">
        <v>6047</v>
      </c>
      <c r="I963" s="1857"/>
      <c r="J963" s="93"/>
      <c r="IV963" s="2"/>
    </row>
    <row r="964" spans="1:256" ht="13.5" customHeight="1">
      <c r="A964" s="2013">
        <v>2023</v>
      </c>
      <c r="B964" s="2014" t="s">
        <v>91</v>
      </c>
      <c r="C964" s="2019" t="s">
        <v>1135</v>
      </c>
      <c r="D964" s="2014" t="s">
        <v>5683</v>
      </c>
      <c r="E964" s="2016">
        <v>45074</v>
      </c>
      <c r="F964" s="2017" t="s">
        <v>6539</v>
      </c>
      <c r="G964" s="2017">
        <v>3</v>
      </c>
      <c r="H964" s="2018" t="s">
        <v>6049</v>
      </c>
      <c r="I964" s="1857"/>
      <c r="J964" s="93"/>
      <c r="IV964" s="2"/>
    </row>
    <row r="965" spans="1:256" ht="13.5" customHeight="1">
      <c r="A965" s="2013">
        <v>2023</v>
      </c>
      <c r="B965" s="2014" t="s">
        <v>91</v>
      </c>
      <c r="C965" s="2019" t="s">
        <v>1135</v>
      </c>
      <c r="D965" s="2014" t="s">
        <v>6374</v>
      </c>
      <c r="E965" s="2016">
        <v>45249</v>
      </c>
      <c r="F965" s="2017" t="s">
        <v>6762</v>
      </c>
      <c r="G965" s="2017">
        <v>5</v>
      </c>
      <c r="H965" s="2018" t="s">
        <v>273</v>
      </c>
      <c r="I965" s="1857"/>
      <c r="J965" s="93"/>
      <c r="IV965" s="2"/>
    </row>
    <row r="966" spans="1:256" ht="13.5" customHeight="1">
      <c r="A966" s="2013">
        <v>2023</v>
      </c>
      <c r="B966" s="2014"/>
      <c r="C966" s="2019"/>
      <c r="D966" s="2014"/>
      <c r="E966" s="2016"/>
      <c r="F966" s="2017"/>
      <c r="G966" s="2017">
        <v>32</v>
      </c>
      <c r="H966" s="2018"/>
      <c r="I966" s="1857"/>
      <c r="J966" s="93"/>
      <c r="IV966" s="2"/>
    </row>
    <row r="967" spans="1:256" ht="13.5" customHeight="1">
      <c r="A967" s="1835">
        <v>2024</v>
      </c>
      <c r="B967" s="1826" t="s">
        <v>91</v>
      </c>
      <c r="C967" s="1836" t="s">
        <v>1135</v>
      </c>
      <c r="D967" s="1826" t="s">
        <v>252</v>
      </c>
      <c r="E967" s="1837">
        <v>45354</v>
      </c>
      <c r="F967" s="1838" t="s">
        <v>6885</v>
      </c>
      <c r="G967" s="1838">
        <v>10</v>
      </c>
      <c r="H967" s="1839" t="s">
        <v>5905</v>
      </c>
      <c r="I967" s="1857"/>
      <c r="J967" s="93"/>
      <c r="IV967" s="2"/>
    </row>
    <row r="968" spans="1:256" ht="13.5" customHeight="1">
      <c r="A968" s="1835">
        <v>2024</v>
      </c>
      <c r="B968" s="1826"/>
      <c r="C968" s="1836"/>
      <c r="D968" s="1826"/>
      <c r="E968" s="1837"/>
      <c r="F968" s="1838"/>
      <c r="G968" s="1838">
        <v>10</v>
      </c>
      <c r="H968" s="1839"/>
      <c r="I968" s="1857"/>
      <c r="J968" s="93"/>
      <c r="IV968" s="2"/>
    </row>
    <row r="969" spans="1:256" ht="13.5" customHeight="1">
      <c r="A969" s="2425" t="s">
        <v>46</v>
      </c>
      <c r="B969" s="2402"/>
      <c r="C969" s="2426" t="s">
        <v>5762</v>
      </c>
      <c r="D969" s="2402"/>
      <c r="E969" s="2427"/>
      <c r="F969" s="2406"/>
      <c r="G969" s="2406">
        <v>74</v>
      </c>
      <c r="H969" s="2544"/>
      <c r="I969" s="1409"/>
      <c r="J969" s="93"/>
      <c r="IV969" s="2"/>
    </row>
    <row r="970" spans="1:256" ht="13.5" customHeight="1">
      <c r="A970" s="178"/>
      <c r="B970" s="154"/>
      <c r="C970" s="155"/>
      <c r="D970" s="154"/>
      <c r="E970" s="1677"/>
      <c r="F970" s="153"/>
      <c r="G970" s="153"/>
      <c r="H970" s="157"/>
      <c r="I970" s="1409"/>
      <c r="J970" s="93"/>
      <c r="IV970" s="2"/>
    </row>
    <row r="971" spans="1:256" ht="13.5" customHeight="1">
      <c r="A971" s="2013">
        <v>2023</v>
      </c>
      <c r="B971" s="2014" t="s">
        <v>164</v>
      </c>
      <c r="C971" s="2019" t="s">
        <v>6679</v>
      </c>
      <c r="D971" s="2014" t="s">
        <v>277</v>
      </c>
      <c r="E971" s="2016">
        <v>45179</v>
      </c>
      <c r="F971" s="2017" t="s">
        <v>6680</v>
      </c>
      <c r="G971" s="2017">
        <v>3</v>
      </c>
      <c r="H971" s="2018" t="s">
        <v>601</v>
      </c>
      <c r="I971" s="1409"/>
      <c r="J971" s="93"/>
      <c r="IV971" s="2"/>
    </row>
    <row r="972" spans="1:256" ht="13.5" customHeight="1">
      <c r="A972" s="2013">
        <v>2023</v>
      </c>
      <c r="B972" s="2014" t="s">
        <v>164</v>
      </c>
      <c r="C972" s="2019" t="s">
        <v>6679</v>
      </c>
      <c r="D972" s="2014" t="s">
        <v>277</v>
      </c>
      <c r="E972" s="2016">
        <v>45179</v>
      </c>
      <c r="F972" s="2017" t="s">
        <v>6681</v>
      </c>
      <c r="G972" s="2017">
        <v>3</v>
      </c>
      <c r="H972" s="2018" t="s">
        <v>1751</v>
      </c>
      <c r="I972" s="1409"/>
      <c r="J972" s="93"/>
      <c r="IV972" s="2"/>
    </row>
    <row r="973" spans="1:256" ht="13.5" customHeight="1">
      <c r="A973" s="2013">
        <v>2023</v>
      </c>
      <c r="B973" s="2014" t="s">
        <v>164</v>
      </c>
      <c r="C973" s="2019" t="s">
        <v>6679</v>
      </c>
      <c r="D973" s="2014" t="s">
        <v>277</v>
      </c>
      <c r="E973" s="2016">
        <v>45179</v>
      </c>
      <c r="F973" s="2017" t="s">
        <v>6682</v>
      </c>
      <c r="G973" s="2017">
        <v>10</v>
      </c>
      <c r="H973" s="2018" t="s">
        <v>1230</v>
      </c>
      <c r="I973" s="1409"/>
      <c r="J973" s="93"/>
      <c r="IV973" s="2"/>
    </row>
    <row r="974" spans="1:256" ht="13.5" customHeight="1">
      <c r="A974" s="2013">
        <v>2023</v>
      </c>
      <c r="B974" s="2014"/>
      <c r="C974" s="2019"/>
      <c r="D974" s="2014"/>
      <c r="E974" s="2016"/>
      <c r="F974" s="2017"/>
      <c r="G974" s="2017">
        <v>16</v>
      </c>
      <c r="H974" s="2018"/>
      <c r="I974" s="1409"/>
      <c r="J974" s="93"/>
      <c r="IV974" s="2"/>
    </row>
    <row r="975" spans="1:256" ht="13.5" customHeight="1">
      <c r="A975" s="178" t="s">
        <v>46</v>
      </c>
      <c r="B975" s="154"/>
      <c r="C975" s="155" t="s">
        <v>4427</v>
      </c>
      <c r="D975" s="154"/>
      <c r="E975" s="1677"/>
      <c r="F975" s="153"/>
      <c r="G975" s="153">
        <v>16</v>
      </c>
      <c r="H975" s="157"/>
      <c r="I975" s="1409"/>
      <c r="J975" s="93"/>
      <c r="IV975" s="2"/>
    </row>
    <row r="976" spans="1:256" ht="13.5" customHeight="1">
      <c r="A976" s="283"/>
      <c r="B976" s="284"/>
      <c r="C976" s="285"/>
      <c r="D976" s="284"/>
      <c r="E976" s="1695"/>
      <c r="F976" s="288"/>
      <c r="G976" s="288"/>
      <c r="H976" s="2006"/>
      <c r="I976" s="1409"/>
      <c r="J976" s="93"/>
      <c r="IV976" s="2"/>
    </row>
    <row r="977" spans="1:10" ht="13.5" customHeight="1">
      <c r="A977" s="1497">
        <v>2021</v>
      </c>
      <c r="B977" s="1457" t="s">
        <v>53</v>
      </c>
      <c r="C977" s="1537" t="s">
        <v>5748</v>
      </c>
      <c r="D977" s="1457" t="s">
        <v>5745</v>
      </c>
      <c r="E977" s="1684">
        <v>44276</v>
      </c>
      <c r="F977" s="1458" t="s">
        <v>5749</v>
      </c>
      <c r="G977" s="1458">
        <v>0</v>
      </c>
      <c r="H977" s="1499" t="s">
        <v>435</v>
      </c>
      <c r="I977" s="1409" t="s">
        <v>234</v>
      </c>
      <c r="J977" s="2"/>
    </row>
    <row r="978" spans="1:10" ht="13.5" customHeight="1">
      <c r="A978" s="1497">
        <v>2021</v>
      </c>
      <c r="B978" s="1457"/>
      <c r="C978" s="1537"/>
      <c r="D978" s="1457"/>
      <c r="E978" s="1684"/>
      <c r="F978" s="1458"/>
      <c r="G978" s="1458">
        <v>0</v>
      </c>
      <c r="H978" s="1499"/>
      <c r="I978" s="1409"/>
      <c r="J978" s="2"/>
    </row>
    <row r="979" spans="1:10" ht="13.5" customHeight="1">
      <c r="A979" s="2406" t="s">
        <v>46</v>
      </c>
      <c r="B979" s="2556"/>
      <c r="C979" s="2460" t="s">
        <v>5801</v>
      </c>
      <c r="D979" s="2556"/>
      <c r="E979" s="2557"/>
      <c r="F979" s="2558"/>
      <c r="G979" s="2406">
        <v>0</v>
      </c>
      <c r="H979" s="2340"/>
      <c r="J979" s="2"/>
    </row>
    <row r="980" spans="1:10" ht="13.5" customHeight="1">
      <c r="A980" s="178"/>
      <c r="B980" s="154"/>
      <c r="C980" s="279"/>
      <c r="D980" s="154"/>
      <c r="E980" s="1677"/>
      <c r="F980" s="153"/>
      <c r="G980" s="153"/>
      <c r="H980" s="157"/>
      <c r="I980" s="1409"/>
      <c r="J980" s="2"/>
    </row>
    <row r="981" spans="1:10">
      <c r="A981" s="1833">
        <v>2022</v>
      </c>
      <c r="B981" s="1827" t="s">
        <v>91</v>
      </c>
      <c r="C981" s="1896" t="s">
        <v>122</v>
      </c>
      <c r="D981" s="1896" t="s">
        <v>5683</v>
      </c>
      <c r="E981" s="1898">
        <v>44703</v>
      </c>
      <c r="F981" s="2038" t="s">
        <v>6155</v>
      </c>
      <c r="G981" s="1902">
        <v>10</v>
      </c>
      <c r="H981" s="2044" t="s">
        <v>6038</v>
      </c>
      <c r="J981" s="2"/>
    </row>
    <row r="982" spans="1:10">
      <c r="A982" s="1833">
        <v>2022</v>
      </c>
      <c r="B982" s="1827" t="s">
        <v>91</v>
      </c>
      <c r="C982" s="1896" t="s">
        <v>122</v>
      </c>
      <c r="D982" s="1896" t="s">
        <v>5683</v>
      </c>
      <c r="E982" s="1898">
        <v>44703</v>
      </c>
      <c r="F982" s="2038" t="s">
        <v>6156</v>
      </c>
      <c r="G982" s="1902">
        <v>10</v>
      </c>
      <c r="H982" s="2044" t="s">
        <v>6043</v>
      </c>
      <c r="J982" s="2"/>
    </row>
    <row r="983" spans="1:10">
      <c r="A983" s="1833">
        <v>2022</v>
      </c>
      <c r="B983" s="1827" t="s">
        <v>91</v>
      </c>
      <c r="C983" s="1896" t="s">
        <v>122</v>
      </c>
      <c r="D983" s="1896" t="s">
        <v>5683</v>
      </c>
      <c r="E983" s="1898">
        <v>44703</v>
      </c>
      <c r="F983" s="2038" t="s">
        <v>6157</v>
      </c>
      <c r="G983" s="1902">
        <v>3</v>
      </c>
      <c r="H983" s="2044" t="s">
        <v>6044</v>
      </c>
      <c r="J983" s="2"/>
    </row>
    <row r="984" spans="1:10">
      <c r="A984" s="1833">
        <v>2022</v>
      </c>
      <c r="B984" s="1827" t="s">
        <v>91</v>
      </c>
      <c r="C984" s="1896" t="s">
        <v>122</v>
      </c>
      <c r="D984" s="1896" t="s">
        <v>5683</v>
      </c>
      <c r="E984" s="1898">
        <v>44703</v>
      </c>
      <c r="F984" s="2038" t="s">
        <v>6158</v>
      </c>
      <c r="G984" s="1902">
        <v>7</v>
      </c>
      <c r="H984" s="2044" t="s">
        <v>6056</v>
      </c>
      <c r="J984" s="2"/>
    </row>
    <row r="985" spans="1:10">
      <c r="A985" s="1833">
        <v>2022</v>
      </c>
      <c r="B985" s="1827" t="s">
        <v>91</v>
      </c>
      <c r="C985" s="1896" t="s">
        <v>122</v>
      </c>
      <c r="D985" s="1896" t="s">
        <v>5683</v>
      </c>
      <c r="E985" s="1898">
        <v>44703</v>
      </c>
      <c r="F985" s="2038" t="s">
        <v>6159</v>
      </c>
      <c r="G985" s="1902">
        <v>10</v>
      </c>
      <c r="H985" s="2044" t="s">
        <v>6067</v>
      </c>
      <c r="J985" s="2"/>
    </row>
    <row r="986" spans="1:10">
      <c r="A986" s="1833">
        <v>2022</v>
      </c>
      <c r="B986" s="1827" t="s">
        <v>91</v>
      </c>
      <c r="C986" s="1896" t="s">
        <v>122</v>
      </c>
      <c r="D986" s="1896" t="s">
        <v>5683</v>
      </c>
      <c r="E986" s="1898">
        <v>44703</v>
      </c>
      <c r="F986" s="2038" t="s">
        <v>6160</v>
      </c>
      <c r="G986" s="1902">
        <v>7</v>
      </c>
      <c r="H986" s="2044" t="s">
        <v>6068</v>
      </c>
      <c r="J986" s="2"/>
    </row>
    <row r="987" spans="1:10">
      <c r="A987" s="1833">
        <v>2022</v>
      </c>
      <c r="B987" s="1827" t="s">
        <v>91</v>
      </c>
      <c r="C987" s="1896" t="s">
        <v>122</v>
      </c>
      <c r="D987" s="1896" t="s">
        <v>5683</v>
      </c>
      <c r="E987" s="1898">
        <v>44703</v>
      </c>
      <c r="F987" s="2038" t="s">
        <v>6161</v>
      </c>
      <c r="G987" s="1902">
        <v>10</v>
      </c>
      <c r="H987" s="2044" t="s">
        <v>6069</v>
      </c>
      <c r="J987" s="2"/>
    </row>
    <row r="988" spans="1:10">
      <c r="A988" s="1833">
        <v>2022</v>
      </c>
      <c r="B988" s="1827" t="s">
        <v>91</v>
      </c>
      <c r="C988" s="1896" t="s">
        <v>122</v>
      </c>
      <c r="D988" s="1896" t="s">
        <v>5683</v>
      </c>
      <c r="E988" s="1898">
        <v>44703</v>
      </c>
      <c r="F988" s="2038" t="s">
        <v>6162</v>
      </c>
      <c r="G988" s="1902">
        <v>7</v>
      </c>
      <c r="H988" s="2044" t="s">
        <v>6070</v>
      </c>
      <c r="J988" s="2"/>
    </row>
    <row r="989" spans="1:10">
      <c r="A989" s="1833">
        <v>2022</v>
      </c>
      <c r="B989" s="1827" t="s">
        <v>91</v>
      </c>
      <c r="C989" s="1896" t="s">
        <v>122</v>
      </c>
      <c r="D989" s="1896" t="s">
        <v>5683</v>
      </c>
      <c r="E989" s="1898">
        <v>44703</v>
      </c>
      <c r="F989" s="2038" t="s">
        <v>6163</v>
      </c>
      <c r="G989" s="1902">
        <v>10</v>
      </c>
      <c r="H989" s="2044" t="s">
        <v>6081</v>
      </c>
      <c r="J989" s="2"/>
    </row>
    <row r="990" spans="1:10">
      <c r="A990" s="1833">
        <v>2022</v>
      </c>
      <c r="B990" s="1827" t="s">
        <v>91</v>
      </c>
      <c r="C990" s="1896" t="s">
        <v>122</v>
      </c>
      <c r="D990" s="1896" t="s">
        <v>5683</v>
      </c>
      <c r="E990" s="1898">
        <v>44703</v>
      </c>
      <c r="F990" s="2038" t="s">
        <v>6164</v>
      </c>
      <c r="G990" s="1902">
        <v>3</v>
      </c>
      <c r="H990" s="2044" t="s">
        <v>6087</v>
      </c>
      <c r="J990" s="2"/>
    </row>
    <row r="991" spans="1:10">
      <c r="A991" s="1833">
        <v>2022</v>
      </c>
      <c r="B991" s="1827" t="s">
        <v>91</v>
      </c>
      <c r="C991" s="1896" t="s">
        <v>122</v>
      </c>
      <c r="D991" s="1896" t="s">
        <v>6173</v>
      </c>
      <c r="E991" s="1898">
        <v>44709</v>
      </c>
      <c r="F991" s="2038" t="s">
        <v>6159</v>
      </c>
      <c r="G991" s="1902">
        <v>15</v>
      </c>
      <c r="H991" s="2044" t="s">
        <v>6190</v>
      </c>
      <c r="J991" s="2"/>
    </row>
    <row r="992" spans="1:10">
      <c r="A992" s="1833">
        <v>2022</v>
      </c>
      <c r="B992" s="1827" t="s">
        <v>91</v>
      </c>
      <c r="C992" s="1896" t="s">
        <v>122</v>
      </c>
      <c r="D992" s="1896" t="s">
        <v>6173</v>
      </c>
      <c r="E992" s="1898">
        <v>44709</v>
      </c>
      <c r="F992" s="2038" t="s">
        <v>6162</v>
      </c>
      <c r="G992" s="1902">
        <v>15</v>
      </c>
      <c r="H992" s="2044" t="s">
        <v>6191</v>
      </c>
      <c r="J992" s="2"/>
    </row>
    <row r="993" spans="1:10">
      <c r="A993" s="1833">
        <v>2022</v>
      </c>
      <c r="B993" s="1827" t="s">
        <v>91</v>
      </c>
      <c r="C993" s="1896" t="s">
        <v>122</v>
      </c>
      <c r="D993" s="1896" t="s">
        <v>6173</v>
      </c>
      <c r="E993" s="1898">
        <v>44709</v>
      </c>
      <c r="F993" s="2038" t="s">
        <v>6161</v>
      </c>
      <c r="G993" s="1902">
        <v>10</v>
      </c>
      <c r="H993" s="2044" t="s">
        <v>6192</v>
      </c>
      <c r="J993" s="2"/>
    </row>
    <row r="994" spans="1:10">
      <c r="A994" s="1833">
        <v>2022</v>
      </c>
      <c r="B994" s="1827" t="s">
        <v>91</v>
      </c>
      <c r="C994" s="1896" t="s">
        <v>122</v>
      </c>
      <c r="D994" s="1896" t="s">
        <v>6173</v>
      </c>
      <c r="E994" s="1898">
        <v>44710</v>
      </c>
      <c r="F994" s="2038" t="s">
        <v>6163</v>
      </c>
      <c r="G994" s="1902">
        <v>5</v>
      </c>
      <c r="H994" s="2044" t="s">
        <v>6196</v>
      </c>
      <c r="J994" s="2"/>
    </row>
    <row r="995" spans="1:10">
      <c r="A995" s="1833">
        <v>2022</v>
      </c>
      <c r="B995" s="1827" t="s">
        <v>91</v>
      </c>
      <c r="C995" s="1896" t="s">
        <v>122</v>
      </c>
      <c r="D995" s="1896" t="s">
        <v>6173</v>
      </c>
      <c r="E995" s="1898">
        <v>44710</v>
      </c>
      <c r="F995" s="2038" t="s">
        <v>6219</v>
      </c>
      <c r="G995" s="1902">
        <v>10</v>
      </c>
      <c r="H995" s="2044" t="s">
        <v>6203</v>
      </c>
      <c r="J995" s="2"/>
    </row>
    <row r="996" spans="1:10">
      <c r="A996" s="1833">
        <v>2022</v>
      </c>
      <c r="B996" s="1827" t="s">
        <v>91</v>
      </c>
      <c r="C996" s="1896" t="s">
        <v>122</v>
      </c>
      <c r="D996" s="1896" t="s">
        <v>277</v>
      </c>
      <c r="E996" s="1898">
        <v>44815</v>
      </c>
      <c r="F996" s="2038" t="s">
        <v>6278</v>
      </c>
      <c r="G996" s="1902">
        <v>3</v>
      </c>
      <c r="H996" s="2044" t="s">
        <v>690</v>
      </c>
      <c r="J996" s="2"/>
    </row>
    <row r="997" spans="1:10">
      <c r="A997" s="1833">
        <v>2022</v>
      </c>
      <c r="B997" s="1827" t="s">
        <v>91</v>
      </c>
      <c r="C997" s="1896" t="s">
        <v>122</v>
      </c>
      <c r="D997" s="1896" t="s">
        <v>277</v>
      </c>
      <c r="E997" s="1898">
        <v>44815</v>
      </c>
      <c r="F997" s="2038" t="s">
        <v>6279</v>
      </c>
      <c r="G997" s="1902">
        <v>7</v>
      </c>
      <c r="H997" s="2044" t="s">
        <v>423</v>
      </c>
      <c r="J997" s="2"/>
    </row>
    <row r="998" spans="1:10">
      <c r="A998" s="1833">
        <v>2022</v>
      </c>
      <c r="B998" s="1827" t="s">
        <v>91</v>
      </c>
      <c r="C998" s="1896" t="s">
        <v>122</v>
      </c>
      <c r="D998" s="1896" t="s">
        <v>277</v>
      </c>
      <c r="E998" s="1898">
        <v>44815</v>
      </c>
      <c r="F998" s="2038" t="s">
        <v>6280</v>
      </c>
      <c r="G998" s="1902">
        <v>3</v>
      </c>
      <c r="H998" s="2044" t="s">
        <v>787</v>
      </c>
      <c r="J998" s="2"/>
    </row>
    <row r="999" spans="1:10">
      <c r="A999" s="1833">
        <v>2022</v>
      </c>
      <c r="B999" s="1827" t="s">
        <v>91</v>
      </c>
      <c r="C999" s="1896" t="s">
        <v>122</v>
      </c>
      <c r="D999" s="1896" t="s">
        <v>277</v>
      </c>
      <c r="E999" s="1898">
        <v>44815</v>
      </c>
      <c r="F999" s="2038" t="s">
        <v>6281</v>
      </c>
      <c r="G999" s="1902">
        <v>10</v>
      </c>
      <c r="H999" s="2044" t="s">
        <v>910</v>
      </c>
      <c r="J999" s="2"/>
    </row>
    <row r="1000" spans="1:10">
      <c r="A1000" s="1833">
        <v>2022</v>
      </c>
      <c r="B1000" s="1827" t="s">
        <v>91</v>
      </c>
      <c r="C1000" s="1896" t="s">
        <v>122</v>
      </c>
      <c r="D1000" s="1896" t="s">
        <v>277</v>
      </c>
      <c r="E1000" s="1898">
        <v>44815</v>
      </c>
      <c r="F1000" s="2038" t="s">
        <v>6282</v>
      </c>
      <c r="G1000" s="1902">
        <v>10</v>
      </c>
      <c r="H1000" s="2044" t="s">
        <v>840</v>
      </c>
      <c r="J1000" s="2"/>
    </row>
    <row r="1001" spans="1:10">
      <c r="A1001" s="1833">
        <v>2022</v>
      </c>
      <c r="B1001" s="1827" t="s">
        <v>91</v>
      </c>
      <c r="C1001" s="1896" t="s">
        <v>122</v>
      </c>
      <c r="D1001" s="1896" t="s">
        <v>277</v>
      </c>
      <c r="E1001" s="1898">
        <v>44815</v>
      </c>
      <c r="F1001" s="2038" t="s">
        <v>6283</v>
      </c>
      <c r="G1001" s="1902">
        <v>7</v>
      </c>
      <c r="H1001" s="2044" t="s">
        <v>469</v>
      </c>
      <c r="J1001" s="2"/>
    </row>
    <row r="1002" spans="1:10">
      <c r="A1002" s="1833">
        <v>2022</v>
      </c>
      <c r="B1002" s="1827" t="s">
        <v>91</v>
      </c>
      <c r="C1002" s="1896" t="s">
        <v>122</v>
      </c>
      <c r="D1002" s="1896" t="s">
        <v>277</v>
      </c>
      <c r="E1002" s="1898">
        <v>44815</v>
      </c>
      <c r="F1002" s="2038" t="s">
        <v>6284</v>
      </c>
      <c r="G1002" s="1902">
        <v>3</v>
      </c>
      <c r="H1002" s="2044" t="s">
        <v>282</v>
      </c>
      <c r="J1002" s="2"/>
    </row>
    <row r="1003" spans="1:10">
      <c r="A1003" s="1833">
        <v>2022</v>
      </c>
      <c r="B1003" s="1827" t="s">
        <v>91</v>
      </c>
      <c r="C1003" s="1896" t="s">
        <v>122</v>
      </c>
      <c r="D1003" s="1896" t="s">
        <v>277</v>
      </c>
      <c r="E1003" s="1898">
        <v>44815</v>
      </c>
      <c r="F1003" s="2038" t="s">
        <v>6285</v>
      </c>
      <c r="G1003" s="1902">
        <v>7</v>
      </c>
      <c r="H1003" s="2044" t="s">
        <v>634</v>
      </c>
      <c r="J1003" s="2"/>
    </row>
    <row r="1004" spans="1:10">
      <c r="A1004" s="1833">
        <v>2022</v>
      </c>
      <c r="B1004" s="1827" t="s">
        <v>91</v>
      </c>
      <c r="C1004" s="1896" t="s">
        <v>122</v>
      </c>
      <c r="D1004" s="1896" t="s">
        <v>277</v>
      </c>
      <c r="E1004" s="1898">
        <v>44815</v>
      </c>
      <c r="F1004" s="2038" t="s">
        <v>6286</v>
      </c>
      <c r="G1004" s="1902">
        <v>7</v>
      </c>
      <c r="H1004" s="2044" t="s">
        <v>912</v>
      </c>
      <c r="J1004" s="2"/>
    </row>
    <row r="1005" spans="1:10">
      <c r="A1005" s="1833">
        <v>2022</v>
      </c>
      <c r="B1005" s="1827" t="s">
        <v>91</v>
      </c>
      <c r="C1005" s="1896" t="s">
        <v>122</v>
      </c>
      <c r="D1005" s="1896" t="s">
        <v>277</v>
      </c>
      <c r="E1005" s="1898">
        <v>44815</v>
      </c>
      <c r="F1005" s="2038" t="s">
        <v>6287</v>
      </c>
      <c r="G1005" s="1902">
        <v>10</v>
      </c>
      <c r="H1005" s="2044" t="s">
        <v>1230</v>
      </c>
      <c r="J1005" s="2"/>
    </row>
    <row r="1006" spans="1:10">
      <c r="A1006" s="1833">
        <v>2022</v>
      </c>
      <c r="B1006" s="1827" t="s">
        <v>91</v>
      </c>
      <c r="C1006" s="1896" t="s">
        <v>122</v>
      </c>
      <c r="D1006" s="1896" t="s">
        <v>277</v>
      </c>
      <c r="E1006" s="1898">
        <v>44815</v>
      </c>
      <c r="F1006" s="2038" t="s">
        <v>6288</v>
      </c>
      <c r="G1006" s="1902">
        <v>7</v>
      </c>
      <c r="H1006" s="2044" t="s">
        <v>1232</v>
      </c>
      <c r="J1006" s="2"/>
    </row>
    <row r="1007" spans="1:10">
      <c r="A1007" s="1833">
        <v>2022</v>
      </c>
      <c r="B1007" s="1827" t="s">
        <v>91</v>
      </c>
      <c r="C1007" s="1896" t="s">
        <v>122</v>
      </c>
      <c r="D1007" s="1896" t="s">
        <v>277</v>
      </c>
      <c r="E1007" s="1898">
        <v>44815</v>
      </c>
      <c r="F1007" s="2038" t="s">
        <v>6289</v>
      </c>
      <c r="G1007" s="1902">
        <v>3</v>
      </c>
      <c r="H1007" s="2044" t="s">
        <v>1284</v>
      </c>
      <c r="J1007" s="2"/>
    </row>
    <row r="1008" spans="1:10">
      <c r="A1008" s="1833">
        <v>2022</v>
      </c>
      <c r="B1008" s="1827"/>
      <c r="C1008" s="1896"/>
      <c r="D1008" s="1896"/>
      <c r="E1008" s="1898"/>
      <c r="F1008" s="2038"/>
      <c r="G1008" s="1902">
        <v>209</v>
      </c>
      <c r="H1008" s="2044"/>
      <c r="J1008" s="2"/>
    </row>
    <row r="1009" spans="1:10">
      <c r="A1009" s="2013">
        <v>2023</v>
      </c>
      <c r="B1009" s="2014" t="s">
        <v>91</v>
      </c>
      <c r="C1009" s="2092" t="s">
        <v>122</v>
      </c>
      <c r="D1009" s="2092" t="s">
        <v>5683</v>
      </c>
      <c r="E1009" s="2023">
        <v>45074</v>
      </c>
      <c r="F1009" s="2093" t="s">
        <v>6279</v>
      </c>
      <c r="G1009" s="2024">
        <v>10</v>
      </c>
      <c r="H1009" s="2399" t="s">
        <v>6038</v>
      </c>
      <c r="J1009" s="2"/>
    </row>
    <row r="1010" spans="1:10">
      <c r="A1010" s="2013">
        <v>2023</v>
      </c>
      <c r="B1010" s="2014" t="s">
        <v>91</v>
      </c>
      <c r="C1010" s="2092" t="s">
        <v>122</v>
      </c>
      <c r="D1010" s="2092" t="s">
        <v>5683</v>
      </c>
      <c r="E1010" s="2023">
        <v>45074</v>
      </c>
      <c r="F1010" s="2093" t="s">
        <v>6523</v>
      </c>
      <c r="G1010" s="2024">
        <v>10</v>
      </c>
      <c r="H1010" s="2399" t="s">
        <v>6046</v>
      </c>
      <c r="J1010" s="2"/>
    </row>
    <row r="1011" spans="1:10">
      <c r="A1011" s="2013">
        <v>2023</v>
      </c>
      <c r="B1011" s="2014" t="s">
        <v>91</v>
      </c>
      <c r="C1011" s="2092" t="s">
        <v>122</v>
      </c>
      <c r="D1011" s="2092" t="s">
        <v>5683</v>
      </c>
      <c r="E1011" s="2023">
        <v>45074</v>
      </c>
      <c r="F1011" s="2093" t="s">
        <v>6524</v>
      </c>
      <c r="G1011" s="2024">
        <v>10</v>
      </c>
      <c r="H1011" s="2399" t="s">
        <v>6067</v>
      </c>
      <c r="J1011" s="2"/>
    </row>
    <row r="1012" spans="1:10">
      <c r="A1012" s="2013">
        <v>2023</v>
      </c>
      <c r="B1012" s="2014" t="s">
        <v>91</v>
      </c>
      <c r="C1012" s="2092" t="s">
        <v>122</v>
      </c>
      <c r="D1012" s="2092" t="s">
        <v>5683</v>
      </c>
      <c r="E1012" s="2023">
        <v>45074</v>
      </c>
      <c r="F1012" s="2093" t="s">
        <v>6525</v>
      </c>
      <c r="G1012" s="2024">
        <v>3</v>
      </c>
      <c r="H1012" s="2399" t="s">
        <v>6071</v>
      </c>
      <c r="J1012" s="2"/>
    </row>
    <row r="1013" spans="1:10">
      <c r="A1013" s="2013">
        <v>2023</v>
      </c>
      <c r="B1013" s="2014" t="s">
        <v>91</v>
      </c>
      <c r="C1013" s="2092" t="s">
        <v>122</v>
      </c>
      <c r="D1013" s="2092" t="s">
        <v>5683</v>
      </c>
      <c r="E1013" s="2023">
        <v>45074</v>
      </c>
      <c r="F1013" s="2093" t="s">
        <v>6526</v>
      </c>
      <c r="G1013" s="2024">
        <v>3</v>
      </c>
      <c r="H1013" s="2399" t="s">
        <v>6078</v>
      </c>
      <c r="J1013" s="2"/>
    </row>
    <row r="1014" spans="1:10">
      <c r="A1014" s="2013">
        <v>2023</v>
      </c>
      <c r="B1014" s="2014" t="s">
        <v>91</v>
      </c>
      <c r="C1014" s="2092" t="s">
        <v>122</v>
      </c>
      <c r="D1014" s="2092" t="s">
        <v>5683</v>
      </c>
      <c r="E1014" s="2023">
        <v>45074</v>
      </c>
      <c r="F1014" s="2093" t="s">
        <v>6527</v>
      </c>
      <c r="G1014" s="2024">
        <v>3</v>
      </c>
      <c r="H1014" s="2399" t="s">
        <v>6099</v>
      </c>
      <c r="J1014" s="2"/>
    </row>
    <row r="1015" spans="1:10">
      <c r="A1015" s="2013">
        <v>2023</v>
      </c>
      <c r="B1015" s="2014" t="s">
        <v>91</v>
      </c>
      <c r="C1015" s="2092" t="s">
        <v>122</v>
      </c>
      <c r="D1015" s="2092" t="s">
        <v>5683</v>
      </c>
      <c r="E1015" s="2023">
        <v>45074</v>
      </c>
      <c r="F1015" s="2093" t="s">
        <v>6528</v>
      </c>
      <c r="G1015" s="2024">
        <v>10</v>
      </c>
      <c r="H1015" s="2399" t="s">
        <v>6106</v>
      </c>
      <c r="J1015" s="2"/>
    </row>
    <row r="1016" spans="1:10">
      <c r="A1016" s="2013">
        <v>2023</v>
      </c>
      <c r="B1016" s="2014" t="s">
        <v>91</v>
      </c>
      <c r="C1016" s="2092" t="s">
        <v>122</v>
      </c>
      <c r="D1016" s="2092" t="s">
        <v>5683</v>
      </c>
      <c r="E1016" s="2023">
        <v>45074</v>
      </c>
      <c r="F1016" s="2093" t="s">
        <v>6287</v>
      </c>
      <c r="G1016" s="2024">
        <v>3</v>
      </c>
      <c r="H1016" s="2399" t="s">
        <v>6108</v>
      </c>
      <c r="J1016" s="2"/>
    </row>
    <row r="1017" spans="1:10">
      <c r="A1017" s="2013">
        <v>2023</v>
      </c>
      <c r="B1017" s="2014" t="s">
        <v>91</v>
      </c>
      <c r="C1017" s="2092" t="s">
        <v>122</v>
      </c>
      <c r="D1017" s="2092" t="s">
        <v>6589</v>
      </c>
      <c r="E1017" s="2023">
        <v>45080</v>
      </c>
      <c r="F1017" s="2093" t="s">
        <v>6279</v>
      </c>
      <c r="G1017" s="2024">
        <v>10</v>
      </c>
      <c r="H1017" s="2399" t="s">
        <v>6178</v>
      </c>
      <c r="J1017" s="2"/>
    </row>
    <row r="1018" spans="1:10">
      <c r="A1018" s="2013">
        <v>2023</v>
      </c>
      <c r="B1018" s="2014" t="s">
        <v>91</v>
      </c>
      <c r="C1018" s="2092" t="s">
        <v>122</v>
      </c>
      <c r="D1018" s="2092" t="s">
        <v>6589</v>
      </c>
      <c r="E1018" s="2023">
        <v>45080</v>
      </c>
      <c r="F1018" s="2093" t="s">
        <v>6526</v>
      </c>
      <c r="G1018" s="2024">
        <v>10</v>
      </c>
      <c r="H1018" s="2399" t="s">
        <v>6592</v>
      </c>
      <c r="J1018" s="2"/>
    </row>
    <row r="1019" spans="1:10">
      <c r="A1019" s="2013">
        <v>2023</v>
      </c>
      <c r="B1019" s="2014" t="s">
        <v>91</v>
      </c>
      <c r="C1019" s="2092" t="s">
        <v>122</v>
      </c>
      <c r="D1019" s="2092" t="s">
        <v>6589</v>
      </c>
      <c r="E1019" s="2023">
        <v>45081</v>
      </c>
      <c r="F1019" s="2093" t="s">
        <v>6527</v>
      </c>
      <c r="G1019" s="2024">
        <v>15</v>
      </c>
      <c r="H1019" s="2399" t="s">
        <v>6593</v>
      </c>
      <c r="J1019" s="2"/>
    </row>
    <row r="1020" spans="1:10">
      <c r="A1020" s="2013">
        <v>2023</v>
      </c>
      <c r="B1020" s="2014" t="s">
        <v>91</v>
      </c>
      <c r="C1020" s="2092" t="s">
        <v>122</v>
      </c>
      <c r="D1020" s="2092" t="s">
        <v>6589</v>
      </c>
      <c r="E1020" s="2023">
        <v>45081</v>
      </c>
      <c r="F1020" s="2093" t="s">
        <v>6528</v>
      </c>
      <c r="G1020" s="2024">
        <v>15</v>
      </c>
      <c r="H1020" s="2399" t="s">
        <v>6205</v>
      </c>
      <c r="J1020" s="2"/>
    </row>
    <row r="1021" spans="1:10">
      <c r="A1021" s="2013">
        <v>2023</v>
      </c>
      <c r="B1021" s="2014" t="s">
        <v>91</v>
      </c>
      <c r="C1021" s="2092" t="s">
        <v>122</v>
      </c>
      <c r="D1021" s="2092" t="s">
        <v>277</v>
      </c>
      <c r="E1021" s="2023">
        <v>45179</v>
      </c>
      <c r="F1021" s="2093" t="s">
        <v>6629</v>
      </c>
      <c r="G1021" s="2024">
        <v>3</v>
      </c>
      <c r="H1021" s="2399" t="s">
        <v>787</v>
      </c>
      <c r="J1021" s="2"/>
    </row>
    <row r="1022" spans="1:10">
      <c r="A1022" s="2013">
        <v>2023</v>
      </c>
      <c r="B1022" s="2014" t="s">
        <v>91</v>
      </c>
      <c r="C1022" s="2092" t="s">
        <v>122</v>
      </c>
      <c r="D1022" s="2092" t="s">
        <v>277</v>
      </c>
      <c r="E1022" s="2023">
        <v>45179</v>
      </c>
      <c r="F1022" s="2093" t="s">
        <v>6630</v>
      </c>
      <c r="G1022" s="2024">
        <v>7</v>
      </c>
      <c r="H1022" s="2399" t="s">
        <v>972</v>
      </c>
      <c r="J1022" s="2"/>
    </row>
    <row r="1023" spans="1:10">
      <c r="A1023" s="2013">
        <v>2023</v>
      </c>
      <c r="B1023" s="2014" t="s">
        <v>91</v>
      </c>
      <c r="C1023" s="2092" t="s">
        <v>122</v>
      </c>
      <c r="D1023" s="2092" t="s">
        <v>277</v>
      </c>
      <c r="E1023" s="2023">
        <v>45179</v>
      </c>
      <c r="F1023" s="2093" t="s">
        <v>6631</v>
      </c>
      <c r="G1023" s="2024">
        <v>10</v>
      </c>
      <c r="H1023" s="2399" t="s">
        <v>840</v>
      </c>
      <c r="J1023" s="2"/>
    </row>
    <row r="1024" spans="1:10">
      <c r="A1024" s="2013">
        <v>2023</v>
      </c>
      <c r="B1024" s="2014" t="s">
        <v>91</v>
      </c>
      <c r="C1024" s="2092" t="s">
        <v>122</v>
      </c>
      <c r="D1024" s="2092" t="s">
        <v>277</v>
      </c>
      <c r="E1024" s="2023">
        <v>45179</v>
      </c>
      <c r="F1024" s="2093" t="s">
        <v>6632</v>
      </c>
      <c r="G1024" s="2024">
        <v>7</v>
      </c>
      <c r="H1024" s="2399" t="s">
        <v>469</v>
      </c>
      <c r="J1024" s="2"/>
    </row>
    <row r="1025" spans="1:10">
      <c r="A1025" s="2013">
        <v>2023</v>
      </c>
      <c r="B1025" s="2014" t="s">
        <v>91</v>
      </c>
      <c r="C1025" s="2092" t="s">
        <v>122</v>
      </c>
      <c r="D1025" s="2092" t="s">
        <v>277</v>
      </c>
      <c r="E1025" s="2023">
        <v>45179</v>
      </c>
      <c r="F1025" s="2093" t="s">
        <v>6633</v>
      </c>
      <c r="G1025" s="2024">
        <v>10</v>
      </c>
      <c r="H1025" s="2399" t="s">
        <v>267</v>
      </c>
      <c r="J1025" s="2"/>
    </row>
    <row r="1026" spans="1:10">
      <c r="A1026" s="2013">
        <v>2023</v>
      </c>
      <c r="B1026" s="2014" t="s">
        <v>91</v>
      </c>
      <c r="C1026" s="2092" t="s">
        <v>122</v>
      </c>
      <c r="D1026" s="2092" t="s">
        <v>277</v>
      </c>
      <c r="E1026" s="2023">
        <v>45179</v>
      </c>
      <c r="F1026" s="2093" t="s">
        <v>6634</v>
      </c>
      <c r="G1026" s="2024">
        <v>7</v>
      </c>
      <c r="H1026" s="2399" t="s">
        <v>269</v>
      </c>
      <c r="J1026" s="2"/>
    </row>
    <row r="1027" spans="1:10">
      <c r="A1027" s="2013">
        <v>2023</v>
      </c>
      <c r="B1027" s="2014" t="s">
        <v>91</v>
      </c>
      <c r="C1027" s="2092" t="s">
        <v>122</v>
      </c>
      <c r="D1027" s="2092" t="s">
        <v>277</v>
      </c>
      <c r="E1027" s="2023">
        <v>45179</v>
      </c>
      <c r="F1027" s="2093" t="s">
        <v>6635</v>
      </c>
      <c r="G1027" s="2024">
        <v>3</v>
      </c>
      <c r="H1027" s="2399" t="s">
        <v>282</v>
      </c>
      <c r="J1027" s="2"/>
    </row>
    <row r="1028" spans="1:10">
      <c r="A1028" s="2013">
        <v>2023</v>
      </c>
      <c r="B1028" s="2014" t="s">
        <v>91</v>
      </c>
      <c r="C1028" s="2092" t="s">
        <v>122</v>
      </c>
      <c r="D1028" s="2092" t="s">
        <v>277</v>
      </c>
      <c r="E1028" s="2023">
        <v>45179</v>
      </c>
      <c r="F1028" s="2093" t="s">
        <v>6636</v>
      </c>
      <c r="G1028" s="2024">
        <v>3</v>
      </c>
      <c r="H1028" s="2399" t="s">
        <v>339</v>
      </c>
      <c r="J1028" s="2"/>
    </row>
    <row r="1029" spans="1:10">
      <c r="A1029" s="2013">
        <v>2023</v>
      </c>
      <c r="B1029" s="2014" t="s">
        <v>91</v>
      </c>
      <c r="C1029" s="2092" t="s">
        <v>122</v>
      </c>
      <c r="D1029" s="2092" t="s">
        <v>277</v>
      </c>
      <c r="E1029" s="2023">
        <v>45179</v>
      </c>
      <c r="F1029" s="2093" t="s">
        <v>6637</v>
      </c>
      <c r="G1029" s="2024">
        <v>7</v>
      </c>
      <c r="H1029" s="2399" t="s">
        <v>912</v>
      </c>
      <c r="J1029" s="2"/>
    </row>
    <row r="1030" spans="1:10">
      <c r="A1030" s="2013">
        <v>2023</v>
      </c>
      <c r="B1030" s="2014" t="s">
        <v>91</v>
      </c>
      <c r="C1030" s="2092" t="s">
        <v>122</v>
      </c>
      <c r="D1030" s="2092" t="s">
        <v>277</v>
      </c>
      <c r="E1030" s="2023">
        <v>45179</v>
      </c>
      <c r="F1030" s="2093" t="s">
        <v>6638</v>
      </c>
      <c r="G1030" s="2024">
        <v>3</v>
      </c>
      <c r="H1030" s="2399" t="s">
        <v>852</v>
      </c>
      <c r="J1030" s="2"/>
    </row>
    <row r="1031" spans="1:10">
      <c r="A1031" s="2013">
        <v>2023</v>
      </c>
      <c r="B1031" s="2014" t="s">
        <v>91</v>
      </c>
      <c r="C1031" s="2092" t="s">
        <v>122</v>
      </c>
      <c r="D1031" s="2092" t="s">
        <v>277</v>
      </c>
      <c r="E1031" s="2023">
        <v>45179</v>
      </c>
      <c r="F1031" s="2093" t="s">
        <v>6706</v>
      </c>
      <c r="G1031" s="2024">
        <v>3</v>
      </c>
      <c r="H1031" s="2399" t="s">
        <v>1284</v>
      </c>
      <c r="J1031" s="2"/>
    </row>
    <row r="1032" spans="1:10">
      <c r="A1032" s="2013">
        <v>2023</v>
      </c>
      <c r="B1032" s="1827"/>
      <c r="C1032" s="1896"/>
      <c r="D1032" s="1896"/>
      <c r="E1032" s="1898"/>
      <c r="F1032" s="2038"/>
      <c r="G1032" s="2024">
        <v>165</v>
      </c>
      <c r="H1032" s="2044"/>
      <c r="J1032" s="2"/>
    </row>
    <row r="1033" spans="1:10">
      <c r="A1033" s="2425" t="s">
        <v>46</v>
      </c>
      <c r="B1033" s="2402"/>
      <c r="C1033" s="2426" t="s">
        <v>1285</v>
      </c>
      <c r="D1033" s="2402"/>
      <c r="E1033" s="2427"/>
      <c r="F1033" s="2406"/>
      <c r="G1033" s="2406">
        <v>374</v>
      </c>
      <c r="H1033" s="2544"/>
      <c r="I1033" s="1409"/>
      <c r="J1033" s="93"/>
    </row>
    <row r="1034" spans="1:10">
      <c r="A1034" s="178"/>
      <c r="B1034" s="154"/>
      <c r="C1034" s="155"/>
      <c r="D1034" s="154"/>
      <c r="E1034" s="1677"/>
      <c r="F1034" s="153"/>
      <c r="G1034" s="153"/>
      <c r="H1034" s="157"/>
      <c r="I1034" s="1409"/>
      <c r="J1034" s="93"/>
    </row>
    <row r="1035" spans="1:10">
      <c r="A1035" s="1833">
        <v>2022</v>
      </c>
      <c r="B1035" s="1827" t="s">
        <v>91</v>
      </c>
      <c r="C1035" s="1834" t="s">
        <v>93</v>
      </c>
      <c r="D1035" s="1827" t="s">
        <v>5476</v>
      </c>
      <c r="E1035" s="1829">
        <v>44604</v>
      </c>
      <c r="F1035" s="1831" t="s">
        <v>5774</v>
      </c>
      <c r="G1035" s="1830">
        <v>5</v>
      </c>
      <c r="H1035" s="1832" t="s">
        <v>244</v>
      </c>
      <c r="I1035" s="1409"/>
      <c r="J1035" s="2"/>
    </row>
    <row r="1036" spans="1:10">
      <c r="A1036" s="1833">
        <v>2022</v>
      </c>
      <c r="B1036" s="1827" t="s">
        <v>91</v>
      </c>
      <c r="C1036" s="1834" t="s">
        <v>93</v>
      </c>
      <c r="D1036" s="1827" t="s">
        <v>406</v>
      </c>
      <c r="E1036" s="1829">
        <v>44612</v>
      </c>
      <c r="F1036" s="1831" t="s">
        <v>5820</v>
      </c>
      <c r="G1036" s="1830">
        <v>5</v>
      </c>
      <c r="H1036" s="1832" t="s">
        <v>995</v>
      </c>
      <c r="I1036" s="1409"/>
      <c r="J1036" s="2"/>
    </row>
    <row r="1037" spans="1:10">
      <c r="A1037" s="1833">
        <v>2022</v>
      </c>
      <c r="B1037" s="1827" t="s">
        <v>91</v>
      </c>
      <c r="C1037" s="1834" t="s">
        <v>93</v>
      </c>
      <c r="D1037" s="1827" t="s">
        <v>406</v>
      </c>
      <c r="E1037" s="1829">
        <v>44612</v>
      </c>
      <c r="F1037" s="1831" t="s">
        <v>5820</v>
      </c>
      <c r="G1037" s="1830">
        <v>5</v>
      </c>
      <c r="H1037" s="1832" t="s">
        <v>670</v>
      </c>
      <c r="I1037" s="1857"/>
      <c r="J1037" s="2"/>
    </row>
    <row r="1038" spans="1:10">
      <c r="A1038" s="1833">
        <v>2022</v>
      </c>
      <c r="B1038" s="1827" t="s">
        <v>91</v>
      </c>
      <c r="C1038" s="1834" t="s">
        <v>93</v>
      </c>
      <c r="D1038" s="1827" t="s">
        <v>252</v>
      </c>
      <c r="E1038" s="1829">
        <v>44626</v>
      </c>
      <c r="F1038" s="1831" t="s">
        <v>5820</v>
      </c>
      <c r="G1038" s="1830">
        <v>7</v>
      </c>
      <c r="H1038" s="1832" t="s">
        <v>5830</v>
      </c>
      <c r="I1038" s="1857"/>
      <c r="J1038" s="2"/>
    </row>
    <row r="1039" spans="1:10">
      <c r="A1039" s="1833">
        <v>2022</v>
      </c>
      <c r="B1039" s="1827" t="s">
        <v>91</v>
      </c>
      <c r="C1039" s="1834" t="s">
        <v>93</v>
      </c>
      <c r="D1039" s="1827" t="s">
        <v>252</v>
      </c>
      <c r="E1039" s="1829">
        <v>44626</v>
      </c>
      <c r="F1039" s="1831" t="s">
        <v>5960</v>
      </c>
      <c r="G1039" s="1830">
        <v>7</v>
      </c>
      <c r="H1039" s="1832" t="s">
        <v>5868</v>
      </c>
      <c r="I1039" s="1857"/>
      <c r="J1039" s="2"/>
    </row>
    <row r="1040" spans="1:10">
      <c r="A1040" s="1833">
        <v>2022</v>
      </c>
      <c r="B1040" s="1827" t="s">
        <v>91</v>
      </c>
      <c r="C1040" s="1834" t="s">
        <v>93</v>
      </c>
      <c r="D1040" s="1827" t="s">
        <v>1332</v>
      </c>
      <c r="E1040" s="1829">
        <v>44639</v>
      </c>
      <c r="F1040" s="1831" t="s">
        <v>6017</v>
      </c>
      <c r="G1040" s="1830">
        <v>5</v>
      </c>
      <c r="H1040" s="1832" t="s">
        <v>244</v>
      </c>
      <c r="I1040" s="1857"/>
      <c r="J1040" s="2"/>
    </row>
    <row r="1041" spans="1:10">
      <c r="A1041" s="1833">
        <v>2022</v>
      </c>
      <c r="B1041" s="1827" t="s">
        <v>91</v>
      </c>
      <c r="C1041" s="1834" t="s">
        <v>93</v>
      </c>
      <c r="D1041" s="1827" t="s">
        <v>1332</v>
      </c>
      <c r="E1041" s="1829">
        <v>44639</v>
      </c>
      <c r="F1041" s="1831" t="s">
        <v>5960</v>
      </c>
      <c r="G1041" s="1830">
        <v>5</v>
      </c>
      <c r="H1041" s="1832" t="s">
        <v>6023</v>
      </c>
      <c r="I1041" s="1857"/>
      <c r="J1041" s="2"/>
    </row>
    <row r="1042" spans="1:10">
      <c r="A1042" s="1833">
        <v>2022</v>
      </c>
      <c r="B1042" s="1827" t="s">
        <v>91</v>
      </c>
      <c r="C1042" s="1834" t="s">
        <v>93</v>
      </c>
      <c r="D1042" s="1827" t="s">
        <v>1332</v>
      </c>
      <c r="E1042" s="1829">
        <v>44639</v>
      </c>
      <c r="F1042" s="1831" t="s">
        <v>5960</v>
      </c>
      <c r="G1042" s="1830">
        <v>0</v>
      </c>
      <c r="H1042" s="1832" t="s">
        <v>670</v>
      </c>
      <c r="I1042" s="1857" t="s">
        <v>234</v>
      </c>
      <c r="J1042" s="2"/>
    </row>
    <row r="1043" spans="1:10">
      <c r="A1043" s="1833">
        <v>2022</v>
      </c>
      <c r="B1043" s="1827" t="s">
        <v>91</v>
      </c>
      <c r="C1043" s="1834" t="s">
        <v>93</v>
      </c>
      <c r="D1043" s="1827" t="s">
        <v>5683</v>
      </c>
      <c r="E1043" s="1829">
        <v>44703</v>
      </c>
      <c r="F1043" s="1831" t="s">
        <v>6112</v>
      </c>
      <c r="G1043" s="1830">
        <v>10</v>
      </c>
      <c r="H1043" s="1832" t="s">
        <v>6030</v>
      </c>
      <c r="I1043" s="1857"/>
      <c r="J1043" s="2"/>
    </row>
    <row r="1044" spans="1:10">
      <c r="A1044" s="1833">
        <v>2022</v>
      </c>
      <c r="B1044" s="1827" t="s">
        <v>91</v>
      </c>
      <c r="C1044" s="1834" t="s">
        <v>93</v>
      </c>
      <c r="D1044" s="1827" t="s">
        <v>5683</v>
      </c>
      <c r="E1044" s="1829">
        <v>44703</v>
      </c>
      <c r="F1044" s="1831" t="s">
        <v>6113</v>
      </c>
      <c r="G1044" s="1830">
        <v>10</v>
      </c>
      <c r="H1044" s="1832" t="s">
        <v>6039</v>
      </c>
      <c r="I1044" s="1857"/>
      <c r="J1044" s="2"/>
    </row>
    <row r="1045" spans="1:10">
      <c r="A1045" s="1833">
        <v>2022</v>
      </c>
      <c r="B1045" s="1827" t="s">
        <v>91</v>
      </c>
      <c r="C1045" s="1834" t="s">
        <v>93</v>
      </c>
      <c r="D1045" s="1827" t="s">
        <v>5683</v>
      </c>
      <c r="E1045" s="1829">
        <v>44703</v>
      </c>
      <c r="F1045" s="1831" t="s">
        <v>6114</v>
      </c>
      <c r="G1045" s="1830">
        <v>10</v>
      </c>
      <c r="H1045" s="1832" t="s">
        <v>6042</v>
      </c>
      <c r="I1045" s="1857"/>
      <c r="J1045" s="2"/>
    </row>
    <row r="1046" spans="1:10">
      <c r="A1046" s="1833">
        <v>2022</v>
      </c>
      <c r="B1046" s="1827" t="s">
        <v>91</v>
      </c>
      <c r="C1046" s="1834" t="s">
        <v>93</v>
      </c>
      <c r="D1046" s="1827" t="s">
        <v>5683</v>
      </c>
      <c r="E1046" s="1829">
        <v>44703</v>
      </c>
      <c r="F1046" s="1831" t="s">
        <v>6017</v>
      </c>
      <c r="G1046" s="1830">
        <v>10</v>
      </c>
      <c r="H1046" s="1832" t="s">
        <v>6088</v>
      </c>
      <c r="I1046" s="1857"/>
      <c r="J1046" s="2"/>
    </row>
    <row r="1047" spans="1:10">
      <c r="A1047" s="1833">
        <v>2022</v>
      </c>
      <c r="B1047" s="1827" t="s">
        <v>91</v>
      </c>
      <c r="C1047" s="1834" t="s">
        <v>93</v>
      </c>
      <c r="D1047" s="1827" t="s">
        <v>5683</v>
      </c>
      <c r="E1047" s="1829">
        <v>44703</v>
      </c>
      <c r="F1047" s="1831" t="s">
        <v>6115</v>
      </c>
      <c r="G1047" s="1830">
        <v>3</v>
      </c>
      <c r="H1047" s="1832" t="s">
        <v>6089</v>
      </c>
      <c r="I1047" s="1857"/>
      <c r="J1047" s="2"/>
    </row>
    <row r="1048" spans="1:10">
      <c r="A1048" s="1833">
        <v>2022</v>
      </c>
      <c r="B1048" s="1827" t="s">
        <v>91</v>
      </c>
      <c r="C1048" s="1834" t="s">
        <v>93</v>
      </c>
      <c r="D1048" s="1827" t="s">
        <v>6173</v>
      </c>
      <c r="E1048" s="1829">
        <v>44709</v>
      </c>
      <c r="F1048" s="1831" t="s">
        <v>6112</v>
      </c>
      <c r="G1048" s="1830">
        <v>15</v>
      </c>
      <c r="H1048" s="1832" t="s">
        <v>6175</v>
      </c>
      <c r="I1048" s="1857"/>
      <c r="J1048" s="2"/>
    </row>
    <row r="1049" spans="1:10">
      <c r="A1049" s="1833">
        <v>2022</v>
      </c>
      <c r="B1049" s="1827" t="s">
        <v>91</v>
      </c>
      <c r="C1049" s="1834" t="s">
        <v>93</v>
      </c>
      <c r="D1049" s="1827" t="s">
        <v>6173</v>
      </c>
      <c r="E1049" s="1829">
        <v>44709</v>
      </c>
      <c r="F1049" s="1831" t="s">
        <v>6113</v>
      </c>
      <c r="G1049" s="1830">
        <v>15</v>
      </c>
      <c r="H1049" s="1832" t="s">
        <v>6179</v>
      </c>
      <c r="I1049" s="1857"/>
      <c r="J1049" s="2"/>
    </row>
    <row r="1050" spans="1:10">
      <c r="A1050" s="1833">
        <v>2022</v>
      </c>
      <c r="B1050" s="1827" t="s">
        <v>91</v>
      </c>
      <c r="C1050" s="1834" t="s">
        <v>93</v>
      </c>
      <c r="D1050" s="1827" t="s">
        <v>6173</v>
      </c>
      <c r="E1050" s="1829">
        <v>44709</v>
      </c>
      <c r="F1050" s="1831" t="s">
        <v>6114</v>
      </c>
      <c r="G1050" s="1830">
        <v>15</v>
      </c>
      <c r="H1050" s="1832" t="s">
        <v>6180</v>
      </c>
      <c r="I1050" s="1857"/>
      <c r="J1050" s="2"/>
    </row>
    <row r="1051" spans="1:10">
      <c r="A1051" s="1833">
        <v>2022</v>
      </c>
      <c r="B1051" s="1827" t="s">
        <v>91</v>
      </c>
      <c r="C1051" s="1834" t="s">
        <v>93</v>
      </c>
      <c r="D1051" s="1827" t="s">
        <v>6173</v>
      </c>
      <c r="E1051" s="1829">
        <v>44710</v>
      </c>
      <c r="F1051" s="1831" t="s">
        <v>6017</v>
      </c>
      <c r="G1051" s="1830">
        <v>15</v>
      </c>
      <c r="H1051" s="1832" t="s">
        <v>6200</v>
      </c>
      <c r="I1051" s="1857"/>
      <c r="J1051" s="2"/>
    </row>
    <row r="1052" spans="1:10">
      <c r="A1052" s="1833">
        <v>2022</v>
      </c>
      <c r="B1052" s="1827" t="s">
        <v>91</v>
      </c>
      <c r="C1052" s="1834" t="s">
        <v>93</v>
      </c>
      <c r="D1052" s="1827" t="s">
        <v>6173</v>
      </c>
      <c r="E1052" s="1829">
        <v>44710</v>
      </c>
      <c r="F1052" s="1831" t="s">
        <v>6115</v>
      </c>
      <c r="G1052" s="1830">
        <v>10</v>
      </c>
      <c r="H1052" s="1832" t="s">
        <v>6201</v>
      </c>
      <c r="I1052" s="1857"/>
      <c r="J1052" s="2"/>
    </row>
    <row r="1053" spans="1:10">
      <c r="A1053" s="1833">
        <v>2022</v>
      </c>
      <c r="B1053" s="1827" t="s">
        <v>91</v>
      </c>
      <c r="C1053" s="1834" t="s">
        <v>93</v>
      </c>
      <c r="D1053" s="1827" t="s">
        <v>5446</v>
      </c>
      <c r="E1053" s="1829">
        <v>44744</v>
      </c>
      <c r="F1053" s="1831" t="s">
        <v>5960</v>
      </c>
      <c r="G1053" s="1830">
        <v>5</v>
      </c>
      <c r="H1053" s="1832" t="s">
        <v>995</v>
      </c>
      <c r="I1053" s="1857"/>
      <c r="J1053" s="2"/>
    </row>
    <row r="1054" spans="1:10">
      <c r="A1054" s="1833">
        <v>2022</v>
      </c>
      <c r="B1054" s="1827" t="s">
        <v>91</v>
      </c>
      <c r="C1054" s="1834" t="s">
        <v>93</v>
      </c>
      <c r="D1054" s="1827" t="s">
        <v>5446</v>
      </c>
      <c r="E1054" s="1829">
        <v>44744</v>
      </c>
      <c r="F1054" s="1831" t="s">
        <v>5960</v>
      </c>
      <c r="G1054" s="1830">
        <v>0</v>
      </c>
      <c r="H1054" s="1832" t="s">
        <v>670</v>
      </c>
      <c r="I1054" s="1857" t="s">
        <v>234</v>
      </c>
      <c r="J1054" s="2"/>
    </row>
    <row r="1055" spans="1:10">
      <c r="A1055" s="1833">
        <v>2022</v>
      </c>
      <c r="B1055" s="1827" t="s">
        <v>91</v>
      </c>
      <c r="C1055" s="1834" t="s">
        <v>93</v>
      </c>
      <c r="D1055" s="1827" t="s">
        <v>277</v>
      </c>
      <c r="E1055" s="1829">
        <v>44815</v>
      </c>
      <c r="F1055" s="1831" t="s">
        <v>6303</v>
      </c>
      <c r="G1055" s="1830">
        <v>10</v>
      </c>
      <c r="H1055" s="1832" t="s">
        <v>1351</v>
      </c>
      <c r="I1055" s="1857"/>
      <c r="J1055" s="2"/>
    </row>
    <row r="1056" spans="1:10">
      <c r="A1056" s="1833">
        <v>2022</v>
      </c>
      <c r="B1056" s="1827" t="s">
        <v>91</v>
      </c>
      <c r="C1056" s="1834" t="s">
        <v>93</v>
      </c>
      <c r="D1056" s="1827" t="s">
        <v>277</v>
      </c>
      <c r="E1056" s="1829">
        <v>44815</v>
      </c>
      <c r="F1056" s="1831" t="s">
        <v>6304</v>
      </c>
      <c r="G1056" s="1830">
        <v>7</v>
      </c>
      <c r="H1056" s="1832" t="s">
        <v>1400</v>
      </c>
      <c r="I1056" s="1857"/>
      <c r="J1056" s="2"/>
    </row>
    <row r="1057" spans="1:10">
      <c r="A1057" s="1833">
        <v>2022</v>
      </c>
      <c r="B1057" s="1827"/>
      <c r="C1057" s="1834"/>
      <c r="D1057" s="1827"/>
      <c r="E1057" s="1829"/>
      <c r="F1057" s="1831"/>
      <c r="G1057" s="1830">
        <v>174</v>
      </c>
      <c r="H1057" s="1832"/>
      <c r="I1057" s="1857"/>
      <c r="J1057" s="2"/>
    </row>
    <row r="1058" spans="1:10">
      <c r="A1058" s="2013">
        <v>2023</v>
      </c>
      <c r="B1058" s="2014" t="s">
        <v>91</v>
      </c>
      <c r="C1058" s="2015" t="s">
        <v>93</v>
      </c>
      <c r="D1058" s="2014" t="s">
        <v>252</v>
      </c>
      <c r="E1058" s="2016">
        <v>44990</v>
      </c>
      <c r="F1058" s="2017" t="s">
        <v>6112</v>
      </c>
      <c r="G1058" s="2097">
        <v>10</v>
      </c>
      <c r="H1058" s="2018" t="s">
        <v>5826</v>
      </c>
      <c r="I1058" s="1857"/>
      <c r="J1058" s="2"/>
    </row>
    <row r="1059" spans="1:10">
      <c r="A1059" s="2013">
        <v>2023</v>
      </c>
      <c r="B1059" s="2014" t="s">
        <v>91</v>
      </c>
      <c r="C1059" s="2015" t="s">
        <v>93</v>
      </c>
      <c r="D1059" s="2014" t="s">
        <v>252</v>
      </c>
      <c r="E1059" s="2016">
        <v>44990</v>
      </c>
      <c r="F1059" s="2017" t="s">
        <v>6415</v>
      </c>
      <c r="G1059" s="2097">
        <v>7</v>
      </c>
      <c r="H1059" s="2018" t="s">
        <v>5830</v>
      </c>
      <c r="I1059" s="1857"/>
      <c r="J1059" s="2"/>
    </row>
    <row r="1060" spans="1:10">
      <c r="A1060" s="2013">
        <v>2023</v>
      </c>
      <c r="B1060" s="2014" t="s">
        <v>91</v>
      </c>
      <c r="C1060" s="2015" t="s">
        <v>93</v>
      </c>
      <c r="D1060" s="2014" t="s">
        <v>252</v>
      </c>
      <c r="E1060" s="2016">
        <v>44990</v>
      </c>
      <c r="F1060" s="2017" t="s">
        <v>5820</v>
      </c>
      <c r="G1060" s="2097">
        <v>3</v>
      </c>
      <c r="H1060" s="2018" t="s">
        <v>5831</v>
      </c>
      <c r="I1060" s="1857"/>
      <c r="J1060" s="2"/>
    </row>
    <row r="1061" spans="1:10">
      <c r="A1061" s="2013">
        <v>2023</v>
      </c>
      <c r="B1061" s="2014" t="s">
        <v>91</v>
      </c>
      <c r="C1061" s="2015" t="s">
        <v>93</v>
      </c>
      <c r="D1061" s="2014" t="s">
        <v>252</v>
      </c>
      <c r="E1061" s="2016">
        <v>44990</v>
      </c>
      <c r="F1061" s="2017" t="s">
        <v>5774</v>
      </c>
      <c r="G1061" s="2097">
        <v>3</v>
      </c>
      <c r="H1061" s="2018" t="s">
        <v>5869</v>
      </c>
      <c r="I1061" s="1857"/>
      <c r="J1061" s="2"/>
    </row>
    <row r="1062" spans="1:10">
      <c r="A1062" s="2013">
        <v>2023</v>
      </c>
      <c r="B1062" s="2014" t="s">
        <v>91</v>
      </c>
      <c r="C1062" s="2015" t="s">
        <v>93</v>
      </c>
      <c r="D1062" s="2014" t="s">
        <v>5683</v>
      </c>
      <c r="E1062" s="2016">
        <v>45074</v>
      </c>
      <c r="F1062" s="2017" t="s">
        <v>6536</v>
      </c>
      <c r="G1062" s="2097">
        <v>10</v>
      </c>
      <c r="H1062" s="2018" t="s">
        <v>6088</v>
      </c>
      <c r="I1062" s="1857"/>
      <c r="J1062" s="2"/>
    </row>
    <row r="1063" spans="1:10">
      <c r="A1063" s="2013">
        <v>2023</v>
      </c>
      <c r="B1063" s="2014" t="s">
        <v>91</v>
      </c>
      <c r="C1063" s="2015" t="s">
        <v>93</v>
      </c>
      <c r="D1063" s="2014" t="s">
        <v>5683</v>
      </c>
      <c r="E1063" s="2016">
        <v>45074</v>
      </c>
      <c r="F1063" s="2017" t="s">
        <v>6537</v>
      </c>
      <c r="G1063" s="2097">
        <v>7</v>
      </c>
      <c r="H1063" s="2018" t="s">
        <v>6090</v>
      </c>
      <c r="I1063" s="1857"/>
      <c r="J1063" s="2"/>
    </row>
    <row r="1064" spans="1:10">
      <c r="A1064" s="2013">
        <v>2023</v>
      </c>
      <c r="B1064" s="2014" t="s">
        <v>91</v>
      </c>
      <c r="C1064" s="2015" t="s">
        <v>93</v>
      </c>
      <c r="D1064" s="2014" t="s">
        <v>5683</v>
      </c>
      <c r="E1064" s="2016">
        <v>45074</v>
      </c>
      <c r="F1064" s="2017" t="s">
        <v>6538</v>
      </c>
      <c r="G1064" s="2097">
        <v>10</v>
      </c>
      <c r="H1064" s="2018" t="s">
        <v>6102</v>
      </c>
      <c r="I1064" s="1857"/>
      <c r="J1064" s="2"/>
    </row>
    <row r="1065" spans="1:10">
      <c r="A1065" s="2013">
        <v>2023</v>
      </c>
      <c r="B1065" s="2014" t="s">
        <v>91</v>
      </c>
      <c r="C1065" s="2015" t="s">
        <v>93</v>
      </c>
      <c r="D1065" s="2014" t="s">
        <v>5785</v>
      </c>
      <c r="E1065" s="2016">
        <v>45213</v>
      </c>
      <c r="F1065" s="2017" t="s">
        <v>6538</v>
      </c>
      <c r="G1065" s="2097">
        <v>5</v>
      </c>
      <c r="H1065" s="2018" t="s">
        <v>5744</v>
      </c>
      <c r="I1065" s="1857"/>
      <c r="J1065" s="2"/>
    </row>
    <row r="1066" spans="1:10">
      <c r="A1066" s="2013">
        <v>2023</v>
      </c>
      <c r="B1066" s="2014" t="s">
        <v>91</v>
      </c>
      <c r="C1066" s="2015" t="s">
        <v>93</v>
      </c>
      <c r="D1066" s="2014" t="s">
        <v>5785</v>
      </c>
      <c r="E1066" s="2016">
        <v>45213</v>
      </c>
      <c r="F1066" s="2017" t="s">
        <v>6538</v>
      </c>
      <c r="G1066" s="2097">
        <v>5</v>
      </c>
      <c r="H1066" s="2018" t="s">
        <v>244</v>
      </c>
      <c r="I1066" s="1857"/>
      <c r="J1066" s="2"/>
    </row>
    <row r="1067" spans="1:10">
      <c r="A1067" s="2013">
        <v>2023</v>
      </c>
      <c r="B1067" s="2014"/>
      <c r="C1067" s="2015"/>
      <c r="D1067" s="2014"/>
      <c r="E1067" s="2016"/>
      <c r="F1067" s="2017"/>
      <c r="G1067" s="2097">
        <v>60</v>
      </c>
      <c r="H1067" s="2018"/>
      <c r="I1067" s="1857"/>
      <c r="J1067" s="2"/>
    </row>
    <row r="1068" spans="1:10">
      <c r="A1068" s="1835">
        <v>2024</v>
      </c>
      <c r="B1068" s="1826" t="s">
        <v>91</v>
      </c>
      <c r="C1068" s="1841" t="s">
        <v>93</v>
      </c>
      <c r="D1068" s="1826" t="s">
        <v>252</v>
      </c>
      <c r="E1068" s="1837">
        <v>45354</v>
      </c>
      <c r="F1068" s="1838" t="s">
        <v>6837</v>
      </c>
      <c r="G1068" s="1842">
        <v>7</v>
      </c>
      <c r="H1068" s="1839" t="s">
        <v>5827</v>
      </c>
      <c r="I1068" s="1857"/>
      <c r="J1068" s="2"/>
    </row>
    <row r="1069" spans="1:10">
      <c r="A1069" s="1835">
        <v>2024</v>
      </c>
      <c r="B1069" s="1826" t="s">
        <v>91</v>
      </c>
      <c r="C1069" s="1841" t="s">
        <v>93</v>
      </c>
      <c r="D1069" s="1826" t="s">
        <v>252</v>
      </c>
      <c r="E1069" s="1837">
        <v>45354</v>
      </c>
      <c r="F1069" s="1838" t="s">
        <v>6538</v>
      </c>
      <c r="G1069" s="1842">
        <v>7</v>
      </c>
      <c r="H1069" s="1839" t="s">
        <v>5898</v>
      </c>
      <c r="I1069" s="1857"/>
      <c r="J1069" s="2"/>
    </row>
    <row r="1070" spans="1:10">
      <c r="A1070" s="1835">
        <v>2024</v>
      </c>
      <c r="B1070" s="1826"/>
      <c r="C1070" s="1841"/>
      <c r="D1070" s="1826"/>
      <c r="E1070" s="1837"/>
      <c r="F1070" s="1838"/>
      <c r="G1070" s="1842">
        <v>14</v>
      </c>
      <c r="H1070" s="1839"/>
      <c r="I1070" s="1857"/>
      <c r="J1070" s="2"/>
    </row>
    <row r="1071" spans="1:10">
      <c r="A1071" s="2425" t="s">
        <v>46</v>
      </c>
      <c r="B1071" s="2402"/>
      <c r="C1071" s="2426" t="s">
        <v>1337</v>
      </c>
      <c r="D1071" s="2402"/>
      <c r="E1071" s="2427"/>
      <c r="F1071" s="2406"/>
      <c r="G1071" s="2406">
        <v>248</v>
      </c>
      <c r="H1071" s="2544"/>
      <c r="I1071" s="1409"/>
      <c r="J1071" s="93"/>
    </row>
    <row r="1072" spans="1:10">
      <c r="A1072" s="278"/>
      <c r="B1072" s="154"/>
      <c r="C1072" s="154"/>
      <c r="D1072" s="279"/>
      <c r="E1072" s="1677"/>
      <c r="F1072" s="280"/>
      <c r="G1072" s="153"/>
      <c r="H1072" s="157"/>
      <c r="I1072" s="1409"/>
      <c r="J1072" s="93"/>
    </row>
    <row r="1073" spans="1:10">
      <c r="A1073" s="1825">
        <v>2022</v>
      </c>
      <c r="B1073" s="1827" t="s">
        <v>129</v>
      </c>
      <c r="C1073" s="1827" t="s">
        <v>6007</v>
      </c>
      <c r="D1073" s="1834" t="s">
        <v>5745</v>
      </c>
      <c r="E1073" s="1829">
        <v>44633</v>
      </c>
      <c r="F1073" s="1830" t="s">
        <v>6008</v>
      </c>
      <c r="G1073" s="1831">
        <v>5</v>
      </c>
      <c r="H1073" s="1832" t="s">
        <v>305</v>
      </c>
      <c r="I1073" s="1409"/>
      <c r="J1073" s="93"/>
    </row>
    <row r="1074" spans="1:10">
      <c r="A1074" s="1825">
        <v>2022</v>
      </c>
      <c r="B1074" s="1827"/>
      <c r="C1074" s="1827"/>
      <c r="D1074" s="1834"/>
      <c r="E1074" s="1829"/>
      <c r="F1074" s="1830"/>
      <c r="G1074" s="1831">
        <v>5</v>
      </c>
      <c r="H1074" s="1832"/>
      <c r="I1074" s="1409"/>
      <c r="J1074" s="93"/>
    </row>
    <row r="1075" spans="1:10">
      <c r="A1075" s="2095">
        <v>2023</v>
      </c>
      <c r="B1075" s="2014" t="s">
        <v>129</v>
      </c>
      <c r="C1075" s="2014" t="s">
        <v>6007</v>
      </c>
      <c r="D1075" s="2015" t="s">
        <v>5745</v>
      </c>
      <c r="E1075" s="2016">
        <v>45011</v>
      </c>
      <c r="F1075" s="2097" t="s">
        <v>6481</v>
      </c>
      <c r="G1075" s="2017">
        <v>0</v>
      </c>
      <c r="H1075" s="2018" t="s">
        <v>305</v>
      </c>
      <c r="I1075" s="1409" t="s">
        <v>234</v>
      </c>
      <c r="J1075" s="93"/>
    </row>
    <row r="1076" spans="1:10">
      <c r="A1076" s="2095">
        <v>2023</v>
      </c>
      <c r="B1076" s="2014" t="s">
        <v>129</v>
      </c>
      <c r="C1076" s="2014" t="s">
        <v>6007</v>
      </c>
      <c r="D1076" s="2015" t="s">
        <v>5745</v>
      </c>
      <c r="E1076" s="2016">
        <v>45011</v>
      </c>
      <c r="F1076" s="2097" t="s">
        <v>6482</v>
      </c>
      <c r="G1076" s="2017">
        <v>0</v>
      </c>
      <c r="H1076" s="2018" t="s">
        <v>304</v>
      </c>
      <c r="I1076" s="1409" t="s">
        <v>234</v>
      </c>
      <c r="J1076" s="93"/>
    </row>
    <row r="1077" spans="1:10">
      <c r="A1077" s="2095">
        <v>2023</v>
      </c>
      <c r="B1077" s="2014" t="s">
        <v>129</v>
      </c>
      <c r="C1077" s="2014" t="s">
        <v>6007</v>
      </c>
      <c r="D1077" s="2015" t="s">
        <v>5456</v>
      </c>
      <c r="E1077" s="2016">
        <v>45018</v>
      </c>
      <c r="F1077" s="2097" t="s">
        <v>6482</v>
      </c>
      <c r="G1077" s="2017">
        <v>5</v>
      </c>
      <c r="H1077" s="2018" t="s">
        <v>304</v>
      </c>
      <c r="I1077" s="1409"/>
      <c r="J1077" s="93"/>
    </row>
    <row r="1078" spans="1:10">
      <c r="A1078" s="2095">
        <v>2023</v>
      </c>
      <c r="B1078" s="2014"/>
      <c r="C1078" s="2014"/>
      <c r="D1078" s="2015"/>
      <c r="E1078" s="2016"/>
      <c r="F1078" s="2097"/>
      <c r="G1078" s="2017">
        <v>5</v>
      </c>
      <c r="H1078" s="2018"/>
      <c r="I1078" s="1409"/>
      <c r="J1078" s="93"/>
    </row>
    <row r="1079" spans="1:10">
      <c r="A1079" s="1840">
        <v>2024</v>
      </c>
      <c r="B1079" s="1826" t="s">
        <v>129</v>
      </c>
      <c r="C1079" s="1826" t="s">
        <v>6007</v>
      </c>
      <c r="D1079" s="1841" t="s">
        <v>5456</v>
      </c>
      <c r="E1079" s="1837">
        <v>45368</v>
      </c>
      <c r="F1079" s="1842" t="s">
        <v>6889</v>
      </c>
      <c r="G1079" s="1838">
        <v>5</v>
      </c>
      <c r="H1079" s="1839" t="s">
        <v>304</v>
      </c>
      <c r="I1079" s="1409"/>
      <c r="J1079" s="93"/>
    </row>
    <row r="1080" spans="1:10">
      <c r="A1080" s="1840">
        <v>2024</v>
      </c>
      <c r="B1080" s="1826" t="s">
        <v>129</v>
      </c>
      <c r="C1080" s="1826" t="s">
        <v>6007</v>
      </c>
      <c r="D1080" s="1841" t="s">
        <v>5745</v>
      </c>
      <c r="E1080" s="1837">
        <v>45375</v>
      </c>
      <c r="F1080" s="1842" t="s">
        <v>6898</v>
      </c>
      <c r="G1080" s="1838">
        <v>5</v>
      </c>
      <c r="H1080" s="1839" t="s">
        <v>305</v>
      </c>
      <c r="I1080" s="1857"/>
      <c r="J1080" s="93"/>
    </row>
    <row r="1081" spans="1:10">
      <c r="A1081" s="1840">
        <v>2024</v>
      </c>
      <c r="B1081" s="1826" t="s">
        <v>129</v>
      </c>
      <c r="C1081" s="1826" t="s">
        <v>6007</v>
      </c>
      <c r="D1081" s="1841" t="s">
        <v>5745</v>
      </c>
      <c r="E1081" s="1837">
        <v>45375</v>
      </c>
      <c r="F1081" s="1842" t="s">
        <v>6889</v>
      </c>
      <c r="G1081" s="1838">
        <v>5</v>
      </c>
      <c r="H1081" s="1839" t="s">
        <v>304</v>
      </c>
      <c r="I1081" s="1857"/>
      <c r="J1081" s="93"/>
    </row>
    <row r="1082" spans="1:10">
      <c r="A1082" s="1840">
        <v>2024</v>
      </c>
      <c r="B1082" s="1826"/>
      <c r="C1082" s="1826"/>
      <c r="D1082" s="1841"/>
      <c r="E1082" s="1837"/>
      <c r="F1082" s="1842"/>
      <c r="G1082" s="1838">
        <v>15</v>
      </c>
      <c r="H1082" s="1839"/>
      <c r="I1082" s="1409"/>
      <c r="J1082" s="93"/>
    </row>
    <row r="1083" spans="1:10">
      <c r="A1083" s="2400" t="s">
        <v>46</v>
      </c>
      <c r="B1083" s="2402"/>
      <c r="C1083" s="2402" t="s">
        <v>6009</v>
      </c>
      <c r="D1083" s="2460"/>
      <c r="E1083" s="2427"/>
      <c r="F1083" s="2517"/>
      <c r="G1083" s="2406">
        <v>25</v>
      </c>
      <c r="H1083" s="2570"/>
      <c r="I1083" s="1409"/>
      <c r="J1083" s="93"/>
    </row>
    <row r="1084" spans="1:10">
      <c r="A1084" s="278"/>
      <c r="B1084" s="154"/>
      <c r="C1084" s="154"/>
      <c r="D1084" s="279"/>
      <c r="E1084" s="1677"/>
      <c r="F1084" s="280"/>
      <c r="G1084" s="153"/>
      <c r="H1084" s="157"/>
      <c r="I1084" s="1409"/>
      <c r="J1084" s="93"/>
    </row>
    <row r="1085" spans="1:10">
      <c r="A1085" s="2013">
        <v>2023</v>
      </c>
      <c r="B1085" s="2014" t="s">
        <v>91</v>
      </c>
      <c r="C1085" s="2019" t="s">
        <v>182</v>
      </c>
      <c r="D1085" s="2014" t="s">
        <v>252</v>
      </c>
      <c r="E1085" s="2016">
        <v>44990</v>
      </c>
      <c r="F1085" s="2017" t="s">
        <v>6165</v>
      </c>
      <c r="G1085" s="2097">
        <v>7</v>
      </c>
      <c r="H1085" s="2018" t="s">
        <v>5856</v>
      </c>
      <c r="I1085" s="1409"/>
      <c r="J1085" s="2"/>
    </row>
    <row r="1086" spans="1:10">
      <c r="A1086" s="2013">
        <v>2023</v>
      </c>
      <c r="B1086" s="2014" t="s">
        <v>91</v>
      </c>
      <c r="C1086" s="2019" t="s">
        <v>182</v>
      </c>
      <c r="D1086" s="2014" t="s">
        <v>277</v>
      </c>
      <c r="E1086" s="2016">
        <v>45179</v>
      </c>
      <c r="F1086" s="2017" t="s">
        <v>6667</v>
      </c>
      <c r="G1086" s="2097">
        <v>3</v>
      </c>
      <c r="H1086" s="2018" t="s">
        <v>1269</v>
      </c>
      <c r="I1086" s="1409"/>
      <c r="J1086" s="2"/>
    </row>
    <row r="1087" spans="1:10">
      <c r="A1087" s="2013">
        <v>2023</v>
      </c>
      <c r="B1087" s="2014" t="s">
        <v>91</v>
      </c>
      <c r="C1087" s="2019" t="s">
        <v>182</v>
      </c>
      <c r="D1087" s="2014" t="s">
        <v>277</v>
      </c>
      <c r="E1087" s="2016">
        <v>45179</v>
      </c>
      <c r="F1087" s="2017" t="s">
        <v>6668</v>
      </c>
      <c r="G1087" s="2097">
        <v>10</v>
      </c>
      <c r="H1087" s="2018" t="s">
        <v>284</v>
      </c>
      <c r="I1087" s="1409"/>
      <c r="J1087" s="2"/>
    </row>
    <row r="1088" spans="1:10">
      <c r="A1088" s="2013">
        <v>2023</v>
      </c>
      <c r="B1088" s="2014" t="s">
        <v>91</v>
      </c>
      <c r="C1088" s="2019" t="s">
        <v>182</v>
      </c>
      <c r="D1088" s="2014" t="s">
        <v>6374</v>
      </c>
      <c r="E1088" s="2016">
        <v>45249</v>
      </c>
      <c r="F1088" s="2017" t="s">
        <v>6761</v>
      </c>
      <c r="G1088" s="2097">
        <v>0</v>
      </c>
      <c r="H1088" s="2018" t="s">
        <v>670</v>
      </c>
      <c r="I1088" s="1409" t="s">
        <v>234</v>
      </c>
      <c r="J1088" s="2"/>
    </row>
    <row r="1089" spans="1:20" s="115" customFormat="1">
      <c r="A1089" s="2013">
        <v>2023</v>
      </c>
      <c r="B1089" s="2014"/>
      <c r="C1089" s="2019"/>
      <c r="D1089" s="2014"/>
      <c r="E1089" s="2016"/>
      <c r="F1089" s="2017"/>
      <c r="G1089" s="2017">
        <v>20</v>
      </c>
      <c r="H1089" s="1832"/>
      <c r="I1089" s="1409"/>
      <c r="J1089" s="114"/>
      <c r="K1089" s="113"/>
      <c r="L1089" s="113"/>
      <c r="M1089" s="113"/>
      <c r="N1089" s="113"/>
      <c r="O1089" s="113"/>
      <c r="P1089" s="113"/>
      <c r="Q1089" s="113"/>
      <c r="R1089" s="113"/>
      <c r="S1089" s="113"/>
      <c r="T1089" s="113"/>
    </row>
    <row r="1090" spans="1:20" s="115" customFormat="1">
      <c r="A1090" s="1835">
        <v>2024</v>
      </c>
      <c r="B1090" s="1826" t="s">
        <v>91</v>
      </c>
      <c r="C1090" s="1836" t="s">
        <v>182</v>
      </c>
      <c r="D1090" s="1826" t="s">
        <v>252</v>
      </c>
      <c r="E1090" s="1837">
        <v>45354</v>
      </c>
      <c r="F1090" s="1838" t="s">
        <v>6165</v>
      </c>
      <c r="G1090" s="1838">
        <v>7</v>
      </c>
      <c r="H1090" s="1839" t="s">
        <v>5856</v>
      </c>
      <c r="I1090" s="1409"/>
      <c r="J1090" s="114"/>
      <c r="K1090" s="113"/>
      <c r="L1090" s="113"/>
      <c r="M1090" s="113"/>
      <c r="N1090" s="113"/>
      <c r="O1090" s="113"/>
      <c r="P1090" s="113"/>
      <c r="Q1090" s="113"/>
      <c r="R1090" s="113"/>
      <c r="S1090" s="113"/>
      <c r="T1090" s="113"/>
    </row>
    <row r="1091" spans="1:20" s="115" customFormat="1">
      <c r="A1091" s="1835">
        <v>2024</v>
      </c>
      <c r="B1091" s="1826"/>
      <c r="C1091" s="1836"/>
      <c r="D1091" s="1826"/>
      <c r="E1091" s="1837"/>
      <c r="F1091" s="1838"/>
      <c r="G1091" s="1838">
        <v>7</v>
      </c>
      <c r="H1091" s="1839"/>
      <c r="I1091" s="1409"/>
      <c r="J1091" s="114"/>
      <c r="K1091" s="113"/>
      <c r="L1091" s="113"/>
      <c r="M1091" s="113"/>
      <c r="N1091" s="113"/>
      <c r="O1091" s="113"/>
      <c r="P1091" s="113"/>
      <c r="Q1091" s="113"/>
      <c r="R1091" s="113"/>
      <c r="S1091" s="113"/>
      <c r="T1091" s="113"/>
    </row>
    <row r="1092" spans="1:20">
      <c r="A1092" s="2425" t="s">
        <v>46</v>
      </c>
      <c r="B1092" s="2402"/>
      <c r="C1092" s="2426" t="s">
        <v>1349</v>
      </c>
      <c r="D1092" s="2402"/>
      <c r="E1092" s="2427"/>
      <c r="F1092" s="2406"/>
      <c r="G1092" s="2406">
        <v>27</v>
      </c>
      <c r="H1092" s="2544"/>
      <c r="I1092" s="1409"/>
      <c r="J1092" s="93"/>
    </row>
    <row r="1093" spans="1:20">
      <c r="A1093" s="104"/>
      <c r="D1093" s="72"/>
      <c r="E1093" s="1673"/>
      <c r="F1093" s="87"/>
      <c r="G1093" s="133"/>
      <c r="I1093" s="1409"/>
      <c r="J1093" s="93"/>
    </row>
    <row r="1094" spans="1:20">
      <c r="A1094" s="1840">
        <v>2024</v>
      </c>
      <c r="B1094" s="1826" t="s">
        <v>164</v>
      </c>
      <c r="C1094" s="1826" t="s">
        <v>6823</v>
      </c>
      <c r="D1094" s="1841"/>
      <c r="E1094" s="1837"/>
      <c r="F1094" s="1842"/>
      <c r="G1094" s="1838">
        <v>0</v>
      </c>
      <c r="H1094" s="1839"/>
      <c r="I1094" s="1409"/>
      <c r="J1094" s="93"/>
    </row>
    <row r="1095" spans="1:20">
      <c r="A1095" s="1840">
        <v>2024</v>
      </c>
      <c r="B1095" s="1826"/>
      <c r="C1095" s="1826"/>
      <c r="D1095" s="1841"/>
      <c r="E1095" s="1837"/>
      <c r="F1095" s="1842"/>
      <c r="G1095" s="1838">
        <v>0</v>
      </c>
      <c r="H1095" s="1839"/>
      <c r="I1095" s="1409"/>
      <c r="J1095" s="93"/>
    </row>
    <row r="1096" spans="1:20">
      <c r="A1096" s="278" t="s">
        <v>46</v>
      </c>
      <c r="B1096" s="154"/>
      <c r="C1096" s="154" t="s">
        <v>6822</v>
      </c>
      <c r="D1096" s="279"/>
      <c r="E1096" s="1677"/>
      <c r="F1096" s="280"/>
      <c r="G1096" s="153">
        <v>0</v>
      </c>
      <c r="I1096" s="1409"/>
      <c r="J1096" s="93"/>
    </row>
    <row r="1097" spans="1:20">
      <c r="A1097" s="328"/>
      <c r="B1097" s="284"/>
      <c r="C1097" s="284"/>
      <c r="D1097" s="2005"/>
      <c r="E1097" s="1695"/>
      <c r="F1097" s="1727"/>
      <c r="G1097" s="288"/>
      <c r="H1097" s="2006"/>
      <c r="I1097" s="1409"/>
      <c r="J1097" s="93"/>
    </row>
    <row r="1098" spans="1:20" s="115" customFormat="1">
      <c r="A1098" s="1835">
        <v>2024</v>
      </c>
      <c r="B1098" s="1826" t="s">
        <v>91</v>
      </c>
      <c r="C1098" s="1836" t="s">
        <v>196</v>
      </c>
      <c r="D1098" s="1826" t="s">
        <v>252</v>
      </c>
      <c r="E1098" s="1837">
        <v>45354</v>
      </c>
      <c r="F1098" s="1838" t="s">
        <v>6840</v>
      </c>
      <c r="G1098" s="1838">
        <v>7</v>
      </c>
      <c r="H1098" s="1839" t="s">
        <v>5830</v>
      </c>
      <c r="I1098" s="1409"/>
      <c r="J1098" s="114"/>
      <c r="K1098" s="113"/>
      <c r="L1098" s="113"/>
      <c r="M1098" s="113"/>
      <c r="N1098" s="113"/>
      <c r="O1098" s="113"/>
      <c r="P1098" s="113"/>
      <c r="Q1098" s="113"/>
      <c r="R1098" s="113"/>
      <c r="S1098" s="113"/>
      <c r="T1098" s="113"/>
    </row>
    <row r="1099" spans="1:20" s="115" customFormat="1">
      <c r="A1099" s="1835">
        <v>2024</v>
      </c>
      <c r="B1099" s="1826" t="s">
        <v>91</v>
      </c>
      <c r="C1099" s="1836" t="s">
        <v>196</v>
      </c>
      <c r="D1099" s="1826" t="s">
        <v>252</v>
      </c>
      <c r="E1099" s="1837">
        <v>45354</v>
      </c>
      <c r="F1099" s="1838" t="s">
        <v>6362</v>
      </c>
      <c r="G1099" s="1838">
        <v>7</v>
      </c>
      <c r="H1099" s="1839" t="s">
        <v>5836</v>
      </c>
      <c r="I1099" s="1857"/>
      <c r="J1099" s="114"/>
      <c r="K1099" s="113"/>
      <c r="L1099" s="113"/>
      <c r="M1099" s="113"/>
      <c r="N1099" s="113"/>
      <c r="O1099" s="113"/>
      <c r="P1099" s="113"/>
      <c r="Q1099" s="113"/>
      <c r="R1099" s="113"/>
      <c r="S1099" s="113"/>
      <c r="T1099" s="113"/>
    </row>
    <row r="1100" spans="1:20" s="115" customFormat="1">
      <c r="A1100" s="1835">
        <v>2024</v>
      </c>
      <c r="B1100" s="1826" t="s">
        <v>91</v>
      </c>
      <c r="C1100" s="1836" t="s">
        <v>196</v>
      </c>
      <c r="D1100" s="1826" t="s">
        <v>252</v>
      </c>
      <c r="E1100" s="1837">
        <v>45354</v>
      </c>
      <c r="F1100" s="1838" t="s">
        <v>6841</v>
      </c>
      <c r="G1100" s="1838">
        <v>10</v>
      </c>
      <c r="H1100" s="1839" t="s">
        <v>5882</v>
      </c>
      <c r="I1100" s="1857"/>
      <c r="J1100" s="114"/>
      <c r="K1100" s="113"/>
      <c r="L1100" s="113"/>
      <c r="M1100" s="113"/>
      <c r="N1100" s="113"/>
      <c r="O1100" s="113"/>
      <c r="P1100" s="113"/>
      <c r="Q1100" s="113"/>
      <c r="R1100" s="113"/>
      <c r="S1100" s="113"/>
      <c r="T1100" s="113"/>
    </row>
    <row r="1101" spans="1:20" s="115" customFormat="1">
      <c r="A1101" s="1835">
        <v>2024</v>
      </c>
      <c r="B1101" s="1826" t="s">
        <v>91</v>
      </c>
      <c r="C1101" s="1836" t="s">
        <v>196</v>
      </c>
      <c r="D1101" s="1826" t="s">
        <v>252</v>
      </c>
      <c r="E1101" s="1837">
        <v>45354</v>
      </c>
      <c r="F1101" s="1838" t="s">
        <v>6842</v>
      </c>
      <c r="G1101" s="1838">
        <v>3</v>
      </c>
      <c r="H1101" s="1839" t="s">
        <v>5899</v>
      </c>
      <c r="I1101" s="1857"/>
      <c r="J1101" s="114"/>
      <c r="K1101" s="113"/>
      <c r="L1101" s="113"/>
      <c r="M1101" s="113"/>
      <c r="N1101" s="113"/>
      <c r="O1101" s="113"/>
      <c r="P1101" s="113"/>
      <c r="Q1101" s="113"/>
      <c r="R1101" s="113"/>
      <c r="S1101" s="113"/>
      <c r="T1101" s="113"/>
    </row>
    <row r="1102" spans="1:20" s="115" customFormat="1">
      <c r="A1102" s="1835">
        <v>2024</v>
      </c>
      <c r="B1102" s="1826" t="s">
        <v>91</v>
      </c>
      <c r="C1102" s="1836" t="s">
        <v>196</v>
      </c>
      <c r="D1102" s="1826" t="s">
        <v>5469</v>
      </c>
      <c r="E1102" s="1837">
        <v>45374</v>
      </c>
      <c r="F1102" s="1838" t="s">
        <v>6840</v>
      </c>
      <c r="G1102" s="1838">
        <v>0</v>
      </c>
      <c r="H1102" s="1839" t="s">
        <v>670</v>
      </c>
      <c r="I1102" s="1409" t="s">
        <v>234</v>
      </c>
      <c r="J1102" s="114"/>
      <c r="K1102" s="113"/>
      <c r="L1102" s="113"/>
      <c r="M1102" s="113"/>
      <c r="N1102" s="113"/>
      <c r="O1102" s="113"/>
      <c r="P1102" s="113"/>
      <c r="Q1102" s="113"/>
      <c r="R1102" s="113"/>
      <c r="S1102" s="113"/>
      <c r="T1102" s="113"/>
    </row>
    <row r="1103" spans="1:20" s="115" customFormat="1">
      <c r="A1103" s="1835">
        <v>2024</v>
      </c>
      <c r="B1103" s="1826"/>
      <c r="C1103" s="1836"/>
      <c r="D1103" s="1826"/>
      <c r="E1103" s="1837"/>
      <c r="F1103" s="1838"/>
      <c r="G1103" s="1838">
        <v>27</v>
      </c>
      <c r="H1103" s="1839"/>
      <c r="I1103" s="1409"/>
      <c r="J1103" s="114"/>
      <c r="K1103" s="113"/>
      <c r="L1103" s="113"/>
      <c r="M1103" s="113"/>
      <c r="N1103" s="113"/>
      <c r="O1103" s="113"/>
      <c r="P1103" s="113"/>
      <c r="Q1103" s="113"/>
      <c r="R1103" s="113"/>
      <c r="S1103" s="113"/>
      <c r="T1103" s="113"/>
    </row>
    <row r="1104" spans="1:20">
      <c r="A1104" s="2425" t="s">
        <v>46</v>
      </c>
      <c r="B1104" s="2402"/>
      <c r="C1104" s="2426" t="s">
        <v>1352</v>
      </c>
      <c r="D1104" s="2402"/>
      <c r="E1104" s="2427"/>
      <c r="F1104" s="2406"/>
      <c r="G1104" s="2406">
        <v>27</v>
      </c>
      <c r="H1104" s="2544"/>
      <c r="I1104" s="1409"/>
      <c r="J1104" s="93"/>
    </row>
    <row r="1105" spans="1:10">
      <c r="A1105" s="147"/>
      <c r="C1105" s="148"/>
      <c r="E1105" s="1673"/>
      <c r="F1105" s="133"/>
      <c r="G1105" s="133"/>
      <c r="I1105" s="1409"/>
      <c r="J1105" s="93"/>
    </row>
    <row r="1106" spans="1:10">
      <c r="A1106" s="2095">
        <v>2023</v>
      </c>
      <c r="B1106" s="2014" t="s">
        <v>164</v>
      </c>
      <c r="C1106" s="2014" t="s">
        <v>6738</v>
      </c>
      <c r="D1106" s="2015" t="s">
        <v>6342</v>
      </c>
      <c r="E1106" s="2016">
        <v>45228</v>
      </c>
      <c r="F1106" s="2097" t="s">
        <v>6739</v>
      </c>
      <c r="G1106" s="2017">
        <v>0</v>
      </c>
      <c r="H1106" s="2018" t="s">
        <v>354</v>
      </c>
      <c r="I1106" s="1409" t="s">
        <v>234</v>
      </c>
      <c r="J1106" s="93"/>
    </row>
    <row r="1107" spans="1:10">
      <c r="A1107" s="2095">
        <v>2023</v>
      </c>
      <c r="B1107" s="2014"/>
      <c r="C1107" s="2014"/>
      <c r="D1107" s="2015"/>
      <c r="E1107" s="2016"/>
      <c r="F1107" s="2097"/>
      <c r="G1107" s="2017">
        <v>0</v>
      </c>
      <c r="H1107" s="2018"/>
      <c r="I1107" s="1409"/>
      <c r="J1107" s="93"/>
    </row>
    <row r="1108" spans="1:10">
      <c r="A1108" s="1840">
        <v>2024</v>
      </c>
      <c r="B1108" s="1826" t="s">
        <v>164</v>
      </c>
      <c r="C1108" s="1826" t="s">
        <v>170</v>
      </c>
      <c r="D1108" s="1841" t="s">
        <v>252</v>
      </c>
      <c r="E1108" s="1837">
        <v>45354</v>
      </c>
      <c r="F1108" s="1842" t="s">
        <v>6874</v>
      </c>
      <c r="G1108" s="1838">
        <v>7</v>
      </c>
      <c r="H1108" s="1839" t="s">
        <v>5884</v>
      </c>
      <c r="I1108" s="1857"/>
      <c r="J1108" s="93"/>
    </row>
    <row r="1109" spans="1:10">
      <c r="A1109" s="1840">
        <v>2024</v>
      </c>
      <c r="B1109" s="1826"/>
      <c r="C1109" s="1826"/>
      <c r="D1109" s="1841"/>
      <c r="E1109" s="1837"/>
      <c r="F1109" s="1842"/>
      <c r="G1109" s="1838">
        <v>7</v>
      </c>
      <c r="H1109" s="1839"/>
      <c r="I1109" s="1857"/>
      <c r="J1109" s="93"/>
    </row>
    <row r="1110" spans="1:10">
      <c r="A1110" s="2400" t="s">
        <v>46</v>
      </c>
      <c r="B1110" s="2402"/>
      <c r="C1110" s="2402" t="s">
        <v>1355</v>
      </c>
      <c r="D1110" s="2460"/>
      <c r="E1110" s="2427"/>
      <c r="F1110" s="2517"/>
      <c r="G1110" s="2406">
        <v>7</v>
      </c>
      <c r="H1110" s="2544"/>
      <c r="I1110" s="1409"/>
      <c r="J1110" s="93"/>
    </row>
    <row r="1111" spans="1:10">
      <c r="A1111" s="147"/>
      <c r="C1111" s="148"/>
      <c r="E1111" s="1673"/>
      <c r="F1111" s="133"/>
      <c r="G1111" s="133"/>
      <c r="I1111" s="1409"/>
      <c r="J1111" s="93"/>
    </row>
    <row r="1112" spans="1:10">
      <c r="A1112" s="1825">
        <v>2022</v>
      </c>
      <c r="B1112" s="1827" t="s">
        <v>91</v>
      </c>
      <c r="C1112" s="1827" t="s">
        <v>104</v>
      </c>
      <c r="D1112" s="1834" t="s">
        <v>5683</v>
      </c>
      <c r="E1112" s="1829">
        <v>44703</v>
      </c>
      <c r="F1112" s="1830" t="s">
        <v>6167</v>
      </c>
      <c r="G1112" s="1831">
        <v>10</v>
      </c>
      <c r="H1112" s="1832" t="s">
        <v>6094</v>
      </c>
      <c r="I1112" s="1857"/>
      <c r="J1112" s="93"/>
    </row>
    <row r="1113" spans="1:10">
      <c r="A1113" s="1825">
        <v>2022</v>
      </c>
      <c r="B1113" s="1827" t="s">
        <v>91</v>
      </c>
      <c r="C1113" s="1827" t="s">
        <v>104</v>
      </c>
      <c r="D1113" s="1834" t="s">
        <v>461</v>
      </c>
      <c r="E1113" s="1829">
        <v>44822</v>
      </c>
      <c r="F1113" s="1830" t="s">
        <v>6258</v>
      </c>
      <c r="G1113" s="1831">
        <v>0</v>
      </c>
      <c r="H1113" s="1832" t="s">
        <v>273</v>
      </c>
      <c r="I1113" s="1857" t="s">
        <v>234</v>
      </c>
      <c r="J1113" s="93"/>
    </row>
    <row r="1114" spans="1:10">
      <c r="A1114" s="1825">
        <v>2022</v>
      </c>
      <c r="B1114" s="1827"/>
      <c r="C1114" s="1827"/>
      <c r="D1114" s="1834"/>
      <c r="E1114" s="1829"/>
      <c r="F1114" s="1830"/>
      <c r="G1114" s="1831">
        <v>10</v>
      </c>
      <c r="H1114" s="1832"/>
      <c r="I1114" s="1857"/>
      <c r="J1114" s="93"/>
    </row>
    <row r="1115" spans="1:10">
      <c r="A1115" s="1840">
        <v>2024</v>
      </c>
      <c r="B1115" s="1826" t="s">
        <v>164</v>
      </c>
      <c r="C1115" s="1826" t="s">
        <v>104</v>
      </c>
      <c r="D1115" s="1841"/>
      <c r="E1115" s="1837"/>
      <c r="F1115" s="1842"/>
      <c r="G1115" s="1838">
        <v>0</v>
      </c>
      <c r="H1115" s="1839"/>
      <c r="I1115" s="1857"/>
      <c r="J1115" s="93"/>
    </row>
    <row r="1116" spans="1:10">
      <c r="A1116" s="1840">
        <v>2024</v>
      </c>
      <c r="B1116" s="1826"/>
      <c r="C1116" s="1826"/>
      <c r="D1116" s="1841"/>
      <c r="E1116" s="1837"/>
      <c r="F1116" s="1842"/>
      <c r="G1116" s="1838">
        <v>0</v>
      </c>
      <c r="H1116" s="1839"/>
      <c r="I1116" s="1857"/>
      <c r="J1116" s="93"/>
    </row>
    <row r="1117" spans="1:10">
      <c r="A1117" s="2400" t="s">
        <v>46</v>
      </c>
      <c r="B1117" s="2402"/>
      <c r="C1117" s="2402" t="s">
        <v>1362</v>
      </c>
      <c r="D1117" s="2460"/>
      <c r="E1117" s="2427"/>
      <c r="F1117" s="2517"/>
      <c r="G1117" s="2406">
        <v>10</v>
      </c>
      <c r="H1117" s="2544"/>
      <c r="I1117" s="1409"/>
      <c r="J1117" s="93"/>
    </row>
    <row r="1118" spans="1:10">
      <c r="A1118" s="147"/>
      <c r="C1118" s="148"/>
      <c r="E1118" s="1673"/>
      <c r="F1118" s="133"/>
      <c r="G1118" s="133"/>
      <c r="I1118" s="1409"/>
      <c r="J1118" s="93"/>
    </row>
    <row r="1119" spans="1:10">
      <c r="A1119" s="1831">
        <v>2022</v>
      </c>
      <c r="B1119" s="1827" t="s">
        <v>164</v>
      </c>
      <c r="C1119" s="1827" t="s">
        <v>176</v>
      </c>
      <c r="D1119" s="1827" t="s">
        <v>5683</v>
      </c>
      <c r="E1119" s="1829">
        <v>44703</v>
      </c>
      <c r="F1119" s="1843" t="s">
        <v>6168</v>
      </c>
      <c r="G1119" s="1831">
        <v>7</v>
      </c>
      <c r="H1119" s="1832" t="s">
        <v>6101</v>
      </c>
      <c r="I1119" s="1857"/>
    </row>
    <row r="1120" spans="1:10">
      <c r="A1120" s="1831">
        <v>2022</v>
      </c>
      <c r="B1120" s="1827"/>
      <c r="C1120" s="1827"/>
      <c r="D1120" s="1827"/>
      <c r="E1120" s="1829"/>
      <c r="F1120" s="1843"/>
      <c r="G1120" s="1831">
        <v>7</v>
      </c>
      <c r="H1120" s="1832"/>
      <c r="I1120" s="1857"/>
    </row>
    <row r="1121" spans="1:10">
      <c r="A1121" s="2017">
        <v>2023</v>
      </c>
      <c r="B1121" s="2014" t="s">
        <v>164</v>
      </c>
      <c r="C1121" s="2014" t="s">
        <v>176</v>
      </c>
      <c r="D1121" s="2014" t="s">
        <v>5683</v>
      </c>
      <c r="E1121" s="2016">
        <v>45074</v>
      </c>
      <c r="F1121" s="2021" t="s">
        <v>6571</v>
      </c>
      <c r="G1121" s="2017">
        <v>3</v>
      </c>
      <c r="H1121" s="2018" t="s">
        <v>6066</v>
      </c>
      <c r="I1121" s="1857"/>
    </row>
    <row r="1122" spans="1:10">
      <c r="A1122" s="2017">
        <v>2023</v>
      </c>
      <c r="B1122" s="2014" t="s">
        <v>164</v>
      </c>
      <c r="C1122" s="2014" t="s">
        <v>176</v>
      </c>
      <c r="D1122" s="2014" t="s">
        <v>6589</v>
      </c>
      <c r="E1122" s="2016">
        <v>45080</v>
      </c>
      <c r="F1122" s="2021" t="s">
        <v>6571</v>
      </c>
      <c r="G1122" s="2017">
        <v>10</v>
      </c>
      <c r="H1122" s="2018" t="s">
        <v>6602</v>
      </c>
      <c r="I1122" s="1857"/>
    </row>
    <row r="1123" spans="1:10">
      <c r="A1123" s="2017">
        <v>2023</v>
      </c>
      <c r="B1123" s="2014"/>
      <c r="C1123" s="2014"/>
      <c r="D1123" s="2014"/>
      <c r="E1123" s="2016"/>
      <c r="F1123" s="2021"/>
      <c r="G1123" s="2017">
        <v>13</v>
      </c>
      <c r="H1123" s="2018"/>
      <c r="I1123" s="1857"/>
    </row>
    <row r="1124" spans="1:10">
      <c r="A1124" s="1838">
        <v>2024</v>
      </c>
      <c r="B1124" s="1826" t="s">
        <v>164</v>
      </c>
      <c r="C1124" s="1826" t="s">
        <v>176</v>
      </c>
      <c r="D1124" s="1826" t="s">
        <v>252</v>
      </c>
      <c r="E1124" s="1837">
        <v>45354</v>
      </c>
      <c r="F1124" s="1845" t="s">
        <v>6571</v>
      </c>
      <c r="G1124" s="1838">
        <v>10</v>
      </c>
      <c r="H1124" s="1839" t="s">
        <v>5859</v>
      </c>
      <c r="I1124" s="1857"/>
    </row>
    <row r="1125" spans="1:10">
      <c r="A1125" s="1838">
        <v>2024</v>
      </c>
      <c r="B1125" s="1826"/>
      <c r="C1125" s="1826"/>
      <c r="D1125" s="1826"/>
      <c r="E1125" s="1837"/>
      <c r="F1125" s="1845"/>
      <c r="G1125" s="1838">
        <v>10</v>
      </c>
      <c r="H1125" s="1839"/>
      <c r="I1125" s="1857"/>
    </row>
    <row r="1126" spans="1:10">
      <c r="A1126" s="2425" t="s">
        <v>46</v>
      </c>
      <c r="B1126" s="2402"/>
      <c r="C1126" s="2426" t="s">
        <v>1371</v>
      </c>
      <c r="D1126" s="2402"/>
      <c r="E1126" s="2427"/>
      <c r="F1126" s="2406"/>
      <c r="G1126" s="2406">
        <v>30</v>
      </c>
      <c r="H1126" s="2544"/>
      <c r="I1126" s="1409"/>
      <c r="J1126" s="93"/>
    </row>
    <row r="1127" spans="1:10">
      <c r="A1127" s="178"/>
      <c r="B1127" s="154"/>
      <c r="C1127" s="155"/>
      <c r="D1127" s="154"/>
      <c r="E1127" s="1677"/>
      <c r="F1127" s="153"/>
      <c r="G1127" s="153"/>
      <c r="H1127" s="157"/>
      <c r="I1127" s="1541"/>
      <c r="J1127" s="93"/>
    </row>
    <row r="1128" spans="1:10">
      <c r="A1128" s="1833">
        <v>2022</v>
      </c>
      <c r="B1128" s="1827" t="s">
        <v>53</v>
      </c>
      <c r="C1128" s="1877" t="s">
        <v>6010</v>
      </c>
      <c r="D1128" s="1827" t="s">
        <v>5745</v>
      </c>
      <c r="E1128" s="1829">
        <v>44633</v>
      </c>
      <c r="F1128" s="1831" t="s">
        <v>6011</v>
      </c>
      <c r="G1128" s="1831">
        <v>5</v>
      </c>
      <c r="H1128" s="1832" t="s">
        <v>435</v>
      </c>
      <c r="I1128" s="1541"/>
      <c r="J1128" s="93"/>
    </row>
    <row r="1129" spans="1:10">
      <c r="A1129" s="1833">
        <v>2022</v>
      </c>
      <c r="B1129" s="1827"/>
      <c r="C1129" s="1877"/>
      <c r="D1129" s="1827"/>
      <c r="E1129" s="1829"/>
      <c r="F1129" s="1831"/>
      <c r="G1129" s="1831">
        <v>5</v>
      </c>
      <c r="H1129" s="1832"/>
      <c r="I1129" s="1541"/>
      <c r="J1129" s="93"/>
    </row>
    <row r="1130" spans="1:10">
      <c r="A1130" s="2013">
        <v>2023</v>
      </c>
      <c r="B1130" s="2014" t="s">
        <v>53</v>
      </c>
      <c r="C1130" s="2019" t="s">
        <v>6010</v>
      </c>
      <c r="D1130" s="2014" t="s">
        <v>5456</v>
      </c>
      <c r="E1130" s="2016">
        <v>45018</v>
      </c>
      <c r="F1130" s="2017" t="s">
        <v>6495</v>
      </c>
      <c r="G1130" s="2017">
        <v>5</v>
      </c>
      <c r="H1130" s="2018" t="s">
        <v>435</v>
      </c>
      <c r="I1130" s="1541"/>
      <c r="J1130" s="93"/>
    </row>
    <row r="1131" spans="1:10">
      <c r="A1131" s="2013">
        <v>2023</v>
      </c>
      <c r="B1131" s="2014" t="s">
        <v>53</v>
      </c>
      <c r="C1131" s="2019" t="s">
        <v>6010</v>
      </c>
      <c r="D1131" s="2014" t="s">
        <v>5683</v>
      </c>
      <c r="E1131" s="2016">
        <v>45074</v>
      </c>
      <c r="F1131" s="2017" t="s">
        <v>6495</v>
      </c>
      <c r="G1131" s="2017">
        <v>7</v>
      </c>
      <c r="H1131" s="2018" t="s">
        <v>6045</v>
      </c>
      <c r="I1131" s="1541"/>
      <c r="J1131" s="93"/>
    </row>
    <row r="1132" spans="1:10">
      <c r="A1132" s="2013">
        <v>2023</v>
      </c>
      <c r="B1132" s="2014" t="s">
        <v>53</v>
      </c>
      <c r="C1132" s="2019" t="s">
        <v>6010</v>
      </c>
      <c r="D1132" s="2014" t="s">
        <v>6589</v>
      </c>
      <c r="E1132" s="2016">
        <v>45080</v>
      </c>
      <c r="F1132" s="2017" t="s">
        <v>6495</v>
      </c>
      <c r="G1132" s="2017">
        <v>5</v>
      </c>
      <c r="H1132" s="2018" t="s">
        <v>6595</v>
      </c>
      <c r="I1132" s="1541"/>
      <c r="J1132" s="93"/>
    </row>
    <row r="1133" spans="1:10">
      <c r="A1133" s="2013">
        <v>2023</v>
      </c>
      <c r="B1133" s="2014"/>
      <c r="C1133" s="2019"/>
      <c r="D1133" s="2014"/>
      <c r="E1133" s="2016"/>
      <c r="F1133" s="2017"/>
      <c r="G1133" s="2017">
        <v>17</v>
      </c>
      <c r="H1133" s="2018"/>
      <c r="I1133" s="1541"/>
      <c r="J1133" s="93"/>
    </row>
    <row r="1134" spans="1:10">
      <c r="A1134" s="1835">
        <v>2024</v>
      </c>
      <c r="B1134" s="1826" t="s">
        <v>53</v>
      </c>
      <c r="C1134" s="1836" t="s">
        <v>6010</v>
      </c>
      <c r="D1134" s="1826" t="s">
        <v>5456</v>
      </c>
      <c r="E1134" s="1837">
        <v>45368</v>
      </c>
      <c r="F1134" s="1838" t="s">
        <v>6888</v>
      </c>
      <c r="G1134" s="1838">
        <v>5</v>
      </c>
      <c r="H1134" s="1839" t="s">
        <v>435</v>
      </c>
      <c r="I1134" s="1541"/>
      <c r="J1134" s="93"/>
    </row>
    <row r="1135" spans="1:10">
      <c r="A1135" s="1835">
        <v>2024</v>
      </c>
      <c r="B1135" s="1826" t="s">
        <v>53</v>
      </c>
      <c r="C1135" s="1836" t="s">
        <v>6010</v>
      </c>
      <c r="D1135" s="1826" t="s">
        <v>5456</v>
      </c>
      <c r="E1135" s="1837">
        <v>45368</v>
      </c>
      <c r="F1135" s="1838" t="s">
        <v>6495</v>
      </c>
      <c r="G1135" s="1838">
        <v>5</v>
      </c>
      <c r="H1135" s="1839" t="s">
        <v>309</v>
      </c>
      <c r="I1135" s="1541"/>
      <c r="J1135" s="93"/>
    </row>
    <row r="1136" spans="1:10">
      <c r="A1136" s="1835">
        <v>2024</v>
      </c>
      <c r="B1136" s="1826" t="s">
        <v>53</v>
      </c>
      <c r="C1136" s="1836" t="s">
        <v>6010</v>
      </c>
      <c r="D1136" s="1826" t="s">
        <v>5745</v>
      </c>
      <c r="E1136" s="1837">
        <v>45375</v>
      </c>
      <c r="F1136" s="1838" t="s">
        <v>6899</v>
      </c>
      <c r="G1136" s="1838">
        <v>5</v>
      </c>
      <c r="H1136" s="1839" t="s">
        <v>435</v>
      </c>
      <c r="I1136" s="1907"/>
      <c r="J1136" s="93"/>
    </row>
    <row r="1137" spans="1:20">
      <c r="A1137" s="1835">
        <v>2024</v>
      </c>
      <c r="B1137" s="1826" t="s">
        <v>53</v>
      </c>
      <c r="C1137" s="1836" t="s">
        <v>6010</v>
      </c>
      <c r="D1137" s="1826" t="s">
        <v>5745</v>
      </c>
      <c r="E1137" s="1837">
        <v>45375</v>
      </c>
      <c r="F1137" s="1838" t="s">
        <v>6495</v>
      </c>
      <c r="G1137" s="1838">
        <v>5</v>
      </c>
      <c r="H1137" s="1839" t="s">
        <v>309</v>
      </c>
      <c r="I1137" s="1907"/>
      <c r="J1137" s="93"/>
    </row>
    <row r="1138" spans="1:20">
      <c r="A1138" s="1835">
        <v>2024</v>
      </c>
      <c r="B1138" s="1826"/>
      <c r="C1138" s="1836"/>
      <c r="D1138" s="1826"/>
      <c r="E1138" s="1837"/>
      <c r="F1138" s="1838"/>
      <c r="G1138" s="1838">
        <v>20</v>
      </c>
      <c r="H1138" s="1839"/>
      <c r="I1138" s="1757" t="s">
        <v>6811</v>
      </c>
      <c r="J1138" s="93"/>
    </row>
    <row r="1139" spans="1:20">
      <c r="A1139" s="2425" t="s">
        <v>46</v>
      </c>
      <c r="B1139" s="2402"/>
      <c r="C1139" s="2426" t="s">
        <v>6012</v>
      </c>
      <c r="D1139" s="2402"/>
      <c r="E1139" s="2427"/>
      <c r="F1139" s="2406"/>
      <c r="G1139" s="2406">
        <v>42</v>
      </c>
      <c r="H1139" s="2570"/>
      <c r="I1139" s="1541"/>
      <c r="J1139" s="93"/>
    </row>
    <row r="1140" spans="1:20">
      <c r="A1140" s="104"/>
      <c r="D1140" s="131"/>
      <c r="E1140" s="1673"/>
      <c r="F1140" s="87"/>
      <c r="G1140" s="133"/>
      <c r="I1140" s="1409"/>
      <c r="J1140" s="93"/>
    </row>
    <row r="1141" spans="1:20" s="188" customFormat="1">
      <c r="A1141" s="1831">
        <v>2022</v>
      </c>
      <c r="B1141" s="1827" t="s">
        <v>91</v>
      </c>
      <c r="C1141" s="1827" t="s">
        <v>92</v>
      </c>
      <c r="D1141" s="1827" t="s">
        <v>5476</v>
      </c>
      <c r="E1141" s="1829">
        <v>44604</v>
      </c>
      <c r="F1141" s="1843" t="s">
        <v>5812</v>
      </c>
      <c r="G1141" s="1831">
        <v>10</v>
      </c>
      <c r="H1141" s="1832" t="s">
        <v>995</v>
      </c>
      <c r="I1141" s="1410"/>
      <c r="J1141" s="250"/>
      <c r="K1141" s="186"/>
      <c r="L1141" s="186"/>
      <c r="M1141" s="186"/>
      <c r="N1141" s="186"/>
      <c r="O1141" s="186"/>
      <c r="P1141" s="186"/>
      <c r="Q1141" s="186"/>
      <c r="R1141" s="186"/>
      <c r="S1141" s="186"/>
      <c r="T1141" s="186"/>
    </row>
    <row r="1142" spans="1:20" s="188" customFormat="1">
      <c r="A1142" s="1831">
        <v>2022</v>
      </c>
      <c r="B1142" s="1827" t="s">
        <v>91</v>
      </c>
      <c r="C1142" s="1827" t="s">
        <v>92</v>
      </c>
      <c r="D1142" s="1827" t="s">
        <v>5476</v>
      </c>
      <c r="E1142" s="1829">
        <v>44604</v>
      </c>
      <c r="F1142" s="1843" t="s">
        <v>5812</v>
      </c>
      <c r="G1142" s="1831">
        <v>0</v>
      </c>
      <c r="H1142" s="1832" t="s">
        <v>670</v>
      </c>
      <c r="I1142" s="1409"/>
      <c r="J1142" s="250"/>
      <c r="K1142" s="186"/>
      <c r="L1142" s="186"/>
      <c r="M1142" s="186"/>
      <c r="N1142" s="186"/>
      <c r="O1142" s="186"/>
      <c r="P1142" s="186"/>
      <c r="Q1142" s="186"/>
      <c r="R1142" s="186"/>
      <c r="S1142" s="186"/>
      <c r="T1142" s="186"/>
    </row>
    <row r="1143" spans="1:20" s="188" customFormat="1">
      <c r="A1143" s="1831">
        <v>2022</v>
      </c>
      <c r="B1143" s="1827" t="s">
        <v>91</v>
      </c>
      <c r="C1143" s="1827" t="s">
        <v>92</v>
      </c>
      <c r="D1143" s="1827" t="s">
        <v>252</v>
      </c>
      <c r="E1143" s="1829">
        <v>44626</v>
      </c>
      <c r="F1143" s="1843" t="s">
        <v>5930</v>
      </c>
      <c r="G1143" s="1831">
        <v>7</v>
      </c>
      <c r="H1143" s="1832" t="s">
        <v>5839</v>
      </c>
      <c r="I1143" s="1409"/>
      <c r="J1143" s="250"/>
      <c r="K1143" s="186"/>
      <c r="L1143" s="186"/>
      <c r="M1143" s="186"/>
      <c r="N1143" s="186"/>
      <c r="O1143" s="186"/>
      <c r="P1143" s="186"/>
      <c r="Q1143" s="186"/>
      <c r="R1143" s="186"/>
      <c r="S1143" s="186"/>
      <c r="T1143" s="186"/>
    </row>
    <row r="1144" spans="1:20" s="188" customFormat="1">
      <c r="A1144" s="1831">
        <v>2022</v>
      </c>
      <c r="B1144" s="1827" t="s">
        <v>91</v>
      </c>
      <c r="C1144" s="1827" t="s">
        <v>92</v>
      </c>
      <c r="D1144" s="1827" t="s">
        <v>252</v>
      </c>
      <c r="E1144" s="1829">
        <v>44626</v>
      </c>
      <c r="F1144" s="1843" t="s">
        <v>5947</v>
      </c>
      <c r="G1144" s="1831">
        <v>10</v>
      </c>
      <c r="H1144" s="1832" t="s">
        <v>5855</v>
      </c>
      <c r="I1144" s="1409"/>
      <c r="J1144" s="250"/>
      <c r="K1144" s="186"/>
      <c r="L1144" s="186"/>
      <c r="M1144" s="186"/>
      <c r="N1144" s="186"/>
      <c r="O1144" s="186"/>
      <c r="P1144" s="186"/>
      <c r="Q1144" s="186"/>
      <c r="R1144" s="186"/>
      <c r="S1144" s="186"/>
      <c r="T1144" s="186"/>
    </row>
    <row r="1145" spans="1:20" s="188" customFormat="1">
      <c r="A1145" s="1831">
        <v>2022</v>
      </c>
      <c r="B1145" s="1827" t="s">
        <v>91</v>
      </c>
      <c r="C1145" s="1827" t="s">
        <v>92</v>
      </c>
      <c r="D1145" s="1827" t="s">
        <v>252</v>
      </c>
      <c r="E1145" s="1829">
        <v>44626</v>
      </c>
      <c r="F1145" s="1843" t="s">
        <v>5964</v>
      </c>
      <c r="G1145" s="1831">
        <v>3</v>
      </c>
      <c r="H1145" s="1832" t="s">
        <v>5872</v>
      </c>
      <c r="I1145" s="1409"/>
      <c r="J1145" s="250"/>
      <c r="K1145" s="186"/>
      <c r="L1145" s="186"/>
      <c r="M1145" s="186"/>
      <c r="N1145" s="186"/>
      <c r="O1145" s="186"/>
      <c r="P1145" s="186"/>
      <c r="Q1145" s="186"/>
      <c r="R1145" s="186"/>
      <c r="S1145" s="186"/>
      <c r="T1145" s="186"/>
    </row>
    <row r="1146" spans="1:20" s="188" customFormat="1">
      <c r="A1146" s="1831">
        <v>2022</v>
      </c>
      <c r="B1146" s="1827" t="s">
        <v>91</v>
      </c>
      <c r="C1146" s="1827" t="s">
        <v>92</v>
      </c>
      <c r="D1146" s="1827" t="s">
        <v>252</v>
      </c>
      <c r="E1146" s="1829">
        <v>44626</v>
      </c>
      <c r="F1146" s="1843" t="s">
        <v>5812</v>
      </c>
      <c r="G1146" s="1831">
        <v>10</v>
      </c>
      <c r="H1146" s="1832" t="s">
        <v>5873</v>
      </c>
      <c r="I1146" s="1409"/>
      <c r="J1146" s="250"/>
      <c r="K1146" s="186"/>
      <c r="L1146" s="186"/>
      <c r="M1146" s="186"/>
      <c r="N1146" s="186"/>
      <c r="O1146" s="186"/>
      <c r="P1146" s="186"/>
      <c r="Q1146" s="186"/>
      <c r="R1146" s="186"/>
      <c r="S1146" s="186"/>
      <c r="T1146" s="186"/>
    </row>
    <row r="1147" spans="1:20" s="188" customFormat="1">
      <c r="A1147" s="1831">
        <v>2022</v>
      </c>
      <c r="B1147" s="1827" t="s">
        <v>91</v>
      </c>
      <c r="C1147" s="1827" t="s">
        <v>92</v>
      </c>
      <c r="D1147" s="1827" t="s">
        <v>252</v>
      </c>
      <c r="E1147" s="1829">
        <v>44626</v>
      </c>
      <c r="F1147" s="1843" t="s">
        <v>5970</v>
      </c>
      <c r="G1147" s="1831">
        <v>10</v>
      </c>
      <c r="H1147" s="1832" t="s">
        <v>5879</v>
      </c>
      <c r="I1147" s="1409"/>
      <c r="J1147" s="250"/>
      <c r="K1147" s="186"/>
      <c r="L1147" s="186"/>
      <c r="M1147" s="186"/>
      <c r="N1147" s="186"/>
      <c r="O1147" s="186"/>
      <c r="P1147" s="186"/>
      <c r="Q1147" s="186"/>
      <c r="R1147" s="186"/>
      <c r="S1147" s="186"/>
      <c r="T1147" s="186"/>
    </row>
    <row r="1148" spans="1:20" s="188" customFormat="1">
      <c r="A1148" s="1831">
        <v>2022</v>
      </c>
      <c r="B1148" s="1827" t="s">
        <v>91</v>
      </c>
      <c r="C1148" s="1827" t="s">
        <v>92</v>
      </c>
      <c r="D1148" s="1827" t="s">
        <v>252</v>
      </c>
      <c r="E1148" s="1829">
        <v>44626</v>
      </c>
      <c r="F1148" s="1843" t="s">
        <v>5977</v>
      </c>
      <c r="G1148" s="1831">
        <v>7</v>
      </c>
      <c r="H1148" s="1832" t="s">
        <v>5887</v>
      </c>
      <c r="I1148" s="1409"/>
      <c r="J1148" s="250"/>
      <c r="K1148" s="186"/>
      <c r="L1148" s="186"/>
      <c r="M1148" s="186"/>
      <c r="N1148" s="186"/>
      <c r="O1148" s="186"/>
      <c r="P1148" s="186"/>
      <c r="Q1148" s="186"/>
      <c r="R1148" s="186"/>
      <c r="S1148" s="186"/>
      <c r="T1148" s="186"/>
    </row>
    <row r="1149" spans="1:20" s="188" customFormat="1">
      <c r="A1149" s="1831">
        <v>2022</v>
      </c>
      <c r="B1149" s="1827" t="s">
        <v>91</v>
      </c>
      <c r="C1149" s="1827" t="s">
        <v>92</v>
      </c>
      <c r="D1149" s="1827" t="s">
        <v>252</v>
      </c>
      <c r="E1149" s="1829">
        <v>44626</v>
      </c>
      <c r="F1149" s="1843" t="s">
        <v>5993</v>
      </c>
      <c r="G1149" s="1831">
        <v>7</v>
      </c>
      <c r="H1149" s="1832" t="s">
        <v>5903</v>
      </c>
      <c r="I1149" s="1409"/>
      <c r="J1149" s="250"/>
      <c r="K1149" s="186"/>
      <c r="L1149" s="186"/>
      <c r="M1149" s="186"/>
      <c r="N1149" s="186"/>
      <c r="O1149" s="186"/>
      <c r="P1149" s="186"/>
      <c r="Q1149" s="186"/>
      <c r="R1149" s="186"/>
      <c r="S1149" s="186"/>
      <c r="T1149" s="186"/>
    </row>
    <row r="1150" spans="1:20" s="188" customFormat="1">
      <c r="A1150" s="1831">
        <v>2022</v>
      </c>
      <c r="B1150" s="1827" t="s">
        <v>91</v>
      </c>
      <c r="C1150" s="1827" t="s">
        <v>92</v>
      </c>
      <c r="D1150" s="1827" t="s">
        <v>5683</v>
      </c>
      <c r="E1150" s="1829">
        <v>44703</v>
      </c>
      <c r="F1150" s="1843" t="s">
        <v>6214</v>
      </c>
      <c r="G1150" s="1831">
        <v>7</v>
      </c>
      <c r="H1150" s="1832" t="s">
        <v>6075</v>
      </c>
      <c r="I1150" s="1409"/>
      <c r="J1150" s="250"/>
      <c r="K1150" s="186"/>
      <c r="L1150" s="186"/>
      <c r="M1150" s="186"/>
      <c r="N1150" s="186"/>
      <c r="O1150" s="186"/>
      <c r="P1150" s="186"/>
      <c r="Q1150" s="186"/>
      <c r="R1150" s="186"/>
      <c r="S1150" s="186"/>
      <c r="T1150" s="186"/>
    </row>
    <row r="1151" spans="1:20" s="188" customFormat="1">
      <c r="A1151" s="1831">
        <v>2022</v>
      </c>
      <c r="B1151" s="1827" t="s">
        <v>91</v>
      </c>
      <c r="C1151" s="1827" t="s">
        <v>92</v>
      </c>
      <c r="D1151" s="1827" t="s">
        <v>5683</v>
      </c>
      <c r="E1151" s="1829">
        <v>44703</v>
      </c>
      <c r="F1151" s="1843" t="s">
        <v>6216</v>
      </c>
      <c r="G1151" s="1831">
        <v>10</v>
      </c>
      <c r="H1151" s="1832" t="s">
        <v>6091</v>
      </c>
      <c r="I1151" s="1409"/>
      <c r="J1151" s="250"/>
      <c r="K1151" s="186"/>
      <c r="L1151" s="186"/>
      <c r="M1151" s="186"/>
      <c r="N1151" s="186"/>
      <c r="O1151" s="186"/>
      <c r="P1151" s="186"/>
      <c r="Q1151" s="186"/>
      <c r="R1151" s="186"/>
      <c r="S1151" s="186"/>
      <c r="T1151" s="186"/>
    </row>
    <row r="1152" spans="1:20" s="188" customFormat="1">
      <c r="A1152" s="1831">
        <v>2022</v>
      </c>
      <c r="B1152" s="1827" t="s">
        <v>91</v>
      </c>
      <c r="C1152" s="1827" t="s">
        <v>92</v>
      </c>
      <c r="D1152" s="1827" t="s">
        <v>277</v>
      </c>
      <c r="E1152" s="1829">
        <v>44815</v>
      </c>
      <c r="F1152" s="1843" t="s">
        <v>6290</v>
      </c>
      <c r="G1152" s="1831">
        <v>10</v>
      </c>
      <c r="H1152" s="1832" t="s">
        <v>1215</v>
      </c>
      <c r="I1152" s="1409"/>
      <c r="J1152" s="250"/>
      <c r="K1152" s="186"/>
      <c r="L1152" s="186"/>
      <c r="M1152" s="186"/>
      <c r="N1152" s="186"/>
      <c r="O1152" s="186"/>
      <c r="P1152" s="186"/>
      <c r="Q1152" s="186"/>
      <c r="R1152" s="186"/>
      <c r="S1152" s="186"/>
      <c r="T1152" s="186"/>
    </row>
    <row r="1153" spans="1:20" s="188" customFormat="1">
      <c r="A1153" s="1831">
        <v>2022</v>
      </c>
      <c r="B1153" s="1827" t="s">
        <v>91</v>
      </c>
      <c r="C1153" s="1827" t="s">
        <v>92</v>
      </c>
      <c r="D1153" s="1827" t="s">
        <v>277</v>
      </c>
      <c r="E1153" s="1829">
        <v>44815</v>
      </c>
      <c r="F1153" s="1843" t="s">
        <v>6291</v>
      </c>
      <c r="G1153" s="1831">
        <v>3</v>
      </c>
      <c r="H1153" s="1832" t="s">
        <v>1269</v>
      </c>
      <c r="I1153" s="1409"/>
      <c r="J1153" s="250"/>
      <c r="K1153" s="186"/>
      <c r="L1153" s="186"/>
      <c r="M1153" s="186"/>
      <c r="N1153" s="186"/>
      <c r="O1153" s="186"/>
      <c r="P1153" s="186"/>
      <c r="Q1153" s="186"/>
      <c r="R1153" s="186"/>
      <c r="S1153" s="186"/>
      <c r="T1153" s="186"/>
    </row>
    <row r="1154" spans="1:20" s="188" customFormat="1">
      <c r="A1154" s="1831">
        <v>2022</v>
      </c>
      <c r="B1154" s="1827" t="s">
        <v>91</v>
      </c>
      <c r="C1154" s="1827" t="s">
        <v>92</v>
      </c>
      <c r="D1154" s="1827" t="s">
        <v>277</v>
      </c>
      <c r="E1154" s="1829">
        <v>44815</v>
      </c>
      <c r="F1154" s="1843" t="s">
        <v>6292</v>
      </c>
      <c r="G1154" s="1831">
        <v>10</v>
      </c>
      <c r="H1154" s="1832" t="s">
        <v>284</v>
      </c>
      <c r="I1154" s="1409"/>
      <c r="J1154" s="250"/>
      <c r="K1154" s="186"/>
      <c r="L1154" s="186"/>
      <c r="M1154" s="186"/>
      <c r="N1154" s="186"/>
      <c r="O1154" s="186"/>
      <c r="P1154" s="186"/>
      <c r="Q1154" s="186"/>
      <c r="R1154" s="186"/>
      <c r="S1154" s="186"/>
      <c r="T1154" s="186"/>
    </row>
    <row r="1155" spans="1:20" s="188" customFormat="1">
      <c r="A1155" s="1831">
        <v>2022</v>
      </c>
      <c r="B1155" s="1827" t="s">
        <v>91</v>
      </c>
      <c r="C1155" s="1827" t="s">
        <v>92</v>
      </c>
      <c r="D1155" s="1827" t="s">
        <v>277</v>
      </c>
      <c r="E1155" s="1829">
        <v>44815</v>
      </c>
      <c r="F1155" s="1843" t="s">
        <v>6293</v>
      </c>
      <c r="G1155" s="1831">
        <v>10</v>
      </c>
      <c r="H1155" s="1832" t="s">
        <v>1105</v>
      </c>
      <c r="I1155" s="1409"/>
      <c r="J1155" s="250"/>
      <c r="K1155" s="186"/>
      <c r="L1155" s="186"/>
      <c r="M1155" s="186"/>
      <c r="N1155" s="186"/>
      <c r="O1155" s="186"/>
      <c r="P1155" s="186"/>
      <c r="Q1155" s="186"/>
      <c r="R1155" s="186"/>
      <c r="S1155" s="186"/>
      <c r="T1155" s="186"/>
    </row>
    <row r="1156" spans="1:20" s="188" customFormat="1">
      <c r="A1156" s="1831">
        <v>2022</v>
      </c>
      <c r="B1156" s="1827" t="s">
        <v>91</v>
      </c>
      <c r="C1156" s="1827" t="s">
        <v>92</v>
      </c>
      <c r="D1156" s="1827" t="s">
        <v>277</v>
      </c>
      <c r="E1156" s="1829">
        <v>44815</v>
      </c>
      <c r="F1156" s="1843" t="s">
        <v>6294</v>
      </c>
      <c r="G1156" s="1831">
        <v>3</v>
      </c>
      <c r="H1156" s="1832" t="s">
        <v>716</v>
      </c>
      <c r="I1156" s="1409"/>
      <c r="J1156" s="250"/>
      <c r="K1156" s="186"/>
      <c r="L1156" s="186"/>
      <c r="M1156" s="186"/>
      <c r="N1156" s="186"/>
      <c r="O1156" s="186"/>
      <c r="P1156" s="186"/>
      <c r="Q1156" s="186"/>
      <c r="R1156" s="186"/>
      <c r="S1156" s="186"/>
      <c r="T1156" s="186"/>
    </row>
    <row r="1157" spans="1:20" s="188" customFormat="1">
      <c r="A1157" s="1831">
        <v>2022</v>
      </c>
      <c r="B1157" s="1827" t="s">
        <v>91</v>
      </c>
      <c r="C1157" s="1827" t="s">
        <v>92</v>
      </c>
      <c r="D1157" s="1827" t="s">
        <v>277</v>
      </c>
      <c r="E1157" s="1829">
        <v>44815</v>
      </c>
      <c r="F1157" s="1843" t="s">
        <v>6295</v>
      </c>
      <c r="G1157" s="1831">
        <v>10</v>
      </c>
      <c r="H1157" s="1832" t="s">
        <v>286</v>
      </c>
      <c r="I1157" s="1409"/>
      <c r="J1157" s="250"/>
      <c r="K1157" s="186"/>
      <c r="L1157" s="186"/>
      <c r="M1157" s="186"/>
      <c r="N1157" s="186"/>
      <c r="O1157" s="186"/>
      <c r="P1157" s="186"/>
      <c r="Q1157" s="186"/>
      <c r="R1157" s="186"/>
      <c r="S1157" s="186"/>
      <c r="T1157" s="186"/>
    </row>
    <row r="1158" spans="1:20" s="188" customFormat="1">
      <c r="A1158" s="1831">
        <v>2022</v>
      </c>
      <c r="B1158" s="1827" t="s">
        <v>91</v>
      </c>
      <c r="C1158" s="1827" t="s">
        <v>92</v>
      </c>
      <c r="D1158" s="1827" t="s">
        <v>277</v>
      </c>
      <c r="E1158" s="1829">
        <v>44815</v>
      </c>
      <c r="F1158" s="1843" t="s">
        <v>6296</v>
      </c>
      <c r="G1158" s="1831">
        <v>7</v>
      </c>
      <c r="H1158" s="1832" t="s">
        <v>1047</v>
      </c>
      <c r="I1158" s="1409"/>
      <c r="J1158" s="250"/>
      <c r="K1158" s="186"/>
      <c r="L1158" s="186"/>
      <c r="M1158" s="186"/>
      <c r="N1158" s="186"/>
      <c r="O1158" s="186"/>
      <c r="P1158" s="186"/>
      <c r="Q1158" s="186"/>
      <c r="R1158" s="186"/>
      <c r="S1158" s="186"/>
      <c r="T1158" s="186"/>
    </row>
    <row r="1159" spans="1:20" s="188" customFormat="1">
      <c r="A1159" s="1831">
        <v>2022</v>
      </c>
      <c r="B1159" s="1827"/>
      <c r="C1159" s="1827"/>
      <c r="D1159" s="1827"/>
      <c r="E1159" s="1829"/>
      <c r="F1159" s="1843"/>
      <c r="G1159" s="1831">
        <v>134</v>
      </c>
      <c r="H1159" s="1832"/>
      <c r="I1159" s="1410"/>
      <c r="J1159" s="250"/>
      <c r="K1159" s="186"/>
      <c r="L1159" s="186"/>
      <c r="M1159" s="186"/>
      <c r="N1159" s="186"/>
      <c r="O1159" s="186"/>
      <c r="P1159" s="186"/>
      <c r="Q1159" s="186"/>
      <c r="R1159" s="186"/>
      <c r="S1159" s="186"/>
      <c r="T1159" s="186"/>
    </row>
    <row r="1160" spans="1:20" s="188" customFormat="1">
      <c r="A1160" s="2017">
        <v>2023</v>
      </c>
      <c r="B1160" s="2014" t="s">
        <v>91</v>
      </c>
      <c r="C1160" s="2014" t="s">
        <v>92</v>
      </c>
      <c r="D1160" s="2014" t="s">
        <v>252</v>
      </c>
      <c r="E1160" s="2016">
        <v>44990</v>
      </c>
      <c r="F1160" s="2021" t="s">
        <v>6435</v>
      </c>
      <c r="G1160" s="2017">
        <v>10</v>
      </c>
      <c r="H1160" s="2018" t="s">
        <v>5838</v>
      </c>
      <c r="I1160" s="1410"/>
      <c r="J1160" s="250"/>
      <c r="K1160" s="186"/>
      <c r="L1160" s="186"/>
      <c r="M1160" s="186"/>
      <c r="N1160" s="186"/>
      <c r="O1160" s="186"/>
      <c r="P1160" s="186"/>
      <c r="Q1160" s="186"/>
      <c r="R1160" s="186"/>
      <c r="S1160" s="186"/>
      <c r="T1160" s="186"/>
    </row>
    <row r="1161" spans="1:20" s="188" customFormat="1">
      <c r="A1161" s="2017">
        <v>2023</v>
      </c>
      <c r="B1161" s="2014" t="s">
        <v>91</v>
      </c>
      <c r="C1161" s="2014" t="s">
        <v>92</v>
      </c>
      <c r="D1161" s="2014" t="s">
        <v>252</v>
      </c>
      <c r="E1161" s="2016">
        <v>44990</v>
      </c>
      <c r="F1161" s="2021" t="s">
        <v>5947</v>
      </c>
      <c r="G1161" s="2017">
        <v>10</v>
      </c>
      <c r="H1161" s="2018" t="s">
        <v>5855</v>
      </c>
      <c r="I1161" s="1410"/>
      <c r="J1161" s="250"/>
      <c r="K1161" s="186"/>
      <c r="L1161" s="186"/>
      <c r="M1161" s="186"/>
      <c r="N1161" s="186"/>
      <c r="O1161" s="186"/>
      <c r="P1161" s="186"/>
      <c r="Q1161" s="186"/>
      <c r="R1161" s="186"/>
      <c r="S1161" s="186"/>
      <c r="T1161" s="186"/>
    </row>
    <row r="1162" spans="1:20" s="188" customFormat="1">
      <c r="A1162" s="2017">
        <v>2023</v>
      </c>
      <c r="B1162" s="2014" t="s">
        <v>91</v>
      </c>
      <c r="C1162" s="2014" t="s">
        <v>92</v>
      </c>
      <c r="D1162" s="2014" t="s">
        <v>252</v>
      </c>
      <c r="E1162" s="2016">
        <v>44990</v>
      </c>
      <c r="F1162" s="2021" t="s">
        <v>5812</v>
      </c>
      <c r="G1162" s="2017">
        <v>10</v>
      </c>
      <c r="H1162" s="2018" t="s">
        <v>5873</v>
      </c>
      <c r="I1162" s="1410"/>
      <c r="J1162" s="250"/>
      <c r="K1162" s="186"/>
      <c r="L1162" s="186"/>
      <c r="M1162" s="186"/>
      <c r="N1162" s="186"/>
      <c r="O1162" s="186"/>
      <c r="P1162" s="186"/>
      <c r="Q1162" s="186"/>
      <c r="R1162" s="186"/>
      <c r="S1162" s="186"/>
      <c r="T1162" s="186"/>
    </row>
    <row r="1163" spans="1:20" s="188" customFormat="1">
      <c r="A1163" s="2017">
        <v>2023</v>
      </c>
      <c r="B1163" s="2014" t="s">
        <v>91</v>
      </c>
      <c r="C1163" s="2014" t="s">
        <v>92</v>
      </c>
      <c r="D1163" s="2014" t="s">
        <v>252</v>
      </c>
      <c r="E1163" s="2016">
        <v>44990</v>
      </c>
      <c r="F1163" s="2021" t="s">
        <v>6436</v>
      </c>
      <c r="G1163" s="2017">
        <v>7</v>
      </c>
      <c r="H1163" s="2018" t="s">
        <v>5874</v>
      </c>
      <c r="I1163" s="1410"/>
      <c r="J1163" s="250"/>
      <c r="K1163" s="186"/>
      <c r="L1163" s="186"/>
      <c r="M1163" s="186"/>
      <c r="N1163" s="186"/>
      <c r="O1163" s="186"/>
      <c r="P1163" s="186"/>
      <c r="Q1163" s="186"/>
      <c r="R1163" s="186"/>
      <c r="S1163" s="186"/>
      <c r="T1163" s="186"/>
    </row>
    <row r="1164" spans="1:20" s="188" customFormat="1">
      <c r="A1164" s="2017">
        <v>2023</v>
      </c>
      <c r="B1164" s="2014" t="s">
        <v>91</v>
      </c>
      <c r="C1164" s="2014" t="s">
        <v>92</v>
      </c>
      <c r="D1164" s="2014" t="s">
        <v>252</v>
      </c>
      <c r="E1164" s="2016">
        <v>44990</v>
      </c>
      <c r="F1164" s="2021" t="s">
        <v>6437</v>
      </c>
      <c r="G1164" s="2017">
        <v>7</v>
      </c>
      <c r="H1164" s="2018" t="s">
        <v>5878</v>
      </c>
      <c r="I1164" s="1410"/>
      <c r="J1164" s="250"/>
      <c r="K1164" s="186"/>
      <c r="L1164" s="186"/>
      <c r="M1164" s="186"/>
      <c r="N1164" s="186"/>
      <c r="O1164" s="186"/>
      <c r="P1164" s="186"/>
      <c r="Q1164" s="186"/>
      <c r="R1164" s="186"/>
      <c r="S1164" s="186"/>
      <c r="T1164" s="186"/>
    </row>
    <row r="1165" spans="1:20" s="188" customFormat="1">
      <c r="A1165" s="2017">
        <v>2023</v>
      </c>
      <c r="B1165" s="2014" t="s">
        <v>91</v>
      </c>
      <c r="C1165" s="2014" t="s">
        <v>92</v>
      </c>
      <c r="D1165" s="2014" t="s">
        <v>252</v>
      </c>
      <c r="E1165" s="2016">
        <v>44990</v>
      </c>
      <c r="F1165" s="2021" t="s">
        <v>5977</v>
      </c>
      <c r="G1165" s="2017">
        <v>3</v>
      </c>
      <c r="H1165" s="2018" t="s">
        <v>5888</v>
      </c>
      <c r="I1165" s="1410"/>
      <c r="J1165" s="250"/>
      <c r="K1165" s="186"/>
      <c r="L1165" s="186"/>
      <c r="M1165" s="186"/>
      <c r="N1165" s="186"/>
      <c r="O1165" s="186"/>
      <c r="P1165" s="186"/>
      <c r="Q1165" s="186"/>
      <c r="R1165" s="186"/>
      <c r="S1165" s="186"/>
      <c r="T1165" s="186"/>
    </row>
    <row r="1166" spans="1:20" s="188" customFormat="1">
      <c r="A1166" s="2017">
        <v>2023</v>
      </c>
      <c r="B1166" s="2014" t="s">
        <v>91</v>
      </c>
      <c r="C1166" s="2014" t="s">
        <v>92</v>
      </c>
      <c r="D1166" s="2014" t="s">
        <v>5683</v>
      </c>
      <c r="E1166" s="2016">
        <v>45074</v>
      </c>
      <c r="F1166" s="2021" t="s">
        <v>6532</v>
      </c>
      <c r="G1166" s="2017">
        <v>7</v>
      </c>
      <c r="H1166" s="2018" t="s">
        <v>6079</v>
      </c>
      <c r="I1166" s="1410"/>
      <c r="J1166" s="250"/>
      <c r="K1166" s="186"/>
      <c r="L1166" s="186"/>
      <c r="M1166" s="186"/>
      <c r="N1166" s="186"/>
      <c r="O1166" s="186"/>
      <c r="P1166" s="186"/>
      <c r="Q1166" s="186"/>
      <c r="R1166" s="186"/>
      <c r="S1166" s="186"/>
      <c r="T1166" s="186"/>
    </row>
    <row r="1167" spans="1:20" s="188" customFormat="1">
      <c r="A1167" s="2017">
        <v>2023</v>
      </c>
      <c r="B1167" s="2014" t="s">
        <v>91</v>
      </c>
      <c r="C1167" s="2014" t="s">
        <v>92</v>
      </c>
      <c r="D1167" s="2014" t="s">
        <v>5683</v>
      </c>
      <c r="E1167" s="2016">
        <v>45074</v>
      </c>
      <c r="F1167" s="2021" t="s">
        <v>6533</v>
      </c>
      <c r="G1167" s="2017">
        <v>10</v>
      </c>
      <c r="H1167" s="2018" t="s">
        <v>6083</v>
      </c>
      <c r="I1167" s="1410"/>
      <c r="J1167" s="250"/>
      <c r="K1167" s="186"/>
      <c r="L1167" s="186"/>
      <c r="M1167" s="186"/>
      <c r="N1167" s="186"/>
      <c r="O1167" s="186"/>
      <c r="P1167" s="186"/>
      <c r="Q1167" s="186"/>
      <c r="R1167" s="186"/>
      <c r="S1167" s="186"/>
      <c r="T1167" s="186"/>
    </row>
    <row r="1168" spans="1:20" s="188" customFormat="1">
      <c r="A1168" s="2017">
        <v>2023</v>
      </c>
      <c r="B1168" s="2014" t="s">
        <v>91</v>
      </c>
      <c r="C1168" s="2014" t="s">
        <v>92</v>
      </c>
      <c r="D1168" s="2014" t="s">
        <v>5683</v>
      </c>
      <c r="E1168" s="2016">
        <v>45074</v>
      </c>
      <c r="F1168" s="2021" t="s">
        <v>6294</v>
      </c>
      <c r="G1168" s="2017">
        <v>10</v>
      </c>
      <c r="H1168" s="2018" t="s">
        <v>6091</v>
      </c>
      <c r="I1168" s="1410"/>
      <c r="J1168" s="250"/>
      <c r="K1168" s="186"/>
      <c r="L1168" s="186"/>
      <c r="M1168" s="186"/>
      <c r="N1168" s="186"/>
      <c r="O1168" s="186"/>
      <c r="P1168" s="186"/>
      <c r="Q1168" s="186"/>
      <c r="R1168" s="186"/>
      <c r="S1168" s="186"/>
      <c r="T1168" s="186"/>
    </row>
    <row r="1169" spans="1:20" s="188" customFormat="1">
      <c r="A1169" s="2017">
        <v>2023</v>
      </c>
      <c r="B1169" s="2014" t="s">
        <v>91</v>
      </c>
      <c r="C1169" s="2014" t="s">
        <v>92</v>
      </c>
      <c r="D1169" s="2014" t="s">
        <v>5683</v>
      </c>
      <c r="E1169" s="2016">
        <v>45074</v>
      </c>
      <c r="F1169" s="2021" t="s">
        <v>6534</v>
      </c>
      <c r="G1169" s="2017">
        <v>7</v>
      </c>
      <c r="H1169" s="2018" t="s">
        <v>6092</v>
      </c>
      <c r="I1169" s="1410"/>
      <c r="J1169" s="250"/>
      <c r="K1169" s="186"/>
      <c r="L1169" s="186"/>
      <c r="M1169" s="186"/>
      <c r="N1169" s="186"/>
      <c r="O1169" s="186"/>
      <c r="P1169" s="186"/>
      <c r="Q1169" s="186"/>
      <c r="R1169" s="186"/>
      <c r="S1169" s="186"/>
      <c r="T1169" s="186"/>
    </row>
    <row r="1170" spans="1:20" s="188" customFormat="1">
      <c r="A1170" s="2017">
        <v>2023</v>
      </c>
      <c r="B1170" s="2014" t="s">
        <v>91</v>
      </c>
      <c r="C1170" s="2014" t="s">
        <v>92</v>
      </c>
      <c r="D1170" s="2014" t="s">
        <v>5683</v>
      </c>
      <c r="E1170" s="2016">
        <v>45074</v>
      </c>
      <c r="F1170" s="2021" t="s">
        <v>6295</v>
      </c>
      <c r="G1170" s="2017">
        <v>7</v>
      </c>
      <c r="H1170" s="2018" t="s">
        <v>6095</v>
      </c>
      <c r="I1170" s="1410"/>
      <c r="J1170" s="250"/>
      <c r="K1170" s="186"/>
      <c r="L1170" s="186"/>
      <c r="M1170" s="186"/>
      <c r="N1170" s="186"/>
      <c r="O1170" s="186"/>
      <c r="P1170" s="186"/>
      <c r="Q1170" s="186"/>
      <c r="R1170" s="186"/>
      <c r="S1170" s="186"/>
      <c r="T1170" s="186"/>
    </row>
    <row r="1171" spans="1:20" s="188" customFormat="1">
      <c r="A1171" s="2017">
        <v>2023</v>
      </c>
      <c r="B1171" s="2014" t="s">
        <v>91</v>
      </c>
      <c r="C1171" s="2014" t="s">
        <v>92</v>
      </c>
      <c r="D1171" s="2014" t="s">
        <v>5683</v>
      </c>
      <c r="E1171" s="2016">
        <v>45074</v>
      </c>
      <c r="F1171" s="2021" t="s">
        <v>6535</v>
      </c>
      <c r="G1171" s="2017">
        <v>3</v>
      </c>
      <c r="H1171" s="2018" t="s">
        <v>6111</v>
      </c>
      <c r="I1171" s="1410"/>
      <c r="J1171" s="250"/>
      <c r="K1171" s="186"/>
      <c r="L1171" s="186"/>
      <c r="M1171" s="186"/>
      <c r="N1171" s="186"/>
      <c r="O1171" s="186"/>
      <c r="P1171" s="186"/>
      <c r="Q1171" s="186"/>
      <c r="R1171" s="186"/>
      <c r="S1171" s="186"/>
      <c r="T1171" s="186"/>
    </row>
    <row r="1172" spans="1:20" s="188" customFormat="1">
      <c r="A1172" s="2017">
        <v>2023</v>
      </c>
      <c r="B1172" s="2014" t="s">
        <v>91</v>
      </c>
      <c r="C1172" s="2014" t="s">
        <v>92</v>
      </c>
      <c r="D1172" s="2014" t="s">
        <v>6589</v>
      </c>
      <c r="E1172" s="2016">
        <v>45081</v>
      </c>
      <c r="F1172" s="2021" t="s">
        <v>6294</v>
      </c>
      <c r="G1172" s="2017">
        <v>15</v>
      </c>
      <c r="H1172" s="2018" t="s">
        <v>6605</v>
      </c>
      <c r="I1172" s="1410"/>
      <c r="J1172" s="250"/>
      <c r="K1172" s="186"/>
      <c r="L1172" s="186"/>
      <c r="M1172" s="186"/>
      <c r="N1172" s="186"/>
      <c r="O1172" s="186"/>
      <c r="P1172" s="186"/>
      <c r="Q1172" s="186"/>
      <c r="R1172" s="186"/>
      <c r="S1172" s="186"/>
      <c r="T1172" s="186"/>
    </row>
    <row r="1173" spans="1:20" s="188" customFormat="1">
      <c r="A1173" s="2017">
        <v>2023</v>
      </c>
      <c r="B1173" s="2014" t="s">
        <v>91</v>
      </c>
      <c r="C1173" s="2014" t="s">
        <v>92</v>
      </c>
      <c r="D1173" s="2014" t="s">
        <v>6589</v>
      </c>
      <c r="E1173" s="2016">
        <v>45081</v>
      </c>
      <c r="F1173" s="2021" t="s">
        <v>6295</v>
      </c>
      <c r="G1173" s="2017">
        <v>10</v>
      </c>
      <c r="H1173" s="2018" t="s">
        <v>6203</v>
      </c>
      <c r="I1173" s="1410"/>
      <c r="J1173" s="250"/>
      <c r="K1173" s="186"/>
      <c r="L1173" s="186"/>
      <c r="M1173" s="186"/>
      <c r="N1173" s="186"/>
      <c r="O1173" s="186"/>
      <c r="P1173" s="186"/>
      <c r="Q1173" s="186"/>
      <c r="R1173" s="186"/>
      <c r="S1173" s="186"/>
      <c r="T1173" s="186"/>
    </row>
    <row r="1174" spans="1:20" s="188" customFormat="1">
      <c r="A1174" s="2017">
        <v>2023</v>
      </c>
      <c r="B1174" s="2014" t="s">
        <v>91</v>
      </c>
      <c r="C1174" s="2014" t="s">
        <v>92</v>
      </c>
      <c r="D1174" s="2014" t="s">
        <v>277</v>
      </c>
      <c r="E1174" s="2016">
        <v>45179</v>
      </c>
      <c r="F1174" s="2021" t="s">
        <v>6650</v>
      </c>
      <c r="G1174" s="2017">
        <v>7</v>
      </c>
      <c r="H1174" s="2018" t="s">
        <v>692</v>
      </c>
      <c r="I1174" s="1891"/>
      <c r="J1174" s="250"/>
      <c r="K1174" s="186"/>
      <c r="L1174" s="186"/>
      <c r="M1174" s="186"/>
      <c r="N1174" s="186"/>
      <c r="O1174" s="186"/>
      <c r="P1174" s="186"/>
      <c r="Q1174" s="186"/>
      <c r="R1174" s="186"/>
      <c r="S1174" s="186"/>
      <c r="T1174" s="186"/>
    </row>
    <row r="1175" spans="1:20" s="188" customFormat="1">
      <c r="A1175" s="2017">
        <v>2023</v>
      </c>
      <c r="B1175" s="2014" t="s">
        <v>91</v>
      </c>
      <c r="C1175" s="2014" t="s">
        <v>92</v>
      </c>
      <c r="D1175" s="2014" t="s">
        <v>277</v>
      </c>
      <c r="E1175" s="2016">
        <v>45179</v>
      </c>
      <c r="F1175" s="2021" t="s">
        <v>6651</v>
      </c>
      <c r="G1175" s="2017">
        <v>10</v>
      </c>
      <c r="H1175" s="2018" t="s">
        <v>1221</v>
      </c>
      <c r="I1175" s="1891"/>
      <c r="J1175" s="250"/>
      <c r="K1175" s="186"/>
      <c r="L1175" s="186"/>
      <c r="M1175" s="186"/>
      <c r="N1175" s="186"/>
      <c r="O1175" s="186"/>
      <c r="P1175" s="186"/>
      <c r="Q1175" s="186"/>
      <c r="R1175" s="186"/>
      <c r="S1175" s="186"/>
      <c r="T1175" s="186"/>
    </row>
    <row r="1176" spans="1:20" s="188" customFormat="1">
      <c r="A1176" s="2017">
        <v>2023</v>
      </c>
      <c r="B1176" s="2014" t="s">
        <v>91</v>
      </c>
      <c r="C1176" s="2014" t="s">
        <v>92</v>
      </c>
      <c r="D1176" s="2014" t="s">
        <v>277</v>
      </c>
      <c r="E1176" s="2016">
        <v>45179</v>
      </c>
      <c r="F1176" s="2021" t="s">
        <v>6652</v>
      </c>
      <c r="G1176" s="2017">
        <v>10</v>
      </c>
      <c r="H1176" s="2018" t="s">
        <v>6649</v>
      </c>
      <c r="I1176" s="1891"/>
      <c r="J1176" s="250"/>
      <c r="K1176" s="186"/>
      <c r="L1176" s="186"/>
      <c r="M1176" s="186"/>
      <c r="N1176" s="186"/>
      <c r="O1176" s="186"/>
      <c r="P1176" s="186"/>
      <c r="Q1176" s="186"/>
      <c r="R1176" s="186"/>
      <c r="S1176" s="186"/>
      <c r="T1176" s="186"/>
    </row>
    <row r="1177" spans="1:20" s="188" customFormat="1">
      <c r="A1177" s="2017">
        <v>2023</v>
      </c>
      <c r="B1177" s="2014" t="s">
        <v>91</v>
      </c>
      <c r="C1177" s="2014" t="s">
        <v>92</v>
      </c>
      <c r="D1177" s="2014" t="s">
        <v>5446</v>
      </c>
      <c r="E1177" s="2016">
        <v>45255</v>
      </c>
      <c r="F1177" s="2021" t="s">
        <v>6295</v>
      </c>
      <c r="G1177" s="2017">
        <v>5</v>
      </c>
      <c r="H1177" s="2018" t="s">
        <v>5744</v>
      </c>
      <c r="I1177" s="1891"/>
      <c r="J1177" s="250"/>
      <c r="K1177" s="186"/>
      <c r="L1177" s="186"/>
      <c r="M1177" s="186"/>
      <c r="N1177" s="186"/>
      <c r="O1177" s="186"/>
      <c r="P1177" s="186"/>
      <c r="Q1177" s="186"/>
      <c r="R1177" s="186"/>
      <c r="S1177" s="186"/>
      <c r="T1177" s="186"/>
    </row>
    <row r="1178" spans="1:20" s="188" customFormat="1">
      <c r="A1178" s="2017">
        <v>2023</v>
      </c>
      <c r="B1178" s="2014" t="s">
        <v>91</v>
      </c>
      <c r="C1178" s="2014" t="s">
        <v>92</v>
      </c>
      <c r="D1178" s="2014" t="s">
        <v>5446</v>
      </c>
      <c r="E1178" s="2016">
        <v>45255</v>
      </c>
      <c r="F1178" s="2021" t="s">
        <v>6295</v>
      </c>
      <c r="G1178" s="2017">
        <v>5</v>
      </c>
      <c r="H1178" s="2018" t="s">
        <v>244</v>
      </c>
      <c r="I1178" s="1891"/>
      <c r="J1178" s="250"/>
      <c r="K1178" s="186"/>
      <c r="L1178" s="186"/>
      <c r="M1178" s="186"/>
      <c r="N1178" s="186"/>
      <c r="O1178" s="186"/>
      <c r="P1178" s="186"/>
      <c r="Q1178" s="186"/>
      <c r="R1178" s="186"/>
      <c r="S1178" s="186"/>
      <c r="T1178" s="186"/>
    </row>
    <row r="1179" spans="1:20" s="188" customFormat="1">
      <c r="A1179" s="2017">
        <v>2023</v>
      </c>
      <c r="B1179" s="2014" t="s">
        <v>91</v>
      </c>
      <c r="C1179" s="2014" t="s">
        <v>92</v>
      </c>
      <c r="D1179" s="2014" t="s">
        <v>5446</v>
      </c>
      <c r="E1179" s="2016">
        <v>45255</v>
      </c>
      <c r="F1179" s="2021" t="s">
        <v>5812</v>
      </c>
      <c r="G1179" s="2017">
        <v>0</v>
      </c>
      <c r="H1179" s="2018" t="s">
        <v>670</v>
      </c>
      <c r="I1179" s="1857" t="s">
        <v>234</v>
      </c>
      <c r="J1179" s="250"/>
      <c r="K1179" s="186"/>
      <c r="L1179" s="186"/>
      <c r="M1179" s="186"/>
      <c r="N1179" s="186"/>
      <c r="O1179" s="186"/>
      <c r="P1179" s="186"/>
      <c r="Q1179" s="186"/>
      <c r="R1179" s="186"/>
      <c r="S1179" s="186"/>
      <c r="T1179" s="186"/>
    </row>
    <row r="1180" spans="1:20" s="188" customFormat="1">
      <c r="A1180" s="2017">
        <v>2023</v>
      </c>
      <c r="B1180" s="2014" t="s">
        <v>91</v>
      </c>
      <c r="C1180" s="2014" t="s">
        <v>92</v>
      </c>
      <c r="D1180" s="2014" t="s">
        <v>5446</v>
      </c>
      <c r="E1180" s="2016">
        <v>45255</v>
      </c>
      <c r="F1180" s="2021" t="s">
        <v>6790</v>
      </c>
      <c r="G1180" s="2017">
        <v>5</v>
      </c>
      <c r="H1180" s="2018" t="s">
        <v>273</v>
      </c>
      <c r="I1180" s="1891"/>
      <c r="J1180" s="250"/>
      <c r="K1180" s="186"/>
      <c r="L1180" s="186"/>
      <c r="M1180" s="186"/>
      <c r="N1180" s="186"/>
      <c r="O1180" s="186"/>
      <c r="P1180" s="186"/>
      <c r="Q1180" s="186"/>
      <c r="R1180" s="186"/>
      <c r="S1180" s="186"/>
      <c r="T1180" s="186"/>
    </row>
    <row r="1181" spans="1:20" s="188" customFormat="1">
      <c r="A1181" s="2017">
        <v>2023</v>
      </c>
      <c r="B1181" s="2014"/>
      <c r="C1181" s="2014"/>
      <c r="D1181" s="2014"/>
      <c r="E1181" s="2016"/>
      <c r="F1181" s="2021"/>
      <c r="G1181" s="2017">
        <v>158</v>
      </c>
      <c r="H1181" s="2018"/>
      <c r="I1181" s="1891"/>
      <c r="J1181" s="250"/>
      <c r="K1181" s="186"/>
      <c r="L1181" s="186"/>
      <c r="M1181" s="186"/>
      <c r="N1181" s="186"/>
      <c r="O1181" s="186"/>
      <c r="P1181" s="186"/>
      <c r="Q1181" s="186"/>
      <c r="R1181" s="186"/>
      <c r="S1181" s="186"/>
      <c r="T1181" s="186"/>
    </row>
    <row r="1182" spans="1:20" s="188" customFormat="1">
      <c r="A1182" s="1838">
        <v>2024</v>
      </c>
      <c r="B1182" s="1826" t="s">
        <v>91</v>
      </c>
      <c r="C1182" s="1826" t="s">
        <v>92</v>
      </c>
      <c r="D1182" s="1826" t="s">
        <v>5446</v>
      </c>
      <c r="E1182" s="1837">
        <v>45325</v>
      </c>
      <c r="F1182" s="1845" t="s">
        <v>5947</v>
      </c>
      <c r="G1182" s="1838">
        <v>5</v>
      </c>
      <c r="H1182" s="1839" t="s">
        <v>995</v>
      </c>
      <c r="I1182" s="1891"/>
      <c r="J1182" s="250"/>
      <c r="K1182" s="186"/>
      <c r="L1182" s="186"/>
      <c r="M1182" s="186"/>
      <c r="N1182" s="186"/>
      <c r="O1182" s="186"/>
      <c r="P1182" s="186"/>
      <c r="Q1182" s="186"/>
      <c r="R1182" s="186"/>
      <c r="S1182" s="186"/>
      <c r="T1182" s="186"/>
    </row>
    <row r="1183" spans="1:20" s="188" customFormat="1">
      <c r="A1183" s="1838">
        <v>2024</v>
      </c>
      <c r="B1183" s="1826" t="s">
        <v>91</v>
      </c>
      <c r="C1183" s="1826" t="s">
        <v>92</v>
      </c>
      <c r="D1183" s="1826" t="s">
        <v>5446</v>
      </c>
      <c r="E1183" s="1837">
        <v>45325</v>
      </c>
      <c r="F1183" s="1845" t="s">
        <v>5947</v>
      </c>
      <c r="G1183" s="1838">
        <v>5</v>
      </c>
      <c r="H1183" s="1839" t="s">
        <v>670</v>
      </c>
      <c r="I1183" s="1891"/>
      <c r="J1183" s="250"/>
      <c r="K1183" s="186"/>
      <c r="L1183" s="186"/>
      <c r="M1183" s="186"/>
      <c r="N1183" s="186"/>
      <c r="O1183" s="186"/>
      <c r="P1183" s="186"/>
      <c r="Q1183" s="186"/>
      <c r="R1183" s="186"/>
      <c r="S1183" s="186"/>
      <c r="T1183" s="186"/>
    </row>
    <row r="1184" spans="1:20" s="188" customFormat="1">
      <c r="A1184" s="1838">
        <v>2024</v>
      </c>
      <c r="B1184" s="1826" t="s">
        <v>91</v>
      </c>
      <c r="C1184" s="1826" t="s">
        <v>92</v>
      </c>
      <c r="D1184" s="1826" t="s">
        <v>406</v>
      </c>
      <c r="E1184" s="1837">
        <v>45340</v>
      </c>
      <c r="F1184" s="1845" t="s">
        <v>6290</v>
      </c>
      <c r="G1184" s="1838">
        <v>5</v>
      </c>
      <c r="H1184" s="1839" t="s">
        <v>995</v>
      </c>
      <c r="I1184" s="1891"/>
      <c r="J1184" s="250"/>
      <c r="K1184" s="186"/>
      <c r="L1184" s="186"/>
      <c r="M1184" s="186"/>
      <c r="N1184" s="186"/>
      <c r="O1184" s="186"/>
      <c r="P1184" s="186"/>
      <c r="Q1184" s="186"/>
      <c r="R1184" s="186"/>
      <c r="S1184" s="186"/>
      <c r="T1184" s="186"/>
    </row>
    <row r="1185" spans="1:20" s="188" customFormat="1">
      <c r="A1185" s="1838">
        <v>2024</v>
      </c>
      <c r="B1185" s="1826" t="s">
        <v>91</v>
      </c>
      <c r="C1185" s="1826" t="s">
        <v>92</v>
      </c>
      <c r="D1185" s="1826" t="s">
        <v>406</v>
      </c>
      <c r="E1185" s="1837">
        <v>45340</v>
      </c>
      <c r="F1185" s="1845" t="s">
        <v>6290</v>
      </c>
      <c r="G1185" s="1838">
        <v>5</v>
      </c>
      <c r="H1185" s="1839" t="s">
        <v>670</v>
      </c>
      <c r="I1185" s="1857"/>
      <c r="J1185" s="250"/>
      <c r="K1185" s="186"/>
      <c r="L1185" s="186"/>
      <c r="M1185" s="186"/>
      <c r="N1185" s="186"/>
      <c r="O1185" s="186"/>
      <c r="P1185" s="186"/>
      <c r="Q1185" s="186"/>
      <c r="R1185" s="186"/>
      <c r="S1185" s="186"/>
      <c r="T1185" s="186"/>
    </row>
    <row r="1186" spans="1:20" s="188" customFormat="1">
      <c r="A1186" s="1838">
        <v>2024</v>
      </c>
      <c r="B1186" s="1826" t="s">
        <v>91</v>
      </c>
      <c r="C1186" s="1826" t="s">
        <v>92</v>
      </c>
      <c r="D1186" s="1826" t="s">
        <v>252</v>
      </c>
      <c r="E1186" s="1837">
        <v>45354</v>
      </c>
      <c r="F1186" s="1845" t="s">
        <v>6843</v>
      </c>
      <c r="G1186" s="1838">
        <v>3</v>
      </c>
      <c r="H1186" s="1839" t="s">
        <v>5831</v>
      </c>
      <c r="I1186" s="1857"/>
      <c r="J1186" s="250"/>
      <c r="K1186" s="186"/>
      <c r="L1186" s="186"/>
      <c r="M1186" s="186"/>
      <c r="N1186" s="186"/>
      <c r="O1186" s="186"/>
      <c r="P1186" s="186"/>
      <c r="Q1186" s="186"/>
      <c r="R1186" s="186"/>
      <c r="S1186" s="186"/>
      <c r="T1186" s="186"/>
    </row>
    <row r="1187" spans="1:20" s="188" customFormat="1">
      <c r="A1187" s="1838">
        <v>2024</v>
      </c>
      <c r="B1187" s="1826" t="s">
        <v>91</v>
      </c>
      <c r="C1187" s="1826" t="s">
        <v>92</v>
      </c>
      <c r="D1187" s="1826" t="s">
        <v>252</v>
      </c>
      <c r="E1187" s="1837">
        <v>45354</v>
      </c>
      <c r="F1187" s="1845" t="s">
        <v>6290</v>
      </c>
      <c r="G1187" s="1838">
        <v>10</v>
      </c>
      <c r="H1187" s="1839" t="s">
        <v>5832</v>
      </c>
      <c r="I1187" s="1857"/>
      <c r="J1187" s="250"/>
      <c r="K1187" s="186"/>
      <c r="L1187" s="186"/>
      <c r="M1187" s="186"/>
      <c r="N1187" s="186"/>
      <c r="O1187" s="186"/>
      <c r="P1187" s="186"/>
      <c r="Q1187" s="186"/>
      <c r="R1187" s="186"/>
      <c r="S1187" s="186"/>
      <c r="T1187" s="186"/>
    </row>
    <row r="1188" spans="1:20" s="188" customFormat="1">
      <c r="A1188" s="1838">
        <v>2024</v>
      </c>
      <c r="B1188" s="1826" t="s">
        <v>91</v>
      </c>
      <c r="C1188" s="1826" t="s">
        <v>92</v>
      </c>
      <c r="D1188" s="1826" t="s">
        <v>252</v>
      </c>
      <c r="E1188" s="1837">
        <v>45354</v>
      </c>
      <c r="F1188" s="1845" t="s">
        <v>5947</v>
      </c>
      <c r="G1188" s="1838">
        <v>10</v>
      </c>
      <c r="H1188" s="1839" t="s">
        <v>5855</v>
      </c>
      <c r="I1188" s="1857"/>
      <c r="J1188" s="250"/>
      <c r="K1188" s="186"/>
      <c r="L1188" s="186"/>
      <c r="M1188" s="186"/>
      <c r="N1188" s="186"/>
      <c r="O1188" s="186"/>
      <c r="P1188" s="186"/>
      <c r="Q1188" s="186"/>
      <c r="R1188" s="186"/>
      <c r="S1188" s="186"/>
      <c r="T1188" s="186"/>
    </row>
    <row r="1189" spans="1:20" s="188" customFormat="1">
      <c r="A1189" s="1838">
        <v>2024</v>
      </c>
      <c r="B1189" s="1826" t="s">
        <v>91</v>
      </c>
      <c r="C1189" s="1826" t="s">
        <v>92</v>
      </c>
      <c r="D1189" s="1826" t="s">
        <v>252</v>
      </c>
      <c r="E1189" s="1837">
        <v>45354</v>
      </c>
      <c r="F1189" s="1845" t="s">
        <v>5812</v>
      </c>
      <c r="G1189" s="1838">
        <v>10</v>
      </c>
      <c r="H1189" s="1839" t="s">
        <v>5873</v>
      </c>
      <c r="I1189" s="1857"/>
      <c r="J1189" s="250"/>
      <c r="K1189" s="186"/>
      <c r="L1189" s="186"/>
      <c r="M1189" s="186"/>
      <c r="N1189" s="186"/>
      <c r="O1189" s="186"/>
      <c r="P1189" s="186"/>
      <c r="Q1189" s="186"/>
      <c r="R1189" s="186"/>
      <c r="S1189" s="186"/>
      <c r="T1189" s="186"/>
    </row>
    <row r="1190" spans="1:20" s="188" customFormat="1">
      <c r="A1190" s="1838">
        <v>2024</v>
      </c>
      <c r="B1190" s="1826" t="s">
        <v>91</v>
      </c>
      <c r="C1190" s="1826" t="s">
        <v>92</v>
      </c>
      <c r="D1190" s="1826" t="s">
        <v>252</v>
      </c>
      <c r="E1190" s="1837">
        <v>45354</v>
      </c>
      <c r="F1190" s="1845" t="s">
        <v>6216</v>
      </c>
      <c r="G1190" s="1838">
        <v>7</v>
      </c>
      <c r="H1190" s="1839" t="s">
        <v>5887</v>
      </c>
      <c r="I1190" s="1857"/>
      <c r="J1190" s="250"/>
      <c r="K1190" s="186"/>
      <c r="L1190" s="186"/>
      <c r="M1190" s="186"/>
      <c r="N1190" s="186"/>
      <c r="O1190" s="186"/>
      <c r="P1190" s="186"/>
      <c r="Q1190" s="186"/>
      <c r="R1190" s="186"/>
      <c r="S1190" s="186"/>
      <c r="T1190" s="186"/>
    </row>
    <row r="1191" spans="1:20" s="188" customFormat="1">
      <c r="A1191" s="1838">
        <v>2024</v>
      </c>
      <c r="B1191" s="1826" t="s">
        <v>91</v>
      </c>
      <c r="C1191" s="1826" t="s">
        <v>92</v>
      </c>
      <c r="D1191" s="1826" t="s">
        <v>252</v>
      </c>
      <c r="E1191" s="1837">
        <v>45354</v>
      </c>
      <c r="F1191" s="1845" t="s">
        <v>6295</v>
      </c>
      <c r="G1191" s="1838">
        <v>10</v>
      </c>
      <c r="H1191" s="1839" t="s">
        <v>5889</v>
      </c>
      <c r="I1191" s="1857"/>
      <c r="J1191" s="250"/>
      <c r="K1191" s="186"/>
      <c r="L1191" s="186"/>
      <c r="M1191" s="186"/>
      <c r="N1191" s="186"/>
      <c r="O1191" s="186"/>
      <c r="P1191" s="186"/>
      <c r="Q1191" s="186"/>
      <c r="R1191" s="186"/>
      <c r="S1191" s="186"/>
      <c r="T1191" s="186"/>
    </row>
    <row r="1192" spans="1:20" s="188" customFormat="1">
      <c r="A1192" s="1838">
        <v>2024</v>
      </c>
      <c r="B1192" s="1826"/>
      <c r="C1192" s="1826"/>
      <c r="D1192" s="1826"/>
      <c r="E1192" s="1837"/>
      <c r="F1192" s="1845"/>
      <c r="G1192" s="1838">
        <v>70</v>
      </c>
      <c r="H1192" s="1839"/>
      <c r="I1192" s="1891"/>
      <c r="J1192" s="250"/>
      <c r="K1192" s="186"/>
      <c r="L1192" s="186"/>
      <c r="M1192" s="186"/>
      <c r="N1192" s="186"/>
      <c r="O1192" s="186"/>
      <c r="P1192" s="186"/>
      <c r="Q1192" s="186"/>
      <c r="R1192" s="186"/>
      <c r="S1192" s="186"/>
      <c r="T1192" s="186"/>
    </row>
    <row r="1193" spans="1:20">
      <c r="A1193" s="2425" t="s">
        <v>46</v>
      </c>
      <c r="B1193" s="2402"/>
      <c r="C1193" s="2426" t="s">
        <v>1424</v>
      </c>
      <c r="D1193" s="2402"/>
      <c r="E1193" s="2427"/>
      <c r="F1193" s="2406"/>
      <c r="G1193" s="2406">
        <v>362</v>
      </c>
      <c r="H1193" s="2544"/>
      <c r="I1193" s="1409"/>
      <c r="J1193" s="93"/>
    </row>
    <row r="1194" spans="1:20">
      <c r="A1194" s="104"/>
      <c r="D1194" s="131"/>
      <c r="E1194" s="1673"/>
      <c r="F1194" s="87"/>
      <c r="G1194" s="133"/>
      <c r="I1194" s="1891"/>
      <c r="J1194" s="93"/>
    </row>
    <row r="1195" spans="1:20">
      <c r="A1195" s="1835">
        <v>2024</v>
      </c>
      <c r="B1195" s="1826" t="s">
        <v>164</v>
      </c>
      <c r="C1195" s="2564" t="s">
        <v>158</v>
      </c>
      <c r="D1195" s="2564"/>
      <c r="E1195" s="2565"/>
      <c r="F1195" s="2566"/>
      <c r="G1195" s="2566">
        <v>0</v>
      </c>
      <c r="H1195" s="2578"/>
      <c r="I1195" s="1891"/>
      <c r="J1195" s="2"/>
    </row>
    <row r="1196" spans="1:20">
      <c r="A1196" s="1835">
        <v>2024</v>
      </c>
      <c r="B1196" s="1826"/>
      <c r="C1196" s="2564"/>
      <c r="D1196" s="2564"/>
      <c r="E1196" s="2565"/>
      <c r="F1196" s="2566"/>
      <c r="G1196" s="2566">
        <v>0</v>
      </c>
      <c r="H1196" s="2578"/>
      <c r="I1196" s="1891"/>
      <c r="J1196" s="2"/>
    </row>
    <row r="1197" spans="1:20">
      <c r="A1197" s="2400" t="s">
        <v>46</v>
      </c>
      <c r="B1197" s="2402"/>
      <c r="C1197" s="2402" t="s">
        <v>1437</v>
      </c>
      <c r="D1197" s="2460"/>
      <c r="E1197" s="2427"/>
      <c r="F1197" s="2406"/>
      <c r="G1197" s="2517">
        <v>0</v>
      </c>
      <c r="H1197" s="2544"/>
      <c r="I1197" s="1891"/>
      <c r="J1197" s="93"/>
    </row>
    <row r="1198" spans="1:20">
      <c r="A1198" s="104"/>
      <c r="D1198" s="72"/>
      <c r="E1198" s="1673"/>
      <c r="F1198" s="133"/>
      <c r="I1198" s="1857"/>
      <c r="J1198" s="93"/>
    </row>
    <row r="1199" spans="1:20">
      <c r="A1199" s="2017">
        <v>2023</v>
      </c>
      <c r="B1199" s="2014" t="s">
        <v>164</v>
      </c>
      <c r="C1199" s="2014" t="s">
        <v>150</v>
      </c>
      <c r="D1199" s="2014" t="s">
        <v>5683</v>
      </c>
      <c r="E1199" s="2016">
        <v>45074</v>
      </c>
      <c r="F1199" s="2021" t="s">
        <v>6568</v>
      </c>
      <c r="G1199" s="2017">
        <v>7</v>
      </c>
      <c r="H1199" s="2568" t="s">
        <v>6061</v>
      </c>
      <c r="I1199" s="2149"/>
    </row>
    <row r="1200" spans="1:20">
      <c r="A1200" s="2017">
        <v>2023</v>
      </c>
      <c r="B1200" s="2014" t="s">
        <v>164</v>
      </c>
      <c r="C1200" s="2014" t="s">
        <v>150</v>
      </c>
      <c r="D1200" s="2014" t="s">
        <v>6589</v>
      </c>
      <c r="E1200" s="2016">
        <v>45080</v>
      </c>
      <c r="F1200" s="2021" t="s">
        <v>6568</v>
      </c>
      <c r="G1200" s="2017">
        <v>15</v>
      </c>
      <c r="H1200" s="2568" t="s">
        <v>6187</v>
      </c>
      <c r="I1200" s="2149"/>
    </row>
    <row r="1201" spans="1:20" s="115" customFormat="1">
      <c r="A1201" s="2017">
        <v>2023</v>
      </c>
      <c r="B1201" s="2014"/>
      <c r="C1201" s="2014"/>
      <c r="D1201" s="2096"/>
      <c r="E1201" s="2016"/>
      <c r="F1201" s="2097"/>
      <c r="G1201" s="2017">
        <v>22</v>
      </c>
      <c r="H1201" s="2579"/>
      <c r="I1201" s="2149"/>
      <c r="J1201" s="114"/>
      <c r="K1201" s="113"/>
      <c r="L1201" s="113"/>
      <c r="M1201" s="113"/>
      <c r="N1201" s="113"/>
      <c r="O1201" s="113"/>
      <c r="P1201" s="113"/>
      <c r="Q1201" s="113"/>
      <c r="R1201" s="113"/>
      <c r="S1201" s="113"/>
      <c r="T1201" s="113"/>
    </row>
    <row r="1202" spans="1:20" s="115" customFormat="1">
      <c r="A1202" s="1838">
        <v>2024</v>
      </c>
      <c r="B1202" s="1826" t="s">
        <v>164</v>
      </c>
      <c r="C1202" s="1826" t="s">
        <v>150</v>
      </c>
      <c r="D1202" s="1844" t="s">
        <v>252</v>
      </c>
      <c r="E1202" s="1837">
        <v>45354</v>
      </c>
      <c r="F1202" s="1842" t="s">
        <v>6866</v>
      </c>
      <c r="G1202" s="1838">
        <v>7</v>
      </c>
      <c r="H1202" s="2620" t="s">
        <v>5853</v>
      </c>
      <c r="I1202" s="2149"/>
      <c r="J1202" s="114"/>
      <c r="K1202" s="113"/>
      <c r="L1202" s="113"/>
      <c r="M1202" s="113"/>
      <c r="N1202" s="113"/>
      <c r="O1202" s="113"/>
      <c r="P1202" s="113"/>
      <c r="Q1202" s="113"/>
      <c r="R1202" s="113"/>
      <c r="S1202" s="113"/>
      <c r="T1202" s="113"/>
    </row>
    <row r="1203" spans="1:20" s="115" customFormat="1">
      <c r="A1203" s="1838">
        <v>2024</v>
      </c>
      <c r="B1203" s="1826" t="s">
        <v>164</v>
      </c>
      <c r="C1203" s="1826" t="s">
        <v>150</v>
      </c>
      <c r="D1203" s="1844" t="s">
        <v>252</v>
      </c>
      <c r="E1203" s="1837">
        <v>45354</v>
      </c>
      <c r="F1203" s="1842" t="s">
        <v>6867</v>
      </c>
      <c r="G1203" s="1838">
        <v>3</v>
      </c>
      <c r="H1203" s="2620" t="s">
        <v>5857</v>
      </c>
      <c r="I1203" s="2149"/>
      <c r="J1203" s="114"/>
      <c r="K1203" s="113"/>
      <c r="L1203" s="113"/>
      <c r="M1203" s="113"/>
      <c r="N1203" s="113"/>
      <c r="O1203" s="113"/>
      <c r="P1203" s="113"/>
      <c r="Q1203" s="113"/>
      <c r="R1203" s="113"/>
      <c r="S1203" s="113"/>
      <c r="T1203" s="113"/>
    </row>
    <row r="1204" spans="1:20" s="115" customFormat="1">
      <c r="A1204" s="1838">
        <v>2024</v>
      </c>
      <c r="B1204" s="1826" t="s">
        <v>164</v>
      </c>
      <c r="C1204" s="1826" t="s">
        <v>150</v>
      </c>
      <c r="D1204" s="1844" t="s">
        <v>1332</v>
      </c>
      <c r="E1204" s="1837">
        <v>45367</v>
      </c>
      <c r="F1204" s="1842" t="s">
        <v>5948</v>
      </c>
      <c r="G1204" s="1838">
        <v>0</v>
      </c>
      <c r="H1204" s="2620" t="s">
        <v>354</v>
      </c>
      <c r="I1204" s="2" t="s">
        <v>234</v>
      </c>
      <c r="J1204" s="114"/>
      <c r="K1204" s="113"/>
      <c r="L1204" s="113"/>
      <c r="M1204" s="113"/>
      <c r="N1204" s="113"/>
      <c r="O1204" s="113"/>
      <c r="P1204" s="113"/>
      <c r="Q1204" s="113"/>
      <c r="R1204" s="113"/>
      <c r="S1204" s="113"/>
      <c r="T1204" s="113"/>
    </row>
    <row r="1205" spans="1:20" s="115" customFormat="1">
      <c r="A1205" s="1838">
        <v>2024</v>
      </c>
      <c r="B1205" s="1826"/>
      <c r="C1205" s="1826"/>
      <c r="D1205" s="1844"/>
      <c r="E1205" s="1837"/>
      <c r="F1205" s="1842"/>
      <c r="G1205" s="1838">
        <v>10</v>
      </c>
      <c r="H1205" s="2620"/>
      <c r="I1205" s="2149"/>
      <c r="J1205" s="114"/>
      <c r="K1205" s="113"/>
      <c r="L1205" s="113"/>
      <c r="M1205" s="113"/>
      <c r="N1205" s="113"/>
      <c r="O1205" s="113"/>
      <c r="P1205" s="113"/>
      <c r="Q1205" s="113"/>
      <c r="R1205" s="113"/>
      <c r="S1205" s="113"/>
      <c r="T1205" s="113"/>
    </row>
    <row r="1206" spans="1:20">
      <c r="A1206" s="2400" t="s">
        <v>46</v>
      </c>
      <c r="B1206" s="2402"/>
      <c r="C1206" s="2402" t="s">
        <v>1445</v>
      </c>
      <c r="D1206" s="2553"/>
      <c r="E1206" s="2427"/>
      <c r="F1206" s="2517"/>
      <c r="G1206" s="2406">
        <v>32</v>
      </c>
      <c r="H1206" s="2502"/>
      <c r="I1206" s="2149"/>
      <c r="J1206" s="93"/>
    </row>
    <row r="1207" spans="1:20">
      <c r="A1207" s="104"/>
      <c r="D1207" s="131"/>
      <c r="E1207" s="1673"/>
      <c r="F1207" s="87"/>
      <c r="G1207" s="133"/>
      <c r="I1207" s="1409"/>
      <c r="J1207" s="93"/>
    </row>
    <row r="1208" spans="1:20">
      <c r="A1208" s="1833">
        <v>2022</v>
      </c>
      <c r="B1208" s="1827" t="s">
        <v>91</v>
      </c>
      <c r="C1208" s="1877" t="s">
        <v>5895</v>
      </c>
      <c r="D1208" s="1827" t="s">
        <v>252</v>
      </c>
      <c r="E1208" s="1829">
        <v>44626</v>
      </c>
      <c r="F1208" s="1831" t="s">
        <v>5985</v>
      </c>
      <c r="G1208" s="1831">
        <v>10</v>
      </c>
      <c r="H1208" s="1832" t="s">
        <v>5896</v>
      </c>
      <c r="I1208" s="1857"/>
      <c r="J1208" s="93"/>
    </row>
    <row r="1209" spans="1:20">
      <c r="A1209" s="1833">
        <v>2022</v>
      </c>
      <c r="B1209" s="1827" t="s">
        <v>91</v>
      </c>
      <c r="C1209" s="1877" t="s">
        <v>1602</v>
      </c>
      <c r="D1209" s="1827" t="s">
        <v>277</v>
      </c>
      <c r="E1209" s="1829">
        <v>44815</v>
      </c>
      <c r="F1209" s="1831" t="s">
        <v>6328</v>
      </c>
      <c r="G1209" s="1831">
        <v>10</v>
      </c>
      <c r="H1209" s="1832" t="s">
        <v>1080</v>
      </c>
      <c r="I1209" s="1857"/>
      <c r="J1209" s="93"/>
    </row>
    <row r="1210" spans="1:20">
      <c r="A1210" s="1833">
        <v>2022</v>
      </c>
      <c r="B1210" s="1827"/>
      <c r="C1210" s="1877"/>
      <c r="D1210" s="1827"/>
      <c r="E1210" s="1829"/>
      <c r="F1210" s="1831"/>
      <c r="G1210" s="1831">
        <v>20</v>
      </c>
      <c r="H1210" s="1832"/>
      <c r="I1210" s="1857"/>
      <c r="J1210" s="93"/>
    </row>
    <row r="1211" spans="1:20">
      <c r="A1211" s="2013">
        <v>2023</v>
      </c>
      <c r="B1211" s="2014" t="s">
        <v>91</v>
      </c>
      <c r="C1211" s="2019" t="s">
        <v>1602</v>
      </c>
      <c r="D1211" s="2014" t="s">
        <v>252</v>
      </c>
      <c r="E1211" s="2016">
        <v>44990</v>
      </c>
      <c r="F1211" s="2017" t="s">
        <v>6472</v>
      </c>
      <c r="G1211" s="2017">
        <v>3</v>
      </c>
      <c r="H1211" s="2018" t="s">
        <v>5907</v>
      </c>
      <c r="I1211" s="1857"/>
      <c r="J1211" s="93"/>
    </row>
    <row r="1212" spans="1:20">
      <c r="A1212" s="2013">
        <v>2023</v>
      </c>
      <c r="B1212" s="2014"/>
      <c r="C1212" s="2019"/>
      <c r="D1212" s="2014"/>
      <c r="E1212" s="2016"/>
      <c r="F1212" s="2017"/>
      <c r="G1212" s="2017">
        <v>3</v>
      </c>
      <c r="H1212" s="2018"/>
      <c r="I1212" s="1857"/>
      <c r="J1212" s="93"/>
    </row>
    <row r="1213" spans="1:20">
      <c r="A1213" s="1835">
        <v>2024</v>
      </c>
      <c r="B1213" s="1826" t="s">
        <v>164</v>
      </c>
      <c r="C1213" s="1836" t="s">
        <v>1602</v>
      </c>
      <c r="D1213" s="1826"/>
      <c r="E1213" s="1837"/>
      <c r="F1213" s="1838"/>
      <c r="G1213" s="1838">
        <v>0</v>
      </c>
      <c r="H1213" s="1839"/>
      <c r="I1213" s="1857"/>
      <c r="J1213" s="93"/>
    </row>
    <row r="1214" spans="1:20">
      <c r="A1214" s="1835">
        <v>2024</v>
      </c>
      <c r="B1214" s="1826"/>
      <c r="C1214" s="1836"/>
      <c r="D1214" s="1826"/>
      <c r="E1214" s="1837"/>
      <c r="F1214" s="1838"/>
      <c r="G1214" s="1838">
        <v>0</v>
      </c>
      <c r="H1214" s="1839"/>
      <c r="I1214" s="1857"/>
      <c r="J1214" s="93"/>
    </row>
    <row r="1215" spans="1:20">
      <c r="A1215" s="2425" t="s">
        <v>46</v>
      </c>
      <c r="B1215" s="2402"/>
      <c r="C1215" s="2426" t="s">
        <v>1450</v>
      </c>
      <c r="D1215" s="2402"/>
      <c r="E1215" s="2427"/>
      <c r="F1215" s="2406"/>
      <c r="G1215" s="2406">
        <v>23</v>
      </c>
      <c r="H1215" s="2544"/>
      <c r="I1215" s="1409"/>
      <c r="J1215" s="93"/>
    </row>
    <row r="1216" spans="1:20">
      <c r="A1216" s="278"/>
      <c r="B1216" s="154"/>
      <c r="C1216" s="154"/>
      <c r="D1216" s="279"/>
      <c r="E1216" s="1677"/>
      <c r="F1216" s="153"/>
      <c r="G1216" s="280"/>
      <c r="H1216" s="157"/>
      <c r="I1216" s="1409"/>
      <c r="J1216" s="93"/>
    </row>
    <row r="1217" spans="1:22" s="115" customFormat="1">
      <c r="A1217" s="2095">
        <v>2023</v>
      </c>
      <c r="B1217" s="2014" t="s">
        <v>129</v>
      </c>
      <c r="C1217" s="2014" t="s">
        <v>3312</v>
      </c>
      <c r="D1217" s="2015" t="s">
        <v>277</v>
      </c>
      <c r="E1217" s="2016">
        <v>45179</v>
      </c>
      <c r="F1217" s="2017" t="s">
        <v>6671</v>
      </c>
      <c r="G1217" s="2097">
        <v>7</v>
      </c>
      <c r="H1217" s="2018" t="s">
        <v>427</v>
      </c>
      <c r="I1217" s="1540"/>
      <c r="J1217" s="113"/>
      <c r="K1217" s="113"/>
      <c r="L1217" s="113"/>
      <c r="M1217" s="113"/>
      <c r="N1217" s="113"/>
      <c r="O1217" s="113"/>
      <c r="P1217" s="113"/>
      <c r="Q1217" s="113"/>
      <c r="R1217" s="113"/>
      <c r="S1217" s="113"/>
      <c r="T1217" s="113"/>
    </row>
    <row r="1218" spans="1:22" s="115" customFormat="1">
      <c r="A1218" s="2095">
        <v>2023</v>
      </c>
      <c r="B1218" s="2014"/>
      <c r="C1218" s="2014"/>
      <c r="D1218" s="2015"/>
      <c r="E1218" s="2016"/>
      <c r="F1218" s="2017"/>
      <c r="G1218" s="2097">
        <v>7</v>
      </c>
      <c r="H1218" s="2018"/>
      <c r="I1218" s="1540"/>
      <c r="J1218" s="113"/>
      <c r="K1218" s="113"/>
      <c r="L1218" s="113"/>
      <c r="M1218" s="113"/>
      <c r="N1218" s="113"/>
      <c r="O1218" s="113"/>
      <c r="P1218" s="113"/>
      <c r="Q1218" s="113"/>
      <c r="R1218" s="113"/>
      <c r="S1218" s="113"/>
      <c r="T1218" s="113"/>
    </row>
    <row r="1219" spans="1:22" s="115" customFormat="1">
      <c r="A1219" s="1840">
        <v>2024</v>
      </c>
      <c r="B1219" s="1826" t="s">
        <v>129</v>
      </c>
      <c r="C1219" s="1826" t="s">
        <v>3312</v>
      </c>
      <c r="D1219" s="1841" t="s">
        <v>252</v>
      </c>
      <c r="E1219" s="1837">
        <v>45354</v>
      </c>
      <c r="F1219" s="1838" t="s">
        <v>6869</v>
      </c>
      <c r="G1219" s="1842">
        <v>3</v>
      </c>
      <c r="H1219" s="1839" t="s">
        <v>5902</v>
      </c>
      <c r="I1219" s="1925"/>
      <c r="J1219" s="113"/>
      <c r="K1219" s="113"/>
      <c r="L1219" s="113"/>
      <c r="M1219" s="113"/>
      <c r="N1219" s="113"/>
      <c r="O1219" s="113"/>
      <c r="P1219" s="113"/>
      <c r="Q1219" s="113"/>
      <c r="R1219" s="113"/>
      <c r="S1219" s="113"/>
      <c r="T1219" s="113"/>
    </row>
    <row r="1220" spans="1:22" s="115" customFormat="1">
      <c r="A1220" s="1840">
        <v>2024</v>
      </c>
      <c r="B1220" s="1826"/>
      <c r="C1220" s="1826"/>
      <c r="D1220" s="1841"/>
      <c r="E1220" s="1837"/>
      <c r="F1220" s="1838"/>
      <c r="G1220" s="1842">
        <v>3</v>
      </c>
      <c r="H1220" s="1839"/>
      <c r="I1220" s="1925"/>
      <c r="J1220" s="113"/>
      <c r="K1220" s="113"/>
      <c r="L1220" s="113"/>
      <c r="M1220" s="113"/>
      <c r="N1220" s="113"/>
      <c r="O1220" s="113"/>
      <c r="P1220" s="113"/>
      <c r="Q1220" s="113"/>
      <c r="R1220" s="113"/>
      <c r="S1220" s="113"/>
      <c r="T1220" s="113"/>
    </row>
    <row r="1221" spans="1:22">
      <c r="A1221" s="2400" t="s">
        <v>46</v>
      </c>
      <c r="B1221" s="2402"/>
      <c r="C1221" s="2402" t="s">
        <v>5763</v>
      </c>
      <c r="D1221" s="2460"/>
      <c r="E1221" s="2427"/>
      <c r="F1221" s="2406"/>
      <c r="G1221" s="2517">
        <v>10</v>
      </c>
      <c r="H1221" s="2544"/>
      <c r="I1221" s="1409"/>
      <c r="J1221" s="2"/>
    </row>
    <row r="1222" spans="1:22">
      <c r="A1222" s="278"/>
      <c r="B1222" s="154"/>
      <c r="C1222" s="154"/>
      <c r="D1222" s="279"/>
      <c r="E1222" s="1677"/>
      <c r="F1222" s="153"/>
      <c r="G1222" s="280"/>
      <c r="H1222" s="157"/>
      <c r="I1222" s="1540"/>
      <c r="J1222" s="93"/>
    </row>
    <row r="1223" spans="1:22">
      <c r="A1223" s="1840">
        <v>2024</v>
      </c>
      <c r="B1223" s="1826" t="s">
        <v>164</v>
      </c>
      <c r="C1223" s="1826" t="s">
        <v>143</v>
      </c>
      <c r="D1223" s="1841"/>
      <c r="E1223" s="1837"/>
      <c r="F1223" s="1838"/>
      <c r="G1223" s="1842">
        <v>0</v>
      </c>
      <c r="H1223" s="1839"/>
      <c r="I1223" s="1540"/>
      <c r="J1223" s="261"/>
      <c r="K1223" s="261"/>
      <c r="L1223" s="261"/>
      <c r="M1223" s="261"/>
      <c r="N1223" s="261"/>
      <c r="O1223" s="261"/>
      <c r="P1223" s="261"/>
      <c r="Q1223" s="261"/>
      <c r="R1223" s="261"/>
      <c r="S1223" s="261"/>
      <c r="T1223" s="261"/>
      <c r="U1223" s="340"/>
      <c r="V1223" s="340"/>
    </row>
    <row r="1224" spans="1:22">
      <c r="A1224" s="1840">
        <v>2024</v>
      </c>
      <c r="B1224" s="1826"/>
      <c r="C1224" s="1826"/>
      <c r="D1224" s="1841"/>
      <c r="E1224" s="1837"/>
      <c r="F1224" s="1838"/>
      <c r="G1224" s="1842">
        <v>0</v>
      </c>
      <c r="H1224" s="1839"/>
      <c r="I1224" s="1540"/>
      <c r="J1224" s="261"/>
      <c r="K1224" s="261"/>
      <c r="L1224" s="261"/>
      <c r="M1224" s="261"/>
      <c r="N1224" s="261"/>
      <c r="O1224" s="261"/>
      <c r="P1224" s="261"/>
      <c r="Q1224" s="261"/>
      <c r="R1224" s="261"/>
      <c r="S1224" s="261"/>
      <c r="T1224" s="261"/>
      <c r="U1224" s="340"/>
      <c r="V1224" s="340"/>
    </row>
    <row r="1225" spans="1:22">
      <c r="A1225" s="2400" t="s">
        <v>46</v>
      </c>
      <c r="B1225" s="2402"/>
      <c r="C1225" s="2402" t="s">
        <v>1459</v>
      </c>
      <c r="D1225" s="2460"/>
      <c r="E1225" s="2427"/>
      <c r="F1225" s="2406"/>
      <c r="G1225" s="2517">
        <v>0</v>
      </c>
      <c r="H1225" s="2544"/>
      <c r="I1225" s="1540"/>
      <c r="J1225" s="2"/>
    </row>
    <row r="1226" spans="1:22">
      <c r="A1226" s="104"/>
      <c r="D1226" s="72"/>
      <c r="E1226" s="1673"/>
      <c r="F1226" s="133"/>
      <c r="I1226" s="1409"/>
      <c r="J1226" s="2"/>
    </row>
    <row r="1227" spans="1:22">
      <c r="A1227" s="1835">
        <v>2024</v>
      </c>
      <c r="B1227" s="1826" t="s">
        <v>164</v>
      </c>
      <c r="C1227" s="2564" t="s">
        <v>116</v>
      </c>
      <c r="D1227" s="2564"/>
      <c r="E1227" s="2565"/>
      <c r="F1227" s="2566"/>
      <c r="G1227" s="2566">
        <v>0</v>
      </c>
      <c r="H1227" s="2567"/>
      <c r="J1227" s="2"/>
    </row>
    <row r="1228" spans="1:22">
      <c r="A1228" s="1835">
        <v>2024</v>
      </c>
      <c r="B1228" s="1826"/>
      <c r="C1228" s="1826"/>
      <c r="D1228" s="1826"/>
      <c r="E1228" s="1837"/>
      <c r="F1228" s="1838"/>
      <c r="G1228" s="1838">
        <v>0</v>
      </c>
      <c r="H1228" s="1839"/>
      <c r="I1228" s="1409"/>
      <c r="J1228" s="2"/>
    </row>
    <row r="1229" spans="1:22">
      <c r="A1229" s="2425" t="s">
        <v>46</v>
      </c>
      <c r="B1229" s="2402"/>
      <c r="C1229" s="2426" t="s">
        <v>1484</v>
      </c>
      <c r="D1229" s="2402"/>
      <c r="E1229" s="2427"/>
      <c r="F1229" s="2406"/>
      <c r="G1229" s="2406">
        <v>0</v>
      </c>
      <c r="H1229" s="2544"/>
      <c r="I1229" s="1409"/>
      <c r="J1229" s="93"/>
    </row>
    <row r="1230" spans="1:22">
      <c r="A1230" s="147"/>
      <c r="C1230" s="148"/>
      <c r="E1230" s="1673"/>
      <c r="F1230" s="133"/>
      <c r="G1230" s="133"/>
      <c r="I1230" s="1409"/>
      <c r="J1230" s="93"/>
    </row>
    <row r="1231" spans="1:22">
      <c r="A1231" s="1833">
        <v>2022</v>
      </c>
      <c r="B1231" s="1827" t="s">
        <v>91</v>
      </c>
      <c r="C1231" s="1827" t="s">
        <v>1487</v>
      </c>
      <c r="D1231" s="1827" t="s">
        <v>5683</v>
      </c>
      <c r="E1231" s="1829">
        <v>44703</v>
      </c>
      <c r="F1231" s="1831" t="s">
        <v>6170</v>
      </c>
      <c r="G1231" s="1830">
        <v>7</v>
      </c>
      <c r="H1231" s="1832" t="s">
        <v>6034</v>
      </c>
      <c r="I1231" s="1857"/>
      <c r="J1231" s="2"/>
    </row>
    <row r="1232" spans="1:22">
      <c r="A1232" s="1833">
        <v>2022</v>
      </c>
      <c r="B1232" s="1827" t="s">
        <v>91</v>
      </c>
      <c r="C1232" s="1827" t="s">
        <v>1487</v>
      </c>
      <c r="D1232" s="1827" t="s">
        <v>6173</v>
      </c>
      <c r="E1232" s="1829">
        <v>44709</v>
      </c>
      <c r="F1232" s="1831" t="s">
        <v>6170</v>
      </c>
      <c r="G1232" s="1830">
        <v>10</v>
      </c>
      <c r="H1232" s="1832" t="s">
        <v>6177</v>
      </c>
      <c r="I1232" s="1857"/>
      <c r="J1232" s="2"/>
    </row>
    <row r="1233" spans="1:10">
      <c r="A1233" s="1833">
        <v>2022</v>
      </c>
      <c r="B1233" s="1827"/>
      <c r="C1233" s="1827"/>
      <c r="D1233" s="1827"/>
      <c r="E1233" s="1829"/>
      <c r="F1233" s="1831"/>
      <c r="G1233" s="1830">
        <v>17</v>
      </c>
      <c r="H1233" s="1832"/>
      <c r="I1233" s="1857"/>
      <c r="J1233" s="2"/>
    </row>
    <row r="1234" spans="1:10">
      <c r="A1234" s="2013">
        <v>2023</v>
      </c>
      <c r="B1234" s="2014" t="s">
        <v>91</v>
      </c>
      <c r="C1234" s="2014" t="s">
        <v>1487</v>
      </c>
      <c r="D1234" s="2014" t="s">
        <v>406</v>
      </c>
      <c r="E1234" s="2016">
        <v>44976</v>
      </c>
      <c r="F1234" s="2017" t="s">
        <v>6404</v>
      </c>
      <c r="G1234" s="2097">
        <v>0</v>
      </c>
      <c r="H1234" s="2018" t="s">
        <v>995</v>
      </c>
      <c r="I1234" s="1857" t="s">
        <v>234</v>
      </c>
      <c r="J1234" s="2"/>
    </row>
    <row r="1235" spans="1:10">
      <c r="A1235" s="2013">
        <v>2023</v>
      </c>
      <c r="B1235" s="2014" t="s">
        <v>91</v>
      </c>
      <c r="C1235" s="2014" t="s">
        <v>1487</v>
      </c>
      <c r="D1235" s="2014" t="s">
        <v>406</v>
      </c>
      <c r="E1235" s="2016">
        <v>44976</v>
      </c>
      <c r="F1235" s="2017" t="s">
        <v>6404</v>
      </c>
      <c r="G1235" s="2097">
        <v>0</v>
      </c>
      <c r="H1235" s="2018" t="s">
        <v>670</v>
      </c>
      <c r="I1235" s="1857" t="s">
        <v>234</v>
      </c>
      <c r="J1235" s="2"/>
    </row>
    <row r="1236" spans="1:10">
      <c r="A1236" s="2013">
        <v>2023</v>
      </c>
      <c r="B1236" s="2014" t="s">
        <v>91</v>
      </c>
      <c r="C1236" s="2014" t="s">
        <v>1487</v>
      </c>
      <c r="D1236" s="2014" t="s">
        <v>252</v>
      </c>
      <c r="E1236" s="2016">
        <v>44990</v>
      </c>
      <c r="F1236" s="2017" t="s">
        <v>6170</v>
      </c>
      <c r="G1236" s="2097">
        <v>10</v>
      </c>
      <c r="H1236" s="2018" t="s">
        <v>5829</v>
      </c>
      <c r="I1236" s="1857"/>
      <c r="J1236" s="2"/>
    </row>
    <row r="1237" spans="1:10">
      <c r="A1237" s="2013">
        <v>2023</v>
      </c>
      <c r="B1237" s="2014" t="s">
        <v>91</v>
      </c>
      <c r="C1237" s="2014" t="s">
        <v>1487</v>
      </c>
      <c r="D1237" s="2014" t="s">
        <v>252</v>
      </c>
      <c r="E1237" s="2016">
        <v>44990</v>
      </c>
      <c r="F1237" s="2017" t="s">
        <v>6404</v>
      </c>
      <c r="G1237" s="2097">
        <v>3</v>
      </c>
      <c r="H1237" s="2018" t="s">
        <v>5890</v>
      </c>
      <c r="I1237" s="1857"/>
      <c r="J1237" s="2"/>
    </row>
    <row r="1238" spans="1:10">
      <c r="A1238" s="2013">
        <v>2023</v>
      </c>
      <c r="B1238" s="2014" t="s">
        <v>91</v>
      </c>
      <c r="C1238" s="2014" t="s">
        <v>1487</v>
      </c>
      <c r="D1238" s="2014" t="s">
        <v>252</v>
      </c>
      <c r="E1238" s="2016">
        <v>44990</v>
      </c>
      <c r="F1238" s="2017" t="s">
        <v>6427</v>
      </c>
      <c r="G1238" s="2097">
        <v>10</v>
      </c>
      <c r="H1238" s="2018" t="s">
        <v>5910</v>
      </c>
      <c r="I1238" s="1857"/>
      <c r="J1238" s="2"/>
    </row>
    <row r="1239" spans="1:10">
      <c r="A1239" s="2013">
        <v>2023</v>
      </c>
      <c r="B1239" s="2014"/>
      <c r="C1239" s="2014"/>
      <c r="D1239" s="2014"/>
      <c r="E1239" s="2016"/>
      <c r="F1239" s="2017"/>
      <c r="G1239" s="2097">
        <v>23</v>
      </c>
      <c r="H1239" s="2018"/>
      <c r="I1239" s="1857"/>
      <c r="J1239" s="2"/>
    </row>
    <row r="1240" spans="1:10">
      <c r="A1240" s="1835">
        <v>2024</v>
      </c>
      <c r="B1240" s="1826" t="s">
        <v>91</v>
      </c>
      <c r="C1240" s="1826" t="s">
        <v>1487</v>
      </c>
      <c r="D1240" s="1826" t="s">
        <v>252</v>
      </c>
      <c r="E1240" s="1837">
        <v>45354</v>
      </c>
      <c r="F1240" s="1838" t="s">
        <v>6427</v>
      </c>
      <c r="G1240" s="1842">
        <v>7</v>
      </c>
      <c r="H1240" s="1839" t="s">
        <v>5911</v>
      </c>
      <c r="I1240" s="1857"/>
      <c r="J1240" s="2"/>
    </row>
    <row r="1241" spans="1:10">
      <c r="A1241" s="1835">
        <v>2024</v>
      </c>
      <c r="B1241" s="1826"/>
      <c r="C1241" s="1826"/>
      <c r="D1241" s="1826"/>
      <c r="E1241" s="1837"/>
      <c r="F1241" s="1838"/>
      <c r="G1241" s="1842">
        <v>7</v>
      </c>
      <c r="H1241" s="1839"/>
      <c r="I1241" s="1857"/>
      <c r="J1241" s="2"/>
    </row>
    <row r="1242" spans="1:10">
      <c r="A1242" s="2425" t="s">
        <v>46</v>
      </c>
      <c r="B1242" s="2402"/>
      <c r="C1242" s="2402" t="s">
        <v>1486</v>
      </c>
      <c r="D1242" s="2402"/>
      <c r="E1242" s="2427"/>
      <c r="F1242" s="2406"/>
      <c r="G1242" s="2517">
        <v>47</v>
      </c>
      <c r="H1242" s="2544"/>
      <c r="I1242" s="1409"/>
      <c r="J1242" s="2"/>
    </row>
    <row r="1243" spans="1:10">
      <c r="A1243" s="147"/>
      <c r="E1243" s="1673"/>
      <c r="F1243" s="133"/>
      <c r="I1243" s="1409"/>
      <c r="J1243" s="2"/>
    </row>
    <row r="1244" spans="1:10" ht="13.5" customHeight="1">
      <c r="A1244" s="2095">
        <v>2023</v>
      </c>
      <c r="B1244" s="2014" t="s">
        <v>164</v>
      </c>
      <c r="C1244" s="2014" t="s">
        <v>6729</v>
      </c>
      <c r="D1244" s="2096" t="s">
        <v>5785</v>
      </c>
      <c r="E1244" s="2016">
        <v>45213</v>
      </c>
      <c r="F1244" s="2097" t="s">
        <v>6730</v>
      </c>
      <c r="G1244" s="2017">
        <v>5</v>
      </c>
      <c r="H1244" s="2018" t="s">
        <v>414</v>
      </c>
      <c r="I1244" s="1409"/>
      <c r="J1244" s="93"/>
    </row>
    <row r="1245" spans="1:10" ht="13.5" customHeight="1">
      <c r="A1245" s="2095">
        <v>2023</v>
      </c>
      <c r="B1245" s="2014"/>
      <c r="C1245" s="2014"/>
      <c r="D1245" s="2096"/>
      <c r="E1245" s="2016"/>
      <c r="F1245" s="2097"/>
      <c r="G1245" s="2017">
        <v>5</v>
      </c>
      <c r="H1245" s="2018"/>
      <c r="I1245" s="1409"/>
      <c r="J1245" s="93"/>
    </row>
    <row r="1246" spans="1:10" ht="13.5" customHeight="1">
      <c r="A1246" s="1840">
        <v>2024</v>
      </c>
      <c r="B1246" s="1826" t="s">
        <v>164</v>
      </c>
      <c r="C1246" s="1826" t="s">
        <v>6731</v>
      </c>
      <c r="D1246" s="1844" t="s">
        <v>252</v>
      </c>
      <c r="E1246" s="1837">
        <v>45354</v>
      </c>
      <c r="F1246" s="1842" t="s">
        <v>6878</v>
      </c>
      <c r="G1246" s="1838">
        <v>10</v>
      </c>
      <c r="H1246" s="1839" t="s">
        <v>5876</v>
      </c>
      <c r="I1246" s="1857"/>
      <c r="J1246" s="93"/>
    </row>
    <row r="1247" spans="1:10" ht="13.5" customHeight="1">
      <c r="A1247" s="1840">
        <v>2024</v>
      </c>
      <c r="B1247" s="1826" t="s">
        <v>164</v>
      </c>
      <c r="C1247" s="1826" t="s">
        <v>6731</v>
      </c>
      <c r="D1247" s="1844" t="s">
        <v>252</v>
      </c>
      <c r="E1247" s="1837">
        <v>45354</v>
      </c>
      <c r="F1247" s="1842" t="s">
        <v>6879</v>
      </c>
      <c r="G1247" s="1838">
        <v>3</v>
      </c>
      <c r="H1247" s="1839" t="s">
        <v>5877</v>
      </c>
      <c r="I1247" s="1857"/>
      <c r="J1247" s="93"/>
    </row>
    <row r="1248" spans="1:10" ht="13.5" customHeight="1">
      <c r="A1248" s="1840">
        <v>2024</v>
      </c>
      <c r="B1248" s="1826" t="s">
        <v>164</v>
      </c>
      <c r="C1248" s="1826" t="s">
        <v>6731</v>
      </c>
      <c r="D1248" s="1844" t="s">
        <v>252</v>
      </c>
      <c r="E1248" s="1837">
        <v>45354</v>
      </c>
      <c r="F1248" s="1842" t="s">
        <v>6880</v>
      </c>
      <c r="G1248" s="1838">
        <v>3</v>
      </c>
      <c r="H1248" s="1839" t="s">
        <v>5885</v>
      </c>
      <c r="I1248" s="1857"/>
      <c r="J1248" s="93"/>
    </row>
    <row r="1249" spans="1:20" ht="13.5" customHeight="1">
      <c r="A1249" s="1840">
        <v>2024</v>
      </c>
      <c r="B1249" s="1826" t="s">
        <v>164</v>
      </c>
      <c r="C1249" s="1826" t="s">
        <v>6731</v>
      </c>
      <c r="D1249" s="1844" t="s">
        <v>252</v>
      </c>
      <c r="E1249" s="1837">
        <v>45354</v>
      </c>
      <c r="F1249" s="1842" t="s">
        <v>6881</v>
      </c>
      <c r="G1249" s="1838">
        <v>3</v>
      </c>
      <c r="H1249" s="1839" t="s">
        <v>5909</v>
      </c>
      <c r="I1249" s="1857"/>
      <c r="J1249" s="93"/>
    </row>
    <row r="1250" spans="1:20" ht="13.5" customHeight="1">
      <c r="A1250" s="1840">
        <v>2024</v>
      </c>
      <c r="B1250" s="1826" t="s">
        <v>164</v>
      </c>
      <c r="C1250" s="1826" t="s">
        <v>6731</v>
      </c>
      <c r="D1250" s="1844" t="s">
        <v>5745</v>
      </c>
      <c r="E1250" s="1837">
        <v>45375</v>
      </c>
      <c r="F1250" s="1842" t="s">
        <v>6897</v>
      </c>
      <c r="G1250" s="1838">
        <v>5</v>
      </c>
      <c r="H1250" s="1839" t="s">
        <v>352</v>
      </c>
      <c r="I1250" s="1857"/>
      <c r="J1250" s="93"/>
    </row>
    <row r="1251" spans="1:20" ht="13.5" customHeight="1">
      <c r="A1251" s="1840">
        <v>2024</v>
      </c>
      <c r="B1251" s="1826"/>
      <c r="C1251" s="1826"/>
      <c r="D1251" s="1844"/>
      <c r="E1251" s="1837"/>
      <c r="F1251" s="1842"/>
      <c r="G1251" s="1838">
        <v>24</v>
      </c>
      <c r="H1251" s="1839"/>
      <c r="I1251" s="1857"/>
      <c r="J1251" s="93"/>
    </row>
    <row r="1252" spans="1:20" ht="13.5" customHeight="1">
      <c r="A1252" s="278" t="s">
        <v>46</v>
      </c>
      <c r="B1252" s="154"/>
      <c r="C1252" s="154" t="s">
        <v>6728</v>
      </c>
      <c r="D1252" s="326"/>
      <c r="E1252" s="1677"/>
      <c r="F1252" s="280"/>
      <c r="G1252" s="153">
        <v>29</v>
      </c>
      <c r="H1252" s="157"/>
      <c r="I1252" s="1409"/>
      <c r="J1252" s="93"/>
    </row>
    <row r="1253" spans="1:20" ht="13.5" customHeight="1">
      <c r="A1253" s="463"/>
      <c r="B1253" s="464"/>
      <c r="C1253" s="464"/>
      <c r="D1253" s="2509"/>
      <c r="E1253" s="1992"/>
      <c r="F1253" s="467"/>
      <c r="G1253" s="563"/>
      <c r="H1253" s="1993"/>
      <c r="I1253" s="1409"/>
      <c r="J1253" s="93"/>
    </row>
    <row r="1254" spans="1:20" ht="13.5" customHeight="1">
      <c r="A1254" s="104">
        <v>2019</v>
      </c>
      <c r="B1254" s="73" t="s">
        <v>53</v>
      </c>
      <c r="C1254" s="73" t="s">
        <v>85</v>
      </c>
      <c r="D1254" s="131" t="s">
        <v>72</v>
      </c>
      <c r="E1254" s="1673">
        <v>43750</v>
      </c>
      <c r="F1254" s="87" t="s">
        <v>1496</v>
      </c>
      <c r="G1254" s="133">
        <v>5</v>
      </c>
      <c r="H1254" s="88" t="s">
        <v>248</v>
      </c>
      <c r="I1254" s="1649"/>
      <c r="J1254" s="189"/>
    </row>
    <row r="1255" spans="1:20" ht="13.5" customHeight="1">
      <c r="A1255" s="104">
        <v>2019</v>
      </c>
      <c r="D1255" s="131"/>
      <c r="E1255" s="1673"/>
      <c r="F1255" s="87"/>
      <c r="G1255" s="133">
        <f>SUM(G1254)</f>
        <v>5</v>
      </c>
      <c r="I1255" s="1649"/>
      <c r="J1255" s="189"/>
    </row>
    <row r="1256" spans="1:20" ht="13.5" customHeight="1">
      <c r="A1256" s="2400" t="s">
        <v>46</v>
      </c>
      <c r="B1256" s="2402"/>
      <c r="C1256" s="2402" t="s">
        <v>1497</v>
      </c>
      <c r="D1256" s="2553"/>
      <c r="E1256" s="2427"/>
      <c r="F1256" s="2517"/>
      <c r="G1256" s="2406">
        <f>SUM(G1254)</f>
        <v>5</v>
      </c>
      <c r="H1256" s="2544"/>
      <c r="I1256" s="1409"/>
      <c r="J1256" s="93"/>
    </row>
    <row r="1257" spans="1:20" ht="14.1" customHeight="1">
      <c r="A1257" s="178"/>
      <c r="B1257" s="154"/>
      <c r="C1257" s="154"/>
      <c r="D1257" s="154"/>
      <c r="E1257" s="1677"/>
      <c r="F1257" s="153"/>
      <c r="G1257" s="280"/>
      <c r="H1257" s="157"/>
      <c r="I1257" s="1409"/>
      <c r="J1257" s="93"/>
    </row>
    <row r="1258" spans="1:20" s="115" customFormat="1" ht="13.5" customHeight="1">
      <c r="A1258" s="1835">
        <v>2024</v>
      </c>
      <c r="B1258" s="1826" t="s">
        <v>129</v>
      </c>
      <c r="C1258" s="1826" t="s">
        <v>87</v>
      </c>
      <c r="D1258" s="1826"/>
      <c r="E1258" s="1837"/>
      <c r="F1258" s="1838"/>
      <c r="G1258" s="1842">
        <v>0</v>
      </c>
      <c r="H1258" s="1839"/>
      <c r="I1258" s="1540"/>
      <c r="J1258" s="113"/>
      <c r="K1258" s="113"/>
      <c r="L1258" s="113"/>
      <c r="M1258" s="113"/>
      <c r="N1258" s="113"/>
      <c r="O1258" s="113"/>
      <c r="P1258" s="113"/>
      <c r="Q1258" s="113"/>
      <c r="R1258" s="113"/>
      <c r="S1258" s="113"/>
      <c r="T1258" s="113"/>
    </row>
    <row r="1259" spans="1:20" s="115" customFormat="1" ht="13.5" customHeight="1">
      <c r="A1259" s="1835">
        <v>2024</v>
      </c>
      <c r="B1259" s="1826"/>
      <c r="C1259" s="1826"/>
      <c r="D1259" s="1826"/>
      <c r="E1259" s="1837"/>
      <c r="F1259" s="1838"/>
      <c r="G1259" s="1842">
        <v>0</v>
      </c>
      <c r="H1259" s="1839"/>
      <c r="I1259" s="1540"/>
      <c r="J1259" s="113"/>
      <c r="K1259" s="113"/>
      <c r="L1259" s="113"/>
      <c r="M1259" s="113"/>
      <c r="N1259" s="113"/>
      <c r="O1259" s="113"/>
      <c r="P1259" s="113"/>
      <c r="Q1259" s="113"/>
      <c r="R1259" s="113"/>
      <c r="S1259" s="113"/>
      <c r="T1259" s="113"/>
    </row>
    <row r="1260" spans="1:20" s="115" customFormat="1" ht="13.5" customHeight="1">
      <c r="A1260" s="2425" t="s">
        <v>46</v>
      </c>
      <c r="B1260" s="2402"/>
      <c r="C1260" s="2402" t="s">
        <v>1499</v>
      </c>
      <c r="D1260" s="2402"/>
      <c r="E1260" s="2427"/>
      <c r="F1260" s="2406"/>
      <c r="G1260" s="2517">
        <v>0</v>
      </c>
      <c r="H1260" s="2580"/>
      <c r="I1260" s="1540"/>
      <c r="J1260" s="113"/>
      <c r="K1260" s="113"/>
      <c r="L1260" s="113"/>
      <c r="M1260" s="113"/>
      <c r="N1260" s="113"/>
      <c r="O1260" s="113"/>
      <c r="P1260" s="113"/>
      <c r="Q1260" s="113"/>
      <c r="R1260" s="113"/>
      <c r="S1260" s="113"/>
      <c r="T1260" s="113"/>
    </row>
    <row r="1261" spans="1:20" s="115" customFormat="1" ht="13.5" customHeight="1">
      <c r="A1261" s="1835"/>
      <c r="B1261" s="1826"/>
      <c r="C1261" s="1826"/>
      <c r="D1261" s="1826"/>
      <c r="E1261" s="1837"/>
      <c r="F1261" s="1838"/>
      <c r="G1261" s="1842"/>
      <c r="H1261" s="1839"/>
      <c r="I1261" s="1540"/>
      <c r="J1261" s="113"/>
      <c r="K1261" s="113"/>
      <c r="L1261" s="113"/>
      <c r="M1261" s="113"/>
      <c r="N1261" s="113"/>
      <c r="O1261" s="113"/>
      <c r="P1261" s="113"/>
      <c r="Q1261" s="113"/>
      <c r="R1261" s="113"/>
      <c r="S1261" s="113"/>
      <c r="T1261" s="113"/>
    </row>
    <row r="1262" spans="1:20" s="115" customFormat="1" ht="13.5" customHeight="1">
      <c r="A1262" s="1833">
        <v>2022</v>
      </c>
      <c r="B1262" s="1827" t="s">
        <v>164</v>
      </c>
      <c r="C1262" s="1827" t="s">
        <v>87</v>
      </c>
      <c r="D1262" s="1827" t="s">
        <v>277</v>
      </c>
      <c r="E1262" s="1829">
        <v>44815</v>
      </c>
      <c r="F1262" s="1831" t="s">
        <v>6339</v>
      </c>
      <c r="G1262" s="1830">
        <v>7</v>
      </c>
      <c r="H1262" s="1832" t="s">
        <v>976</v>
      </c>
      <c r="I1262" s="1925"/>
      <c r="J1262" s="113"/>
      <c r="K1262" s="113"/>
      <c r="L1262" s="113"/>
      <c r="M1262" s="113"/>
      <c r="N1262" s="113"/>
      <c r="O1262" s="113"/>
      <c r="P1262" s="113"/>
      <c r="Q1262" s="113"/>
      <c r="R1262" s="113"/>
      <c r="S1262" s="113"/>
      <c r="T1262" s="113"/>
    </row>
    <row r="1263" spans="1:20" s="115" customFormat="1" ht="13.5" customHeight="1">
      <c r="A1263" s="1833">
        <v>2022</v>
      </c>
      <c r="B1263" s="1827"/>
      <c r="C1263" s="1827"/>
      <c r="D1263" s="1827"/>
      <c r="E1263" s="1829"/>
      <c r="F1263" s="1831"/>
      <c r="G1263" s="1830">
        <v>7</v>
      </c>
      <c r="H1263" s="1832"/>
      <c r="I1263" s="1925"/>
      <c r="J1263" s="113"/>
      <c r="K1263" s="113"/>
      <c r="L1263" s="113"/>
      <c r="M1263" s="113"/>
      <c r="N1263" s="113"/>
      <c r="O1263" s="113"/>
      <c r="P1263" s="113"/>
      <c r="Q1263" s="113"/>
      <c r="R1263" s="113"/>
      <c r="S1263" s="113"/>
      <c r="T1263" s="113"/>
    </row>
    <row r="1264" spans="1:20" ht="13.5" customHeight="1">
      <c r="A1264" s="2425" t="s">
        <v>46</v>
      </c>
      <c r="B1264" s="2402"/>
      <c r="C1264" s="2402" t="s">
        <v>1499</v>
      </c>
      <c r="D1264" s="2402"/>
      <c r="E1264" s="2427"/>
      <c r="F1264" s="2406"/>
      <c r="G1264" s="2517">
        <v>7</v>
      </c>
      <c r="H1264" s="2544"/>
      <c r="I1264" s="1409"/>
      <c r="J1264" s="2"/>
    </row>
    <row r="1265" spans="1:256" ht="13.5" customHeight="1">
      <c r="A1265" s="276"/>
      <c r="B1265" s="266"/>
      <c r="C1265" s="266"/>
      <c r="D1265" s="266"/>
      <c r="E1265" s="1693"/>
      <c r="F1265" s="341"/>
      <c r="G1265" s="277"/>
      <c r="H1265" s="2581"/>
      <c r="I1265" s="2582"/>
      <c r="J1265" s="93"/>
      <c r="IV1265" s="2"/>
    </row>
    <row r="1268" spans="1:256">
      <c r="A1268" s="173"/>
      <c r="B1268" s="174"/>
      <c r="C1268" s="174"/>
      <c r="D1268" s="174"/>
      <c r="E1268" s="175"/>
      <c r="F1268" s="1715"/>
      <c r="G1268" s="173"/>
    </row>
    <row r="1269" spans="1:256">
      <c r="A1269" s="173"/>
      <c r="B1269" s="174"/>
      <c r="C1269" s="174"/>
      <c r="D1269" s="174"/>
      <c r="E1269" s="175"/>
      <c r="F1269" s="1715"/>
      <c r="G1269" s="173"/>
    </row>
    <row r="1270" spans="1:256">
      <c r="A1270" s="173"/>
      <c r="B1270" s="174"/>
      <c r="C1270" s="174"/>
      <c r="D1270" s="174"/>
      <c r="E1270" s="175"/>
      <c r="F1270" s="1715"/>
      <c r="G1270" s="173"/>
    </row>
    <row r="1271" spans="1:256">
      <c r="A1271" s="173"/>
      <c r="B1271" s="174"/>
      <c r="C1271" s="174"/>
      <c r="D1271" s="174"/>
      <c r="E1271" s="175"/>
      <c r="F1271" s="1715"/>
      <c r="G1271" s="173"/>
    </row>
    <row r="1272" spans="1:256">
      <c r="A1272" s="173"/>
      <c r="B1272" s="174"/>
      <c r="C1272" s="174"/>
      <c r="D1272" s="174"/>
      <c r="E1272" s="175"/>
      <c r="F1272" s="1715"/>
      <c r="G1272" s="173"/>
      <c r="IV1272" s="2"/>
    </row>
  </sheetData>
  <pageMargins left="0.7" right="0.7" top="0.75" bottom="0.75" header="0.3" footer="0.3"/>
  <pageSetup orientation="portrait" horizontalDpi="0" verticalDpi="0" r:id="rId1"/>
  <ignoredErrors>
    <ignoredError sqref="E8" twoDigitTextYear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B1:K151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2" sqref="B2"/>
    </sheetView>
  </sheetViews>
  <sheetFormatPr defaultColWidth="9.140625" defaultRowHeight="12.75"/>
  <cols>
    <col min="1" max="1" width="2.7109375" style="4" customWidth="1"/>
    <col min="2" max="2" width="22.7109375" style="4" customWidth="1"/>
    <col min="3" max="3" width="11.7109375" style="4" customWidth="1"/>
    <col min="4" max="4" width="7.28515625" style="4" customWidth="1"/>
    <col min="5" max="5" width="7.5703125" style="4" customWidth="1"/>
    <col min="6" max="8" width="7.5703125" style="5" customWidth="1"/>
    <col min="9" max="9" width="8.42578125" style="5" customWidth="1"/>
    <col min="10" max="10" width="9.85546875" style="4" hidden="1" customWidth="1"/>
    <col min="11" max="11" width="11.7109375" style="4" hidden="1" customWidth="1"/>
    <col min="12" max="12" width="4.5703125" style="4" customWidth="1"/>
    <col min="13" max="16384" width="9.140625" style="4"/>
  </cols>
  <sheetData>
    <row r="1" spans="2:11" ht="9.4" customHeight="1"/>
    <row r="2" spans="2:11" ht="15.75">
      <c r="B2" s="3" t="s">
        <v>3337</v>
      </c>
      <c r="J2" s="20"/>
      <c r="K2" s="20"/>
    </row>
    <row r="3" spans="2:11" ht="13.15" customHeight="1">
      <c r="B3" s="34"/>
      <c r="J3" s="751" t="s">
        <v>3338</v>
      </c>
      <c r="K3" s="2"/>
    </row>
    <row r="4" spans="2:11">
      <c r="B4" s="751" t="s">
        <v>44</v>
      </c>
      <c r="C4" s="751" t="s">
        <v>45</v>
      </c>
      <c r="D4" s="752">
        <v>2013</v>
      </c>
      <c r="E4" s="753">
        <v>2014</v>
      </c>
      <c r="F4" s="754">
        <v>2015</v>
      </c>
      <c r="G4" s="755">
        <v>2016</v>
      </c>
      <c r="H4" s="756">
        <v>2017</v>
      </c>
      <c r="I4" s="757" t="s">
        <v>46</v>
      </c>
      <c r="J4" s="758" t="s">
        <v>3339</v>
      </c>
      <c r="K4" s="759" t="s">
        <v>3340</v>
      </c>
    </row>
    <row r="5" spans="2:11">
      <c r="B5" s="760" t="s">
        <v>122</v>
      </c>
      <c r="C5" s="761" t="s">
        <v>91</v>
      </c>
      <c r="D5" s="761"/>
      <c r="E5" s="762"/>
      <c r="F5" s="762">
        <v>80</v>
      </c>
      <c r="G5" s="762">
        <v>169</v>
      </c>
      <c r="H5" s="762">
        <v>163</v>
      </c>
      <c r="I5" s="763">
        <v>412</v>
      </c>
      <c r="J5" s="764"/>
      <c r="K5" s="765"/>
    </row>
    <row r="6" spans="2:11">
      <c r="B6" s="63" t="s">
        <v>106</v>
      </c>
      <c r="C6" s="64" t="s">
        <v>91</v>
      </c>
      <c r="D6" s="64"/>
      <c r="E6" s="75"/>
      <c r="F6" s="75">
        <v>99</v>
      </c>
      <c r="G6" s="75">
        <v>193</v>
      </c>
      <c r="H6" s="75">
        <v>135</v>
      </c>
      <c r="I6" s="766">
        <v>427</v>
      </c>
      <c r="J6" s="767"/>
      <c r="K6" s="768"/>
    </row>
    <row r="7" spans="2:11">
      <c r="B7" s="63" t="s">
        <v>90</v>
      </c>
      <c r="C7" s="44" t="s">
        <v>91</v>
      </c>
      <c r="D7" s="44"/>
      <c r="E7" s="75"/>
      <c r="F7" s="75">
        <v>90</v>
      </c>
      <c r="G7" s="75">
        <v>108</v>
      </c>
      <c r="H7" s="75">
        <v>125</v>
      </c>
      <c r="I7" s="766">
        <v>323</v>
      </c>
      <c r="J7" s="767"/>
      <c r="K7" s="768"/>
    </row>
    <row r="8" spans="2:11">
      <c r="B8" s="61" t="s">
        <v>92</v>
      </c>
      <c r="C8" s="44" t="s">
        <v>91</v>
      </c>
      <c r="D8" s="44"/>
      <c r="E8" s="75"/>
      <c r="F8" s="75">
        <v>76</v>
      </c>
      <c r="G8" s="75">
        <v>50</v>
      </c>
      <c r="H8" s="75">
        <v>114</v>
      </c>
      <c r="I8" s="766">
        <v>240</v>
      </c>
      <c r="J8" s="767"/>
      <c r="K8" s="768"/>
    </row>
    <row r="9" spans="2:11">
      <c r="B9" s="61" t="s">
        <v>123</v>
      </c>
      <c r="C9" s="44" t="s">
        <v>91</v>
      </c>
      <c r="D9" s="44"/>
      <c r="E9" s="75"/>
      <c r="F9" s="75">
        <v>173</v>
      </c>
      <c r="G9" s="75">
        <v>115</v>
      </c>
      <c r="H9" s="75">
        <v>112</v>
      </c>
      <c r="I9" s="766">
        <v>400</v>
      </c>
      <c r="J9" s="767"/>
      <c r="K9" s="768"/>
    </row>
    <row r="10" spans="2:11">
      <c r="B10" s="63" t="s">
        <v>115</v>
      </c>
      <c r="C10" s="44" t="s">
        <v>164</v>
      </c>
      <c r="D10" s="44"/>
      <c r="E10" s="75"/>
      <c r="F10" s="75">
        <v>25</v>
      </c>
      <c r="G10" s="75">
        <v>24</v>
      </c>
      <c r="H10" s="75">
        <v>91</v>
      </c>
      <c r="I10" s="766">
        <v>140</v>
      </c>
      <c r="J10" s="767">
        <v>2016</v>
      </c>
      <c r="K10" s="769" t="s">
        <v>91</v>
      </c>
    </row>
    <row r="11" spans="2:11">
      <c r="B11" s="63" t="s">
        <v>114</v>
      </c>
      <c r="C11" s="44" t="s">
        <v>91</v>
      </c>
      <c r="D11" s="44"/>
      <c r="E11" s="75"/>
      <c r="F11" s="45">
        <v>61</v>
      </c>
      <c r="G11" s="45">
        <v>57</v>
      </c>
      <c r="H11" s="45">
        <v>79</v>
      </c>
      <c r="I11" s="766">
        <v>197</v>
      </c>
      <c r="J11" s="767"/>
      <c r="K11" s="768"/>
    </row>
    <row r="12" spans="2:11">
      <c r="B12" s="63" t="s">
        <v>107</v>
      </c>
      <c r="C12" s="64" t="s">
        <v>91</v>
      </c>
      <c r="D12" s="64"/>
      <c r="E12" s="75"/>
      <c r="F12" s="45">
        <v>83</v>
      </c>
      <c r="G12" s="45">
        <v>72</v>
      </c>
      <c r="H12" s="45">
        <v>70</v>
      </c>
      <c r="I12" s="766">
        <v>225</v>
      </c>
      <c r="J12" s="767"/>
      <c r="K12" s="768"/>
    </row>
    <row r="13" spans="2:11">
      <c r="B13" s="61" t="s">
        <v>103</v>
      </c>
      <c r="C13" s="70" t="s">
        <v>164</v>
      </c>
      <c r="D13" s="70"/>
      <c r="E13" s="75"/>
      <c r="F13" s="45"/>
      <c r="G13" s="45"/>
      <c r="H13" s="45">
        <v>60</v>
      </c>
      <c r="I13" s="766">
        <v>60</v>
      </c>
      <c r="J13" s="767"/>
      <c r="K13" s="768"/>
    </row>
    <row r="14" spans="2:11">
      <c r="B14" s="63" t="s">
        <v>120</v>
      </c>
      <c r="C14" s="44" t="s">
        <v>91</v>
      </c>
      <c r="D14" s="44"/>
      <c r="E14" s="75"/>
      <c r="F14" s="45">
        <v>147</v>
      </c>
      <c r="G14" s="45">
        <v>33</v>
      </c>
      <c r="H14" s="45">
        <v>57</v>
      </c>
      <c r="I14" s="766">
        <v>237</v>
      </c>
      <c r="J14" s="767">
        <v>2017</v>
      </c>
      <c r="K14" s="769" t="s">
        <v>129</v>
      </c>
    </row>
    <row r="15" spans="2:11">
      <c r="B15" s="63" t="s">
        <v>125</v>
      </c>
      <c r="C15" s="44" t="s">
        <v>164</v>
      </c>
      <c r="D15" s="44"/>
      <c r="E15" s="75"/>
      <c r="F15" s="75"/>
      <c r="G15" s="75">
        <v>15</v>
      </c>
      <c r="H15" s="75">
        <v>51</v>
      </c>
      <c r="I15" s="766">
        <v>66</v>
      </c>
      <c r="J15" s="767">
        <v>2016</v>
      </c>
      <c r="K15" s="769" t="s">
        <v>129</v>
      </c>
    </row>
    <row r="16" spans="2:11">
      <c r="B16" s="61" t="s">
        <v>176</v>
      </c>
      <c r="C16" s="44" t="s">
        <v>129</v>
      </c>
      <c r="D16" s="44"/>
      <c r="E16" s="75"/>
      <c r="F16" s="75"/>
      <c r="G16" s="75"/>
      <c r="H16" s="75">
        <v>48</v>
      </c>
      <c r="I16" s="766">
        <v>48</v>
      </c>
      <c r="J16" s="767">
        <v>2017</v>
      </c>
      <c r="K16" s="769" t="s">
        <v>53</v>
      </c>
    </row>
    <row r="17" spans="2:11">
      <c r="B17" s="61" t="s">
        <v>116</v>
      </c>
      <c r="C17" s="70" t="s">
        <v>91</v>
      </c>
      <c r="D17" s="70"/>
      <c r="E17" s="75"/>
      <c r="F17" s="75">
        <v>17</v>
      </c>
      <c r="G17" s="75">
        <v>37</v>
      </c>
      <c r="H17" s="75">
        <v>47</v>
      </c>
      <c r="I17" s="766">
        <v>101</v>
      </c>
      <c r="J17" s="767">
        <v>2016</v>
      </c>
      <c r="K17" s="769" t="s">
        <v>91</v>
      </c>
    </row>
    <row r="18" spans="2:11">
      <c r="B18" s="61" t="s">
        <v>95</v>
      </c>
      <c r="C18" s="44" t="s">
        <v>53</v>
      </c>
      <c r="D18" s="44"/>
      <c r="E18" s="75"/>
      <c r="F18" s="45"/>
      <c r="G18" s="45"/>
      <c r="H18" s="45">
        <v>45</v>
      </c>
      <c r="I18" s="766">
        <v>45</v>
      </c>
      <c r="J18" s="767"/>
      <c r="K18" s="768"/>
    </row>
    <row r="19" spans="2:11">
      <c r="B19" s="63" t="s">
        <v>174</v>
      </c>
      <c r="C19" s="44" t="s">
        <v>53</v>
      </c>
      <c r="D19" s="44"/>
      <c r="E19" s="75"/>
      <c r="F19" s="45"/>
      <c r="G19" s="45"/>
      <c r="H19" s="45">
        <v>45</v>
      </c>
      <c r="I19" s="766">
        <v>45</v>
      </c>
      <c r="J19" s="767"/>
      <c r="K19" s="768"/>
    </row>
    <row r="20" spans="2:11">
      <c r="B20" s="61" t="s">
        <v>126</v>
      </c>
      <c r="C20" s="44" t="s">
        <v>91</v>
      </c>
      <c r="D20" s="44"/>
      <c r="E20" s="75"/>
      <c r="F20" s="45">
        <v>24</v>
      </c>
      <c r="G20" s="45">
        <v>24</v>
      </c>
      <c r="H20" s="45">
        <v>42</v>
      </c>
      <c r="I20" s="766">
        <v>90</v>
      </c>
      <c r="J20" s="767">
        <v>2016</v>
      </c>
      <c r="K20" s="769" t="s">
        <v>129</v>
      </c>
    </row>
    <row r="21" spans="2:11">
      <c r="B21" s="61" t="s">
        <v>99</v>
      </c>
      <c r="C21" s="70" t="s">
        <v>91</v>
      </c>
      <c r="D21" s="70"/>
      <c r="E21" s="75"/>
      <c r="F21" s="75"/>
      <c r="G21" s="75">
        <v>45</v>
      </c>
      <c r="H21" s="75">
        <v>40</v>
      </c>
      <c r="I21" s="766">
        <v>85</v>
      </c>
      <c r="J21" s="767">
        <v>2016</v>
      </c>
      <c r="K21" s="769" t="s">
        <v>91</v>
      </c>
    </row>
    <row r="22" spans="2:11">
      <c r="B22" s="59" t="s">
        <v>124</v>
      </c>
      <c r="C22" s="44" t="s">
        <v>91</v>
      </c>
      <c r="D22" s="44"/>
      <c r="E22" s="75"/>
      <c r="F22" s="45"/>
      <c r="G22" s="45"/>
      <c r="H22" s="45">
        <v>38</v>
      </c>
      <c r="I22" s="766">
        <v>38</v>
      </c>
      <c r="J22" s="767">
        <v>2017</v>
      </c>
      <c r="K22" s="769" t="s">
        <v>164</v>
      </c>
    </row>
    <row r="23" spans="2:11">
      <c r="B23" s="61" t="s">
        <v>139</v>
      </c>
      <c r="C23" s="44" t="s">
        <v>53</v>
      </c>
      <c r="D23" s="44"/>
      <c r="E23" s="75"/>
      <c r="F23" s="45"/>
      <c r="G23" s="45">
        <v>5</v>
      </c>
      <c r="H23" s="45">
        <v>38</v>
      </c>
      <c r="I23" s="766">
        <v>43</v>
      </c>
      <c r="J23" s="767"/>
      <c r="K23" s="768"/>
    </row>
    <row r="24" spans="2:11">
      <c r="B24" s="61" t="s">
        <v>171</v>
      </c>
      <c r="C24" s="70" t="s">
        <v>129</v>
      </c>
      <c r="D24" s="70"/>
      <c r="E24" s="75"/>
      <c r="F24" s="75"/>
      <c r="G24" s="75">
        <v>18</v>
      </c>
      <c r="H24" s="75">
        <v>37</v>
      </c>
      <c r="I24" s="766">
        <v>55</v>
      </c>
      <c r="J24" s="767"/>
      <c r="K24" s="768"/>
    </row>
    <row r="25" spans="2:11">
      <c r="B25" s="61" t="s">
        <v>110</v>
      </c>
      <c r="C25" s="44" t="s">
        <v>164</v>
      </c>
      <c r="D25" s="44"/>
      <c r="E25" s="75"/>
      <c r="F25" s="45"/>
      <c r="G25" s="45">
        <v>50</v>
      </c>
      <c r="H25" s="45">
        <v>35</v>
      </c>
      <c r="I25" s="766">
        <v>85</v>
      </c>
      <c r="J25" s="767">
        <v>2016</v>
      </c>
      <c r="K25" s="769" t="s">
        <v>129</v>
      </c>
    </row>
    <row r="26" spans="2:11">
      <c r="B26" s="61" t="s">
        <v>168</v>
      </c>
      <c r="C26" s="44" t="s">
        <v>164</v>
      </c>
      <c r="D26" s="44"/>
      <c r="E26" s="75"/>
      <c r="F26" s="75"/>
      <c r="G26" s="75"/>
      <c r="H26" s="75">
        <v>35</v>
      </c>
      <c r="I26" s="766">
        <v>35</v>
      </c>
      <c r="J26" s="767"/>
      <c r="K26" s="768"/>
    </row>
    <row r="27" spans="2:11">
      <c r="B27" s="61" t="s">
        <v>185</v>
      </c>
      <c r="C27" s="44" t="s">
        <v>91</v>
      </c>
      <c r="D27" s="44"/>
      <c r="E27" s="75"/>
      <c r="F27" s="75">
        <v>5</v>
      </c>
      <c r="G27" s="75">
        <v>45</v>
      </c>
      <c r="H27" s="75">
        <v>33</v>
      </c>
      <c r="I27" s="766">
        <v>83</v>
      </c>
      <c r="J27" s="767"/>
      <c r="K27" s="768"/>
    </row>
    <row r="28" spans="2:11">
      <c r="B28" s="61" t="s">
        <v>93</v>
      </c>
      <c r="C28" s="70" t="s">
        <v>164</v>
      </c>
      <c r="D28" s="70"/>
      <c r="E28" s="75"/>
      <c r="F28" s="75"/>
      <c r="G28" s="75">
        <v>50</v>
      </c>
      <c r="H28" s="75">
        <v>33</v>
      </c>
      <c r="I28" s="766">
        <v>83</v>
      </c>
      <c r="J28" s="767"/>
      <c r="K28" s="768"/>
    </row>
    <row r="29" spans="2:11">
      <c r="B29" s="61" t="s">
        <v>1627</v>
      </c>
      <c r="C29" s="44" t="s">
        <v>164</v>
      </c>
      <c r="D29" s="44"/>
      <c r="E29" s="75"/>
      <c r="F29" s="45"/>
      <c r="G29" s="45"/>
      <c r="H29" s="45">
        <v>28</v>
      </c>
      <c r="I29" s="766">
        <v>28</v>
      </c>
      <c r="J29" s="767"/>
      <c r="K29" s="768"/>
    </row>
    <row r="30" spans="2:11">
      <c r="B30" s="59" t="s">
        <v>117</v>
      </c>
      <c r="C30" s="44" t="s">
        <v>164</v>
      </c>
      <c r="D30" s="44"/>
      <c r="E30" s="75"/>
      <c r="F30" s="45"/>
      <c r="G30" s="45">
        <v>13</v>
      </c>
      <c r="H30" s="45">
        <v>27</v>
      </c>
      <c r="I30" s="766">
        <v>40</v>
      </c>
      <c r="J30" s="767">
        <v>2017</v>
      </c>
      <c r="K30" s="769" t="s">
        <v>91</v>
      </c>
    </row>
    <row r="31" spans="2:11">
      <c r="B31" s="61" t="s">
        <v>1638</v>
      </c>
      <c r="C31" s="70" t="s">
        <v>164</v>
      </c>
      <c r="D31" s="70"/>
      <c r="E31" s="75"/>
      <c r="F31" s="75">
        <v>7</v>
      </c>
      <c r="G31" s="75">
        <v>16</v>
      </c>
      <c r="H31" s="75">
        <v>27</v>
      </c>
      <c r="I31" s="766">
        <v>50</v>
      </c>
      <c r="J31" s="767"/>
      <c r="K31" s="768"/>
    </row>
    <row r="32" spans="2:11">
      <c r="B32" s="61" t="s">
        <v>127</v>
      </c>
      <c r="C32" s="44" t="s">
        <v>91</v>
      </c>
      <c r="D32" s="44"/>
      <c r="E32" s="75"/>
      <c r="F32" s="75">
        <v>20</v>
      </c>
      <c r="G32" s="75">
        <v>23</v>
      </c>
      <c r="H32" s="75">
        <v>27</v>
      </c>
      <c r="I32" s="766">
        <v>70</v>
      </c>
      <c r="J32" s="767"/>
      <c r="K32" s="768"/>
    </row>
    <row r="33" spans="2:11">
      <c r="B33" s="59" t="s">
        <v>118</v>
      </c>
      <c r="C33" s="70" t="s">
        <v>91</v>
      </c>
      <c r="D33" s="70"/>
      <c r="E33" s="75"/>
      <c r="F33" s="75"/>
      <c r="G33" s="75"/>
      <c r="H33" s="75">
        <v>23</v>
      </c>
      <c r="I33" s="766">
        <v>23</v>
      </c>
      <c r="J33" s="767"/>
      <c r="K33" s="768"/>
    </row>
    <row r="34" spans="2:11">
      <c r="B34" s="61" t="s">
        <v>1602</v>
      </c>
      <c r="C34" s="44" t="s">
        <v>164</v>
      </c>
      <c r="D34" s="44"/>
      <c r="E34" s="75"/>
      <c r="F34" s="75"/>
      <c r="G34" s="75">
        <v>36</v>
      </c>
      <c r="H34" s="75">
        <v>23</v>
      </c>
      <c r="I34" s="766">
        <v>59</v>
      </c>
      <c r="J34" s="767"/>
      <c r="K34" s="768"/>
    </row>
    <row r="35" spans="2:11">
      <c r="B35" s="61" t="s">
        <v>1615</v>
      </c>
      <c r="C35" s="44" t="s">
        <v>129</v>
      </c>
      <c r="D35" s="44"/>
      <c r="E35" s="75"/>
      <c r="F35" s="45"/>
      <c r="G35" s="45"/>
      <c r="H35" s="45">
        <v>22</v>
      </c>
      <c r="I35" s="766">
        <v>22</v>
      </c>
      <c r="J35" s="767"/>
      <c r="K35" s="768"/>
    </row>
    <row r="36" spans="2:11">
      <c r="B36" s="61" t="s">
        <v>1610</v>
      </c>
      <c r="C36" s="70" t="s">
        <v>91</v>
      </c>
      <c r="D36" s="70"/>
      <c r="E36" s="75"/>
      <c r="F36" s="45">
        <v>23</v>
      </c>
      <c r="G36" s="45">
        <v>20</v>
      </c>
      <c r="H36" s="45">
        <v>20</v>
      </c>
      <c r="I36" s="766">
        <v>63</v>
      </c>
      <c r="J36" s="767"/>
      <c r="K36" s="768"/>
    </row>
    <row r="37" spans="2:11">
      <c r="B37" s="61" t="s">
        <v>208</v>
      </c>
      <c r="C37" s="44" t="s">
        <v>91</v>
      </c>
      <c r="D37" s="44"/>
      <c r="E37" s="75"/>
      <c r="F37" s="45"/>
      <c r="G37" s="45"/>
      <c r="H37" s="45">
        <v>20</v>
      </c>
      <c r="I37" s="766">
        <v>20</v>
      </c>
      <c r="J37" s="767"/>
      <c r="K37" s="768"/>
    </row>
    <row r="38" spans="2:11">
      <c r="B38" s="59" t="s">
        <v>96</v>
      </c>
      <c r="C38" s="70" t="s">
        <v>91</v>
      </c>
      <c r="D38" s="70"/>
      <c r="E38" s="75"/>
      <c r="F38" s="75"/>
      <c r="G38" s="75"/>
      <c r="H38" s="75">
        <v>20</v>
      </c>
      <c r="I38" s="766">
        <v>20</v>
      </c>
      <c r="J38" s="767">
        <v>2015</v>
      </c>
      <c r="K38" s="769" t="s">
        <v>91</v>
      </c>
    </row>
    <row r="39" spans="2:11">
      <c r="B39" s="59" t="s">
        <v>148</v>
      </c>
      <c r="C39" s="44" t="s">
        <v>129</v>
      </c>
      <c r="D39" s="44"/>
      <c r="E39" s="75"/>
      <c r="F39" s="45"/>
      <c r="G39" s="45"/>
      <c r="H39" s="45">
        <v>17</v>
      </c>
      <c r="I39" s="766">
        <v>17</v>
      </c>
      <c r="J39" s="767"/>
      <c r="K39" s="768"/>
    </row>
    <row r="40" spans="2:11">
      <c r="B40" s="63" t="s">
        <v>187</v>
      </c>
      <c r="C40" s="44" t="s">
        <v>91</v>
      </c>
      <c r="D40" s="44"/>
      <c r="E40" s="75"/>
      <c r="F40" s="45">
        <v>33</v>
      </c>
      <c r="G40" s="45">
        <v>23</v>
      </c>
      <c r="H40" s="45">
        <v>17</v>
      </c>
      <c r="I40" s="766">
        <v>73</v>
      </c>
      <c r="J40" s="767"/>
      <c r="K40" s="768"/>
    </row>
    <row r="41" spans="2:11">
      <c r="B41" s="61" t="s">
        <v>193</v>
      </c>
      <c r="C41" s="44" t="s">
        <v>164</v>
      </c>
      <c r="D41" s="44"/>
      <c r="E41" s="75"/>
      <c r="F41" s="45">
        <v>15</v>
      </c>
      <c r="G41" s="45">
        <v>14</v>
      </c>
      <c r="H41" s="45">
        <v>17</v>
      </c>
      <c r="I41" s="766">
        <v>46</v>
      </c>
      <c r="J41" s="767"/>
      <c r="K41" s="768"/>
    </row>
    <row r="42" spans="2:11">
      <c r="B42" s="61" t="s">
        <v>167</v>
      </c>
      <c r="C42" s="44" t="s">
        <v>164</v>
      </c>
      <c r="D42" s="44"/>
      <c r="E42" s="75"/>
      <c r="F42" s="75">
        <v>7</v>
      </c>
      <c r="G42" s="75"/>
      <c r="H42" s="75">
        <v>17</v>
      </c>
      <c r="I42" s="766">
        <v>24</v>
      </c>
      <c r="J42" s="767"/>
      <c r="K42" s="768"/>
    </row>
    <row r="43" spans="2:11">
      <c r="B43" s="63" t="s">
        <v>188</v>
      </c>
      <c r="C43" s="44" t="s">
        <v>91</v>
      </c>
      <c r="D43" s="44"/>
      <c r="E43" s="75"/>
      <c r="F43" s="75">
        <v>61</v>
      </c>
      <c r="G43" s="75">
        <v>10</v>
      </c>
      <c r="H43" s="75">
        <v>17</v>
      </c>
      <c r="I43" s="766">
        <v>88</v>
      </c>
      <c r="J43" s="767"/>
      <c r="K43" s="768"/>
    </row>
    <row r="44" spans="2:11">
      <c r="B44" s="63" t="s">
        <v>165</v>
      </c>
      <c r="C44" s="44" t="s">
        <v>91</v>
      </c>
      <c r="D44" s="44"/>
      <c r="E44" s="75"/>
      <c r="F44" s="45">
        <v>30</v>
      </c>
      <c r="G44" s="45">
        <v>63</v>
      </c>
      <c r="H44" s="45">
        <v>16</v>
      </c>
      <c r="I44" s="766">
        <v>109</v>
      </c>
      <c r="J44" s="767"/>
      <c r="K44" s="768"/>
    </row>
    <row r="45" spans="2:11">
      <c r="B45" s="61" t="s">
        <v>163</v>
      </c>
      <c r="C45" s="70" t="s">
        <v>129</v>
      </c>
      <c r="D45" s="70"/>
      <c r="E45" s="75"/>
      <c r="F45" s="45"/>
      <c r="G45" s="45"/>
      <c r="H45" s="45">
        <v>15</v>
      </c>
      <c r="I45" s="766">
        <v>15</v>
      </c>
      <c r="J45" s="767"/>
      <c r="K45" s="768"/>
    </row>
    <row r="46" spans="2:11">
      <c r="B46" s="61" t="s">
        <v>3341</v>
      </c>
      <c r="C46" s="44" t="s">
        <v>53</v>
      </c>
      <c r="D46" s="44"/>
      <c r="E46" s="75"/>
      <c r="F46" s="45"/>
      <c r="G46" s="45"/>
      <c r="H46" s="45">
        <v>15</v>
      </c>
      <c r="I46" s="766">
        <v>15</v>
      </c>
      <c r="J46" s="767"/>
      <c r="K46" s="768"/>
    </row>
    <row r="47" spans="2:11">
      <c r="B47" s="61" t="s">
        <v>182</v>
      </c>
      <c r="C47" s="44" t="s">
        <v>129</v>
      </c>
      <c r="D47" s="44"/>
      <c r="E47" s="75"/>
      <c r="F47" s="75"/>
      <c r="G47" s="75"/>
      <c r="H47" s="75">
        <v>15</v>
      </c>
      <c r="I47" s="766">
        <v>15</v>
      </c>
      <c r="J47" s="767"/>
      <c r="K47" s="768"/>
    </row>
    <row r="48" spans="2:11">
      <c r="B48" s="61" t="s">
        <v>104</v>
      </c>
      <c r="C48" s="44" t="s">
        <v>164</v>
      </c>
      <c r="D48" s="44"/>
      <c r="E48" s="75"/>
      <c r="F48" s="75">
        <v>13</v>
      </c>
      <c r="G48" s="75">
        <v>27</v>
      </c>
      <c r="H48" s="75">
        <v>15</v>
      </c>
      <c r="I48" s="766">
        <v>55</v>
      </c>
      <c r="J48" s="767">
        <v>2015</v>
      </c>
      <c r="K48" s="769" t="s">
        <v>91</v>
      </c>
    </row>
    <row r="49" spans="2:11">
      <c r="B49" s="61" t="s">
        <v>158</v>
      </c>
      <c r="C49" s="70" t="s">
        <v>129</v>
      </c>
      <c r="D49" s="70"/>
      <c r="E49" s="75"/>
      <c r="F49" s="75"/>
      <c r="G49" s="75"/>
      <c r="H49" s="75">
        <v>15</v>
      </c>
      <c r="I49" s="766">
        <v>15</v>
      </c>
      <c r="J49" s="767">
        <v>2017</v>
      </c>
      <c r="K49" s="769" t="s">
        <v>91</v>
      </c>
    </row>
    <row r="50" spans="2:11">
      <c r="B50" s="63" t="s">
        <v>109</v>
      </c>
      <c r="C50" s="64" t="s">
        <v>91</v>
      </c>
      <c r="D50" s="64"/>
      <c r="E50" s="75"/>
      <c r="F50" s="75">
        <v>27</v>
      </c>
      <c r="G50" s="75">
        <v>16</v>
      </c>
      <c r="H50" s="75">
        <v>14</v>
      </c>
      <c r="I50" s="766">
        <v>57</v>
      </c>
      <c r="J50" s="767"/>
      <c r="K50" s="768"/>
    </row>
    <row r="51" spans="2:11">
      <c r="B51" s="61" t="s">
        <v>198</v>
      </c>
      <c r="C51" s="44" t="s">
        <v>164</v>
      </c>
      <c r="D51" s="44"/>
      <c r="E51" s="75"/>
      <c r="F51" s="75">
        <v>13</v>
      </c>
      <c r="G51" s="75">
        <v>17</v>
      </c>
      <c r="H51" s="75">
        <v>14</v>
      </c>
      <c r="I51" s="766">
        <v>44</v>
      </c>
      <c r="J51" s="767"/>
      <c r="K51" s="768"/>
    </row>
    <row r="52" spans="2:11">
      <c r="B52" s="61" t="s">
        <v>200</v>
      </c>
      <c r="C52" s="44" t="s">
        <v>164</v>
      </c>
      <c r="D52" s="44"/>
      <c r="E52" s="75"/>
      <c r="F52" s="45">
        <v>7</v>
      </c>
      <c r="G52" s="45">
        <v>17</v>
      </c>
      <c r="H52" s="45">
        <v>13</v>
      </c>
      <c r="I52" s="766">
        <v>37</v>
      </c>
      <c r="J52" s="767"/>
      <c r="K52" s="768"/>
    </row>
    <row r="53" spans="2:11">
      <c r="B53" s="59" t="s">
        <v>209</v>
      </c>
      <c r="C53" s="70" t="s">
        <v>164</v>
      </c>
      <c r="D53" s="70"/>
      <c r="E53" s="75"/>
      <c r="F53" s="45"/>
      <c r="G53" s="45"/>
      <c r="H53" s="45">
        <v>13</v>
      </c>
      <c r="I53" s="766">
        <v>13</v>
      </c>
      <c r="J53" s="767">
        <v>2016</v>
      </c>
      <c r="K53" s="769" t="s">
        <v>164</v>
      </c>
    </row>
    <row r="54" spans="2:11">
      <c r="B54" s="63" t="s">
        <v>1616</v>
      </c>
      <c r="C54" s="64" t="s">
        <v>164</v>
      </c>
      <c r="D54" s="64"/>
      <c r="E54" s="75"/>
      <c r="F54" s="45"/>
      <c r="G54" s="45">
        <v>17</v>
      </c>
      <c r="H54" s="45">
        <v>12</v>
      </c>
      <c r="I54" s="766">
        <v>29</v>
      </c>
      <c r="J54" s="767">
        <v>2017</v>
      </c>
      <c r="K54" s="769" t="s">
        <v>53</v>
      </c>
    </row>
    <row r="55" spans="2:11">
      <c r="B55" s="61" t="s">
        <v>137</v>
      </c>
      <c r="C55" s="44" t="s">
        <v>53</v>
      </c>
      <c r="D55" s="44"/>
      <c r="E55" s="75"/>
      <c r="F55" s="75">
        <v>15</v>
      </c>
      <c r="G55" s="75">
        <v>13</v>
      </c>
      <c r="H55" s="75">
        <v>11</v>
      </c>
      <c r="I55" s="766">
        <v>39</v>
      </c>
      <c r="J55" s="767"/>
      <c r="K55" s="768"/>
    </row>
    <row r="56" spans="2:11">
      <c r="B56" s="59" t="s">
        <v>177</v>
      </c>
      <c r="C56" s="44" t="s">
        <v>53</v>
      </c>
      <c r="D56" s="44"/>
      <c r="E56" s="75"/>
      <c r="F56" s="45"/>
      <c r="G56" s="45">
        <v>5</v>
      </c>
      <c r="H56" s="45">
        <v>10</v>
      </c>
      <c r="I56" s="766">
        <v>15</v>
      </c>
      <c r="J56" s="767"/>
      <c r="K56" s="768"/>
    </row>
    <row r="57" spans="2:11">
      <c r="B57" s="61" t="s">
        <v>113</v>
      </c>
      <c r="C57" s="44" t="s">
        <v>91</v>
      </c>
      <c r="D57" s="44"/>
      <c r="E57" s="75"/>
      <c r="F57" s="45"/>
      <c r="G57" s="45">
        <v>7</v>
      </c>
      <c r="H57" s="45">
        <v>10</v>
      </c>
      <c r="I57" s="766">
        <v>17</v>
      </c>
      <c r="J57" s="767">
        <v>2016</v>
      </c>
      <c r="K57" s="769" t="s">
        <v>164</v>
      </c>
    </row>
    <row r="58" spans="2:11">
      <c r="B58" s="63" t="s">
        <v>1617</v>
      </c>
      <c r="C58" s="64" t="s">
        <v>129</v>
      </c>
      <c r="D58" s="64"/>
      <c r="E58" s="75"/>
      <c r="F58" s="45"/>
      <c r="G58" s="45">
        <v>6</v>
      </c>
      <c r="H58" s="45">
        <v>10</v>
      </c>
      <c r="I58" s="766">
        <v>16</v>
      </c>
      <c r="J58" s="767">
        <v>2016</v>
      </c>
      <c r="K58" s="769" t="s">
        <v>129</v>
      </c>
    </row>
    <row r="59" spans="2:11">
      <c r="B59" s="61" t="s">
        <v>1619</v>
      </c>
      <c r="C59" s="44" t="s">
        <v>164</v>
      </c>
      <c r="D59" s="44"/>
      <c r="E59" s="75"/>
      <c r="F59" s="45">
        <v>33</v>
      </c>
      <c r="G59" s="45">
        <v>3</v>
      </c>
      <c r="H59" s="45">
        <v>10</v>
      </c>
      <c r="I59" s="766">
        <v>46</v>
      </c>
      <c r="J59" s="767"/>
      <c r="K59" s="768"/>
    </row>
    <row r="60" spans="2:11">
      <c r="B60" s="61" t="s">
        <v>186</v>
      </c>
      <c r="C60" s="44" t="s">
        <v>164</v>
      </c>
      <c r="D60" s="44"/>
      <c r="E60" s="75"/>
      <c r="F60" s="45"/>
      <c r="G60" s="45">
        <v>29</v>
      </c>
      <c r="H60" s="45">
        <v>10</v>
      </c>
      <c r="I60" s="766">
        <v>39</v>
      </c>
      <c r="J60" s="767"/>
      <c r="K60" s="768"/>
    </row>
    <row r="61" spans="2:11">
      <c r="B61" s="63" t="s">
        <v>1622</v>
      </c>
      <c r="C61" s="44" t="s">
        <v>129</v>
      </c>
      <c r="D61" s="44"/>
      <c r="E61" s="75"/>
      <c r="F61" s="45"/>
      <c r="G61" s="45"/>
      <c r="H61" s="45">
        <v>10</v>
      </c>
      <c r="I61" s="766">
        <v>10</v>
      </c>
      <c r="J61" s="767"/>
      <c r="K61" s="769"/>
    </row>
    <row r="62" spans="2:11">
      <c r="B62" s="63" t="s">
        <v>172</v>
      </c>
      <c r="C62" s="44" t="s">
        <v>164</v>
      </c>
      <c r="D62" s="44"/>
      <c r="E62" s="75"/>
      <c r="F62" s="45"/>
      <c r="G62" s="45"/>
      <c r="H62" s="45">
        <v>10</v>
      </c>
      <c r="I62" s="766">
        <v>10</v>
      </c>
      <c r="J62" s="767"/>
      <c r="K62" s="769"/>
    </row>
    <row r="63" spans="2:11">
      <c r="B63" s="61" t="s">
        <v>179</v>
      </c>
      <c r="C63" s="70" t="s">
        <v>91</v>
      </c>
      <c r="D63" s="70"/>
      <c r="E63" s="75"/>
      <c r="F63" s="45"/>
      <c r="G63" s="45">
        <v>20</v>
      </c>
      <c r="H63" s="45">
        <v>10</v>
      </c>
      <c r="I63" s="766">
        <v>30</v>
      </c>
      <c r="J63" s="767"/>
      <c r="K63" s="768"/>
    </row>
    <row r="64" spans="2:11">
      <c r="B64" s="61" t="s">
        <v>1628</v>
      </c>
      <c r="C64" s="44" t="s">
        <v>53</v>
      </c>
      <c r="D64" s="44"/>
      <c r="E64" s="75"/>
      <c r="F64" s="45"/>
      <c r="G64" s="45">
        <v>5</v>
      </c>
      <c r="H64" s="45">
        <v>10</v>
      </c>
      <c r="I64" s="766">
        <v>15</v>
      </c>
      <c r="J64" s="767"/>
      <c r="K64" s="768"/>
    </row>
    <row r="65" spans="2:11">
      <c r="B65" s="61" t="s">
        <v>211</v>
      </c>
      <c r="C65" s="70" t="s">
        <v>91</v>
      </c>
      <c r="D65" s="70"/>
      <c r="E65" s="75"/>
      <c r="F65" s="45">
        <v>40</v>
      </c>
      <c r="G65" s="45">
        <v>10</v>
      </c>
      <c r="H65" s="45">
        <v>10</v>
      </c>
      <c r="I65" s="766">
        <v>60</v>
      </c>
      <c r="J65" s="767"/>
      <c r="K65" s="768"/>
    </row>
    <row r="66" spans="2:11">
      <c r="B66" s="59" t="s">
        <v>202</v>
      </c>
      <c r="C66" s="70" t="s">
        <v>91</v>
      </c>
      <c r="D66" s="70"/>
      <c r="E66" s="75"/>
      <c r="F66" s="75"/>
      <c r="G66" s="75"/>
      <c r="H66" s="75">
        <v>10</v>
      </c>
      <c r="I66" s="766">
        <v>10</v>
      </c>
      <c r="J66" s="767">
        <v>2015</v>
      </c>
      <c r="K66" s="769" t="s">
        <v>164</v>
      </c>
    </row>
    <row r="67" spans="2:11">
      <c r="B67" s="61" t="s">
        <v>154</v>
      </c>
      <c r="C67" s="44" t="s">
        <v>53</v>
      </c>
      <c r="D67" s="44"/>
      <c r="E67" s="75"/>
      <c r="F67" s="75"/>
      <c r="G67" s="75">
        <v>5</v>
      </c>
      <c r="H67" s="75">
        <v>10</v>
      </c>
      <c r="I67" s="766">
        <v>15</v>
      </c>
      <c r="J67" s="767">
        <v>2017</v>
      </c>
      <c r="K67" s="769" t="s">
        <v>129</v>
      </c>
    </row>
    <row r="68" spans="2:11">
      <c r="B68" s="63" t="s">
        <v>195</v>
      </c>
      <c r="C68" s="44" t="s">
        <v>164</v>
      </c>
      <c r="D68" s="44"/>
      <c r="E68" s="75"/>
      <c r="F68" s="75">
        <v>17</v>
      </c>
      <c r="G68" s="75"/>
      <c r="H68" s="75">
        <v>10</v>
      </c>
      <c r="I68" s="766">
        <v>27</v>
      </c>
      <c r="J68" s="767"/>
      <c r="K68" s="768"/>
    </row>
    <row r="69" spans="2:11">
      <c r="B69" s="63" t="s">
        <v>191</v>
      </c>
      <c r="C69" s="44" t="s">
        <v>164</v>
      </c>
      <c r="D69" s="44"/>
      <c r="E69" s="75"/>
      <c r="F69" s="75">
        <v>5</v>
      </c>
      <c r="G69" s="75">
        <v>15</v>
      </c>
      <c r="H69" s="75">
        <v>10</v>
      </c>
      <c r="I69" s="766">
        <v>30</v>
      </c>
      <c r="J69" s="767"/>
      <c r="K69" s="768"/>
    </row>
    <row r="70" spans="2:11">
      <c r="B70" s="61" t="s">
        <v>161</v>
      </c>
      <c r="C70" s="44" t="s">
        <v>129</v>
      </c>
      <c r="D70" s="44"/>
      <c r="E70" s="75"/>
      <c r="F70" s="75"/>
      <c r="G70" s="75"/>
      <c r="H70" s="75">
        <v>10</v>
      </c>
      <c r="I70" s="766">
        <v>10</v>
      </c>
      <c r="J70" s="767"/>
      <c r="K70" s="768"/>
    </row>
    <row r="71" spans="2:11">
      <c r="B71" s="58" t="s">
        <v>134</v>
      </c>
      <c r="C71" s="44" t="s">
        <v>53</v>
      </c>
      <c r="D71" s="44"/>
      <c r="E71" s="75"/>
      <c r="F71" s="45"/>
      <c r="G71" s="45"/>
      <c r="H71" s="45">
        <v>8</v>
      </c>
      <c r="I71" s="766">
        <v>8</v>
      </c>
      <c r="J71" s="767"/>
      <c r="K71" s="768"/>
    </row>
    <row r="72" spans="2:11">
      <c r="B72" s="61" t="s">
        <v>128</v>
      </c>
      <c r="C72" s="44" t="s">
        <v>129</v>
      </c>
      <c r="D72" s="44"/>
      <c r="E72" s="75"/>
      <c r="F72" s="45"/>
      <c r="G72" s="45"/>
      <c r="H72" s="45">
        <v>8</v>
      </c>
      <c r="I72" s="766">
        <v>8</v>
      </c>
      <c r="J72" s="767"/>
      <c r="K72" s="768"/>
    </row>
    <row r="73" spans="2:11">
      <c r="B73" s="61" t="s">
        <v>199</v>
      </c>
      <c r="C73" s="44" t="s">
        <v>164</v>
      </c>
      <c r="D73" s="44"/>
      <c r="E73" s="75"/>
      <c r="F73" s="45"/>
      <c r="G73" s="45"/>
      <c r="H73" s="45">
        <v>8</v>
      </c>
      <c r="I73" s="766">
        <v>8</v>
      </c>
      <c r="J73" s="767"/>
      <c r="K73" s="768"/>
    </row>
    <row r="74" spans="2:11">
      <c r="B74" s="61" t="s">
        <v>1527</v>
      </c>
      <c r="C74" s="44" t="s">
        <v>164</v>
      </c>
      <c r="D74" s="44"/>
      <c r="E74" s="75"/>
      <c r="F74" s="45">
        <v>5</v>
      </c>
      <c r="G74" s="45">
        <v>13</v>
      </c>
      <c r="H74" s="45">
        <v>8</v>
      </c>
      <c r="I74" s="766">
        <v>26</v>
      </c>
      <c r="J74" s="767"/>
      <c r="K74" s="768"/>
    </row>
    <row r="75" spans="2:11">
      <c r="B75" s="63" t="s">
        <v>1640</v>
      </c>
      <c r="C75" s="44" t="s">
        <v>91</v>
      </c>
      <c r="D75" s="44"/>
      <c r="E75" s="75"/>
      <c r="F75" s="75">
        <v>20</v>
      </c>
      <c r="G75" s="75">
        <v>18</v>
      </c>
      <c r="H75" s="75">
        <v>8</v>
      </c>
      <c r="I75" s="766">
        <v>46</v>
      </c>
      <c r="J75" s="767">
        <v>2017</v>
      </c>
      <c r="K75" s="769" t="s">
        <v>53</v>
      </c>
    </row>
    <row r="76" spans="2:11">
      <c r="B76" s="61" t="s">
        <v>1608</v>
      </c>
      <c r="C76" s="44" t="s">
        <v>164</v>
      </c>
      <c r="D76" s="44"/>
      <c r="E76" s="75"/>
      <c r="F76" s="45">
        <v>10</v>
      </c>
      <c r="G76" s="45">
        <v>6</v>
      </c>
      <c r="H76" s="45">
        <v>7</v>
      </c>
      <c r="I76" s="766">
        <v>23</v>
      </c>
      <c r="J76" s="767">
        <v>2017</v>
      </c>
      <c r="K76" s="769" t="s">
        <v>91</v>
      </c>
    </row>
    <row r="77" spans="2:11">
      <c r="B77" s="63" t="s">
        <v>1620</v>
      </c>
      <c r="C77" s="44" t="s">
        <v>91</v>
      </c>
      <c r="D77" s="44"/>
      <c r="E77" s="75"/>
      <c r="F77" s="45">
        <v>37</v>
      </c>
      <c r="G77" s="45">
        <v>10</v>
      </c>
      <c r="H77" s="45">
        <v>7</v>
      </c>
      <c r="I77" s="766">
        <v>54</v>
      </c>
      <c r="J77" s="767">
        <v>2017</v>
      </c>
      <c r="K77" s="769" t="s">
        <v>91</v>
      </c>
    </row>
    <row r="78" spans="2:11">
      <c r="B78" s="61" t="s">
        <v>101</v>
      </c>
      <c r="C78" s="44" t="s">
        <v>91</v>
      </c>
      <c r="D78" s="44"/>
      <c r="E78" s="75"/>
      <c r="F78" s="75">
        <v>6</v>
      </c>
      <c r="G78" s="75">
        <v>15</v>
      </c>
      <c r="H78" s="75">
        <v>7</v>
      </c>
      <c r="I78" s="766">
        <v>28</v>
      </c>
      <c r="J78" s="767"/>
      <c r="K78" s="768"/>
    </row>
    <row r="79" spans="2:11">
      <c r="B79" s="61" t="s">
        <v>67</v>
      </c>
      <c r="C79" s="44" t="s">
        <v>53</v>
      </c>
      <c r="D79" s="44"/>
      <c r="E79" s="75"/>
      <c r="F79" s="75"/>
      <c r="G79" s="75"/>
      <c r="H79" s="75">
        <v>7</v>
      </c>
      <c r="I79" s="766">
        <v>7</v>
      </c>
      <c r="J79" s="767"/>
      <c r="K79" s="768"/>
    </row>
    <row r="80" spans="2:11">
      <c r="B80" s="61" t="s">
        <v>189</v>
      </c>
      <c r="C80" s="44" t="s">
        <v>164</v>
      </c>
      <c r="D80" s="44"/>
      <c r="E80" s="75"/>
      <c r="F80" s="75">
        <v>29</v>
      </c>
      <c r="G80" s="75">
        <v>7</v>
      </c>
      <c r="H80" s="75">
        <v>7</v>
      </c>
      <c r="I80" s="766">
        <v>43</v>
      </c>
      <c r="J80" s="767"/>
      <c r="K80" s="768"/>
    </row>
    <row r="81" spans="2:11">
      <c r="B81" s="61" t="s">
        <v>1487</v>
      </c>
      <c r="C81" s="44" t="s">
        <v>164</v>
      </c>
      <c r="D81" s="44"/>
      <c r="E81" s="75"/>
      <c r="F81" s="75"/>
      <c r="G81" s="75"/>
      <c r="H81" s="75">
        <v>7</v>
      </c>
      <c r="I81" s="766">
        <v>7</v>
      </c>
      <c r="J81" s="767"/>
      <c r="K81" s="768"/>
    </row>
    <row r="82" spans="2:11">
      <c r="B82" s="59" t="s">
        <v>1600</v>
      </c>
      <c r="C82" s="70" t="s">
        <v>129</v>
      </c>
      <c r="D82" s="70"/>
      <c r="E82" s="75"/>
      <c r="F82" s="75"/>
      <c r="G82" s="75"/>
      <c r="H82" s="75">
        <v>7</v>
      </c>
      <c r="I82" s="766">
        <v>7</v>
      </c>
      <c r="J82" s="770"/>
      <c r="K82" s="771"/>
    </row>
    <row r="83" spans="2:11">
      <c r="B83" s="61" t="s">
        <v>1607</v>
      </c>
      <c r="C83" s="44" t="s">
        <v>164</v>
      </c>
      <c r="D83" s="44"/>
      <c r="E83" s="75"/>
      <c r="F83" s="45">
        <v>10</v>
      </c>
      <c r="G83" s="45">
        <v>10</v>
      </c>
      <c r="H83" s="45">
        <v>5</v>
      </c>
      <c r="I83" s="766">
        <v>25</v>
      </c>
      <c r="J83" s="767"/>
      <c r="K83" s="768"/>
    </row>
    <row r="84" spans="2:11">
      <c r="B84" s="59" t="s">
        <v>307</v>
      </c>
      <c r="C84" s="44" t="s">
        <v>53</v>
      </c>
      <c r="D84" s="44"/>
      <c r="E84" s="75"/>
      <c r="F84" s="45"/>
      <c r="G84" s="45"/>
      <c r="H84" s="45">
        <v>5</v>
      </c>
      <c r="I84" s="766">
        <v>5</v>
      </c>
      <c r="J84" s="767"/>
      <c r="K84" s="768"/>
    </row>
    <row r="85" spans="2:11">
      <c r="B85" s="61" t="s">
        <v>192</v>
      </c>
      <c r="C85" s="44" t="s">
        <v>164</v>
      </c>
      <c r="D85" s="44"/>
      <c r="E85" s="75"/>
      <c r="F85" s="45"/>
      <c r="G85" s="45"/>
      <c r="H85" s="45">
        <v>5</v>
      </c>
      <c r="I85" s="766">
        <v>5</v>
      </c>
      <c r="J85" s="767"/>
      <c r="K85" s="768"/>
    </row>
    <row r="86" spans="2:11">
      <c r="B86" s="61" t="s">
        <v>132</v>
      </c>
      <c r="C86" s="44" t="s">
        <v>53</v>
      </c>
      <c r="D86" s="44"/>
      <c r="E86" s="75"/>
      <c r="F86" s="45"/>
      <c r="G86" s="45">
        <v>18</v>
      </c>
      <c r="H86" s="45">
        <v>5</v>
      </c>
      <c r="I86" s="766">
        <v>23</v>
      </c>
      <c r="J86" s="767"/>
      <c r="K86" s="768"/>
    </row>
    <row r="87" spans="2:11">
      <c r="B87" s="61" t="s">
        <v>166</v>
      </c>
      <c r="C87" s="70" t="s">
        <v>164</v>
      </c>
      <c r="D87" s="70"/>
      <c r="E87" s="75"/>
      <c r="F87" s="45"/>
      <c r="G87" s="45">
        <v>16</v>
      </c>
      <c r="H87" s="45">
        <v>5</v>
      </c>
      <c r="I87" s="766">
        <v>21</v>
      </c>
      <c r="J87" s="767">
        <v>2016</v>
      </c>
      <c r="K87" s="769" t="s">
        <v>164</v>
      </c>
    </row>
    <row r="88" spans="2:11">
      <c r="B88" s="68" t="s">
        <v>204</v>
      </c>
      <c r="C88" s="69" t="s">
        <v>164</v>
      </c>
      <c r="D88" s="69"/>
      <c r="E88" s="550"/>
      <c r="F88" s="45">
        <v>15</v>
      </c>
      <c r="G88" s="45">
        <v>10</v>
      </c>
      <c r="H88" s="45">
        <v>5</v>
      </c>
      <c r="I88" s="766">
        <v>30</v>
      </c>
      <c r="J88" s="767">
        <v>2017</v>
      </c>
      <c r="K88" s="769" t="s">
        <v>129</v>
      </c>
    </row>
    <row r="89" spans="2:11">
      <c r="B89" s="61" t="s">
        <v>153</v>
      </c>
      <c r="C89" s="44" t="s">
        <v>129</v>
      </c>
      <c r="D89" s="44"/>
      <c r="E89" s="75"/>
      <c r="F89" s="75">
        <v>5</v>
      </c>
      <c r="G89" s="75"/>
      <c r="H89" s="75">
        <v>5</v>
      </c>
      <c r="I89" s="766">
        <v>10</v>
      </c>
      <c r="J89" s="767">
        <v>2017</v>
      </c>
      <c r="K89" s="769" t="s">
        <v>164</v>
      </c>
    </row>
    <row r="90" spans="2:11">
      <c r="B90" s="63" t="s">
        <v>3026</v>
      </c>
      <c r="C90" s="44" t="s">
        <v>53</v>
      </c>
      <c r="D90" s="44"/>
      <c r="E90" s="75"/>
      <c r="F90" s="75"/>
      <c r="G90" s="75"/>
      <c r="H90" s="75">
        <v>5</v>
      </c>
      <c r="I90" s="766">
        <v>5</v>
      </c>
      <c r="J90" s="767"/>
      <c r="K90" s="768"/>
    </row>
    <row r="91" spans="2:11">
      <c r="B91" s="61" t="s">
        <v>1634</v>
      </c>
      <c r="C91" s="44" t="s">
        <v>53</v>
      </c>
      <c r="D91" s="44"/>
      <c r="E91" s="75"/>
      <c r="F91" s="75"/>
      <c r="G91" s="75">
        <v>17</v>
      </c>
      <c r="H91" s="75">
        <v>5</v>
      </c>
      <c r="I91" s="766">
        <v>22</v>
      </c>
      <c r="J91" s="767"/>
      <c r="K91" s="768"/>
    </row>
    <row r="92" spans="2:11">
      <c r="B92" s="63" t="s">
        <v>1635</v>
      </c>
      <c r="C92" s="64" t="s">
        <v>164</v>
      </c>
      <c r="D92" s="64"/>
      <c r="E92" s="75"/>
      <c r="F92" s="75">
        <v>5</v>
      </c>
      <c r="G92" s="75">
        <v>17</v>
      </c>
      <c r="H92" s="75">
        <v>5</v>
      </c>
      <c r="I92" s="766">
        <v>27</v>
      </c>
      <c r="J92" s="767"/>
      <c r="K92" s="768"/>
    </row>
    <row r="93" spans="2:11">
      <c r="B93" s="63" t="s">
        <v>69</v>
      </c>
      <c r="C93" s="64" t="s">
        <v>53</v>
      </c>
      <c r="D93" s="64"/>
      <c r="E93" s="75"/>
      <c r="F93" s="75"/>
      <c r="G93" s="75"/>
      <c r="H93" s="75">
        <v>5</v>
      </c>
      <c r="I93" s="766">
        <v>5</v>
      </c>
      <c r="J93" s="767"/>
      <c r="K93" s="768"/>
    </row>
    <row r="94" spans="2:11">
      <c r="B94" s="63" t="s">
        <v>1636</v>
      </c>
      <c r="C94" s="64" t="s">
        <v>129</v>
      </c>
      <c r="D94" s="64"/>
      <c r="E94" s="75"/>
      <c r="F94" s="75"/>
      <c r="G94" s="75"/>
      <c r="H94" s="75">
        <v>5</v>
      </c>
      <c r="I94" s="766">
        <v>5</v>
      </c>
      <c r="J94" s="767"/>
      <c r="K94" s="768"/>
    </row>
    <row r="95" spans="2:11">
      <c r="B95" s="61" t="s">
        <v>1596</v>
      </c>
      <c r="C95" s="44" t="s">
        <v>53</v>
      </c>
      <c r="D95" s="44"/>
      <c r="E95" s="75"/>
      <c r="F95" s="75"/>
      <c r="G95" s="75"/>
      <c r="H95" s="75">
        <v>5</v>
      </c>
      <c r="I95" s="766">
        <v>5</v>
      </c>
      <c r="J95" s="767"/>
      <c r="K95" s="768"/>
    </row>
    <row r="96" spans="2:11">
      <c r="B96" s="61" t="s">
        <v>159</v>
      </c>
      <c r="C96" s="44" t="s">
        <v>129</v>
      </c>
      <c r="D96" s="44"/>
      <c r="E96" s="75"/>
      <c r="F96" s="75"/>
      <c r="G96" s="75">
        <v>15</v>
      </c>
      <c r="H96" s="75">
        <v>5</v>
      </c>
      <c r="I96" s="766">
        <v>20</v>
      </c>
      <c r="J96" s="767"/>
      <c r="K96" s="768"/>
    </row>
    <row r="97" spans="2:11">
      <c r="B97" s="61" t="s">
        <v>143</v>
      </c>
      <c r="C97" s="44" t="s">
        <v>129</v>
      </c>
      <c r="D97" s="44"/>
      <c r="E97" s="75"/>
      <c r="F97" s="75"/>
      <c r="G97" s="75"/>
      <c r="H97" s="75">
        <v>5</v>
      </c>
      <c r="I97" s="766">
        <v>5</v>
      </c>
      <c r="J97" s="767"/>
      <c r="K97" s="768"/>
    </row>
    <row r="98" spans="2:11">
      <c r="B98" s="59" t="s">
        <v>1642</v>
      </c>
      <c r="C98" s="70" t="s">
        <v>53</v>
      </c>
      <c r="D98" s="70"/>
      <c r="E98" s="75"/>
      <c r="F98" s="75"/>
      <c r="G98" s="75"/>
      <c r="H98" s="75">
        <v>5</v>
      </c>
      <c r="I98" s="766">
        <v>5</v>
      </c>
      <c r="J98" s="767"/>
      <c r="K98" s="768"/>
    </row>
    <row r="99" spans="2:11">
      <c r="B99" s="61" t="s">
        <v>1606</v>
      </c>
      <c r="C99" s="44" t="s">
        <v>129</v>
      </c>
      <c r="D99" s="44"/>
      <c r="E99" s="75"/>
      <c r="F99" s="45"/>
      <c r="G99" s="45"/>
      <c r="H99" s="45">
        <v>3</v>
      </c>
      <c r="I99" s="766">
        <v>3</v>
      </c>
      <c r="J99" s="767"/>
      <c r="K99" s="768"/>
    </row>
    <row r="100" spans="2:11">
      <c r="B100" s="63" t="s">
        <v>194</v>
      </c>
      <c r="C100" s="64" t="s">
        <v>91</v>
      </c>
      <c r="D100" s="64"/>
      <c r="E100" s="75"/>
      <c r="F100" s="45"/>
      <c r="G100" s="45">
        <v>22</v>
      </c>
      <c r="H100" s="45">
        <v>3</v>
      </c>
      <c r="I100" s="766">
        <v>25</v>
      </c>
      <c r="J100" s="767">
        <v>2016</v>
      </c>
      <c r="K100" s="769" t="s">
        <v>164</v>
      </c>
    </row>
    <row r="101" spans="2:11">
      <c r="B101" s="61" t="s">
        <v>178</v>
      </c>
      <c r="C101" s="70" t="s">
        <v>91</v>
      </c>
      <c r="D101" s="70"/>
      <c r="E101" s="75"/>
      <c r="F101" s="45"/>
      <c r="G101" s="45">
        <v>28</v>
      </c>
      <c r="H101" s="45">
        <v>3</v>
      </c>
      <c r="I101" s="766">
        <v>31</v>
      </c>
      <c r="J101" s="767"/>
      <c r="K101" s="768"/>
    </row>
    <row r="102" spans="2:11">
      <c r="B102" s="59" t="s">
        <v>121</v>
      </c>
      <c r="C102" s="70" t="s">
        <v>91</v>
      </c>
      <c r="D102" s="70"/>
      <c r="E102" s="75"/>
      <c r="F102" s="75"/>
      <c r="G102" s="75"/>
      <c r="H102" s="75">
        <v>3</v>
      </c>
      <c r="I102" s="766">
        <v>3</v>
      </c>
      <c r="J102" s="767">
        <v>2017</v>
      </c>
      <c r="K102" s="769" t="s">
        <v>164</v>
      </c>
    </row>
    <row r="103" spans="2:11">
      <c r="B103" s="61" t="s">
        <v>201</v>
      </c>
      <c r="C103" s="44" t="s">
        <v>53</v>
      </c>
      <c r="D103" s="44"/>
      <c r="E103" s="75"/>
      <c r="F103" s="75"/>
      <c r="G103" s="75"/>
      <c r="H103" s="75">
        <v>3</v>
      </c>
      <c r="I103" s="766">
        <v>3</v>
      </c>
      <c r="J103" s="767"/>
      <c r="K103" s="768"/>
    </row>
    <row r="104" spans="2:11">
      <c r="B104" s="61" t="s">
        <v>1492</v>
      </c>
      <c r="C104" s="44" t="s">
        <v>53</v>
      </c>
      <c r="D104" s="44"/>
      <c r="E104" s="75"/>
      <c r="F104" s="75"/>
      <c r="G104" s="75"/>
      <c r="H104" s="75">
        <v>3</v>
      </c>
      <c r="I104" s="766">
        <v>3</v>
      </c>
      <c r="J104" s="767"/>
      <c r="K104" s="768"/>
    </row>
    <row r="105" spans="2:11">
      <c r="B105" s="63" t="s">
        <v>2690</v>
      </c>
      <c r="C105" s="44" t="s">
        <v>53</v>
      </c>
      <c r="D105" s="44"/>
      <c r="E105" s="75">
        <v>5</v>
      </c>
      <c r="F105" s="45"/>
      <c r="G105" s="45"/>
      <c r="H105" s="45"/>
      <c r="I105" s="766">
        <v>5</v>
      </c>
      <c r="J105" s="767"/>
      <c r="K105" s="768"/>
    </row>
    <row r="106" spans="2:11">
      <c r="B106" s="61" t="s">
        <v>3342</v>
      </c>
      <c r="C106" s="44" t="s">
        <v>129</v>
      </c>
      <c r="D106" s="44"/>
      <c r="E106" s="75"/>
      <c r="F106" s="45">
        <v>25</v>
      </c>
      <c r="G106" s="45"/>
      <c r="H106" s="45"/>
      <c r="I106" s="766">
        <v>25</v>
      </c>
      <c r="J106" s="767"/>
      <c r="K106" s="768"/>
    </row>
    <row r="107" spans="2:11">
      <c r="B107" s="772" t="s">
        <v>3343</v>
      </c>
      <c r="C107" s="44" t="s">
        <v>164</v>
      </c>
      <c r="D107" s="44"/>
      <c r="E107" s="75"/>
      <c r="F107" s="45">
        <v>7</v>
      </c>
      <c r="G107" s="45"/>
      <c r="H107" s="45"/>
      <c r="I107" s="766">
        <v>7</v>
      </c>
      <c r="J107" s="767"/>
      <c r="K107" s="768"/>
    </row>
    <row r="108" spans="2:11">
      <c r="B108" s="59" t="s">
        <v>140</v>
      </c>
      <c r="C108" s="44" t="s">
        <v>129</v>
      </c>
      <c r="D108" s="44"/>
      <c r="E108" s="75"/>
      <c r="F108" s="45"/>
      <c r="G108" s="45"/>
      <c r="H108" s="45"/>
      <c r="I108" s="766">
        <v>0</v>
      </c>
      <c r="J108" s="767"/>
      <c r="K108" s="768"/>
    </row>
    <row r="109" spans="2:11">
      <c r="B109" s="61" t="s">
        <v>3344</v>
      </c>
      <c r="C109" s="44" t="s">
        <v>129</v>
      </c>
      <c r="D109" s="44"/>
      <c r="E109" s="75"/>
      <c r="F109" s="45">
        <v>5</v>
      </c>
      <c r="G109" s="45"/>
      <c r="H109" s="45"/>
      <c r="I109" s="766">
        <v>5</v>
      </c>
      <c r="J109" s="767"/>
      <c r="K109" s="768"/>
    </row>
    <row r="110" spans="2:11">
      <c r="B110" s="61" t="s">
        <v>3345</v>
      </c>
      <c r="C110" s="44" t="s">
        <v>164</v>
      </c>
      <c r="D110" s="44"/>
      <c r="E110" s="75"/>
      <c r="F110" s="45">
        <v>10</v>
      </c>
      <c r="G110" s="45"/>
      <c r="H110" s="45"/>
      <c r="I110" s="766">
        <v>10</v>
      </c>
      <c r="J110" s="767"/>
      <c r="K110" s="768"/>
    </row>
    <row r="111" spans="2:11">
      <c r="B111" s="61" t="s">
        <v>207</v>
      </c>
      <c r="C111" s="44" t="s">
        <v>164</v>
      </c>
      <c r="D111" s="44"/>
      <c r="E111" s="75"/>
      <c r="F111" s="45">
        <v>3</v>
      </c>
      <c r="G111" s="45">
        <v>6</v>
      </c>
      <c r="H111" s="45"/>
      <c r="I111" s="766">
        <v>9</v>
      </c>
      <c r="J111" s="767"/>
      <c r="K111" s="768"/>
    </row>
    <row r="112" spans="2:11">
      <c r="B112" s="61" t="s">
        <v>1618</v>
      </c>
      <c r="C112" s="44" t="s">
        <v>53</v>
      </c>
      <c r="D112" s="44"/>
      <c r="E112" s="75">
        <v>10</v>
      </c>
      <c r="F112" s="45"/>
      <c r="G112" s="45"/>
      <c r="H112" s="45"/>
      <c r="I112" s="766">
        <v>10</v>
      </c>
      <c r="J112" s="767"/>
      <c r="K112" s="768"/>
    </row>
    <row r="113" spans="2:11">
      <c r="B113" s="61" t="s">
        <v>432</v>
      </c>
      <c r="C113" s="44" t="s">
        <v>53</v>
      </c>
      <c r="D113" s="44"/>
      <c r="E113" s="75"/>
      <c r="F113" s="45"/>
      <c r="G113" s="45">
        <v>5</v>
      </c>
      <c r="H113" s="45"/>
      <c r="I113" s="766">
        <v>5</v>
      </c>
      <c r="J113" s="767">
        <v>2016</v>
      </c>
      <c r="K113" s="769" t="s">
        <v>129</v>
      </c>
    </row>
    <row r="114" spans="2:11">
      <c r="B114" s="61" t="s">
        <v>3346</v>
      </c>
      <c r="C114" s="44" t="s">
        <v>129</v>
      </c>
      <c r="D114" s="44"/>
      <c r="E114" s="75"/>
      <c r="F114" s="45">
        <v>14</v>
      </c>
      <c r="G114" s="45"/>
      <c r="H114" s="45"/>
      <c r="I114" s="766">
        <v>14</v>
      </c>
      <c r="J114" s="767">
        <v>2015</v>
      </c>
      <c r="K114" s="769" t="s">
        <v>164</v>
      </c>
    </row>
    <row r="115" spans="2:11">
      <c r="B115" s="61" t="s">
        <v>119</v>
      </c>
      <c r="C115" s="44" t="s">
        <v>164</v>
      </c>
      <c r="D115" s="44"/>
      <c r="E115" s="75"/>
      <c r="F115" s="45">
        <v>3</v>
      </c>
      <c r="G115" s="45">
        <v>5</v>
      </c>
      <c r="H115" s="45"/>
      <c r="I115" s="766">
        <v>8</v>
      </c>
      <c r="J115" s="767"/>
      <c r="K115" s="768"/>
    </row>
    <row r="116" spans="2:11">
      <c r="B116" s="68" t="s">
        <v>445</v>
      </c>
      <c r="C116" s="69" t="s">
        <v>53</v>
      </c>
      <c r="D116" s="69"/>
      <c r="E116" s="550"/>
      <c r="F116" s="45">
        <v>5</v>
      </c>
      <c r="G116" s="45"/>
      <c r="H116" s="45"/>
      <c r="I116" s="766">
        <v>5</v>
      </c>
      <c r="J116" s="767"/>
      <c r="K116" s="768"/>
    </row>
    <row r="117" spans="2:11">
      <c r="B117" s="61" t="s">
        <v>183</v>
      </c>
      <c r="C117" s="44" t="s">
        <v>129</v>
      </c>
      <c r="D117" s="44"/>
      <c r="E117" s="75"/>
      <c r="F117" s="45"/>
      <c r="G117" s="45">
        <v>15</v>
      </c>
      <c r="H117" s="45"/>
      <c r="I117" s="766">
        <v>15</v>
      </c>
      <c r="J117" s="767"/>
      <c r="K117" s="768"/>
    </row>
    <row r="118" spans="2:11">
      <c r="B118" s="61" t="s">
        <v>2691</v>
      </c>
      <c r="C118" s="70" t="s">
        <v>164</v>
      </c>
      <c r="D118" s="70"/>
      <c r="E118" s="75"/>
      <c r="F118" s="45"/>
      <c r="G118" s="45">
        <v>7</v>
      </c>
      <c r="H118" s="45"/>
      <c r="I118" s="766">
        <v>7</v>
      </c>
      <c r="J118" s="767">
        <v>2017</v>
      </c>
      <c r="K118" s="769" t="s">
        <v>129</v>
      </c>
    </row>
    <row r="119" spans="2:11">
      <c r="B119" s="63" t="s">
        <v>2692</v>
      </c>
      <c r="C119" s="64" t="s">
        <v>129</v>
      </c>
      <c r="D119" s="64"/>
      <c r="E119" s="75"/>
      <c r="F119" s="45"/>
      <c r="G119" s="45">
        <v>3</v>
      </c>
      <c r="H119" s="45"/>
      <c r="I119" s="766">
        <v>3</v>
      </c>
      <c r="J119" s="767"/>
      <c r="K119" s="768"/>
    </row>
    <row r="120" spans="2:11">
      <c r="B120" s="61" t="s">
        <v>63</v>
      </c>
      <c r="C120" s="70" t="s">
        <v>53</v>
      </c>
      <c r="D120" s="70"/>
      <c r="E120" s="75"/>
      <c r="F120" s="45"/>
      <c r="G120" s="45">
        <v>3</v>
      </c>
      <c r="H120" s="45"/>
      <c r="I120" s="766">
        <v>3</v>
      </c>
      <c r="J120" s="767">
        <v>2016</v>
      </c>
      <c r="K120" s="769" t="s">
        <v>91</v>
      </c>
    </row>
    <row r="121" spans="2:11">
      <c r="B121" s="61" t="s">
        <v>1623</v>
      </c>
      <c r="C121" s="44" t="s">
        <v>53</v>
      </c>
      <c r="D121" s="44"/>
      <c r="E121" s="75">
        <v>3</v>
      </c>
      <c r="F121" s="45">
        <v>5</v>
      </c>
      <c r="G121" s="45"/>
      <c r="H121" s="45"/>
      <c r="I121" s="766">
        <v>8</v>
      </c>
      <c r="J121" s="767"/>
      <c r="K121" s="768"/>
    </row>
    <row r="122" spans="2:11">
      <c r="B122" s="61" t="s">
        <v>1624</v>
      </c>
      <c r="C122" s="70" t="s">
        <v>164</v>
      </c>
      <c r="D122" s="70"/>
      <c r="E122" s="75"/>
      <c r="F122" s="45"/>
      <c r="G122" s="45">
        <v>20</v>
      </c>
      <c r="H122" s="45"/>
      <c r="I122" s="766">
        <v>20</v>
      </c>
      <c r="J122" s="767">
        <v>2016</v>
      </c>
      <c r="K122" s="769" t="s">
        <v>164</v>
      </c>
    </row>
    <row r="123" spans="2:11">
      <c r="B123" s="61" t="s">
        <v>152</v>
      </c>
      <c r="C123" s="70" t="s">
        <v>129</v>
      </c>
      <c r="D123" s="70"/>
      <c r="E123" s="75"/>
      <c r="F123" s="45"/>
      <c r="G123" s="45"/>
      <c r="H123" s="45"/>
      <c r="I123" s="766">
        <v>0</v>
      </c>
      <c r="J123" s="767"/>
      <c r="K123" s="768"/>
    </row>
    <row r="124" spans="2:11">
      <c r="B124" s="63" t="s">
        <v>1625</v>
      </c>
      <c r="C124" s="64" t="s">
        <v>129</v>
      </c>
      <c r="D124" s="64"/>
      <c r="E124" s="75"/>
      <c r="F124" s="45"/>
      <c r="G124" s="45">
        <v>10</v>
      </c>
      <c r="H124" s="45"/>
      <c r="I124" s="766">
        <v>10</v>
      </c>
      <c r="J124" s="767"/>
      <c r="K124" s="768"/>
    </row>
    <row r="125" spans="2:11">
      <c r="B125" s="61" t="s">
        <v>3347</v>
      </c>
      <c r="C125" s="44" t="s">
        <v>164</v>
      </c>
      <c r="D125" s="44"/>
      <c r="E125" s="75"/>
      <c r="F125" s="45">
        <v>10</v>
      </c>
      <c r="G125" s="45"/>
      <c r="H125" s="45"/>
      <c r="I125" s="766">
        <v>10</v>
      </c>
      <c r="J125" s="767"/>
      <c r="K125" s="768"/>
    </row>
    <row r="126" spans="2:11">
      <c r="B126" s="63" t="s">
        <v>1629</v>
      </c>
      <c r="C126" s="70" t="s">
        <v>164</v>
      </c>
      <c r="D126" s="70"/>
      <c r="E126" s="75"/>
      <c r="F126" s="45"/>
      <c r="G126" s="45">
        <v>30</v>
      </c>
      <c r="H126" s="45"/>
      <c r="I126" s="766">
        <v>30</v>
      </c>
      <c r="J126" s="767"/>
      <c r="K126" s="768"/>
    </row>
    <row r="127" spans="2:11">
      <c r="B127" s="61" t="s">
        <v>144</v>
      </c>
      <c r="C127" s="44" t="s">
        <v>53</v>
      </c>
      <c r="D127" s="44"/>
      <c r="E127" s="75"/>
      <c r="F127" s="45"/>
      <c r="G127" s="45">
        <v>5</v>
      </c>
      <c r="H127" s="45"/>
      <c r="I127" s="766">
        <v>5</v>
      </c>
      <c r="J127" s="767"/>
      <c r="K127" s="768"/>
    </row>
    <row r="128" spans="2:11">
      <c r="B128" s="63" t="s">
        <v>3348</v>
      </c>
      <c r="C128" s="44" t="s">
        <v>129</v>
      </c>
      <c r="D128" s="44"/>
      <c r="E128" s="75"/>
      <c r="F128" s="45">
        <v>5</v>
      </c>
      <c r="G128" s="45"/>
      <c r="H128" s="45"/>
      <c r="I128" s="766">
        <v>5</v>
      </c>
      <c r="J128" s="767"/>
      <c r="K128" s="768"/>
    </row>
    <row r="129" spans="2:11">
      <c r="B129" s="63" t="s">
        <v>138</v>
      </c>
      <c r="C129" s="44" t="s">
        <v>53</v>
      </c>
      <c r="D129" s="44"/>
      <c r="E129" s="75"/>
      <c r="F129" s="45">
        <v>3</v>
      </c>
      <c r="G129" s="45"/>
      <c r="H129" s="45"/>
      <c r="I129" s="766">
        <v>3</v>
      </c>
      <c r="J129" s="767"/>
      <c r="K129" s="768"/>
    </row>
    <row r="130" spans="2:11">
      <c r="B130" s="61" t="s">
        <v>3349</v>
      </c>
      <c r="C130" s="44" t="s">
        <v>53</v>
      </c>
      <c r="D130" s="44">
        <v>7</v>
      </c>
      <c r="E130" s="75"/>
      <c r="F130" s="45"/>
      <c r="G130" s="45"/>
      <c r="H130" s="45"/>
      <c r="I130" s="766">
        <v>0</v>
      </c>
      <c r="J130" s="767"/>
      <c r="K130" s="768"/>
    </row>
    <row r="131" spans="2:11">
      <c r="B131" s="63" t="s">
        <v>1630</v>
      </c>
      <c r="C131" s="64" t="s">
        <v>129</v>
      </c>
      <c r="D131" s="64"/>
      <c r="E131" s="75"/>
      <c r="F131" s="75">
        <v>7</v>
      </c>
      <c r="G131" s="75">
        <v>7</v>
      </c>
      <c r="H131" s="75"/>
      <c r="I131" s="766">
        <v>14</v>
      </c>
      <c r="J131" s="767"/>
      <c r="K131" s="768"/>
    </row>
    <row r="132" spans="2:11">
      <c r="B132" s="61" t="s">
        <v>130</v>
      </c>
      <c r="C132" s="44" t="s">
        <v>129</v>
      </c>
      <c r="D132" s="44"/>
      <c r="E132" s="75"/>
      <c r="F132" s="75"/>
      <c r="G132" s="75">
        <v>5</v>
      </c>
      <c r="H132" s="75"/>
      <c r="I132" s="766">
        <v>5</v>
      </c>
      <c r="J132" s="767"/>
      <c r="K132" s="768"/>
    </row>
    <row r="133" spans="2:11">
      <c r="B133" s="61" t="s">
        <v>1631</v>
      </c>
      <c r="C133" s="44" t="s">
        <v>53</v>
      </c>
      <c r="D133" s="44"/>
      <c r="E133" s="75"/>
      <c r="F133" s="75">
        <v>5</v>
      </c>
      <c r="G133" s="75"/>
      <c r="H133" s="75"/>
      <c r="I133" s="766">
        <v>5</v>
      </c>
      <c r="J133" s="767">
        <v>2017</v>
      </c>
      <c r="K133" s="769" t="s">
        <v>164</v>
      </c>
    </row>
    <row r="134" spans="2:11">
      <c r="B134" s="61" t="s">
        <v>1632</v>
      </c>
      <c r="C134" s="44" t="s">
        <v>129</v>
      </c>
      <c r="D134" s="44"/>
      <c r="E134" s="75"/>
      <c r="F134" s="75"/>
      <c r="G134" s="75">
        <v>5</v>
      </c>
      <c r="H134" s="75"/>
      <c r="I134" s="766">
        <v>5</v>
      </c>
      <c r="J134" s="767"/>
      <c r="K134" s="768"/>
    </row>
    <row r="135" spans="2:11">
      <c r="B135" s="61" t="s">
        <v>2693</v>
      </c>
      <c r="C135" s="44" t="s">
        <v>164</v>
      </c>
      <c r="D135" s="44"/>
      <c r="E135" s="75"/>
      <c r="F135" s="75"/>
      <c r="G135" s="75">
        <v>3</v>
      </c>
      <c r="H135" s="75"/>
      <c r="I135" s="766">
        <v>3</v>
      </c>
      <c r="J135" s="767">
        <v>2017</v>
      </c>
      <c r="K135" s="769" t="s">
        <v>164</v>
      </c>
    </row>
    <row r="136" spans="2:11">
      <c r="B136" s="61" t="s">
        <v>205</v>
      </c>
      <c r="C136" s="44" t="s">
        <v>164</v>
      </c>
      <c r="D136" s="44"/>
      <c r="E136" s="75"/>
      <c r="F136" s="75">
        <v>5</v>
      </c>
      <c r="G136" s="75">
        <v>7</v>
      </c>
      <c r="H136" s="75"/>
      <c r="I136" s="766">
        <v>12</v>
      </c>
      <c r="J136" s="767"/>
      <c r="K136" s="768"/>
    </row>
    <row r="137" spans="2:11">
      <c r="B137" s="61" t="s">
        <v>181</v>
      </c>
      <c r="C137" s="44" t="s">
        <v>164</v>
      </c>
      <c r="D137" s="44"/>
      <c r="E137" s="75"/>
      <c r="F137" s="75">
        <v>20</v>
      </c>
      <c r="G137" s="75">
        <v>5</v>
      </c>
      <c r="H137" s="75"/>
      <c r="I137" s="766">
        <v>25</v>
      </c>
      <c r="J137" s="767"/>
      <c r="K137" s="768"/>
    </row>
    <row r="138" spans="2:11">
      <c r="B138" s="63" t="s">
        <v>1637</v>
      </c>
      <c r="C138" s="44" t="s">
        <v>164</v>
      </c>
      <c r="D138" s="44"/>
      <c r="E138" s="75"/>
      <c r="F138" s="75">
        <v>7</v>
      </c>
      <c r="G138" s="75">
        <v>13</v>
      </c>
      <c r="H138" s="75"/>
      <c r="I138" s="766">
        <v>20</v>
      </c>
      <c r="J138" s="767"/>
      <c r="K138" s="768"/>
    </row>
    <row r="139" spans="2:11">
      <c r="B139" s="61" t="s">
        <v>180</v>
      </c>
      <c r="C139" s="44" t="s">
        <v>164</v>
      </c>
      <c r="D139" s="44"/>
      <c r="E139" s="75"/>
      <c r="F139" s="75">
        <v>15</v>
      </c>
      <c r="G139" s="75">
        <v>23</v>
      </c>
      <c r="H139" s="75"/>
      <c r="I139" s="766">
        <v>38</v>
      </c>
      <c r="J139" s="767"/>
      <c r="K139" s="768"/>
    </row>
    <row r="140" spans="2:11">
      <c r="B140" s="63" t="s">
        <v>2694</v>
      </c>
      <c r="C140" s="44" t="s">
        <v>91</v>
      </c>
      <c r="D140" s="44"/>
      <c r="E140" s="75"/>
      <c r="F140" s="75"/>
      <c r="G140" s="75">
        <v>37</v>
      </c>
      <c r="H140" s="75"/>
      <c r="I140" s="766">
        <v>37</v>
      </c>
      <c r="J140" s="767">
        <v>2016</v>
      </c>
      <c r="K140" s="769" t="s">
        <v>164</v>
      </c>
    </row>
    <row r="141" spans="2:11">
      <c r="B141" s="63" t="s">
        <v>3350</v>
      </c>
      <c r="C141" s="70" t="s">
        <v>164</v>
      </c>
      <c r="D141" s="70"/>
      <c r="E141" s="75"/>
      <c r="F141" s="75">
        <v>5</v>
      </c>
      <c r="G141" s="75"/>
      <c r="H141" s="75"/>
      <c r="I141" s="766">
        <v>5</v>
      </c>
      <c r="J141" s="767"/>
      <c r="K141" s="768"/>
    </row>
    <row r="142" spans="2:11">
      <c r="B142" s="61" t="s">
        <v>2695</v>
      </c>
      <c r="C142" s="70" t="s">
        <v>164</v>
      </c>
      <c r="D142" s="70"/>
      <c r="E142" s="75"/>
      <c r="F142" s="75"/>
      <c r="G142" s="75">
        <v>3</v>
      </c>
      <c r="H142" s="75"/>
      <c r="I142" s="766">
        <v>3</v>
      </c>
      <c r="J142" s="767"/>
      <c r="K142" s="768"/>
    </row>
    <row r="143" spans="2:11">
      <c r="B143" s="61" t="s">
        <v>142</v>
      </c>
      <c r="C143" s="44" t="s">
        <v>53</v>
      </c>
      <c r="D143" s="44"/>
      <c r="E143" s="75"/>
      <c r="F143" s="75"/>
      <c r="G143" s="75"/>
      <c r="H143" s="75"/>
      <c r="I143" s="766">
        <v>0</v>
      </c>
      <c r="J143" s="767"/>
      <c r="K143" s="768"/>
    </row>
    <row r="144" spans="2:11">
      <c r="B144" s="61" t="s">
        <v>1639</v>
      </c>
      <c r="C144" s="44" t="s">
        <v>164</v>
      </c>
      <c r="D144" s="44"/>
      <c r="E144" s="75"/>
      <c r="F144" s="75">
        <v>5</v>
      </c>
      <c r="G144" s="75">
        <v>5</v>
      </c>
      <c r="H144" s="75"/>
      <c r="I144" s="766">
        <v>10</v>
      </c>
      <c r="J144" s="767"/>
      <c r="K144" s="768"/>
    </row>
    <row r="145" spans="2:11">
      <c r="B145" s="63" t="s">
        <v>3351</v>
      </c>
      <c r="C145" s="44" t="s">
        <v>129</v>
      </c>
      <c r="D145" s="44"/>
      <c r="E145" s="75"/>
      <c r="F145" s="75">
        <v>8</v>
      </c>
      <c r="G145" s="75"/>
      <c r="H145" s="75"/>
      <c r="I145" s="766">
        <v>8</v>
      </c>
      <c r="J145" s="767"/>
      <c r="K145" s="768"/>
    </row>
    <row r="146" spans="2:11">
      <c r="B146" s="61" t="s">
        <v>1641</v>
      </c>
      <c r="C146" s="44" t="s">
        <v>129</v>
      </c>
      <c r="D146" s="44"/>
      <c r="E146" s="75"/>
      <c r="F146" s="75"/>
      <c r="G146" s="75">
        <v>5</v>
      </c>
      <c r="H146" s="75"/>
      <c r="I146" s="766">
        <v>5</v>
      </c>
      <c r="J146" s="767"/>
      <c r="K146" s="768"/>
    </row>
    <row r="147" spans="2:11">
      <c r="B147" s="61" t="s">
        <v>3352</v>
      </c>
      <c r="C147" s="44" t="s">
        <v>164</v>
      </c>
      <c r="D147" s="44"/>
      <c r="E147" s="75"/>
      <c r="F147" s="75">
        <v>5</v>
      </c>
      <c r="G147" s="75"/>
      <c r="H147" s="75"/>
      <c r="I147" s="766">
        <v>5</v>
      </c>
      <c r="J147" s="767"/>
      <c r="K147" s="768"/>
    </row>
    <row r="148" spans="2:11">
      <c r="B148" s="61" t="s">
        <v>111</v>
      </c>
      <c r="C148" s="44" t="s">
        <v>164</v>
      </c>
      <c r="D148" s="44"/>
      <c r="E148" s="75"/>
      <c r="F148" s="75">
        <v>10</v>
      </c>
      <c r="G148" s="75"/>
      <c r="H148" s="75"/>
      <c r="I148" s="766">
        <v>10</v>
      </c>
      <c r="J148" s="767"/>
      <c r="K148" s="768"/>
    </row>
    <row r="149" spans="2:11">
      <c r="B149" s="61" t="s">
        <v>1643</v>
      </c>
      <c r="C149" s="70" t="s">
        <v>164</v>
      </c>
      <c r="D149" s="70"/>
      <c r="E149" s="75"/>
      <c r="F149" s="75"/>
      <c r="G149" s="75">
        <v>10</v>
      </c>
      <c r="H149" s="75"/>
      <c r="I149" s="766">
        <v>10</v>
      </c>
      <c r="J149" s="773"/>
      <c r="K149" s="774"/>
    </row>
    <row r="150" spans="2:11">
      <c r="B150" s="61" t="s">
        <v>87</v>
      </c>
      <c r="C150" s="44" t="s">
        <v>164</v>
      </c>
      <c r="D150" s="44"/>
      <c r="E150" s="75"/>
      <c r="F150" s="75">
        <v>3</v>
      </c>
      <c r="G150" s="75"/>
      <c r="H150" s="75"/>
      <c r="I150" s="766">
        <v>3</v>
      </c>
      <c r="J150" s="74"/>
      <c r="K150" s="74"/>
    </row>
    <row r="151" spans="2:11">
      <c r="B151" s="551" t="s">
        <v>1644</v>
      </c>
      <c r="C151" s="552" t="s">
        <v>129</v>
      </c>
      <c r="D151" s="552"/>
      <c r="E151" s="553"/>
      <c r="F151" s="553"/>
      <c r="G151" s="553">
        <v>5</v>
      </c>
      <c r="H151" s="553"/>
      <c r="I151" s="554">
        <v>5</v>
      </c>
      <c r="J151" s="20"/>
      <c r="K151" s="20"/>
    </row>
  </sheetData>
  <sheetProtection selectLockedCells="1" selectUnlockedCells="1"/>
  <autoFilter ref="B4:K4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IU1428"/>
  <sheetViews>
    <sheetView topLeftCell="A1210" zoomScale="80" zoomScaleNormal="80" workbookViewId="0">
      <selection activeCell="K489" sqref="K489"/>
    </sheetView>
  </sheetViews>
  <sheetFormatPr defaultColWidth="7.85546875" defaultRowHeight="12.75"/>
  <cols>
    <col min="1" max="1" width="7.5703125" style="133" customWidth="1"/>
    <col min="2" max="2" width="9.140625" style="84" customWidth="1"/>
    <col min="3" max="3" width="12.28515625" style="88" customWidth="1"/>
    <col min="4" max="4" width="19.5703125" style="88" customWidth="1"/>
    <col min="5" max="5" width="16.7109375" style="88" customWidth="1"/>
    <col min="6" max="6" width="12.5703125" style="86" customWidth="1"/>
    <col min="7" max="7" width="12.7109375" style="72" customWidth="1"/>
    <col min="8" max="8" width="11" style="87" customWidth="1"/>
    <col min="9" max="9" width="48.140625" style="88" customWidth="1"/>
    <col min="10" max="10" width="44.140625" style="90" customWidth="1"/>
    <col min="11" max="11" width="13.85546875" style="90" customWidth="1"/>
    <col min="12" max="12" width="14" style="90" customWidth="1"/>
    <col min="13" max="13" width="24.5703125" style="775" customWidth="1"/>
    <col min="14" max="14" width="13.28515625" style="90" customWidth="1"/>
    <col min="15" max="15" width="9.5703125" style="90" customWidth="1"/>
    <col min="16" max="16" width="12.85546875" style="90" customWidth="1"/>
    <col min="17" max="17" width="14.7109375" style="90" customWidth="1"/>
    <col min="18" max="18" width="23.5703125" style="90" customWidth="1"/>
    <col min="19" max="19" width="10.42578125" style="90" customWidth="1"/>
    <col min="20" max="16384" width="7.85546875" style="90"/>
  </cols>
  <sheetData>
    <row r="1" spans="1:14" ht="11.25" customHeight="1">
      <c r="A1" s="776" t="s">
        <v>3353</v>
      </c>
      <c r="B1" s="777" t="s">
        <v>214</v>
      </c>
      <c r="C1" s="778" t="s">
        <v>215</v>
      </c>
      <c r="D1" s="778" t="s">
        <v>216</v>
      </c>
      <c r="E1" s="778" t="s">
        <v>217</v>
      </c>
      <c r="F1" s="779" t="s">
        <v>218</v>
      </c>
      <c r="G1" s="780" t="s">
        <v>219</v>
      </c>
      <c r="H1" s="781" t="s">
        <v>220</v>
      </c>
      <c r="J1" s="782" t="s">
        <v>3354</v>
      </c>
      <c r="L1" s="782"/>
      <c r="M1" s="783"/>
      <c r="N1" s="778" t="s">
        <v>3355</v>
      </c>
    </row>
    <row r="2" spans="1:14" ht="11.25" customHeight="1">
      <c r="A2" s="199">
        <v>3</v>
      </c>
      <c r="B2" s="565">
        <v>2017</v>
      </c>
      <c r="C2" s="152" t="s">
        <v>129</v>
      </c>
      <c r="D2" s="152" t="s">
        <v>1646</v>
      </c>
      <c r="E2" s="566" t="s">
        <v>3323</v>
      </c>
      <c r="F2" s="567">
        <v>42799</v>
      </c>
      <c r="G2" s="568" t="s">
        <v>1647</v>
      </c>
      <c r="H2" s="199">
        <v>3</v>
      </c>
      <c r="I2" s="340" t="s">
        <v>1648</v>
      </c>
      <c r="J2" s="340"/>
      <c r="K2" s="340"/>
      <c r="L2" s="340"/>
      <c r="M2" s="118"/>
      <c r="N2" s="90" t="s">
        <v>2788</v>
      </c>
    </row>
    <row r="3" spans="1:14" ht="11.25" customHeight="1">
      <c r="A3" s="199"/>
      <c r="B3" s="565">
        <v>2017</v>
      </c>
      <c r="C3" s="152"/>
      <c r="D3" s="152"/>
      <c r="E3" s="566"/>
      <c r="F3" s="567"/>
      <c r="G3" s="568"/>
      <c r="H3" s="199">
        <f>SUM(H2)</f>
        <v>3</v>
      </c>
      <c r="I3" s="340"/>
      <c r="J3" s="340"/>
      <c r="K3" s="340"/>
      <c r="L3" s="340"/>
      <c r="M3" s="118"/>
    </row>
    <row r="4" spans="1:14" ht="11.25" customHeight="1">
      <c r="B4" s="84" t="s">
        <v>46</v>
      </c>
      <c r="D4" s="88" t="s">
        <v>1649</v>
      </c>
      <c r="E4" s="574"/>
      <c r="G4" s="575"/>
      <c r="H4" s="133">
        <f>SUM(H2)</f>
        <v>3</v>
      </c>
      <c r="I4" s="90"/>
      <c r="M4" s="85"/>
    </row>
    <row r="5" spans="1:14" ht="11.25" customHeight="1">
      <c r="A5" s="133">
        <v>10</v>
      </c>
      <c r="B5" s="84">
        <v>2014</v>
      </c>
      <c r="C5" s="88" t="s">
        <v>53</v>
      </c>
      <c r="D5" s="86" t="s">
        <v>2690</v>
      </c>
      <c r="E5" s="86" t="s">
        <v>2699</v>
      </c>
      <c r="F5" s="86">
        <v>41937</v>
      </c>
      <c r="G5" s="73" t="s">
        <v>2700</v>
      </c>
      <c r="H5" s="87">
        <v>5</v>
      </c>
      <c r="I5" s="88" t="s">
        <v>248</v>
      </c>
      <c r="M5" s="85"/>
    </row>
    <row r="6" spans="1:14" ht="11.25" customHeight="1">
      <c r="B6" s="84">
        <v>2014</v>
      </c>
      <c r="D6" s="86" t="s">
        <v>2690</v>
      </c>
      <c r="E6" s="86"/>
      <c r="G6" s="73"/>
      <c r="H6" s="87">
        <f>SUM(H5)</f>
        <v>5</v>
      </c>
      <c r="M6" s="85"/>
    </row>
    <row r="7" spans="1:14" ht="11.25" customHeight="1">
      <c r="B7" s="84" t="s">
        <v>46</v>
      </c>
      <c r="D7" s="86"/>
      <c r="E7" s="86"/>
      <c r="G7" s="73"/>
      <c r="H7" s="87">
        <f>SUM(H5)</f>
        <v>5</v>
      </c>
      <c r="M7" s="85"/>
    </row>
    <row r="8" spans="1:14" ht="11.25" customHeight="1">
      <c r="A8" s="688">
        <v>6</v>
      </c>
      <c r="B8" s="688">
        <v>2015</v>
      </c>
      <c r="C8" s="649" t="s">
        <v>129</v>
      </c>
      <c r="D8" s="649" t="s">
        <v>3356</v>
      </c>
      <c r="E8" s="649" t="s">
        <v>3357</v>
      </c>
      <c r="F8" s="689">
        <v>42169</v>
      </c>
      <c r="G8" s="690" t="s">
        <v>3358</v>
      </c>
      <c r="H8" s="691">
        <v>10</v>
      </c>
      <c r="I8" s="649" t="s">
        <v>2400</v>
      </c>
      <c r="M8" s="268"/>
    </row>
    <row r="9" spans="1:14" ht="11.25" customHeight="1">
      <c r="A9" s="688">
        <v>6</v>
      </c>
      <c r="B9" s="688">
        <v>2015</v>
      </c>
      <c r="C9" s="649" t="s">
        <v>129</v>
      </c>
      <c r="D9" s="649" t="s">
        <v>3356</v>
      </c>
      <c r="E9" s="649" t="s">
        <v>3359</v>
      </c>
      <c r="F9" s="689">
        <v>42176</v>
      </c>
      <c r="G9" s="690" t="s">
        <v>3358</v>
      </c>
      <c r="H9" s="691">
        <v>15</v>
      </c>
      <c r="I9" s="784" t="s">
        <v>3360</v>
      </c>
      <c r="M9" s="268"/>
    </row>
    <row r="10" spans="1:14" ht="11.25" customHeight="1">
      <c r="A10" s="688"/>
      <c r="B10" s="688">
        <v>2015</v>
      </c>
      <c r="C10" s="649"/>
      <c r="D10" s="649"/>
      <c r="E10" s="649"/>
      <c r="F10" s="689"/>
      <c r="G10" s="690"/>
      <c r="H10" s="691">
        <f>SUM(H8:H9)</f>
        <v>25</v>
      </c>
      <c r="I10" s="784"/>
      <c r="M10" s="268"/>
    </row>
    <row r="11" spans="1:14" ht="11.25" customHeight="1">
      <c r="B11" s="133" t="s">
        <v>46</v>
      </c>
      <c r="D11" s="88" t="s">
        <v>3361</v>
      </c>
      <c r="G11" s="73"/>
      <c r="H11" s="87">
        <f>SUM(H8:H9)</f>
        <v>25</v>
      </c>
      <c r="I11" s="669"/>
      <c r="M11" s="85"/>
    </row>
    <row r="12" spans="1:14" ht="11.25" customHeight="1">
      <c r="A12" s="688">
        <v>10</v>
      </c>
      <c r="B12" s="687">
        <v>2015</v>
      </c>
      <c r="C12" s="649" t="s">
        <v>164</v>
      </c>
      <c r="D12" s="649" t="s">
        <v>200</v>
      </c>
      <c r="E12" s="689" t="s">
        <v>3362</v>
      </c>
      <c r="F12" s="689">
        <v>42288</v>
      </c>
      <c r="G12" s="690" t="s">
        <v>3363</v>
      </c>
      <c r="H12" s="691">
        <v>7</v>
      </c>
      <c r="I12" s="353" t="s">
        <v>2324</v>
      </c>
      <c r="M12" s="85"/>
    </row>
    <row r="13" spans="1:14" ht="11.25" customHeight="1">
      <c r="A13" s="688"/>
      <c r="B13" s="687">
        <v>2015</v>
      </c>
      <c r="C13" s="649"/>
      <c r="D13" s="649"/>
      <c r="E13" s="689"/>
      <c r="F13" s="689"/>
      <c r="G13" s="690"/>
      <c r="H13" s="691">
        <f>SUM(H12)</f>
        <v>7</v>
      </c>
      <c r="I13" s="353"/>
      <c r="M13" s="85"/>
    </row>
    <row r="14" spans="1:14" ht="11.25" customHeight="1">
      <c r="A14" s="341">
        <v>6</v>
      </c>
      <c r="B14" s="341">
        <v>2016</v>
      </c>
      <c r="C14" s="269" t="s">
        <v>164</v>
      </c>
      <c r="D14" s="576" t="s">
        <v>200</v>
      </c>
      <c r="E14" s="269" t="s">
        <v>3357</v>
      </c>
      <c r="F14" s="576">
        <v>42533</v>
      </c>
      <c r="G14" s="266" t="s">
        <v>223</v>
      </c>
      <c r="H14" s="341">
        <v>7</v>
      </c>
      <c r="I14" s="372" t="s">
        <v>2701</v>
      </c>
      <c r="J14" s="372"/>
      <c r="L14" s="372"/>
      <c r="M14" s="268"/>
    </row>
    <row r="15" spans="1:14" ht="11.25" customHeight="1">
      <c r="A15" s="341">
        <v>6</v>
      </c>
      <c r="B15" s="341">
        <v>2016</v>
      </c>
      <c r="C15" s="269" t="s">
        <v>164</v>
      </c>
      <c r="D15" s="576" t="s">
        <v>200</v>
      </c>
      <c r="E15" s="269" t="s">
        <v>2702</v>
      </c>
      <c r="F15" s="576">
        <v>42540</v>
      </c>
      <c r="G15" s="266" t="s">
        <v>223</v>
      </c>
      <c r="H15" s="341">
        <v>10</v>
      </c>
      <c r="I15" s="372" t="s">
        <v>2703</v>
      </c>
      <c r="J15" s="372"/>
      <c r="L15" s="372"/>
      <c r="M15" s="268"/>
    </row>
    <row r="16" spans="1:14" ht="11.25" customHeight="1">
      <c r="A16" s="341"/>
      <c r="B16" s="341">
        <v>2016</v>
      </c>
      <c r="C16" s="269"/>
      <c r="D16" s="576"/>
      <c r="E16" s="269"/>
      <c r="F16" s="576"/>
      <c r="G16" s="266"/>
      <c r="H16" s="341">
        <f>SUM(H14:H15)</f>
        <v>17</v>
      </c>
      <c r="I16" s="372"/>
      <c r="J16" s="372"/>
      <c r="L16" s="372"/>
      <c r="M16" s="268"/>
    </row>
    <row r="17" spans="1:13" ht="11.25" customHeight="1">
      <c r="A17" s="199">
        <v>3</v>
      </c>
      <c r="B17" s="565">
        <v>2017</v>
      </c>
      <c r="C17" s="152" t="s">
        <v>164</v>
      </c>
      <c r="D17" s="152" t="s">
        <v>200</v>
      </c>
      <c r="E17" s="566" t="s">
        <v>3323</v>
      </c>
      <c r="F17" s="567">
        <v>42799</v>
      </c>
      <c r="G17" s="568" t="s">
        <v>1650</v>
      </c>
      <c r="H17" s="199">
        <v>10</v>
      </c>
      <c r="I17" s="340" t="s">
        <v>1651</v>
      </c>
      <c r="J17" s="340"/>
      <c r="K17" s="340"/>
      <c r="L17" s="340"/>
      <c r="M17" s="118"/>
    </row>
    <row r="18" spans="1:13" ht="11.25" customHeight="1">
      <c r="A18" s="199">
        <v>3</v>
      </c>
      <c r="B18" s="565">
        <v>2017</v>
      </c>
      <c r="C18" s="152" t="s">
        <v>164</v>
      </c>
      <c r="D18" s="152" t="s">
        <v>200</v>
      </c>
      <c r="E18" s="566" t="s">
        <v>3323</v>
      </c>
      <c r="F18" s="567">
        <v>42799</v>
      </c>
      <c r="G18" s="568" t="s">
        <v>1652</v>
      </c>
      <c r="H18" s="199">
        <v>3</v>
      </c>
      <c r="I18" s="340" t="s">
        <v>1653</v>
      </c>
      <c r="J18" s="340"/>
      <c r="K18" s="340"/>
      <c r="L18" s="340"/>
      <c r="M18" s="118"/>
    </row>
    <row r="19" spans="1:13" ht="11.25" customHeight="1">
      <c r="A19" s="199"/>
      <c r="B19" s="565">
        <v>2017</v>
      </c>
      <c r="C19" s="152"/>
      <c r="D19" s="152"/>
      <c r="E19" s="566"/>
      <c r="F19" s="567"/>
      <c r="G19" s="568"/>
      <c r="H19" s="199">
        <f>SUM(H17:H18)</f>
        <v>13</v>
      </c>
      <c r="I19" s="340"/>
      <c r="J19" s="340"/>
      <c r="K19" s="340"/>
      <c r="L19" s="340"/>
      <c r="M19" s="118"/>
    </row>
    <row r="20" spans="1:13" ht="11.25" customHeight="1">
      <c r="B20" s="84" t="s">
        <v>46</v>
      </c>
      <c r="D20" s="88" t="s">
        <v>225</v>
      </c>
      <c r="E20" s="574"/>
      <c r="G20" s="575"/>
      <c r="H20" s="133">
        <f>H19+H16+H13</f>
        <v>37</v>
      </c>
      <c r="I20" s="90"/>
      <c r="M20" s="85"/>
    </row>
    <row r="21" spans="1:13" ht="11.25" customHeight="1">
      <c r="A21" s="199">
        <v>9</v>
      </c>
      <c r="B21" s="199">
        <v>2017</v>
      </c>
      <c r="C21" s="152" t="s">
        <v>91</v>
      </c>
      <c r="D21" s="583" t="s">
        <v>1655</v>
      </c>
      <c r="E21" s="116" t="s">
        <v>3364</v>
      </c>
      <c r="F21" s="567">
        <v>42988</v>
      </c>
      <c r="G21" s="152" t="s">
        <v>1657</v>
      </c>
      <c r="H21" s="199">
        <v>3</v>
      </c>
      <c r="I21" s="340" t="s">
        <v>1658</v>
      </c>
      <c r="J21" s="340"/>
      <c r="M21" s="783"/>
    </row>
    <row r="22" spans="1:13" ht="11.25" customHeight="1">
      <c r="A22" s="565">
        <v>5</v>
      </c>
      <c r="B22" s="199">
        <v>2017</v>
      </c>
      <c r="C22" s="152" t="s">
        <v>91</v>
      </c>
      <c r="D22" s="583" t="s">
        <v>1655</v>
      </c>
      <c r="E22" s="116" t="s">
        <v>3357</v>
      </c>
      <c r="F22" s="567">
        <v>42876</v>
      </c>
      <c r="G22" s="152" t="s">
        <v>1659</v>
      </c>
      <c r="H22" s="199">
        <v>10</v>
      </c>
      <c r="I22" s="340" t="s">
        <v>1660</v>
      </c>
      <c r="J22" s="340"/>
      <c r="M22" s="118"/>
    </row>
    <row r="23" spans="1:13" ht="11.25" customHeight="1">
      <c r="A23" s="565">
        <v>5</v>
      </c>
      <c r="B23" s="199">
        <v>2017</v>
      </c>
      <c r="C23" s="152" t="s">
        <v>91</v>
      </c>
      <c r="D23" s="583" t="s">
        <v>1655</v>
      </c>
      <c r="E23" s="116" t="s">
        <v>3357</v>
      </c>
      <c r="F23" s="567">
        <v>42876</v>
      </c>
      <c r="G23" s="152" t="s">
        <v>1661</v>
      </c>
      <c r="H23" s="199">
        <v>10</v>
      </c>
      <c r="I23" s="340" t="s">
        <v>1662</v>
      </c>
      <c r="J23" s="340"/>
      <c r="M23" s="118"/>
    </row>
    <row r="24" spans="1:13" ht="11.25" customHeight="1">
      <c r="A24" s="565">
        <v>5</v>
      </c>
      <c r="B24" s="199">
        <v>2017</v>
      </c>
      <c r="C24" s="152" t="s">
        <v>91</v>
      </c>
      <c r="D24" s="583" t="s">
        <v>1655</v>
      </c>
      <c r="E24" s="116" t="s">
        <v>1663</v>
      </c>
      <c r="F24" s="567">
        <v>42883</v>
      </c>
      <c r="G24" s="152" t="s">
        <v>1661</v>
      </c>
      <c r="H24" s="199">
        <v>5</v>
      </c>
      <c r="I24" s="340" t="s">
        <v>1664</v>
      </c>
      <c r="J24" s="340"/>
      <c r="M24" s="118"/>
    </row>
    <row r="25" spans="1:13" ht="11.25" customHeight="1">
      <c r="A25" s="565">
        <v>10</v>
      </c>
      <c r="B25" s="199">
        <v>2017</v>
      </c>
      <c r="C25" s="152" t="s">
        <v>91</v>
      </c>
      <c r="D25" s="583" t="s">
        <v>1655</v>
      </c>
      <c r="E25" s="116" t="s">
        <v>1665</v>
      </c>
      <c r="F25" s="567">
        <v>43022</v>
      </c>
      <c r="G25" s="152" t="s">
        <v>1666</v>
      </c>
      <c r="H25" s="199">
        <v>10</v>
      </c>
      <c r="I25" s="340" t="s">
        <v>236</v>
      </c>
      <c r="J25" s="340"/>
      <c r="M25" s="118"/>
    </row>
    <row r="26" spans="1:13" ht="11.25" customHeight="1">
      <c r="A26" s="565"/>
      <c r="B26" s="199">
        <v>2017</v>
      </c>
      <c r="C26" s="152"/>
      <c r="D26" s="583"/>
      <c r="E26" s="116"/>
      <c r="F26" s="567"/>
      <c r="G26" s="152"/>
      <c r="H26" s="199">
        <f>SUM(H21:H25)</f>
        <v>38</v>
      </c>
      <c r="I26" s="340"/>
      <c r="J26" s="340"/>
      <c r="M26" s="118"/>
    </row>
    <row r="27" spans="1:13" ht="11.25" customHeight="1">
      <c r="A27" s="84"/>
      <c r="B27" s="133" t="s">
        <v>46</v>
      </c>
      <c r="D27" s="586" t="s">
        <v>245</v>
      </c>
      <c r="E27" s="73"/>
      <c r="G27" s="88"/>
      <c r="H27" s="133">
        <f>SUM(H21:H25)</f>
        <v>38</v>
      </c>
      <c r="I27" s="90"/>
      <c r="M27" s="85"/>
    </row>
    <row r="28" spans="1:13" ht="11.25" customHeight="1">
      <c r="A28" s="341">
        <v>10</v>
      </c>
      <c r="B28" s="613">
        <v>2016</v>
      </c>
      <c r="C28" s="269" t="s">
        <v>164</v>
      </c>
      <c r="D28" s="269" t="s">
        <v>117</v>
      </c>
      <c r="E28" s="576" t="s">
        <v>3362</v>
      </c>
      <c r="F28" s="576">
        <v>42652</v>
      </c>
      <c r="G28" s="614" t="s">
        <v>2704</v>
      </c>
      <c r="H28" s="341">
        <v>3</v>
      </c>
      <c r="I28" s="372" t="s">
        <v>2705</v>
      </c>
      <c r="J28" s="372"/>
      <c r="L28" s="372"/>
      <c r="M28" s="85"/>
    </row>
    <row r="29" spans="1:13" ht="11.25" customHeight="1">
      <c r="A29" s="341">
        <v>6</v>
      </c>
      <c r="B29" s="341">
        <v>2016</v>
      </c>
      <c r="C29" s="269" t="s">
        <v>164</v>
      </c>
      <c r="D29" s="576" t="s">
        <v>117</v>
      </c>
      <c r="E29" s="269" t="s">
        <v>3357</v>
      </c>
      <c r="F29" s="576">
        <v>42533</v>
      </c>
      <c r="G29" s="266" t="s">
        <v>2706</v>
      </c>
      <c r="H29" s="341">
        <v>7</v>
      </c>
      <c r="I29" s="372" t="s">
        <v>2707</v>
      </c>
      <c r="J29" s="372"/>
      <c r="L29" s="372"/>
      <c r="M29" s="268"/>
    </row>
    <row r="30" spans="1:13" ht="11.25" customHeight="1">
      <c r="A30" s="341">
        <v>6</v>
      </c>
      <c r="B30" s="341">
        <v>2016</v>
      </c>
      <c r="C30" s="269" t="s">
        <v>164</v>
      </c>
      <c r="D30" s="576" t="s">
        <v>117</v>
      </c>
      <c r="E30" s="269" t="s">
        <v>3357</v>
      </c>
      <c r="F30" s="576">
        <v>42533</v>
      </c>
      <c r="G30" s="266" t="s">
        <v>2708</v>
      </c>
      <c r="H30" s="341">
        <v>3</v>
      </c>
      <c r="I30" s="372" t="s">
        <v>2709</v>
      </c>
      <c r="J30" s="372"/>
      <c r="L30" s="372"/>
      <c r="M30" s="268"/>
    </row>
    <row r="31" spans="1:13" ht="11.25" customHeight="1">
      <c r="A31" s="341"/>
      <c r="B31" s="341">
        <v>2016</v>
      </c>
      <c r="C31" s="269"/>
      <c r="D31" s="576"/>
      <c r="E31" s="269"/>
      <c r="F31" s="576"/>
      <c r="G31" s="266"/>
      <c r="H31" s="341">
        <f>SUM(H28:H30)</f>
        <v>13</v>
      </c>
      <c r="I31" s="372"/>
      <c r="J31" s="372"/>
      <c r="L31" s="372"/>
      <c r="M31" s="268"/>
    </row>
    <row r="32" spans="1:13" ht="11.25" customHeight="1">
      <c r="A32" s="199">
        <v>9</v>
      </c>
      <c r="B32" s="199">
        <v>2017</v>
      </c>
      <c r="C32" s="152" t="s">
        <v>164</v>
      </c>
      <c r="D32" s="583" t="s">
        <v>117</v>
      </c>
      <c r="E32" s="116" t="s">
        <v>3362</v>
      </c>
      <c r="F32" s="567">
        <v>42988</v>
      </c>
      <c r="G32" s="152" t="s">
        <v>2710</v>
      </c>
      <c r="H32" s="199">
        <v>7</v>
      </c>
      <c r="I32" s="340" t="s">
        <v>2711</v>
      </c>
      <c r="J32" s="340"/>
      <c r="M32" s="783"/>
    </row>
    <row r="33" spans="1:14" ht="11.25" customHeight="1">
      <c r="A33" s="565">
        <v>5</v>
      </c>
      <c r="B33" s="199">
        <v>2017</v>
      </c>
      <c r="C33" s="152" t="s">
        <v>164</v>
      </c>
      <c r="D33" s="583" t="s">
        <v>117</v>
      </c>
      <c r="E33" s="116" t="s">
        <v>3357</v>
      </c>
      <c r="F33" s="567">
        <v>42876</v>
      </c>
      <c r="G33" s="152" t="s">
        <v>2712</v>
      </c>
      <c r="H33" s="199">
        <v>10</v>
      </c>
      <c r="I33" s="340" t="s">
        <v>2713</v>
      </c>
      <c r="J33" s="340"/>
      <c r="M33" s="118"/>
    </row>
    <row r="34" spans="1:14" ht="11.25" customHeight="1">
      <c r="A34" s="565">
        <v>10</v>
      </c>
      <c r="B34" s="199">
        <v>2017</v>
      </c>
      <c r="C34" s="152" t="s">
        <v>164</v>
      </c>
      <c r="D34" s="583" t="s">
        <v>117</v>
      </c>
      <c r="E34" s="116" t="s">
        <v>819</v>
      </c>
      <c r="F34" s="567">
        <v>43037</v>
      </c>
      <c r="G34" s="152" t="s">
        <v>2714</v>
      </c>
      <c r="H34" s="199">
        <v>10</v>
      </c>
      <c r="I34" s="340" t="s">
        <v>2715</v>
      </c>
      <c r="J34" s="340"/>
      <c r="M34" s="118"/>
    </row>
    <row r="35" spans="1:14" ht="11.25" customHeight="1">
      <c r="A35" s="565"/>
      <c r="B35" s="199">
        <v>2017</v>
      </c>
      <c r="C35" s="152"/>
      <c r="D35" s="583"/>
      <c r="E35" s="116"/>
      <c r="F35" s="567"/>
      <c r="G35" s="152"/>
      <c r="H35" s="199">
        <f>SUM(H32:H34)</f>
        <v>27</v>
      </c>
      <c r="I35" s="340"/>
      <c r="J35" s="340"/>
      <c r="M35" s="118"/>
    </row>
    <row r="36" spans="1:14" ht="11.25" customHeight="1">
      <c r="A36" s="84"/>
      <c r="B36" s="133" t="s">
        <v>46</v>
      </c>
      <c r="D36" s="586" t="s">
        <v>1674</v>
      </c>
      <c r="E36" s="73"/>
      <c r="G36" s="88"/>
      <c r="H36" s="133">
        <f>H31+H35</f>
        <v>40</v>
      </c>
      <c r="I36" s="90"/>
      <c r="M36" s="85"/>
    </row>
    <row r="37" spans="1:14" ht="11.25" customHeight="1">
      <c r="A37" s="688">
        <v>6</v>
      </c>
      <c r="B37" s="687">
        <v>2015</v>
      </c>
      <c r="C37" s="649" t="s">
        <v>164</v>
      </c>
      <c r="D37" s="649" t="s">
        <v>1607</v>
      </c>
      <c r="E37" s="689" t="s">
        <v>1675</v>
      </c>
      <c r="F37" s="689">
        <v>42161</v>
      </c>
      <c r="G37" s="690" t="s">
        <v>3365</v>
      </c>
      <c r="H37" s="691">
        <v>10</v>
      </c>
      <c r="I37" s="649" t="s">
        <v>626</v>
      </c>
      <c r="M37" s="85"/>
    </row>
    <row r="38" spans="1:14" ht="11.25" customHeight="1">
      <c r="A38" s="688"/>
      <c r="B38" s="687">
        <v>2015</v>
      </c>
      <c r="C38" s="649"/>
      <c r="D38" s="649"/>
      <c r="E38" s="689"/>
      <c r="F38" s="689"/>
      <c r="G38" s="690"/>
      <c r="H38" s="691">
        <f>SUM(H37)</f>
        <v>10</v>
      </c>
      <c r="I38" s="649"/>
      <c r="M38" s="85"/>
    </row>
    <row r="39" spans="1:14" ht="11.25" customHeight="1">
      <c r="A39" s="341">
        <v>6</v>
      </c>
      <c r="B39" s="613">
        <v>2016</v>
      </c>
      <c r="C39" s="269" t="s">
        <v>164</v>
      </c>
      <c r="D39" s="269" t="s">
        <v>1607</v>
      </c>
      <c r="E39" s="576" t="s">
        <v>1675</v>
      </c>
      <c r="F39" s="576">
        <v>42525</v>
      </c>
      <c r="G39" s="266" t="s">
        <v>2723</v>
      </c>
      <c r="H39" s="277">
        <v>10</v>
      </c>
      <c r="I39" s="269" t="s">
        <v>626</v>
      </c>
      <c r="J39" s="372"/>
      <c r="L39" s="372"/>
      <c r="M39" s="268"/>
    </row>
    <row r="40" spans="1:14" ht="11.25" customHeight="1">
      <c r="A40" s="341"/>
      <c r="B40" s="613">
        <v>2016</v>
      </c>
      <c r="C40" s="269"/>
      <c r="D40" s="269"/>
      <c r="E40" s="576"/>
      <c r="F40" s="576"/>
      <c r="G40" s="266"/>
      <c r="H40" s="277">
        <f>SUM(H39)</f>
        <v>10</v>
      </c>
      <c r="I40" s="269"/>
      <c r="J40" s="372"/>
      <c r="L40" s="372"/>
      <c r="M40" s="268"/>
    </row>
    <row r="41" spans="1:14" ht="11.25" customHeight="1">
      <c r="A41" s="199">
        <v>6</v>
      </c>
      <c r="B41" s="565">
        <v>2017</v>
      </c>
      <c r="C41" s="152" t="s">
        <v>164</v>
      </c>
      <c r="D41" s="152" t="s">
        <v>1607</v>
      </c>
      <c r="E41" s="567" t="s">
        <v>1675</v>
      </c>
      <c r="F41" s="567">
        <v>42889</v>
      </c>
      <c r="G41" s="116" t="s">
        <v>1676</v>
      </c>
      <c r="H41" s="469">
        <v>5</v>
      </c>
      <c r="I41" s="152" t="s">
        <v>352</v>
      </c>
      <c r="J41" s="340"/>
      <c r="K41" s="340"/>
      <c r="L41" s="340"/>
      <c r="M41" s="118"/>
      <c r="N41" s="340"/>
    </row>
    <row r="42" spans="1:14" ht="11.25" customHeight="1">
      <c r="A42" s="199"/>
      <c r="B42" s="565">
        <v>2017</v>
      </c>
      <c r="C42" s="152"/>
      <c r="D42" s="152"/>
      <c r="E42" s="567"/>
      <c r="F42" s="567"/>
      <c r="G42" s="116"/>
      <c r="H42" s="469">
        <f>SUM(H41)</f>
        <v>5</v>
      </c>
      <c r="I42" s="152"/>
      <c r="J42" s="340"/>
      <c r="K42" s="340"/>
      <c r="L42" s="340"/>
      <c r="M42" s="118"/>
      <c r="N42" s="340"/>
    </row>
    <row r="43" spans="1:14" ht="11.25" customHeight="1">
      <c r="B43" s="84" t="s">
        <v>46</v>
      </c>
      <c r="D43" s="88" t="s">
        <v>1677</v>
      </c>
      <c r="E43" s="86"/>
      <c r="G43" s="73"/>
      <c r="H43" s="87">
        <f>H38+H40+H42</f>
        <v>25</v>
      </c>
      <c r="M43" s="85"/>
    </row>
    <row r="44" spans="1:14" ht="11.25" customHeight="1">
      <c r="A44" s="688">
        <v>3</v>
      </c>
      <c r="B44" s="687">
        <v>2015</v>
      </c>
      <c r="C44" s="649" t="s">
        <v>164</v>
      </c>
      <c r="D44" s="649" t="s">
        <v>1608</v>
      </c>
      <c r="E44" s="689" t="s">
        <v>81</v>
      </c>
      <c r="F44" s="689">
        <v>42077</v>
      </c>
      <c r="G44" s="690" t="s">
        <v>3366</v>
      </c>
      <c r="H44" s="691">
        <v>10</v>
      </c>
      <c r="I44" s="649" t="s">
        <v>626</v>
      </c>
      <c r="M44" s="85"/>
    </row>
    <row r="45" spans="1:14" ht="11.25" customHeight="1">
      <c r="A45" s="688"/>
      <c r="B45" s="687">
        <v>2015</v>
      </c>
      <c r="C45" s="649"/>
      <c r="D45" s="649"/>
      <c r="E45" s="689"/>
      <c r="F45" s="689"/>
      <c r="G45" s="690"/>
      <c r="H45" s="691">
        <f>H44</f>
        <v>10</v>
      </c>
      <c r="I45" s="649"/>
      <c r="M45" s="85"/>
    </row>
    <row r="46" spans="1:14" ht="11.25" customHeight="1">
      <c r="A46" s="341">
        <v>3</v>
      </c>
      <c r="B46" s="613">
        <v>2016</v>
      </c>
      <c r="C46" s="269" t="s">
        <v>164</v>
      </c>
      <c r="D46" s="269" t="s">
        <v>1608</v>
      </c>
      <c r="E46" s="576" t="s">
        <v>3323</v>
      </c>
      <c r="F46" s="576">
        <v>42435</v>
      </c>
      <c r="G46" s="266" t="s">
        <v>2724</v>
      </c>
      <c r="H46" s="277">
        <v>3</v>
      </c>
      <c r="I46" s="372" t="s">
        <v>1903</v>
      </c>
      <c r="J46" s="372"/>
      <c r="L46" s="372"/>
      <c r="M46" s="268"/>
    </row>
    <row r="47" spans="1:14" ht="11.25" customHeight="1">
      <c r="A47" s="341">
        <v>10</v>
      </c>
      <c r="B47" s="613">
        <v>2016</v>
      </c>
      <c r="C47" s="269" t="s">
        <v>164</v>
      </c>
      <c r="D47" s="269" t="s">
        <v>1608</v>
      </c>
      <c r="E47" s="576" t="s">
        <v>3362</v>
      </c>
      <c r="F47" s="576">
        <v>42652</v>
      </c>
      <c r="G47" s="614" t="s">
        <v>2725</v>
      </c>
      <c r="H47" s="341">
        <v>3</v>
      </c>
      <c r="I47" s="372" t="s">
        <v>1897</v>
      </c>
      <c r="J47" s="372"/>
      <c r="L47" s="372"/>
      <c r="M47" s="85"/>
    </row>
    <row r="48" spans="1:14" ht="11.25" customHeight="1">
      <c r="A48" s="341"/>
      <c r="B48" s="613">
        <v>2016</v>
      </c>
      <c r="C48" s="269"/>
      <c r="D48" s="269"/>
      <c r="E48" s="576"/>
      <c r="F48" s="576"/>
      <c r="G48" s="614"/>
      <c r="H48" s="341">
        <f>SUM(H46:H47)</f>
        <v>6</v>
      </c>
      <c r="I48" s="372"/>
      <c r="J48" s="372"/>
      <c r="L48" s="372"/>
      <c r="M48" s="85"/>
    </row>
    <row r="49" spans="1:13" ht="11.25" customHeight="1">
      <c r="A49" s="565">
        <v>5</v>
      </c>
      <c r="B49" s="199">
        <v>2017</v>
      </c>
      <c r="C49" s="152" t="s">
        <v>164</v>
      </c>
      <c r="D49" s="583" t="s">
        <v>1608</v>
      </c>
      <c r="E49" s="116" t="s">
        <v>3357</v>
      </c>
      <c r="F49" s="567">
        <v>42876</v>
      </c>
      <c r="G49" s="152" t="s">
        <v>1678</v>
      </c>
      <c r="H49" s="199">
        <v>7</v>
      </c>
      <c r="I49" s="340" t="s">
        <v>1679</v>
      </c>
      <c r="J49" s="340"/>
      <c r="M49" s="118"/>
    </row>
    <row r="50" spans="1:13" ht="11.25" customHeight="1">
      <c r="A50" s="565"/>
      <c r="B50" s="199">
        <v>2017</v>
      </c>
      <c r="C50" s="152"/>
      <c r="D50" s="583"/>
      <c r="E50" s="116"/>
      <c r="F50" s="567"/>
      <c r="G50" s="152"/>
      <c r="H50" s="199">
        <f>SUM(H49)</f>
        <v>7</v>
      </c>
      <c r="I50" s="340"/>
      <c r="J50" s="340"/>
      <c r="M50" s="118"/>
    </row>
    <row r="51" spans="1:13" ht="11.25" customHeight="1">
      <c r="A51" s="84"/>
      <c r="B51" s="133" t="s">
        <v>46</v>
      </c>
      <c r="D51" s="586" t="s">
        <v>1680</v>
      </c>
      <c r="E51" s="73"/>
      <c r="G51" s="88"/>
      <c r="H51" s="133">
        <f>H45+H48+H50</f>
        <v>23</v>
      </c>
      <c r="I51" s="90"/>
      <c r="M51" s="85"/>
    </row>
    <row r="52" spans="1:13" ht="11.25" customHeight="1">
      <c r="A52" s="687">
        <v>3</v>
      </c>
      <c r="B52" s="688">
        <v>2015</v>
      </c>
      <c r="C52" s="649" t="s">
        <v>91</v>
      </c>
      <c r="D52" s="689" t="s">
        <v>114</v>
      </c>
      <c r="E52" s="649" t="s">
        <v>3323</v>
      </c>
      <c r="F52" s="689">
        <v>42064</v>
      </c>
      <c r="G52" s="690" t="s">
        <v>3367</v>
      </c>
      <c r="H52" s="691">
        <v>3</v>
      </c>
      <c r="I52" s="649" t="s">
        <v>2333</v>
      </c>
      <c r="M52" s="85"/>
    </row>
    <row r="53" spans="1:13" ht="11.25" customHeight="1">
      <c r="A53" s="687">
        <v>3</v>
      </c>
      <c r="B53" s="688">
        <v>2015</v>
      </c>
      <c r="C53" s="649" t="s">
        <v>91</v>
      </c>
      <c r="D53" s="689" t="s">
        <v>114</v>
      </c>
      <c r="E53" s="649" t="s">
        <v>3323</v>
      </c>
      <c r="F53" s="689">
        <v>42064</v>
      </c>
      <c r="G53" s="690" t="s">
        <v>3368</v>
      </c>
      <c r="H53" s="691">
        <v>10</v>
      </c>
      <c r="I53" s="649" t="s">
        <v>2335</v>
      </c>
      <c r="M53" s="85"/>
    </row>
    <row r="54" spans="1:13" ht="11.25" customHeight="1">
      <c r="A54" s="688">
        <v>6</v>
      </c>
      <c r="B54" s="688">
        <v>2015</v>
      </c>
      <c r="C54" s="649" t="s">
        <v>91</v>
      </c>
      <c r="D54" s="649" t="s">
        <v>114</v>
      </c>
      <c r="E54" s="649" t="s">
        <v>3357</v>
      </c>
      <c r="F54" s="689">
        <v>42169</v>
      </c>
      <c r="G54" s="690" t="s">
        <v>259</v>
      </c>
      <c r="H54" s="691">
        <v>7</v>
      </c>
      <c r="I54" s="649" t="s">
        <v>1695</v>
      </c>
      <c r="M54" s="268"/>
    </row>
    <row r="55" spans="1:13" ht="11.25" customHeight="1">
      <c r="A55" s="688">
        <v>6</v>
      </c>
      <c r="B55" s="688">
        <v>2015</v>
      </c>
      <c r="C55" s="649" t="s">
        <v>91</v>
      </c>
      <c r="D55" s="649" t="s">
        <v>114</v>
      </c>
      <c r="E55" s="649" t="s">
        <v>3357</v>
      </c>
      <c r="F55" s="689">
        <v>42169</v>
      </c>
      <c r="G55" s="690" t="s">
        <v>3369</v>
      </c>
      <c r="H55" s="691">
        <v>3</v>
      </c>
      <c r="I55" s="649" t="s">
        <v>2252</v>
      </c>
      <c r="M55" s="268"/>
    </row>
    <row r="56" spans="1:13" ht="11.25" customHeight="1">
      <c r="A56" s="688">
        <v>6</v>
      </c>
      <c r="B56" s="688">
        <v>2015</v>
      </c>
      <c r="C56" s="649" t="s">
        <v>91</v>
      </c>
      <c r="D56" s="649" t="s">
        <v>114</v>
      </c>
      <c r="E56" s="649" t="s">
        <v>3359</v>
      </c>
      <c r="F56" s="689">
        <v>42176</v>
      </c>
      <c r="G56" s="690" t="s">
        <v>2727</v>
      </c>
      <c r="H56" s="691">
        <v>15</v>
      </c>
      <c r="I56" s="784" t="s">
        <v>3370</v>
      </c>
      <c r="M56" s="268"/>
    </row>
    <row r="57" spans="1:13" ht="11.25" customHeight="1">
      <c r="A57" s="688">
        <v>10</v>
      </c>
      <c r="B57" s="687">
        <v>2015</v>
      </c>
      <c r="C57" s="649" t="s">
        <v>91</v>
      </c>
      <c r="D57" s="649" t="s">
        <v>114</v>
      </c>
      <c r="E57" s="689" t="s">
        <v>3362</v>
      </c>
      <c r="F57" s="689">
        <v>42288</v>
      </c>
      <c r="G57" s="690" t="s">
        <v>2730</v>
      </c>
      <c r="H57" s="691">
        <v>10</v>
      </c>
      <c r="I57" s="353" t="s">
        <v>3097</v>
      </c>
      <c r="M57" s="268"/>
    </row>
    <row r="58" spans="1:13" ht="11.25" customHeight="1">
      <c r="A58" s="688">
        <v>10</v>
      </c>
      <c r="B58" s="687">
        <v>2015</v>
      </c>
      <c r="C58" s="649" t="s">
        <v>91</v>
      </c>
      <c r="D58" s="649" t="s">
        <v>114</v>
      </c>
      <c r="E58" s="689" t="s">
        <v>3362</v>
      </c>
      <c r="F58" s="689">
        <v>42288</v>
      </c>
      <c r="G58" s="690" t="s">
        <v>3371</v>
      </c>
      <c r="H58" s="691">
        <v>3</v>
      </c>
      <c r="I58" s="353" t="s">
        <v>3129</v>
      </c>
      <c r="M58" s="268"/>
    </row>
    <row r="59" spans="1:13" ht="11.25" customHeight="1">
      <c r="A59" s="688">
        <v>10</v>
      </c>
      <c r="B59" s="687">
        <v>2015</v>
      </c>
      <c r="C59" s="649" t="s">
        <v>91</v>
      </c>
      <c r="D59" s="649" t="s">
        <v>114</v>
      </c>
      <c r="E59" s="689" t="s">
        <v>3362</v>
      </c>
      <c r="F59" s="689">
        <v>42288</v>
      </c>
      <c r="G59" s="690" t="s">
        <v>3372</v>
      </c>
      <c r="H59" s="691">
        <v>10</v>
      </c>
      <c r="I59" s="353" t="s">
        <v>1697</v>
      </c>
      <c r="M59" s="268"/>
    </row>
    <row r="60" spans="1:13" ht="11.25" customHeight="1">
      <c r="A60" s="688"/>
      <c r="B60" s="687">
        <v>2015</v>
      </c>
      <c r="C60" s="649"/>
      <c r="D60" s="649"/>
      <c r="E60" s="689"/>
      <c r="F60" s="689"/>
      <c r="G60" s="690"/>
      <c r="H60" s="691">
        <f>SUM(H52:H59)</f>
        <v>61</v>
      </c>
      <c r="I60" s="353"/>
      <c r="M60" s="268"/>
    </row>
    <row r="61" spans="1:13" ht="11.25" customHeight="1">
      <c r="A61" s="341">
        <v>3</v>
      </c>
      <c r="B61" s="613">
        <v>2016</v>
      </c>
      <c r="C61" s="269" t="s">
        <v>91</v>
      </c>
      <c r="D61" s="269" t="s">
        <v>114</v>
      </c>
      <c r="E61" s="576" t="s">
        <v>3323</v>
      </c>
      <c r="F61" s="576">
        <v>42435</v>
      </c>
      <c r="G61" s="266" t="s">
        <v>2726</v>
      </c>
      <c r="H61" s="277">
        <v>10</v>
      </c>
      <c r="I61" s="372" t="s">
        <v>1828</v>
      </c>
      <c r="J61" s="372"/>
      <c r="L61" s="372"/>
      <c r="M61" s="472"/>
    </row>
    <row r="62" spans="1:13" ht="11.25" customHeight="1">
      <c r="A62" s="341">
        <v>3</v>
      </c>
      <c r="B62" s="341">
        <v>2016</v>
      </c>
      <c r="C62" s="269" t="s">
        <v>91</v>
      </c>
      <c r="D62" s="269" t="s">
        <v>114</v>
      </c>
      <c r="E62" s="269" t="s">
        <v>3323</v>
      </c>
      <c r="F62" s="576">
        <v>42435</v>
      </c>
      <c r="G62" s="266" t="s">
        <v>2727</v>
      </c>
      <c r="H62" s="277">
        <v>7</v>
      </c>
      <c r="I62" s="372" t="s">
        <v>1688</v>
      </c>
      <c r="J62" s="372"/>
      <c r="L62" s="372"/>
      <c r="M62" s="472"/>
    </row>
    <row r="63" spans="1:13" ht="11.25" customHeight="1">
      <c r="A63" s="341">
        <v>6</v>
      </c>
      <c r="B63" s="341">
        <v>2016</v>
      </c>
      <c r="C63" s="269" t="s">
        <v>91</v>
      </c>
      <c r="D63" s="576" t="s">
        <v>114</v>
      </c>
      <c r="E63" s="269" t="s">
        <v>3357</v>
      </c>
      <c r="F63" s="576">
        <v>42533</v>
      </c>
      <c r="G63" s="266" t="s">
        <v>2728</v>
      </c>
      <c r="H63" s="341">
        <v>7</v>
      </c>
      <c r="I63" s="372" t="s">
        <v>2729</v>
      </c>
      <c r="J63" s="372"/>
      <c r="L63" s="372"/>
      <c r="M63" s="85"/>
    </row>
    <row r="64" spans="1:13" ht="11.25" customHeight="1">
      <c r="A64" s="341">
        <v>6</v>
      </c>
      <c r="B64" s="341">
        <v>2016</v>
      </c>
      <c r="C64" s="269" t="s">
        <v>91</v>
      </c>
      <c r="D64" s="576" t="s">
        <v>114</v>
      </c>
      <c r="E64" s="269" t="s">
        <v>3357</v>
      </c>
      <c r="F64" s="576">
        <v>42533</v>
      </c>
      <c r="G64" s="266" t="s">
        <v>2730</v>
      </c>
      <c r="H64" s="341">
        <v>7</v>
      </c>
      <c r="I64" s="372" t="s">
        <v>2731</v>
      </c>
      <c r="J64" s="372"/>
      <c r="L64" s="372"/>
      <c r="M64" s="85"/>
    </row>
    <row r="65" spans="1:13" ht="11.25" customHeight="1">
      <c r="A65" s="341">
        <v>6</v>
      </c>
      <c r="B65" s="341">
        <v>2016</v>
      </c>
      <c r="C65" s="269" t="s">
        <v>91</v>
      </c>
      <c r="D65" s="576" t="s">
        <v>114</v>
      </c>
      <c r="E65" s="269" t="s">
        <v>3357</v>
      </c>
      <c r="F65" s="576">
        <v>42533</v>
      </c>
      <c r="G65" s="266" t="s">
        <v>2732</v>
      </c>
      <c r="H65" s="341">
        <v>3</v>
      </c>
      <c r="I65" s="372" t="s">
        <v>2252</v>
      </c>
      <c r="J65" s="372"/>
      <c r="L65" s="372"/>
      <c r="M65" s="85"/>
    </row>
    <row r="66" spans="1:13" ht="11.25" customHeight="1">
      <c r="A66" s="341">
        <v>10</v>
      </c>
      <c r="B66" s="613">
        <v>2016</v>
      </c>
      <c r="C66" s="269" t="s">
        <v>91</v>
      </c>
      <c r="D66" s="269" t="s">
        <v>114</v>
      </c>
      <c r="E66" s="576" t="s">
        <v>3362</v>
      </c>
      <c r="F66" s="576">
        <v>42652</v>
      </c>
      <c r="G66" s="614" t="s">
        <v>2733</v>
      </c>
      <c r="H66" s="341">
        <v>3</v>
      </c>
      <c r="I66" s="372" t="s">
        <v>2734</v>
      </c>
      <c r="J66" s="372"/>
      <c r="L66" s="372"/>
      <c r="M66" s="85"/>
    </row>
    <row r="67" spans="1:13" ht="11.25" customHeight="1">
      <c r="A67" s="341">
        <v>10</v>
      </c>
      <c r="B67" s="613">
        <v>2016</v>
      </c>
      <c r="C67" s="269" t="s">
        <v>91</v>
      </c>
      <c r="D67" s="269" t="s">
        <v>114</v>
      </c>
      <c r="E67" s="576" t="s">
        <v>3362</v>
      </c>
      <c r="F67" s="576">
        <v>42652</v>
      </c>
      <c r="G67" s="614" t="s">
        <v>2735</v>
      </c>
      <c r="H67" s="341">
        <v>10</v>
      </c>
      <c r="I67" s="372" t="s">
        <v>1697</v>
      </c>
      <c r="J67" s="372"/>
      <c r="L67" s="372"/>
      <c r="M67" s="85"/>
    </row>
    <row r="68" spans="1:13" ht="11.25" customHeight="1">
      <c r="A68" s="341">
        <v>11</v>
      </c>
      <c r="B68" s="613">
        <v>2016</v>
      </c>
      <c r="C68" s="269" t="s">
        <v>91</v>
      </c>
      <c r="D68" s="269" t="s">
        <v>114</v>
      </c>
      <c r="E68" s="576" t="s">
        <v>500</v>
      </c>
      <c r="F68" s="576">
        <v>42686</v>
      </c>
      <c r="G68" s="614" t="s">
        <v>257</v>
      </c>
      <c r="H68" s="341">
        <v>10</v>
      </c>
      <c r="I68" s="372" t="s">
        <v>626</v>
      </c>
      <c r="J68" s="372"/>
      <c r="L68" s="372"/>
      <c r="M68" s="85"/>
    </row>
    <row r="69" spans="1:13" ht="11.25" customHeight="1">
      <c r="A69" s="341"/>
      <c r="B69" s="613">
        <v>2016</v>
      </c>
      <c r="C69" s="269"/>
      <c r="D69" s="269"/>
      <c r="E69" s="576"/>
      <c r="F69" s="576"/>
      <c r="G69" s="614"/>
      <c r="H69" s="341">
        <f>SUM(H61:H68)</f>
        <v>57</v>
      </c>
      <c r="I69" s="372"/>
      <c r="J69" s="372"/>
      <c r="L69" s="372"/>
      <c r="M69" s="85"/>
    </row>
    <row r="70" spans="1:13" ht="11.25" customHeight="1">
      <c r="A70" s="199">
        <v>3</v>
      </c>
      <c r="B70" s="565">
        <v>2017</v>
      </c>
      <c r="C70" s="152" t="s">
        <v>91</v>
      </c>
      <c r="D70" s="152" t="s">
        <v>114</v>
      </c>
      <c r="E70" s="566" t="s">
        <v>3323</v>
      </c>
      <c r="F70" s="567">
        <v>42799</v>
      </c>
      <c r="G70" s="568" t="s">
        <v>1681</v>
      </c>
      <c r="H70" s="199">
        <v>3</v>
      </c>
      <c r="I70" s="340" t="s">
        <v>719</v>
      </c>
      <c r="J70" s="340"/>
      <c r="K70" s="340"/>
      <c r="L70" s="340"/>
      <c r="M70" s="118"/>
    </row>
    <row r="71" spans="1:13" ht="11.25" customHeight="1">
      <c r="A71" s="199">
        <v>3</v>
      </c>
      <c r="B71" s="565">
        <v>2017</v>
      </c>
      <c r="C71" s="152" t="s">
        <v>91</v>
      </c>
      <c r="D71" s="152" t="s">
        <v>114</v>
      </c>
      <c r="E71" s="566" t="s">
        <v>3323</v>
      </c>
      <c r="F71" s="567">
        <v>42799</v>
      </c>
      <c r="G71" s="568" t="s">
        <v>1682</v>
      </c>
      <c r="H71" s="199">
        <v>7</v>
      </c>
      <c r="I71" s="340" t="s">
        <v>1683</v>
      </c>
      <c r="J71" s="340"/>
      <c r="K71" s="340"/>
      <c r="L71" s="340"/>
      <c r="M71" s="118"/>
    </row>
    <row r="72" spans="1:13" ht="11.25" customHeight="1">
      <c r="A72" s="199">
        <v>3</v>
      </c>
      <c r="B72" s="565">
        <v>2017</v>
      </c>
      <c r="C72" s="152" t="s">
        <v>91</v>
      </c>
      <c r="D72" s="152" t="s">
        <v>114</v>
      </c>
      <c r="E72" s="566" t="s">
        <v>3323</v>
      </c>
      <c r="F72" s="567">
        <v>42799</v>
      </c>
      <c r="G72" s="568" t="s">
        <v>1684</v>
      </c>
      <c r="H72" s="199">
        <v>10</v>
      </c>
      <c r="I72" s="340" t="s">
        <v>1126</v>
      </c>
      <c r="J72" s="340"/>
      <c r="K72" s="340"/>
      <c r="L72" s="340"/>
      <c r="M72" s="118"/>
    </row>
    <row r="73" spans="1:13" ht="11.25" customHeight="1">
      <c r="A73" s="199">
        <v>3</v>
      </c>
      <c r="B73" s="565">
        <v>2017</v>
      </c>
      <c r="C73" s="152" t="s">
        <v>91</v>
      </c>
      <c r="D73" s="152" t="s">
        <v>114</v>
      </c>
      <c r="E73" s="566" t="s">
        <v>3323</v>
      </c>
      <c r="F73" s="567">
        <v>42799</v>
      </c>
      <c r="G73" s="568" t="s">
        <v>1685</v>
      </c>
      <c r="H73" s="199">
        <v>10</v>
      </c>
      <c r="I73" s="340" t="s">
        <v>1686</v>
      </c>
      <c r="J73" s="340"/>
      <c r="K73" s="340"/>
      <c r="L73" s="340"/>
      <c r="M73" s="118"/>
    </row>
    <row r="74" spans="1:13" ht="11.25" customHeight="1">
      <c r="A74" s="199">
        <v>3</v>
      </c>
      <c r="B74" s="565">
        <v>2017</v>
      </c>
      <c r="C74" s="152" t="s">
        <v>91</v>
      </c>
      <c r="D74" s="152" t="s">
        <v>114</v>
      </c>
      <c r="E74" s="566" t="s">
        <v>3323</v>
      </c>
      <c r="F74" s="567">
        <v>42799</v>
      </c>
      <c r="G74" s="568" t="s">
        <v>1687</v>
      </c>
      <c r="H74" s="199">
        <v>7</v>
      </c>
      <c r="I74" s="340" t="s">
        <v>1688</v>
      </c>
      <c r="J74" s="340"/>
      <c r="K74" s="340"/>
      <c r="L74" s="340"/>
      <c r="M74" s="118"/>
    </row>
    <row r="75" spans="1:13" ht="11.25" customHeight="1">
      <c r="A75" s="199">
        <v>3</v>
      </c>
      <c r="B75" s="565">
        <v>2017</v>
      </c>
      <c r="C75" s="152" t="s">
        <v>91</v>
      </c>
      <c r="D75" s="152" t="s">
        <v>114</v>
      </c>
      <c r="E75" s="566" t="s">
        <v>3323</v>
      </c>
      <c r="F75" s="567">
        <v>42799</v>
      </c>
      <c r="G75" s="568" t="s">
        <v>1689</v>
      </c>
      <c r="H75" s="199">
        <v>10</v>
      </c>
      <c r="I75" s="340" t="s">
        <v>1690</v>
      </c>
      <c r="J75" s="340"/>
      <c r="K75" s="340"/>
      <c r="L75" s="340"/>
      <c r="M75" s="118"/>
    </row>
    <row r="76" spans="1:13" ht="11.25" customHeight="1">
      <c r="A76" s="199">
        <v>3</v>
      </c>
      <c r="B76" s="565">
        <v>2017</v>
      </c>
      <c r="C76" s="152" t="s">
        <v>91</v>
      </c>
      <c r="D76" s="152" t="s">
        <v>114</v>
      </c>
      <c r="E76" s="566" t="s">
        <v>3323</v>
      </c>
      <c r="F76" s="567">
        <v>42799</v>
      </c>
      <c r="G76" s="568" t="s">
        <v>1691</v>
      </c>
      <c r="H76" s="199">
        <v>7</v>
      </c>
      <c r="I76" s="340" t="s">
        <v>1039</v>
      </c>
      <c r="J76" s="340"/>
      <c r="K76" s="340"/>
      <c r="L76" s="340"/>
      <c r="M76" s="118"/>
    </row>
    <row r="77" spans="1:13" ht="11.25" customHeight="1">
      <c r="A77" s="199">
        <v>3</v>
      </c>
      <c r="B77" s="565">
        <v>2017</v>
      </c>
      <c r="C77" s="152" t="s">
        <v>91</v>
      </c>
      <c r="D77" s="152" t="s">
        <v>114</v>
      </c>
      <c r="E77" s="566" t="s">
        <v>255</v>
      </c>
      <c r="F77" s="567">
        <v>42820</v>
      </c>
      <c r="G77" s="568" t="s">
        <v>1692</v>
      </c>
      <c r="H77" s="199">
        <v>5</v>
      </c>
      <c r="I77" s="340" t="s">
        <v>670</v>
      </c>
      <c r="J77" s="340"/>
      <c r="K77" s="340"/>
      <c r="L77" s="340"/>
      <c r="M77" s="118"/>
    </row>
    <row r="78" spans="1:13" ht="11.25" customHeight="1">
      <c r="A78" s="565">
        <v>5</v>
      </c>
      <c r="B78" s="199">
        <v>2017</v>
      </c>
      <c r="C78" s="152" t="s">
        <v>91</v>
      </c>
      <c r="D78" s="583" t="s">
        <v>114</v>
      </c>
      <c r="E78" s="116" t="s">
        <v>3357</v>
      </c>
      <c r="F78" s="567">
        <v>42876</v>
      </c>
      <c r="G78" s="152" t="s">
        <v>1693</v>
      </c>
      <c r="H78" s="199">
        <v>3</v>
      </c>
      <c r="I78" s="340" t="s">
        <v>1694</v>
      </c>
      <c r="J78" s="340"/>
      <c r="M78" s="118"/>
    </row>
    <row r="79" spans="1:13" ht="11.25" customHeight="1">
      <c r="A79" s="565">
        <v>5</v>
      </c>
      <c r="B79" s="199">
        <v>2017</v>
      </c>
      <c r="C79" s="152" t="s">
        <v>91</v>
      </c>
      <c r="D79" s="583" t="s">
        <v>114</v>
      </c>
      <c r="E79" s="116" t="s">
        <v>3357</v>
      </c>
      <c r="F79" s="567">
        <v>42876</v>
      </c>
      <c r="G79" s="152" t="s">
        <v>261</v>
      </c>
      <c r="H79" s="199">
        <v>7</v>
      </c>
      <c r="I79" s="340" t="s">
        <v>1695</v>
      </c>
      <c r="J79" s="340"/>
      <c r="M79" s="118"/>
    </row>
    <row r="80" spans="1:13" ht="11.25" customHeight="1">
      <c r="A80" s="199">
        <v>9</v>
      </c>
      <c r="B80" s="199">
        <v>2017</v>
      </c>
      <c r="C80" s="152" t="s">
        <v>91</v>
      </c>
      <c r="D80" s="583" t="s">
        <v>114</v>
      </c>
      <c r="E80" s="116" t="s">
        <v>3362</v>
      </c>
      <c r="F80" s="567">
        <v>42988</v>
      </c>
      <c r="G80" s="152" t="s">
        <v>1696</v>
      </c>
      <c r="H80" s="199">
        <v>10</v>
      </c>
      <c r="I80" s="340" t="s">
        <v>1697</v>
      </c>
      <c r="J80" s="340"/>
      <c r="M80" s="783"/>
    </row>
    <row r="81" spans="1:13" ht="11.25" customHeight="1">
      <c r="A81" s="199"/>
      <c r="B81" s="199">
        <v>2017</v>
      </c>
      <c r="C81" s="152"/>
      <c r="D81" s="583"/>
      <c r="E81" s="116"/>
      <c r="F81" s="567"/>
      <c r="G81" s="152"/>
      <c r="H81" s="199">
        <f>SUM(H70:H80)</f>
        <v>79</v>
      </c>
      <c r="I81" s="340"/>
      <c r="J81" s="340"/>
      <c r="M81" s="783"/>
    </row>
    <row r="82" spans="1:13" ht="11.25" customHeight="1">
      <c r="B82" s="133" t="s">
        <v>46</v>
      </c>
      <c r="D82" s="586" t="s">
        <v>291</v>
      </c>
      <c r="E82" s="73"/>
      <c r="G82" s="88"/>
      <c r="H82" s="133">
        <f>SUBTOTAL(9,H52:H81)</f>
        <v>394</v>
      </c>
      <c r="I82" s="90"/>
      <c r="M82" s="85"/>
    </row>
    <row r="83" spans="1:13" ht="11.25" customHeight="1">
      <c r="A83" s="199">
        <v>9</v>
      </c>
      <c r="B83" s="199">
        <v>2017</v>
      </c>
      <c r="C83" s="152" t="s">
        <v>53</v>
      </c>
      <c r="D83" s="583" t="s">
        <v>134</v>
      </c>
      <c r="E83" s="116" t="s">
        <v>3362</v>
      </c>
      <c r="F83" s="567">
        <v>42988</v>
      </c>
      <c r="G83" s="152" t="s">
        <v>2738</v>
      </c>
      <c r="H83" s="199">
        <v>3</v>
      </c>
      <c r="I83" s="340" t="s">
        <v>2739</v>
      </c>
      <c r="J83" s="340"/>
      <c r="M83" s="783"/>
    </row>
    <row r="84" spans="1:13" ht="11.25" customHeight="1">
      <c r="A84" s="199">
        <v>11</v>
      </c>
      <c r="B84" s="199">
        <v>2017</v>
      </c>
      <c r="C84" s="152" t="s">
        <v>53</v>
      </c>
      <c r="D84" s="583" t="s">
        <v>134</v>
      </c>
      <c r="E84" s="116" t="s">
        <v>500</v>
      </c>
      <c r="F84" s="567">
        <v>43051</v>
      </c>
      <c r="G84" s="152" t="s">
        <v>2740</v>
      </c>
      <c r="H84" s="199">
        <v>5</v>
      </c>
      <c r="I84" s="340" t="s">
        <v>248</v>
      </c>
      <c r="J84" s="340"/>
      <c r="M84" s="783"/>
    </row>
    <row r="85" spans="1:13" ht="11.25" customHeight="1">
      <c r="A85" s="199"/>
      <c r="B85" s="199">
        <v>2017</v>
      </c>
      <c r="C85" s="152"/>
      <c r="D85" s="583"/>
      <c r="E85" s="116"/>
      <c r="F85" s="567"/>
      <c r="G85" s="152"/>
      <c r="H85" s="199">
        <f>SUM(H83:H84)</f>
        <v>8</v>
      </c>
      <c r="I85" s="340"/>
      <c r="J85" s="340"/>
      <c r="M85" s="783"/>
    </row>
    <row r="86" spans="1:13" ht="11.25" customHeight="1">
      <c r="B86" s="133" t="s">
        <v>46</v>
      </c>
      <c r="D86" s="586" t="s">
        <v>297</v>
      </c>
      <c r="E86" s="73"/>
      <c r="G86" s="88"/>
      <c r="H86" s="133">
        <f>H85</f>
        <v>8</v>
      </c>
      <c r="I86" s="90"/>
      <c r="M86" s="85"/>
    </row>
    <row r="87" spans="1:13" ht="11.25" customHeight="1">
      <c r="A87" s="565">
        <v>5</v>
      </c>
      <c r="B87" s="199">
        <v>2017</v>
      </c>
      <c r="C87" s="152" t="s">
        <v>129</v>
      </c>
      <c r="D87" s="583" t="s">
        <v>148</v>
      </c>
      <c r="E87" s="116" t="s">
        <v>3357</v>
      </c>
      <c r="F87" s="567">
        <v>42876</v>
      </c>
      <c r="G87" s="152" t="s">
        <v>1714</v>
      </c>
      <c r="H87" s="199">
        <v>10</v>
      </c>
      <c r="I87" s="340" t="s">
        <v>1715</v>
      </c>
      <c r="J87" s="340"/>
      <c r="M87" s="118"/>
    </row>
    <row r="88" spans="1:13" ht="11.25" customHeight="1">
      <c r="A88" s="565">
        <v>5</v>
      </c>
      <c r="B88" s="199">
        <v>2017</v>
      </c>
      <c r="C88" s="152" t="s">
        <v>129</v>
      </c>
      <c r="D88" s="583" t="s">
        <v>148</v>
      </c>
      <c r="E88" s="116" t="s">
        <v>3357</v>
      </c>
      <c r="F88" s="567">
        <v>42876</v>
      </c>
      <c r="G88" s="152" t="s">
        <v>298</v>
      </c>
      <c r="H88" s="199">
        <v>7</v>
      </c>
      <c r="I88" s="340" t="s">
        <v>1716</v>
      </c>
      <c r="J88" s="340"/>
      <c r="M88" s="118"/>
    </row>
    <row r="89" spans="1:13" ht="11.25" customHeight="1">
      <c r="A89" s="565"/>
      <c r="B89" s="199">
        <v>2017</v>
      </c>
      <c r="C89" s="152"/>
      <c r="D89" s="583"/>
      <c r="E89" s="116"/>
      <c r="F89" s="567"/>
      <c r="G89" s="152"/>
      <c r="H89" s="199">
        <f>SUM(H87:H88)</f>
        <v>17</v>
      </c>
      <c r="I89" s="340"/>
      <c r="J89" s="340"/>
      <c r="M89" s="118"/>
    </row>
    <row r="90" spans="1:13" ht="11.25" customHeight="1">
      <c r="A90" s="84"/>
      <c r="B90" s="133" t="s">
        <v>46</v>
      </c>
      <c r="D90" s="586" t="s">
        <v>300</v>
      </c>
      <c r="E90" s="73"/>
      <c r="G90" s="88"/>
      <c r="H90" s="133">
        <f>H89</f>
        <v>17</v>
      </c>
      <c r="I90" s="90"/>
      <c r="M90" s="85"/>
    </row>
    <row r="91" spans="1:13" ht="11.25" customHeight="1">
      <c r="A91" s="688">
        <v>6</v>
      </c>
      <c r="B91" s="688">
        <v>2015</v>
      </c>
      <c r="C91" s="649" t="s">
        <v>164</v>
      </c>
      <c r="D91" s="649" t="s">
        <v>3343</v>
      </c>
      <c r="E91" s="649" t="s">
        <v>3357</v>
      </c>
      <c r="F91" s="689">
        <v>42169</v>
      </c>
      <c r="G91" s="690" t="s">
        <v>3373</v>
      </c>
      <c r="H91" s="691">
        <v>7</v>
      </c>
      <c r="I91" s="649" t="s">
        <v>2402</v>
      </c>
      <c r="M91" s="268"/>
    </row>
    <row r="92" spans="1:13" ht="11.25" customHeight="1">
      <c r="A92" s="688"/>
      <c r="B92" s="688">
        <v>2015</v>
      </c>
      <c r="C92" s="649"/>
      <c r="D92" s="649"/>
      <c r="E92" s="649"/>
      <c r="F92" s="689"/>
      <c r="G92" s="690"/>
      <c r="H92" s="691">
        <f>SUM(H91)</f>
        <v>7</v>
      </c>
      <c r="I92" s="649"/>
      <c r="M92" s="268"/>
    </row>
    <row r="93" spans="1:13" ht="11.25" customHeight="1">
      <c r="B93" s="133" t="s">
        <v>46</v>
      </c>
      <c r="D93" s="88" t="s">
        <v>3374</v>
      </c>
      <c r="G93" s="73"/>
      <c r="H93" s="87">
        <f>SUM(H91)</f>
        <v>7</v>
      </c>
      <c r="M93" s="85"/>
    </row>
    <row r="94" spans="1:13" ht="11.25" customHeight="1">
      <c r="A94" s="687">
        <v>3</v>
      </c>
      <c r="B94" s="688">
        <v>2015</v>
      </c>
      <c r="C94" s="649" t="s">
        <v>91</v>
      </c>
      <c r="D94" s="689" t="s">
        <v>1610</v>
      </c>
      <c r="E94" s="649" t="s">
        <v>3323</v>
      </c>
      <c r="F94" s="689">
        <v>42064</v>
      </c>
      <c r="G94" s="690" t="s">
        <v>3375</v>
      </c>
      <c r="H94" s="691">
        <v>3</v>
      </c>
      <c r="I94" s="649" t="s">
        <v>960</v>
      </c>
      <c r="M94" s="268"/>
    </row>
    <row r="95" spans="1:13" ht="11.25" customHeight="1">
      <c r="A95" s="688">
        <v>6</v>
      </c>
      <c r="B95" s="688">
        <v>2015</v>
      </c>
      <c r="C95" s="649" t="s">
        <v>91</v>
      </c>
      <c r="D95" s="649" t="s">
        <v>1610</v>
      </c>
      <c r="E95" s="649" t="s">
        <v>3357</v>
      </c>
      <c r="F95" s="689">
        <v>42169</v>
      </c>
      <c r="G95" s="690" t="s">
        <v>3376</v>
      </c>
      <c r="H95" s="691">
        <v>3</v>
      </c>
      <c r="I95" s="649" t="s">
        <v>1982</v>
      </c>
      <c r="M95" s="268"/>
    </row>
    <row r="96" spans="1:13" ht="11.25" customHeight="1">
      <c r="A96" s="688">
        <v>10</v>
      </c>
      <c r="B96" s="687">
        <v>2015</v>
      </c>
      <c r="C96" s="649" t="s">
        <v>91</v>
      </c>
      <c r="D96" s="649" t="s">
        <v>1610</v>
      </c>
      <c r="E96" s="689" t="s">
        <v>3362</v>
      </c>
      <c r="F96" s="689">
        <v>42288</v>
      </c>
      <c r="G96" s="690"/>
      <c r="H96" s="691">
        <v>10</v>
      </c>
      <c r="I96" s="353" t="s">
        <v>3137</v>
      </c>
      <c r="M96" s="268"/>
    </row>
    <row r="97" spans="1:13" ht="11.25" customHeight="1">
      <c r="A97" s="688">
        <v>10</v>
      </c>
      <c r="B97" s="687">
        <v>2015</v>
      </c>
      <c r="C97" s="649" t="s">
        <v>91</v>
      </c>
      <c r="D97" s="649" t="s">
        <v>1610</v>
      </c>
      <c r="E97" s="689" t="s">
        <v>3362</v>
      </c>
      <c r="F97" s="689">
        <v>42288</v>
      </c>
      <c r="G97" s="690"/>
      <c r="H97" s="691">
        <v>7</v>
      </c>
      <c r="I97" s="353" t="s">
        <v>3139</v>
      </c>
      <c r="M97" s="472"/>
    </row>
    <row r="98" spans="1:13" ht="11.25" customHeight="1">
      <c r="A98" s="688"/>
      <c r="B98" s="687">
        <v>2015</v>
      </c>
      <c r="C98" s="649"/>
      <c r="D98" s="649"/>
      <c r="E98" s="689"/>
      <c r="F98" s="689"/>
      <c r="G98" s="690"/>
      <c r="H98" s="691">
        <f>SUM(H94:H97)</f>
        <v>23</v>
      </c>
      <c r="I98" s="353"/>
      <c r="M98" s="472"/>
    </row>
    <row r="99" spans="1:13" ht="11.25" customHeight="1">
      <c r="A99" s="341">
        <v>3</v>
      </c>
      <c r="B99" s="341">
        <v>2016</v>
      </c>
      <c r="C99" s="269" t="s">
        <v>91</v>
      </c>
      <c r="D99" s="269" t="s">
        <v>1610</v>
      </c>
      <c r="E99" s="269" t="s">
        <v>3323</v>
      </c>
      <c r="F99" s="576">
        <v>42435</v>
      </c>
      <c r="G99" s="266" t="s">
        <v>2747</v>
      </c>
      <c r="H99" s="277">
        <v>3</v>
      </c>
      <c r="I99" s="372" t="s">
        <v>1292</v>
      </c>
      <c r="J99" s="372"/>
      <c r="L99" s="372"/>
      <c r="M99" s="472"/>
    </row>
    <row r="100" spans="1:13" ht="11.25" customHeight="1">
      <c r="A100" s="341">
        <v>10</v>
      </c>
      <c r="B100" s="613">
        <v>2016</v>
      </c>
      <c r="C100" s="269" t="s">
        <v>91</v>
      </c>
      <c r="D100" s="269" t="s">
        <v>1610</v>
      </c>
      <c r="E100" s="576" t="s">
        <v>3362</v>
      </c>
      <c r="F100" s="576">
        <v>42652</v>
      </c>
      <c r="G100" s="614" t="s">
        <v>2748</v>
      </c>
      <c r="H100" s="341">
        <v>7</v>
      </c>
      <c r="I100" s="372" t="s">
        <v>2410</v>
      </c>
      <c r="J100" s="372"/>
      <c r="L100" s="372"/>
      <c r="M100" s="268"/>
    </row>
    <row r="101" spans="1:13" ht="11.25" customHeight="1">
      <c r="A101" s="341">
        <v>10</v>
      </c>
      <c r="B101" s="613">
        <v>2016</v>
      </c>
      <c r="C101" s="269" t="s">
        <v>91</v>
      </c>
      <c r="D101" s="269" t="s">
        <v>1610</v>
      </c>
      <c r="E101" s="576" t="s">
        <v>3362</v>
      </c>
      <c r="F101" s="576">
        <v>42652</v>
      </c>
      <c r="G101" s="614" t="s">
        <v>2749</v>
      </c>
      <c r="H101" s="341">
        <v>10</v>
      </c>
      <c r="I101" s="372" t="s">
        <v>2750</v>
      </c>
      <c r="J101" s="372"/>
      <c r="L101" s="372"/>
      <c r="M101" s="268"/>
    </row>
    <row r="102" spans="1:13" ht="11.25" customHeight="1">
      <c r="A102" s="341"/>
      <c r="B102" s="613">
        <v>2016</v>
      </c>
      <c r="C102" s="269"/>
      <c r="D102" s="269"/>
      <c r="E102" s="576"/>
      <c r="F102" s="576"/>
      <c r="G102" s="614"/>
      <c r="H102" s="341">
        <f>SUM(H99:H101)</f>
        <v>20</v>
      </c>
      <c r="I102" s="372"/>
      <c r="J102" s="372"/>
      <c r="L102" s="372"/>
      <c r="M102" s="268"/>
    </row>
    <row r="103" spans="1:13" ht="11.25" customHeight="1">
      <c r="A103" s="199">
        <v>3</v>
      </c>
      <c r="B103" s="565">
        <v>2017</v>
      </c>
      <c r="C103" s="152" t="s">
        <v>91</v>
      </c>
      <c r="D103" s="152" t="s">
        <v>1610</v>
      </c>
      <c r="E103" s="566" t="s">
        <v>3323</v>
      </c>
      <c r="F103" s="567">
        <v>42799</v>
      </c>
      <c r="G103" s="568"/>
      <c r="H103" s="199">
        <v>3</v>
      </c>
      <c r="I103" s="340" t="s">
        <v>1720</v>
      </c>
      <c r="J103" s="340"/>
      <c r="K103" s="340"/>
      <c r="L103" s="340"/>
      <c r="M103" s="118"/>
    </row>
    <row r="104" spans="1:13" ht="11.25" customHeight="1">
      <c r="A104" s="565">
        <v>5</v>
      </c>
      <c r="B104" s="199">
        <v>2017</v>
      </c>
      <c r="C104" s="152" t="s">
        <v>91</v>
      </c>
      <c r="D104" s="583" t="s">
        <v>1610</v>
      </c>
      <c r="E104" s="116" t="s">
        <v>3357</v>
      </c>
      <c r="F104" s="567">
        <v>42876</v>
      </c>
      <c r="G104" s="152" t="s">
        <v>1721</v>
      </c>
      <c r="H104" s="199">
        <v>10</v>
      </c>
      <c r="I104" s="340" t="s">
        <v>1722</v>
      </c>
      <c r="J104" s="340"/>
      <c r="M104" s="118"/>
    </row>
    <row r="105" spans="1:13" ht="11.25" customHeight="1">
      <c r="A105" s="565">
        <v>5</v>
      </c>
      <c r="B105" s="199">
        <v>2017</v>
      </c>
      <c r="C105" s="152" t="s">
        <v>91</v>
      </c>
      <c r="D105" s="583" t="s">
        <v>1610</v>
      </c>
      <c r="E105" s="116" t="s">
        <v>3357</v>
      </c>
      <c r="F105" s="567">
        <v>42876</v>
      </c>
      <c r="G105" s="152" t="s">
        <v>1723</v>
      </c>
      <c r="H105" s="199">
        <v>7</v>
      </c>
      <c r="I105" s="340" t="s">
        <v>1724</v>
      </c>
      <c r="J105" s="340"/>
      <c r="M105" s="118"/>
    </row>
    <row r="106" spans="1:13" ht="11.25" customHeight="1">
      <c r="A106" s="565"/>
      <c r="B106" s="199">
        <v>2017</v>
      </c>
      <c r="C106" s="152"/>
      <c r="D106" s="583"/>
      <c r="E106" s="116"/>
      <c r="F106" s="567"/>
      <c r="G106" s="152"/>
      <c r="H106" s="199">
        <f>SUM(H103:H105)</f>
        <v>20</v>
      </c>
      <c r="I106" s="340"/>
      <c r="J106" s="340"/>
      <c r="M106" s="118"/>
    </row>
    <row r="107" spans="1:13" ht="11.25" customHeight="1">
      <c r="A107" s="84"/>
      <c r="B107" s="133" t="s">
        <v>46</v>
      </c>
      <c r="D107" s="586" t="s">
        <v>1729</v>
      </c>
      <c r="E107" s="73"/>
      <c r="G107" s="88"/>
      <c r="H107" s="133">
        <f>H98+H102+H106</f>
        <v>63</v>
      </c>
      <c r="I107" s="90"/>
      <c r="M107" s="85"/>
    </row>
    <row r="108" spans="1:13" ht="11.25" customHeight="1">
      <c r="A108" s="565">
        <v>3</v>
      </c>
      <c r="B108" s="199">
        <v>2017</v>
      </c>
      <c r="C108" s="152" t="s">
        <v>53</v>
      </c>
      <c r="D108" s="583" t="s">
        <v>307</v>
      </c>
      <c r="E108" s="116" t="s">
        <v>68</v>
      </c>
      <c r="F108" s="567">
        <v>42812</v>
      </c>
      <c r="G108" s="152" t="s">
        <v>308</v>
      </c>
      <c r="H108" s="199">
        <v>5</v>
      </c>
      <c r="I108" s="340" t="s">
        <v>309</v>
      </c>
      <c r="J108" s="340"/>
      <c r="M108" s="118"/>
    </row>
    <row r="109" spans="1:13" ht="11.25" customHeight="1">
      <c r="A109" s="565"/>
      <c r="B109" s="199">
        <v>2017</v>
      </c>
      <c r="C109" s="152"/>
      <c r="D109" s="583"/>
      <c r="E109" s="116"/>
      <c r="F109" s="567"/>
      <c r="G109" s="152"/>
      <c r="H109" s="199">
        <f>SUM(H108)</f>
        <v>5</v>
      </c>
      <c r="I109" s="340"/>
      <c r="J109" s="340"/>
      <c r="M109" s="118"/>
    </row>
    <row r="110" spans="1:13" ht="11.25" customHeight="1">
      <c r="A110" s="84"/>
      <c r="B110" s="133" t="s">
        <v>46</v>
      </c>
      <c r="D110" s="586" t="s">
        <v>3377</v>
      </c>
      <c r="E110" s="73"/>
      <c r="G110" s="88"/>
      <c r="H110" s="133">
        <f>SUM(H108)</f>
        <v>5</v>
      </c>
      <c r="I110" s="90"/>
      <c r="M110" s="85"/>
    </row>
    <row r="111" spans="1:13" ht="11.25" customHeight="1">
      <c r="A111" s="688">
        <v>5</v>
      </c>
      <c r="B111" s="687">
        <v>2015</v>
      </c>
      <c r="C111" s="649" t="s">
        <v>129</v>
      </c>
      <c r="D111" s="649" t="s">
        <v>3344</v>
      </c>
      <c r="E111" s="689" t="s">
        <v>3378</v>
      </c>
      <c r="F111" s="689">
        <v>42161</v>
      </c>
      <c r="G111" s="690" t="s">
        <v>3379</v>
      </c>
      <c r="H111" s="691">
        <v>5</v>
      </c>
      <c r="I111" s="649" t="s">
        <v>305</v>
      </c>
      <c r="M111" s="85"/>
    </row>
    <row r="112" spans="1:13" ht="11.25" customHeight="1">
      <c r="A112" s="688"/>
      <c r="B112" s="687">
        <v>2015</v>
      </c>
      <c r="C112" s="649"/>
      <c r="D112" s="649"/>
      <c r="E112" s="689"/>
      <c r="F112" s="689"/>
      <c r="G112" s="690"/>
      <c r="H112" s="691">
        <f>SUM(H111)</f>
        <v>5</v>
      </c>
      <c r="I112" s="649"/>
      <c r="M112" s="85"/>
    </row>
    <row r="113" spans="1:13" ht="11.25" customHeight="1">
      <c r="B113" s="84" t="s">
        <v>46</v>
      </c>
      <c r="D113" s="88" t="s">
        <v>3380</v>
      </c>
      <c r="E113" s="86"/>
      <c r="G113" s="73"/>
      <c r="H113" s="87">
        <f>SUM(H111)</f>
        <v>5</v>
      </c>
      <c r="M113" s="85"/>
    </row>
    <row r="114" spans="1:13" ht="11.25" customHeight="1">
      <c r="A114" s="199">
        <v>3</v>
      </c>
      <c r="B114" s="565">
        <v>2017</v>
      </c>
      <c r="C114" s="152" t="s">
        <v>129</v>
      </c>
      <c r="D114" s="152" t="s">
        <v>128</v>
      </c>
      <c r="E114" s="566" t="s">
        <v>255</v>
      </c>
      <c r="F114" s="567">
        <v>42820</v>
      </c>
      <c r="G114" s="568" t="s">
        <v>1731</v>
      </c>
      <c r="H114" s="199">
        <v>5</v>
      </c>
      <c r="I114" s="340" t="s">
        <v>305</v>
      </c>
      <c r="J114" s="340"/>
      <c r="K114" s="472"/>
      <c r="L114" s="472"/>
      <c r="M114" s="785"/>
    </row>
    <row r="115" spans="1:13" ht="11.25" customHeight="1">
      <c r="A115" s="565">
        <v>5</v>
      </c>
      <c r="B115" s="199">
        <v>2017</v>
      </c>
      <c r="C115" s="152" t="s">
        <v>129</v>
      </c>
      <c r="D115" s="583" t="s">
        <v>128</v>
      </c>
      <c r="E115" s="116" t="s">
        <v>3357</v>
      </c>
      <c r="F115" s="567">
        <v>42876</v>
      </c>
      <c r="G115" s="152" t="s">
        <v>1732</v>
      </c>
      <c r="H115" s="199">
        <v>3</v>
      </c>
      <c r="I115" s="340" t="s">
        <v>1733</v>
      </c>
      <c r="J115" s="340"/>
      <c r="M115" s="118"/>
    </row>
    <row r="116" spans="1:13" ht="11.25" customHeight="1">
      <c r="A116" s="565"/>
      <c r="B116" s="199">
        <v>2017</v>
      </c>
      <c r="C116" s="152"/>
      <c r="D116" s="583"/>
      <c r="E116" s="116"/>
      <c r="F116" s="567"/>
      <c r="G116" s="152"/>
      <c r="H116" s="199">
        <f>SUM(H114:H115)</f>
        <v>8</v>
      </c>
      <c r="I116" s="340"/>
      <c r="J116" s="340"/>
      <c r="M116" s="118"/>
    </row>
    <row r="117" spans="1:13" ht="11.25" customHeight="1">
      <c r="A117" s="84"/>
      <c r="B117" s="133" t="s">
        <v>46</v>
      </c>
      <c r="D117" s="586" t="s">
        <v>330</v>
      </c>
      <c r="E117" s="73"/>
      <c r="G117" s="88"/>
      <c r="H117" s="133">
        <f>H116</f>
        <v>8</v>
      </c>
      <c r="I117" s="90"/>
      <c r="M117" s="85"/>
    </row>
    <row r="118" spans="1:13" ht="11.25" customHeight="1">
      <c r="A118" s="693">
        <v>11</v>
      </c>
      <c r="B118" s="692">
        <v>2016</v>
      </c>
      <c r="C118" s="367" t="s">
        <v>53</v>
      </c>
      <c r="D118" s="367" t="s">
        <v>177</v>
      </c>
      <c r="E118" s="694" t="s">
        <v>500</v>
      </c>
      <c r="F118" s="694">
        <v>42686</v>
      </c>
      <c r="G118" s="364" t="s">
        <v>2752</v>
      </c>
      <c r="H118" s="695">
        <v>5</v>
      </c>
      <c r="I118" s="269" t="s">
        <v>435</v>
      </c>
      <c r="J118" s="371"/>
      <c r="L118" s="371"/>
      <c r="M118" s="85"/>
    </row>
    <row r="119" spans="1:13" ht="11.25" customHeight="1">
      <c r="A119" s="693"/>
      <c r="B119" s="692">
        <v>2016</v>
      </c>
      <c r="C119" s="367"/>
      <c r="D119" s="367"/>
      <c r="E119" s="694"/>
      <c r="F119" s="694"/>
      <c r="G119" s="364"/>
      <c r="H119" s="695">
        <f>SUM(H118)</f>
        <v>5</v>
      </c>
      <c r="I119" s="269"/>
      <c r="J119" s="371"/>
      <c r="L119" s="371"/>
      <c r="M119" s="85"/>
    </row>
    <row r="120" spans="1:13" ht="11.25" customHeight="1">
      <c r="A120" s="565">
        <v>5</v>
      </c>
      <c r="B120" s="199">
        <v>2017</v>
      </c>
      <c r="C120" s="152" t="s">
        <v>53</v>
      </c>
      <c r="D120" s="583" t="s">
        <v>177</v>
      </c>
      <c r="E120" s="116" t="s">
        <v>3357</v>
      </c>
      <c r="F120" s="567">
        <v>42876</v>
      </c>
      <c r="G120" s="152" t="s">
        <v>2753</v>
      </c>
      <c r="H120" s="199">
        <v>10</v>
      </c>
      <c r="I120" s="340" t="s">
        <v>2754</v>
      </c>
      <c r="J120" s="340"/>
      <c r="M120" s="118"/>
    </row>
    <row r="121" spans="1:13" ht="11.25" customHeight="1">
      <c r="A121" s="565"/>
      <c r="B121" s="199">
        <v>2017</v>
      </c>
      <c r="C121" s="152"/>
      <c r="D121" s="583"/>
      <c r="E121" s="116"/>
      <c r="F121" s="567"/>
      <c r="G121" s="152"/>
      <c r="H121" s="199">
        <f>SUM(H120)</f>
        <v>10</v>
      </c>
      <c r="I121" s="340"/>
      <c r="J121" s="340"/>
      <c r="M121" s="118"/>
    </row>
    <row r="122" spans="1:13" ht="11.25" customHeight="1">
      <c r="A122" s="84"/>
      <c r="B122" s="133" t="s">
        <v>46</v>
      </c>
      <c r="D122" s="586" t="s">
        <v>333</v>
      </c>
      <c r="E122" s="73"/>
      <c r="G122" s="88"/>
      <c r="H122" s="133">
        <f>H119+H121</f>
        <v>15</v>
      </c>
      <c r="I122" s="90"/>
      <c r="M122" s="85"/>
    </row>
    <row r="123" spans="1:13" ht="11.25" customHeight="1">
      <c r="A123" s="688">
        <v>6</v>
      </c>
      <c r="B123" s="688">
        <v>2015</v>
      </c>
      <c r="C123" s="649" t="s">
        <v>164</v>
      </c>
      <c r="D123" s="649" t="s">
        <v>3345</v>
      </c>
      <c r="E123" s="649" t="s">
        <v>3357</v>
      </c>
      <c r="F123" s="689">
        <v>42169</v>
      </c>
      <c r="G123" s="690" t="s">
        <v>3381</v>
      </c>
      <c r="H123" s="691">
        <v>3</v>
      </c>
      <c r="I123" s="649" t="s">
        <v>2093</v>
      </c>
      <c r="M123" s="268"/>
    </row>
    <row r="124" spans="1:13" ht="11.25" customHeight="1">
      <c r="A124" s="688">
        <v>10</v>
      </c>
      <c r="B124" s="687">
        <v>2015</v>
      </c>
      <c r="C124" s="649" t="s">
        <v>164</v>
      </c>
      <c r="D124" s="649" t="s">
        <v>3345</v>
      </c>
      <c r="E124" s="689" t="s">
        <v>3362</v>
      </c>
      <c r="F124" s="689">
        <v>42288</v>
      </c>
      <c r="G124" s="690" t="s">
        <v>3382</v>
      </c>
      <c r="H124" s="691">
        <v>7</v>
      </c>
      <c r="I124" s="353" t="s">
        <v>2553</v>
      </c>
      <c r="M124" s="472"/>
    </row>
    <row r="125" spans="1:13" ht="11.25" customHeight="1">
      <c r="A125" s="688"/>
      <c r="B125" s="687">
        <v>2015</v>
      </c>
      <c r="C125" s="649"/>
      <c r="D125" s="649"/>
      <c r="E125" s="689"/>
      <c r="F125" s="689"/>
      <c r="G125" s="690"/>
      <c r="H125" s="691">
        <f>SUM(H123:H124)</f>
        <v>10</v>
      </c>
      <c r="I125" s="353"/>
      <c r="M125" s="472"/>
    </row>
    <row r="126" spans="1:13" ht="11.25" customHeight="1">
      <c r="B126" s="84" t="s">
        <v>46</v>
      </c>
      <c r="D126" s="88" t="s">
        <v>3383</v>
      </c>
      <c r="E126" s="86"/>
      <c r="G126" s="73"/>
      <c r="H126" s="87">
        <f>H125</f>
        <v>10</v>
      </c>
      <c r="I126" s="90"/>
      <c r="M126" s="90"/>
    </row>
    <row r="127" spans="1:13" ht="11.25" customHeight="1">
      <c r="A127" s="341">
        <v>3</v>
      </c>
      <c r="B127" s="341">
        <v>2016</v>
      </c>
      <c r="C127" s="269" t="s">
        <v>91</v>
      </c>
      <c r="D127" s="269" t="s">
        <v>113</v>
      </c>
      <c r="E127" s="269" t="s">
        <v>3323</v>
      </c>
      <c r="F127" s="576">
        <v>42435</v>
      </c>
      <c r="G127" s="266" t="s">
        <v>2761</v>
      </c>
      <c r="H127" s="277">
        <v>7</v>
      </c>
      <c r="I127" s="372" t="s">
        <v>849</v>
      </c>
      <c r="J127" s="372"/>
      <c r="L127" s="372"/>
      <c r="M127" s="85"/>
    </row>
    <row r="128" spans="1:13" ht="11.25" customHeight="1">
      <c r="A128" s="341"/>
      <c r="B128" s="341">
        <v>2016</v>
      </c>
      <c r="C128" s="269"/>
      <c r="D128" s="269"/>
      <c r="E128" s="269"/>
      <c r="F128" s="576"/>
      <c r="G128" s="266"/>
      <c r="H128" s="277">
        <f>H127</f>
        <v>7</v>
      </c>
      <c r="I128" s="372"/>
      <c r="J128" s="372"/>
      <c r="L128" s="372"/>
      <c r="M128" s="85"/>
    </row>
    <row r="129" spans="1:13" ht="11.25" customHeight="1">
      <c r="A129" s="199">
        <v>3</v>
      </c>
      <c r="B129" s="565">
        <v>2017</v>
      </c>
      <c r="C129" s="152" t="s">
        <v>91</v>
      </c>
      <c r="D129" s="152" t="s">
        <v>113</v>
      </c>
      <c r="E129" s="566" t="s">
        <v>3323</v>
      </c>
      <c r="F129" s="567">
        <v>42799</v>
      </c>
      <c r="G129" s="568" t="s">
        <v>1748</v>
      </c>
      <c r="H129" s="199">
        <v>10</v>
      </c>
      <c r="I129" s="340" t="s">
        <v>1062</v>
      </c>
      <c r="J129" s="340"/>
      <c r="K129" s="340"/>
      <c r="L129" s="340"/>
      <c r="M129" s="118"/>
    </row>
    <row r="130" spans="1:13" ht="11.25" customHeight="1">
      <c r="A130" s="199"/>
      <c r="B130" s="565">
        <v>2017</v>
      </c>
      <c r="C130" s="152"/>
      <c r="D130" s="152"/>
      <c r="E130" s="566"/>
      <c r="F130" s="567"/>
      <c r="G130" s="568"/>
      <c r="H130" s="199">
        <f>H129</f>
        <v>10</v>
      </c>
      <c r="I130" s="340"/>
      <c r="J130" s="340"/>
      <c r="K130" s="340"/>
      <c r="L130" s="340"/>
      <c r="M130" s="118"/>
    </row>
    <row r="131" spans="1:13" ht="11.25" customHeight="1">
      <c r="B131" s="84" t="s">
        <v>46</v>
      </c>
      <c r="D131" s="88" t="s">
        <v>336</v>
      </c>
      <c r="E131" s="574"/>
      <c r="G131" s="575"/>
      <c r="H131" s="133">
        <f>H128+H130</f>
        <v>17</v>
      </c>
      <c r="I131" s="90"/>
      <c r="M131" s="85"/>
    </row>
    <row r="132" spans="1:13" ht="11.25" customHeight="1">
      <c r="A132" s="341">
        <v>6</v>
      </c>
      <c r="B132" s="341">
        <v>2016</v>
      </c>
      <c r="C132" s="269" t="s">
        <v>91</v>
      </c>
      <c r="D132" s="576" t="s">
        <v>194</v>
      </c>
      <c r="E132" s="269" t="s">
        <v>3357</v>
      </c>
      <c r="F132" s="576">
        <v>42533</v>
      </c>
      <c r="G132" s="266" t="s">
        <v>2764</v>
      </c>
      <c r="H132" s="341">
        <v>7</v>
      </c>
      <c r="I132" s="372" t="s">
        <v>2611</v>
      </c>
      <c r="J132" s="372"/>
      <c r="L132" s="372"/>
      <c r="M132" s="85"/>
    </row>
    <row r="133" spans="1:13" ht="11.25" customHeight="1">
      <c r="A133" s="341">
        <v>6</v>
      </c>
      <c r="B133" s="341">
        <v>2016</v>
      </c>
      <c r="C133" s="269" t="s">
        <v>91</v>
      </c>
      <c r="D133" s="576" t="s">
        <v>194</v>
      </c>
      <c r="E133" s="269" t="s">
        <v>2702</v>
      </c>
      <c r="F133" s="576">
        <v>42540</v>
      </c>
      <c r="G133" s="266" t="s">
        <v>2764</v>
      </c>
      <c r="H133" s="341">
        <v>15</v>
      </c>
      <c r="I133" s="372" t="s">
        <v>2765</v>
      </c>
      <c r="J133" s="372"/>
      <c r="L133" s="372"/>
      <c r="M133" s="85"/>
    </row>
    <row r="134" spans="1:13" ht="11.25" customHeight="1">
      <c r="A134" s="341"/>
      <c r="B134" s="341">
        <v>2016</v>
      </c>
      <c r="C134" s="269"/>
      <c r="D134" s="576"/>
      <c r="E134" s="269"/>
      <c r="F134" s="576"/>
      <c r="G134" s="266"/>
      <c r="H134" s="341">
        <f>SUM(H132:H133)</f>
        <v>22</v>
      </c>
      <c r="I134" s="372"/>
      <c r="J134" s="372"/>
      <c r="L134" s="372"/>
      <c r="M134" s="85"/>
    </row>
    <row r="135" spans="1:13" ht="11.25" customHeight="1">
      <c r="A135" s="199">
        <v>9</v>
      </c>
      <c r="B135" s="199">
        <v>2017</v>
      </c>
      <c r="C135" s="152" t="s">
        <v>91</v>
      </c>
      <c r="D135" s="583" t="s">
        <v>194</v>
      </c>
      <c r="E135" s="116" t="s">
        <v>3362</v>
      </c>
      <c r="F135" s="567">
        <v>42988</v>
      </c>
      <c r="G135" s="152" t="s">
        <v>1757</v>
      </c>
      <c r="H135" s="199">
        <v>3</v>
      </c>
      <c r="I135" s="340" t="s">
        <v>1758</v>
      </c>
      <c r="J135" s="340"/>
      <c r="M135" s="783"/>
    </row>
    <row r="136" spans="1:13" ht="11.25" customHeight="1">
      <c r="A136" s="199"/>
      <c r="B136" s="199">
        <v>2017</v>
      </c>
      <c r="C136" s="152"/>
      <c r="D136" s="583"/>
      <c r="E136" s="116"/>
      <c r="F136" s="567"/>
      <c r="G136" s="152"/>
      <c r="H136" s="199">
        <f>SUM(H135)</f>
        <v>3</v>
      </c>
      <c r="I136" s="340"/>
      <c r="J136" s="340"/>
      <c r="M136" s="783"/>
    </row>
    <row r="137" spans="1:13" ht="11.25" customHeight="1">
      <c r="B137" s="133" t="s">
        <v>46</v>
      </c>
      <c r="D137" s="586" t="s">
        <v>340</v>
      </c>
      <c r="E137" s="73"/>
      <c r="G137" s="88"/>
      <c r="H137" s="133">
        <f>H134+H136</f>
        <v>25</v>
      </c>
      <c r="I137" s="90"/>
      <c r="M137" s="85"/>
    </row>
    <row r="138" spans="1:13" ht="11.25" customHeight="1">
      <c r="A138" s="613">
        <v>3</v>
      </c>
      <c r="B138" s="341">
        <v>2016</v>
      </c>
      <c r="C138" s="269" t="s">
        <v>53</v>
      </c>
      <c r="D138" s="269" t="s">
        <v>139</v>
      </c>
      <c r="E138" s="269" t="s">
        <v>346</v>
      </c>
      <c r="F138" s="576">
        <v>42449</v>
      </c>
      <c r="G138" s="786" t="s">
        <v>3384</v>
      </c>
      <c r="H138" s="277">
        <v>5</v>
      </c>
      <c r="I138" s="269" t="s">
        <v>435</v>
      </c>
      <c r="J138" s="372"/>
      <c r="K138" s="782" t="s">
        <v>3385</v>
      </c>
      <c r="L138" s="372"/>
      <c r="M138" s="268"/>
    </row>
    <row r="139" spans="1:13" ht="11.25" customHeight="1">
      <c r="A139" s="613"/>
      <c r="B139" s="341">
        <v>2016</v>
      </c>
      <c r="C139" s="269"/>
      <c r="D139" s="269"/>
      <c r="E139" s="269"/>
      <c r="F139" s="576"/>
      <c r="G139" s="786"/>
      <c r="H139" s="277">
        <f>SUM(H138)</f>
        <v>5</v>
      </c>
      <c r="I139" s="269"/>
      <c r="J139" s="372"/>
      <c r="K139" s="782"/>
      <c r="L139" s="372"/>
      <c r="M139" s="268"/>
    </row>
    <row r="140" spans="1:13" ht="11.25" customHeight="1">
      <c r="A140" s="199">
        <v>9</v>
      </c>
      <c r="B140" s="199">
        <v>2017</v>
      </c>
      <c r="C140" s="152" t="s">
        <v>53</v>
      </c>
      <c r="D140" s="583" t="s">
        <v>139</v>
      </c>
      <c r="E140" s="116" t="s">
        <v>3362</v>
      </c>
      <c r="F140" s="567">
        <v>42988</v>
      </c>
      <c r="G140" s="152" t="s">
        <v>3386</v>
      </c>
      <c r="H140" s="199">
        <v>7</v>
      </c>
      <c r="I140" s="340" t="s">
        <v>3387</v>
      </c>
      <c r="J140" s="340"/>
      <c r="M140" s="783"/>
    </row>
    <row r="141" spans="1:13" ht="11.25" customHeight="1">
      <c r="A141" s="199">
        <v>9</v>
      </c>
      <c r="B141" s="199">
        <v>2017</v>
      </c>
      <c r="C141" s="152" t="s">
        <v>53</v>
      </c>
      <c r="D141" s="583" t="s">
        <v>139</v>
      </c>
      <c r="E141" s="116" t="s">
        <v>3362</v>
      </c>
      <c r="F141" s="567">
        <v>42988</v>
      </c>
      <c r="G141" s="152" t="s">
        <v>3388</v>
      </c>
      <c r="H141" s="199">
        <v>3</v>
      </c>
      <c r="I141" s="340" t="s">
        <v>3389</v>
      </c>
      <c r="J141" s="340"/>
      <c r="M141" s="783"/>
    </row>
    <row r="142" spans="1:13" ht="11.25" customHeight="1">
      <c r="A142" s="199">
        <v>9</v>
      </c>
      <c r="B142" s="199">
        <v>2017</v>
      </c>
      <c r="C142" s="152" t="s">
        <v>53</v>
      </c>
      <c r="D142" s="583" t="s">
        <v>139</v>
      </c>
      <c r="E142" s="116" t="s">
        <v>3362</v>
      </c>
      <c r="F142" s="567">
        <v>42988</v>
      </c>
      <c r="G142" s="152" t="s">
        <v>3390</v>
      </c>
      <c r="H142" s="199">
        <v>3</v>
      </c>
      <c r="I142" s="340" t="s">
        <v>3298</v>
      </c>
      <c r="J142" s="340"/>
      <c r="M142" s="783"/>
    </row>
    <row r="143" spans="1:13" ht="11.25" customHeight="1">
      <c r="A143" s="565">
        <v>2</v>
      </c>
      <c r="B143" s="199">
        <v>2017</v>
      </c>
      <c r="C143" s="152" t="s">
        <v>53</v>
      </c>
      <c r="D143" s="152" t="s">
        <v>139</v>
      </c>
      <c r="E143" s="152" t="s">
        <v>58</v>
      </c>
      <c r="F143" s="567">
        <v>42778</v>
      </c>
      <c r="G143" s="641" t="s">
        <v>3391</v>
      </c>
      <c r="H143" s="469">
        <v>5</v>
      </c>
      <c r="I143" s="152" t="s">
        <v>435</v>
      </c>
      <c r="J143" s="340"/>
      <c r="L143" s="340"/>
      <c r="M143" s="85"/>
    </row>
    <row r="144" spans="1:13" ht="11.25" customHeight="1">
      <c r="A144" s="565">
        <v>2</v>
      </c>
      <c r="B144" s="199">
        <v>2017</v>
      </c>
      <c r="C144" s="152" t="s">
        <v>53</v>
      </c>
      <c r="D144" s="152" t="s">
        <v>139</v>
      </c>
      <c r="E144" s="152" t="s">
        <v>58</v>
      </c>
      <c r="F144" s="567">
        <v>42778</v>
      </c>
      <c r="G144" s="641" t="s">
        <v>3384</v>
      </c>
      <c r="H144" s="469">
        <v>5</v>
      </c>
      <c r="I144" s="152" t="s">
        <v>309</v>
      </c>
      <c r="J144" s="340"/>
      <c r="L144" s="340"/>
      <c r="M144" s="268"/>
    </row>
    <row r="145" spans="1:25" ht="11.25" customHeight="1">
      <c r="A145" s="565">
        <v>3</v>
      </c>
      <c r="B145" s="199">
        <v>2017</v>
      </c>
      <c r="C145" s="152" t="s">
        <v>53</v>
      </c>
      <c r="D145" s="152" t="s">
        <v>139</v>
      </c>
      <c r="E145" s="152" t="s">
        <v>346</v>
      </c>
      <c r="F145" s="567">
        <v>42813</v>
      </c>
      <c r="G145" s="641" t="s">
        <v>3391</v>
      </c>
      <c r="H145" s="469">
        <v>5</v>
      </c>
      <c r="I145" s="152" t="s">
        <v>435</v>
      </c>
      <c r="J145" s="340"/>
      <c r="L145" s="340"/>
      <c r="M145" s="268"/>
    </row>
    <row r="146" spans="1:25" ht="11.25" customHeight="1">
      <c r="A146" s="565">
        <v>5</v>
      </c>
      <c r="B146" s="199">
        <v>2017</v>
      </c>
      <c r="C146" s="152" t="s">
        <v>53</v>
      </c>
      <c r="D146" s="152" t="s">
        <v>139</v>
      </c>
      <c r="E146" s="152" t="s">
        <v>3357</v>
      </c>
      <c r="F146" s="567">
        <v>42876</v>
      </c>
      <c r="G146" s="641" t="s">
        <v>3391</v>
      </c>
      <c r="H146" s="469">
        <v>10</v>
      </c>
      <c r="I146" s="152" t="s">
        <v>3392</v>
      </c>
      <c r="J146" s="340"/>
      <c r="L146" s="340"/>
      <c r="M146" s="268"/>
    </row>
    <row r="147" spans="1:25" ht="11.25" customHeight="1">
      <c r="A147" s="565"/>
      <c r="B147" s="199">
        <v>2017</v>
      </c>
      <c r="C147" s="152"/>
      <c r="D147" s="152"/>
      <c r="E147" s="152"/>
      <c r="F147" s="567"/>
      <c r="G147" s="641"/>
      <c r="H147" s="469">
        <f>SUM(H140:H146)</f>
        <v>38</v>
      </c>
      <c r="I147" s="152"/>
      <c r="J147" s="340"/>
      <c r="L147" s="340"/>
      <c r="M147" s="268"/>
    </row>
    <row r="148" spans="1:25" ht="11.25" customHeight="1">
      <c r="A148" s="84"/>
      <c r="B148" s="133" t="s">
        <v>46</v>
      </c>
      <c r="D148" s="88" t="s">
        <v>350</v>
      </c>
      <c r="G148" s="643"/>
      <c r="H148" s="87">
        <f>H139+H147</f>
        <v>43</v>
      </c>
      <c r="M148" s="85"/>
    </row>
    <row r="149" spans="1:25" ht="11.25" customHeight="1">
      <c r="A149" s="199">
        <v>3</v>
      </c>
      <c r="B149" s="565">
        <v>2017</v>
      </c>
      <c r="C149" s="152" t="s">
        <v>164</v>
      </c>
      <c r="D149" s="152" t="s">
        <v>199</v>
      </c>
      <c r="E149" s="566" t="s">
        <v>3323</v>
      </c>
      <c r="F149" s="567">
        <v>42799</v>
      </c>
      <c r="G149" s="568" t="s">
        <v>1766</v>
      </c>
      <c r="H149" s="199">
        <v>3</v>
      </c>
      <c r="I149" s="340" t="s">
        <v>1767</v>
      </c>
      <c r="J149" s="340"/>
      <c r="K149" s="340"/>
      <c r="L149" s="340"/>
      <c r="M149" s="118"/>
    </row>
    <row r="150" spans="1:25" ht="11.25" customHeight="1">
      <c r="A150" s="199">
        <v>3</v>
      </c>
      <c r="B150" s="565">
        <v>2017</v>
      </c>
      <c r="C150" s="152" t="s">
        <v>164</v>
      </c>
      <c r="D150" s="152" t="s">
        <v>199</v>
      </c>
      <c r="E150" s="566" t="s">
        <v>346</v>
      </c>
      <c r="F150" s="567">
        <v>42813</v>
      </c>
      <c r="G150" s="568" t="s">
        <v>1768</v>
      </c>
      <c r="H150" s="199">
        <v>5</v>
      </c>
      <c r="I150" s="340" t="s">
        <v>352</v>
      </c>
      <c r="J150" s="340"/>
      <c r="K150" s="340"/>
      <c r="L150" s="340"/>
      <c r="M150" s="118"/>
    </row>
    <row r="151" spans="1:25" ht="11.25" customHeight="1">
      <c r="A151" s="199"/>
      <c r="B151" s="565">
        <v>2017</v>
      </c>
      <c r="C151" s="152"/>
      <c r="D151" s="152"/>
      <c r="E151" s="566"/>
      <c r="F151" s="567"/>
      <c r="G151" s="568"/>
      <c r="H151" s="199">
        <f>SUM(H149:H150)</f>
        <v>8</v>
      </c>
      <c r="I151" s="340"/>
      <c r="J151" s="340"/>
      <c r="K151" s="340"/>
      <c r="L151" s="340"/>
      <c r="M151" s="118"/>
    </row>
    <row r="152" spans="1:25" ht="11.25" customHeight="1">
      <c r="B152" s="84" t="s">
        <v>46</v>
      </c>
      <c r="D152" s="88" t="s">
        <v>358</v>
      </c>
      <c r="E152" s="574"/>
      <c r="G152" s="575"/>
      <c r="H152" s="133">
        <f>H151</f>
        <v>8</v>
      </c>
      <c r="I152" s="90"/>
      <c r="M152" s="85"/>
    </row>
    <row r="153" spans="1:25" ht="11.25" customHeight="1">
      <c r="A153" s="565">
        <v>2</v>
      </c>
      <c r="B153" s="199">
        <v>2017</v>
      </c>
      <c r="C153" s="152" t="s">
        <v>129</v>
      </c>
      <c r="D153" s="152" t="s">
        <v>1615</v>
      </c>
      <c r="E153" s="152" t="s">
        <v>58</v>
      </c>
      <c r="F153" s="567">
        <v>42778</v>
      </c>
      <c r="G153" s="641" t="s">
        <v>1772</v>
      </c>
      <c r="H153" s="469">
        <v>5</v>
      </c>
      <c r="I153" s="152" t="s">
        <v>305</v>
      </c>
      <c r="J153" s="340"/>
      <c r="L153" s="340"/>
      <c r="M153" s="472"/>
    </row>
    <row r="154" spans="1:25" ht="11.25" customHeight="1">
      <c r="A154" s="565">
        <v>5</v>
      </c>
      <c r="B154" s="199">
        <v>2017</v>
      </c>
      <c r="C154" s="152" t="s">
        <v>129</v>
      </c>
      <c r="D154" s="583" t="s">
        <v>1615</v>
      </c>
      <c r="E154" s="116" t="s">
        <v>3357</v>
      </c>
      <c r="F154" s="567">
        <v>42876</v>
      </c>
      <c r="G154" s="152" t="s">
        <v>1773</v>
      </c>
      <c r="H154" s="199">
        <v>7</v>
      </c>
      <c r="I154" s="340" t="s">
        <v>1774</v>
      </c>
      <c r="J154" s="340"/>
      <c r="M154" s="118"/>
    </row>
    <row r="155" spans="1:25" ht="11.25" customHeight="1">
      <c r="A155" s="565">
        <v>5</v>
      </c>
      <c r="B155" s="199">
        <v>2017</v>
      </c>
      <c r="C155" s="152" t="s">
        <v>129</v>
      </c>
      <c r="D155" s="583" t="s">
        <v>1615</v>
      </c>
      <c r="E155" s="116" t="s">
        <v>3357</v>
      </c>
      <c r="F155" s="567">
        <v>42876</v>
      </c>
      <c r="G155" s="152" t="s">
        <v>1772</v>
      </c>
      <c r="H155" s="199">
        <v>10</v>
      </c>
      <c r="I155" s="152" t="s">
        <v>3393</v>
      </c>
      <c r="J155" s="340"/>
      <c r="M155" s="118"/>
    </row>
    <row r="156" spans="1:25" ht="11.25" customHeight="1">
      <c r="A156" s="565"/>
      <c r="B156" s="199">
        <v>2017</v>
      </c>
      <c r="C156" s="152"/>
      <c r="D156" s="583"/>
      <c r="E156" s="116"/>
      <c r="F156" s="567"/>
      <c r="G156" s="152"/>
      <c r="H156" s="199">
        <f>SUM(H153:H155)</f>
        <v>22</v>
      </c>
      <c r="I156" s="152"/>
      <c r="J156" s="340"/>
      <c r="M156" s="118"/>
    </row>
    <row r="157" spans="1:25" ht="11.25" customHeight="1">
      <c r="A157" s="84"/>
      <c r="B157" s="133" t="s">
        <v>46</v>
      </c>
      <c r="D157" s="586" t="s">
        <v>1776</v>
      </c>
      <c r="E157" s="73"/>
      <c r="G157" s="88"/>
      <c r="H157" s="133">
        <f>H156</f>
        <v>22</v>
      </c>
      <c r="M157" s="85"/>
    </row>
    <row r="158" spans="1:25" ht="11.25" customHeight="1">
      <c r="A158" s="341">
        <v>3</v>
      </c>
      <c r="B158" s="613">
        <v>2016</v>
      </c>
      <c r="C158" s="269" t="s">
        <v>164</v>
      </c>
      <c r="D158" s="269" t="s">
        <v>110</v>
      </c>
      <c r="E158" s="576" t="s">
        <v>3323</v>
      </c>
      <c r="F158" s="576">
        <v>42435</v>
      </c>
      <c r="G158" s="266" t="s">
        <v>3394</v>
      </c>
      <c r="H158" s="277">
        <v>3</v>
      </c>
      <c r="I158" s="372" t="s">
        <v>344</v>
      </c>
      <c r="J158" s="372"/>
      <c r="K158" s="782" t="s">
        <v>3395</v>
      </c>
      <c r="L158" s="372"/>
      <c r="M158" s="85"/>
    </row>
    <row r="159" spans="1:25" ht="11.25" customHeight="1">
      <c r="A159" s="341">
        <v>6</v>
      </c>
      <c r="B159" s="341">
        <v>2016</v>
      </c>
      <c r="C159" s="269" t="s">
        <v>164</v>
      </c>
      <c r="D159" s="576" t="s">
        <v>110</v>
      </c>
      <c r="E159" s="269" t="s">
        <v>3357</v>
      </c>
      <c r="F159" s="576">
        <v>42533</v>
      </c>
      <c r="G159" s="266" t="s">
        <v>3396</v>
      </c>
      <c r="H159" s="341">
        <v>10</v>
      </c>
      <c r="I159" s="372" t="s">
        <v>3397</v>
      </c>
      <c r="J159" s="372"/>
      <c r="L159" s="372"/>
      <c r="M159" s="85"/>
    </row>
    <row r="160" spans="1:25" ht="11.25" customHeight="1">
      <c r="A160" s="341">
        <v>9</v>
      </c>
      <c r="B160" s="613">
        <v>2016</v>
      </c>
      <c r="C160" s="269" t="s">
        <v>164</v>
      </c>
      <c r="D160" s="269" t="s">
        <v>110</v>
      </c>
      <c r="E160" s="576" t="s">
        <v>461</v>
      </c>
      <c r="F160" s="576">
        <v>42638</v>
      </c>
      <c r="G160" s="266" t="s">
        <v>3398</v>
      </c>
      <c r="H160" s="277">
        <v>10</v>
      </c>
      <c r="I160" s="372" t="s">
        <v>236</v>
      </c>
      <c r="J160" s="372"/>
      <c r="L160" s="372"/>
      <c r="M160" s="268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</row>
    <row r="161" spans="1:14" ht="11.25" customHeight="1">
      <c r="A161" s="341">
        <v>10</v>
      </c>
      <c r="B161" s="613">
        <v>2016</v>
      </c>
      <c r="C161" s="269" t="s">
        <v>164</v>
      </c>
      <c r="D161" s="269" t="s">
        <v>110</v>
      </c>
      <c r="E161" s="576" t="s">
        <v>3362</v>
      </c>
      <c r="F161" s="576">
        <v>42652</v>
      </c>
      <c r="G161" s="614" t="s">
        <v>3399</v>
      </c>
      <c r="H161" s="341">
        <v>10</v>
      </c>
      <c r="I161" s="372" t="s">
        <v>2416</v>
      </c>
      <c r="J161" s="372"/>
      <c r="L161" s="372"/>
      <c r="M161" s="268"/>
      <c r="N161" s="340"/>
    </row>
    <row r="162" spans="1:14" ht="11.25" customHeight="1">
      <c r="A162" s="341">
        <v>10</v>
      </c>
      <c r="B162" s="613">
        <v>2016</v>
      </c>
      <c r="C162" s="269" t="s">
        <v>164</v>
      </c>
      <c r="D162" s="269" t="s">
        <v>110</v>
      </c>
      <c r="E162" s="576" t="s">
        <v>3362</v>
      </c>
      <c r="F162" s="576">
        <v>42652</v>
      </c>
      <c r="G162" s="614" t="s">
        <v>3400</v>
      </c>
      <c r="H162" s="341">
        <v>7</v>
      </c>
      <c r="I162" s="372" t="s">
        <v>2424</v>
      </c>
      <c r="J162" s="372"/>
      <c r="L162" s="372"/>
      <c r="M162" s="268"/>
      <c r="N162" s="340"/>
    </row>
    <row r="163" spans="1:14" ht="11.25" customHeight="1">
      <c r="A163" s="341">
        <v>10</v>
      </c>
      <c r="B163" s="613">
        <v>2016</v>
      </c>
      <c r="C163" s="269" t="s">
        <v>164</v>
      </c>
      <c r="D163" s="269" t="s">
        <v>110</v>
      </c>
      <c r="E163" s="576" t="s">
        <v>819</v>
      </c>
      <c r="F163" s="576">
        <v>42666</v>
      </c>
      <c r="G163" s="614" t="s">
        <v>362</v>
      </c>
      <c r="H163" s="341">
        <v>10</v>
      </c>
      <c r="I163" s="372" t="s">
        <v>626</v>
      </c>
      <c r="J163" s="372"/>
      <c r="L163" s="372"/>
      <c r="M163" s="85"/>
      <c r="N163" s="340"/>
    </row>
    <row r="164" spans="1:14" ht="11.25" customHeight="1">
      <c r="A164" s="341"/>
      <c r="B164" s="613">
        <v>2016</v>
      </c>
      <c r="C164" s="269"/>
      <c r="D164" s="269"/>
      <c r="E164" s="576"/>
      <c r="F164" s="576"/>
      <c r="G164" s="614"/>
      <c r="H164" s="341">
        <f>SUM(H158:H163)</f>
        <v>50</v>
      </c>
      <c r="I164" s="372"/>
      <c r="J164" s="372"/>
      <c r="L164" s="372"/>
      <c r="M164" s="85"/>
      <c r="N164" s="340"/>
    </row>
    <row r="165" spans="1:14" ht="11.25" customHeight="1">
      <c r="A165" s="199">
        <v>9</v>
      </c>
      <c r="B165" s="199">
        <v>2017</v>
      </c>
      <c r="C165" s="152" t="s">
        <v>164</v>
      </c>
      <c r="D165" s="583" t="s">
        <v>110</v>
      </c>
      <c r="E165" s="116" t="s">
        <v>3362</v>
      </c>
      <c r="F165" s="567">
        <v>42988</v>
      </c>
      <c r="G165" s="152" t="s">
        <v>1781</v>
      </c>
      <c r="H165" s="199">
        <v>10</v>
      </c>
      <c r="I165" s="340" t="s">
        <v>3102</v>
      </c>
      <c r="J165" s="340"/>
      <c r="M165" s="783"/>
    </row>
    <row r="166" spans="1:14" ht="11.25" customHeight="1">
      <c r="A166" s="199">
        <v>9</v>
      </c>
      <c r="B166" s="199">
        <v>2017</v>
      </c>
      <c r="C166" s="152" t="s">
        <v>164</v>
      </c>
      <c r="D166" s="583" t="s">
        <v>110</v>
      </c>
      <c r="E166" s="116" t="s">
        <v>3362</v>
      </c>
      <c r="F166" s="567">
        <v>42988</v>
      </c>
      <c r="G166" s="152" t="s">
        <v>3401</v>
      </c>
      <c r="H166" s="199">
        <v>7</v>
      </c>
      <c r="I166" s="340" t="s">
        <v>3402</v>
      </c>
      <c r="J166" s="340"/>
      <c r="M166" s="783"/>
    </row>
    <row r="167" spans="1:14" ht="11.25" customHeight="1">
      <c r="A167" s="199">
        <v>2</v>
      </c>
      <c r="B167" s="565">
        <v>2017</v>
      </c>
      <c r="C167" s="152" t="s">
        <v>164</v>
      </c>
      <c r="D167" s="152" t="s">
        <v>110</v>
      </c>
      <c r="E167" s="567" t="s">
        <v>58</v>
      </c>
      <c r="F167" s="567">
        <v>42778</v>
      </c>
      <c r="G167" s="568" t="s">
        <v>3403</v>
      </c>
      <c r="H167" s="199">
        <v>5</v>
      </c>
      <c r="I167" s="340" t="s">
        <v>354</v>
      </c>
      <c r="J167" s="340"/>
      <c r="L167" s="340"/>
      <c r="M167" s="85"/>
      <c r="N167" s="340"/>
    </row>
    <row r="168" spans="1:14" ht="11.25" customHeight="1">
      <c r="A168" s="199">
        <v>3</v>
      </c>
      <c r="B168" s="565">
        <v>2017</v>
      </c>
      <c r="C168" s="152" t="s">
        <v>164</v>
      </c>
      <c r="D168" s="152" t="s">
        <v>110</v>
      </c>
      <c r="E168" s="566" t="s">
        <v>3323</v>
      </c>
      <c r="F168" s="567">
        <v>42799</v>
      </c>
      <c r="G168" s="568" t="s">
        <v>3404</v>
      </c>
      <c r="H168" s="199">
        <v>3</v>
      </c>
      <c r="I168" s="340" t="s">
        <v>311</v>
      </c>
      <c r="J168" s="340"/>
      <c r="K168" s="340"/>
      <c r="L168" s="340"/>
      <c r="M168" s="118"/>
      <c r="N168" s="340"/>
    </row>
    <row r="169" spans="1:14" ht="11.25" customHeight="1">
      <c r="A169" s="565">
        <v>5</v>
      </c>
      <c r="B169" s="199">
        <v>2017</v>
      </c>
      <c r="C169" s="152" t="s">
        <v>164</v>
      </c>
      <c r="D169" s="583" t="s">
        <v>110</v>
      </c>
      <c r="E169" s="116" t="s">
        <v>3357</v>
      </c>
      <c r="F169" s="567">
        <v>42876</v>
      </c>
      <c r="G169" s="152" t="s">
        <v>364</v>
      </c>
      <c r="H169" s="199">
        <v>10</v>
      </c>
      <c r="I169" s="340" t="s">
        <v>3405</v>
      </c>
      <c r="J169" s="340"/>
      <c r="M169" s="118"/>
    </row>
    <row r="170" spans="1:14" ht="11.25" customHeight="1">
      <c r="A170" s="565"/>
      <c r="B170" s="199">
        <v>2017</v>
      </c>
      <c r="C170" s="152"/>
      <c r="D170" s="583"/>
      <c r="E170" s="116"/>
      <c r="F170" s="567"/>
      <c r="G170" s="152"/>
      <c r="H170" s="199">
        <f>SUM(H165:H169)</f>
        <v>35</v>
      </c>
      <c r="I170" s="340"/>
      <c r="J170" s="340"/>
      <c r="M170" s="118"/>
    </row>
    <row r="171" spans="1:14" ht="11.25" customHeight="1">
      <c r="A171" s="84"/>
      <c r="B171" s="133" t="s">
        <v>46</v>
      </c>
      <c r="D171" s="586" t="s">
        <v>385</v>
      </c>
      <c r="E171" s="73"/>
      <c r="G171" s="88"/>
      <c r="H171" s="133">
        <f>H164+H170</f>
        <v>85</v>
      </c>
      <c r="I171" s="90"/>
      <c r="M171" s="85"/>
    </row>
    <row r="172" spans="1:14" ht="11.25" customHeight="1">
      <c r="A172" s="341">
        <v>6</v>
      </c>
      <c r="B172" s="341">
        <v>2016</v>
      </c>
      <c r="C172" s="269" t="s">
        <v>164</v>
      </c>
      <c r="D172" s="576" t="s">
        <v>1616</v>
      </c>
      <c r="E172" s="269" t="s">
        <v>3357</v>
      </c>
      <c r="F172" s="576">
        <v>42533</v>
      </c>
      <c r="G172" s="266" t="s">
        <v>2767</v>
      </c>
      <c r="H172" s="341">
        <v>7</v>
      </c>
      <c r="I172" s="372" t="s">
        <v>2768</v>
      </c>
      <c r="J172" s="372"/>
      <c r="L172" s="372"/>
      <c r="M172" s="268"/>
      <c r="N172" s="340"/>
    </row>
    <row r="173" spans="1:14" ht="11.25" customHeight="1">
      <c r="A173" s="341">
        <v>6</v>
      </c>
      <c r="B173" s="341">
        <v>2016</v>
      </c>
      <c r="C173" s="269" t="s">
        <v>164</v>
      </c>
      <c r="D173" s="576" t="s">
        <v>1616</v>
      </c>
      <c r="E173" s="269" t="s">
        <v>2702</v>
      </c>
      <c r="F173" s="576">
        <v>42540</v>
      </c>
      <c r="G173" s="266" t="s">
        <v>2767</v>
      </c>
      <c r="H173" s="341">
        <v>10</v>
      </c>
      <c r="I173" s="372" t="s">
        <v>2769</v>
      </c>
      <c r="J173" s="372"/>
      <c r="L173" s="372"/>
      <c r="M173" s="85"/>
      <c r="N173" s="340"/>
    </row>
    <row r="174" spans="1:14" ht="11.25" customHeight="1">
      <c r="A174" s="341"/>
      <c r="B174" s="341">
        <v>2016</v>
      </c>
      <c r="C174" s="269"/>
      <c r="D174" s="576"/>
      <c r="E174" s="269"/>
      <c r="F174" s="576"/>
      <c r="G174" s="266"/>
      <c r="H174" s="341">
        <f>SUM(H172:H173)</f>
        <v>17</v>
      </c>
      <c r="I174" s="372"/>
      <c r="J174" s="372"/>
      <c r="L174" s="372"/>
      <c r="M174" s="85"/>
      <c r="N174" s="340"/>
    </row>
    <row r="175" spans="1:14" ht="11.25" customHeight="1">
      <c r="A175" s="565">
        <v>5</v>
      </c>
      <c r="B175" s="199">
        <v>2017</v>
      </c>
      <c r="C175" s="152" t="s">
        <v>164</v>
      </c>
      <c r="D175" s="583" t="s">
        <v>1616</v>
      </c>
      <c r="E175" s="116" t="s">
        <v>3357</v>
      </c>
      <c r="F175" s="567">
        <v>42876</v>
      </c>
      <c r="G175" s="152" t="s">
        <v>2770</v>
      </c>
      <c r="H175" s="199">
        <v>7</v>
      </c>
      <c r="I175" s="340" t="s">
        <v>2771</v>
      </c>
      <c r="J175" s="340"/>
      <c r="M175" s="118"/>
      <c r="N175" s="340"/>
    </row>
    <row r="176" spans="1:14" ht="11.25" customHeight="1">
      <c r="A176" s="565">
        <v>10</v>
      </c>
      <c r="B176" s="199">
        <v>2017</v>
      </c>
      <c r="C176" s="152" t="s">
        <v>164</v>
      </c>
      <c r="D176" s="583" t="s">
        <v>1616</v>
      </c>
      <c r="E176" s="116" t="s">
        <v>819</v>
      </c>
      <c r="F176" s="567">
        <v>43037</v>
      </c>
      <c r="G176" s="152" t="s">
        <v>2772</v>
      </c>
      <c r="H176" s="199">
        <v>5</v>
      </c>
      <c r="I176" s="340" t="s">
        <v>414</v>
      </c>
      <c r="J176" s="340"/>
      <c r="M176" s="118"/>
      <c r="N176" s="340"/>
    </row>
    <row r="177" spans="1:14" ht="11.25" customHeight="1">
      <c r="A177" s="565"/>
      <c r="B177" s="199">
        <v>2017</v>
      </c>
      <c r="C177" s="152"/>
      <c r="D177" s="583"/>
      <c r="E177" s="116"/>
      <c r="F177" s="567"/>
      <c r="G177" s="152"/>
      <c r="H177" s="199">
        <f>SUM(H175:H176)</f>
        <v>12</v>
      </c>
      <c r="I177" s="340"/>
      <c r="J177" s="340"/>
      <c r="M177" s="118"/>
      <c r="N177" s="340"/>
    </row>
    <row r="178" spans="1:14" ht="11.25" customHeight="1">
      <c r="A178" s="84"/>
      <c r="B178" s="133" t="s">
        <v>46</v>
      </c>
      <c r="D178" s="586" t="s">
        <v>1788</v>
      </c>
      <c r="E178" s="73"/>
      <c r="G178" s="88"/>
      <c r="H178" s="133">
        <f>H174+H177</f>
        <v>29</v>
      </c>
      <c r="I178" s="90"/>
      <c r="M178" s="85"/>
    </row>
    <row r="179" spans="1:14" ht="11.25" customHeight="1">
      <c r="A179" s="341">
        <v>6</v>
      </c>
      <c r="B179" s="341">
        <v>2016</v>
      </c>
      <c r="C179" s="269" t="s">
        <v>129</v>
      </c>
      <c r="D179" s="576" t="s">
        <v>1617</v>
      </c>
      <c r="E179" s="269" t="s">
        <v>3357</v>
      </c>
      <c r="F179" s="576">
        <v>42533</v>
      </c>
      <c r="G179" s="266" t="s">
        <v>2781</v>
      </c>
      <c r="H179" s="341">
        <v>3</v>
      </c>
      <c r="I179" s="372" t="s">
        <v>2782</v>
      </c>
      <c r="J179" s="372"/>
      <c r="L179" s="372"/>
      <c r="M179" s="268"/>
      <c r="N179" s="340"/>
    </row>
    <row r="180" spans="1:14" ht="11.25" customHeight="1">
      <c r="A180" s="341">
        <v>10</v>
      </c>
      <c r="B180" s="613">
        <v>2016</v>
      </c>
      <c r="C180" s="269" t="s">
        <v>129</v>
      </c>
      <c r="D180" s="269" t="s">
        <v>1617</v>
      </c>
      <c r="E180" s="576" t="s">
        <v>3362</v>
      </c>
      <c r="F180" s="576">
        <v>42652</v>
      </c>
      <c r="G180" s="614" t="s">
        <v>2783</v>
      </c>
      <c r="H180" s="341">
        <v>3</v>
      </c>
      <c r="I180" s="372" t="s">
        <v>2784</v>
      </c>
      <c r="J180" s="372"/>
      <c r="L180" s="372"/>
      <c r="M180" s="472"/>
      <c r="N180" s="340"/>
    </row>
    <row r="181" spans="1:14" ht="11.25" customHeight="1">
      <c r="A181" s="341"/>
      <c r="B181" s="613">
        <v>2016</v>
      </c>
      <c r="C181" s="269"/>
      <c r="D181" s="269"/>
      <c r="E181" s="576"/>
      <c r="F181" s="576"/>
      <c r="G181" s="614"/>
      <c r="H181" s="341">
        <f>SUM(H179:H180)</f>
        <v>6</v>
      </c>
      <c r="I181" s="372"/>
      <c r="J181" s="372"/>
      <c r="L181" s="372"/>
      <c r="M181" s="472"/>
      <c r="N181" s="340"/>
    </row>
    <row r="182" spans="1:14" ht="11.25" customHeight="1">
      <c r="A182" s="199">
        <v>3</v>
      </c>
      <c r="B182" s="565">
        <v>2017</v>
      </c>
      <c r="C182" s="152" t="s">
        <v>129</v>
      </c>
      <c r="D182" s="152" t="s">
        <v>1617</v>
      </c>
      <c r="E182" s="566" t="s">
        <v>3323</v>
      </c>
      <c r="F182" s="567">
        <v>42799</v>
      </c>
      <c r="G182" s="568" t="s">
        <v>1789</v>
      </c>
      <c r="H182" s="199">
        <v>10</v>
      </c>
      <c r="I182" s="340" t="s">
        <v>1790</v>
      </c>
      <c r="J182" s="340"/>
      <c r="K182" s="340"/>
      <c r="L182" s="340"/>
      <c r="M182" s="118"/>
      <c r="N182" s="340"/>
    </row>
    <row r="183" spans="1:14" ht="11.25" customHeight="1">
      <c r="A183" s="199"/>
      <c r="B183" s="565">
        <v>2017</v>
      </c>
      <c r="C183" s="152"/>
      <c r="D183" s="152"/>
      <c r="E183" s="566"/>
      <c r="F183" s="567"/>
      <c r="G183" s="568"/>
      <c r="H183" s="199">
        <f>SUM(H182)</f>
        <v>10</v>
      </c>
      <c r="I183" s="340"/>
      <c r="J183" s="340"/>
      <c r="K183" s="340"/>
      <c r="L183" s="340"/>
      <c r="M183" s="118"/>
      <c r="N183" s="340"/>
    </row>
    <row r="184" spans="1:14" ht="11.25" customHeight="1">
      <c r="B184" s="84" t="s">
        <v>46</v>
      </c>
      <c r="D184" s="88" t="s">
        <v>1791</v>
      </c>
      <c r="E184" s="574"/>
      <c r="G184" s="575"/>
      <c r="H184" s="133">
        <f>H181+H183</f>
        <v>16</v>
      </c>
      <c r="I184" s="90"/>
      <c r="M184" s="85"/>
    </row>
    <row r="185" spans="1:14" ht="11.25" customHeight="1">
      <c r="A185" s="688">
        <v>6</v>
      </c>
      <c r="B185" s="688">
        <v>2015</v>
      </c>
      <c r="C185" s="649" t="s">
        <v>164</v>
      </c>
      <c r="D185" s="649" t="s">
        <v>207</v>
      </c>
      <c r="E185" s="649" t="s">
        <v>3357</v>
      </c>
      <c r="F185" s="689">
        <v>42169</v>
      </c>
      <c r="G185" s="690" t="s">
        <v>3406</v>
      </c>
      <c r="H185" s="691">
        <v>3</v>
      </c>
      <c r="I185" s="649" t="s">
        <v>3407</v>
      </c>
      <c r="M185" s="268"/>
      <c r="N185" s="340"/>
    </row>
    <row r="186" spans="1:14" ht="11.25" customHeight="1">
      <c r="A186" s="688"/>
      <c r="B186" s="688">
        <v>2015</v>
      </c>
      <c r="C186" s="649"/>
      <c r="D186" s="649"/>
      <c r="E186" s="649"/>
      <c r="F186" s="689"/>
      <c r="G186" s="690"/>
      <c r="H186" s="691">
        <f>SUM(H185)</f>
        <v>3</v>
      </c>
      <c r="I186" s="649"/>
      <c r="M186" s="268"/>
      <c r="N186" s="340"/>
    </row>
    <row r="187" spans="1:14" ht="11.25" customHeight="1">
      <c r="A187" s="341">
        <v>2</v>
      </c>
      <c r="B187" s="613">
        <v>2016</v>
      </c>
      <c r="C187" s="269" t="s">
        <v>164</v>
      </c>
      <c r="D187" s="269" t="s">
        <v>207</v>
      </c>
      <c r="E187" s="576" t="s">
        <v>3323</v>
      </c>
      <c r="F187" s="576">
        <v>42435</v>
      </c>
      <c r="G187" s="266"/>
      <c r="H187" s="277">
        <v>6</v>
      </c>
      <c r="I187" s="372" t="s">
        <v>2785</v>
      </c>
      <c r="J187" s="372"/>
      <c r="L187" s="372"/>
      <c r="M187" s="85"/>
      <c r="N187" s="340"/>
    </row>
    <row r="188" spans="1:14" ht="11.25" customHeight="1">
      <c r="A188" s="341"/>
      <c r="B188" s="613">
        <v>2016</v>
      </c>
      <c r="C188" s="269"/>
      <c r="D188" s="269"/>
      <c r="E188" s="576"/>
      <c r="F188" s="576"/>
      <c r="G188" s="266"/>
      <c r="H188" s="277">
        <f>H187</f>
        <v>6</v>
      </c>
      <c r="I188" s="372"/>
      <c r="J188" s="372"/>
      <c r="L188" s="372"/>
      <c r="M188" s="85"/>
      <c r="N188" s="340"/>
    </row>
    <row r="189" spans="1:14" ht="11.25" customHeight="1">
      <c r="B189" s="84" t="s">
        <v>46</v>
      </c>
      <c r="D189" s="88" t="s">
        <v>388</v>
      </c>
      <c r="E189" s="86"/>
      <c r="G189" s="73"/>
      <c r="H189" s="87">
        <f>H186+H188</f>
        <v>9</v>
      </c>
      <c r="I189" s="90"/>
      <c r="M189" s="85"/>
    </row>
    <row r="190" spans="1:14" ht="11.25" customHeight="1">
      <c r="A190" s="133">
        <v>3</v>
      </c>
      <c r="B190" s="84">
        <v>2014</v>
      </c>
      <c r="C190" s="88" t="s">
        <v>53</v>
      </c>
      <c r="D190" s="88" t="s">
        <v>1618</v>
      </c>
      <c r="E190" s="86" t="s">
        <v>3323</v>
      </c>
      <c r="F190" s="86">
        <v>41700</v>
      </c>
      <c r="G190" s="73" t="s">
        <v>2786</v>
      </c>
      <c r="H190" s="87">
        <v>10</v>
      </c>
      <c r="I190" s="88" t="s">
        <v>2787</v>
      </c>
      <c r="K190" s="90" t="s">
        <v>2788</v>
      </c>
      <c r="M190" s="85"/>
      <c r="N190" s="340"/>
    </row>
    <row r="191" spans="1:14" ht="11.25" customHeight="1">
      <c r="B191" s="84">
        <v>2014</v>
      </c>
      <c r="E191" s="86"/>
      <c r="G191" s="73"/>
      <c r="H191" s="87">
        <f>H190</f>
        <v>10</v>
      </c>
      <c r="M191" s="85"/>
      <c r="N191" s="340"/>
    </row>
    <row r="192" spans="1:14" ht="11.25" customHeight="1">
      <c r="B192" s="84" t="s">
        <v>46</v>
      </c>
      <c r="D192" s="88" t="s">
        <v>2789</v>
      </c>
      <c r="E192" s="86"/>
      <c r="G192" s="73"/>
      <c r="H192" s="87">
        <f>SUM(H190)</f>
        <v>10</v>
      </c>
      <c r="M192" s="85"/>
      <c r="N192" s="340"/>
    </row>
    <row r="193" spans="1:14" ht="11.25" customHeight="1">
      <c r="A193" s="688">
        <v>10</v>
      </c>
      <c r="B193" s="687">
        <v>2015</v>
      </c>
      <c r="C193" s="649" t="s">
        <v>164</v>
      </c>
      <c r="D193" s="649" t="s">
        <v>1619</v>
      </c>
      <c r="E193" s="689" t="s">
        <v>3362</v>
      </c>
      <c r="F193" s="689">
        <v>42288</v>
      </c>
      <c r="G193" s="690" t="s">
        <v>3408</v>
      </c>
      <c r="H193" s="691">
        <v>3</v>
      </c>
      <c r="I193" s="353" t="s">
        <v>2218</v>
      </c>
      <c r="M193" s="472"/>
      <c r="N193" s="340"/>
    </row>
    <row r="194" spans="1:14" ht="11.25" customHeight="1">
      <c r="A194" s="688">
        <v>10</v>
      </c>
      <c r="B194" s="687">
        <v>2015</v>
      </c>
      <c r="C194" s="649" t="s">
        <v>164</v>
      </c>
      <c r="D194" s="649" t="s">
        <v>1619</v>
      </c>
      <c r="E194" s="689" t="s">
        <v>3362</v>
      </c>
      <c r="F194" s="689">
        <v>42288</v>
      </c>
      <c r="G194" s="690" t="s">
        <v>3409</v>
      </c>
      <c r="H194" s="691">
        <v>3</v>
      </c>
      <c r="I194" s="353" t="s">
        <v>1899</v>
      </c>
      <c r="M194" s="472"/>
      <c r="N194" s="340"/>
    </row>
    <row r="195" spans="1:14" ht="11.25" customHeight="1">
      <c r="A195" s="688">
        <v>10</v>
      </c>
      <c r="B195" s="687">
        <v>2015</v>
      </c>
      <c r="C195" s="649" t="s">
        <v>164</v>
      </c>
      <c r="D195" s="649" t="s">
        <v>1619</v>
      </c>
      <c r="E195" s="689" t="s">
        <v>3362</v>
      </c>
      <c r="F195" s="689">
        <v>42288</v>
      </c>
      <c r="G195" s="690" t="s">
        <v>3410</v>
      </c>
      <c r="H195" s="691">
        <v>7</v>
      </c>
      <c r="I195" s="353" t="s">
        <v>3411</v>
      </c>
      <c r="M195" s="118"/>
      <c r="N195" s="340"/>
    </row>
    <row r="196" spans="1:14" ht="11.25" customHeight="1">
      <c r="A196" s="688">
        <v>10</v>
      </c>
      <c r="B196" s="687">
        <v>2015</v>
      </c>
      <c r="C196" s="649" t="s">
        <v>164</v>
      </c>
      <c r="D196" s="649" t="s">
        <v>1619</v>
      </c>
      <c r="E196" s="689" t="s">
        <v>819</v>
      </c>
      <c r="F196" s="689">
        <v>42302</v>
      </c>
      <c r="G196" s="690" t="s">
        <v>3412</v>
      </c>
      <c r="H196" s="691">
        <v>10</v>
      </c>
      <c r="I196" s="353" t="s">
        <v>626</v>
      </c>
      <c r="M196" s="85"/>
      <c r="N196" s="340"/>
    </row>
    <row r="197" spans="1:14" ht="11.25" customHeight="1">
      <c r="A197" s="688">
        <v>10</v>
      </c>
      <c r="B197" s="687">
        <v>2015</v>
      </c>
      <c r="C197" s="649" t="s">
        <v>164</v>
      </c>
      <c r="D197" s="649" t="s">
        <v>1619</v>
      </c>
      <c r="E197" s="689" t="s">
        <v>819</v>
      </c>
      <c r="F197" s="689">
        <v>42302</v>
      </c>
      <c r="G197" s="690" t="s">
        <v>3409</v>
      </c>
      <c r="H197" s="691">
        <v>10</v>
      </c>
      <c r="I197" s="353" t="s">
        <v>236</v>
      </c>
      <c r="M197" s="85"/>
      <c r="N197" s="340"/>
    </row>
    <row r="198" spans="1:14" ht="11.25" customHeight="1">
      <c r="A198" s="688"/>
      <c r="B198" s="687">
        <v>2015</v>
      </c>
      <c r="C198" s="649"/>
      <c r="D198" s="649"/>
      <c r="E198" s="689"/>
      <c r="F198" s="689"/>
      <c r="G198" s="690"/>
      <c r="H198" s="691">
        <f>SUM(H193:H197)</f>
        <v>33</v>
      </c>
      <c r="I198" s="353"/>
      <c r="M198" s="85"/>
      <c r="N198" s="340"/>
    </row>
    <row r="199" spans="1:14" ht="11.25" customHeight="1">
      <c r="A199" s="341">
        <v>10</v>
      </c>
      <c r="B199" s="613">
        <v>2016</v>
      </c>
      <c r="C199" s="269" t="s">
        <v>164</v>
      </c>
      <c r="D199" s="269" t="s">
        <v>1619</v>
      </c>
      <c r="E199" s="576" t="s">
        <v>3362</v>
      </c>
      <c r="F199" s="576">
        <v>42652</v>
      </c>
      <c r="G199" s="614" t="s">
        <v>2790</v>
      </c>
      <c r="H199" s="341">
        <v>3</v>
      </c>
      <c r="I199" s="372" t="s">
        <v>2322</v>
      </c>
      <c r="J199" s="372"/>
      <c r="L199" s="372"/>
      <c r="M199" s="472"/>
      <c r="N199" s="340"/>
    </row>
    <row r="200" spans="1:14" ht="11.25" customHeight="1">
      <c r="A200" s="341"/>
      <c r="B200" s="613">
        <v>2016</v>
      </c>
      <c r="C200" s="269"/>
      <c r="D200" s="269"/>
      <c r="E200" s="576"/>
      <c r="F200" s="576"/>
      <c r="G200" s="614"/>
      <c r="H200" s="341">
        <f>SUM(H199)</f>
        <v>3</v>
      </c>
      <c r="I200" s="372"/>
      <c r="J200" s="372"/>
      <c r="L200" s="372"/>
      <c r="M200" s="472"/>
      <c r="N200" s="340"/>
    </row>
    <row r="201" spans="1:14" ht="11.25" customHeight="1">
      <c r="A201" s="199">
        <v>9</v>
      </c>
      <c r="B201" s="199">
        <v>2017</v>
      </c>
      <c r="C201" s="152" t="s">
        <v>164</v>
      </c>
      <c r="D201" s="583" t="s">
        <v>1619</v>
      </c>
      <c r="E201" s="116" t="s">
        <v>3362</v>
      </c>
      <c r="F201" s="567">
        <v>42988</v>
      </c>
      <c r="G201" s="152" t="s">
        <v>1792</v>
      </c>
      <c r="H201" s="199">
        <v>10</v>
      </c>
      <c r="I201" s="340" t="s">
        <v>1793</v>
      </c>
      <c r="J201" s="340"/>
      <c r="M201" s="783"/>
    </row>
    <row r="202" spans="1:14" ht="11.25" customHeight="1">
      <c r="A202" s="199"/>
      <c r="B202" s="199">
        <v>2017</v>
      </c>
      <c r="C202" s="152"/>
      <c r="D202" s="583"/>
      <c r="E202" s="116"/>
      <c r="F202" s="567"/>
      <c r="G202" s="152"/>
      <c r="H202" s="199">
        <f>SUM(H201)</f>
        <v>10</v>
      </c>
      <c r="I202" s="340"/>
      <c r="J202" s="340"/>
      <c r="M202" s="783"/>
    </row>
    <row r="203" spans="1:14" ht="11.25" customHeight="1">
      <c r="B203" s="133" t="s">
        <v>46</v>
      </c>
      <c r="D203" s="586" t="s">
        <v>1794</v>
      </c>
      <c r="E203" s="73"/>
      <c r="G203" s="88"/>
      <c r="H203" s="133">
        <f>H198+H200+H202</f>
        <v>46</v>
      </c>
      <c r="I203" s="90"/>
      <c r="M203" s="85"/>
    </row>
    <row r="204" spans="1:14" ht="11.25" customHeight="1">
      <c r="A204" s="341">
        <v>3</v>
      </c>
      <c r="B204" s="613">
        <v>2016</v>
      </c>
      <c r="C204" s="269" t="s">
        <v>164</v>
      </c>
      <c r="D204" s="269" t="s">
        <v>186</v>
      </c>
      <c r="E204" s="576" t="s">
        <v>3323</v>
      </c>
      <c r="F204" s="576">
        <v>42435</v>
      </c>
      <c r="G204" s="266" t="s">
        <v>2791</v>
      </c>
      <c r="H204" s="277">
        <v>7</v>
      </c>
      <c r="I204" s="372" t="s">
        <v>929</v>
      </c>
      <c r="J204" s="372"/>
      <c r="L204" s="372"/>
      <c r="M204" s="85"/>
      <c r="N204" s="340"/>
    </row>
    <row r="205" spans="1:14" ht="11.25" customHeight="1">
      <c r="A205" s="341">
        <v>3</v>
      </c>
      <c r="B205" s="341">
        <v>2016</v>
      </c>
      <c r="C205" s="269" t="s">
        <v>164</v>
      </c>
      <c r="D205" s="269" t="s">
        <v>186</v>
      </c>
      <c r="E205" s="269" t="s">
        <v>3323</v>
      </c>
      <c r="F205" s="576">
        <v>42435</v>
      </c>
      <c r="G205" s="266" t="s">
        <v>2792</v>
      </c>
      <c r="H205" s="277">
        <v>10</v>
      </c>
      <c r="I205" s="372" t="s">
        <v>1651</v>
      </c>
      <c r="J205" s="372"/>
      <c r="L205" s="372"/>
      <c r="M205" s="85"/>
      <c r="N205" s="340"/>
    </row>
    <row r="206" spans="1:14" ht="11.25" customHeight="1">
      <c r="A206" s="341">
        <v>3</v>
      </c>
      <c r="B206" s="341">
        <v>2016</v>
      </c>
      <c r="C206" s="269" t="s">
        <v>164</v>
      </c>
      <c r="D206" s="269" t="s">
        <v>186</v>
      </c>
      <c r="E206" s="269" t="s">
        <v>255</v>
      </c>
      <c r="F206" s="576">
        <v>42497</v>
      </c>
      <c r="G206" s="266" t="s">
        <v>2793</v>
      </c>
      <c r="H206" s="277">
        <v>5</v>
      </c>
      <c r="I206" s="372" t="s">
        <v>352</v>
      </c>
      <c r="J206" s="372"/>
      <c r="L206" s="372"/>
      <c r="M206" s="85"/>
      <c r="N206" s="340"/>
    </row>
    <row r="207" spans="1:14" ht="11.25" customHeight="1">
      <c r="A207" s="341">
        <v>6</v>
      </c>
      <c r="B207" s="341">
        <v>2016</v>
      </c>
      <c r="C207" s="269" t="s">
        <v>164</v>
      </c>
      <c r="D207" s="576" t="s">
        <v>186</v>
      </c>
      <c r="E207" s="269" t="s">
        <v>3357</v>
      </c>
      <c r="F207" s="576">
        <v>42533</v>
      </c>
      <c r="G207" s="266" t="s">
        <v>2794</v>
      </c>
      <c r="H207" s="341">
        <v>7</v>
      </c>
      <c r="I207" s="372" t="s">
        <v>2795</v>
      </c>
      <c r="J207" s="372"/>
      <c r="L207" s="372"/>
      <c r="M207" s="85"/>
      <c r="N207" s="340"/>
    </row>
    <row r="208" spans="1:14" ht="11.25" customHeight="1">
      <c r="A208" s="341"/>
      <c r="B208" s="341">
        <v>2016</v>
      </c>
      <c r="C208" s="269"/>
      <c r="D208" s="576"/>
      <c r="E208" s="269"/>
      <c r="F208" s="576"/>
      <c r="G208" s="266"/>
      <c r="H208" s="341">
        <f>SUM(H204:H207)</f>
        <v>29</v>
      </c>
      <c r="I208" s="372"/>
      <c r="J208" s="372"/>
      <c r="L208" s="372"/>
      <c r="M208" s="85"/>
      <c r="N208" s="340"/>
    </row>
    <row r="209" spans="1:14" ht="11.25" customHeight="1">
      <c r="A209" s="199">
        <v>3</v>
      </c>
      <c r="B209" s="199">
        <v>2017</v>
      </c>
      <c r="C209" s="152" t="s">
        <v>164</v>
      </c>
      <c r="D209" s="567" t="s">
        <v>186</v>
      </c>
      <c r="E209" s="152" t="s">
        <v>255</v>
      </c>
      <c r="F209" s="567">
        <v>42820</v>
      </c>
      <c r="G209" s="116" t="s">
        <v>1796</v>
      </c>
      <c r="H209" s="199">
        <v>10</v>
      </c>
      <c r="I209" s="340" t="s">
        <v>342</v>
      </c>
      <c r="J209" s="340"/>
      <c r="K209" s="472"/>
      <c r="L209" s="472"/>
      <c r="M209" s="785"/>
      <c r="N209" s="340"/>
    </row>
    <row r="210" spans="1:14" ht="11.25" customHeight="1">
      <c r="A210" s="199"/>
      <c r="B210" s="199">
        <v>2017</v>
      </c>
      <c r="C210" s="152"/>
      <c r="D210" s="567"/>
      <c r="E210" s="152"/>
      <c r="F210" s="567"/>
      <c r="G210" s="116"/>
      <c r="H210" s="199">
        <f>SUM(H209)</f>
        <v>10</v>
      </c>
      <c r="I210" s="340"/>
      <c r="J210" s="340"/>
      <c r="K210" s="472"/>
      <c r="L210" s="472"/>
      <c r="M210" s="785"/>
      <c r="N210" s="340"/>
    </row>
    <row r="211" spans="1:14" ht="11.25" customHeight="1">
      <c r="B211" s="133" t="s">
        <v>46</v>
      </c>
      <c r="D211" s="86" t="s">
        <v>403</v>
      </c>
      <c r="G211" s="73"/>
      <c r="H211" s="133">
        <f>H208+H210</f>
        <v>39</v>
      </c>
      <c r="I211" s="90"/>
      <c r="M211" s="85"/>
    </row>
    <row r="212" spans="1:14" ht="11.25" customHeight="1">
      <c r="A212" s="687">
        <v>3</v>
      </c>
      <c r="B212" s="688">
        <v>2015</v>
      </c>
      <c r="C212" s="649" t="s">
        <v>91</v>
      </c>
      <c r="D212" s="689" t="s">
        <v>1620</v>
      </c>
      <c r="E212" s="649" t="s">
        <v>3323</v>
      </c>
      <c r="F212" s="689">
        <v>42064</v>
      </c>
      <c r="G212" s="690" t="s">
        <v>3413</v>
      </c>
      <c r="H212" s="691">
        <v>7</v>
      </c>
      <c r="I212" s="649" t="s">
        <v>1128</v>
      </c>
      <c r="L212" s="782" t="s">
        <v>3062</v>
      </c>
      <c r="M212" s="268"/>
      <c r="N212" s="340"/>
    </row>
    <row r="213" spans="1:14" ht="11.25" customHeight="1">
      <c r="A213" s="687">
        <v>3</v>
      </c>
      <c r="B213" s="688">
        <v>2015</v>
      </c>
      <c r="C213" s="649" t="s">
        <v>91</v>
      </c>
      <c r="D213" s="689" t="s">
        <v>1620</v>
      </c>
      <c r="E213" s="649" t="s">
        <v>3323</v>
      </c>
      <c r="F213" s="689">
        <v>42064</v>
      </c>
      <c r="G213" s="690" t="s">
        <v>3414</v>
      </c>
      <c r="H213" s="691">
        <v>10</v>
      </c>
      <c r="I213" s="649" t="s">
        <v>2208</v>
      </c>
      <c r="M213" s="85"/>
      <c r="N213" s="340"/>
    </row>
    <row r="214" spans="1:14" ht="11.25" customHeight="1">
      <c r="A214" s="688">
        <v>6</v>
      </c>
      <c r="B214" s="688">
        <v>2015</v>
      </c>
      <c r="C214" s="649" t="s">
        <v>91</v>
      </c>
      <c r="D214" s="649" t="s">
        <v>1620</v>
      </c>
      <c r="E214" s="649" t="s">
        <v>3357</v>
      </c>
      <c r="F214" s="689">
        <v>42169</v>
      </c>
      <c r="G214" s="690" t="s">
        <v>3415</v>
      </c>
      <c r="H214" s="691">
        <v>10</v>
      </c>
      <c r="I214" s="649" t="s">
        <v>3416</v>
      </c>
      <c r="M214" s="268"/>
      <c r="N214" s="340"/>
    </row>
    <row r="215" spans="1:14" ht="11.25" customHeight="1">
      <c r="A215" s="688">
        <v>6</v>
      </c>
      <c r="B215" s="688">
        <v>2015</v>
      </c>
      <c r="C215" s="649" t="s">
        <v>91</v>
      </c>
      <c r="D215" s="649" t="s">
        <v>1620</v>
      </c>
      <c r="E215" s="787" t="s">
        <v>3359</v>
      </c>
      <c r="F215" s="689">
        <v>42176</v>
      </c>
      <c r="G215" s="690" t="s">
        <v>3415</v>
      </c>
      <c r="H215" s="691">
        <v>10</v>
      </c>
      <c r="I215" s="784" t="s">
        <v>3417</v>
      </c>
      <c r="M215" s="268"/>
      <c r="N215" s="340"/>
    </row>
    <row r="216" spans="1:14" ht="11.25" customHeight="1">
      <c r="A216" s="688"/>
      <c r="B216" s="688">
        <v>2015</v>
      </c>
      <c r="C216" s="649"/>
      <c r="D216" s="649"/>
      <c r="E216" s="787"/>
      <c r="F216" s="689"/>
      <c r="G216" s="690"/>
      <c r="H216" s="691">
        <f>SUM(H212:H215)</f>
        <v>37</v>
      </c>
      <c r="I216" s="784"/>
      <c r="M216" s="268"/>
      <c r="N216" s="340"/>
    </row>
    <row r="217" spans="1:14" ht="11.25" customHeight="1">
      <c r="A217" s="341">
        <v>6</v>
      </c>
      <c r="B217" s="341">
        <v>2016</v>
      </c>
      <c r="C217" s="269" t="s">
        <v>91</v>
      </c>
      <c r="D217" s="576" t="s">
        <v>1620</v>
      </c>
      <c r="E217" s="269" t="s">
        <v>3357</v>
      </c>
      <c r="F217" s="576">
        <v>42533</v>
      </c>
      <c r="G217" s="266" t="s">
        <v>2796</v>
      </c>
      <c r="H217" s="341">
        <v>10</v>
      </c>
      <c r="I217" s="372" t="s">
        <v>2797</v>
      </c>
      <c r="J217" s="372"/>
      <c r="L217" s="372"/>
      <c r="M217" s="85"/>
      <c r="N217" s="340"/>
    </row>
    <row r="218" spans="1:14" ht="11.25" customHeight="1">
      <c r="A218" s="341"/>
      <c r="B218" s="341">
        <v>2016</v>
      </c>
      <c r="C218" s="269"/>
      <c r="D218" s="576"/>
      <c r="E218" s="269"/>
      <c r="F218" s="576"/>
      <c r="G218" s="266"/>
      <c r="H218" s="341">
        <f>H217</f>
        <v>10</v>
      </c>
      <c r="I218" s="372"/>
      <c r="J218" s="372"/>
      <c r="L218" s="372"/>
      <c r="M218" s="85"/>
      <c r="N218" s="340"/>
    </row>
    <row r="219" spans="1:14" ht="11.25" customHeight="1">
      <c r="A219" s="199">
        <v>3</v>
      </c>
      <c r="B219" s="565">
        <v>2017</v>
      </c>
      <c r="C219" s="152" t="s">
        <v>91</v>
      </c>
      <c r="D219" s="152" t="s">
        <v>1620</v>
      </c>
      <c r="E219" s="566" t="s">
        <v>3323</v>
      </c>
      <c r="F219" s="567">
        <v>42799</v>
      </c>
      <c r="G219" s="568" t="s">
        <v>1800</v>
      </c>
      <c r="H219" s="199">
        <v>7</v>
      </c>
      <c r="I219" s="340" t="s">
        <v>1801</v>
      </c>
      <c r="J219" s="340"/>
      <c r="K219" s="340"/>
      <c r="L219" s="340"/>
      <c r="M219" s="118"/>
      <c r="N219" s="340"/>
    </row>
    <row r="220" spans="1:14" ht="11.25" customHeight="1">
      <c r="A220" s="199"/>
      <c r="B220" s="565">
        <v>2017</v>
      </c>
      <c r="C220" s="152"/>
      <c r="D220" s="152"/>
      <c r="E220" s="566"/>
      <c r="F220" s="567"/>
      <c r="G220" s="568"/>
      <c r="H220" s="199">
        <f>H219</f>
        <v>7</v>
      </c>
      <c r="I220" s="340"/>
      <c r="J220" s="340"/>
      <c r="K220" s="340"/>
      <c r="L220" s="340"/>
      <c r="M220" s="118"/>
      <c r="N220" s="340"/>
    </row>
    <row r="221" spans="1:14" ht="11.25" customHeight="1">
      <c r="B221" s="84" t="s">
        <v>46</v>
      </c>
      <c r="D221" s="88" t="s">
        <v>1802</v>
      </c>
      <c r="E221" s="574"/>
      <c r="G221" s="575"/>
      <c r="H221" s="133">
        <f>H216+H218+H220</f>
        <v>54</v>
      </c>
      <c r="I221" s="90"/>
      <c r="M221" s="85"/>
    </row>
    <row r="222" spans="1:14" ht="11.25" customHeight="1">
      <c r="A222" s="199">
        <v>11</v>
      </c>
      <c r="B222" s="565">
        <v>2017</v>
      </c>
      <c r="C222" s="152" t="s">
        <v>129</v>
      </c>
      <c r="D222" s="152" t="s">
        <v>1622</v>
      </c>
      <c r="E222" s="566" t="s">
        <v>1309</v>
      </c>
      <c r="F222" s="567">
        <v>43064</v>
      </c>
      <c r="G222" s="568" t="s">
        <v>1806</v>
      </c>
      <c r="H222" s="199">
        <v>10</v>
      </c>
      <c r="I222" s="340" t="s">
        <v>236</v>
      </c>
      <c r="J222" s="340"/>
      <c r="K222" s="340"/>
      <c r="L222" s="340"/>
      <c r="M222" s="118"/>
      <c r="N222" s="340"/>
    </row>
    <row r="223" spans="1:14" ht="11.25" customHeight="1">
      <c r="A223" s="199"/>
      <c r="B223" s="565">
        <v>2017</v>
      </c>
      <c r="C223" s="152"/>
      <c r="D223" s="152"/>
      <c r="E223" s="566"/>
      <c r="F223" s="567"/>
      <c r="G223" s="568"/>
      <c r="H223" s="199">
        <f>H222</f>
        <v>10</v>
      </c>
      <c r="I223" s="340"/>
      <c r="J223" s="340"/>
      <c r="K223" s="340"/>
      <c r="L223" s="340"/>
      <c r="M223" s="118"/>
      <c r="N223" s="340"/>
    </row>
    <row r="224" spans="1:14" ht="11.25" customHeight="1">
      <c r="B224" s="84" t="s">
        <v>46</v>
      </c>
      <c r="D224" s="88" t="s">
        <v>1807</v>
      </c>
      <c r="E224" s="574"/>
      <c r="G224" s="575"/>
      <c r="H224" s="133">
        <f>SUM(H222)</f>
        <v>10</v>
      </c>
      <c r="I224" s="90"/>
      <c r="M224" s="85"/>
    </row>
    <row r="225" spans="1:14" ht="11.25" customHeight="1">
      <c r="A225" s="199">
        <v>9</v>
      </c>
      <c r="B225" s="199">
        <v>2017</v>
      </c>
      <c r="C225" s="152" t="s">
        <v>164</v>
      </c>
      <c r="D225" s="583" t="s">
        <v>172</v>
      </c>
      <c r="E225" s="116" t="s">
        <v>3362</v>
      </c>
      <c r="F225" s="567">
        <v>42988</v>
      </c>
      <c r="G225" s="152" t="s">
        <v>1808</v>
      </c>
      <c r="H225" s="199">
        <v>7</v>
      </c>
      <c r="I225" s="340" t="s">
        <v>1809</v>
      </c>
      <c r="J225" s="340"/>
      <c r="M225" s="783"/>
    </row>
    <row r="226" spans="1:14" ht="11.25" customHeight="1">
      <c r="A226" s="199">
        <v>9</v>
      </c>
      <c r="B226" s="199">
        <v>2017</v>
      </c>
      <c r="C226" s="152" t="s">
        <v>164</v>
      </c>
      <c r="D226" s="583" t="s">
        <v>172</v>
      </c>
      <c r="E226" s="116" t="s">
        <v>3362</v>
      </c>
      <c r="F226" s="567">
        <v>42988</v>
      </c>
      <c r="G226" s="152" t="s">
        <v>1810</v>
      </c>
      <c r="H226" s="199">
        <v>3</v>
      </c>
      <c r="I226" s="340" t="s">
        <v>1811</v>
      </c>
      <c r="J226" s="340"/>
      <c r="M226" s="783"/>
    </row>
    <row r="227" spans="1:14" ht="11.25" customHeight="1">
      <c r="A227" s="199"/>
      <c r="B227" s="199">
        <v>2017</v>
      </c>
      <c r="C227" s="152"/>
      <c r="D227" s="583"/>
      <c r="E227" s="116"/>
      <c r="F227" s="567"/>
      <c r="G227" s="152"/>
      <c r="H227" s="199">
        <f>SUM(H225:H226)</f>
        <v>10</v>
      </c>
      <c r="I227" s="340"/>
      <c r="J227" s="340"/>
      <c r="M227" s="783"/>
    </row>
    <row r="228" spans="1:14" ht="11.25" customHeight="1">
      <c r="B228" s="133" t="s">
        <v>46</v>
      </c>
      <c r="D228" s="586" t="s">
        <v>431</v>
      </c>
      <c r="E228" s="73"/>
      <c r="G228" s="88"/>
      <c r="H228" s="133">
        <f>H227</f>
        <v>10</v>
      </c>
      <c r="I228" s="90"/>
      <c r="M228" s="85"/>
    </row>
    <row r="229" spans="1:14" ht="11.25" customHeight="1">
      <c r="A229" s="341">
        <v>3</v>
      </c>
      <c r="B229" s="613">
        <v>2016</v>
      </c>
      <c r="C229" s="269" t="s">
        <v>53</v>
      </c>
      <c r="D229" s="269" t="s">
        <v>432</v>
      </c>
      <c r="E229" s="576" t="s">
        <v>433</v>
      </c>
      <c r="F229" s="576">
        <v>42449</v>
      </c>
      <c r="G229" s="266" t="s">
        <v>434</v>
      </c>
      <c r="H229" s="277">
        <v>5</v>
      </c>
      <c r="I229" s="372" t="s">
        <v>435</v>
      </c>
      <c r="M229" s="85"/>
      <c r="N229" s="340"/>
    </row>
    <row r="230" spans="1:14" ht="11.25" customHeight="1">
      <c r="A230" s="341"/>
      <c r="B230" s="613">
        <v>2016</v>
      </c>
      <c r="C230" s="269"/>
      <c r="D230" s="269"/>
      <c r="E230" s="576"/>
      <c r="F230" s="576"/>
      <c r="G230" s="266"/>
      <c r="H230" s="277">
        <f>H229</f>
        <v>5</v>
      </c>
      <c r="I230" s="372"/>
      <c r="M230" s="85"/>
      <c r="N230" s="340"/>
    </row>
    <row r="231" spans="1:14" ht="11.25" customHeight="1">
      <c r="B231" s="84" t="s">
        <v>46</v>
      </c>
      <c r="D231" s="88" t="s">
        <v>436</v>
      </c>
      <c r="E231" s="86"/>
      <c r="G231" s="73"/>
      <c r="H231" s="87">
        <f>H230</f>
        <v>5</v>
      </c>
      <c r="I231" s="90"/>
      <c r="M231" s="85"/>
    </row>
    <row r="232" spans="1:14" ht="11.25" customHeight="1">
      <c r="A232" s="688">
        <v>6</v>
      </c>
      <c r="B232" s="688">
        <v>2015</v>
      </c>
      <c r="C232" s="649" t="s">
        <v>129</v>
      </c>
      <c r="D232" s="649" t="s">
        <v>3346</v>
      </c>
      <c r="E232" s="649" t="s">
        <v>3357</v>
      </c>
      <c r="F232" s="689">
        <v>42169</v>
      </c>
      <c r="G232" s="690" t="s">
        <v>3418</v>
      </c>
      <c r="H232" s="691">
        <v>7</v>
      </c>
      <c r="I232" s="649" t="s">
        <v>2125</v>
      </c>
      <c r="M232" s="85"/>
      <c r="N232" s="340"/>
    </row>
    <row r="233" spans="1:14" ht="11.25" customHeight="1">
      <c r="A233" s="688">
        <v>10</v>
      </c>
      <c r="B233" s="687">
        <v>2015</v>
      </c>
      <c r="C233" s="649" t="s">
        <v>129</v>
      </c>
      <c r="D233" s="649" t="s">
        <v>3346</v>
      </c>
      <c r="E233" s="689" t="s">
        <v>3362</v>
      </c>
      <c r="F233" s="689">
        <v>42288</v>
      </c>
      <c r="G233" s="690" t="s">
        <v>3419</v>
      </c>
      <c r="H233" s="691">
        <v>7</v>
      </c>
      <c r="I233" s="353" t="s">
        <v>2424</v>
      </c>
      <c r="M233" s="118"/>
      <c r="N233" s="340"/>
    </row>
    <row r="234" spans="1:14" ht="11.25" customHeight="1">
      <c r="A234" s="688"/>
      <c r="B234" s="687">
        <v>2015</v>
      </c>
      <c r="C234" s="649"/>
      <c r="D234" s="649"/>
      <c r="E234" s="689"/>
      <c r="F234" s="689"/>
      <c r="G234" s="690"/>
      <c r="H234" s="691">
        <f>SUM(H232:H233)</f>
        <v>14</v>
      </c>
      <c r="I234" s="353"/>
      <c r="M234" s="118"/>
      <c r="N234" s="340"/>
    </row>
    <row r="235" spans="1:14" ht="11.25" customHeight="1">
      <c r="B235" s="84" t="s">
        <v>46</v>
      </c>
      <c r="D235" s="88" t="s">
        <v>3420</v>
      </c>
      <c r="E235" s="86"/>
      <c r="G235" s="73"/>
      <c r="H235" s="87">
        <f>H234</f>
        <v>14</v>
      </c>
      <c r="I235" s="90"/>
      <c r="M235" s="85"/>
    </row>
    <row r="236" spans="1:14" ht="11.25" customHeight="1">
      <c r="A236" s="688">
        <v>10</v>
      </c>
      <c r="B236" s="687">
        <v>2015</v>
      </c>
      <c r="C236" s="649" t="s">
        <v>164</v>
      </c>
      <c r="D236" s="649" t="s">
        <v>119</v>
      </c>
      <c r="E236" s="689" t="s">
        <v>3362</v>
      </c>
      <c r="F236" s="689">
        <v>42288</v>
      </c>
      <c r="G236" s="690" t="s">
        <v>3421</v>
      </c>
      <c r="H236" s="691">
        <v>3</v>
      </c>
      <c r="I236" s="353" t="s">
        <v>2414</v>
      </c>
      <c r="M236" s="118"/>
      <c r="N236" s="340"/>
    </row>
    <row r="237" spans="1:14" ht="11.25" customHeight="1">
      <c r="A237" s="688"/>
      <c r="B237" s="687">
        <v>2015</v>
      </c>
      <c r="C237" s="649"/>
      <c r="D237" s="649"/>
      <c r="E237" s="689"/>
      <c r="F237" s="689"/>
      <c r="G237" s="690"/>
      <c r="H237" s="691">
        <f>H236</f>
        <v>3</v>
      </c>
      <c r="I237" s="353"/>
      <c r="M237" s="118"/>
      <c r="N237" s="340"/>
    </row>
    <row r="238" spans="1:14" ht="11.25" customHeight="1">
      <c r="A238" s="341">
        <v>3</v>
      </c>
      <c r="B238" s="613">
        <v>2016</v>
      </c>
      <c r="C238" s="269" t="s">
        <v>164</v>
      </c>
      <c r="D238" s="269" t="s">
        <v>119</v>
      </c>
      <c r="E238" s="576" t="s">
        <v>66</v>
      </c>
      <c r="F238" s="576">
        <v>42442</v>
      </c>
      <c r="G238" s="266" t="s">
        <v>2798</v>
      </c>
      <c r="H238" s="277">
        <v>5</v>
      </c>
      <c r="I238" s="372" t="s">
        <v>2799</v>
      </c>
      <c r="J238" s="372"/>
      <c r="K238" s="90" t="s">
        <v>2800</v>
      </c>
      <c r="L238" s="372"/>
      <c r="M238" s="85"/>
      <c r="N238" s="340"/>
    </row>
    <row r="239" spans="1:14" ht="11.25" customHeight="1">
      <c r="A239" s="341"/>
      <c r="B239" s="613">
        <v>2016</v>
      </c>
      <c r="C239" s="269"/>
      <c r="D239" s="269"/>
      <c r="E239" s="576"/>
      <c r="F239" s="576"/>
      <c r="G239" s="266"/>
      <c r="H239" s="277">
        <f>H238</f>
        <v>5</v>
      </c>
      <c r="I239" s="372"/>
      <c r="J239" s="372"/>
      <c r="L239" s="372"/>
      <c r="M239" s="85"/>
      <c r="N239" s="340"/>
    </row>
    <row r="240" spans="1:14" ht="11.25" customHeight="1">
      <c r="B240" s="84" t="s">
        <v>46</v>
      </c>
      <c r="D240" s="88" t="s">
        <v>1826</v>
      </c>
      <c r="E240" s="86"/>
      <c r="G240" s="73"/>
      <c r="H240" s="87">
        <f>H237+H239</f>
        <v>8</v>
      </c>
      <c r="I240" s="90"/>
      <c r="M240" s="85"/>
    </row>
    <row r="241" spans="1:14" ht="11.25" customHeight="1">
      <c r="A241" s="199">
        <v>3</v>
      </c>
      <c r="B241" s="565">
        <v>2017</v>
      </c>
      <c r="C241" s="152" t="s">
        <v>91</v>
      </c>
      <c r="D241" s="152" t="s">
        <v>208</v>
      </c>
      <c r="E241" s="566" t="s">
        <v>3323</v>
      </c>
      <c r="F241" s="567">
        <v>42799</v>
      </c>
      <c r="G241" s="568" t="s">
        <v>1827</v>
      </c>
      <c r="H241" s="199">
        <v>10</v>
      </c>
      <c r="I241" s="340" t="s">
        <v>1828</v>
      </c>
      <c r="J241" s="340"/>
      <c r="K241" s="340"/>
      <c r="L241" s="340"/>
      <c r="M241" s="118"/>
      <c r="N241" s="340"/>
    </row>
    <row r="242" spans="1:14" ht="11.25" customHeight="1">
      <c r="A242" s="565">
        <v>5</v>
      </c>
      <c r="B242" s="199">
        <v>2017</v>
      </c>
      <c r="C242" s="152" t="s">
        <v>91</v>
      </c>
      <c r="D242" s="583" t="s">
        <v>208</v>
      </c>
      <c r="E242" s="116" t="s">
        <v>3357</v>
      </c>
      <c r="F242" s="567">
        <v>42876</v>
      </c>
      <c r="G242" s="152" t="s">
        <v>439</v>
      </c>
      <c r="H242" s="199">
        <v>10</v>
      </c>
      <c r="I242" s="340" t="s">
        <v>1829</v>
      </c>
      <c r="J242" s="340"/>
      <c r="M242" s="118"/>
      <c r="N242" s="340"/>
    </row>
    <row r="243" spans="1:14" ht="11.25" customHeight="1">
      <c r="A243" s="565"/>
      <c r="B243" s="199">
        <v>2017</v>
      </c>
      <c r="C243" s="152"/>
      <c r="D243" s="583"/>
      <c r="E243" s="116"/>
      <c r="F243" s="567"/>
      <c r="G243" s="152"/>
      <c r="H243" s="199">
        <f>SUM(H241:H242)</f>
        <v>20</v>
      </c>
      <c r="I243" s="340"/>
      <c r="J243" s="340"/>
      <c r="M243" s="118"/>
      <c r="N243" s="340"/>
    </row>
    <row r="244" spans="1:14" ht="11.25" customHeight="1">
      <c r="A244" s="84"/>
      <c r="B244" s="133" t="s">
        <v>46</v>
      </c>
      <c r="D244" s="586" t="s">
        <v>441</v>
      </c>
      <c r="E244" s="73"/>
      <c r="G244" s="88"/>
      <c r="H244" s="133">
        <f>H243</f>
        <v>20</v>
      </c>
      <c r="I244" s="90"/>
      <c r="M244" s="85"/>
    </row>
    <row r="245" spans="1:14" ht="11.25" customHeight="1">
      <c r="A245" s="645">
        <v>3</v>
      </c>
      <c r="B245" s="645">
        <v>2015</v>
      </c>
      <c r="C245" s="646" t="s">
        <v>53</v>
      </c>
      <c r="D245" s="646" t="s">
        <v>445</v>
      </c>
      <c r="E245" s="646" t="s">
        <v>66</v>
      </c>
      <c r="F245" s="647">
        <v>42078</v>
      </c>
      <c r="G245" s="648" t="s">
        <v>446</v>
      </c>
      <c r="H245" s="294">
        <v>5</v>
      </c>
      <c r="I245" s="649" t="s">
        <v>435</v>
      </c>
      <c r="M245" s="472"/>
      <c r="N245" s="340"/>
    </row>
    <row r="246" spans="1:14" ht="11.25" customHeight="1">
      <c r="A246" s="645"/>
      <c r="B246" s="645">
        <v>2015</v>
      </c>
      <c r="C246" s="646"/>
      <c r="D246" s="646"/>
      <c r="E246" s="646"/>
      <c r="F246" s="647"/>
      <c r="G246" s="648"/>
      <c r="H246" s="294">
        <f>H245</f>
        <v>5</v>
      </c>
      <c r="I246" s="649"/>
      <c r="M246" s="472"/>
      <c r="N246" s="340"/>
    </row>
    <row r="247" spans="1:14" ht="11.25" customHeight="1">
      <c r="A247" s="654"/>
      <c r="B247" s="654" t="s">
        <v>46</v>
      </c>
      <c r="C247" s="655"/>
      <c r="D247" s="655" t="s">
        <v>447</v>
      </c>
      <c r="E247" s="655"/>
      <c r="F247" s="656"/>
      <c r="G247" s="657"/>
      <c r="H247" s="306">
        <f>SUM(H245)</f>
        <v>5</v>
      </c>
      <c r="M247" s="90"/>
    </row>
    <row r="248" spans="1:14" ht="11.25" customHeight="1">
      <c r="A248" s="199">
        <v>9</v>
      </c>
      <c r="B248" s="199">
        <v>2017</v>
      </c>
      <c r="C248" s="152" t="s">
        <v>164</v>
      </c>
      <c r="D248" s="583" t="s">
        <v>209</v>
      </c>
      <c r="E248" s="116" t="s">
        <v>3362</v>
      </c>
      <c r="F248" s="567">
        <v>42988</v>
      </c>
      <c r="G248" s="152" t="s">
        <v>1832</v>
      </c>
      <c r="H248" s="199">
        <v>3</v>
      </c>
      <c r="I248" s="340" t="s">
        <v>1833</v>
      </c>
      <c r="J248" s="340"/>
      <c r="M248" s="783"/>
    </row>
    <row r="249" spans="1:14" ht="11.25" customHeight="1">
      <c r="A249" s="565">
        <v>5</v>
      </c>
      <c r="B249" s="199">
        <v>2017</v>
      </c>
      <c r="C249" s="152" t="s">
        <v>164</v>
      </c>
      <c r="D249" s="583" t="s">
        <v>209</v>
      </c>
      <c r="E249" s="116" t="s">
        <v>3357</v>
      </c>
      <c r="F249" s="567">
        <v>42876</v>
      </c>
      <c r="G249" s="152" t="s">
        <v>448</v>
      </c>
      <c r="H249" s="199">
        <v>10</v>
      </c>
      <c r="I249" s="340" t="s">
        <v>1834</v>
      </c>
      <c r="J249" s="340"/>
      <c r="M249" s="118"/>
      <c r="N249" s="340"/>
    </row>
    <row r="250" spans="1:14" ht="11.25" customHeight="1">
      <c r="A250" s="565"/>
      <c r="B250" s="199">
        <v>2017</v>
      </c>
      <c r="C250" s="152"/>
      <c r="D250" s="583"/>
      <c r="E250" s="116"/>
      <c r="F250" s="567"/>
      <c r="G250" s="152"/>
      <c r="H250" s="199">
        <f>SUM(H248:H249)</f>
        <v>13</v>
      </c>
      <c r="I250" s="340"/>
      <c r="J250" s="340"/>
      <c r="M250" s="118"/>
      <c r="N250" s="340"/>
    </row>
    <row r="251" spans="1:14" ht="11.25" customHeight="1">
      <c r="A251" s="84"/>
      <c r="B251" s="133" t="s">
        <v>46</v>
      </c>
      <c r="D251" s="586" t="s">
        <v>450</v>
      </c>
      <c r="E251" s="73"/>
      <c r="G251" s="88"/>
      <c r="H251" s="133">
        <f>H250</f>
        <v>13</v>
      </c>
      <c r="I251" s="90"/>
      <c r="M251" s="85"/>
    </row>
    <row r="252" spans="1:14" ht="11.25" customHeight="1">
      <c r="A252" s="341">
        <v>2</v>
      </c>
      <c r="B252" s="613">
        <v>2016</v>
      </c>
      <c r="C252" s="269" t="s">
        <v>129</v>
      </c>
      <c r="D252" s="269" t="s">
        <v>183</v>
      </c>
      <c r="E252" s="576" t="s">
        <v>81</v>
      </c>
      <c r="F252" s="576">
        <v>42406</v>
      </c>
      <c r="G252" s="266" t="s">
        <v>2801</v>
      </c>
      <c r="H252" s="277">
        <v>5</v>
      </c>
      <c r="I252" s="269" t="s">
        <v>305</v>
      </c>
      <c r="M252" s="85"/>
      <c r="N252" s="340"/>
    </row>
    <row r="253" spans="1:14" ht="11.25" customHeight="1">
      <c r="A253" s="341">
        <v>2</v>
      </c>
      <c r="B253" s="613">
        <v>2016</v>
      </c>
      <c r="C253" s="269" t="s">
        <v>129</v>
      </c>
      <c r="D253" s="269" t="s">
        <v>183</v>
      </c>
      <c r="E253" s="576" t="s">
        <v>81</v>
      </c>
      <c r="F253" s="576">
        <v>42406</v>
      </c>
      <c r="G253" s="266" t="s">
        <v>2802</v>
      </c>
      <c r="H253" s="277">
        <v>5</v>
      </c>
      <c r="I253" s="269" t="s">
        <v>304</v>
      </c>
      <c r="M253" s="85"/>
      <c r="N253" s="340"/>
    </row>
    <row r="254" spans="1:14" ht="11.25" customHeight="1">
      <c r="A254" s="341">
        <v>2</v>
      </c>
      <c r="B254" s="613">
        <v>2016</v>
      </c>
      <c r="C254" s="269" t="s">
        <v>129</v>
      </c>
      <c r="D254" s="269" t="s">
        <v>183</v>
      </c>
      <c r="E254" s="576" t="s">
        <v>58</v>
      </c>
      <c r="F254" s="576">
        <v>42414</v>
      </c>
      <c r="G254" s="266" t="s">
        <v>2802</v>
      </c>
      <c r="H254" s="277">
        <v>5</v>
      </c>
      <c r="I254" s="269" t="s">
        <v>304</v>
      </c>
      <c r="M254" s="85"/>
      <c r="N254" s="340"/>
    </row>
    <row r="255" spans="1:14" ht="11.25" customHeight="1">
      <c r="A255" s="341"/>
      <c r="B255" s="613">
        <v>2016</v>
      </c>
      <c r="C255" s="269"/>
      <c r="D255" s="269"/>
      <c r="E255" s="576"/>
      <c r="F255" s="576"/>
      <c r="G255" s="266"/>
      <c r="H255" s="277">
        <f>SUM(H252:H254)</f>
        <v>15</v>
      </c>
      <c r="I255" s="269"/>
      <c r="M255" s="85"/>
      <c r="N255" s="340"/>
    </row>
    <row r="256" spans="1:14" ht="11.25" customHeight="1">
      <c r="B256" s="84" t="s">
        <v>46</v>
      </c>
      <c r="D256" s="88" t="s">
        <v>1836</v>
      </c>
      <c r="E256" s="86"/>
      <c r="G256" s="73"/>
      <c r="H256" s="87">
        <f>H255</f>
        <v>15</v>
      </c>
      <c r="M256" s="85"/>
    </row>
    <row r="257" spans="1:14" ht="11.25" customHeight="1">
      <c r="A257" s="341">
        <v>3</v>
      </c>
      <c r="B257" s="341">
        <v>2016</v>
      </c>
      <c r="C257" s="269" t="s">
        <v>164</v>
      </c>
      <c r="D257" s="269" t="s">
        <v>2691</v>
      </c>
      <c r="E257" s="269" t="s">
        <v>3323</v>
      </c>
      <c r="F257" s="576">
        <v>42435</v>
      </c>
      <c r="G257" s="266" t="s">
        <v>2809</v>
      </c>
      <c r="H257" s="277">
        <v>7</v>
      </c>
      <c r="I257" s="372" t="s">
        <v>299</v>
      </c>
      <c r="M257" s="268"/>
      <c r="N257" s="340"/>
    </row>
    <row r="258" spans="1:14" ht="11.25" customHeight="1">
      <c r="A258" s="341"/>
      <c r="B258" s="341">
        <v>2016</v>
      </c>
      <c r="C258" s="269"/>
      <c r="D258" s="269"/>
      <c r="E258" s="269"/>
      <c r="F258" s="576"/>
      <c r="G258" s="266"/>
      <c r="H258" s="277">
        <f>H257</f>
        <v>7</v>
      </c>
      <c r="I258" s="372"/>
      <c r="M258" s="268"/>
      <c r="N258" s="340"/>
    </row>
    <row r="259" spans="1:14" ht="11.25" customHeight="1">
      <c r="B259" s="133" t="s">
        <v>46</v>
      </c>
      <c r="D259" s="88" t="s">
        <v>2810</v>
      </c>
      <c r="G259" s="73"/>
      <c r="H259" s="87">
        <f>H258</f>
        <v>7</v>
      </c>
      <c r="I259" s="90"/>
      <c r="M259" s="85"/>
    </row>
    <row r="260" spans="1:14" ht="11.25" customHeight="1">
      <c r="A260" s="341">
        <v>6</v>
      </c>
      <c r="B260" s="341">
        <v>2016</v>
      </c>
      <c r="C260" s="269" t="s">
        <v>129</v>
      </c>
      <c r="D260" s="576" t="s">
        <v>2692</v>
      </c>
      <c r="E260" s="269" t="s">
        <v>3357</v>
      </c>
      <c r="F260" s="576">
        <v>42533</v>
      </c>
      <c r="G260" s="266" t="s">
        <v>2811</v>
      </c>
      <c r="H260" s="341">
        <v>3</v>
      </c>
      <c r="I260" s="372" t="s">
        <v>2812</v>
      </c>
      <c r="J260" s="372"/>
      <c r="M260" s="85"/>
      <c r="N260" s="340"/>
    </row>
    <row r="261" spans="1:14" ht="11.25" customHeight="1">
      <c r="A261" s="341"/>
      <c r="B261" s="341">
        <v>2016</v>
      </c>
      <c r="C261" s="269"/>
      <c r="D261" s="576"/>
      <c r="E261" s="269"/>
      <c r="F261" s="576"/>
      <c r="G261" s="266"/>
      <c r="H261" s="341">
        <f>H260</f>
        <v>3</v>
      </c>
      <c r="I261" s="372"/>
      <c r="J261" s="372"/>
      <c r="M261" s="85"/>
      <c r="N261" s="340"/>
    </row>
    <row r="262" spans="1:14" ht="11.25" customHeight="1">
      <c r="B262" s="133" t="s">
        <v>46</v>
      </c>
      <c r="D262" s="86" t="s">
        <v>2813</v>
      </c>
      <c r="G262" s="73"/>
      <c r="H262" s="133">
        <f>H261</f>
        <v>3</v>
      </c>
      <c r="I262" s="90"/>
      <c r="M262" s="85"/>
    </row>
    <row r="263" spans="1:14" ht="11.25" customHeight="1">
      <c r="A263" s="341">
        <v>3</v>
      </c>
      <c r="B263" s="341">
        <v>2016</v>
      </c>
      <c r="C263" s="269" t="s">
        <v>53</v>
      </c>
      <c r="D263" s="269" t="s">
        <v>63</v>
      </c>
      <c r="E263" s="269" t="s">
        <v>3323</v>
      </c>
      <c r="F263" s="576">
        <v>42435</v>
      </c>
      <c r="G263" s="266" t="s">
        <v>451</v>
      </c>
      <c r="H263" s="277">
        <v>3</v>
      </c>
      <c r="I263" s="372" t="s">
        <v>452</v>
      </c>
      <c r="M263" s="85"/>
      <c r="N263" s="340"/>
    </row>
    <row r="264" spans="1:14" ht="11.25" customHeight="1">
      <c r="A264" s="341"/>
      <c r="B264" s="341">
        <v>2016</v>
      </c>
      <c r="C264" s="269"/>
      <c r="D264" s="269"/>
      <c r="E264" s="269"/>
      <c r="F264" s="576"/>
      <c r="G264" s="266"/>
      <c r="H264" s="277">
        <f>H263</f>
        <v>3</v>
      </c>
      <c r="I264" s="372"/>
      <c r="M264" s="85"/>
      <c r="N264" s="340"/>
    </row>
    <row r="265" spans="1:14" ht="11.25" customHeight="1">
      <c r="B265" s="133" t="s">
        <v>46</v>
      </c>
      <c r="D265" s="88" t="s">
        <v>460</v>
      </c>
      <c r="G265" s="73"/>
      <c r="H265" s="87">
        <f>H264</f>
        <v>3</v>
      </c>
      <c r="I265" s="90"/>
      <c r="M265" s="85"/>
    </row>
    <row r="266" spans="1:14" ht="11.25" customHeight="1">
      <c r="A266" s="687">
        <v>3</v>
      </c>
      <c r="B266" s="688">
        <v>2015</v>
      </c>
      <c r="C266" s="649" t="s">
        <v>91</v>
      </c>
      <c r="D266" s="689" t="s">
        <v>187</v>
      </c>
      <c r="E266" s="649" t="s">
        <v>3323</v>
      </c>
      <c r="F266" s="689">
        <v>42064</v>
      </c>
      <c r="G266" s="690" t="s">
        <v>3422</v>
      </c>
      <c r="H266" s="691">
        <v>10</v>
      </c>
      <c r="I266" s="649" t="s">
        <v>3296</v>
      </c>
      <c r="M266" s="85"/>
      <c r="N266" s="340"/>
    </row>
    <row r="267" spans="1:14" ht="11.25" customHeight="1">
      <c r="A267" s="687">
        <v>3</v>
      </c>
      <c r="B267" s="688">
        <v>2015</v>
      </c>
      <c r="C267" s="649" t="s">
        <v>91</v>
      </c>
      <c r="D267" s="689" t="s">
        <v>187</v>
      </c>
      <c r="E267" s="649" t="s">
        <v>3323</v>
      </c>
      <c r="F267" s="689">
        <v>42064</v>
      </c>
      <c r="G267" s="690" t="s">
        <v>3423</v>
      </c>
      <c r="H267" s="691">
        <v>3</v>
      </c>
      <c r="I267" s="649" t="s">
        <v>1890</v>
      </c>
      <c r="M267" s="85"/>
      <c r="N267" s="340"/>
    </row>
    <row r="268" spans="1:14" ht="11.25" customHeight="1">
      <c r="A268" s="687">
        <v>3</v>
      </c>
      <c r="B268" s="688">
        <v>2015</v>
      </c>
      <c r="C268" s="649" t="s">
        <v>91</v>
      </c>
      <c r="D268" s="689" t="s">
        <v>187</v>
      </c>
      <c r="E268" s="649" t="s">
        <v>3323</v>
      </c>
      <c r="F268" s="689">
        <v>42064</v>
      </c>
      <c r="G268" s="690" t="s">
        <v>3424</v>
      </c>
      <c r="H268" s="691">
        <v>10</v>
      </c>
      <c r="I268" s="649" t="s">
        <v>2787</v>
      </c>
      <c r="M268" s="85"/>
      <c r="N268" s="340"/>
    </row>
    <row r="269" spans="1:14" ht="11.25" customHeight="1">
      <c r="A269" s="687">
        <v>3</v>
      </c>
      <c r="B269" s="688">
        <v>2015</v>
      </c>
      <c r="C269" s="649" t="s">
        <v>91</v>
      </c>
      <c r="D269" s="689" t="s">
        <v>187</v>
      </c>
      <c r="E269" s="649" t="s">
        <v>3323</v>
      </c>
      <c r="F269" s="689">
        <v>42064</v>
      </c>
      <c r="G269" s="690" t="s">
        <v>3425</v>
      </c>
      <c r="H269" s="691">
        <v>7</v>
      </c>
      <c r="I269" s="649" t="s">
        <v>465</v>
      </c>
      <c r="M269" s="268"/>
      <c r="N269" s="340"/>
    </row>
    <row r="270" spans="1:14" ht="11.25" customHeight="1">
      <c r="A270" s="688">
        <v>6</v>
      </c>
      <c r="B270" s="688">
        <v>2015</v>
      </c>
      <c r="C270" s="649" t="s">
        <v>91</v>
      </c>
      <c r="D270" s="649" t="s">
        <v>187</v>
      </c>
      <c r="E270" s="649" t="s">
        <v>3357</v>
      </c>
      <c r="F270" s="689">
        <v>42169</v>
      </c>
      <c r="G270" s="690" t="s">
        <v>3426</v>
      </c>
      <c r="H270" s="691">
        <v>3</v>
      </c>
      <c r="I270" s="649" t="s">
        <v>2396</v>
      </c>
      <c r="M270" s="268"/>
      <c r="N270" s="472"/>
    </row>
    <row r="271" spans="1:14" ht="11.25" customHeight="1">
      <c r="A271" s="688"/>
      <c r="B271" s="688">
        <v>2015</v>
      </c>
      <c r="C271" s="649"/>
      <c r="D271" s="649"/>
      <c r="E271" s="649"/>
      <c r="F271" s="689"/>
      <c r="G271" s="690"/>
      <c r="H271" s="691">
        <f>SUM(H266:H270)</f>
        <v>33</v>
      </c>
      <c r="I271" s="649"/>
      <c r="M271" s="268"/>
      <c r="N271" s="472"/>
    </row>
    <row r="272" spans="1:14" ht="11.25" customHeight="1">
      <c r="A272" s="341">
        <v>3</v>
      </c>
      <c r="B272" s="613">
        <v>2016</v>
      </c>
      <c r="C272" s="269" t="s">
        <v>91</v>
      </c>
      <c r="D272" s="269" t="s">
        <v>187</v>
      </c>
      <c r="E272" s="576" t="s">
        <v>3323</v>
      </c>
      <c r="F272" s="576">
        <v>42435</v>
      </c>
      <c r="G272" s="266" t="s">
        <v>2814</v>
      </c>
      <c r="H272" s="277">
        <v>10</v>
      </c>
      <c r="I272" s="372" t="s">
        <v>2787</v>
      </c>
      <c r="J272" s="372"/>
      <c r="L272" s="372"/>
      <c r="M272" s="268"/>
      <c r="N272" s="340"/>
    </row>
    <row r="273" spans="1:14" ht="11.25" customHeight="1">
      <c r="A273" s="341">
        <v>3</v>
      </c>
      <c r="B273" s="613">
        <v>2016</v>
      </c>
      <c r="C273" s="269" t="s">
        <v>91</v>
      </c>
      <c r="D273" s="269" t="s">
        <v>187</v>
      </c>
      <c r="E273" s="576" t="s">
        <v>3323</v>
      </c>
      <c r="F273" s="576">
        <v>42435</v>
      </c>
      <c r="G273" s="266" t="s">
        <v>464</v>
      </c>
      <c r="H273" s="277">
        <v>7</v>
      </c>
      <c r="I273" s="372" t="s">
        <v>465</v>
      </c>
      <c r="J273" s="372"/>
      <c r="L273" s="372"/>
      <c r="M273" s="472"/>
      <c r="N273" s="340"/>
    </row>
    <row r="274" spans="1:14" ht="11.25" customHeight="1">
      <c r="A274" s="341">
        <v>3</v>
      </c>
      <c r="B274" s="613">
        <v>2016</v>
      </c>
      <c r="C274" s="269" t="s">
        <v>91</v>
      </c>
      <c r="D274" s="269" t="s">
        <v>187</v>
      </c>
      <c r="E274" s="576" t="s">
        <v>3323</v>
      </c>
      <c r="F274" s="576">
        <v>42435</v>
      </c>
      <c r="G274" s="266" t="s">
        <v>2815</v>
      </c>
      <c r="H274" s="277">
        <v>3</v>
      </c>
      <c r="I274" s="372" t="s">
        <v>311</v>
      </c>
      <c r="J274" s="372"/>
      <c r="L274" s="372"/>
      <c r="M274" s="472"/>
      <c r="N274" s="340"/>
    </row>
    <row r="275" spans="1:14" ht="11.25" customHeight="1">
      <c r="A275" s="341">
        <v>6</v>
      </c>
      <c r="B275" s="341">
        <v>2016</v>
      </c>
      <c r="C275" s="269" t="s">
        <v>91</v>
      </c>
      <c r="D275" s="576" t="s">
        <v>187</v>
      </c>
      <c r="E275" s="269" t="s">
        <v>3357</v>
      </c>
      <c r="F275" s="576">
        <v>42533</v>
      </c>
      <c r="G275" s="266" t="s">
        <v>2816</v>
      </c>
      <c r="H275" s="341">
        <v>3</v>
      </c>
      <c r="I275" s="372" t="s">
        <v>2817</v>
      </c>
      <c r="J275" s="372"/>
      <c r="L275" s="372"/>
      <c r="M275" s="85"/>
      <c r="N275" s="340"/>
    </row>
    <row r="276" spans="1:14" ht="11.25" customHeight="1">
      <c r="A276" s="341"/>
      <c r="B276" s="341">
        <v>2016</v>
      </c>
      <c r="C276" s="269"/>
      <c r="D276" s="576"/>
      <c r="E276" s="269"/>
      <c r="F276" s="576"/>
      <c r="G276" s="266"/>
      <c r="H276" s="341">
        <f>SUM(H272:H275)</f>
        <v>23</v>
      </c>
      <c r="I276" s="372"/>
      <c r="J276" s="372"/>
      <c r="L276" s="372"/>
      <c r="M276" s="85"/>
      <c r="N276" s="340"/>
    </row>
    <row r="277" spans="1:14" ht="11.25" customHeight="1">
      <c r="A277" s="199">
        <v>3</v>
      </c>
      <c r="B277" s="565">
        <v>2017</v>
      </c>
      <c r="C277" s="152" t="s">
        <v>91</v>
      </c>
      <c r="D277" s="152" t="s">
        <v>187</v>
      </c>
      <c r="E277" s="566" t="s">
        <v>3323</v>
      </c>
      <c r="F277" s="567">
        <v>42799</v>
      </c>
      <c r="G277" s="568"/>
      <c r="H277" s="199">
        <v>10</v>
      </c>
      <c r="I277" s="340" t="s">
        <v>1840</v>
      </c>
      <c r="J277" s="340"/>
      <c r="K277" s="340"/>
      <c r="L277" s="340"/>
      <c r="M277" s="118"/>
      <c r="N277" s="340"/>
    </row>
    <row r="278" spans="1:14" ht="11.25" customHeight="1">
      <c r="A278" s="199">
        <v>3</v>
      </c>
      <c r="B278" s="565">
        <v>2017</v>
      </c>
      <c r="C278" s="152" t="s">
        <v>91</v>
      </c>
      <c r="D278" s="152" t="s">
        <v>187</v>
      </c>
      <c r="E278" s="566" t="s">
        <v>3323</v>
      </c>
      <c r="F278" s="567">
        <v>42799</v>
      </c>
      <c r="G278" s="568"/>
      <c r="H278" s="199">
        <v>7</v>
      </c>
      <c r="I278" s="340" t="s">
        <v>3427</v>
      </c>
      <c r="J278" s="340"/>
      <c r="K278" s="340"/>
      <c r="L278" s="340"/>
      <c r="M278" s="118"/>
      <c r="N278" s="340"/>
    </row>
    <row r="279" spans="1:14" ht="11.25" customHeight="1">
      <c r="A279" s="199"/>
      <c r="B279" s="565">
        <v>2017</v>
      </c>
      <c r="C279" s="152"/>
      <c r="D279" s="152"/>
      <c r="E279" s="566"/>
      <c r="F279" s="567"/>
      <c r="G279" s="568"/>
      <c r="H279" s="199">
        <f>SUM(H277:H278)</f>
        <v>17</v>
      </c>
      <c r="I279" s="340"/>
      <c r="J279" s="340"/>
      <c r="K279" s="340"/>
      <c r="L279" s="340"/>
      <c r="M279" s="118"/>
      <c r="N279" s="340"/>
    </row>
    <row r="280" spans="1:14" ht="11.25" customHeight="1">
      <c r="B280" s="84" t="s">
        <v>46</v>
      </c>
      <c r="D280" s="88" t="s">
        <v>470</v>
      </c>
      <c r="E280" s="574"/>
      <c r="G280" s="575"/>
      <c r="H280" s="133">
        <f>H271+H276+H279</f>
        <v>73</v>
      </c>
      <c r="I280" s="90"/>
      <c r="M280" s="85"/>
    </row>
    <row r="281" spans="1:14" ht="11.25" customHeight="1">
      <c r="A281" s="199">
        <v>4</v>
      </c>
      <c r="B281" s="565">
        <v>2017</v>
      </c>
      <c r="C281" s="152" t="s">
        <v>164</v>
      </c>
      <c r="D281" s="152" t="s">
        <v>192</v>
      </c>
      <c r="E281" s="566" t="s">
        <v>86</v>
      </c>
      <c r="F281" s="567">
        <v>42847</v>
      </c>
      <c r="G281" s="568" t="s">
        <v>471</v>
      </c>
      <c r="H281" s="199">
        <v>5</v>
      </c>
      <c r="I281" s="340" t="s">
        <v>342</v>
      </c>
      <c r="J281" s="340"/>
      <c r="K281" s="90" t="s">
        <v>2800</v>
      </c>
      <c r="L281" s="340"/>
      <c r="M281" s="118"/>
      <c r="N281" s="340"/>
    </row>
    <row r="282" spans="1:14" ht="11.25" customHeight="1">
      <c r="A282" s="199"/>
      <c r="B282" s="565">
        <v>2017</v>
      </c>
      <c r="C282" s="152"/>
      <c r="D282" s="152"/>
      <c r="E282" s="566"/>
      <c r="F282" s="567"/>
      <c r="G282" s="568"/>
      <c r="H282" s="199">
        <f>H281</f>
        <v>5</v>
      </c>
      <c r="I282" s="340"/>
      <c r="J282" s="340"/>
      <c r="L282" s="340"/>
      <c r="M282" s="118"/>
      <c r="N282" s="340"/>
    </row>
    <row r="283" spans="1:14" ht="11.25" customHeight="1">
      <c r="B283" s="84" t="s">
        <v>46</v>
      </c>
      <c r="D283" s="88" t="s">
        <v>476</v>
      </c>
      <c r="E283" s="574"/>
      <c r="G283" s="575"/>
      <c r="H283" s="133">
        <f>SUM(H281)</f>
        <v>5</v>
      </c>
      <c r="I283" s="90"/>
      <c r="M283" s="85"/>
    </row>
    <row r="284" spans="1:14" ht="11.25" customHeight="1">
      <c r="A284" s="133">
        <v>6</v>
      </c>
      <c r="B284" s="84">
        <v>2014</v>
      </c>
      <c r="C284" s="88" t="s">
        <v>53</v>
      </c>
      <c r="D284" s="88" t="s">
        <v>1623</v>
      </c>
      <c r="E284" s="86" t="s">
        <v>3357</v>
      </c>
      <c r="F284" s="86">
        <v>41797</v>
      </c>
      <c r="G284" s="73" t="s">
        <v>3428</v>
      </c>
      <c r="H284" s="788">
        <v>3</v>
      </c>
      <c r="I284" s="789" t="s">
        <v>2538</v>
      </c>
      <c r="K284" s="90" t="s">
        <v>2788</v>
      </c>
      <c r="M284" s="472"/>
      <c r="N284" s="340"/>
    </row>
    <row r="285" spans="1:14" ht="11.25" customHeight="1">
      <c r="B285" s="84">
        <v>2014</v>
      </c>
      <c r="E285" s="86"/>
      <c r="G285" s="73"/>
      <c r="H285" s="788">
        <f>H284</f>
        <v>3</v>
      </c>
      <c r="I285" s="789"/>
      <c r="M285" s="472"/>
      <c r="N285" s="340"/>
    </row>
    <row r="286" spans="1:14" ht="11.25" customHeight="1">
      <c r="A286" s="688">
        <v>5</v>
      </c>
      <c r="B286" s="687">
        <v>2015</v>
      </c>
      <c r="C286" s="649" t="s">
        <v>53</v>
      </c>
      <c r="D286" s="649" t="s">
        <v>1623</v>
      </c>
      <c r="E286" s="689" t="s">
        <v>86</v>
      </c>
      <c r="F286" s="689">
        <v>42140</v>
      </c>
      <c r="G286" s="690" t="s">
        <v>3428</v>
      </c>
      <c r="H286" s="691">
        <v>5</v>
      </c>
      <c r="I286" s="649" t="s">
        <v>309</v>
      </c>
      <c r="M286" s="472"/>
      <c r="N286" s="340"/>
    </row>
    <row r="287" spans="1:14" ht="11.25" customHeight="1">
      <c r="A287" s="688"/>
      <c r="B287" s="687">
        <v>2015</v>
      </c>
      <c r="C287" s="649"/>
      <c r="D287" s="649"/>
      <c r="E287" s="689"/>
      <c r="F287" s="689"/>
      <c r="G287" s="690"/>
      <c r="H287" s="691">
        <f>H286</f>
        <v>5</v>
      </c>
      <c r="I287" s="649"/>
      <c r="M287" s="472"/>
      <c r="N287" s="340"/>
    </row>
    <row r="288" spans="1:14" ht="11.25" customHeight="1">
      <c r="B288" s="84" t="s">
        <v>46</v>
      </c>
      <c r="D288" s="88" t="s">
        <v>3429</v>
      </c>
      <c r="E288" s="86"/>
      <c r="G288" s="73"/>
      <c r="H288" s="87">
        <f>H285+H287</f>
        <v>8</v>
      </c>
      <c r="M288" s="90"/>
    </row>
    <row r="289" spans="1:25" ht="11.25" customHeight="1">
      <c r="A289" s="688">
        <v>2</v>
      </c>
      <c r="B289" s="688">
        <v>2015</v>
      </c>
      <c r="C289" s="649" t="s">
        <v>91</v>
      </c>
      <c r="D289" s="689" t="s">
        <v>120</v>
      </c>
      <c r="E289" s="649" t="s">
        <v>657</v>
      </c>
      <c r="F289" s="689">
        <v>42050</v>
      </c>
      <c r="G289" s="690" t="s">
        <v>3430</v>
      </c>
      <c r="H289" s="691">
        <v>10</v>
      </c>
      <c r="I289" s="649" t="s">
        <v>626</v>
      </c>
      <c r="M289" s="85"/>
      <c r="N289" s="340"/>
    </row>
    <row r="290" spans="1:25" ht="11.25" customHeight="1">
      <c r="A290" s="688">
        <v>2</v>
      </c>
      <c r="B290" s="688">
        <v>2015</v>
      </c>
      <c r="C290" s="649" t="s">
        <v>91</v>
      </c>
      <c r="D290" s="689" t="s">
        <v>120</v>
      </c>
      <c r="E290" s="649" t="s">
        <v>657</v>
      </c>
      <c r="F290" s="689">
        <v>42050</v>
      </c>
      <c r="G290" s="690" t="s">
        <v>3431</v>
      </c>
      <c r="H290" s="691">
        <v>10</v>
      </c>
      <c r="I290" s="649" t="s">
        <v>342</v>
      </c>
      <c r="M290" s="268"/>
      <c r="N290" s="340"/>
    </row>
    <row r="291" spans="1:25" ht="11.25" customHeight="1">
      <c r="A291" s="687">
        <v>3</v>
      </c>
      <c r="B291" s="688">
        <v>2015</v>
      </c>
      <c r="C291" s="649" t="s">
        <v>91</v>
      </c>
      <c r="D291" s="689" t="s">
        <v>120</v>
      </c>
      <c r="E291" s="649" t="s">
        <v>3323</v>
      </c>
      <c r="F291" s="689">
        <v>42064</v>
      </c>
      <c r="G291" s="690" t="s">
        <v>3432</v>
      </c>
      <c r="H291" s="691">
        <v>10</v>
      </c>
      <c r="I291" s="649" t="s">
        <v>1686</v>
      </c>
      <c r="M291" s="268"/>
      <c r="N291" s="340"/>
    </row>
    <row r="292" spans="1:25" ht="11.25" customHeight="1">
      <c r="A292" s="687">
        <v>3</v>
      </c>
      <c r="B292" s="688">
        <v>2015</v>
      </c>
      <c r="C292" s="649" t="s">
        <v>91</v>
      </c>
      <c r="D292" s="689" t="s">
        <v>120</v>
      </c>
      <c r="E292" s="649" t="s">
        <v>3323</v>
      </c>
      <c r="F292" s="689">
        <v>42064</v>
      </c>
      <c r="G292" s="690" t="s">
        <v>3433</v>
      </c>
      <c r="H292" s="691">
        <v>3</v>
      </c>
      <c r="I292" s="649" t="s">
        <v>1494</v>
      </c>
      <c r="M292" s="268"/>
      <c r="N292" s="340"/>
    </row>
    <row r="293" spans="1:25" ht="11.25" customHeight="1">
      <c r="A293" s="687">
        <v>3</v>
      </c>
      <c r="B293" s="688">
        <v>2015</v>
      </c>
      <c r="C293" s="649" t="s">
        <v>91</v>
      </c>
      <c r="D293" s="689" t="s">
        <v>120</v>
      </c>
      <c r="E293" s="649" t="s">
        <v>3323</v>
      </c>
      <c r="F293" s="689">
        <v>42064</v>
      </c>
      <c r="G293" s="690" t="s">
        <v>3434</v>
      </c>
      <c r="H293" s="691">
        <v>3</v>
      </c>
      <c r="I293" s="649" t="s">
        <v>2586</v>
      </c>
      <c r="M293" s="85"/>
      <c r="N293" s="340"/>
    </row>
    <row r="294" spans="1:25" ht="11.25" customHeight="1">
      <c r="A294" s="687">
        <v>3</v>
      </c>
      <c r="B294" s="688">
        <v>2015</v>
      </c>
      <c r="C294" s="649" t="s">
        <v>91</v>
      </c>
      <c r="D294" s="689" t="s">
        <v>120</v>
      </c>
      <c r="E294" s="649" t="s">
        <v>3323</v>
      </c>
      <c r="F294" s="689">
        <v>42064</v>
      </c>
      <c r="G294" s="690" t="s">
        <v>3435</v>
      </c>
      <c r="H294" s="691">
        <v>10</v>
      </c>
      <c r="I294" s="649" t="s">
        <v>1690</v>
      </c>
      <c r="M294" s="790"/>
      <c r="N294" s="340"/>
      <c r="Q294" s="340"/>
      <c r="R294" s="340"/>
      <c r="S294" s="340"/>
      <c r="T294" s="340"/>
      <c r="U294" s="340"/>
      <c r="V294" s="340"/>
      <c r="W294" s="340"/>
      <c r="X294" s="340"/>
      <c r="Y294" s="340"/>
    </row>
    <row r="295" spans="1:25" ht="11.25" customHeight="1">
      <c r="A295" s="687">
        <v>5</v>
      </c>
      <c r="B295" s="688">
        <v>2015</v>
      </c>
      <c r="C295" s="649" t="s">
        <v>91</v>
      </c>
      <c r="D295" s="689" t="s">
        <v>120</v>
      </c>
      <c r="E295" s="649" t="s">
        <v>55</v>
      </c>
      <c r="F295" s="689">
        <v>42154</v>
      </c>
      <c r="G295" s="690" t="s">
        <v>3435</v>
      </c>
      <c r="H295" s="691">
        <v>5</v>
      </c>
      <c r="I295" s="649" t="s">
        <v>342</v>
      </c>
      <c r="K295" s="90" t="s">
        <v>2800</v>
      </c>
      <c r="M295" s="85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</row>
    <row r="296" spans="1:25" ht="11.25" customHeight="1">
      <c r="A296" s="688">
        <v>6</v>
      </c>
      <c r="B296" s="688">
        <v>2015</v>
      </c>
      <c r="C296" s="649" t="s">
        <v>91</v>
      </c>
      <c r="D296" s="649" t="s">
        <v>120</v>
      </c>
      <c r="E296" s="649" t="s">
        <v>3357</v>
      </c>
      <c r="F296" s="689">
        <v>42169</v>
      </c>
      <c r="G296" s="690" t="s">
        <v>3436</v>
      </c>
      <c r="H296" s="691">
        <v>3</v>
      </c>
      <c r="I296" s="649" t="s">
        <v>2041</v>
      </c>
      <c r="M296" s="268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</row>
    <row r="297" spans="1:25" ht="11.25" customHeight="1">
      <c r="A297" s="688">
        <v>6</v>
      </c>
      <c r="B297" s="688">
        <v>2015</v>
      </c>
      <c r="C297" s="649" t="s">
        <v>91</v>
      </c>
      <c r="D297" s="649" t="s">
        <v>120</v>
      </c>
      <c r="E297" s="649" t="s">
        <v>3357</v>
      </c>
      <c r="F297" s="689">
        <v>42169</v>
      </c>
      <c r="G297" s="690" t="s">
        <v>3437</v>
      </c>
      <c r="H297" s="691">
        <v>10</v>
      </c>
      <c r="I297" s="649" t="s">
        <v>2713</v>
      </c>
      <c r="M297" s="85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</row>
    <row r="298" spans="1:25" ht="11.25" customHeight="1">
      <c r="A298" s="688">
        <v>6</v>
      </c>
      <c r="B298" s="688">
        <v>2015</v>
      </c>
      <c r="C298" s="649" t="s">
        <v>91</v>
      </c>
      <c r="D298" s="649" t="s">
        <v>120</v>
      </c>
      <c r="E298" s="649" t="s">
        <v>3357</v>
      </c>
      <c r="F298" s="689">
        <v>42169</v>
      </c>
      <c r="G298" s="690" t="s">
        <v>2819</v>
      </c>
      <c r="H298" s="691">
        <v>7</v>
      </c>
      <c r="I298" s="649" t="s">
        <v>2701</v>
      </c>
      <c r="M298" s="85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</row>
    <row r="299" spans="1:25" ht="11.25" customHeight="1">
      <c r="A299" s="688">
        <v>6</v>
      </c>
      <c r="B299" s="688">
        <v>2015</v>
      </c>
      <c r="C299" s="649" t="s">
        <v>91</v>
      </c>
      <c r="D299" s="649" t="s">
        <v>120</v>
      </c>
      <c r="E299" s="649" t="s">
        <v>3357</v>
      </c>
      <c r="F299" s="689">
        <v>42169</v>
      </c>
      <c r="G299" s="690" t="s">
        <v>2820</v>
      </c>
      <c r="H299" s="691">
        <v>7</v>
      </c>
      <c r="I299" s="649" t="s">
        <v>2542</v>
      </c>
      <c r="M299" s="85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</row>
    <row r="300" spans="1:25" ht="11.25" customHeight="1">
      <c r="A300" s="688">
        <v>6</v>
      </c>
      <c r="B300" s="688">
        <v>2015</v>
      </c>
      <c r="C300" s="649" t="s">
        <v>91</v>
      </c>
      <c r="D300" s="649" t="s">
        <v>120</v>
      </c>
      <c r="E300" s="649" t="s">
        <v>3357</v>
      </c>
      <c r="F300" s="689">
        <v>42169</v>
      </c>
      <c r="G300" s="690" t="s">
        <v>3438</v>
      </c>
      <c r="H300" s="691">
        <v>10</v>
      </c>
      <c r="I300" s="649" t="s">
        <v>3439</v>
      </c>
      <c r="M300" s="85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</row>
    <row r="301" spans="1:25" ht="11.25" customHeight="1">
      <c r="A301" s="688">
        <v>6</v>
      </c>
      <c r="B301" s="688">
        <v>2015</v>
      </c>
      <c r="C301" s="649" t="s">
        <v>91</v>
      </c>
      <c r="D301" s="649" t="s">
        <v>120</v>
      </c>
      <c r="E301" s="649" t="s">
        <v>3357</v>
      </c>
      <c r="F301" s="689">
        <v>42169</v>
      </c>
      <c r="G301" s="690" t="s">
        <v>3430</v>
      </c>
      <c r="H301" s="691">
        <v>7</v>
      </c>
      <c r="I301" s="649" t="s">
        <v>2287</v>
      </c>
      <c r="M301" s="85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</row>
    <row r="302" spans="1:25" ht="11.25" customHeight="1">
      <c r="A302" s="688">
        <v>6</v>
      </c>
      <c r="B302" s="688">
        <v>2015</v>
      </c>
      <c r="C302" s="649" t="s">
        <v>91</v>
      </c>
      <c r="D302" s="649" t="s">
        <v>120</v>
      </c>
      <c r="E302" s="649" t="s">
        <v>3359</v>
      </c>
      <c r="F302" s="689">
        <v>42176</v>
      </c>
      <c r="G302" s="690" t="s">
        <v>2820</v>
      </c>
      <c r="H302" s="691">
        <v>5</v>
      </c>
      <c r="I302" s="784" t="s">
        <v>3440</v>
      </c>
      <c r="M302" s="268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</row>
    <row r="303" spans="1:25" ht="11.25" customHeight="1">
      <c r="A303" s="688">
        <v>6</v>
      </c>
      <c r="B303" s="688">
        <v>2015</v>
      </c>
      <c r="C303" s="649" t="s">
        <v>91</v>
      </c>
      <c r="D303" s="649" t="s">
        <v>120</v>
      </c>
      <c r="E303" s="649" t="s">
        <v>3359</v>
      </c>
      <c r="F303" s="689">
        <v>42176</v>
      </c>
      <c r="G303" s="690" t="s">
        <v>3430</v>
      </c>
      <c r="H303" s="691">
        <v>15</v>
      </c>
      <c r="I303" s="784" t="s">
        <v>3441</v>
      </c>
      <c r="M303" s="268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</row>
    <row r="304" spans="1:25" ht="11.25" customHeight="1">
      <c r="A304" s="688">
        <v>9</v>
      </c>
      <c r="B304" s="688">
        <v>2015</v>
      </c>
      <c r="C304" s="649" t="s">
        <v>91</v>
      </c>
      <c r="D304" s="649" t="s">
        <v>120</v>
      </c>
      <c r="E304" s="649" t="s">
        <v>3442</v>
      </c>
      <c r="F304" s="689">
        <v>42260</v>
      </c>
      <c r="G304" s="690" t="s">
        <v>3443</v>
      </c>
      <c r="H304" s="691">
        <v>5</v>
      </c>
      <c r="I304" s="649" t="s">
        <v>273</v>
      </c>
      <c r="M304" s="268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</row>
    <row r="305" spans="1:25" ht="11.25" customHeight="1">
      <c r="A305" s="688">
        <v>10</v>
      </c>
      <c r="B305" s="687">
        <v>2015</v>
      </c>
      <c r="C305" s="649" t="s">
        <v>91</v>
      </c>
      <c r="D305" s="649" t="s">
        <v>120</v>
      </c>
      <c r="E305" s="689" t="s">
        <v>3362</v>
      </c>
      <c r="F305" s="689">
        <v>42288</v>
      </c>
      <c r="G305" s="690" t="s">
        <v>3444</v>
      </c>
      <c r="H305" s="691">
        <v>10</v>
      </c>
      <c r="I305" s="353" t="s">
        <v>3179</v>
      </c>
      <c r="M305" s="118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</row>
    <row r="306" spans="1:25" ht="11.25" customHeight="1">
      <c r="A306" s="688">
        <v>10</v>
      </c>
      <c r="B306" s="687">
        <v>2015</v>
      </c>
      <c r="C306" s="649" t="s">
        <v>91</v>
      </c>
      <c r="D306" s="649" t="s">
        <v>120</v>
      </c>
      <c r="E306" s="689" t="s">
        <v>3362</v>
      </c>
      <c r="F306" s="689">
        <v>42288</v>
      </c>
      <c r="G306" s="690" t="s">
        <v>3445</v>
      </c>
      <c r="H306" s="691">
        <v>7</v>
      </c>
      <c r="I306" s="353" t="s">
        <v>3402</v>
      </c>
      <c r="M306" s="85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</row>
    <row r="307" spans="1:25" ht="11.25" customHeight="1">
      <c r="A307" s="688">
        <v>11</v>
      </c>
      <c r="B307" s="687">
        <v>2015</v>
      </c>
      <c r="C307" s="649" t="s">
        <v>91</v>
      </c>
      <c r="D307" s="649" t="s">
        <v>120</v>
      </c>
      <c r="E307" s="689" t="s">
        <v>500</v>
      </c>
      <c r="F307" s="689">
        <v>42322</v>
      </c>
      <c r="G307" s="690" t="s">
        <v>3446</v>
      </c>
      <c r="H307" s="691">
        <v>10</v>
      </c>
      <c r="I307" s="353" t="s">
        <v>236</v>
      </c>
      <c r="M307" s="268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</row>
    <row r="308" spans="1:25" ht="11.25" customHeight="1">
      <c r="A308" s="688"/>
      <c r="B308" s="687">
        <v>2015</v>
      </c>
      <c r="C308" s="649"/>
      <c r="D308" s="649"/>
      <c r="E308" s="689"/>
      <c r="F308" s="689"/>
      <c r="G308" s="690"/>
      <c r="H308" s="691">
        <f>SUM(H289:H307)</f>
        <v>147</v>
      </c>
      <c r="I308" s="353"/>
      <c r="M308" s="268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</row>
    <row r="309" spans="1:25" ht="11.25" customHeight="1">
      <c r="A309" s="341">
        <v>3</v>
      </c>
      <c r="B309" s="341">
        <v>2016</v>
      </c>
      <c r="C309" s="269" t="s">
        <v>91</v>
      </c>
      <c r="D309" s="269" t="s">
        <v>120</v>
      </c>
      <c r="E309" s="269" t="s">
        <v>3323</v>
      </c>
      <c r="F309" s="576">
        <v>42435</v>
      </c>
      <c r="G309" s="266" t="s">
        <v>2819</v>
      </c>
      <c r="H309" s="277">
        <v>3</v>
      </c>
      <c r="I309" s="372" t="s">
        <v>1653</v>
      </c>
      <c r="J309" s="372"/>
      <c r="L309" s="372"/>
      <c r="M309" s="85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</row>
    <row r="310" spans="1:25" ht="11.25" customHeight="1">
      <c r="A310" s="341">
        <v>3</v>
      </c>
      <c r="B310" s="341">
        <v>2016</v>
      </c>
      <c r="C310" s="269" t="s">
        <v>91</v>
      </c>
      <c r="D310" s="269" t="s">
        <v>120</v>
      </c>
      <c r="E310" s="269" t="s">
        <v>3323</v>
      </c>
      <c r="F310" s="576">
        <v>42435</v>
      </c>
      <c r="G310" s="266" t="s">
        <v>2820</v>
      </c>
      <c r="H310" s="277">
        <v>10</v>
      </c>
      <c r="I310" s="372" t="s">
        <v>723</v>
      </c>
      <c r="J310" s="372"/>
      <c r="L310" s="372"/>
      <c r="M310" s="85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</row>
    <row r="311" spans="1:25" ht="11.25" customHeight="1">
      <c r="A311" s="341">
        <v>3</v>
      </c>
      <c r="B311" s="341">
        <v>2016</v>
      </c>
      <c r="C311" s="269" t="s">
        <v>91</v>
      </c>
      <c r="D311" s="269" t="s">
        <v>120</v>
      </c>
      <c r="E311" s="269" t="s">
        <v>3323</v>
      </c>
      <c r="F311" s="576">
        <v>42435</v>
      </c>
      <c r="G311" s="266" t="s">
        <v>2821</v>
      </c>
      <c r="H311" s="277">
        <v>7</v>
      </c>
      <c r="I311" s="372" t="s">
        <v>1430</v>
      </c>
      <c r="J311" s="372"/>
      <c r="L311" s="372"/>
      <c r="M311" s="85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</row>
    <row r="312" spans="1:25" ht="11.25" customHeight="1">
      <c r="A312" s="341">
        <v>3</v>
      </c>
      <c r="B312" s="341">
        <v>2016</v>
      </c>
      <c r="C312" s="269" t="s">
        <v>91</v>
      </c>
      <c r="D312" s="269" t="s">
        <v>120</v>
      </c>
      <c r="E312" s="269" t="s">
        <v>3323</v>
      </c>
      <c r="F312" s="576">
        <v>42435</v>
      </c>
      <c r="G312" s="266" t="s">
        <v>2822</v>
      </c>
      <c r="H312" s="277">
        <v>3</v>
      </c>
      <c r="I312" s="372" t="s">
        <v>2823</v>
      </c>
      <c r="J312" s="372"/>
      <c r="L312" s="372"/>
      <c r="M312" s="85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</row>
    <row r="313" spans="1:25" ht="11.25" customHeight="1">
      <c r="A313" s="341">
        <v>11</v>
      </c>
      <c r="B313" s="341">
        <v>2016</v>
      </c>
      <c r="C313" s="269" t="s">
        <v>91</v>
      </c>
      <c r="D313" s="269" t="s">
        <v>120</v>
      </c>
      <c r="E313" s="269" t="s">
        <v>1309</v>
      </c>
      <c r="F313" s="576">
        <v>42700</v>
      </c>
      <c r="G313" s="266" t="s">
        <v>2824</v>
      </c>
      <c r="H313" s="277">
        <v>10</v>
      </c>
      <c r="I313" s="372" t="s">
        <v>236</v>
      </c>
      <c r="J313" s="372"/>
      <c r="L313" s="372"/>
      <c r="M313" s="85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</row>
    <row r="314" spans="1:25" ht="11.25" customHeight="1">
      <c r="A314" s="341"/>
      <c r="B314" s="341">
        <v>2016</v>
      </c>
      <c r="C314" s="269"/>
      <c r="D314" s="269"/>
      <c r="E314" s="269"/>
      <c r="F314" s="576"/>
      <c r="G314" s="266"/>
      <c r="H314" s="277">
        <f>SUM(H309:H313)</f>
        <v>33</v>
      </c>
      <c r="I314" s="372"/>
      <c r="J314" s="372"/>
      <c r="L314" s="372"/>
      <c r="M314" s="85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</row>
    <row r="315" spans="1:25" ht="11.25" customHeight="1">
      <c r="A315" s="199">
        <v>3</v>
      </c>
      <c r="B315" s="565">
        <v>2017</v>
      </c>
      <c r="C315" s="152" t="s">
        <v>91</v>
      </c>
      <c r="D315" s="152" t="s">
        <v>120</v>
      </c>
      <c r="E315" s="566" t="s">
        <v>3323</v>
      </c>
      <c r="F315" s="567">
        <v>42799</v>
      </c>
      <c r="G315" s="568" t="s">
        <v>1847</v>
      </c>
      <c r="H315" s="199">
        <v>7</v>
      </c>
      <c r="I315" s="340" t="s">
        <v>258</v>
      </c>
      <c r="J315" s="340"/>
      <c r="K315" s="340"/>
      <c r="L315" s="340"/>
      <c r="M315" s="118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</row>
    <row r="316" spans="1:25" ht="11.25" customHeight="1">
      <c r="A316" s="199">
        <v>3</v>
      </c>
      <c r="B316" s="565">
        <v>2017</v>
      </c>
      <c r="C316" s="152" t="s">
        <v>91</v>
      </c>
      <c r="D316" s="152" t="s">
        <v>120</v>
      </c>
      <c r="E316" s="566" t="s">
        <v>3323</v>
      </c>
      <c r="F316" s="567">
        <v>42799</v>
      </c>
      <c r="G316" s="568" t="s">
        <v>1848</v>
      </c>
      <c r="H316" s="199">
        <v>7</v>
      </c>
      <c r="I316" s="340" t="s">
        <v>810</v>
      </c>
      <c r="J316" s="340"/>
      <c r="K316" s="340"/>
      <c r="L316" s="340"/>
      <c r="M316" s="118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</row>
    <row r="317" spans="1:25" ht="11.25" customHeight="1">
      <c r="A317" s="199">
        <v>3</v>
      </c>
      <c r="B317" s="565">
        <v>2017</v>
      </c>
      <c r="C317" s="152" t="s">
        <v>91</v>
      </c>
      <c r="D317" s="152" t="s">
        <v>120</v>
      </c>
      <c r="E317" s="566" t="s">
        <v>64</v>
      </c>
      <c r="F317" s="567">
        <v>42805</v>
      </c>
      <c r="G317" s="568" t="s">
        <v>1849</v>
      </c>
      <c r="H317" s="199">
        <v>5</v>
      </c>
      <c r="I317" s="340" t="s">
        <v>244</v>
      </c>
      <c r="J317" s="340"/>
      <c r="K317" s="340"/>
      <c r="L317" s="340"/>
      <c r="M317" s="118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</row>
    <row r="318" spans="1:25" ht="11.25" customHeight="1">
      <c r="A318" s="565">
        <v>5</v>
      </c>
      <c r="B318" s="199">
        <v>2017</v>
      </c>
      <c r="C318" s="152" t="s">
        <v>91</v>
      </c>
      <c r="D318" s="583" t="s">
        <v>120</v>
      </c>
      <c r="E318" s="116" t="s">
        <v>3357</v>
      </c>
      <c r="F318" s="567">
        <v>42876</v>
      </c>
      <c r="G318" s="152" t="s">
        <v>1850</v>
      </c>
      <c r="H318" s="199">
        <v>3</v>
      </c>
      <c r="I318" s="340" t="s">
        <v>1851</v>
      </c>
      <c r="J318" s="340"/>
      <c r="M318" s="118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</row>
    <row r="319" spans="1:25" ht="11.25" customHeight="1">
      <c r="A319" s="565">
        <v>5</v>
      </c>
      <c r="B319" s="199">
        <v>2017</v>
      </c>
      <c r="C319" s="152" t="s">
        <v>91</v>
      </c>
      <c r="D319" s="583" t="s">
        <v>120</v>
      </c>
      <c r="E319" s="116" t="s">
        <v>3357</v>
      </c>
      <c r="F319" s="567">
        <v>42876</v>
      </c>
      <c r="G319" s="152" t="s">
        <v>1852</v>
      </c>
      <c r="H319" s="199">
        <v>10</v>
      </c>
      <c r="I319" s="340" t="s">
        <v>1853</v>
      </c>
      <c r="J319" s="340"/>
      <c r="M319" s="118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</row>
    <row r="320" spans="1:25" ht="11.25" customHeight="1">
      <c r="A320" s="565">
        <v>5</v>
      </c>
      <c r="B320" s="199">
        <v>2017</v>
      </c>
      <c r="C320" s="152" t="s">
        <v>91</v>
      </c>
      <c r="D320" s="583" t="s">
        <v>120</v>
      </c>
      <c r="E320" s="116" t="s">
        <v>1663</v>
      </c>
      <c r="F320" s="567">
        <v>42883</v>
      </c>
      <c r="G320" s="152" t="s">
        <v>1849</v>
      </c>
      <c r="H320" s="199">
        <v>15</v>
      </c>
      <c r="I320" s="340" t="s">
        <v>1854</v>
      </c>
      <c r="J320" s="340"/>
      <c r="M320" s="118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</row>
    <row r="321" spans="1:25" ht="11.25" customHeight="1">
      <c r="A321" s="565">
        <v>6</v>
      </c>
      <c r="B321" s="199">
        <v>2017</v>
      </c>
      <c r="C321" s="152" t="s">
        <v>91</v>
      </c>
      <c r="D321" s="583" t="s">
        <v>120</v>
      </c>
      <c r="E321" s="116" t="s">
        <v>1855</v>
      </c>
      <c r="F321" s="567">
        <v>42903</v>
      </c>
      <c r="G321" s="152" t="s">
        <v>1856</v>
      </c>
      <c r="H321" s="199">
        <v>5</v>
      </c>
      <c r="I321" s="340" t="s">
        <v>342</v>
      </c>
      <c r="J321" s="340"/>
      <c r="K321" s="90" t="s">
        <v>2800</v>
      </c>
      <c r="M321" s="118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</row>
    <row r="322" spans="1:25" ht="11.25" customHeight="1">
      <c r="A322" s="565">
        <v>11</v>
      </c>
      <c r="B322" s="199">
        <v>2017</v>
      </c>
      <c r="C322" s="152" t="s">
        <v>91</v>
      </c>
      <c r="D322" s="583" t="s">
        <v>120</v>
      </c>
      <c r="E322" s="116" t="s">
        <v>500</v>
      </c>
      <c r="F322" s="567">
        <v>43051</v>
      </c>
      <c r="G322" s="152" t="s">
        <v>1857</v>
      </c>
      <c r="H322" s="199">
        <v>5</v>
      </c>
      <c r="I322" s="340" t="s">
        <v>244</v>
      </c>
      <c r="J322" s="340"/>
      <c r="M322" s="118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</row>
    <row r="323" spans="1:25" ht="11.25" customHeight="1">
      <c r="A323" s="565"/>
      <c r="B323" s="199">
        <v>2017</v>
      </c>
      <c r="C323" s="152"/>
      <c r="D323" s="583"/>
      <c r="E323" s="116"/>
      <c r="F323" s="567"/>
      <c r="G323" s="152"/>
      <c r="H323" s="199">
        <f>SUM(H315:H322)</f>
        <v>57</v>
      </c>
      <c r="I323" s="340"/>
      <c r="J323" s="340"/>
      <c r="M323" s="118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</row>
    <row r="324" spans="1:25" ht="11.25" customHeight="1">
      <c r="A324" s="84"/>
      <c r="B324" s="133" t="s">
        <v>46</v>
      </c>
      <c r="D324" s="586" t="s">
        <v>515</v>
      </c>
      <c r="E324" s="73"/>
      <c r="G324" s="88"/>
      <c r="H324" s="133">
        <f>H308+H314+H323</f>
        <v>237</v>
      </c>
      <c r="I324" s="90"/>
      <c r="M324" s="85"/>
    </row>
    <row r="325" spans="1:25" ht="11.25" customHeight="1">
      <c r="A325" s="341">
        <v>3</v>
      </c>
      <c r="B325" s="341">
        <v>2016</v>
      </c>
      <c r="C325" s="269" t="s">
        <v>91</v>
      </c>
      <c r="D325" s="269" t="s">
        <v>179</v>
      </c>
      <c r="E325" s="269" t="s">
        <v>3323</v>
      </c>
      <c r="F325" s="576">
        <v>42435</v>
      </c>
      <c r="G325" s="266" t="s">
        <v>2825</v>
      </c>
      <c r="H325" s="277">
        <v>10</v>
      </c>
      <c r="I325" s="372" t="s">
        <v>2826</v>
      </c>
      <c r="J325" s="372"/>
      <c r="L325" s="372"/>
      <c r="M325" s="268"/>
      <c r="N325" s="372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</row>
    <row r="326" spans="1:25" ht="11.25" customHeight="1">
      <c r="A326" s="341">
        <v>3</v>
      </c>
      <c r="B326" s="341">
        <v>2016</v>
      </c>
      <c r="C326" s="269" t="s">
        <v>91</v>
      </c>
      <c r="D326" s="269" t="s">
        <v>179</v>
      </c>
      <c r="E326" s="269" t="s">
        <v>3323</v>
      </c>
      <c r="F326" s="576">
        <v>42435</v>
      </c>
      <c r="G326" s="266" t="s">
        <v>2827</v>
      </c>
      <c r="H326" s="277">
        <v>10</v>
      </c>
      <c r="I326" s="372" t="s">
        <v>1384</v>
      </c>
      <c r="J326" s="372"/>
      <c r="L326" s="372"/>
      <c r="M326" s="472"/>
      <c r="N326" s="372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</row>
    <row r="327" spans="1:25" ht="11.25" customHeight="1">
      <c r="A327" s="341"/>
      <c r="B327" s="341">
        <v>2016</v>
      </c>
      <c r="C327" s="269"/>
      <c r="D327" s="269"/>
      <c r="E327" s="269"/>
      <c r="F327" s="576"/>
      <c r="G327" s="266"/>
      <c r="H327" s="277">
        <f>SUM(H325:H326)</f>
        <v>20</v>
      </c>
      <c r="I327" s="372"/>
      <c r="J327" s="372"/>
      <c r="L327" s="372"/>
      <c r="M327" s="472"/>
      <c r="N327" s="372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</row>
    <row r="328" spans="1:25" ht="11.25" customHeight="1">
      <c r="A328" s="199">
        <v>3</v>
      </c>
      <c r="B328" s="565">
        <v>2017</v>
      </c>
      <c r="C328" s="152" t="s">
        <v>91</v>
      </c>
      <c r="D328" s="152" t="s">
        <v>179</v>
      </c>
      <c r="E328" s="566" t="s">
        <v>3323</v>
      </c>
      <c r="F328" s="567">
        <v>42799</v>
      </c>
      <c r="G328" s="568" t="s">
        <v>1873</v>
      </c>
      <c r="H328" s="199">
        <v>10</v>
      </c>
      <c r="I328" s="340" t="s">
        <v>1384</v>
      </c>
      <c r="J328" s="340"/>
      <c r="K328" s="340"/>
      <c r="L328" s="340"/>
      <c r="M328" s="118"/>
      <c r="N328" s="188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</row>
    <row r="329" spans="1:25" ht="11.25" customHeight="1">
      <c r="A329" s="199"/>
      <c r="B329" s="565">
        <v>2017</v>
      </c>
      <c r="C329" s="152"/>
      <c r="D329" s="152"/>
      <c r="E329" s="566"/>
      <c r="F329" s="567"/>
      <c r="G329" s="568"/>
      <c r="H329" s="199">
        <f>SUM(H328)</f>
        <v>10</v>
      </c>
      <c r="I329" s="340"/>
      <c r="J329" s="340"/>
      <c r="K329" s="340"/>
      <c r="L329" s="340"/>
      <c r="M329" s="118"/>
      <c r="N329" s="188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</row>
    <row r="330" spans="1:25" ht="11.25" customHeight="1">
      <c r="B330" s="84" t="s">
        <v>46</v>
      </c>
      <c r="D330" s="88" t="s">
        <v>518</v>
      </c>
      <c r="E330" s="574"/>
      <c r="G330" s="575"/>
      <c r="H330" s="133">
        <f>H327+H329</f>
        <v>30</v>
      </c>
      <c r="I330" s="90"/>
      <c r="M330" s="85"/>
    </row>
    <row r="331" spans="1:25" ht="11.25" customHeight="1">
      <c r="A331" s="199">
        <v>2</v>
      </c>
      <c r="B331" s="199">
        <v>2017</v>
      </c>
      <c r="C331" s="152" t="s">
        <v>129</v>
      </c>
      <c r="D331" s="152" t="s">
        <v>519</v>
      </c>
      <c r="E331" s="152" t="s">
        <v>55</v>
      </c>
      <c r="F331" s="567">
        <v>42784</v>
      </c>
      <c r="G331" s="116" t="s">
        <v>2828</v>
      </c>
      <c r="H331" s="469">
        <v>5</v>
      </c>
      <c r="I331" s="340" t="s">
        <v>531</v>
      </c>
      <c r="J331" s="340"/>
      <c r="L331" s="472"/>
      <c r="M331" s="268"/>
      <c r="N331" s="197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</row>
    <row r="332" spans="1:25" ht="11.25" customHeight="1">
      <c r="A332" s="199">
        <v>10</v>
      </c>
      <c r="B332" s="199">
        <v>2017</v>
      </c>
      <c r="C332" s="152" t="s">
        <v>129</v>
      </c>
      <c r="D332" s="152" t="s">
        <v>519</v>
      </c>
      <c r="E332" s="152" t="s">
        <v>819</v>
      </c>
      <c r="F332" s="567">
        <v>43037</v>
      </c>
      <c r="G332" s="116" t="s">
        <v>2829</v>
      </c>
      <c r="H332" s="469">
        <v>5</v>
      </c>
      <c r="I332" s="340" t="s">
        <v>531</v>
      </c>
      <c r="J332" s="340"/>
      <c r="L332" s="472"/>
      <c r="M332" s="268"/>
      <c r="N332" s="197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</row>
    <row r="333" spans="1:25" ht="11.25" customHeight="1">
      <c r="A333" s="199">
        <v>11</v>
      </c>
      <c r="B333" s="199">
        <v>2017</v>
      </c>
      <c r="C333" s="152" t="s">
        <v>129</v>
      </c>
      <c r="D333" s="152" t="s">
        <v>519</v>
      </c>
      <c r="E333" s="152" t="s">
        <v>500</v>
      </c>
      <c r="F333" s="567">
        <v>43051</v>
      </c>
      <c r="G333" s="116" t="s">
        <v>2828</v>
      </c>
      <c r="H333" s="469">
        <v>5</v>
      </c>
      <c r="I333" s="340" t="s">
        <v>531</v>
      </c>
      <c r="J333" s="340"/>
      <c r="L333" s="472"/>
      <c r="M333" s="268"/>
      <c r="N333" s="197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</row>
    <row r="334" spans="1:25" ht="11.25" customHeight="1">
      <c r="A334" s="199"/>
      <c r="B334" s="199">
        <v>2017</v>
      </c>
      <c r="C334" s="152"/>
      <c r="D334" s="152"/>
      <c r="E334" s="152"/>
      <c r="F334" s="567"/>
      <c r="G334" s="116"/>
      <c r="H334" s="469">
        <f>SUM(H331:H333)</f>
        <v>15</v>
      </c>
      <c r="I334" s="340"/>
      <c r="J334" s="340"/>
      <c r="L334" s="472"/>
      <c r="M334" s="268"/>
      <c r="N334" s="197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</row>
    <row r="335" spans="1:25" ht="11.25" customHeight="1">
      <c r="B335" s="133" t="s">
        <v>46</v>
      </c>
      <c r="D335" s="88" t="s">
        <v>528</v>
      </c>
      <c r="G335" s="73"/>
      <c r="H335" s="87">
        <f>H334</f>
        <v>15</v>
      </c>
      <c r="I335" s="90"/>
      <c r="M335" s="85"/>
    </row>
    <row r="336" spans="1:25" ht="11.25" customHeight="1">
      <c r="A336" s="341">
        <v>3</v>
      </c>
      <c r="B336" s="613">
        <v>2016</v>
      </c>
      <c r="C336" s="269" t="s">
        <v>164</v>
      </c>
      <c r="D336" s="269" t="s">
        <v>2840</v>
      </c>
      <c r="E336" s="576" t="s">
        <v>2841</v>
      </c>
      <c r="F336" s="576">
        <v>42441</v>
      </c>
      <c r="G336" s="266" t="s">
        <v>2842</v>
      </c>
      <c r="H336" s="277">
        <v>10</v>
      </c>
      <c r="I336" s="269" t="s">
        <v>2843</v>
      </c>
      <c r="J336" s="372"/>
      <c r="K336" s="90" t="s">
        <v>2844</v>
      </c>
      <c r="L336" s="372"/>
      <c r="M336" s="85"/>
      <c r="N336" s="472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</row>
    <row r="337" spans="1:25" ht="11.25" customHeight="1">
      <c r="A337" s="341">
        <v>3</v>
      </c>
      <c r="B337" s="341">
        <v>2016</v>
      </c>
      <c r="C337" s="269" t="s">
        <v>164</v>
      </c>
      <c r="D337" s="269" t="s">
        <v>2840</v>
      </c>
      <c r="E337" s="269" t="s">
        <v>3323</v>
      </c>
      <c r="F337" s="576">
        <v>42435</v>
      </c>
      <c r="G337" s="266" t="s">
        <v>2842</v>
      </c>
      <c r="H337" s="277">
        <v>10</v>
      </c>
      <c r="I337" s="372" t="s">
        <v>1426</v>
      </c>
      <c r="J337" s="372"/>
      <c r="L337" s="372"/>
      <c r="M337" s="472"/>
      <c r="N337" s="372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</row>
    <row r="338" spans="1:25" ht="11.25" customHeight="1">
      <c r="A338" s="341"/>
      <c r="B338" s="341">
        <v>2016</v>
      </c>
      <c r="C338" s="269"/>
      <c r="D338" s="269"/>
      <c r="E338" s="269"/>
      <c r="F338" s="576"/>
      <c r="G338" s="266"/>
      <c r="H338" s="277">
        <f>SUM(H336:H337)</f>
        <v>20</v>
      </c>
      <c r="I338" s="372"/>
      <c r="J338" s="372"/>
      <c r="L338" s="372"/>
      <c r="M338" s="472"/>
      <c r="N338" s="372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</row>
    <row r="339" spans="1:25" ht="11.25" customHeight="1">
      <c r="A339" s="341"/>
      <c r="B339" s="341" t="s">
        <v>46</v>
      </c>
      <c r="C339" s="269"/>
      <c r="D339" s="269" t="s">
        <v>2845</v>
      </c>
      <c r="E339" s="269"/>
      <c r="F339" s="576"/>
      <c r="G339" s="266"/>
      <c r="H339" s="277">
        <f>H338</f>
        <v>20</v>
      </c>
      <c r="I339" s="372"/>
      <c r="J339" s="372"/>
      <c r="L339" s="372"/>
      <c r="M339" s="472"/>
      <c r="N339" s="372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</row>
    <row r="340" spans="1:25" ht="11.25" customHeight="1">
      <c r="A340" s="341">
        <v>2</v>
      </c>
      <c r="B340" s="613">
        <v>2016</v>
      </c>
      <c r="C340" s="269" t="s">
        <v>53</v>
      </c>
      <c r="D340" s="269" t="s">
        <v>132</v>
      </c>
      <c r="E340" s="576" t="s">
        <v>81</v>
      </c>
      <c r="F340" s="576">
        <v>42406</v>
      </c>
      <c r="G340" s="266" t="s">
        <v>1878</v>
      </c>
      <c r="H340" s="277">
        <v>5</v>
      </c>
      <c r="I340" s="269" t="s">
        <v>435</v>
      </c>
      <c r="J340" s="372"/>
      <c r="L340" s="372"/>
      <c r="M340" s="472"/>
      <c r="N340" s="372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</row>
    <row r="341" spans="1:25" ht="11.25" customHeight="1">
      <c r="A341" s="341">
        <v>2</v>
      </c>
      <c r="B341" s="613">
        <v>2016</v>
      </c>
      <c r="C341" s="269" t="s">
        <v>53</v>
      </c>
      <c r="D341" s="269" t="s">
        <v>132</v>
      </c>
      <c r="E341" s="576" t="s">
        <v>58</v>
      </c>
      <c r="F341" s="576">
        <v>42414</v>
      </c>
      <c r="G341" s="266" t="s">
        <v>1879</v>
      </c>
      <c r="H341" s="277">
        <v>5</v>
      </c>
      <c r="I341" s="269" t="s">
        <v>435</v>
      </c>
      <c r="J341" s="372"/>
      <c r="L341" s="372"/>
      <c r="M341" s="268"/>
      <c r="N341" s="188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</row>
    <row r="342" spans="1:25" ht="11.25" customHeight="1">
      <c r="A342" s="341">
        <v>2</v>
      </c>
      <c r="B342" s="613">
        <v>2016</v>
      </c>
      <c r="C342" s="269" t="s">
        <v>53</v>
      </c>
      <c r="D342" s="269" t="s">
        <v>132</v>
      </c>
      <c r="E342" s="576" t="s">
        <v>58</v>
      </c>
      <c r="F342" s="576">
        <v>42414</v>
      </c>
      <c r="G342" s="266" t="s">
        <v>1880</v>
      </c>
      <c r="H342" s="277">
        <v>5</v>
      </c>
      <c r="I342" s="269" t="s">
        <v>342</v>
      </c>
      <c r="J342" s="372"/>
      <c r="K342" s="90" t="s">
        <v>2800</v>
      </c>
      <c r="L342" s="372"/>
      <c r="M342" s="268"/>
      <c r="N342" s="372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</row>
    <row r="343" spans="1:25" ht="11.25" customHeight="1">
      <c r="A343" s="341">
        <v>6</v>
      </c>
      <c r="B343" s="341">
        <v>2016</v>
      </c>
      <c r="C343" s="269" t="s">
        <v>53</v>
      </c>
      <c r="D343" s="576" t="s">
        <v>132</v>
      </c>
      <c r="E343" s="269" t="s">
        <v>3357</v>
      </c>
      <c r="F343" s="576">
        <v>42533</v>
      </c>
      <c r="G343" s="266" t="s">
        <v>1881</v>
      </c>
      <c r="H343" s="341">
        <v>3</v>
      </c>
      <c r="I343" s="372" t="s">
        <v>1882</v>
      </c>
      <c r="J343" s="372"/>
      <c r="L343" s="372"/>
      <c r="M343" s="268"/>
      <c r="N343" s="372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</row>
    <row r="344" spans="1:25" ht="11.25" customHeight="1">
      <c r="A344" s="341"/>
      <c r="B344" s="341">
        <v>2016</v>
      </c>
      <c r="C344" s="269"/>
      <c r="D344" s="576"/>
      <c r="E344" s="269"/>
      <c r="F344" s="576"/>
      <c r="G344" s="266"/>
      <c r="H344" s="341">
        <f>SUM(H340:H343)</f>
        <v>18</v>
      </c>
      <c r="I344" s="372"/>
      <c r="J344" s="372"/>
      <c r="L344" s="372"/>
      <c r="M344" s="268"/>
      <c r="N344" s="372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</row>
    <row r="345" spans="1:25" ht="11.25" customHeight="1">
      <c r="A345" s="199">
        <v>10</v>
      </c>
      <c r="B345" s="199">
        <v>2017</v>
      </c>
      <c r="C345" s="152" t="s">
        <v>53</v>
      </c>
      <c r="D345" s="567" t="s">
        <v>132</v>
      </c>
      <c r="E345" s="152" t="s">
        <v>819</v>
      </c>
      <c r="F345" s="567">
        <v>43037</v>
      </c>
      <c r="G345" s="116" t="s">
        <v>1880</v>
      </c>
      <c r="H345" s="199">
        <v>5</v>
      </c>
      <c r="I345" s="340" t="s">
        <v>342</v>
      </c>
      <c r="J345" s="340"/>
      <c r="K345" s="90" t="s">
        <v>2800</v>
      </c>
      <c r="L345" s="340"/>
      <c r="M345" s="118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</row>
    <row r="346" spans="1:25" ht="11.25" customHeight="1">
      <c r="A346" s="199"/>
      <c r="B346" s="199">
        <v>2017</v>
      </c>
      <c r="C346" s="152"/>
      <c r="D346" s="567"/>
      <c r="E346" s="152"/>
      <c r="F346" s="567"/>
      <c r="G346" s="116"/>
      <c r="H346" s="199">
        <f>SUM(H345)</f>
        <v>5</v>
      </c>
      <c r="I346" s="340"/>
      <c r="J346" s="340"/>
      <c r="L346" s="340"/>
      <c r="M346" s="118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</row>
    <row r="347" spans="1:25" ht="11.25" customHeight="1">
      <c r="B347" s="133" t="s">
        <v>46</v>
      </c>
      <c r="D347" s="86" t="s">
        <v>535</v>
      </c>
      <c r="G347" s="73"/>
      <c r="H347" s="133">
        <f>H344+H346</f>
        <v>23</v>
      </c>
      <c r="I347" s="90"/>
      <c r="M347" s="85"/>
    </row>
    <row r="348" spans="1:25" ht="11.25" customHeight="1">
      <c r="A348" s="341">
        <v>10</v>
      </c>
      <c r="B348" s="341">
        <v>2016</v>
      </c>
      <c r="C348" s="269" t="s">
        <v>129</v>
      </c>
      <c r="D348" s="576" t="s">
        <v>1625</v>
      </c>
      <c r="E348" s="269" t="s">
        <v>3362</v>
      </c>
      <c r="F348" s="576">
        <v>42652</v>
      </c>
      <c r="G348" s="266" t="s">
        <v>2846</v>
      </c>
      <c r="H348" s="341">
        <v>10</v>
      </c>
      <c r="I348" s="372" t="s">
        <v>2847</v>
      </c>
      <c r="J348" s="372"/>
      <c r="L348" s="372"/>
      <c r="M348" s="268"/>
      <c r="N348" s="372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</row>
    <row r="349" spans="1:25" ht="11.25" customHeight="1">
      <c r="A349" s="341"/>
      <c r="B349" s="341">
        <v>2016</v>
      </c>
      <c r="C349" s="269"/>
      <c r="D349" s="576"/>
      <c r="E349" s="269"/>
      <c r="F349" s="576"/>
      <c r="G349" s="266"/>
      <c r="H349" s="341">
        <f>H348</f>
        <v>10</v>
      </c>
      <c r="I349" s="372"/>
      <c r="J349" s="372"/>
      <c r="L349" s="372"/>
      <c r="M349" s="268"/>
      <c r="N349" s="372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</row>
    <row r="350" spans="1:25" ht="11.25" customHeight="1">
      <c r="B350" s="133" t="s">
        <v>46</v>
      </c>
      <c r="D350" s="86" t="s">
        <v>2848</v>
      </c>
      <c r="G350" s="73"/>
      <c r="H350" s="133">
        <f>SUM(H348)</f>
        <v>10</v>
      </c>
      <c r="I350" s="90"/>
      <c r="M350" s="85"/>
    </row>
    <row r="351" spans="1:25" ht="11.25" customHeight="1">
      <c r="A351" s="199">
        <v>3</v>
      </c>
      <c r="B351" s="565">
        <v>2017</v>
      </c>
      <c r="C351" s="152" t="s">
        <v>164</v>
      </c>
      <c r="D351" s="152" t="s">
        <v>1887</v>
      </c>
      <c r="E351" s="566" t="s">
        <v>3323</v>
      </c>
      <c r="F351" s="567">
        <v>42799</v>
      </c>
      <c r="G351" s="568" t="s">
        <v>1888</v>
      </c>
      <c r="H351" s="199">
        <v>10</v>
      </c>
      <c r="I351" s="340" t="s">
        <v>1007</v>
      </c>
      <c r="J351" s="340"/>
      <c r="K351" s="340"/>
      <c r="L351" s="340"/>
      <c r="M351" s="118"/>
      <c r="N351" s="188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</row>
    <row r="352" spans="1:25" ht="11.25" customHeight="1">
      <c r="A352" s="199">
        <v>3</v>
      </c>
      <c r="B352" s="565">
        <v>2017</v>
      </c>
      <c r="C352" s="152" t="s">
        <v>164</v>
      </c>
      <c r="D352" s="152" t="s">
        <v>1887</v>
      </c>
      <c r="E352" s="566" t="s">
        <v>3323</v>
      </c>
      <c r="F352" s="567">
        <v>42799</v>
      </c>
      <c r="G352" s="568" t="s">
        <v>1889</v>
      </c>
      <c r="H352" s="199">
        <v>3</v>
      </c>
      <c r="I352" s="340" t="s">
        <v>1890</v>
      </c>
      <c r="J352" s="340"/>
      <c r="K352" s="340"/>
      <c r="L352" s="340"/>
      <c r="M352" s="118"/>
      <c r="N352" s="372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</row>
    <row r="353" spans="1:25" ht="11.25" customHeight="1">
      <c r="A353" s="199">
        <v>4</v>
      </c>
      <c r="B353" s="565">
        <v>2017</v>
      </c>
      <c r="C353" s="152" t="s">
        <v>164</v>
      </c>
      <c r="D353" s="152" t="s">
        <v>1887</v>
      </c>
      <c r="E353" s="566" t="s">
        <v>86</v>
      </c>
      <c r="F353" s="567">
        <v>42847</v>
      </c>
      <c r="G353" s="568" t="s">
        <v>1891</v>
      </c>
      <c r="H353" s="199">
        <v>5</v>
      </c>
      <c r="I353" s="340" t="s">
        <v>352</v>
      </c>
      <c r="J353" s="340"/>
      <c r="K353" s="340"/>
      <c r="L353" s="340"/>
      <c r="M353" s="118"/>
      <c r="N353" s="372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</row>
    <row r="354" spans="1:25" ht="11.25" customHeight="1">
      <c r="A354" s="199">
        <v>3</v>
      </c>
      <c r="B354" s="565">
        <v>2017</v>
      </c>
      <c r="C354" s="152" t="s">
        <v>164</v>
      </c>
      <c r="D354" s="152" t="s">
        <v>1887</v>
      </c>
      <c r="E354" s="566" t="s">
        <v>68</v>
      </c>
      <c r="F354" s="567">
        <v>42812</v>
      </c>
      <c r="G354" s="568" t="s">
        <v>1892</v>
      </c>
      <c r="H354" s="199">
        <v>10</v>
      </c>
      <c r="I354" s="340" t="s">
        <v>342</v>
      </c>
      <c r="J354" s="340"/>
      <c r="K354" s="340"/>
      <c r="L354" s="340"/>
      <c r="M354" s="118"/>
      <c r="N354" s="372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</row>
    <row r="355" spans="1:25" ht="11.25" customHeight="1">
      <c r="A355" s="199"/>
      <c r="B355" s="565">
        <v>2017</v>
      </c>
      <c r="C355" s="152"/>
      <c r="D355" s="152"/>
      <c r="E355" s="566"/>
      <c r="F355" s="567"/>
      <c r="G355" s="568"/>
      <c r="H355" s="199">
        <f>SUM(H351:H354)</f>
        <v>28</v>
      </c>
      <c r="I355" s="340"/>
      <c r="J355" s="340"/>
      <c r="K355" s="340"/>
      <c r="L355" s="340"/>
      <c r="M355" s="118"/>
      <c r="N355" s="372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</row>
    <row r="356" spans="1:25" ht="11.25" customHeight="1">
      <c r="B356" s="84" t="s">
        <v>46</v>
      </c>
      <c r="D356" s="88" t="s">
        <v>1893</v>
      </c>
      <c r="E356" s="574"/>
      <c r="G356" s="575"/>
      <c r="H356" s="133">
        <f>H355</f>
        <v>28</v>
      </c>
      <c r="I356" s="90"/>
      <c r="M356" s="85"/>
    </row>
    <row r="357" spans="1:25" ht="11.25" customHeight="1">
      <c r="A357" s="687">
        <v>3</v>
      </c>
      <c r="B357" s="688">
        <v>2015</v>
      </c>
      <c r="C357" s="649" t="s">
        <v>91</v>
      </c>
      <c r="D357" s="689" t="s">
        <v>542</v>
      </c>
      <c r="E357" s="649" t="s">
        <v>3323</v>
      </c>
      <c r="F357" s="689">
        <v>42064</v>
      </c>
      <c r="G357" s="690" t="s">
        <v>3447</v>
      </c>
      <c r="H357" s="691">
        <v>7</v>
      </c>
      <c r="I357" s="649" t="s">
        <v>1683</v>
      </c>
      <c r="M357" s="85"/>
      <c r="N357" s="372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</row>
    <row r="358" spans="1:25" ht="11.25" customHeight="1">
      <c r="A358" s="687">
        <v>3</v>
      </c>
      <c r="B358" s="688">
        <v>2015</v>
      </c>
      <c r="C358" s="649" t="s">
        <v>91</v>
      </c>
      <c r="D358" s="689" t="s">
        <v>542</v>
      </c>
      <c r="E358" s="649" t="s">
        <v>3323</v>
      </c>
      <c r="F358" s="689">
        <v>42064</v>
      </c>
      <c r="G358" s="690" t="s">
        <v>3448</v>
      </c>
      <c r="H358" s="691">
        <v>3</v>
      </c>
      <c r="I358" s="649" t="s">
        <v>1909</v>
      </c>
      <c r="M358" s="85"/>
      <c r="N358" s="372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</row>
    <row r="359" spans="1:25" ht="11.25" customHeight="1">
      <c r="A359" s="687">
        <v>3</v>
      </c>
      <c r="B359" s="688">
        <v>2015</v>
      </c>
      <c r="C359" s="649" t="s">
        <v>91</v>
      </c>
      <c r="D359" s="689" t="s">
        <v>542</v>
      </c>
      <c r="E359" s="649" t="s">
        <v>3323</v>
      </c>
      <c r="F359" s="689">
        <v>42064</v>
      </c>
      <c r="G359" s="690" t="s">
        <v>3449</v>
      </c>
      <c r="H359" s="691">
        <v>7</v>
      </c>
      <c r="I359" s="649" t="s">
        <v>1911</v>
      </c>
      <c r="M359" s="472"/>
      <c r="N359" s="372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</row>
    <row r="360" spans="1:25" ht="11.25" customHeight="1">
      <c r="A360" s="688">
        <v>6</v>
      </c>
      <c r="B360" s="688">
        <v>2015</v>
      </c>
      <c r="C360" s="649" t="s">
        <v>91</v>
      </c>
      <c r="D360" s="649" t="s">
        <v>542</v>
      </c>
      <c r="E360" s="649" t="s">
        <v>3357</v>
      </c>
      <c r="F360" s="689">
        <v>42169</v>
      </c>
      <c r="G360" s="690" t="s">
        <v>2861</v>
      </c>
      <c r="H360" s="691">
        <v>10</v>
      </c>
      <c r="I360" s="649" t="s">
        <v>1912</v>
      </c>
      <c r="M360" s="85"/>
      <c r="N360" s="372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</row>
    <row r="361" spans="1:25" ht="11.25" customHeight="1">
      <c r="A361" s="688">
        <v>6</v>
      </c>
      <c r="B361" s="688">
        <v>2015</v>
      </c>
      <c r="C361" s="649" t="s">
        <v>91</v>
      </c>
      <c r="D361" s="649" t="s">
        <v>542</v>
      </c>
      <c r="E361" s="649" t="s">
        <v>3357</v>
      </c>
      <c r="F361" s="689">
        <v>42169</v>
      </c>
      <c r="G361" s="690" t="s">
        <v>3450</v>
      </c>
      <c r="H361" s="691">
        <v>7</v>
      </c>
      <c r="I361" s="649" t="s">
        <v>2771</v>
      </c>
      <c r="M361" s="268"/>
      <c r="N361" s="353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</row>
    <row r="362" spans="1:25" ht="11.25" customHeight="1">
      <c r="A362" s="688">
        <v>6</v>
      </c>
      <c r="B362" s="688">
        <v>2015</v>
      </c>
      <c r="C362" s="649" t="s">
        <v>91</v>
      </c>
      <c r="D362" s="649" t="s">
        <v>542</v>
      </c>
      <c r="E362" s="649" t="s">
        <v>3359</v>
      </c>
      <c r="F362" s="689">
        <v>42176</v>
      </c>
      <c r="G362" s="690" t="s">
        <v>2861</v>
      </c>
      <c r="H362" s="691">
        <v>10</v>
      </c>
      <c r="I362" s="784" t="s">
        <v>3451</v>
      </c>
      <c r="M362" s="268"/>
      <c r="N362" s="188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</row>
    <row r="363" spans="1:25" ht="11.25" customHeight="1">
      <c r="A363" s="688">
        <v>9</v>
      </c>
      <c r="B363" s="688">
        <v>2015</v>
      </c>
      <c r="C363" s="649" t="s">
        <v>91</v>
      </c>
      <c r="D363" s="649" t="s">
        <v>542</v>
      </c>
      <c r="E363" s="649" t="s">
        <v>461</v>
      </c>
      <c r="F363" s="689">
        <v>42274</v>
      </c>
      <c r="G363" s="690" t="s">
        <v>3452</v>
      </c>
      <c r="H363" s="691">
        <v>5</v>
      </c>
      <c r="I363" s="649" t="s">
        <v>273</v>
      </c>
      <c r="M363" s="268"/>
      <c r="N363" s="188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</row>
    <row r="364" spans="1:25" ht="11.25" customHeight="1">
      <c r="A364" s="688">
        <v>10</v>
      </c>
      <c r="B364" s="687">
        <v>2015</v>
      </c>
      <c r="C364" s="649" t="s">
        <v>91</v>
      </c>
      <c r="D364" s="649" t="s">
        <v>542</v>
      </c>
      <c r="E364" s="689" t="s">
        <v>3362</v>
      </c>
      <c r="F364" s="689">
        <v>42288</v>
      </c>
      <c r="G364" s="690" t="s">
        <v>3453</v>
      </c>
      <c r="H364" s="691">
        <v>7</v>
      </c>
      <c r="I364" s="353" t="s">
        <v>3031</v>
      </c>
      <c r="M364" s="85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</row>
    <row r="365" spans="1:25" ht="11.25" customHeight="1">
      <c r="A365" s="688">
        <v>10</v>
      </c>
      <c r="B365" s="687">
        <v>2015</v>
      </c>
      <c r="C365" s="649" t="s">
        <v>91</v>
      </c>
      <c r="D365" s="649" t="s">
        <v>542</v>
      </c>
      <c r="E365" s="689" t="s">
        <v>3362</v>
      </c>
      <c r="F365" s="689">
        <v>42288</v>
      </c>
      <c r="G365" s="690" t="s">
        <v>3454</v>
      </c>
      <c r="H365" s="691">
        <v>7</v>
      </c>
      <c r="I365" s="353" t="s">
        <v>2119</v>
      </c>
      <c r="M365" s="85"/>
      <c r="N365" s="353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</row>
    <row r="366" spans="1:25" ht="11.25" customHeight="1">
      <c r="A366" s="688">
        <v>10</v>
      </c>
      <c r="B366" s="687">
        <v>2015</v>
      </c>
      <c r="C366" s="649" t="s">
        <v>91</v>
      </c>
      <c r="D366" s="649" t="s">
        <v>542</v>
      </c>
      <c r="E366" s="689" t="s">
        <v>3362</v>
      </c>
      <c r="F366" s="689">
        <v>42288</v>
      </c>
      <c r="G366" s="690" t="s">
        <v>3455</v>
      </c>
      <c r="H366" s="691">
        <v>3</v>
      </c>
      <c r="I366" s="353" t="s">
        <v>1929</v>
      </c>
      <c r="M366" s="268"/>
      <c r="N366" s="197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</row>
    <row r="367" spans="1:25" ht="11.25" customHeight="1">
      <c r="A367" s="688">
        <v>10</v>
      </c>
      <c r="B367" s="687">
        <v>2015</v>
      </c>
      <c r="C367" s="649" t="s">
        <v>91</v>
      </c>
      <c r="D367" s="649" t="s">
        <v>542</v>
      </c>
      <c r="E367" s="689" t="s">
        <v>3362</v>
      </c>
      <c r="F367" s="689">
        <v>42288</v>
      </c>
      <c r="G367" s="690" t="s">
        <v>3456</v>
      </c>
      <c r="H367" s="691">
        <v>7</v>
      </c>
      <c r="I367" s="353" t="s">
        <v>2328</v>
      </c>
      <c r="M367" s="268"/>
      <c r="N367" s="372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</row>
    <row r="368" spans="1:25" ht="11.25" customHeight="1">
      <c r="A368" s="688">
        <v>10</v>
      </c>
      <c r="B368" s="687">
        <v>2015</v>
      </c>
      <c r="C368" s="649" t="s">
        <v>91</v>
      </c>
      <c r="D368" s="649" t="s">
        <v>542</v>
      </c>
      <c r="E368" s="689" t="s">
        <v>3362</v>
      </c>
      <c r="F368" s="689">
        <v>42288</v>
      </c>
      <c r="G368" s="690" t="s">
        <v>3457</v>
      </c>
      <c r="H368" s="691">
        <v>7</v>
      </c>
      <c r="I368" s="353" t="s">
        <v>3135</v>
      </c>
      <c r="M368" s="268"/>
      <c r="N368" s="188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</row>
    <row r="369" spans="1:25" ht="11.25" customHeight="1">
      <c r="A369" s="688">
        <v>10</v>
      </c>
      <c r="B369" s="687">
        <v>2015</v>
      </c>
      <c r="C369" s="649" t="s">
        <v>91</v>
      </c>
      <c r="D369" s="649" t="s">
        <v>542</v>
      </c>
      <c r="E369" s="689" t="s">
        <v>3362</v>
      </c>
      <c r="F369" s="689">
        <v>42288</v>
      </c>
      <c r="G369" s="690" t="s">
        <v>3458</v>
      </c>
      <c r="H369" s="691">
        <v>3</v>
      </c>
      <c r="I369" s="353" t="s">
        <v>3298</v>
      </c>
      <c r="M369" s="268"/>
      <c r="N369" s="372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</row>
    <row r="370" spans="1:25" ht="11.25" customHeight="1">
      <c r="A370" s="688"/>
      <c r="B370" s="687">
        <v>2015</v>
      </c>
      <c r="C370" s="649"/>
      <c r="D370" s="649"/>
      <c r="E370" s="689"/>
      <c r="F370" s="689"/>
      <c r="G370" s="690"/>
      <c r="H370" s="691">
        <f>SUM(H357:H369)</f>
        <v>83</v>
      </c>
      <c r="I370" s="353"/>
      <c r="M370" s="268"/>
      <c r="N370" s="372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</row>
    <row r="371" spans="1:25" ht="11.25" customHeight="1">
      <c r="A371" s="341">
        <v>6</v>
      </c>
      <c r="B371" s="341">
        <v>2016</v>
      </c>
      <c r="C371" s="269" t="s">
        <v>91</v>
      </c>
      <c r="D371" s="576" t="s">
        <v>542</v>
      </c>
      <c r="E371" s="269" t="s">
        <v>3357</v>
      </c>
      <c r="F371" s="576">
        <v>42533</v>
      </c>
      <c r="G371" s="266" t="s">
        <v>2849</v>
      </c>
      <c r="H371" s="341">
        <v>7</v>
      </c>
      <c r="I371" s="372" t="s">
        <v>2039</v>
      </c>
      <c r="J371" s="372"/>
      <c r="L371" s="372"/>
      <c r="M371" s="268"/>
      <c r="N371" s="353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</row>
    <row r="372" spans="1:25" ht="11.25" customHeight="1">
      <c r="A372" s="341">
        <v>6</v>
      </c>
      <c r="B372" s="341">
        <v>2016</v>
      </c>
      <c r="C372" s="269" t="s">
        <v>91</v>
      </c>
      <c r="D372" s="576" t="s">
        <v>542</v>
      </c>
      <c r="E372" s="269" t="s">
        <v>3357</v>
      </c>
      <c r="F372" s="576">
        <v>42533</v>
      </c>
      <c r="G372" s="266" t="s">
        <v>2850</v>
      </c>
      <c r="H372" s="341">
        <v>10</v>
      </c>
      <c r="I372" s="372" t="s">
        <v>2851</v>
      </c>
      <c r="J372" s="372"/>
      <c r="L372" s="372"/>
      <c r="M372" s="268"/>
      <c r="N372" s="353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</row>
    <row r="373" spans="1:25" ht="11.25" customHeight="1">
      <c r="A373" s="341">
        <v>6</v>
      </c>
      <c r="B373" s="341">
        <v>2016</v>
      </c>
      <c r="C373" s="269" t="s">
        <v>91</v>
      </c>
      <c r="D373" s="576" t="s">
        <v>542</v>
      </c>
      <c r="E373" s="269" t="s">
        <v>3357</v>
      </c>
      <c r="F373" s="576">
        <v>42533</v>
      </c>
      <c r="G373" s="266" t="s">
        <v>2852</v>
      </c>
      <c r="H373" s="341">
        <v>7</v>
      </c>
      <c r="I373" s="372" t="s">
        <v>2853</v>
      </c>
      <c r="J373" s="372"/>
      <c r="L373" s="372"/>
      <c r="M373" s="472"/>
      <c r="N373" s="188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</row>
    <row r="374" spans="1:25" ht="11.25" customHeight="1">
      <c r="A374" s="341">
        <v>6</v>
      </c>
      <c r="B374" s="341">
        <v>2016</v>
      </c>
      <c r="C374" s="269" t="s">
        <v>91</v>
      </c>
      <c r="D374" s="576" t="s">
        <v>542</v>
      </c>
      <c r="E374" s="269" t="s">
        <v>3357</v>
      </c>
      <c r="F374" s="576">
        <v>42533</v>
      </c>
      <c r="G374" s="266" t="s">
        <v>2854</v>
      </c>
      <c r="H374" s="341">
        <v>10</v>
      </c>
      <c r="I374" s="372" t="s">
        <v>2855</v>
      </c>
      <c r="J374" s="372"/>
      <c r="L374" s="372"/>
      <c r="M374" s="268"/>
      <c r="N374" s="372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</row>
    <row r="375" spans="1:25" ht="11.25" customHeight="1">
      <c r="A375" s="341">
        <v>6</v>
      </c>
      <c r="B375" s="341">
        <v>2016</v>
      </c>
      <c r="C375" s="269" t="s">
        <v>91</v>
      </c>
      <c r="D375" s="576" t="s">
        <v>542</v>
      </c>
      <c r="E375" s="269" t="s">
        <v>3357</v>
      </c>
      <c r="F375" s="576">
        <v>42533</v>
      </c>
      <c r="G375" s="266" t="s">
        <v>2856</v>
      </c>
      <c r="H375" s="341">
        <v>3</v>
      </c>
      <c r="I375" s="372" t="s">
        <v>2857</v>
      </c>
      <c r="J375" s="372"/>
      <c r="L375" s="372"/>
      <c r="M375" s="268"/>
      <c r="N375" s="372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</row>
    <row r="376" spans="1:25" ht="11.25" customHeight="1">
      <c r="A376" s="341">
        <v>6</v>
      </c>
      <c r="B376" s="341">
        <v>2016</v>
      </c>
      <c r="C376" s="269" t="s">
        <v>91</v>
      </c>
      <c r="D376" s="576" t="s">
        <v>542</v>
      </c>
      <c r="E376" s="269" t="s">
        <v>2702</v>
      </c>
      <c r="F376" s="576">
        <v>42540</v>
      </c>
      <c r="G376" s="266" t="s">
        <v>2854</v>
      </c>
      <c r="H376" s="341">
        <v>15</v>
      </c>
      <c r="I376" s="372" t="s">
        <v>2858</v>
      </c>
      <c r="J376" s="372"/>
      <c r="L376" s="372"/>
      <c r="M376" s="268"/>
      <c r="N376" s="372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</row>
    <row r="377" spans="1:25" ht="11.25" customHeight="1">
      <c r="A377" s="341">
        <v>3</v>
      </c>
      <c r="B377" s="613">
        <v>2016</v>
      </c>
      <c r="C377" s="269" t="s">
        <v>91</v>
      </c>
      <c r="D377" s="269" t="s">
        <v>542</v>
      </c>
      <c r="E377" s="576" t="s">
        <v>3323</v>
      </c>
      <c r="F377" s="576">
        <v>42435</v>
      </c>
      <c r="G377" s="266" t="s">
        <v>2859</v>
      </c>
      <c r="H377" s="277">
        <v>3</v>
      </c>
      <c r="I377" s="372" t="s">
        <v>361</v>
      </c>
      <c r="J377" s="372"/>
      <c r="L377" s="372"/>
      <c r="M377" s="472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</row>
    <row r="378" spans="1:25" ht="11.25" customHeight="1">
      <c r="A378" s="341">
        <v>3</v>
      </c>
      <c r="B378" s="341">
        <v>2016</v>
      </c>
      <c r="C378" s="269" t="s">
        <v>91</v>
      </c>
      <c r="D378" s="269" t="s">
        <v>542</v>
      </c>
      <c r="E378" s="269" t="s">
        <v>3323</v>
      </c>
      <c r="F378" s="576">
        <v>42435</v>
      </c>
      <c r="G378" s="266" t="s">
        <v>2860</v>
      </c>
      <c r="H378" s="277">
        <v>10</v>
      </c>
      <c r="I378" s="372" t="s">
        <v>1905</v>
      </c>
      <c r="J378" s="372"/>
      <c r="L378" s="372"/>
      <c r="M378" s="85"/>
      <c r="N378" s="115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</row>
    <row r="379" spans="1:25" ht="11.25" customHeight="1">
      <c r="A379" s="341">
        <v>3</v>
      </c>
      <c r="B379" s="341">
        <v>2016</v>
      </c>
      <c r="C379" s="269" t="s">
        <v>91</v>
      </c>
      <c r="D379" s="269" t="s">
        <v>542</v>
      </c>
      <c r="E379" s="269" t="s">
        <v>3323</v>
      </c>
      <c r="F379" s="576">
        <v>42435</v>
      </c>
      <c r="G379" s="266" t="s">
        <v>2861</v>
      </c>
      <c r="H379" s="277">
        <v>7</v>
      </c>
      <c r="I379" s="372" t="s">
        <v>1907</v>
      </c>
      <c r="J379" s="372"/>
      <c r="L379" s="372"/>
      <c r="M379" s="85"/>
      <c r="N379" s="372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</row>
    <row r="380" spans="1:25" ht="11.25" customHeight="1">
      <c r="A380" s="341"/>
      <c r="B380" s="341">
        <v>2016</v>
      </c>
      <c r="C380" s="269"/>
      <c r="D380" s="269"/>
      <c r="E380" s="269"/>
      <c r="F380" s="576"/>
      <c r="G380" s="266"/>
      <c r="H380" s="277">
        <f>SUM(H371:H379)</f>
        <v>72</v>
      </c>
      <c r="I380" s="372"/>
      <c r="J380" s="372"/>
      <c r="L380" s="372"/>
      <c r="M380" s="85"/>
      <c r="N380" s="372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</row>
    <row r="381" spans="1:25" ht="11.25" customHeight="1">
      <c r="A381" s="199">
        <v>9</v>
      </c>
      <c r="B381" s="199">
        <v>2017</v>
      </c>
      <c r="C381" s="152" t="s">
        <v>91</v>
      </c>
      <c r="D381" s="583" t="s">
        <v>542</v>
      </c>
      <c r="E381" s="116" t="s">
        <v>3362</v>
      </c>
      <c r="F381" s="567">
        <v>42988</v>
      </c>
      <c r="G381" s="152" t="s">
        <v>1894</v>
      </c>
      <c r="H381" s="199">
        <v>7</v>
      </c>
      <c r="I381" s="340" t="s">
        <v>1895</v>
      </c>
      <c r="J381" s="340"/>
      <c r="M381" s="783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</row>
    <row r="382" spans="1:25" ht="11.25" customHeight="1">
      <c r="A382" s="199">
        <v>9</v>
      </c>
      <c r="B382" s="199">
        <v>2017</v>
      </c>
      <c r="C382" s="152" t="s">
        <v>91</v>
      </c>
      <c r="D382" s="583" t="s">
        <v>542</v>
      </c>
      <c r="E382" s="116" t="s">
        <v>3362</v>
      </c>
      <c r="F382" s="567">
        <v>42988</v>
      </c>
      <c r="G382" s="152" t="s">
        <v>1896</v>
      </c>
      <c r="H382" s="199">
        <v>3</v>
      </c>
      <c r="I382" s="340" t="s">
        <v>1897</v>
      </c>
      <c r="J382" s="340"/>
      <c r="M382" s="783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</row>
    <row r="383" spans="1:25" ht="11.25" customHeight="1">
      <c r="A383" s="199">
        <v>9</v>
      </c>
      <c r="B383" s="199">
        <v>2017</v>
      </c>
      <c r="C383" s="152" t="s">
        <v>91</v>
      </c>
      <c r="D383" s="583" t="s">
        <v>542</v>
      </c>
      <c r="E383" s="116" t="s">
        <v>3362</v>
      </c>
      <c r="F383" s="567">
        <v>42988</v>
      </c>
      <c r="G383" s="152" t="s">
        <v>1898</v>
      </c>
      <c r="H383" s="199">
        <v>3</v>
      </c>
      <c r="I383" s="340" t="s">
        <v>1899</v>
      </c>
      <c r="J383" s="340"/>
      <c r="M383" s="783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</row>
    <row r="384" spans="1:25" ht="11.25" customHeight="1">
      <c r="A384" s="199">
        <v>3</v>
      </c>
      <c r="B384" s="565">
        <v>2017</v>
      </c>
      <c r="C384" s="152" t="s">
        <v>91</v>
      </c>
      <c r="D384" s="152" t="s">
        <v>542</v>
      </c>
      <c r="E384" s="566" t="s">
        <v>3323</v>
      </c>
      <c r="F384" s="567">
        <v>42799</v>
      </c>
      <c r="G384" s="568" t="s">
        <v>1900</v>
      </c>
      <c r="H384" s="199">
        <v>10</v>
      </c>
      <c r="I384" s="340" t="s">
        <v>1901</v>
      </c>
      <c r="J384" s="340"/>
      <c r="K384" s="340"/>
      <c r="L384" s="340"/>
      <c r="M384" s="118"/>
      <c r="N384" s="197"/>
      <c r="O384" s="340"/>
      <c r="P384" s="340"/>
      <c r="Q384" s="472"/>
      <c r="R384" s="472"/>
      <c r="S384" s="472"/>
      <c r="T384" s="472"/>
      <c r="U384" s="472"/>
      <c r="V384" s="472"/>
      <c r="W384" s="472"/>
      <c r="X384" s="472"/>
      <c r="Y384" s="472"/>
    </row>
    <row r="385" spans="1:25" ht="11.25" customHeight="1">
      <c r="A385" s="199">
        <v>3</v>
      </c>
      <c r="B385" s="565">
        <v>2017</v>
      </c>
      <c r="C385" s="152" t="s">
        <v>91</v>
      </c>
      <c r="D385" s="152" t="s">
        <v>542</v>
      </c>
      <c r="E385" s="566" t="s">
        <v>3323</v>
      </c>
      <c r="F385" s="567">
        <v>42799</v>
      </c>
      <c r="G385" s="568" t="s">
        <v>1902</v>
      </c>
      <c r="H385" s="199">
        <v>3</v>
      </c>
      <c r="I385" s="340" t="s">
        <v>1903</v>
      </c>
      <c r="J385" s="340"/>
      <c r="K385" s="340"/>
      <c r="L385" s="340"/>
      <c r="M385" s="118"/>
      <c r="N385" s="353"/>
      <c r="O385" s="472"/>
      <c r="P385" s="472"/>
      <c r="Q385" s="340"/>
      <c r="R385" s="340"/>
      <c r="S385" s="340"/>
      <c r="T385" s="340"/>
      <c r="U385" s="340"/>
      <c r="V385" s="340"/>
      <c r="W385" s="340"/>
      <c r="X385" s="340"/>
      <c r="Y385" s="340"/>
    </row>
    <row r="386" spans="1:25" ht="11.25" customHeight="1">
      <c r="A386" s="199">
        <v>3</v>
      </c>
      <c r="B386" s="565">
        <v>2017</v>
      </c>
      <c r="C386" s="152" t="s">
        <v>91</v>
      </c>
      <c r="D386" s="152" t="s">
        <v>542</v>
      </c>
      <c r="E386" s="566" t="s">
        <v>3323</v>
      </c>
      <c r="F386" s="567">
        <v>42799</v>
      </c>
      <c r="G386" s="568" t="s">
        <v>1904</v>
      </c>
      <c r="H386" s="199">
        <v>10</v>
      </c>
      <c r="I386" s="340" t="s">
        <v>1905</v>
      </c>
      <c r="J386" s="340"/>
      <c r="K386" s="340"/>
      <c r="L386" s="340"/>
      <c r="M386" s="118"/>
      <c r="N386" s="372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</row>
    <row r="387" spans="1:25" ht="11.25" customHeight="1">
      <c r="A387" s="199">
        <v>3</v>
      </c>
      <c r="B387" s="565">
        <v>2017</v>
      </c>
      <c r="C387" s="152" t="s">
        <v>91</v>
      </c>
      <c r="D387" s="152" t="s">
        <v>542</v>
      </c>
      <c r="E387" s="566" t="s">
        <v>3323</v>
      </c>
      <c r="F387" s="567">
        <v>42799</v>
      </c>
      <c r="G387" s="568" t="s">
        <v>1906</v>
      </c>
      <c r="H387" s="199">
        <v>7</v>
      </c>
      <c r="I387" s="340" t="s">
        <v>1907</v>
      </c>
      <c r="J387" s="340"/>
      <c r="K387" s="340"/>
      <c r="L387" s="340"/>
      <c r="M387" s="118"/>
      <c r="N387" s="372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</row>
    <row r="388" spans="1:25" ht="11.25" customHeight="1">
      <c r="A388" s="199">
        <v>3</v>
      </c>
      <c r="B388" s="565">
        <v>2017</v>
      </c>
      <c r="C388" s="152" t="s">
        <v>91</v>
      </c>
      <c r="D388" s="152" t="s">
        <v>542</v>
      </c>
      <c r="E388" s="566" t="s">
        <v>3323</v>
      </c>
      <c r="F388" s="567">
        <v>42799</v>
      </c>
      <c r="G388" s="568" t="s">
        <v>1908</v>
      </c>
      <c r="H388" s="199">
        <v>3</v>
      </c>
      <c r="I388" s="340" t="s">
        <v>1909</v>
      </c>
      <c r="J388" s="340"/>
      <c r="K388" s="340"/>
      <c r="L388" s="340"/>
      <c r="M388" s="118"/>
      <c r="N388" s="353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</row>
    <row r="389" spans="1:25" ht="11.25" customHeight="1">
      <c r="A389" s="199">
        <v>3</v>
      </c>
      <c r="B389" s="565">
        <v>2017</v>
      </c>
      <c r="C389" s="152" t="s">
        <v>91</v>
      </c>
      <c r="D389" s="152" t="s">
        <v>542</v>
      </c>
      <c r="E389" s="566" t="s">
        <v>3323</v>
      </c>
      <c r="F389" s="567">
        <v>42799</v>
      </c>
      <c r="G389" s="568" t="s">
        <v>1910</v>
      </c>
      <c r="H389" s="199">
        <v>7</v>
      </c>
      <c r="I389" s="340" t="s">
        <v>1911</v>
      </c>
      <c r="J389" s="340"/>
      <c r="K389" s="340"/>
      <c r="L389" s="340"/>
      <c r="M389" s="118"/>
      <c r="N389" s="372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</row>
    <row r="390" spans="1:25" ht="11.25" customHeight="1">
      <c r="A390" s="565">
        <v>5</v>
      </c>
      <c r="B390" s="199">
        <v>2017</v>
      </c>
      <c r="C390" s="152" t="s">
        <v>91</v>
      </c>
      <c r="D390" s="583" t="s">
        <v>542</v>
      </c>
      <c r="E390" s="116" t="s">
        <v>3357</v>
      </c>
      <c r="F390" s="567">
        <v>42876</v>
      </c>
      <c r="G390" s="152" t="s">
        <v>545</v>
      </c>
      <c r="H390" s="199">
        <v>10</v>
      </c>
      <c r="I390" s="340" t="s">
        <v>1912</v>
      </c>
      <c r="J390" s="340"/>
      <c r="M390" s="118"/>
      <c r="N390" s="372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</row>
    <row r="391" spans="1:25" ht="11.25" customHeight="1">
      <c r="A391" s="565">
        <v>5</v>
      </c>
      <c r="B391" s="199">
        <v>2017</v>
      </c>
      <c r="C391" s="152" t="s">
        <v>91</v>
      </c>
      <c r="D391" s="583" t="s">
        <v>542</v>
      </c>
      <c r="E391" s="116" t="s">
        <v>3357</v>
      </c>
      <c r="F391" s="567">
        <v>42876</v>
      </c>
      <c r="G391" s="152" t="s">
        <v>1913</v>
      </c>
      <c r="H391" s="199">
        <v>7</v>
      </c>
      <c r="I391" s="340" t="s">
        <v>1914</v>
      </c>
      <c r="J391" s="340"/>
      <c r="M391" s="118"/>
      <c r="N391" s="188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</row>
    <row r="392" spans="1:25" ht="11.25" customHeight="1">
      <c r="A392" s="565"/>
      <c r="B392" s="199">
        <v>2017</v>
      </c>
      <c r="C392" s="152"/>
      <c r="D392" s="583"/>
      <c r="E392" s="116"/>
      <c r="F392" s="567"/>
      <c r="G392" s="152"/>
      <c r="H392" s="199">
        <f>SUM(H381:H391)</f>
        <v>70</v>
      </c>
      <c r="I392" s="340"/>
      <c r="J392" s="340"/>
      <c r="M392" s="118"/>
      <c r="N392" s="188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</row>
    <row r="393" spans="1:25" ht="11.25" customHeight="1">
      <c r="A393" s="84"/>
      <c r="B393" s="133" t="s">
        <v>46</v>
      </c>
      <c r="D393" s="586" t="s">
        <v>573</v>
      </c>
      <c r="E393" s="73"/>
      <c r="G393" s="88"/>
      <c r="H393" s="133">
        <f>H370+H380+H392</f>
        <v>225</v>
      </c>
      <c r="I393" s="90"/>
      <c r="M393" s="85"/>
    </row>
    <row r="394" spans="1:25" ht="11.25" customHeight="1">
      <c r="A394" s="688">
        <v>11</v>
      </c>
      <c r="B394" s="687">
        <v>2015</v>
      </c>
      <c r="C394" s="649" t="s">
        <v>164</v>
      </c>
      <c r="D394" s="649" t="s">
        <v>3347</v>
      </c>
      <c r="E394" s="689" t="s">
        <v>500</v>
      </c>
      <c r="F394" s="689">
        <v>42322</v>
      </c>
      <c r="G394" s="690" t="s">
        <v>3459</v>
      </c>
      <c r="H394" s="691">
        <v>10</v>
      </c>
      <c r="I394" s="353" t="s">
        <v>626</v>
      </c>
      <c r="M394" s="268"/>
      <c r="N394" s="197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</row>
    <row r="395" spans="1:25" ht="11.25" customHeight="1">
      <c r="A395" s="688"/>
      <c r="B395" s="687">
        <v>2015</v>
      </c>
      <c r="C395" s="649"/>
      <c r="D395" s="649"/>
      <c r="E395" s="689"/>
      <c r="F395" s="689"/>
      <c r="G395" s="690"/>
      <c r="H395" s="691">
        <f>SUM(H394)</f>
        <v>10</v>
      </c>
      <c r="I395" s="353"/>
      <c r="M395" s="268"/>
      <c r="N395" s="197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</row>
    <row r="396" spans="1:25" ht="13.5" customHeight="1">
      <c r="B396" s="84" t="s">
        <v>46</v>
      </c>
      <c r="D396" s="88" t="s">
        <v>3460</v>
      </c>
      <c r="E396" s="86"/>
      <c r="G396" s="73"/>
      <c r="H396" s="87">
        <f>SUM(H394)</f>
        <v>10</v>
      </c>
      <c r="I396" s="90"/>
      <c r="M396" s="85"/>
    </row>
    <row r="397" spans="1:25" ht="11.25" customHeight="1">
      <c r="A397" s="341">
        <v>3</v>
      </c>
      <c r="B397" s="341">
        <v>2016</v>
      </c>
      <c r="C397" s="269" t="s">
        <v>91</v>
      </c>
      <c r="D397" s="269" t="s">
        <v>178</v>
      </c>
      <c r="E397" s="269" t="s">
        <v>3323</v>
      </c>
      <c r="F397" s="576">
        <v>42435</v>
      </c>
      <c r="G397" s="266" t="s">
        <v>2863</v>
      </c>
      <c r="H397" s="277">
        <v>3</v>
      </c>
      <c r="I397" s="372" t="s">
        <v>1064</v>
      </c>
      <c r="J397" s="372"/>
      <c r="L397" s="372"/>
      <c r="M397" s="268"/>
      <c r="N397" s="353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</row>
    <row r="398" spans="1:25" ht="11.25" customHeight="1">
      <c r="A398" s="341">
        <v>3</v>
      </c>
      <c r="B398" s="341">
        <v>2016</v>
      </c>
      <c r="C398" s="269" t="s">
        <v>91</v>
      </c>
      <c r="D398" s="269" t="s">
        <v>178</v>
      </c>
      <c r="E398" s="269" t="s">
        <v>3323</v>
      </c>
      <c r="F398" s="576">
        <v>42435</v>
      </c>
      <c r="G398" s="266" t="s">
        <v>2864</v>
      </c>
      <c r="H398" s="277">
        <v>3</v>
      </c>
      <c r="I398" s="372" t="s">
        <v>1909</v>
      </c>
      <c r="J398" s="372"/>
      <c r="L398" s="372"/>
      <c r="M398" s="85"/>
      <c r="N398" s="197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</row>
    <row r="399" spans="1:25" ht="11.25" customHeight="1">
      <c r="A399" s="341">
        <v>3</v>
      </c>
      <c r="B399" s="613">
        <v>2016</v>
      </c>
      <c r="C399" s="269" t="s">
        <v>91</v>
      </c>
      <c r="D399" s="269" t="s">
        <v>178</v>
      </c>
      <c r="E399" s="576" t="s">
        <v>3323</v>
      </c>
      <c r="F399" s="576">
        <v>42435</v>
      </c>
      <c r="G399" s="266" t="s">
        <v>2865</v>
      </c>
      <c r="H399" s="277">
        <v>7</v>
      </c>
      <c r="I399" s="372" t="s">
        <v>1039</v>
      </c>
      <c r="J399" s="372"/>
      <c r="L399" s="372"/>
      <c r="M399" s="85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</row>
    <row r="400" spans="1:25" ht="11.25" customHeight="1">
      <c r="A400" s="341">
        <v>9</v>
      </c>
      <c r="B400" s="613">
        <v>2016</v>
      </c>
      <c r="C400" s="269" t="s">
        <v>91</v>
      </c>
      <c r="D400" s="269" t="s">
        <v>178</v>
      </c>
      <c r="E400" s="576" t="s">
        <v>461</v>
      </c>
      <c r="F400" s="576">
        <v>42638</v>
      </c>
      <c r="G400" s="266" t="s">
        <v>2866</v>
      </c>
      <c r="H400" s="277">
        <v>5</v>
      </c>
      <c r="I400" s="372" t="s">
        <v>273</v>
      </c>
      <c r="J400" s="372"/>
      <c r="L400" s="372"/>
      <c r="M400" s="85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</row>
    <row r="401" spans="1:25" ht="11.25" customHeight="1">
      <c r="A401" s="341">
        <v>10</v>
      </c>
      <c r="B401" s="613">
        <v>2016</v>
      </c>
      <c r="C401" s="269" t="s">
        <v>91</v>
      </c>
      <c r="D401" s="269" t="s">
        <v>178</v>
      </c>
      <c r="E401" s="576" t="s">
        <v>3362</v>
      </c>
      <c r="F401" s="576">
        <v>42652</v>
      </c>
      <c r="G401" s="614" t="s">
        <v>2867</v>
      </c>
      <c r="H401" s="341">
        <v>10</v>
      </c>
      <c r="I401" s="372" t="s">
        <v>2868</v>
      </c>
      <c r="J401" s="372"/>
      <c r="L401" s="372"/>
      <c r="M401" s="85"/>
      <c r="N401" s="188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</row>
    <row r="402" spans="1:25" ht="11.25" customHeight="1">
      <c r="A402" s="341"/>
      <c r="B402" s="613">
        <v>2016</v>
      </c>
      <c r="C402" s="269"/>
      <c r="D402" s="269"/>
      <c r="E402" s="576"/>
      <c r="F402" s="576"/>
      <c r="G402" s="614"/>
      <c r="H402" s="341">
        <f>SUM(H397:H401)</f>
        <v>28</v>
      </c>
      <c r="I402" s="372"/>
      <c r="J402" s="372"/>
      <c r="L402" s="372"/>
      <c r="M402" s="85"/>
      <c r="N402" s="188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</row>
    <row r="403" spans="1:25" ht="11.25" customHeight="1">
      <c r="A403" s="199">
        <v>9</v>
      </c>
      <c r="B403" s="199">
        <v>2017</v>
      </c>
      <c r="C403" s="152" t="s">
        <v>91</v>
      </c>
      <c r="D403" s="583" t="s">
        <v>178</v>
      </c>
      <c r="E403" s="116" t="s">
        <v>3362</v>
      </c>
      <c r="F403" s="567">
        <v>42988</v>
      </c>
      <c r="G403" s="152" t="s">
        <v>1928</v>
      </c>
      <c r="H403" s="199">
        <v>3</v>
      </c>
      <c r="I403" s="340" t="s">
        <v>1929</v>
      </c>
      <c r="J403" s="340"/>
      <c r="M403" s="783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</row>
    <row r="404" spans="1:25" ht="11.25" customHeight="1">
      <c r="A404" s="199"/>
      <c r="B404" s="199">
        <v>2017</v>
      </c>
      <c r="C404" s="152"/>
      <c r="D404" s="583"/>
      <c r="E404" s="116"/>
      <c r="F404" s="567"/>
      <c r="G404" s="152"/>
      <c r="H404" s="199">
        <f>SUM(H403)</f>
        <v>3</v>
      </c>
      <c r="I404" s="340"/>
      <c r="J404" s="340"/>
      <c r="M404" s="783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</row>
    <row r="405" spans="1:25" ht="11.25" customHeight="1">
      <c r="B405" s="133" t="s">
        <v>46</v>
      </c>
      <c r="D405" s="586" t="s">
        <v>584</v>
      </c>
      <c r="E405" s="73"/>
      <c r="G405" s="88"/>
      <c r="H405" s="133">
        <f>H402+H404</f>
        <v>31</v>
      </c>
      <c r="I405" s="90"/>
      <c r="M405" s="85"/>
    </row>
    <row r="406" spans="1:25" ht="11.25" customHeight="1">
      <c r="A406" s="341">
        <v>3</v>
      </c>
      <c r="B406" s="341">
        <v>2016</v>
      </c>
      <c r="C406" s="269" t="s">
        <v>164</v>
      </c>
      <c r="D406" s="269" t="s">
        <v>166</v>
      </c>
      <c r="E406" s="269" t="s">
        <v>3323</v>
      </c>
      <c r="F406" s="576">
        <v>42435</v>
      </c>
      <c r="G406" s="266" t="s">
        <v>2870</v>
      </c>
      <c r="H406" s="277">
        <v>3</v>
      </c>
      <c r="I406" s="372" t="s">
        <v>1494</v>
      </c>
      <c r="J406" s="372"/>
      <c r="L406" s="372"/>
      <c r="M406" s="85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</row>
    <row r="407" spans="1:25" ht="11.25" customHeight="1">
      <c r="A407" s="341">
        <v>3</v>
      </c>
      <c r="B407" s="613">
        <v>2016</v>
      </c>
      <c r="C407" s="269" t="s">
        <v>164</v>
      </c>
      <c r="D407" s="269" t="s">
        <v>166</v>
      </c>
      <c r="E407" s="576" t="s">
        <v>3323</v>
      </c>
      <c r="F407" s="576">
        <v>42435</v>
      </c>
      <c r="G407" s="266" t="s">
        <v>2871</v>
      </c>
      <c r="H407" s="277">
        <v>7</v>
      </c>
      <c r="I407" s="372" t="s">
        <v>1911</v>
      </c>
      <c r="J407" s="372"/>
      <c r="L407" s="372"/>
      <c r="M407" s="268"/>
      <c r="N407" s="197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</row>
    <row r="408" spans="1:25" ht="11.25" customHeight="1">
      <c r="A408" s="341">
        <v>3</v>
      </c>
      <c r="B408" s="613">
        <v>2016</v>
      </c>
      <c r="C408" s="269" t="s">
        <v>164</v>
      </c>
      <c r="D408" s="269" t="s">
        <v>166</v>
      </c>
      <c r="E408" s="576" t="s">
        <v>3323</v>
      </c>
      <c r="F408" s="576">
        <v>42435</v>
      </c>
      <c r="G408" s="266" t="s">
        <v>2872</v>
      </c>
      <c r="H408" s="277">
        <v>3</v>
      </c>
      <c r="I408" s="372" t="s">
        <v>960</v>
      </c>
      <c r="J408" s="372"/>
      <c r="L408" s="372"/>
      <c r="M408" s="268"/>
      <c r="N408" s="188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</row>
    <row r="409" spans="1:25" ht="11.25" customHeight="1">
      <c r="A409" s="341">
        <v>10</v>
      </c>
      <c r="B409" s="613">
        <v>2016</v>
      </c>
      <c r="C409" s="269" t="s">
        <v>164</v>
      </c>
      <c r="D409" s="269" t="s">
        <v>166</v>
      </c>
      <c r="E409" s="576" t="s">
        <v>3362</v>
      </c>
      <c r="F409" s="576">
        <v>42652</v>
      </c>
      <c r="G409" s="614" t="s">
        <v>2873</v>
      </c>
      <c r="H409" s="341">
        <v>3</v>
      </c>
      <c r="I409" s="372" t="s">
        <v>2420</v>
      </c>
      <c r="J409" s="372"/>
      <c r="L409" s="372"/>
      <c r="M409" s="85"/>
      <c r="N409" s="353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</row>
    <row r="410" spans="1:25" ht="11.25" customHeight="1">
      <c r="A410" s="341"/>
      <c r="B410" s="613">
        <v>2016</v>
      </c>
      <c r="C410" s="269"/>
      <c r="D410" s="269"/>
      <c r="E410" s="576"/>
      <c r="F410" s="576"/>
      <c r="G410" s="614"/>
      <c r="H410" s="341">
        <f>SUM(H406:H409)</f>
        <v>16</v>
      </c>
      <c r="I410" s="372"/>
      <c r="J410" s="372"/>
      <c r="L410" s="372"/>
      <c r="M410" s="85"/>
      <c r="N410" s="353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</row>
    <row r="411" spans="1:25" ht="11.25" customHeight="1">
      <c r="A411" s="199">
        <v>4</v>
      </c>
      <c r="B411" s="565">
        <v>2017</v>
      </c>
      <c r="C411" s="152" t="s">
        <v>164</v>
      </c>
      <c r="D411" s="152" t="s">
        <v>166</v>
      </c>
      <c r="E411" s="567" t="s">
        <v>86</v>
      </c>
      <c r="F411" s="567">
        <v>42847</v>
      </c>
      <c r="G411" s="568" t="s">
        <v>1933</v>
      </c>
      <c r="H411" s="199">
        <v>5</v>
      </c>
      <c r="I411" s="340" t="s">
        <v>354</v>
      </c>
      <c r="J411" s="340"/>
      <c r="K411" s="340"/>
      <c r="L411" s="340"/>
      <c r="M411" s="118"/>
      <c r="N411" s="353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</row>
    <row r="412" spans="1:25" ht="11.25" customHeight="1">
      <c r="A412" s="199"/>
      <c r="B412" s="565">
        <v>2017</v>
      </c>
      <c r="C412" s="152"/>
      <c r="D412" s="152"/>
      <c r="E412" s="567"/>
      <c r="F412" s="567"/>
      <c r="G412" s="568"/>
      <c r="H412" s="199">
        <f>SUM(H411)</f>
        <v>5</v>
      </c>
      <c r="I412" s="340"/>
      <c r="J412" s="340"/>
      <c r="K412" s="340"/>
      <c r="L412" s="340"/>
      <c r="M412" s="118"/>
      <c r="N412" s="353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</row>
    <row r="413" spans="1:25" ht="11.25" customHeight="1">
      <c r="B413" s="84" t="s">
        <v>46</v>
      </c>
      <c r="D413" s="88" t="s">
        <v>595</v>
      </c>
      <c r="E413" s="86"/>
      <c r="G413" s="575"/>
      <c r="H413" s="133">
        <f>H405+H412</f>
        <v>36</v>
      </c>
      <c r="I413" s="90"/>
      <c r="M413" s="85"/>
    </row>
    <row r="414" spans="1:25" ht="11.25" customHeight="1">
      <c r="A414" s="688">
        <v>6</v>
      </c>
      <c r="B414" s="688">
        <v>2015</v>
      </c>
      <c r="C414" s="649" t="s">
        <v>164</v>
      </c>
      <c r="D414" s="649" t="s">
        <v>193</v>
      </c>
      <c r="E414" s="649" t="s">
        <v>3357</v>
      </c>
      <c r="F414" s="689">
        <v>42169</v>
      </c>
      <c r="G414" s="690" t="s">
        <v>3461</v>
      </c>
      <c r="H414" s="691">
        <v>7</v>
      </c>
      <c r="I414" s="649" t="s">
        <v>1939</v>
      </c>
      <c r="M414" s="268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</row>
    <row r="415" spans="1:25" ht="11.25" customHeight="1">
      <c r="A415" s="688">
        <v>6</v>
      </c>
      <c r="B415" s="688">
        <v>2015</v>
      </c>
      <c r="C415" s="649" t="s">
        <v>164</v>
      </c>
      <c r="D415" s="649" t="s">
        <v>193</v>
      </c>
      <c r="E415" s="649" t="s">
        <v>3357</v>
      </c>
      <c r="F415" s="689">
        <v>42169</v>
      </c>
      <c r="G415" s="690" t="s">
        <v>3462</v>
      </c>
      <c r="H415" s="691">
        <v>3</v>
      </c>
      <c r="I415" s="649" t="s">
        <v>2544</v>
      </c>
      <c r="M415" s="268"/>
      <c r="N415" s="197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</row>
    <row r="416" spans="1:25" ht="11.25" customHeight="1">
      <c r="A416" s="688">
        <v>6</v>
      </c>
      <c r="B416" s="688">
        <v>2015</v>
      </c>
      <c r="C416" s="649" t="s">
        <v>164</v>
      </c>
      <c r="D416" s="649" t="s">
        <v>193</v>
      </c>
      <c r="E416" s="649" t="s">
        <v>3359</v>
      </c>
      <c r="F416" s="689">
        <v>42176</v>
      </c>
      <c r="G416" s="690" t="s">
        <v>3461</v>
      </c>
      <c r="H416" s="691">
        <v>5</v>
      </c>
      <c r="I416" s="784" t="s">
        <v>3463</v>
      </c>
      <c r="M416" s="268"/>
      <c r="N416" s="197"/>
      <c r="O416" s="340"/>
      <c r="P416" s="340"/>
      <c r="S416" s="372"/>
      <c r="T416" s="372"/>
      <c r="U416" s="372"/>
      <c r="V416" s="372"/>
      <c r="W416" s="372"/>
      <c r="X416" s="372"/>
      <c r="Y416" s="372"/>
    </row>
    <row r="417" spans="1:25" ht="11.25" customHeight="1">
      <c r="A417" s="688"/>
      <c r="B417" s="688">
        <v>2015</v>
      </c>
      <c r="C417" s="649"/>
      <c r="D417" s="649"/>
      <c r="E417" s="649"/>
      <c r="F417" s="689"/>
      <c r="G417" s="690"/>
      <c r="H417" s="691">
        <f>SUM(H414:H416)</f>
        <v>15</v>
      </c>
      <c r="I417" s="784"/>
      <c r="M417" s="268"/>
      <c r="N417" s="197"/>
      <c r="O417" s="340"/>
      <c r="P417" s="340"/>
      <c r="S417" s="372"/>
      <c r="T417" s="372"/>
      <c r="U417" s="372"/>
      <c r="V417" s="372"/>
      <c r="W417" s="372"/>
      <c r="X417" s="372"/>
      <c r="Y417" s="372"/>
    </row>
    <row r="418" spans="1:25" ht="11.25" customHeight="1">
      <c r="A418" s="341">
        <v>10</v>
      </c>
      <c r="B418" s="613">
        <v>2016</v>
      </c>
      <c r="C418" s="269" t="s">
        <v>164</v>
      </c>
      <c r="D418" s="269" t="s">
        <v>193</v>
      </c>
      <c r="E418" s="576" t="s">
        <v>3362</v>
      </c>
      <c r="F418" s="576">
        <v>42652</v>
      </c>
      <c r="G418" s="614" t="s">
        <v>2874</v>
      </c>
      <c r="H418" s="341">
        <v>7</v>
      </c>
      <c r="I418" s="372" t="s">
        <v>2875</v>
      </c>
      <c r="J418" s="372"/>
      <c r="L418" s="372"/>
      <c r="M418" s="85"/>
      <c r="N418" s="197"/>
      <c r="Q418" s="372"/>
      <c r="R418" s="372"/>
      <c r="S418" s="353"/>
      <c r="T418" s="353"/>
      <c r="U418" s="353"/>
      <c r="V418" s="353"/>
      <c r="W418" s="353"/>
      <c r="X418" s="353"/>
      <c r="Y418" s="353"/>
    </row>
    <row r="419" spans="1:25" ht="11.25" customHeight="1">
      <c r="A419" s="341">
        <v>10</v>
      </c>
      <c r="B419" s="613">
        <v>2016</v>
      </c>
      <c r="C419" s="269" t="s">
        <v>164</v>
      </c>
      <c r="D419" s="269" t="s">
        <v>193</v>
      </c>
      <c r="E419" s="576" t="s">
        <v>3362</v>
      </c>
      <c r="F419" s="576">
        <v>42652</v>
      </c>
      <c r="G419" s="614" t="s">
        <v>2876</v>
      </c>
      <c r="H419" s="341">
        <v>7</v>
      </c>
      <c r="I419" s="372" t="s">
        <v>1895</v>
      </c>
      <c r="J419" s="372"/>
      <c r="L419" s="372"/>
      <c r="M419" s="85"/>
      <c r="N419" s="197"/>
      <c r="Q419" s="372"/>
      <c r="R419" s="372"/>
      <c r="S419" s="353"/>
      <c r="T419" s="353"/>
      <c r="U419" s="353"/>
      <c r="V419" s="353"/>
      <c r="W419" s="353"/>
      <c r="X419" s="353"/>
      <c r="Y419" s="353"/>
    </row>
    <row r="420" spans="1:25" ht="11.25" customHeight="1">
      <c r="A420" s="341"/>
      <c r="B420" s="613">
        <v>2016</v>
      </c>
      <c r="C420" s="269"/>
      <c r="D420" s="269"/>
      <c r="E420" s="576"/>
      <c r="F420" s="576"/>
      <c r="G420" s="614"/>
      <c r="H420" s="341">
        <f>SUM(H418:H419)</f>
        <v>14</v>
      </c>
      <c r="I420" s="372"/>
      <c r="J420" s="372"/>
      <c r="L420" s="372"/>
      <c r="M420" s="85"/>
      <c r="N420" s="197"/>
      <c r="Q420" s="372"/>
      <c r="R420" s="372"/>
      <c r="S420" s="353"/>
      <c r="T420" s="353"/>
      <c r="U420" s="353"/>
      <c r="V420" s="353"/>
      <c r="W420" s="353"/>
      <c r="X420" s="353"/>
      <c r="Y420" s="353"/>
    </row>
    <row r="421" spans="1:25" ht="11.25" customHeight="1">
      <c r="A421" s="565">
        <v>5</v>
      </c>
      <c r="B421" s="199">
        <v>2017</v>
      </c>
      <c r="C421" s="152" t="s">
        <v>164</v>
      </c>
      <c r="D421" s="583" t="s">
        <v>193</v>
      </c>
      <c r="E421" s="116" t="s">
        <v>3357</v>
      </c>
      <c r="F421" s="567">
        <v>42876</v>
      </c>
      <c r="G421" s="152" t="s">
        <v>1936</v>
      </c>
      <c r="H421" s="199">
        <v>10</v>
      </c>
      <c r="I421" s="340" t="s">
        <v>1937</v>
      </c>
      <c r="J421" s="340"/>
      <c r="M421" s="118"/>
      <c r="N421" s="353"/>
      <c r="Q421" s="372"/>
      <c r="R421" s="372"/>
      <c r="S421" s="372"/>
      <c r="T421" s="372"/>
      <c r="U421" s="372"/>
      <c r="V421" s="372"/>
      <c r="W421" s="372"/>
      <c r="X421" s="372"/>
      <c r="Y421" s="372"/>
    </row>
    <row r="422" spans="1:25" ht="11.25" customHeight="1">
      <c r="A422" s="565">
        <v>5</v>
      </c>
      <c r="B422" s="199">
        <v>2017</v>
      </c>
      <c r="C422" s="152" t="s">
        <v>164</v>
      </c>
      <c r="D422" s="583" t="s">
        <v>193</v>
      </c>
      <c r="E422" s="116" t="s">
        <v>3357</v>
      </c>
      <c r="F422" s="567">
        <v>42876</v>
      </c>
      <c r="G422" s="152" t="s">
        <v>1938</v>
      </c>
      <c r="H422" s="199">
        <v>7</v>
      </c>
      <c r="I422" s="340" t="s">
        <v>1939</v>
      </c>
      <c r="J422" s="340"/>
      <c r="M422" s="118"/>
      <c r="N422" s="197"/>
      <c r="O422" s="372"/>
      <c r="P422" s="372"/>
      <c r="Q422" s="197"/>
      <c r="R422" s="197"/>
      <c r="S422" s="197"/>
      <c r="T422" s="197"/>
      <c r="U422" s="197"/>
      <c r="V422" s="197"/>
      <c r="W422" s="197"/>
      <c r="X422" s="197"/>
      <c r="Y422" s="197"/>
    </row>
    <row r="423" spans="1:25" ht="11.25" customHeight="1">
      <c r="A423" s="565"/>
      <c r="B423" s="199">
        <v>2017</v>
      </c>
      <c r="C423" s="152"/>
      <c r="D423" s="583"/>
      <c r="E423" s="116"/>
      <c r="F423" s="567"/>
      <c r="G423" s="152"/>
      <c r="H423" s="199">
        <f>SUM(H421:H422)</f>
        <v>17</v>
      </c>
      <c r="I423" s="340"/>
      <c r="J423" s="340"/>
      <c r="M423" s="118"/>
      <c r="N423" s="197"/>
      <c r="O423" s="372"/>
      <c r="P423" s="372"/>
      <c r="Q423" s="197"/>
      <c r="R423" s="197"/>
      <c r="S423" s="197"/>
      <c r="T423" s="197"/>
      <c r="U423" s="197"/>
      <c r="V423" s="197"/>
      <c r="W423" s="197"/>
      <c r="X423" s="197"/>
      <c r="Y423" s="197"/>
    </row>
    <row r="424" spans="1:25" ht="11.25" customHeight="1">
      <c r="A424" s="84"/>
      <c r="B424" s="133" t="s">
        <v>46</v>
      </c>
      <c r="D424" s="586" t="s">
        <v>598</v>
      </c>
      <c r="E424" s="73"/>
      <c r="G424" s="88"/>
      <c r="H424" s="133">
        <f>H417+H420</f>
        <v>29</v>
      </c>
      <c r="I424" s="90"/>
      <c r="M424" s="85"/>
    </row>
    <row r="425" spans="1:25" ht="11.25" customHeight="1">
      <c r="A425" s="341">
        <v>6</v>
      </c>
      <c r="B425" s="341">
        <v>2016</v>
      </c>
      <c r="C425" s="269" t="s">
        <v>53</v>
      </c>
      <c r="D425" s="269" t="s">
        <v>1628</v>
      </c>
      <c r="E425" s="269" t="s">
        <v>55</v>
      </c>
      <c r="F425" s="576">
        <v>42518</v>
      </c>
      <c r="G425" s="266" t="s">
        <v>1952</v>
      </c>
      <c r="H425" s="277">
        <v>5</v>
      </c>
      <c r="I425" s="666" t="s">
        <v>435</v>
      </c>
      <c r="J425" s="372"/>
      <c r="L425" s="372"/>
      <c r="M425" s="268"/>
      <c r="N425" s="698"/>
      <c r="O425" s="372"/>
      <c r="P425" s="372"/>
      <c r="Q425" s="353"/>
      <c r="R425" s="353"/>
      <c r="S425" s="372"/>
      <c r="T425" s="372"/>
      <c r="U425" s="372"/>
      <c r="V425" s="372"/>
      <c r="W425" s="372"/>
      <c r="X425" s="372"/>
      <c r="Y425" s="372"/>
    </row>
    <row r="426" spans="1:25" ht="11.25" customHeight="1">
      <c r="A426" s="341"/>
      <c r="B426" s="341">
        <v>2016</v>
      </c>
      <c r="C426" s="269"/>
      <c r="D426" s="269"/>
      <c r="E426" s="269"/>
      <c r="F426" s="576"/>
      <c r="G426" s="266"/>
      <c r="H426" s="277">
        <f>SUM(H425)</f>
        <v>5</v>
      </c>
      <c r="I426" s="666"/>
      <c r="J426" s="372"/>
      <c r="L426" s="372"/>
      <c r="M426" s="268"/>
      <c r="N426" s="698"/>
      <c r="O426" s="372"/>
      <c r="P426" s="372"/>
      <c r="Q426" s="353"/>
      <c r="R426" s="353"/>
      <c r="S426" s="372"/>
      <c r="T426" s="372"/>
      <c r="U426" s="372"/>
      <c r="V426" s="372"/>
      <c r="W426" s="372"/>
      <c r="X426" s="372"/>
      <c r="Y426" s="372"/>
    </row>
    <row r="427" spans="1:25" ht="11.25" customHeight="1">
      <c r="A427" s="199">
        <v>10</v>
      </c>
      <c r="B427" s="199">
        <v>2017</v>
      </c>
      <c r="C427" s="152" t="s">
        <v>53</v>
      </c>
      <c r="D427" s="152" t="s">
        <v>1628</v>
      </c>
      <c r="E427" s="152" t="s">
        <v>819</v>
      </c>
      <c r="F427" s="567">
        <v>43037</v>
      </c>
      <c r="G427" s="116" t="s">
        <v>1953</v>
      </c>
      <c r="H427" s="469">
        <v>5</v>
      </c>
      <c r="I427" s="667" t="s">
        <v>435</v>
      </c>
      <c r="J427" s="340"/>
      <c r="K427" s="340"/>
      <c r="L427" s="340"/>
      <c r="M427" s="118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</row>
    <row r="428" spans="1:25" ht="11.25" customHeight="1">
      <c r="A428" s="199">
        <v>11</v>
      </c>
      <c r="B428" s="199">
        <v>2017</v>
      </c>
      <c r="C428" s="152" t="s">
        <v>53</v>
      </c>
      <c r="D428" s="152" t="s">
        <v>1628</v>
      </c>
      <c r="E428" s="152" t="s">
        <v>500</v>
      </c>
      <c r="F428" s="567">
        <v>43051</v>
      </c>
      <c r="G428" s="116" t="s">
        <v>1953</v>
      </c>
      <c r="H428" s="469">
        <v>5</v>
      </c>
      <c r="I428" s="667" t="s">
        <v>435</v>
      </c>
      <c r="J428" s="340"/>
      <c r="K428" s="340"/>
      <c r="L428" s="340"/>
      <c r="M428" s="118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</row>
    <row r="429" spans="1:25" ht="11.25" customHeight="1">
      <c r="A429" s="199"/>
      <c r="B429" s="199">
        <v>2017</v>
      </c>
      <c r="C429" s="152"/>
      <c r="D429" s="152"/>
      <c r="E429" s="152"/>
      <c r="F429" s="567"/>
      <c r="G429" s="116"/>
      <c r="H429" s="469">
        <f>SUM(H427:H428)</f>
        <v>10</v>
      </c>
      <c r="I429" s="667"/>
      <c r="J429" s="340"/>
      <c r="K429" s="340"/>
      <c r="L429" s="340"/>
      <c r="M429" s="118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</row>
    <row r="430" spans="1:25" ht="11.25" customHeight="1">
      <c r="B430" s="133" t="s">
        <v>46</v>
      </c>
      <c r="D430" s="88" t="s">
        <v>1959</v>
      </c>
      <c r="G430" s="73"/>
      <c r="H430" s="87">
        <f>H426+H429</f>
        <v>15</v>
      </c>
      <c r="I430" s="669"/>
      <c r="M430" s="85"/>
    </row>
    <row r="431" spans="1:25" ht="11.25" customHeight="1">
      <c r="A431" s="341">
        <v>2</v>
      </c>
      <c r="B431" s="341">
        <v>2016</v>
      </c>
      <c r="C431" s="269" t="s">
        <v>164</v>
      </c>
      <c r="D431" s="576" t="s">
        <v>1629</v>
      </c>
      <c r="E431" s="269" t="s">
        <v>433</v>
      </c>
      <c r="F431" s="576">
        <v>42420</v>
      </c>
      <c r="G431" s="266" t="s">
        <v>2880</v>
      </c>
      <c r="H431" s="277">
        <v>10</v>
      </c>
      <c r="I431" s="269" t="s">
        <v>626</v>
      </c>
      <c r="J431" s="372"/>
      <c r="L431" s="372"/>
      <c r="M431" s="268"/>
      <c r="N431" s="115"/>
      <c r="O431" s="197"/>
      <c r="P431" s="197"/>
      <c r="Q431" s="472"/>
      <c r="R431" s="472"/>
      <c r="S431" s="472"/>
      <c r="T431" s="472"/>
      <c r="U431" s="472"/>
      <c r="V431" s="472"/>
      <c r="W431" s="472"/>
      <c r="X431" s="472"/>
      <c r="Y431" s="472"/>
    </row>
    <row r="432" spans="1:25" ht="11.25" customHeight="1">
      <c r="A432" s="341">
        <v>5</v>
      </c>
      <c r="B432" s="341">
        <v>2016</v>
      </c>
      <c r="C432" s="269" t="s">
        <v>164</v>
      </c>
      <c r="D432" s="576" t="s">
        <v>1629</v>
      </c>
      <c r="E432" s="269" t="s">
        <v>86</v>
      </c>
      <c r="F432" s="576">
        <v>42504</v>
      </c>
      <c r="G432" s="266" t="s">
        <v>2880</v>
      </c>
      <c r="H432" s="277">
        <v>5</v>
      </c>
      <c r="I432" s="269" t="s">
        <v>352</v>
      </c>
      <c r="J432" s="372"/>
      <c r="L432" s="372"/>
      <c r="M432" s="472"/>
      <c r="N432" s="115"/>
      <c r="O432" s="353"/>
      <c r="P432" s="353"/>
      <c r="Q432" s="372"/>
      <c r="R432" s="372"/>
      <c r="S432" s="372"/>
      <c r="T432" s="372"/>
      <c r="U432" s="372"/>
      <c r="V432" s="372"/>
      <c r="W432" s="372"/>
      <c r="X432" s="372"/>
      <c r="Y432" s="372"/>
    </row>
    <row r="433" spans="1:25" ht="11.25" customHeight="1">
      <c r="A433" s="341">
        <v>5</v>
      </c>
      <c r="B433" s="341">
        <v>2016</v>
      </c>
      <c r="C433" s="269" t="s">
        <v>164</v>
      </c>
      <c r="D433" s="576" t="s">
        <v>1629</v>
      </c>
      <c r="E433" s="269" t="s">
        <v>86</v>
      </c>
      <c r="F433" s="576">
        <v>42504</v>
      </c>
      <c r="G433" s="266" t="s">
        <v>2881</v>
      </c>
      <c r="H433" s="277">
        <v>5</v>
      </c>
      <c r="I433" s="269" t="s">
        <v>354</v>
      </c>
      <c r="J433" s="372"/>
      <c r="L433" s="372"/>
      <c r="M433" s="85"/>
      <c r="O433" s="472"/>
      <c r="P433" s="472"/>
      <c r="Q433" s="372"/>
      <c r="R433" s="372"/>
      <c r="S433" s="372"/>
      <c r="T433" s="372"/>
      <c r="U433" s="372"/>
      <c r="V433" s="372"/>
      <c r="W433" s="372"/>
      <c r="X433" s="372"/>
      <c r="Y433" s="372"/>
    </row>
    <row r="434" spans="1:25" ht="11.25" customHeight="1">
      <c r="A434" s="341">
        <v>6</v>
      </c>
      <c r="B434" s="341">
        <v>2016</v>
      </c>
      <c r="C434" s="269" t="s">
        <v>164</v>
      </c>
      <c r="D434" s="576" t="s">
        <v>1629</v>
      </c>
      <c r="E434" s="269" t="s">
        <v>3357</v>
      </c>
      <c r="F434" s="576">
        <v>42533</v>
      </c>
      <c r="G434" s="266" t="s">
        <v>2882</v>
      </c>
      <c r="H434" s="341">
        <v>3</v>
      </c>
      <c r="I434" s="372" t="s">
        <v>2883</v>
      </c>
      <c r="J434" s="372"/>
      <c r="L434" s="372"/>
      <c r="M434" s="268"/>
      <c r="N434" s="372"/>
      <c r="O434" s="372"/>
      <c r="P434" s="372"/>
      <c r="Q434" s="353"/>
      <c r="R434" s="353"/>
      <c r="S434" s="197"/>
      <c r="T434" s="197"/>
      <c r="U434" s="197"/>
      <c r="V434" s="197"/>
      <c r="W434" s="197"/>
      <c r="X434" s="197"/>
      <c r="Y434" s="197"/>
    </row>
    <row r="435" spans="1:25" ht="11.25" customHeight="1">
      <c r="A435" s="341">
        <v>6</v>
      </c>
      <c r="B435" s="341">
        <v>2016</v>
      </c>
      <c r="C435" s="269" t="s">
        <v>164</v>
      </c>
      <c r="D435" s="576" t="s">
        <v>1629</v>
      </c>
      <c r="E435" s="269" t="s">
        <v>3357</v>
      </c>
      <c r="F435" s="576">
        <v>42533</v>
      </c>
      <c r="G435" s="266" t="s">
        <v>2880</v>
      </c>
      <c r="H435" s="341">
        <v>7</v>
      </c>
      <c r="I435" s="372" t="s">
        <v>2884</v>
      </c>
      <c r="J435" s="372"/>
      <c r="L435" s="372"/>
      <c r="M435" s="85"/>
      <c r="N435" s="353"/>
      <c r="O435" s="372"/>
      <c r="P435" s="372"/>
      <c r="Q435" s="372"/>
      <c r="R435" s="372"/>
      <c r="S435" s="372"/>
      <c r="T435" s="372"/>
      <c r="U435" s="372"/>
      <c r="V435" s="372"/>
      <c r="W435" s="372"/>
      <c r="X435" s="372"/>
      <c r="Y435" s="372"/>
    </row>
    <row r="436" spans="1:25" ht="11.25" customHeight="1">
      <c r="A436" s="341"/>
      <c r="B436" s="341">
        <v>2016</v>
      </c>
      <c r="C436" s="269"/>
      <c r="D436" s="576"/>
      <c r="E436" s="269"/>
      <c r="F436" s="576"/>
      <c r="G436" s="266"/>
      <c r="H436" s="341">
        <f>SUM(H431:H435)</f>
        <v>30</v>
      </c>
      <c r="I436" s="372"/>
      <c r="J436" s="372"/>
      <c r="L436" s="372"/>
      <c r="M436" s="85"/>
      <c r="N436" s="353"/>
      <c r="O436" s="372"/>
      <c r="P436" s="372"/>
      <c r="Q436" s="372"/>
      <c r="R436" s="372"/>
      <c r="S436" s="372"/>
      <c r="T436" s="372"/>
      <c r="U436" s="372"/>
      <c r="V436" s="372"/>
      <c r="W436" s="372"/>
      <c r="X436" s="372"/>
      <c r="Y436" s="372"/>
    </row>
    <row r="437" spans="1:25" ht="11.25" customHeight="1">
      <c r="B437" s="133" t="s">
        <v>46</v>
      </c>
      <c r="D437" s="86" t="s">
        <v>2885</v>
      </c>
      <c r="G437" s="73"/>
      <c r="H437" s="133">
        <f>H436</f>
        <v>30</v>
      </c>
      <c r="I437" s="90"/>
      <c r="M437" s="85"/>
    </row>
    <row r="438" spans="1:25" ht="11.25" customHeight="1">
      <c r="A438" s="688">
        <v>6</v>
      </c>
      <c r="B438" s="688">
        <v>2015</v>
      </c>
      <c r="C438" s="649" t="s">
        <v>91</v>
      </c>
      <c r="D438" s="649" t="s">
        <v>126</v>
      </c>
      <c r="E438" s="649" t="s">
        <v>3357</v>
      </c>
      <c r="F438" s="689">
        <v>42169</v>
      </c>
      <c r="G438" s="690" t="s">
        <v>3464</v>
      </c>
      <c r="H438" s="691">
        <v>7</v>
      </c>
      <c r="I438" s="649" t="s">
        <v>3465</v>
      </c>
      <c r="M438" s="268"/>
      <c r="N438" s="372"/>
      <c r="O438" s="353"/>
      <c r="P438" s="353"/>
      <c r="Q438" s="372"/>
      <c r="R438" s="372"/>
    </row>
    <row r="439" spans="1:25" ht="11.25" customHeight="1">
      <c r="A439" s="688">
        <v>6</v>
      </c>
      <c r="B439" s="688">
        <v>2015</v>
      </c>
      <c r="C439" s="649" t="s">
        <v>91</v>
      </c>
      <c r="D439" s="649" t="s">
        <v>126</v>
      </c>
      <c r="E439" s="649" t="s">
        <v>3357</v>
      </c>
      <c r="F439" s="689">
        <v>42169</v>
      </c>
      <c r="G439" s="690" t="s">
        <v>3466</v>
      </c>
      <c r="H439" s="691">
        <v>7</v>
      </c>
      <c r="I439" s="649" t="s">
        <v>1914</v>
      </c>
      <c r="M439" s="268"/>
      <c r="N439" s="197"/>
      <c r="O439" s="372"/>
      <c r="P439" s="372"/>
      <c r="Q439" s="372"/>
      <c r="R439" s="372"/>
    </row>
    <row r="440" spans="1:25" ht="11.25" customHeight="1">
      <c r="A440" s="688">
        <v>6</v>
      </c>
      <c r="B440" s="688">
        <v>2015</v>
      </c>
      <c r="C440" s="649" t="s">
        <v>91</v>
      </c>
      <c r="D440" s="649" t="s">
        <v>126</v>
      </c>
      <c r="E440" s="649" t="s">
        <v>3359</v>
      </c>
      <c r="F440" s="689">
        <v>42176</v>
      </c>
      <c r="G440" s="690" t="s">
        <v>3466</v>
      </c>
      <c r="H440" s="691">
        <v>5</v>
      </c>
      <c r="I440" s="784" t="s">
        <v>3467</v>
      </c>
      <c r="M440" s="268"/>
      <c r="N440" s="197"/>
      <c r="O440" s="372"/>
      <c r="P440" s="372"/>
      <c r="Q440" s="372"/>
      <c r="R440" s="372"/>
      <c r="S440" s="197"/>
      <c r="T440" s="197"/>
      <c r="U440" s="197"/>
      <c r="V440" s="197"/>
      <c r="W440" s="197"/>
      <c r="X440" s="197"/>
      <c r="Y440" s="197"/>
    </row>
    <row r="441" spans="1:25" ht="11.25" customHeight="1">
      <c r="A441" s="688">
        <v>11</v>
      </c>
      <c r="B441" s="688">
        <v>2015</v>
      </c>
      <c r="C441" s="649" t="s">
        <v>91</v>
      </c>
      <c r="D441" s="649" t="s">
        <v>126</v>
      </c>
      <c r="E441" s="649" t="s">
        <v>500</v>
      </c>
      <c r="F441" s="689">
        <v>42322</v>
      </c>
      <c r="G441" s="690" t="s">
        <v>3468</v>
      </c>
      <c r="H441" s="691">
        <v>5</v>
      </c>
      <c r="I441" s="784" t="s">
        <v>244</v>
      </c>
      <c r="M441" s="472"/>
      <c r="N441" s="372"/>
      <c r="O441" s="372"/>
      <c r="P441" s="372"/>
      <c r="Q441" s="372"/>
      <c r="R441" s="372"/>
      <c r="S441" s="197"/>
      <c r="T441" s="197"/>
      <c r="U441" s="197"/>
      <c r="V441" s="197"/>
      <c r="W441" s="197"/>
      <c r="X441" s="197"/>
      <c r="Y441" s="197"/>
    </row>
    <row r="442" spans="1:25" ht="11.25" customHeight="1">
      <c r="A442" s="688"/>
      <c r="B442" s="688">
        <v>2015</v>
      </c>
      <c r="C442" s="649"/>
      <c r="D442" s="649"/>
      <c r="E442" s="649"/>
      <c r="F442" s="689"/>
      <c r="G442" s="690"/>
      <c r="H442" s="691">
        <f>SUM(H438:H441)</f>
        <v>24</v>
      </c>
      <c r="I442" s="784"/>
      <c r="M442" s="472"/>
      <c r="N442" s="372"/>
      <c r="O442" s="372"/>
      <c r="P442" s="372"/>
      <c r="Q442" s="372"/>
      <c r="R442" s="372"/>
      <c r="S442" s="197"/>
      <c r="T442" s="197"/>
      <c r="U442" s="197"/>
      <c r="V442" s="197"/>
      <c r="W442" s="197"/>
      <c r="X442" s="197"/>
      <c r="Y442" s="197"/>
    </row>
    <row r="443" spans="1:25" ht="11.25" customHeight="1">
      <c r="A443" s="341">
        <v>6</v>
      </c>
      <c r="B443" s="341">
        <v>2016</v>
      </c>
      <c r="C443" s="269" t="s">
        <v>91</v>
      </c>
      <c r="D443" s="576" t="s">
        <v>126</v>
      </c>
      <c r="E443" s="269" t="s">
        <v>3357</v>
      </c>
      <c r="F443" s="576">
        <v>42533</v>
      </c>
      <c r="G443" s="266" t="s">
        <v>2886</v>
      </c>
      <c r="H443" s="341">
        <v>7</v>
      </c>
      <c r="I443" s="372" t="s">
        <v>2887</v>
      </c>
      <c r="J443" s="372"/>
      <c r="L443" s="372"/>
      <c r="M443" s="472"/>
      <c r="N443" s="372"/>
      <c r="O443" s="372"/>
      <c r="P443" s="372"/>
      <c r="S443" s="197"/>
      <c r="T443" s="197"/>
      <c r="U443" s="197"/>
      <c r="V443" s="197"/>
      <c r="W443" s="197"/>
      <c r="X443" s="197"/>
      <c r="Y443" s="197"/>
    </row>
    <row r="444" spans="1:25" ht="11.25" customHeight="1">
      <c r="A444" s="341">
        <v>10</v>
      </c>
      <c r="B444" s="613">
        <v>2016</v>
      </c>
      <c r="C444" s="269" t="s">
        <v>91</v>
      </c>
      <c r="D444" s="269" t="s">
        <v>126</v>
      </c>
      <c r="E444" s="576" t="s">
        <v>3362</v>
      </c>
      <c r="F444" s="576">
        <v>42652</v>
      </c>
      <c r="G444" s="614" t="s">
        <v>2888</v>
      </c>
      <c r="H444" s="341">
        <v>7</v>
      </c>
      <c r="I444" s="372" t="s">
        <v>2889</v>
      </c>
      <c r="J444" s="372"/>
      <c r="L444" s="372"/>
      <c r="M444" s="85"/>
      <c r="N444" s="372"/>
      <c r="O444" s="372"/>
      <c r="P444" s="372"/>
      <c r="Q444" s="197"/>
      <c r="R444" s="197"/>
      <c r="S444" s="197"/>
      <c r="T444" s="197"/>
      <c r="U444" s="197"/>
      <c r="V444" s="197"/>
      <c r="W444" s="197"/>
      <c r="X444" s="197"/>
      <c r="Y444" s="197"/>
    </row>
    <row r="445" spans="1:25" ht="11.25" customHeight="1">
      <c r="A445" s="341">
        <v>10</v>
      </c>
      <c r="B445" s="613">
        <v>2016</v>
      </c>
      <c r="C445" s="269" t="s">
        <v>91</v>
      </c>
      <c r="D445" s="269" t="s">
        <v>126</v>
      </c>
      <c r="E445" s="576" t="s">
        <v>819</v>
      </c>
      <c r="F445" s="576">
        <v>42666</v>
      </c>
      <c r="G445" s="614" t="s">
        <v>2890</v>
      </c>
      <c r="H445" s="341">
        <v>10</v>
      </c>
      <c r="I445" s="372" t="s">
        <v>236</v>
      </c>
      <c r="J445" s="372"/>
      <c r="L445" s="372"/>
      <c r="M445" s="268"/>
      <c r="N445" s="372"/>
      <c r="O445" s="372"/>
      <c r="P445" s="372"/>
      <c r="Q445" s="197"/>
      <c r="R445" s="197"/>
      <c r="S445" s="197"/>
      <c r="T445" s="197"/>
      <c r="U445" s="197"/>
      <c r="V445" s="197"/>
      <c r="W445" s="197"/>
      <c r="X445" s="197"/>
      <c r="Y445" s="197"/>
    </row>
    <row r="446" spans="1:25" ht="11.25" customHeight="1">
      <c r="A446" s="341"/>
      <c r="B446" s="613">
        <v>2016</v>
      </c>
      <c r="C446" s="269"/>
      <c r="D446" s="269"/>
      <c r="E446" s="576"/>
      <c r="F446" s="576"/>
      <c r="G446" s="614"/>
      <c r="H446" s="341">
        <f>SUM(H443:H445)</f>
        <v>24</v>
      </c>
      <c r="I446" s="372"/>
      <c r="J446" s="372"/>
      <c r="L446" s="372"/>
      <c r="M446" s="268"/>
      <c r="N446" s="372"/>
      <c r="O446" s="372"/>
      <c r="P446" s="372"/>
      <c r="Q446" s="197"/>
      <c r="R446" s="197"/>
      <c r="S446" s="197"/>
      <c r="T446" s="197"/>
      <c r="U446" s="197"/>
      <c r="V446" s="197"/>
      <c r="W446" s="197"/>
      <c r="X446" s="197"/>
      <c r="Y446" s="197"/>
    </row>
    <row r="447" spans="1:25" ht="11.25" customHeight="1">
      <c r="A447" s="199">
        <v>3</v>
      </c>
      <c r="B447" s="565">
        <v>2017</v>
      </c>
      <c r="C447" s="152" t="s">
        <v>91</v>
      </c>
      <c r="D447" s="152" t="s">
        <v>126</v>
      </c>
      <c r="E447" s="566" t="s">
        <v>3323</v>
      </c>
      <c r="F447" s="567">
        <v>42799</v>
      </c>
      <c r="G447" s="568" t="s">
        <v>1960</v>
      </c>
      <c r="H447" s="199">
        <v>7</v>
      </c>
      <c r="I447" s="340" t="s">
        <v>1961</v>
      </c>
      <c r="J447" s="340"/>
      <c r="K447" s="340"/>
      <c r="L447" s="340"/>
      <c r="M447" s="118"/>
      <c r="N447" s="372"/>
      <c r="Q447" s="197"/>
      <c r="R447" s="197"/>
      <c r="S447" s="197"/>
      <c r="T447" s="197"/>
      <c r="U447" s="197"/>
      <c r="V447" s="197"/>
      <c r="W447" s="197"/>
      <c r="X447" s="197"/>
      <c r="Y447" s="197"/>
    </row>
    <row r="448" spans="1:25" ht="11.25" customHeight="1">
      <c r="A448" s="565">
        <v>5</v>
      </c>
      <c r="B448" s="199">
        <v>2017</v>
      </c>
      <c r="C448" s="152" t="s">
        <v>91</v>
      </c>
      <c r="D448" s="583" t="s">
        <v>126</v>
      </c>
      <c r="E448" s="116" t="s">
        <v>3357</v>
      </c>
      <c r="F448" s="567">
        <v>42876</v>
      </c>
      <c r="G448" s="152" t="s">
        <v>1962</v>
      </c>
      <c r="H448" s="199">
        <v>7</v>
      </c>
      <c r="I448" s="340" t="s">
        <v>1963</v>
      </c>
      <c r="J448" s="340"/>
      <c r="M448" s="118"/>
      <c r="N448" s="115"/>
      <c r="O448" s="197"/>
      <c r="P448" s="197"/>
      <c r="Q448" s="197"/>
      <c r="R448" s="197"/>
      <c r="S448" s="372"/>
      <c r="T448" s="372"/>
      <c r="U448" s="372"/>
      <c r="V448" s="372"/>
      <c r="W448" s="372"/>
      <c r="X448" s="372"/>
      <c r="Y448" s="372"/>
    </row>
    <row r="449" spans="1:25" ht="11.25" customHeight="1">
      <c r="A449" s="565">
        <v>5</v>
      </c>
      <c r="B449" s="199">
        <v>2017</v>
      </c>
      <c r="C449" s="152" t="s">
        <v>91</v>
      </c>
      <c r="D449" s="583" t="s">
        <v>126</v>
      </c>
      <c r="E449" s="116" t="s">
        <v>3357</v>
      </c>
      <c r="F449" s="567">
        <v>42876</v>
      </c>
      <c r="G449" s="152" t="s">
        <v>1964</v>
      </c>
      <c r="H449" s="199">
        <v>3</v>
      </c>
      <c r="I449" s="340" t="s">
        <v>1965</v>
      </c>
      <c r="J449" s="340"/>
      <c r="M449" s="118"/>
      <c r="N449" s="372"/>
      <c r="O449" s="197"/>
      <c r="P449" s="197"/>
      <c r="Q449" s="197"/>
      <c r="R449" s="197"/>
      <c r="S449" s="372"/>
      <c r="T449" s="372"/>
      <c r="U449" s="372"/>
      <c r="V449" s="372"/>
      <c r="W449" s="372"/>
      <c r="X449" s="372"/>
      <c r="Y449" s="372"/>
    </row>
    <row r="450" spans="1:25" ht="11.25" customHeight="1">
      <c r="A450" s="565">
        <v>5</v>
      </c>
      <c r="B450" s="199">
        <v>2017</v>
      </c>
      <c r="C450" s="152" t="s">
        <v>91</v>
      </c>
      <c r="D450" s="583" t="s">
        <v>126</v>
      </c>
      <c r="E450" s="116" t="s">
        <v>1663</v>
      </c>
      <c r="F450" s="567">
        <v>42883</v>
      </c>
      <c r="G450" s="152" t="s">
        <v>1964</v>
      </c>
      <c r="H450" s="199">
        <v>5</v>
      </c>
      <c r="I450" s="340" t="s">
        <v>1966</v>
      </c>
      <c r="J450" s="340"/>
      <c r="M450" s="118"/>
      <c r="O450" s="197"/>
      <c r="P450" s="197"/>
      <c r="Q450" s="197"/>
      <c r="R450" s="197"/>
      <c r="S450" s="372"/>
      <c r="T450" s="372"/>
      <c r="U450" s="372"/>
      <c r="V450" s="372"/>
      <c r="W450" s="372"/>
      <c r="X450" s="372"/>
      <c r="Y450" s="372"/>
    </row>
    <row r="451" spans="1:25" ht="11.25" customHeight="1">
      <c r="A451" s="565">
        <v>10</v>
      </c>
      <c r="B451" s="199">
        <v>2017</v>
      </c>
      <c r="C451" s="152" t="s">
        <v>91</v>
      </c>
      <c r="D451" s="583" t="s">
        <v>126</v>
      </c>
      <c r="E451" s="116" t="s">
        <v>819</v>
      </c>
      <c r="F451" s="567">
        <v>43037</v>
      </c>
      <c r="G451" s="152" t="s">
        <v>1967</v>
      </c>
      <c r="H451" s="199">
        <v>10</v>
      </c>
      <c r="I451" s="340" t="s">
        <v>236</v>
      </c>
      <c r="J451" s="340"/>
      <c r="M451" s="118"/>
      <c r="O451" s="197"/>
      <c r="P451" s="197"/>
      <c r="Q451" s="197"/>
      <c r="R451" s="197"/>
      <c r="S451" s="372"/>
      <c r="T451" s="372"/>
      <c r="U451" s="372"/>
      <c r="V451" s="372"/>
      <c r="W451" s="372"/>
      <c r="X451" s="372"/>
      <c r="Y451" s="372"/>
    </row>
    <row r="452" spans="1:25" ht="11.25" customHeight="1">
      <c r="A452" s="565">
        <v>11</v>
      </c>
      <c r="B452" s="199">
        <v>2017</v>
      </c>
      <c r="C452" s="152" t="s">
        <v>91</v>
      </c>
      <c r="D452" s="583" t="s">
        <v>126</v>
      </c>
      <c r="E452" s="116" t="s">
        <v>500</v>
      </c>
      <c r="F452" s="567">
        <v>43051</v>
      </c>
      <c r="G452" s="152" t="s">
        <v>1968</v>
      </c>
      <c r="H452" s="199">
        <v>10</v>
      </c>
      <c r="I452" s="340" t="s">
        <v>236</v>
      </c>
      <c r="J452" s="340"/>
      <c r="M452" s="118"/>
      <c r="O452" s="197"/>
      <c r="P452" s="197"/>
      <c r="Q452" s="197"/>
      <c r="R452" s="197"/>
      <c r="S452" s="372"/>
      <c r="T452" s="372"/>
      <c r="U452" s="372"/>
      <c r="V452" s="372"/>
      <c r="W452" s="372"/>
      <c r="X452" s="372"/>
      <c r="Y452" s="372"/>
    </row>
    <row r="453" spans="1:25" ht="11.25" customHeight="1">
      <c r="A453" s="565"/>
      <c r="B453" s="199">
        <v>2017</v>
      </c>
      <c r="C453" s="152"/>
      <c r="D453" s="583"/>
      <c r="E453" s="116"/>
      <c r="F453" s="567"/>
      <c r="G453" s="152"/>
      <c r="H453" s="199">
        <f>SUM(H447:H452)</f>
        <v>42</v>
      </c>
      <c r="I453" s="340"/>
      <c r="J453" s="340"/>
      <c r="M453" s="118"/>
      <c r="O453" s="197"/>
      <c r="P453" s="197"/>
      <c r="Q453" s="197"/>
      <c r="R453" s="197"/>
      <c r="S453" s="372"/>
      <c r="T453" s="372"/>
      <c r="U453" s="372"/>
      <c r="V453" s="372"/>
      <c r="W453" s="372"/>
      <c r="X453" s="372"/>
      <c r="Y453" s="372"/>
    </row>
    <row r="454" spans="1:25" ht="11.25" customHeight="1">
      <c r="A454" s="84"/>
      <c r="B454" s="133" t="s">
        <v>46</v>
      </c>
      <c r="D454" s="586" t="s">
        <v>614</v>
      </c>
      <c r="E454" s="73"/>
      <c r="G454" s="88"/>
      <c r="H454" s="133">
        <f>H442+H446+H453</f>
        <v>90</v>
      </c>
      <c r="I454" s="90"/>
      <c r="M454" s="85"/>
    </row>
    <row r="455" spans="1:25" ht="11.25" customHeight="1">
      <c r="A455" s="687">
        <v>3</v>
      </c>
      <c r="B455" s="688">
        <v>2015</v>
      </c>
      <c r="C455" s="649" t="s">
        <v>91</v>
      </c>
      <c r="D455" s="689" t="s">
        <v>211</v>
      </c>
      <c r="E455" s="649" t="s">
        <v>3323</v>
      </c>
      <c r="F455" s="689">
        <v>42064</v>
      </c>
      <c r="G455" s="690" t="s">
        <v>3469</v>
      </c>
      <c r="H455" s="691">
        <v>10</v>
      </c>
      <c r="I455" s="649" t="s">
        <v>3470</v>
      </c>
      <c r="M455" s="472"/>
      <c r="N455" s="372"/>
      <c r="O455" s="372"/>
      <c r="P455" s="372"/>
      <c r="Q455" s="372"/>
      <c r="R455" s="372"/>
      <c r="S455" s="410"/>
      <c r="T455" s="410"/>
      <c r="U455" s="410"/>
      <c r="V455" s="410"/>
      <c r="W455" s="410"/>
      <c r="X455" s="410"/>
      <c r="Y455" s="410"/>
    </row>
    <row r="456" spans="1:25" ht="11.25" customHeight="1">
      <c r="A456" s="687">
        <v>3</v>
      </c>
      <c r="B456" s="688">
        <v>2015</v>
      </c>
      <c r="C456" s="649" t="s">
        <v>91</v>
      </c>
      <c r="D456" s="689" t="s">
        <v>211</v>
      </c>
      <c r="E456" s="649" t="s">
        <v>3323</v>
      </c>
      <c r="F456" s="689">
        <v>42064</v>
      </c>
      <c r="G456" s="690" t="s">
        <v>3471</v>
      </c>
      <c r="H456" s="691">
        <v>7</v>
      </c>
      <c r="I456" s="649" t="s">
        <v>2590</v>
      </c>
      <c r="M456" s="472"/>
      <c r="N456" s="372"/>
      <c r="O456" s="372"/>
      <c r="P456" s="372"/>
      <c r="S456" s="197"/>
      <c r="T456" s="197"/>
      <c r="U456" s="197"/>
      <c r="V456" s="197"/>
      <c r="W456" s="197"/>
      <c r="X456" s="197"/>
      <c r="Y456" s="197"/>
    </row>
    <row r="457" spans="1:25" ht="11.25" customHeight="1">
      <c r="A457" s="687">
        <v>3</v>
      </c>
      <c r="B457" s="688">
        <v>2015</v>
      </c>
      <c r="C457" s="649" t="s">
        <v>91</v>
      </c>
      <c r="D457" s="689" t="s">
        <v>211</v>
      </c>
      <c r="E457" s="649" t="s">
        <v>3323</v>
      </c>
      <c r="F457" s="689">
        <v>42064</v>
      </c>
      <c r="G457" s="690" t="s">
        <v>3472</v>
      </c>
      <c r="H457" s="691">
        <v>10</v>
      </c>
      <c r="I457" s="649" t="s">
        <v>1790</v>
      </c>
      <c r="M457" s="268"/>
      <c r="N457" s="197"/>
      <c r="O457" s="372"/>
      <c r="P457" s="372"/>
      <c r="Q457" s="197"/>
      <c r="R457" s="197"/>
      <c r="S457" s="197"/>
      <c r="T457" s="197"/>
      <c r="U457" s="197"/>
      <c r="V457" s="197"/>
      <c r="W457" s="197"/>
      <c r="X457" s="197"/>
      <c r="Y457" s="197"/>
    </row>
    <row r="458" spans="1:25" ht="11.25" customHeight="1">
      <c r="A458" s="688">
        <v>6</v>
      </c>
      <c r="B458" s="688">
        <v>2015</v>
      </c>
      <c r="C458" s="649" t="s">
        <v>91</v>
      </c>
      <c r="D458" s="649" t="s">
        <v>211</v>
      </c>
      <c r="E458" s="649" t="s">
        <v>3357</v>
      </c>
      <c r="F458" s="689">
        <v>42169</v>
      </c>
      <c r="G458" s="690" t="s">
        <v>3473</v>
      </c>
      <c r="H458" s="691">
        <v>10</v>
      </c>
      <c r="I458" s="649" t="s">
        <v>2085</v>
      </c>
      <c r="M458" s="268"/>
      <c r="N458" s="188"/>
      <c r="Q458" s="197"/>
      <c r="R458" s="197"/>
      <c r="S458" s="197"/>
      <c r="T458" s="197"/>
      <c r="U458" s="197"/>
      <c r="V458" s="197"/>
      <c r="W458" s="197"/>
      <c r="X458" s="197"/>
      <c r="Y458" s="197"/>
    </row>
    <row r="459" spans="1:25" ht="11.25" customHeight="1">
      <c r="A459" s="688">
        <v>10</v>
      </c>
      <c r="B459" s="687">
        <v>2015</v>
      </c>
      <c r="C459" s="649" t="s">
        <v>91</v>
      </c>
      <c r="D459" s="649" t="s">
        <v>211</v>
      </c>
      <c r="E459" s="689" t="s">
        <v>3362</v>
      </c>
      <c r="F459" s="689">
        <v>42288</v>
      </c>
      <c r="G459" s="690" t="s">
        <v>3474</v>
      </c>
      <c r="H459" s="691">
        <v>3</v>
      </c>
      <c r="I459" s="353" t="s">
        <v>2216</v>
      </c>
      <c r="M459" s="268"/>
      <c r="N459" s="372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</row>
    <row r="460" spans="1:25" ht="11.25" customHeight="1">
      <c r="A460" s="688"/>
      <c r="B460" s="687">
        <v>2015</v>
      </c>
      <c r="C460" s="649"/>
      <c r="D460" s="649"/>
      <c r="E460" s="689"/>
      <c r="F460" s="689"/>
      <c r="G460" s="690"/>
      <c r="H460" s="691">
        <f>SUM(H455:H459)</f>
        <v>40</v>
      </c>
      <c r="I460" s="353"/>
      <c r="M460" s="268"/>
      <c r="N460" s="372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197"/>
    </row>
    <row r="461" spans="1:25" ht="11.25" customHeight="1">
      <c r="A461" s="341">
        <v>3</v>
      </c>
      <c r="B461" s="341">
        <v>2016</v>
      </c>
      <c r="C461" s="269" t="s">
        <v>91</v>
      </c>
      <c r="D461" s="269" t="s">
        <v>211</v>
      </c>
      <c r="E461" s="269" t="s">
        <v>3323</v>
      </c>
      <c r="F461" s="576">
        <v>42435</v>
      </c>
      <c r="G461" s="266" t="s">
        <v>2891</v>
      </c>
      <c r="H461" s="277">
        <v>3</v>
      </c>
      <c r="I461" s="372" t="s">
        <v>1037</v>
      </c>
      <c r="J461" s="372"/>
      <c r="K461" s="782"/>
      <c r="L461" s="372"/>
      <c r="M461" s="268"/>
      <c r="N461" s="372"/>
      <c r="O461" s="197"/>
      <c r="P461" s="197"/>
      <c r="Q461" s="372"/>
      <c r="R461" s="372"/>
      <c r="S461" s="372"/>
      <c r="T461" s="372"/>
      <c r="U461" s="372"/>
      <c r="V461" s="372"/>
      <c r="W461" s="372"/>
      <c r="X461" s="372"/>
      <c r="Y461" s="372"/>
    </row>
    <row r="462" spans="1:25" ht="11.25" customHeight="1">
      <c r="A462" s="341">
        <v>6</v>
      </c>
      <c r="B462" s="341">
        <v>2016</v>
      </c>
      <c r="C462" s="269" t="s">
        <v>91</v>
      </c>
      <c r="D462" s="576" t="s">
        <v>211</v>
      </c>
      <c r="E462" s="269" t="s">
        <v>3357</v>
      </c>
      <c r="F462" s="576">
        <v>42533</v>
      </c>
      <c r="G462" s="266" t="s">
        <v>2892</v>
      </c>
      <c r="H462" s="341">
        <v>7</v>
      </c>
      <c r="I462" s="372" t="s">
        <v>2893</v>
      </c>
      <c r="J462" s="372"/>
      <c r="L462" s="372"/>
      <c r="M462" s="472"/>
      <c r="N462" s="372"/>
      <c r="O462" s="197"/>
      <c r="P462" s="197"/>
      <c r="Q462" s="372"/>
      <c r="R462" s="372"/>
      <c r="S462" s="372"/>
      <c r="T462" s="372"/>
      <c r="U462" s="372"/>
      <c r="V462" s="372"/>
      <c r="W462" s="372"/>
      <c r="X462" s="372"/>
      <c r="Y462" s="372"/>
    </row>
    <row r="463" spans="1:25" ht="11.25" customHeight="1">
      <c r="A463" s="341"/>
      <c r="B463" s="341">
        <v>2016</v>
      </c>
      <c r="C463" s="269"/>
      <c r="D463" s="576"/>
      <c r="E463" s="269"/>
      <c r="F463" s="576"/>
      <c r="G463" s="266"/>
      <c r="H463" s="341">
        <f>SUM(H461:H462)</f>
        <v>10</v>
      </c>
      <c r="I463" s="372"/>
      <c r="J463" s="372"/>
      <c r="L463" s="372"/>
      <c r="M463" s="472"/>
      <c r="N463" s="372"/>
      <c r="O463" s="197"/>
      <c r="P463" s="197"/>
      <c r="Q463" s="372"/>
      <c r="R463" s="372"/>
      <c r="S463" s="372"/>
      <c r="T463" s="372"/>
      <c r="U463" s="372"/>
      <c r="V463" s="372"/>
      <c r="W463" s="372"/>
      <c r="X463" s="372"/>
      <c r="Y463" s="372"/>
    </row>
    <row r="464" spans="1:25" s="340" customFormat="1" ht="11.25" customHeight="1">
      <c r="A464" s="199">
        <v>9</v>
      </c>
      <c r="B464" s="565">
        <v>2017</v>
      </c>
      <c r="C464" s="152" t="s">
        <v>91</v>
      </c>
      <c r="D464" s="152" t="s">
        <v>211</v>
      </c>
      <c r="E464" s="567" t="s">
        <v>461</v>
      </c>
      <c r="F464" s="567">
        <v>43002</v>
      </c>
      <c r="G464" s="116" t="s">
        <v>1972</v>
      </c>
      <c r="H464" s="469">
        <v>5</v>
      </c>
      <c r="I464" s="340" t="s">
        <v>236</v>
      </c>
      <c r="M464" s="118"/>
    </row>
    <row r="465" spans="1:25" s="340" customFormat="1" ht="11.25" customHeight="1">
      <c r="A465" s="199">
        <v>9</v>
      </c>
      <c r="B465" s="565">
        <v>2017</v>
      </c>
      <c r="C465" s="152" t="s">
        <v>91</v>
      </c>
      <c r="D465" s="152" t="s">
        <v>211</v>
      </c>
      <c r="E465" s="567" t="s">
        <v>461</v>
      </c>
      <c r="F465" s="567">
        <v>43002</v>
      </c>
      <c r="G465" s="116"/>
      <c r="H465" s="469">
        <v>5</v>
      </c>
      <c r="I465" s="340" t="s">
        <v>273</v>
      </c>
      <c r="M465" s="118"/>
    </row>
    <row r="466" spans="1:25" s="340" customFormat="1" ht="11.25" customHeight="1">
      <c r="A466" s="199"/>
      <c r="B466" s="565">
        <v>2017</v>
      </c>
      <c r="C466" s="152"/>
      <c r="D466" s="152"/>
      <c r="E466" s="567"/>
      <c r="F466" s="567"/>
      <c r="G466" s="116"/>
      <c r="H466" s="469">
        <f>SUM(H464:H465)</f>
        <v>10</v>
      </c>
      <c r="M466" s="118"/>
    </row>
    <row r="467" spans="1:25" ht="11.25" customHeight="1">
      <c r="B467" s="84" t="s">
        <v>46</v>
      </c>
      <c r="D467" s="88" t="s">
        <v>617</v>
      </c>
      <c r="E467" s="86"/>
      <c r="G467" s="73"/>
      <c r="H467" s="87">
        <f>H463+H460+H466</f>
        <v>60</v>
      </c>
      <c r="I467" s="90"/>
      <c r="M467" s="85"/>
    </row>
    <row r="468" spans="1:25" ht="11.25" customHeight="1">
      <c r="A468" s="341">
        <v>2</v>
      </c>
      <c r="B468" s="613">
        <v>2016</v>
      </c>
      <c r="C468" s="269" t="s">
        <v>53</v>
      </c>
      <c r="D468" s="269" t="s">
        <v>144</v>
      </c>
      <c r="E468" s="576" t="s">
        <v>81</v>
      </c>
      <c r="F468" s="576">
        <v>42406</v>
      </c>
      <c r="G468" s="266" t="s">
        <v>618</v>
      </c>
      <c r="H468" s="277">
        <v>5</v>
      </c>
      <c r="I468" s="372" t="s">
        <v>248</v>
      </c>
      <c r="J468" s="372"/>
      <c r="L468" s="372"/>
      <c r="M468" s="268"/>
      <c r="N468" s="372"/>
      <c r="O468" s="197"/>
      <c r="P468" s="197"/>
      <c r="Q468" s="197"/>
      <c r="R468" s="197"/>
      <c r="S468" s="353"/>
      <c r="T468" s="353"/>
      <c r="U468" s="353"/>
      <c r="V468" s="353"/>
      <c r="W468" s="353"/>
      <c r="X468" s="353"/>
      <c r="Y468" s="353"/>
    </row>
    <row r="469" spans="1:25" ht="11.25" customHeight="1">
      <c r="A469" s="341"/>
      <c r="B469" s="613">
        <v>2016</v>
      </c>
      <c r="C469" s="269"/>
      <c r="D469" s="269"/>
      <c r="E469" s="576"/>
      <c r="F469" s="576"/>
      <c r="G469" s="266"/>
      <c r="H469" s="277">
        <f>SUM(H468)</f>
        <v>5</v>
      </c>
      <c r="I469" s="372"/>
      <c r="J469" s="372"/>
      <c r="L469" s="372"/>
      <c r="M469" s="268"/>
      <c r="N469" s="372"/>
      <c r="O469" s="197"/>
      <c r="P469" s="197"/>
      <c r="Q469" s="197"/>
      <c r="R469" s="197"/>
      <c r="S469" s="353"/>
      <c r="T469" s="353"/>
      <c r="U469" s="353"/>
      <c r="V469" s="353"/>
      <c r="W469" s="353"/>
      <c r="X469" s="353"/>
      <c r="Y469" s="353"/>
    </row>
    <row r="470" spans="1:25" ht="11.25" customHeight="1">
      <c r="B470" s="84" t="s">
        <v>46</v>
      </c>
      <c r="D470" s="88" t="s">
        <v>624</v>
      </c>
      <c r="E470" s="86"/>
      <c r="G470" s="73"/>
      <c r="H470" s="87">
        <f>SUM(H468)</f>
        <v>5</v>
      </c>
      <c r="I470" s="90"/>
      <c r="M470" s="85"/>
    </row>
    <row r="471" spans="1:25" ht="11.25" customHeight="1">
      <c r="A471" s="687">
        <v>3</v>
      </c>
      <c r="B471" s="688">
        <v>2015</v>
      </c>
      <c r="C471" s="649" t="s">
        <v>91</v>
      </c>
      <c r="D471" s="689" t="s">
        <v>165</v>
      </c>
      <c r="E471" s="649" t="s">
        <v>3323</v>
      </c>
      <c r="F471" s="689">
        <v>42064</v>
      </c>
      <c r="G471" s="690" t="s">
        <v>3475</v>
      </c>
      <c r="H471" s="691">
        <v>10</v>
      </c>
      <c r="I471" s="649" t="s">
        <v>1901</v>
      </c>
      <c r="M471" s="268"/>
      <c r="N471" s="372"/>
      <c r="O471" s="197"/>
      <c r="P471" s="197"/>
      <c r="Q471" s="197"/>
      <c r="R471" s="197"/>
      <c r="S471" s="353"/>
      <c r="T471" s="353"/>
      <c r="U471" s="353"/>
      <c r="V471" s="353"/>
      <c r="W471" s="353"/>
      <c r="X471" s="353"/>
      <c r="Y471" s="353"/>
    </row>
    <row r="472" spans="1:25" ht="11.25" customHeight="1">
      <c r="A472" s="687">
        <v>3</v>
      </c>
      <c r="B472" s="688">
        <v>2015</v>
      </c>
      <c r="C472" s="649" t="s">
        <v>91</v>
      </c>
      <c r="D472" s="689" t="s">
        <v>165</v>
      </c>
      <c r="E472" s="649" t="s">
        <v>3323</v>
      </c>
      <c r="F472" s="689">
        <v>42064</v>
      </c>
      <c r="G472" s="690" t="s">
        <v>2898</v>
      </c>
      <c r="H472" s="691">
        <v>7</v>
      </c>
      <c r="I472" s="649" t="s">
        <v>258</v>
      </c>
      <c r="M472" s="268"/>
      <c r="N472" s="372"/>
      <c r="O472" s="197"/>
      <c r="P472" s="197"/>
      <c r="Q472" s="353"/>
      <c r="R472" s="353"/>
      <c r="S472" s="353"/>
      <c r="T472" s="353"/>
      <c r="U472" s="353"/>
      <c r="V472" s="353"/>
      <c r="W472" s="353"/>
      <c r="X472" s="353"/>
      <c r="Y472" s="353"/>
    </row>
    <row r="473" spans="1:25" ht="11.25" customHeight="1">
      <c r="A473" s="687">
        <v>3</v>
      </c>
      <c r="B473" s="688">
        <v>2015</v>
      </c>
      <c r="C473" s="649" t="s">
        <v>91</v>
      </c>
      <c r="D473" s="689" t="s">
        <v>165</v>
      </c>
      <c r="E473" s="649" t="s">
        <v>3323</v>
      </c>
      <c r="F473" s="689">
        <v>42064</v>
      </c>
      <c r="G473" s="690" t="s">
        <v>2900</v>
      </c>
      <c r="H473" s="691">
        <v>10</v>
      </c>
      <c r="I473" s="649" t="s">
        <v>1980</v>
      </c>
      <c r="M473" s="85"/>
      <c r="N473" s="188"/>
      <c r="O473" s="197"/>
      <c r="P473" s="197"/>
      <c r="Q473" s="372"/>
      <c r="R473" s="372"/>
      <c r="S473" s="197"/>
      <c r="T473" s="197"/>
      <c r="U473" s="197"/>
      <c r="V473" s="197"/>
      <c r="W473" s="197"/>
      <c r="X473" s="197"/>
      <c r="Y473" s="197"/>
    </row>
    <row r="474" spans="1:25" ht="11.25" customHeight="1">
      <c r="A474" s="687">
        <v>3</v>
      </c>
      <c r="B474" s="688">
        <v>2015</v>
      </c>
      <c r="C474" s="649" t="s">
        <v>91</v>
      </c>
      <c r="D474" s="689" t="s">
        <v>165</v>
      </c>
      <c r="E474" s="649" t="s">
        <v>3323</v>
      </c>
      <c r="F474" s="689">
        <v>42064</v>
      </c>
      <c r="G474" s="690" t="s">
        <v>3476</v>
      </c>
      <c r="H474" s="691">
        <v>3</v>
      </c>
      <c r="I474" s="649" t="s">
        <v>1064</v>
      </c>
      <c r="M474" s="268"/>
      <c r="N474" s="188"/>
      <c r="O474" s="353"/>
      <c r="P474" s="353"/>
      <c r="Q474" s="372"/>
      <c r="R474" s="372"/>
      <c r="S474" s="410"/>
      <c r="T474" s="410"/>
      <c r="U474" s="410"/>
      <c r="V474" s="410"/>
      <c r="W474" s="410"/>
      <c r="X474" s="410"/>
      <c r="Y474" s="410"/>
    </row>
    <row r="475" spans="1:25" ht="11.25" customHeight="1">
      <c r="A475" s="687"/>
      <c r="B475" s="688">
        <v>2015</v>
      </c>
      <c r="C475" s="649"/>
      <c r="D475" s="689"/>
      <c r="E475" s="649"/>
      <c r="F475" s="689"/>
      <c r="G475" s="690"/>
      <c r="H475" s="691">
        <f>SUM(H471:H474)</f>
        <v>30</v>
      </c>
      <c r="I475" s="649"/>
      <c r="M475" s="268"/>
      <c r="N475" s="188"/>
      <c r="O475" s="353"/>
      <c r="P475" s="353"/>
      <c r="Q475" s="372"/>
      <c r="R475" s="372"/>
      <c r="S475" s="410"/>
      <c r="T475" s="410"/>
      <c r="U475" s="410"/>
      <c r="V475" s="410"/>
      <c r="W475" s="410"/>
      <c r="X475" s="410"/>
      <c r="Y475" s="410"/>
    </row>
    <row r="476" spans="1:25" ht="11.25" customHeight="1">
      <c r="A476" s="613">
        <v>2</v>
      </c>
      <c r="B476" s="341">
        <v>2016</v>
      </c>
      <c r="C476" s="269" t="s">
        <v>91</v>
      </c>
      <c r="D476" s="576" t="s">
        <v>165</v>
      </c>
      <c r="E476" s="269" t="s">
        <v>58</v>
      </c>
      <c r="F476" s="576">
        <v>42414</v>
      </c>
      <c r="G476" s="266" t="s">
        <v>2897</v>
      </c>
      <c r="H476" s="277">
        <v>10</v>
      </c>
      <c r="I476" s="269" t="s">
        <v>626</v>
      </c>
      <c r="J476" s="372"/>
      <c r="L476" s="372"/>
      <c r="M476" s="85"/>
      <c r="O476" s="372"/>
      <c r="P476" s="372"/>
      <c r="Q476" s="410"/>
      <c r="R476" s="410"/>
      <c r="S476" s="115"/>
      <c r="T476" s="115"/>
      <c r="U476" s="115"/>
      <c r="V476" s="115"/>
      <c r="W476" s="115"/>
      <c r="X476" s="115"/>
      <c r="Y476" s="115"/>
    </row>
    <row r="477" spans="1:25" ht="11.25" customHeight="1">
      <c r="A477" s="341">
        <v>3</v>
      </c>
      <c r="B477" s="613">
        <v>2016</v>
      </c>
      <c r="C477" s="269" t="s">
        <v>91</v>
      </c>
      <c r="D477" s="269" t="s">
        <v>165</v>
      </c>
      <c r="E477" s="576" t="s">
        <v>3323</v>
      </c>
      <c r="F477" s="576">
        <v>42435</v>
      </c>
      <c r="G477" s="266" t="s">
        <v>2898</v>
      </c>
      <c r="H477" s="277">
        <v>7</v>
      </c>
      <c r="I477" s="372" t="s">
        <v>258</v>
      </c>
      <c r="J477" s="372"/>
      <c r="L477" s="372"/>
      <c r="M477" s="85"/>
      <c r="N477" s="372"/>
      <c r="O477" s="372"/>
      <c r="P477" s="372"/>
      <c r="Q477" s="197"/>
      <c r="R477" s="197"/>
      <c r="S477" s="115"/>
      <c r="T477" s="115"/>
      <c r="U477" s="115"/>
      <c r="V477" s="115"/>
      <c r="W477" s="115"/>
      <c r="X477" s="115"/>
      <c r="Y477" s="115"/>
    </row>
    <row r="478" spans="1:25" ht="11.25" customHeight="1">
      <c r="A478" s="341">
        <v>3</v>
      </c>
      <c r="B478" s="613">
        <v>2016</v>
      </c>
      <c r="C478" s="269" t="s">
        <v>91</v>
      </c>
      <c r="D478" s="269" t="s">
        <v>165</v>
      </c>
      <c r="E478" s="576" t="s">
        <v>3323</v>
      </c>
      <c r="F478" s="576">
        <v>42435</v>
      </c>
      <c r="G478" s="266" t="s">
        <v>2899</v>
      </c>
      <c r="H478" s="277">
        <v>10</v>
      </c>
      <c r="I478" s="372" t="s">
        <v>1380</v>
      </c>
      <c r="J478" s="372"/>
      <c r="L478" s="372"/>
      <c r="M478" s="85"/>
      <c r="N478" s="372"/>
      <c r="O478" s="410"/>
      <c r="P478" s="410"/>
      <c r="Q478" s="410"/>
      <c r="R478" s="410"/>
      <c r="S478" s="115"/>
      <c r="T478" s="115"/>
      <c r="U478" s="115"/>
      <c r="V478" s="115"/>
      <c r="W478" s="115"/>
      <c r="X478" s="115"/>
      <c r="Y478" s="115"/>
    </row>
    <row r="479" spans="1:25" ht="11.25" customHeight="1">
      <c r="A479" s="341">
        <v>3</v>
      </c>
      <c r="B479" s="613">
        <v>2016</v>
      </c>
      <c r="C479" s="269" t="s">
        <v>91</v>
      </c>
      <c r="D479" s="269" t="s">
        <v>165</v>
      </c>
      <c r="E479" s="576" t="s">
        <v>3323</v>
      </c>
      <c r="F479" s="576">
        <v>42435</v>
      </c>
      <c r="G479" s="266" t="s">
        <v>2900</v>
      </c>
      <c r="H479" s="277">
        <v>7</v>
      </c>
      <c r="I479" s="372" t="s">
        <v>2276</v>
      </c>
      <c r="J479" s="372"/>
      <c r="L479" s="372"/>
      <c r="M479" s="85"/>
      <c r="N479" s="372"/>
      <c r="O479" s="197"/>
      <c r="P479" s="197"/>
      <c r="Q479" s="340"/>
      <c r="R479" s="340"/>
      <c r="S479" s="340"/>
      <c r="T479" s="340"/>
      <c r="U479" s="340"/>
      <c r="V479" s="340"/>
      <c r="W479" s="340"/>
      <c r="X479" s="340"/>
      <c r="Y479" s="340"/>
    </row>
    <row r="480" spans="1:25" ht="11.25" customHeight="1">
      <c r="A480" s="341">
        <v>6</v>
      </c>
      <c r="B480" s="341">
        <v>2016</v>
      </c>
      <c r="C480" s="269" t="s">
        <v>91</v>
      </c>
      <c r="D480" s="576" t="s">
        <v>165</v>
      </c>
      <c r="E480" s="269" t="s">
        <v>3357</v>
      </c>
      <c r="F480" s="576">
        <v>42533</v>
      </c>
      <c r="G480" s="266" t="s">
        <v>2897</v>
      </c>
      <c r="H480" s="341">
        <v>7</v>
      </c>
      <c r="I480" s="372" t="s">
        <v>1914</v>
      </c>
      <c r="J480" s="372"/>
      <c r="L480" s="372"/>
      <c r="M480" s="472"/>
      <c r="N480" s="372"/>
      <c r="O480" s="410"/>
      <c r="P480" s="410"/>
      <c r="Q480" s="410"/>
      <c r="R480" s="410"/>
      <c r="S480" s="475"/>
      <c r="T480" s="475"/>
      <c r="U480" s="475"/>
      <c r="V480" s="475"/>
      <c r="W480" s="475"/>
      <c r="X480" s="475"/>
      <c r="Y480" s="475"/>
    </row>
    <row r="481" spans="1:25" ht="11.25" customHeight="1">
      <c r="A481" s="341">
        <v>6</v>
      </c>
      <c r="B481" s="341">
        <v>2016</v>
      </c>
      <c r="C481" s="269" t="s">
        <v>91</v>
      </c>
      <c r="D481" s="576" t="s">
        <v>165</v>
      </c>
      <c r="E481" s="269" t="s">
        <v>2702</v>
      </c>
      <c r="F481" s="576">
        <v>42540</v>
      </c>
      <c r="G481" s="266" t="s">
        <v>2897</v>
      </c>
      <c r="H481" s="341">
        <v>15</v>
      </c>
      <c r="I481" s="372" t="s">
        <v>2901</v>
      </c>
      <c r="J481" s="372"/>
      <c r="L481" s="372"/>
      <c r="M481" s="268"/>
      <c r="N481" s="115"/>
      <c r="O481" s="340"/>
      <c r="P481" s="340"/>
      <c r="Q481" s="353"/>
      <c r="R481" s="353"/>
      <c r="S481" s="353"/>
      <c r="T481" s="353"/>
      <c r="U481" s="353"/>
      <c r="V481" s="353"/>
      <c r="W481" s="353"/>
      <c r="X481" s="353"/>
      <c r="Y481" s="353"/>
    </row>
    <row r="482" spans="1:25" ht="11.25" customHeight="1">
      <c r="A482" s="341">
        <v>10</v>
      </c>
      <c r="B482" s="613">
        <v>2016</v>
      </c>
      <c r="C482" s="269" t="s">
        <v>91</v>
      </c>
      <c r="D482" s="269" t="s">
        <v>165</v>
      </c>
      <c r="E482" s="576" t="s">
        <v>3362</v>
      </c>
      <c r="F482" s="576">
        <v>42652</v>
      </c>
      <c r="G482" s="614" t="s">
        <v>2902</v>
      </c>
      <c r="H482" s="341">
        <v>7</v>
      </c>
      <c r="I482" s="372" t="s">
        <v>2328</v>
      </c>
      <c r="J482" s="372"/>
      <c r="L482" s="372"/>
      <c r="M482" s="85"/>
      <c r="N482" s="372"/>
      <c r="O482" s="410"/>
      <c r="P482" s="410"/>
      <c r="Q482" s="353"/>
      <c r="R482" s="353"/>
      <c r="S482" s="188"/>
      <c r="T482" s="188"/>
      <c r="U482" s="188"/>
      <c r="V482" s="188"/>
      <c r="W482" s="188"/>
      <c r="X482" s="188"/>
      <c r="Y482" s="188"/>
    </row>
    <row r="483" spans="1:25" ht="11.25" customHeight="1">
      <c r="A483" s="341"/>
      <c r="B483" s="613">
        <v>2016</v>
      </c>
      <c r="C483" s="269"/>
      <c r="D483" s="269"/>
      <c r="E483" s="576"/>
      <c r="F483" s="576"/>
      <c r="G483" s="614"/>
      <c r="H483" s="341">
        <f>SUM(H476:H482)</f>
        <v>63</v>
      </c>
      <c r="I483" s="372"/>
      <c r="J483" s="372"/>
      <c r="L483" s="372"/>
      <c r="M483" s="85"/>
      <c r="N483" s="372"/>
      <c r="O483" s="410"/>
      <c r="P483" s="410"/>
      <c r="Q483" s="353"/>
      <c r="R483" s="353"/>
      <c r="S483" s="188"/>
      <c r="T483" s="188"/>
      <c r="U483" s="188"/>
      <c r="V483" s="188"/>
      <c r="W483" s="188"/>
      <c r="X483" s="188"/>
      <c r="Y483" s="188"/>
    </row>
    <row r="484" spans="1:25" ht="11.25" customHeight="1">
      <c r="A484" s="199">
        <v>9</v>
      </c>
      <c r="B484" s="199">
        <v>2017</v>
      </c>
      <c r="C484" s="152" t="s">
        <v>91</v>
      </c>
      <c r="D484" s="583" t="s">
        <v>165</v>
      </c>
      <c r="E484" s="116" t="s">
        <v>3362</v>
      </c>
      <c r="F484" s="567">
        <v>42988</v>
      </c>
      <c r="G484" s="152" t="s">
        <v>1977</v>
      </c>
      <c r="H484" s="199">
        <v>3</v>
      </c>
      <c r="I484" s="340" t="s">
        <v>1978</v>
      </c>
      <c r="J484" s="340"/>
      <c r="M484" s="783"/>
      <c r="O484" s="197"/>
      <c r="P484" s="197"/>
      <c r="Q484" s="197"/>
      <c r="R484" s="197"/>
      <c r="S484" s="410"/>
      <c r="T484" s="410"/>
      <c r="U484" s="410"/>
      <c r="V484" s="410"/>
      <c r="W484" s="410"/>
      <c r="X484" s="410"/>
      <c r="Y484" s="410"/>
    </row>
    <row r="485" spans="1:25" ht="11.25" customHeight="1">
      <c r="A485" s="199">
        <v>3</v>
      </c>
      <c r="B485" s="565">
        <v>2017</v>
      </c>
      <c r="C485" s="152" t="s">
        <v>91</v>
      </c>
      <c r="D485" s="152" t="s">
        <v>165</v>
      </c>
      <c r="E485" s="566" t="s">
        <v>3323</v>
      </c>
      <c r="F485" s="567">
        <v>42799</v>
      </c>
      <c r="G485" s="568" t="s">
        <v>1979</v>
      </c>
      <c r="H485" s="199">
        <v>10</v>
      </c>
      <c r="I485" s="340" t="s">
        <v>1980</v>
      </c>
      <c r="J485" s="340"/>
      <c r="K485" s="340"/>
      <c r="L485" s="340"/>
      <c r="M485" s="118"/>
      <c r="N485" s="372"/>
      <c r="O485" s="353"/>
      <c r="P485" s="353"/>
      <c r="Q485" s="115"/>
      <c r="R485" s="115"/>
      <c r="S485" s="197"/>
      <c r="T485" s="197"/>
      <c r="U485" s="197"/>
      <c r="V485" s="197"/>
      <c r="W485" s="197"/>
      <c r="X485" s="197"/>
      <c r="Y485" s="197"/>
    </row>
    <row r="486" spans="1:25" ht="11.25" customHeight="1">
      <c r="A486" s="565">
        <v>5</v>
      </c>
      <c r="B486" s="199">
        <v>2017</v>
      </c>
      <c r="C486" s="152" t="s">
        <v>91</v>
      </c>
      <c r="D486" s="583" t="s">
        <v>165</v>
      </c>
      <c r="E486" s="116" t="s">
        <v>3357</v>
      </c>
      <c r="F486" s="567">
        <v>42876</v>
      </c>
      <c r="G486" s="152" t="s">
        <v>1981</v>
      </c>
      <c r="H486" s="199">
        <v>3</v>
      </c>
      <c r="I486" s="340" t="s">
        <v>1982</v>
      </c>
      <c r="J486" s="340"/>
      <c r="M486" s="118"/>
      <c r="N486" s="372"/>
      <c r="O486" s="353"/>
      <c r="P486" s="353"/>
      <c r="Q486" s="475"/>
      <c r="R486" s="475"/>
      <c r="S486" s="475"/>
      <c r="T486" s="475"/>
      <c r="U486" s="475"/>
      <c r="V486" s="475"/>
      <c r="W486" s="475"/>
      <c r="X486" s="475"/>
      <c r="Y486" s="475"/>
    </row>
    <row r="487" spans="1:25" ht="11.25" customHeight="1">
      <c r="A487" s="565"/>
      <c r="B487" s="199">
        <v>2017</v>
      </c>
      <c r="C487" s="152"/>
      <c r="D487" s="583"/>
      <c r="E487" s="116"/>
      <c r="F487" s="567"/>
      <c r="G487" s="152"/>
      <c r="H487" s="199">
        <f>SUM(H484:H486)</f>
        <v>16</v>
      </c>
      <c r="I487" s="340"/>
      <c r="J487" s="340"/>
      <c r="M487" s="118"/>
      <c r="N487" s="372"/>
      <c r="O487" s="353"/>
      <c r="P487" s="353"/>
      <c r="Q487" s="475"/>
      <c r="R487" s="475"/>
      <c r="S487" s="475"/>
      <c r="T487" s="475"/>
      <c r="U487" s="475"/>
      <c r="V487" s="475"/>
      <c r="W487" s="475"/>
      <c r="X487" s="475"/>
      <c r="Y487" s="475"/>
    </row>
    <row r="488" spans="1:25" ht="11.25" customHeight="1">
      <c r="A488" s="84"/>
      <c r="B488" s="133" t="s">
        <v>46</v>
      </c>
      <c r="D488" s="586" t="s">
        <v>640</v>
      </c>
      <c r="E488" s="73"/>
      <c r="G488" s="88"/>
      <c r="H488" s="133">
        <f>H475+H483+H487</f>
        <v>109</v>
      </c>
      <c r="I488" s="90"/>
      <c r="M488" s="85"/>
    </row>
    <row r="489" spans="1:25" ht="11.25" customHeight="1">
      <c r="A489" s="199">
        <v>9</v>
      </c>
      <c r="B489" s="199">
        <v>2017</v>
      </c>
      <c r="C489" s="152" t="s">
        <v>53</v>
      </c>
      <c r="D489" s="583" t="s">
        <v>95</v>
      </c>
      <c r="E489" s="116" t="s">
        <v>3362</v>
      </c>
      <c r="F489" s="567">
        <v>42988</v>
      </c>
      <c r="G489" s="152" t="s">
        <v>3477</v>
      </c>
      <c r="H489" s="199">
        <v>10</v>
      </c>
      <c r="I489" s="340" t="s">
        <v>3218</v>
      </c>
      <c r="J489" s="340"/>
      <c r="K489" s="782" t="s">
        <v>3385</v>
      </c>
      <c r="L489" s="782"/>
      <c r="M489" s="783"/>
      <c r="O489" s="115"/>
      <c r="P489" s="115"/>
      <c r="Q489" s="115"/>
      <c r="R489" s="115"/>
      <c r="S489" s="372"/>
      <c r="T489" s="372"/>
      <c r="U489" s="372"/>
      <c r="V489" s="372"/>
      <c r="W489" s="372"/>
      <c r="X489" s="372"/>
      <c r="Y489" s="372"/>
    </row>
    <row r="490" spans="1:25" ht="11.25" customHeight="1">
      <c r="A490" s="199">
        <v>9</v>
      </c>
      <c r="B490" s="199">
        <v>2017</v>
      </c>
      <c r="C490" s="152" t="s">
        <v>53</v>
      </c>
      <c r="D490" s="583" t="s">
        <v>95</v>
      </c>
      <c r="E490" s="116" t="s">
        <v>3362</v>
      </c>
      <c r="F490" s="567">
        <v>42988</v>
      </c>
      <c r="G490" s="152" t="s">
        <v>3478</v>
      </c>
      <c r="H490" s="199">
        <v>3</v>
      </c>
      <c r="I490" s="340" t="s">
        <v>3479</v>
      </c>
      <c r="J490" s="340"/>
      <c r="M490" s="783"/>
      <c r="O490" s="475"/>
      <c r="P490" s="475"/>
      <c r="Q490" s="115"/>
      <c r="R490" s="115"/>
      <c r="S490" s="353"/>
      <c r="T490" s="353"/>
      <c r="U490" s="353"/>
      <c r="V490" s="353"/>
      <c r="W490" s="353"/>
      <c r="X490" s="353"/>
      <c r="Y490" s="353"/>
    </row>
    <row r="491" spans="1:25" ht="11.25" customHeight="1">
      <c r="A491" s="199">
        <v>9</v>
      </c>
      <c r="B491" s="199">
        <v>2017</v>
      </c>
      <c r="C491" s="152" t="s">
        <v>53</v>
      </c>
      <c r="D491" s="583" t="s">
        <v>95</v>
      </c>
      <c r="E491" s="116" t="s">
        <v>3362</v>
      </c>
      <c r="F491" s="567">
        <v>42988</v>
      </c>
      <c r="G491" s="152" t="s">
        <v>3480</v>
      </c>
      <c r="H491" s="199">
        <v>10</v>
      </c>
      <c r="I491" s="340" t="s">
        <v>3033</v>
      </c>
      <c r="J491" s="340"/>
      <c r="M491" s="783"/>
      <c r="O491" s="115"/>
      <c r="P491" s="115"/>
      <c r="Q491" s="353"/>
      <c r="R491" s="353"/>
      <c r="S491" s="475"/>
      <c r="T491" s="475"/>
      <c r="U491" s="475"/>
      <c r="V491" s="475"/>
      <c r="W491" s="475"/>
      <c r="X491" s="475"/>
      <c r="Y491" s="475"/>
    </row>
    <row r="492" spans="1:25" ht="11.25" customHeight="1">
      <c r="A492" s="199">
        <v>9</v>
      </c>
      <c r="B492" s="199">
        <v>2017</v>
      </c>
      <c r="C492" s="152" t="s">
        <v>53</v>
      </c>
      <c r="D492" s="583" t="s">
        <v>95</v>
      </c>
      <c r="E492" s="116" t="s">
        <v>3362</v>
      </c>
      <c r="F492" s="567">
        <v>42988</v>
      </c>
      <c r="G492" s="152" t="s">
        <v>3481</v>
      </c>
      <c r="H492" s="199">
        <v>7</v>
      </c>
      <c r="I492" s="340" t="s">
        <v>3135</v>
      </c>
      <c r="J492" s="340"/>
      <c r="M492" s="783"/>
      <c r="O492" s="115"/>
      <c r="P492" s="115"/>
      <c r="Q492" s="188"/>
      <c r="R492" s="188"/>
      <c r="S492" s="188"/>
      <c r="T492" s="188"/>
      <c r="U492" s="188"/>
      <c r="V492" s="188"/>
      <c r="W492" s="188"/>
      <c r="X492" s="188"/>
      <c r="Y492" s="188"/>
    </row>
    <row r="493" spans="1:25" ht="11.25" customHeight="1">
      <c r="A493" s="199">
        <v>3</v>
      </c>
      <c r="B493" s="565">
        <v>2017</v>
      </c>
      <c r="C493" s="152" t="s">
        <v>53</v>
      </c>
      <c r="D493" s="152" t="s">
        <v>95</v>
      </c>
      <c r="E493" s="566" t="s">
        <v>64</v>
      </c>
      <c r="F493" s="567">
        <v>42805</v>
      </c>
      <c r="G493" s="568" t="s">
        <v>3482</v>
      </c>
      <c r="H493" s="199">
        <v>5</v>
      </c>
      <c r="I493" s="340" t="s">
        <v>435</v>
      </c>
      <c r="J493" s="340"/>
      <c r="K493" s="340"/>
      <c r="L493" s="340"/>
      <c r="M493" s="118"/>
      <c r="N493" s="197"/>
      <c r="O493" s="353"/>
      <c r="P493" s="353"/>
      <c r="Q493" s="475"/>
      <c r="R493" s="475"/>
      <c r="S493" s="197"/>
      <c r="T493" s="197"/>
      <c r="U493" s="197"/>
      <c r="V493" s="197"/>
      <c r="W493" s="197"/>
      <c r="X493" s="197"/>
      <c r="Y493" s="197"/>
    </row>
    <row r="494" spans="1:25" ht="11.25" customHeight="1">
      <c r="A494" s="199">
        <v>10</v>
      </c>
      <c r="B494" s="565">
        <v>2017</v>
      </c>
      <c r="C494" s="152" t="s">
        <v>53</v>
      </c>
      <c r="D494" s="152" t="s">
        <v>95</v>
      </c>
      <c r="E494" s="566" t="s">
        <v>319</v>
      </c>
      <c r="F494" s="567">
        <v>43022</v>
      </c>
      <c r="G494" s="568" t="s">
        <v>3483</v>
      </c>
      <c r="H494" s="199">
        <v>5</v>
      </c>
      <c r="I494" s="340" t="s">
        <v>248</v>
      </c>
      <c r="J494" s="340"/>
      <c r="K494" s="340"/>
      <c r="L494" s="340"/>
      <c r="M494" s="118"/>
      <c r="N494" s="197"/>
      <c r="O494" s="353"/>
      <c r="P494" s="353"/>
      <c r="Q494" s="475"/>
      <c r="R494" s="475"/>
      <c r="S494" s="197"/>
      <c r="T494" s="197"/>
      <c r="U494" s="197"/>
      <c r="V494" s="197"/>
      <c r="W494" s="197"/>
      <c r="X494" s="197"/>
      <c r="Y494" s="197"/>
    </row>
    <row r="495" spans="1:25" ht="11.25" customHeight="1">
      <c r="A495" s="199">
        <v>11</v>
      </c>
      <c r="B495" s="565">
        <v>2017</v>
      </c>
      <c r="C495" s="152" t="s">
        <v>53</v>
      </c>
      <c r="D495" s="152" t="s">
        <v>95</v>
      </c>
      <c r="E495" s="566" t="s">
        <v>1309</v>
      </c>
      <c r="F495" s="567">
        <v>43064</v>
      </c>
      <c r="G495" s="568" t="s">
        <v>3484</v>
      </c>
      <c r="H495" s="199">
        <v>5</v>
      </c>
      <c r="I495" s="340" t="s">
        <v>248</v>
      </c>
      <c r="J495" s="340"/>
      <c r="K495" s="340"/>
      <c r="L495" s="340"/>
      <c r="M495" s="118"/>
      <c r="N495" s="197"/>
      <c r="O495" s="353"/>
      <c r="P495" s="353"/>
      <c r="Q495" s="475"/>
      <c r="R495" s="475"/>
      <c r="S495" s="197"/>
      <c r="T495" s="197"/>
      <c r="U495" s="197"/>
      <c r="V495" s="197"/>
      <c r="W495" s="197"/>
      <c r="X495" s="197"/>
      <c r="Y495" s="197"/>
    </row>
    <row r="496" spans="1:25" ht="11.25" customHeight="1">
      <c r="A496" s="199"/>
      <c r="B496" s="565">
        <v>2017</v>
      </c>
      <c r="C496" s="152"/>
      <c r="D496" s="152"/>
      <c r="E496" s="566"/>
      <c r="F496" s="567"/>
      <c r="G496" s="568"/>
      <c r="H496" s="199">
        <f>SUM(H489:H495)</f>
        <v>45</v>
      </c>
      <c r="I496" s="340"/>
      <c r="J496" s="340"/>
      <c r="K496" s="340"/>
      <c r="L496" s="340"/>
      <c r="M496" s="118"/>
      <c r="N496" s="197"/>
      <c r="O496" s="353"/>
      <c r="P496" s="353"/>
      <c r="Q496" s="475"/>
      <c r="R496" s="475"/>
      <c r="S496" s="197"/>
      <c r="T496" s="197"/>
      <c r="U496" s="197"/>
      <c r="V496" s="197"/>
      <c r="W496" s="197"/>
      <c r="X496" s="197"/>
      <c r="Y496" s="197"/>
    </row>
    <row r="497" spans="1:25" ht="11.25" customHeight="1">
      <c r="B497" s="84" t="s">
        <v>46</v>
      </c>
      <c r="D497" s="88" t="s">
        <v>652</v>
      </c>
      <c r="E497" s="574"/>
      <c r="G497" s="575"/>
      <c r="H497" s="133">
        <f>H496</f>
        <v>45</v>
      </c>
      <c r="I497" s="90"/>
      <c r="M497" s="85"/>
    </row>
    <row r="498" spans="1:25" ht="11.25" customHeight="1">
      <c r="A498" s="199">
        <v>5</v>
      </c>
      <c r="B498" s="565">
        <v>2017</v>
      </c>
      <c r="C498" s="152" t="s">
        <v>53</v>
      </c>
      <c r="D498" s="152" t="s">
        <v>3341</v>
      </c>
      <c r="E498" s="566" t="s">
        <v>1663</v>
      </c>
      <c r="F498" s="567">
        <v>42883</v>
      </c>
      <c r="G498" s="568" t="s">
        <v>653</v>
      </c>
      <c r="H498" s="199">
        <v>15</v>
      </c>
      <c r="I498" s="340" t="s">
        <v>2001</v>
      </c>
      <c r="J498" s="340"/>
      <c r="K498" s="340"/>
      <c r="L498" s="340"/>
      <c r="M498" s="118"/>
      <c r="O498" s="188"/>
      <c r="P498" s="188"/>
      <c r="Q498" s="475"/>
      <c r="R498" s="475"/>
      <c r="S498" s="188"/>
      <c r="T498" s="188"/>
      <c r="U498" s="188"/>
      <c r="V498" s="188"/>
      <c r="W498" s="188"/>
      <c r="X498" s="188"/>
      <c r="Y498" s="188"/>
    </row>
    <row r="499" spans="1:25" ht="11.25" customHeight="1">
      <c r="A499" s="199"/>
      <c r="B499" s="565">
        <v>2017</v>
      </c>
      <c r="C499" s="152"/>
      <c r="D499" s="152"/>
      <c r="E499" s="566"/>
      <c r="F499" s="567"/>
      <c r="G499" s="568"/>
      <c r="H499" s="199">
        <f>H498</f>
        <v>15</v>
      </c>
      <c r="I499" s="340"/>
      <c r="J499" s="340"/>
      <c r="K499" s="340"/>
      <c r="L499" s="340"/>
      <c r="M499" s="118"/>
      <c r="O499" s="188"/>
      <c r="P499" s="188"/>
      <c r="Q499" s="475"/>
      <c r="R499" s="475"/>
      <c r="S499" s="188"/>
      <c r="T499" s="188"/>
      <c r="U499" s="188"/>
      <c r="V499" s="188"/>
      <c r="W499" s="188"/>
      <c r="X499" s="188"/>
      <c r="Y499" s="188"/>
    </row>
    <row r="500" spans="1:25" ht="11.25" customHeight="1">
      <c r="B500" s="84" t="s">
        <v>46</v>
      </c>
      <c r="D500" s="88" t="s">
        <v>3485</v>
      </c>
      <c r="E500" s="574"/>
      <c r="G500" s="575"/>
      <c r="H500" s="133">
        <f>SUM(H498)</f>
        <v>15</v>
      </c>
      <c r="I500" s="90"/>
      <c r="M500" s="85"/>
    </row>
    <row r="501" spans="1:25" ht="11.25" customHeight="1">
      <c r="A501" s="687">
        <v>3</v>
      </c>
      <c r="B501" s="688">
        <v>2015</v>
      </c>
      <c r="C501" s="649" t="s">
        <v>129</v>
      </c>
      <c r="D501" s="689" t="s">
        <v>3348</v>
      </c>
      <c r="E501" s="649" t="s">
        <v>346</v>
      </c>
      <c r="F501" s="689">
        <v>42092</v>
      </c>
      <c r="G501" s="690" t="s">
        <v>3486</v>
      </c>
      <c r="H501" s="691">
        <v>5</v>
      </c>
      <c r="I501" s="649" t="s">
        <v>531</v>
      </c>
      <c r="M501" s="85"/>
      <c r="N501" s="353"/>
      <c r="O501" s="475"/>
      <c r="P501" s="475"/>
      <c r="Q501" s="340"/>
      <c r="R501" s="340"/>
      <c r="S501" s="340"/>
      <c r="T501" s="340"/>
      <c r="U501" s="340"/>
      <c r="V501" s="340"/>
      <c r="W501" s="340"/>
      <c r="X501" s="340"/>
      <c r="Y501" s="340"/>
    </row>
    <row r="502" spans="1:25" ht="11.25" customHeight="1">
      <c r="A502" s="687"/>
      <c r="B502" s="688">
        <v>2015</v>
      </c>
      <c r="C502" s="649"/>
      <c r="D502" s="689"/>
      <c r="E502" s="649"/>
      <c r="F502" s="689"/>
      <c r="G502" s="690"/>
      <c r="H502" s="691">
        <f>H501</f>
        <v>5</v>
      </c>
      <c r="I502" s="649"/>
      <c r="M502" s="85"/>
      <c r="N502" s="353"/>
      <c r="O502" s="475"/>
      <c r="P502" s="475"/>
      <c r="Q502" s="340"/>
      <c r="R502" s="340"/>
      <c r="S502" s="340"/>
      <c r="T502" s="340"/>
      <c r="U502" s="340"/>
      <c r="V502" s="340"/>
      <c r="W502" s="340"/>
      <c r="X502" s="340"/>
      <c r="Y502" s="340"/>
    </row>
    <row r="503" spans="1:25" ht="11.25" customHeight="1">
      <c r="A503" s="84"/>
      <c r="B503" s="133" t="s">
        <v>46</v>
      </c>
      <c r="D503" s="86" t="s">
        <v>3487</v>
      </c>
      <c r="G503" s="73"/>
      <c r="H503" s="87">
        <f>H502</f>
        <v>5</v>
      </c>
      <c r="M503" s="85"/>
    </row>
    <row r="504" spans="1:25" ht="11.25" customHeight="1">
      <c r="A504" s="199">
        <v>9</v>
      </c>
      <c r="B504" s="199">
        <v>2017</v>
      </c>
      <c r="C504" s="152" t="s">
        <v>164</v>
      </c>
      <c r="D504" s="583" t="s">
        <v>103</v>
      </c>
      <c r="E504" s="116" t="s">
        <v>3362</v>
      </c>
      <c r="F504" s="567">
        <v>42988</v>
      </c>
      <c r="G504" s="152" t="s">
        <v>3488</v>
      </c>
      <c r="H504" s="199">
        <v>3</v>
      </c>
      <c r="I504" s="340" t="s">
        <v>3095</v>
      </c>
      <c r="J504" s="340"/>
      <c r="K504" s="782" t="s">
        <v>3395</v>
      </c>
      <c r="M504" s="783"/>
      <c r="O504" s="475"/>
      <c r="P504" s="475"/>
      <c r="Q504" s="340"/>
      <c r="R504" s="340"/>
      <c r="S504" s="340"/>
      <c r="T504" s="340"/>
      <c r="U504" s="340"/>
      <c r="V504" s="340"/>
      <c r="W504" s="340"/>
      <c r="X504" s="340"/>
      <c r="Y504" s="340"/>
    </row>
    <row r="505" spans="1:25" ht="11.25" customHeight="1">
      <c r="A505" s="199">
        <v>9</v>
      </c>
      <c r="B505" s="199">
        <v>2017</v>
      </c>
      <c r="C505" s="152" t="s">
        <v>164</v>
      </c>
      <c r="D505" s="583" t="s">
        <v>103</v>
      </c>
      <c r="E505" s="116" t="s">
        <v>3362</v>
      </c>
      <c r="F505" s="567">
        <v>42988</v>
      </c>
      <c r="G505" s="152" t="s">
        <v>3489</v>
      </c>
      <c r="H505" s="199">
        <v>7</v>
      </c>
      <c r="I505" s="340" t="s">
        <v>3411</v>
      </c>
      <c r="J505" s="340"/>
      <c r="M505" s="783"/>
      <c r="O505" s="340"/>
      <c r="P505" s="340"/>
      <c r="Q505" s="791"/>
      <c r="R505" s="791"/>
      <c r="S505" s="792"/>
      <c r="T505" s="793"/>
      <c r="U505" s="791"/>
      <c r="V505" s="791"/>
      <c r="W505" s="791"/>
      <c r="X505" s="791"/>
      <c r="Y505" s="197"/>
    </row>
    <row r="506" spans="1:25" ht="11.25" customHeight="1">
      <c r="A506" s="565">
        <v>2</v>
      </c>
      <c r="B506" s="199">
        <v>2017</v>
      </c>
      <c r="C506" s="152" t="s">
        <v>164</v>
      </c>
      <c r="D506" s="152" t="s">
        <v>103</v>
      </c>
      <c r="E506" s="152" t="s">
        <v>55</v>
      </c>
      <c r="F506" s="567">
        <v>42784</v>
      </c>
      <c r="G506" s="116" t="s">
        <v>3490</v>
      </c>
      <c r="H506" s="469">
        <v>5</v>
      </c>
      <c r="I506" s="152" t="s">
        <v>342</v>
      </c>
      <c r="J506" s="340"/>
      <c r="K506" s="90" t="s">
        <v>2978</v>
      </c>
      <c r="L506" s="472"/>
      <c r="M506" s="268"/>
      <c r="N506" s="372"/>
      <c r="O506" s="340"/>
      <c r="P506" s="340"/>
      <c r="Q506" s="794"/>
      <c r="R506" s="794"/>
      <c r="S506" s="795"/>
      <c r="T506" s="796"/>
      <c r="U506" s="794"/>
      <c r="V506" s="794"/>
      <c r="W506" s="794"/>
      <c r="X506" s="794"/>
      <c r="Y506" s="340"/>
    </row>
    <row r="507" spans="1:25" ht="11.25" customHeight="1">
      <c r="A507" s="199">
        <v>3</v>
      </c>
      <c r="B507" s="565">
        <v>2017</v>
      </c>
      <c r="C507" s="152" t="s">
        <v>164</v>
      </c>
      <c r="D507" s="152" t="s">
        <v>103</v>
      </c>
      <c r="E507" s="566" t="s">
        <v>3323</v>
      </c>
      <c r="F507" s="567">
        <v>42799</v>
      </c>
      <c r="G507" s="568" t="s">
        <v>3491</v>
      </c>
      <c r="H507" s="199">
        <v>10</v>
      </c>
      <c r="I507" s="340" t="s">
        <v>363</v>
      </c>
      <c r="J507" s="340"/>
      <c r="K507" s="340"/>
      <c r="L507" s="340"/>
      <c r="M507" s="118"/>
      <c r="N507" s="372"/>
      <c r="O507" s="197"/>
      <c r="P507" s="797"/>
      <c r="Q507" s="188"/>
      <c r="R507" s="188"/>
      <c r="S507" s="188"/>
      <c r="T507" s="188"/>
      <c r="U507" s="188"/>
      <c r="V507" s="188"/>
      <c r="W507" s="188"/>
      <c r="X507" s="188"/>
      <c r="Y507" s="188"/>
    </row>
    <row r="508" spans="1:25" ht="11.25" customHeight="1">
      <c r="A508" s="199">
        <v>3</v>
      </c>
      <c r="B508" s="565">
        <v>2017</v>
      </c>
      <c r="C508" s="152" t="s">
        <v>164</v>
      </c>
      <c r="D508" s="152" t="s">
        <v>103</v>
      </c>
      <c r="E508" s="566" t="s">
        <v>3323</v>
      </c>
      <c r="F508" s="567">
        <v>42799</v>
      </c>
      <c r="G508" s="568" t="s">
        <v>3492</v>
      </c>
      <c r="H508" s="199">
        <v>10</v>
      </c>
      <c r="I508" s="340" t="s">
        <v>3271</v>
      </c>
      <c r="J508" s="340"/>
      <c r="K508" s="340"/>
      <c r="L508" s="340"/>
      <c r="M508" s="118"/>
      <c r="N508" s="197"/>
      <c r="O508" s="340"/>
      <c r="P508" s="152"/>
      <c r="Q508" s="197"/>
      <c r="R508" s="197"/>
      <c r="S508" s="188"/>
      <c r="T508" s="188"/>
      <c r="U508" s="188"/>
      <c r="V508" s="188"/>
      <c r="W508" s="188"/>
      <c r="X508" s="188"/>
      <c r="Y508" s="188"/>
    </row>
    <row r="509" spans="1:25" ht="11.25" customHeight="1">
      <c r="A509" s="199">
        <v>3</v>
      </c>
      <c r="B509" s="565">
        <v>2017</v>
      </c>
      <c r="C509" s="152" t="s">
        <v>164</v>
      </c>
      <c r="D509" s="152" t="s">
        <v>103</v>
      </c>
      <c r="E509" s="566" t="s">
        <v>3323</v>
      </c>
      <c r="F509" s="567">
        <v>42799</v>
      </c>
      <c r="G509" s="568" t="s">
        <v>3493</v>
      </c>
      <c r="H509" s="199">
        <v>10</v>
      </c>
      <c r="I509" s="340" t="s">
        <v>2930</v>
      </c>
      <c r="J509" s="340"/>
      <c r="K509" s="340"/>
      <c r="L509" s="340"/>
      <c r="M509" s="118"/>
      <c r="N509" s="372"/>
      <c r="O509" s="188"/>
      <c r="P509" s="188"/>
      <c r="Q509" s="188"/>
      <c r="R509" s="188"/>
      <c r="S509" s="372"/>
      <c r="T509" s="372"/>
      <c r="U509" s="372"/>
      <c r="V509" s="372"/>
      <c r="W509" s="372"/>
      <c r="X509" s="372"/>
      <c r="Y509" s="372"/>
    </row>
    <row r="510" spans="1:25" ht="11.25" customHeight="1">
      <c r="A510" s="565">
        <v>5</v>
      </c>
      <c r="B510" s="199">
        <v>2017</v>
      </c>
      <c r="C510" s="152" t="s">
        <v>164</v>
      </c>
      <c r="D510" s="583" t="s">
        <v>103</v>
      </c>
      <c r="E510" s="116" t="s">
        <v>3357</v>
      </c>
      <c r="F510" s="567">
        <v>42876</v>
      </c>
      <c r="G510" s="152" t="s">
        <v>3494</v>
      </c>
      <c r="H510" s="199">
        <v>10</v>
      </c>
      <c r="I510" s="340" t="s">
        <v>3439</v>
      </c>
      <c r="J510" s="340"/>
      <c r="M510" s="118"/>
      <c r="N510" s="372"/>
      <c r="O510" s="197"/>
      <c r="P510" s="197"/>
      <c r="Q510" s="188"/>
      <c r="R510" s="188"/>
      <c r="S510" s="372"/>
      <c r="T510" s="372"/>
      <c r="U510" s="372"/>
      <c r="V510" s="372"/>
      <c r="W510" s="372"/>
      <c r="X510" s="372"/>
      <c r="Y510" s="372"/>
    </row>
    <row r="511" spans="1:25" ht="11.25" customHeight="1">
      <c r="A511" s="565">
        <v>10</v>
      </c>
      <c r="B511" s="199">
        <v>2017</v>
      </c>
      <c r="C511" s="152" t="s">
        <v>164</v>
      </c>
      <c r="D511" s="583" t="s">
        <v>103</v>
      </c>
      <c r="E511" s="116" t="s">
        <v>3495</v>
      </c>
      <c r="F511" s="567">
        <v>43022</v>
      </c>
      <c r="G511" s="152" t="s">
        <v>3496</v>
      </c>
      <c r="H511" s="199">
        <v>5</v>
      </c>
      <c r="I511" s="340" t="s">
        <v>414</v>
      </c>
      <c r="J511" s="340"/>
      <c r="M511" s="118"/>
      <c r="N511" s="372"/>
      <c r="O511" s="197"/>
      <c r="P511" s="197"/>
      <c r="Q511" s="188"/>
      <c r="R511" s="188"/>
      <c r="S511" s="372"/>
      <c r="T511" s="372"/>
      <c r="U511" s="372"/>
      <c r="V511" s="372"/>
      <c r="W511" s="372"/>
      <c r="X511" s="372"/>
      <c r="Y511" s="372"/>
    </row>
    <row r="512" spans="1:25" ht="11.25" customHeight="1">
      <c r="A512" s="565"/>
      <c r="B512" s="199">
        <v>2017</v>
      </c>
      <c r="C512" s="152"/>
      <c r="D512" s="583"/>
      <c r="E512" s="116"/>
      <c r="F512" s="567"/>
      <c r="G512" s="152"/>
      <c r="H512" s="199">
        <f>SUM(H504:H511)</f>
        <v>60</v>
      </c>
      <c r="I512" s="340"/>
      <c r="J512" s="340"/>
      <c r="M512" s="118"/>
      <c r="N512" s="372"/>
      <c r="O512" s="197"/>
      <c r="P512" s="197"/>
      <c r="Q512" s="188"/>
      <c r="R512" s="188"/>
      <c r="S512" s="372"/>
      <c r="T512" s="372"/>
      <c r="U512" s="372"/>
      <c r="V512" s="372"/>
      <c r="W512" s="372"/>
      <c r="X512" s="372"/>
      <c r="Y512" s="372"/>
    </row>
    <row r="513" spans="1:25" ht="11.25" customHeight="1">
      <c r="A513" s="84"/>
      <c r="B513" s="133" t="s">
        <v>46</v>
      </c>
      <c r="D513" s="586" t="s">
        <v>688</v>
      </c>
      <c r="E513" s="73"/>
      <c r="G513" s="88"/>
      <c r="H513" s="133">
        <f>H512</f>
        <v>60</v>
      </c>
      <c r="I513" s="90"/>
      <c r="M513" s="85"/>
    </row>
    <row r="514" spans="1:25" ht="11.25" customHeight="1">
      <c r="A514" s="687">
        <v>3</v>
      </c>
      <c r="B514" s="645">
        <v>2015</v>
      </c>
      <c r="C514" s="646" t="s">
        <v>164</v>
      </c>
      <c r="D514" s="646" t="s">
        <v>204</v>
      </c>
      <c r="E514" s="646" t="s">
        <v>66</v>
      </c>
      <c r="F514" s="647">
        <v>42078</v>
      </c>
      <c r="G514" s="648" t="s">
        <v>2922</v>
      </c>
      <c r="H514" s="294">
        <v>5</v>
      </c>
      <c r="I514" s="646" t="s">
        <v>352</v>
      </c>
      <c r="M514" s="472"/>
      <c r="N514" s="372"/>
      <c r="O514" s="188"/>
      <c r="P514" s="188"/>
      <c r="Q514" s="188"/>
      <c r="R514" s="188"/>
      <c r="S514" s="372"/>
      <c r="T514" s="372"/>
      <c r="U514" s="372"/>
      <c r="V514" s="372"/>
      <c r="W514" s="372"/>
      <c r="X514" s="372"/>
      <c r="Y514" s="372"/>
    </row>
    <row r="515" spans="1:25" ht="11.25" customHeight="1">
      <c r="A515" s="687">
        <v>3</v>
      </c>
      <c r="B515" s="645">
        <v>2015</v>
      </c>
      <c r="C515" s="646" t="s">
        <v>164</v>
      </c>
      <c r="D515" s="646" t="s">
        <v>204</v>
      </c>
      <c r="E515" s="646" t="s">
        <v>433</v>
      </c>
      <c r="F515" s="647">
        <v>42085</v>
      </c>
      <c r="G515" s="648" t="s">
        <v>2922</v>
      </c>
      <c r="H515" s="294">
        <v>10</v>
      </c>
      <c r="I515" s="646" t="s">
        <v>626</v>
      </c>
      <c r="M515" s="472"/>
      <c r="N515" s="372"/>
      <c r="O515" s="188"/>
      <c r="P515" s="188"/>
      <c r="Q515" s="372"/>
      <c r="R515" s="372"/>
      <c r="S515" s="188"/>
      <c r="T515" s="188"/>
      <c r="U515" s="188"/>
      <c r="V515" s="188"/>
      <c r="W515" s="188"/>
      <c r="X515" s="188"/>
      <c r="Y515" s="188"/>
    </row>
    <row r="516" spans="1:25" ht="11.25" customHeight="1">
      <c r="A516" s="687"/>
      <c r="B516" s="645">
        <v>2015</v>
      </c>
      <c r="C516" s="646"/>
      <c r="D516" s="646"/>
      <c r="E516" s="646"/>
      <c r="F516" s="647"/>
      <c r="G516" s="648"/>
      <c r="H516" s="294">
        <f>SUM(H514:H515)</f>
        <v>15</v>
      </c>
      <c r="I516" s="646"/>
      <c r="M516" s="472"/>
      <c r="N516" s="372"/>
      <c r="O516" s="188"/>
      <c r="P516" s="188"/>
      <c r="Q516" s="372"/>
      <c r="R516" s="372"/>
      <c r="S516" s="188"/>
      <c r="T516" s="188"/>
      <c r="U516" s="188"/>
      <c r="V516" s="188"/>
      <c r="W516" s="188"/>
      <c r="X516" s="188"/>
      <c r="Y516" s="188"/>
    </row>
    <row r="517" spans="1:25" ht="11.25" customHeight="1">
      <c r="A517" s="613">
        <v>3</v>
      </c>
      <c r="B517" s="673">
        <v>2016</v>
      </c>
      <c r="C517" s="674" t="s">
        <v>164</v>
      </c>
      <c r="D517" s="674" t="s">
        <v>204</v>
      </c>
      <c r="E517" s="674" t="s">
        <v>433</v>
      </c>
      <c r="F517" s="675">
        <v>42449</v>
      </c>
      <c r="G517" s="676" t="s">
        <v>2922</v>
      </c>
      <c r="H517" s="677">
        <v>10</v>
      </c>
      <c r="I517" s="674" t="s">
        <v>342</v>
      </c>
      <c r="M517" s="118"/>
      <c r="N517" s="698"/>
      <c r="O517" s="188"/>
      <c r="P517" s="188"/>
      <c r="Q517" s="340"/>
      <c r="R517" s="340"/>
      <c r="S517" s="340"/>
      <c r="T517" s="340"/>
      <c r="U517" s="340"/>
      <c r="V517" s="340"/>
      <c r="W517" s="340"/>
      <c r="X517" s="340"/>
      <c r="Y517" s="340"/>
    </row>
    <row r="518" spans="1:25" ht="11.25" customHeight="1">
      <c r="A518" s="613"/>
      <c r="B518" s="673">
        <v>2016</v>
      </c>
      <c r="C518" s="674"/>
      <c r="D518" s="674"/>
      <c r="E518" s="674"/>
      <c r="F518" s="675"/>
      <c r="G518" s="676"/>
      <c r="H518" s="677">
        <f>H517</f>
        <v>10</v>
      </c>
      <c r="I518" s="674"/>
      <c r="M518" s="118"/>
      <c r="N518" s="698"/>
      <c r="O518" s="188"/>
      <c r="P518" s="188"/>
      <c r="Q518" s="340"/>
      <c r="R518" s="340"/>
      <c r="S518" s="340"/>
      <c r="T518" s="340"/>
      <c r="U518" s="340"/>
      <c r="V518" s="340"/>
      <c r="W518" s="340"/>
      <c r="X518" s="340"/>
      <c r="Y518" s="340"/>
    </row>
    <row r="519" spans="1:25" ht="11.25" customHeight="1">
      <c r="A519" s="565">
        <v>3</v>
      </c>
      <c r="B519" s="678">
        <v>2017</v>
      </c>
      <c r="C519" s="679" t="s">
        <v>164</v>
      </c>
      <c r="D519" s="679" t="s">
        <v>204</v>
      </c>
      <c r="E519" s="679" t="s">
        <v>433</v>
      </c>
      <c r="F519" s="680">
        <v>42806</v>
      </c>
      <c r="G519" s="681" t="s">
        <v>2021</v>
      </c>
      <c r="H519" s="480">
        <v>5</v>
      </c>
      <c r="I519" s="679" t="s">
        <v>354</v>
      </c>
      <c r="J519" s="340"/>
      <c r="K519" s="340"/>
      <c r="L519" s="340"/>
      <c r="M519" s="118"/>
      <c r="N519" s="372"/>
      <c r="O519" s="372"/>
      <c r="P519" s="372"/>
      <c r="Q519" s="372"/>
      <c r="R519" s="372"/>
      <c r="S519" s="188"/>
      <c r="T519" s="188"/>
      <c r="U519" s="188"/>
      <c r="V519" s="188"/>
      <c r="W519" s="188"/>
      <c r="X519" s="188"/>
      <c r="Y519" s="188"/>
    </row>
    <row r="520" spans="1:25" ht="11.25" customHeight="1">
      <c r="A520" s="565"/>
      <c r="B520" s="678">
        <v>2017</v>
      </c>
      <c r="C520" s="679"/>
      <c r="D520" s="679"/>
      <c r="E520" s="679"/>
      <c r="F520" s="680"/>
      <c r="G520" s="681"/>
      <c r="H520" s="480">
        <f>H519</f>
        <v>5</v>
      </c>
      <c r="I520" s="679"/>
      <c r="J520" s="340"/>
      <c r="K520" s="340"/>
      <c r="L520" s="340"/>
      <c r="M520" s="118"/>
      <c r="N520" s="372"/>
      <c r="O520" s="372"/>
      <c r="P520" s="372"/>
      <c r="Q520" s="372"/>
      <c r="R520" s="372"/>
      <c r="S520" s="188"/>
      <c r="T520" s="188"/>
      <c r="U520" s="188"/>
      <c r="V520" s="188"/>
      <c r="W520" s="188"/>
      <c r="X520" s="188"/>
      <c r="Y520" s="188"/>
    </row>
    <row r="521" spans="1:25" ht="11.25" customHeight="1">
      <c r="A521" s="84"/>
      <c r="B521" s="654" t="s">
        <v>46</v>
      </c>
      <c r="C521" s="655"/>
      <c r="D521" s="655" t="s">
        <v>701</v>
      </c>
      <c r="E521" s="655"/>
      <c r="F521" s="656"/>
      <c r="G521" s="657"/>
      <c r="H521" s="306">
        <f>H516+H518+H520</f>
        <v>30</v>
      </c>
      <c r="I521" s="655"/>
      <c r="M521" s="85"/>
    </row>
    <row r="522" spans="1:25" ht="11.25" customHeight="1">
      <c r="A522" s="687">
        <v>3</v>
      </c>
      <c r="B522" s="688">
        <v>2015</v>
      </c>
      <c r="C522" s="649" t="s">
        <v>53</v>
      </c>
      <c r="D522" s="689" t="s">
        <v>138</v>
      </c>
      <c r="E522" s="649" t="s">
        <v>3323</v>
      </c>
      <c r="F522" s="689">
        <v>42064</v>
      </c>
      <c r="G522" s="690" t="s">
        <v>3497</v>
      </c>
      <c r="H522" s="691">
        <v>3</v>
      </c>
      <c r="I522" s="649" t="s">
        <v>440</v>
      </c>
      <c r="M522" s="85"/>
      <c r="N522" s="372"/>
      <c r="O522" s="340"/>
      <c r="P522" s="340"/>
      <c r="Q522" s="372"/>
      <c r="R522" s="372"/>
      <c r="S522" s="197"/>
      <c r="T522" s="197"/>
      <c r="U522" s="197"/>
      <c r="V522" s="197"/>
      <c r="W522" s="197"/>
      <c r="X522" s="197"/>
      <c r="Y522" s="197"/>
    </row>
    <row r="523" spans="1:25" ht="11.25" customHeight="1">
      <c r="A523" s="687"/>
      <c r="B523" s="688">
        <v>2015</v>
      </c>
      <c r="C523" s="649"/>
      <c r="D523" s="689"/>
      <c r="E523" s="649"/>
      <c r="F523" s="689"/>
      <c r="G523" s="690"/>
      <c r="H523" s="691">
        <f>H522</f>
        <v>3</v>
      </c>
      <c r="I523" s="649"/>
      <c r="M523" s="85"/>
      <c r="N523" s="372"/>
      <c r="O523" s="340"/>
      <c r="P523" s="340"/>
      <c r="Q523" s="372"/>
      <c r="R523" s="372"/>
      <c r="S523" s="197"/>
      <c r="T523" s="197"/>
      <c r="U523" s="197"/>
      <c r="V523" s="197"/>
      <c r="W523" s="197"/>
      <c r="X523" s="197"/>
      <c r="Y523" s="197"/>
    </row>
    <row r="524" spans="1:25" ht="11.25" customHeight="1">
      <c r="A524" s="84"/>
      <c r="B524" s="133" t="s">
        <v>46</v>
      </c>
      <c r="D524" s="86" t="s">
        <v>711</v>
      </c>
      <c r="G524" s="73"/>
      <c r="H524" s="87">
        <f>SUM(H522)</f>
        <v>3</v>
      </c>
      <c r="M524" s="85"/>
    </row>
    <row r="525" spans="1:25" ht="11.25" customHeight="1">
      <c r="A525" s="199">
        <v>9</v>
      </c>
      <c r="B525" s="199">
        <v>2017</v>
      </c>
      <c r="C525" s="152" t="s">
        <v>53</v>
      </c>
      <c r="D525" s="583" t="s">
        <v>174</v>
      </c>
      <c r="E525" s="116" t="s">
        <v>3362</v>
      </c>
      <c r="F525" s="567">
        <v>42988</v>
      </c>
      <c r="G525" s="152" t="s">
        <v>3498</v>
      </c>
      <c r="H525" s="199">
        <v>10</v>
      </c>
      <c r="I525" s="340" t="s">
        <v>3176</v>
      </c>
      <c r="J525" s="340"/>
      <c r="K525" s="782" t="s">
        <v>3385</v>
      </c>
      <c r="M525" s="783"/>
      <c r="O525" s="372"/>
      <c r="P525" s="372"/>
      <c r="Q525" s="188"/>
      <c r="R525" s="188"/>
      <c r="S525" s="353"/>
      <c r="T525" s="353"/>
      <c r="U525" s="353"/>
      <c r="V525" s="353"/>
      <c r="W525" s="353"/>
      <c r="X525" s="353"/>
      <c r="Y525" s="353"/>
    </row>
    <row r="526" spans="1:25" ht="11.25" customHeight="1">
      <c r="A526" s="199">
        <v>9</v>
      </c>
      <c r="B526" s="199">
        <v>2017</v>
      </c>
      <c r="C526" s="152" t="s">
        <v>53</v>
      </c>
      <c r="D526" s="583" t="s">
        <v>174</v>
      </c>
      <c r="E526" s="116" t="s">
        <v>3362</v>
      </c>
      <c r="F526" s="567">
        <v>42988</v>
      </c>
      <c r="G526" s="152" t="s">
        <v>3499</v>
      </c>
      <c r="H526" s="199">
        <v>7</v>
      </c>
      <c r="I526" s="340" t="s">
        <v>3500</v>
      </c>
      <c r="J526" s="340"/>
      <c r="M526" s="783"/>
      <c r="O526" s="372"/>
      <c r="P526" s="372"/>
      <c r="Q526" s="188"/>
      <c r="R526" s="188"/>
      <c r="S526" s="197"/>
      <c r="T526" s="197"/>
      <c r="U526" s="197"/>
      <c r="V526" s="197"/>
      <c r="W526" s="197"/>
      <c r="X526" s="197"/>
      <c r="Y526" s="197"/>
    </row>
    <row r="527" spans="1:25" ht="11.25" customHeight="1">
      <c r="A527" s="199">
        <v>9</v>
      </c>
      <c r="B527" s="199">
        <v>2017</v>
      </c>
      <c r="C527" s="152" t="s">
        <v>53</v>
      </c>
      <c r="D527" s="583" t="s">
        <v>174</v>
      </c>
      <c r="E527" s="116" t="s">
        <v>3362</v>
      </c>
      <c r="F527" s="567">
        <v>42988</v>
      </c>
      <c r="G527" s="152" t="s">
        <v>3501</v>
      </c>
      <c r="H527" s="199">
        <v>10</v>
      </c>
      <c r="I527" s="340" t="s">
        <v>3502</v>
      </c>
      <c r="J527" s="340"/>
      <c r="M527" s="783"/>
      <c r="O527" s="188"/>
      <c r="P527" s="188"/>
      <c r="Q527" s="197"/>
      <c r="R527" s="197"/>
      <c r="S527" s="353"/>
      <c r="T527" s="353"/>
      <c r="U527" s="353"/>
      <c r="V527" s="353"/>
      <c r="W527" s="353"/>
      <c r="X527" s="353"/>
      <c r="Y527" s="353"/>
    </row>
    <row r="528" spans="1:25" ht="11.25" customHeight="1">
      <c r="A528" s="565">
        <v>3</v>
      </c>
      <c r="B528" s="199">
        <v>2017</v>
      </c>
      <c r="C528" s="152" t="s">
        <v>53</v>
      </c>
      <c r="D528" s="567" t="s">
        <v>174</v>
      </c>
      <c r="E528" s="152" t="s">
        <v>3323</v>
      </c>
      <c r="F528" s="567">
        <v>42799</v>
      </c>
      <c r="G528" s="116" t="s">
        <v>3503</v>
      </c>
      <c r="H528" s="469">
        <v>10</v>
      </c>
      <c r="I528" s="152" t="s">
        <v>3504</v>
      </c>
      <c r="J528" s="340"/>
      <c r="K528" s="340"/>
      <c r="L528" s="340"/>
      <c r="M528" s="118"/>
      <c r="N528" s="372"/>
      <c r="O528" s="188"/>
      <c r="P528" s="188"/>
      <c r="Q528" s="197"/>
      <c r="R528" s="197"/>
      <c r="S528" s="372"/>
      <c r="T528" s="372"/>
      <c r="U528" s="372"/>
      <c r="V528" s="372"/>
      <c r="W528" s="372"/>
      <c r="X528" s="372"/>
      <c r="Y528" s="372"/>
    </row>
    <row r="529" spans="1:25" ht="11.25" customHeight="1">
      <c r="A529" s="565">
        <v>4</v>
      </c>
      <c r="B529" s="199">
        <v>2017</v>
      </c>
      <c r="C529" s="152" t="s">
        <v>53</v>
      </c>
      <c r="D529" s="567" t="s">
        <v>174</v>
      </c>
      <c r="E529" s="152" t="s">
        <v>86</v>
      </c>
      <c r="F529" s="567">
        <v>42847</v>
      </c>
      <c r="G529" s="116" t="s">
        <v>3505</v>
      </c>
      <c r="H529" s="469">
        <v>5</v>
      </c>
      <c r="I529" s="152" t="s">
        <v>435</v>
      </c>
      <c r="J529" s="340"/>
      <c r="K529" s="340"/>
      <c r="L529" s="340"/>
      <c r="M529" s="118"/>
      <c r="N529" s="372"/>
      <c r="O529" s="197"/>
      <c r="P529" s="197"/>
      <c r="Q529" s="197"/>
      <c r="R529" s="197"/>
      <c r="S529" s="372"/>
      <c r="T529" s="372"/>
      <c r="U529" s="372"/>
      <c r="V529" s="372"/>
      <c r="W529" s="372"/>
      <c r="X529" s="372"/>
      <c r="Y529" s="372"/>
    </row>
    <row r="530" spans="1:25" ht="11.25" customHeight="1">
      <c r="A530" s="565">
        <v>5</v>
      </c>
      <c r="B530" s="199">
        <v>2017</v>
      </c>
      <c r="C530" s="152" t="s">
        <v>53</v>
      </c>
      <c r="D530" s="583" t="s">
        <v>174</v>
      </c>
      <c r="E530" s="116" t="s">
        <v>3357</v>
      </c>
      <c r="F530" s="567">
        <v>42876</v>
      </c>
      <c r="G530" s="152" t="s">
        <v>3506</v>
      </c>
      <c r="H530" s="199">
        <v>3</v>
      </c>
      <c r="I530" s="340" t="s">
        <v>3507</v>
      </c>
      <c r="J530" s="340"/>
      <c r="M530" s="118"/>
      <c r="N530" s="372"/>
      <c r="O530" s="197"/>
      <c r="P530" s="197"/>
      <c r="S530" s="372"/>
      <c r="T530" s="372"/>
      <c r="U530" s="372"/>
      <c r="V530" s="372"/>
      <c r="W530" s="372"/>
      <c r="X530" s="372"/>
      <c r="Y530" s="372"/>
    </row>
    <row r="531" spans="1:25" ht="11.25" customHeight="1">
      <c r="A531" s="565"/>
      <c r="B531" s="199">
        <v>2017</v>
      </c>
      <c r="C531" s="152"/>
      <c r="D531" s="583"/>
      <c r="E531" s="116"/>
      <c r="F531" s="567"/>
      <c r="G531" s="152"/>
      <c r="H531" s="199">
        <f>SUM(H525:H530)</f>
        <v>45</v>
      </c>
      <c r="I531" s="340"/>
      <c r="J531" s="340"/>
      <c r="M531" s="118"/>
      <c r="N531" s="372"/>
      <c r="O531" s="197"/>
      <c r="P531" s="197"/>
      <c r="S531" s="372"/>
      <c r="T531" s="372"/>
      <c r="U531" s="372"/>
      <c r="V531" s="372"/>
      <c r="W531" s="372"/>
      <c r="X531" s="372"/>
      <c r="Y531" s="372"/>
    </row>
    <row r="532" spans="1:25" ht="11.25" customHeight="1">
      <c r="A532" s="84"/>
      <c r="B532" s="133" t="s">
        <v>46</v>
      </c>
      <c r="D532" s="586" t="s">
        <v>714</v>
      </c>
      <c r="E532" s="73"/>
      <c r="G532" s="88"/>
      <c r="H532" s="133">
        <f>SUM(H525:H530)</f>
        <v>45</v>
      </c>
      <c r="I532" s="90"/>
      <c r="M532" s="85"/>
    </row>
    <row r="533" spans="1:25" ht="11.25" customHeight="1">
      <c r="A533" s="687">
        <v>3</v>
      </c>
      <c r="B533" s="688">
        <v>2015</v>
      </c>
      <c r="C533" s="649" t="s">
        <v>164</v>
      </c>
      <c r="D533" s="689" t="s">
        <v>1527</v>
      </c>
      <c r="E533" s="649" t="s">
        <v>68</v>
      </c>
      <c r="F533" s="689">
        <v>42084</v>
      </c>
      <c r="G533" s="690" t="s">
        <v>3508</v>
      </c>
      <c r="H533" s="691">
        <v>5</v>
      </c>
      <c r="I533" s="649" t="s">
        <v>342</v>
      </c>
      <c r="K533" s="90" t="s">
        <v>2978</v>
      </c>
      <c r="M533" s="472"/>
      <c r="O533" s="197"/>
      <c r="P533" s="197"/>
      <c r="Q533" s="372"/>
      <c r="R533" s="372"/>
      <c r="S533" s="197"/>
      <c r="T533" s="197"/>
      <c r="U533" s="197"/>
      <c r="V533" s="197"/>
      <c r="W533" s="197"/>
      <c r="X533" s="197"/>
      <c r="Y533" s="197"/>
    </row>
    <row r="534" spans="1:25" ht="11.25" customHeight="1">
      <c r="A534" s="687"/>
      <c r="B534" s="688">
        <v>2015</v>
      </c>
      <c r="C534" s="649"/>
      <c r="D534" s="689"/>
      <c r="E534" s="649"/>
      <c r="F534" s="689"/>
      <c r="G534" s="690"/>
      <c r="H534" s="691">
        <f>H533</f>
        <v>5</v>
      </c>
      <c r="I534" s="649"/>
      <c r="M534" s="472"/>
      <c r="O534" s="197"/>
      <c r="P534" s="197"/>
      <c r="Q534" s="372"/>
      <c r="R534" s="372"/>
      <c r="S534" s="197"/>
      <c r="T534" s="197"/>
      <c r="U534" s="197"/>
      <c r="V534" s="197"/>
      <c r="W534" s="197"/>
      <c r="X534" s="197"/>
      <c r="Y534" s="197"/>
    </row>
    <row r="535" spans="1:25" ht="11.25" customHeight="1">
      <c r="A535" s="341">
        <v>10</v>
      </c>
      <c r="B535" s="613">
        <v>2016</v>
      </c>
      <c r="C535" s="269" t="s">
        <v>164</v>
      </c>
      <c r="D535" s="269" t="s">
        <v>1527</v>
      </c>
      <c r="E535" s="576" t="s">
        <v>3362</v>
      </c>
      <c r="F535" s="576">
        <v>42652</v>
      </c>
      <c r="G535" s="614" t="s">
        <v>2924</v>
      </c>
      <c r="H535" s="341">
        <v>10</v>
      </c>
      <c r="I535" s="372" t="s">
        <v>2117</v>
      </c>
      <c r="J535" s="372"/>
      <c r="L535" s="372"/>
      <c r="M535" s="85"/>
      <c r="Q535" s="353"/>
      <c r="R535" s="353"/>
      <c r="S535" s="197"/>
      <c r="T535" s="197"/>
      <c r="U535" s="197"/>
      <c r="V535" s="197"/>
      <c r="W535" s="197"/>
      <c r="X535" s="197"/>
      <c r="Y535" s="197"/>
    </row>
    <row r="536" spans="1:25" ht="11.25" customHeight="1">
      <c r="A536" s="341">
        <v>10</v>
      </c>
      <c r="B536" s="613">
        <v>2016</v>
      </c>
      <c r="C536" s="269" t="s">
        <v>164</v>
      </c>
      <c r="D536" s="269" t="s">
        <v>1527</v>
      </c>
      <c r="E536" s="576" t="s">
        <v>3362</v>
      </c>
      <c r="F536" s="576">
        <v>42652</v>
      </c>
      <c r="G536" s="614" t="s">
        <v>2925</v>
      </c>
      <c r="H536" s="341">
        <v>3</v>
      </c>
      <c r="I536" s="372" t="s">
        <v>1833</v>
      </c>
      <c r="J536" s="372"/>
      <c r="L536" s="372"/>
      <c r="M536" s="85"/>
      <c r="O536" s="372"/>
      <c r="P536" s="372"/>
      <c r="Q536" s="353"/>
      <c r="R536" s="353"/>
      <c r="S536" s="197"/>
      <c r="T536" s="197"/>
      <c r="U536" s="197"/>
      <c r="V536" s="197"/>
      <c r="W536" s="197"/>
      <c r="X536" s="197"/>
      <c r="Y536" s="197"/>
    </row>
    <row r="537" spans="1:25" ht="11.25" customHeight="1">
      <c r="A537" s="341"/>
      <c r="B537" s="613">
        <v>2016</v>
      </c>
      <c r="C537" s="269"/>
      <c r="D537" s="269"/>
      <c r="E537" s="576"/>
      <c r="F537" s="576"/>
      <c r="G537" s="614"/>
      <c r="H537" s="341">
        <f>SUM(H535:H536)</f>
        <v>13</v>
      </c>
      <c r="I537" s="372"/>
      <c r="J537" s="372"/>
      <c r="L537" s="372"/>
      <c r="M537" s="85"/>
      <c r="O537" s="372"/>
      <c r="P537" s="372"/>
      <c r="Q537" s="353"/>
      <c r="R537" s="353"/>
      <c r="S537" s="197"/>
      <c r="T537" s="197"/>
      <c r="U537" s="197"/>
      <c r="V537" s="197"/>
      <c r="W537" s="197"/>
      <c r="X537" s="197"/>
      <c r="Y537" s="197"/>
    </row>
    <row r="538" spans="1:25" ht="11.25" customHeight="1">
      <c r="A538" s="199">
        <v>3</v>
      </c>
      <c r="B538" s="565">
        <v>2017</v>
      </c>
      <c r="C538" s="152" t="s">
        <v>164</v>
      </c>
      <c r="D538" s="152" t="s">
        <v>1527</v>
      </c>
      <c r="E538" s="566" t="s">
        <v>3323</v>
      </c>
      <c r="F538" s="567">
        <v>42799</v>
      </c>
      <c r="G538" s="568" t="s">
        <v>2926</v>
      </c>
      <c r="H538" s="199">
        <v>3</v>
      </c>
      <c r="I538" s="340" t="s">
        <v>1292</v>
      </c>
      <c r="J538" s="340"/>
      <c r="K538" s="340"/>
      <c r="L538" s="340"/>
      <c r="M538" s="118"/>
      <c r="N538" s="340"/>
      <c r="O538" s="353"/>
      <c r="P538" s="353"/>
      <c r="Q538" s="197"/>
      <c r="R538" s="197"/>
      <c r="S538" s="188"/>
      <c r="T538" s="188"/>
      <c r="U538" s="188"/>
      <c r="V538" s="188"/>
      <c r="W538" s="188"/>
      <c r="X538" s="188"/>
      <c r="Y538" s="188"/>
    </row>
    <row r="539" spans="1:25" ht="11.25" customHeight="1">
      <c r="A539" s="199">
        <v>3</v>
      </c>
      <c r="B539" s="565">
        <v>2017</v>
      </c>
      <c r="C539" s="152" t="s">
        <v>164</v>
      </c>
      <c r="D539" s="152" t="s">
        <v>1527</v>
      </c>
      <c r="E539" s="566" t="s">
        <v>64</v>
      </c>
      <c r="F539" s="567">
        <v>42805</v>
      </c>
      <c r="G539" s="568" t="s">
        <v>1772</v>
      </c>
      <c r="H539" s="199">
        <v>5</v>
      </c>
      <c r="I539" s="340" t="s">
        <v>352</v>
      </c>
      <c r="J539" s="340"/>
      <c r="K539" s="340"/>
      <c r="L539" s="340"/>
      <c r="M539" s="118"/>
      <c r="O539" s="353"/>
      <c r="P539" s="353"/>
      <c r="Q539" s="197"/>
      <c r="R539" s="197"/>
      <c r="S539" s="197"/>
      <c r="T539" s="197"/>
      <c r="U539" s="197"/>
      <c r="V539" s="197"/>
      <c r="W539" s="197"/>
      <c r="X539" s="197"/>
      <c r="Y539" s="197"/>
    </row>
    <row r="540" spans="1:25" ht="11.25" customHeight="1">
      <c r="A540" s="199"/>
      <c r="B540" s="565">
        <v>2017</v>
      </c>
      <c r="C540" s="152"/>
      <c r="D540" s="152"/>
      <c r="E540" s="566"/>
      <c r="F540" s="567"/>
      <c r="G540" s="568"/>
      <c r="H540" s="199">
        <f>SUM(H538:H539)</f>
        <v>8</v>
      </c>
      <c r="I540" s="340"/>
      <c r="J540" s="340"/>
      <c r="K540" s="340"/>
      <c r="L540" s="340"/>
      <c r="M540" s="118"/>
      <c r="O540" s="353"/>
      <c r="P540" s="353"/>
      <c r="Q540" s="197"/>
      <c r="R540" s="197"/>
      <c r="S540" s="197"/>
      <c r="T540" s="197"/>
      <c r="U540" s="197"/>
      <c r="V540" s="197"/>
      <c r="W540" s="197"/>
      <c r="X540" s="197"/>
      <c r="Y540" s="197"/>
    </row>
    <row r="541" spans="1:25" ht="11.25" customHeight="1">
      <c r="B541" s="84" t="s">
        <v>46</v>
      </c>
      <c r="D541" s="88" t="s">
        <v>2034</v>
      </c>
      <c r="E541" s="574"/>
      <c r="G541" s="575"/>
      <c r="H541" s="133">
        <f>H534+H537+H540</f>
        <v>26</v>
      </c>
      <c r="I541" s="90"/>
      <c r="M541" s="85"/>
    </row>
    <row r="542" spans="1:25" ht="11.25" customHeight="1">
      <c r="A542" s="687">
        <v>3</v>
      </c>
      <c r="B542" s="688">
        <v>2015</v>
      </c>
      <c r="C542" s="649" t="s">
        <v>129</v>
      </c>
      <c r="D542" s="689" t="s">
        <v>1630</v>
      </c>
      <c r="E542" s="649" t="s">
        <v>3323</v>
      </c>
      <c r="F542" s="689">
        <v>42064</v>
      </c>
      <c r="G542" s="690" t="s">
        <v>3509</v>
      </c>
      <c r="H542" s="691">
        <v>7</v>
      </c>
      <c r="I542" s="649" t="s">
        <v>365</v>
      </c>
      <c r="M542" s="268"/>
      <c r="N542" s="115"/>
      <c r="O542" s="197"/>
      <c r="P542" s="197"/>
      <c r="Q542" s="197"/>
      <c r="R542" s="197"/>
      <c r="S542" s="372"/>
      <c r="T542" s="372"/>
      <c r="U542" s="372"/>
      <c r="V542" s="372"/>
      <c r="W542" s="372"/>
      <c r="X542" s="372"/>
      <c r="Y542" s="372"/>
    </row>
    <row r="543" spans="1:25" ht="11.25" customHeight="1">
      <c r="A543" s="687"/>
      <c r="B543" s="688">
        <v>2015</v>
      </c>
      <c r="C543" s="649"/>
      <c r="D543" s="689"/>
      <c r="E543" s="649"/>
      <c r="F543" s="689"/>
      <c r="G543" s="690"/>
      <c r="H543" s="691">
        <f>H542</f>
        <v>7</v>
      </c>
      <c r="I543" s="649"/>
      <c r="M543" s="268"/>
      <c r="N543" s="115"/>
      <c r="O543" s="197"/>
      <c r="P543" s="197"/>
      <c r="Q543" s="197"/>
      <c r="R543" s="197"/>
      <c r="S543" s="372"/>
      <c r="T543" s="372"/>
      <c r="U543" s="372"/>
      <c r="V543" s="372"/>
      <c r="W543" s="372"/>
      <c r="X543" s="372"/>
      <c r="Y543" s="372"/>
    </row>
    <row r="544" spans="1:25" ht="11.25" customHeight="1">
      <c r="A544" s="341">
        <v>6</v>
      </c>
      <c r="B544" s="341">
        <v>2016</v>
      </c>
      <c r="C544" s="269" t="s">
        <v>129</v>
      </c>
      <c r="D544" s="576" t="s">
        <v>1630</v>
      </c>
      <c r="E544" s="269" t="s">
        <v>3357</v>
      </c>
      <c r="F544" s="576">
        <v>42533</v>
      </c>
      <c r="G544" s="266" t="s">
        <v>2936</v>
      </c>
      <c r="H544" s="341">
        <v>7</v>
      </c>
      <c r="I544" s="372" t="s">
        <v>2771</v>
      </c>
      <c r="J544" s="372"/>
      <c r="M544" s="785"/>
      <c r="N544" s="197"/>
      <c r="O544" s="353"/>
      <c r="P544" s="353"/>
      <c r="Q544" s="372"/>
      <c r="R544" s="372"/>
      <c r="S544" s="372"/>
      <c r="T544" s="372"/>
      <c r="U544" s="372"/>
      <c r="V544" s="372"/>
      <c r="W544" s="372"/>
      <c r="X544" s="372"/>
      <c r="Y544" s="372"/>
    </row>
    <row r="545" spans="1:25" ht="11.25" customHeight="1">
      <c r="A545" s="341"/>
      <c r="B545" s="341">
        <v>2016</v>
      </c>
      <c r="C545" s="269"/>
      <c r="D545" s="576"/>
      <c r="E545" s="269"/>
      <c r="F545" s="576"/>
      <c r="G545" s="266"/>
      <c r="H545" s="341">
        <f>H544</f>
        <v>7</v>
      </c>
      <c r="I545" s="372"/>
      <c r="J545" s="372"/>
      <c r="M545" s="785"/>
      <c r="N545" s="197"/>
      <c r="O545" s="353"/>
      <c r="P545" s="353"/>
      <c r="Q545" s="372"/>
      <c r="R545" s="372"/>
      <c r="S545" s="372"/>
      <c r="T545" s="372"/>
      <c r="U545" s="372"/>
      <c r="V545" s="372"/>
      <c r="W545" s="372"/>
      <c r="X545" s="372"/>
      <c r="Y545" s="372"/>
    </row>
    <row r="546" spans="1:25" ht="11.25" customHeight="1">
      <c r="B546" s="133"/>
      <c r="D546" s="86" t="s">
        <v>2937</v>
      </c>
      <c r="G546" s="73"/>
      <c r="H546" s="133">
        <f>H543+H545</f>
        <v>14</v>
      </c>
      <c r="I546" s="90"/>
      <c r="M546" s="85"/>
    </row>
    <row r="547" spans="1:25" ht="11.25" customHeight="1">
      <c r="A547" s="688">
        <v>6</v>
      </c>
      <c r="B547" s="688">
        <v>2015</v>
      </c>
      <c r="C547" s="649" t="s">
        <v>91</v>
      </c>
      <c r="D547" s="649" t="s">
        <v>123</v>
      </c>
      <c r="E547" s="649" t="s">
        <v>3357</v>
      </c>
      <c r="F547" s="689">
        <v>42169</v>
      </c>
      <c r="G547" s="690" t="s">
        <v>3510</v>
      </c>
      <c r="H547" s="691">
        <v>7</v>
      </c>
      <c r="I547" s="649" t="s">
        <v>3067</v>
      </c>
      <c r="M547" s="268"/>
      <c r="N547" s="115"/>
      <c r="O547" s="372"/>
      <c r="P547" s="372"/>
      <c r="Q547" s="372"/>
      <c r="R547" s="372"/>
      <c r="S547" s="372"/>
      <c r="T547" s="372"/>
      <c r="U547" s="372"/>
      <c r="V547" s="372"/>
      <c r="W547" s="372"/>
      <c r="X547" s="372"/>
      <c r="Y547" s="372"/>
    </row>
    <row r="548" spans="1:25" ht="11.25" customHeight="1">
      <c r="A548" s="688">
        <v>6</v>
      </c>
      <c r="B548" s="688">
        <v>2015</v>
      </c>
      <c r="C548" s="649" t="s">
        <v>91</v>
      </c>
      <c r="D548" s="649" t="s">
        <v>123</v>
      </c>
      <c r="E548" s="649" t="s">
        <v>3357</v>
      </c>
      <c r="F548" s="689">
        <v>42169</v>
      </c>
      <c r="G548" s="690" t="s">
        <v>3511</v>
      </c>
      <c r="H548" s="691">
        <v>10</v>
      </c>
      <c r="I548" s="649" t="s">
        <v>1937</v>
      </c>
      <c r="M548" s="268"/>
      <c r="N548" s="197"/>
      <c r="O548" s="372"/>
      <c r="P548" s="372"/>
      <c r="Q548" s="197"/>
      <c r="R548" s="197"/>
      <c r="S548" s="798"/>
      <c r="T548" s="798"/>
      <c r="U548" s="798"/>
      <c r="V548" s="798"/>
      <c r="W548" s="798"/>
      <c r="X548" s="798"/>
      <c r="Y548" s="798"/>
    </row>
    <row r="549" spans="1:25" ht="11.25" customHeight="1">
      <c r="A549" s="688">
        <v>6</v>
      </c>
      <c r="B549" s="688">
        <v>2015</v>
      </c>
      <c r="C549" s="649" t="s">
        <v>91</v>
      </c>
      <c r="D549" s="649" t="s">
        <v>123</v>
      </c>
      <c r="E549" s="649" t="s">
        <v>3357</v>
      </c>
      <c r="F549" s="689">
        <v>42169</v>
      </c>
      <c r="G549" s="690" t="s">
        <v>3512</v>
      </c>
      <c r="H549" s="691">
        <v>10</v>
      </c>
      <c r="I549" s="649" t="s">
        <v>2045</v>
      </c>
      <c r="M549" s="268"/>
      <c r="N549" s="472"/>
      <c r="O549" s="372"/>
      <c r="P549" s="372"/>
      <c r="Q549" s="188"/>
      <c r="R549" s="188"/>
      <c r="S549" s="353"/>
      <c r="T549" s="353"/>
      <c r="U549" s="353"/>
      <c r="V549" s="353"/>
      <c r="W549" s="353"/>
      <c r="X549" s="353"/>
      <c r="Y549" s="353"/>
    </row>
    <row r="550" spans="1:25" ht="11.25" customHeight="1">
      <c r="A550" s="688">
        <v>6</v>
      </c>
      <c r="B550" s="688">
        <v>2015</v>
      </c>
      <c r="C550" s="649" t="s">
        <v>91</v>
      </c>
      <c r="D550" s="649" t="s">
        <v>123</v>
      </c>
      <c r="E550" s="649" t="s">
        <v>3357</v>
      </c>
      <c r="F550" s="689">
        <v>42169</v>
      </c>
      <c r="G550" s="690" t="s">
        <v>3513</v>
      </c>
      <c r="H550" s="691">
        <v>7</v>
      </c>
      <c r="I550" s="649" t="s">
        <v>2047</v>
      </c>
      <c r="M550" s="268"/>
      <c r="N550" s="197"/>
      <c r="O550" s="197"/>
      <c r="P550" s="197"/>
      <c r="Q550" s="188"/>
      <c r="R550" s="188"/>
      <c r="S550" s="353"/>
      <c r="T550" s="353"/>
      <c r="U550" s="353"/>
      <c r="V550" s="353"/>
      <c r="W550" s="353"/>
      <c r="X550" s="353"/>
      <c r="Y550" s="353"/>
    </row>
    <row r="551" spans="1:25" ht="11.25" customHeight="1">
      <c r="A551" s="688">
        <v>6</v>
      </c>
      <c r="B551" s="688">
        <v>2015</v>
      </c>
      <c r="C551" s="649" t="s">
        <v>91</v>
      </c>
      <c r="D551" s="649" t="s">
        <v>123</v>
      </c>
      <c r="E551" s="649" t="s">
        <v>3357</v>
      </c>
      <c r="F551" s="689">
        <v>42169</v>
      </c>
      <c r="G551" s="690" t="s">
        <v>3514</v>
      </c>
      <c r="H551" s="691">
        <v>3</v>
      </c>
      <c r="I551" s="649" t="s">
        <v>2943</v>
      </c>
      <c r="M551" s="85"/>
      <c r="N551" s="197"/>
      <c r="Q551" s="372"/>
      <c r="R551" s="372"/>
      <c r="S551" s="372"/>
      <c r="T551" s="372"/>
      <c r="U551" s="372"/>
      <c r="V551" s="372"/>
      <c r="W551" s="372"/>
      <c r="X551" s="372"/>
      <c r="Y551" s="372"/>
    </row>
    <row r="552" spans="1:25" ht="11.25" customHeight="1">
      <c r="A552" s="688">
        <v>6</v>
      </c>
      <c r="B552" s="688">
        <v>2015</v>
      </c>
      <c r="C552" s="649" t="s">
        <v>91</v>
      </c>
      <c r="D552" s="649" t="s">
        <v>123</v>
      </c>
      <c r="E552" s="649" t="s">
        <v>3357</v>
      </c>
      <c r="F552" s="689">
        <v>42169</v>
      </c>
      <c r="G552" s="690" t="s">
        <v>3515</v>
      </c>
      <c r="H552" s="691">
        <v>10</v>
      </c>
      <c r="I552" s="649" t="s">
        <v>2049</v>
      </c>
      <c r="M552" s="85"/>
      <c r="N552" s="197"/>
      <c r="O552" s="188"/>
      <c r="P552" s="188"/>
      <c r="Q552" s="372"/>
      <c r="R552" s="372"/>
      <c r="S552" s="372"/>
      <c r="T552" s="372"/>
      <c r="U552" s="372"/>
      <c r="V552" s="372"/>
      <c r="W552" s="372"/>
      <c r="X552" s="372"/>
      <c r="Y552" s="372"/>
    </row>
    <row r="553" spans="1:25" ht="11.25" customHeight="1">
      <c r="A553" s="688">
        <v>6</v>
      </c>
      <c r="B553" s="688">
        <v>2015</v>
      </c>
      <c r="C553" s="649" t="s">
        <v>91</v>
      </c>
      <c r="D553" s="649" t="s">
        <v>123</v>
      </c>
      <c r="E553" s="649" t="s">
        <v>3357</v>
      </c>
      <c r="F553" s="689">
        <v>42169</v>
      </c>
      <c r="G553" s="690" t="s">
        <v>3516</v>
      </c>
      <c r="H553" s="691">
        <v>3</v>
      </c>
      <c r="I553" s="649" t="s">
        <v>1965</v>
      </c>
      <c r="M553" s="85"/>
      <c r="N553" s="188"/>
      <c r="O553" s="188"/>
      <c r="P553" s="188"/>
      <c r="Q553" s="372"/>
      <c r="R553" s="372"/>
      <c r="S553" s="353"/>
      <c r="T553" s="353"/>
      <c r="U553" s="353"/>
      <c r="V553" s="353"/>
      <c r="W553" s="353"/>
      <c r="X553" s="353"/>
      <c r="Y553" s="353"/>
    </row>
    <row r="554" spans="1:25" ht="11.25" customHeight="1">
      <c r="A554" s="688">
        <v>6</v>
      </c>
      <c r="B554" s="688">
        <v>2015</v>
      </c>
      <c r="C554" s="649" t="s">
        <v>91</v>
      </c>
      <c r="D554" s="649" t="s">
        <v>123</v>
      </c>
      <c r="E554" s="649" t="s">
        <v>3357</v>
      </c>
      <c r="F554" s="689">
        <v>42169</v>
      </c>
      <c r="G554" s="690" t="s">
        <v>3517</v>
      </c>
      <c r="H554" s="691">
        <v>3</v>
      </c>
      <c r="I554" s="649" t="s">
        <v>2540</v>
      </c>
      <c r="M554" s="268"/>
      <c r="N554" s="197"/>
      <c r="O554" s="372"/>
      <c r="P554" s="372"/>
      <c r="Q554" s="188"/>
      <c r="R554" s="188"/>
      <c r="S554" s="372"/>
      <c r="T554" s="372"/>
      <c r="U554" s="372"/>
      <c r="V554" s="372"/>
      <c r="W554" s="372"/>
      <c r="X554" s="372"/>
      <c r="Y554" s="372"/>
    </row>
    <row r="555" spans="1:25" ht="11.25" customHeight="1">
      <c r="A555" s="688">
        <v>6</v>
      </c>
      <c r="B555" s="688">
        <v>2015</v>
      </c>
      <c r="C555" s="649" t="s">
        <v>91</v>
      </c>
      <c r="D555" s="649" t="s">
        <v>123</v>
      </c>
      <c r="E555" s="649" t="s">
        <v>3357</v>
      </c>
      <c r="F555" s="689">
        <v>42169</v>
      </c>
      <c r="G555" s="690" t="s">
        <v>3518</v>
      </c>
      <c r="H555" s="691">
        <v>10</v>
      </c>
      <c r="I555" s="649" t="s">
        <v>1662</v>
      </c>
      <c r="M555" s="268"/>
      <c r="N555" s="197"/>
      <c r="O555" s="372"/>
      <c r="P555" s="372"/>
      <c r="Q555" s="188"/>
      <c r="R555" s="188"/>
      <c r="S555" s="372"/>
      <c r="T555" s="372"/>
      <c r="U555" s="372"/>
      <c r="V555" s="372"/>
      <c r="W555" s="372"/>
      <c r="X555" s="372"/>
      <c r="Y555" s="372"/>
    </row>
    <row r="556" spans="1:25" ht="11.25" customHeight="1">
      <c r="A556" s="688">
        <v>6</v>
      </c>
      <c r="B556" s="688">
        <v>2015</v>
      </c>
      <c r="C556" s="649" t="s">
        <v>91</v>
      </c>
      <c r="D556" s="649" t="s">
        <v>123</v>
      </c>
      <c r="E556" s="787" t="s">
        <v>3359</v>
      </c>
      <c r="F556" s="689">
        <v>42176</v>
      </c>
      <c r="G556" s="690" t="s">
        <v>3512</v>
      </c>
      <c r="H556" s="691">
        <v>15</v>
      </c>
      <c r="I556" s="784" t="s">
        <v>3519</v>
      </c>
      <c r="M556" s="268"/>
      <c r="N556" s="197"/>
      <c r="O556" s="372"/>
      <c r="P556" s="372"/>
      <c r="Q556" s="372"/>
      <c r="R556" s="372"/>
      <c r="S556" s="372"/>
      <c r="T556" s="372"/>
      <c r="U556" s="372"/>
      <c r="V556" s="372"/>
      <c r="W556" s="372"/>
      <c r="X556" s="372"/>
      <c r="Y556" s="372"/>
    </row>
    <row r="557" spans="1:25" ht="11.25" customHeight="1">
      <c r="A557" s="688">
        <v>6</v>
      </c>
      <c r="B557" s="688">
        <v>2015</v>
      </c>
      <c r="C557" s="649" t="s">
        <v>91</v>
      </c>
      <c r="D557" s="649" t="s">
        <v>123</v>
      </c>
      <c r="E557" s="787" t="s">
        <v>3359</v>
      </c>
      <c r="F557" s="689">
        <v>42176</v>
      </c>
      <c r="G557" s="690" t="s">
        <v>3513</v>
      </c>
      <c r="H557" s="691">
        <v>10</v>
      </c>
      <c r="I557" s="784" t="s">
        <v>3520</v>
      </c>
      <c r="M557" s="268"/>
      <c r="N557" s="372"/>
      <c r="O557" s="188"/>
      <c r="P557" s="188"/>
      <c r="Q557" s="372"/>
      <c r="R557" s="372"/>
      <c r="S557" s="372"/>
      <c r="T557" s="372"/>
      <c r="U557" s="372"/>
      <c r="V557" s="372"/>
      <c r="W557" s="372"/>
      <c r="X557" s="372"/>
      <c r="Y557" s="372"/>
    </row>
    <row r="558" spans="1:25" ht="11.25" customHeight="1">
      <c r="A558" s="688">
        <v>9</v>
      </c>
      <c r="B558" s="688">
        <v>2015</v>
      </c>
      <c r="C558" s="649" t="s">
        <v>91</v>
      </c>
      <c r="D558" s="649" t="s">
        <v>123</v>
      </c>
      <c r="E558" s="649" t="s">
        <v>3442</v>
      </c>
      <c r="F558" s="689">
        <v>42260</v>
      </c>
      <c r="G558" s="690" t="s">
        <v>3521</v>
      </c>
      <c r="H558" s="691">
        <v>5</v>
      </c>
      <c r="I558" s="649" t="s">
        <v>769</v>
      </c>
      <c r="K558" s="90" t="s">
        <v>3042</v>
      </c>
      <c r="M558" s="268"/>
      <c r="N558" s="353"/>
      <c r="O558" s="188"/>
      <c r="P558" s="188"/>
      <c r="Q558" s="372"/>
      <c r="R558" s="372"/>
      <c r="S558" s="372"/>
      <c r="T558" s="372"/>
      <c r="U558" s="372"/>
      <c r="V558" s="372"/>
      <c r="W558" s="372"/>
      <c r="X558" s="372"/>
      <c r="Y558" s="372"/>
    </row>
    <row r="559" spans="1:25" ht="11.25" customHeight="1">
      <c r="A559" s="688">
        <v>10</v>
      </c>
      <c r="B559" s="687">
        <v>2015</v>
      </c>
      <c r="C559" s="649" t="s">
        <v>91</v>
      </c>
      <c r="D559" s="649" t="s">
        <v>123</v>
      </c>
      <c r="E559" s="689" t="s">
        <v>3362</v>
      </c>
      <c r="F559" s="689">
        <v>42288</v>
      </c>
      <c r="G559" s="690" t="s">
        <v>2951</v>
      </c>
      <c r="H559" s="691">
        <v>10</v>
      </c>
      <c r="I559" s="353" t="s">
        <v>2549</v>
      </c>
      <c r="M559" s="268"/>
      <c r="N559" s="197"/>
      <c r="O559" s="372"/>
      <c r="P559" s="372"/>
      <c r="Q559" s="372"/>
      <c r="R559" s="372"/>
      <c r="S559" s="353"/>
      <c r="T559" s="353"/>
      <c r="U559" s="353"/>
      <c r="V559" s="353"/>
      <c r="W559" s="353"/>
      <c r="X559" s="353"/>
      <c r="Y559" s="353"/>
    </row>
    <row r="560" spans="1:25" ht="11.25" customHeight="1">
      <c r="A560" s="688">
        <v>10</v>
      </c>
      <c r="B560" s="687">
        <v>2015</v>
      </c>
      <c r="C560" s="649" t="s">
        <v>91</v>
      </c>
      <c r="D560" s="649" t="s">
        <v>123</v>
      </c>
      <c r="E560" s="689" t="s">
        <v>3362</v>
      </c>
      <c r="F560" s="689">
        <v>42288</v>
      </c>
      <c r="G560" s="690" t="s">
        <v>3522</v>
      </c>
      <c r="H560" s="691">
        <v>3</v>
      </c>
      <c r="I560" s="353" t="s">
        <v>1658</v>
      </c>
      <c r="M560" s="268"/>
      <c r="N560" s="115"/>
      <c r="O560" s="372"/>
      <c r="P560" s="372"/>
      <c r="Q560" s="372"/>
      <c r="R560" s="372"/>
      <c r="S560" s="353"/>
      <c r="T560" s="353"/>
      <c r="U560" s="353"/>
      <c r="V560" s="353"/>
      <c r="W560" s="353"/>
      <c r="X560" s="353"/>
      <c r="Y560" s="353"/>
    </row>
    <row r="561" spans="1:25" ht="11.25" customHeight="1">
      <c r="A561" s="688">
        <v>10</v>
      </c>
      <c r="B561" s="687">
        <v>2015</v>
      </c>
      <c r="C561" s="649" t="s">
        <v>91</v>
      </c>
      <c r="D561" s="649" t="s">
        <v>123</v>
      </c>
      <c r="E561" s="689" t="s">
        <v>3362</v>
      </c>
      <c r="F561" s="689">
        <v>42288</v>
      </c>
      <c r="G561" s="690" t="s">
        <v>2940</v>
      </c>
      <c r="H561" s="691">
        <v>10</v>
      </c>
      <c r="I561" s="353" t="s">
        <v>2264</v>
      </c>
      <c r="M561" s="268"/>
      <c r="N561" s="353"/>
      <c r="O561" s="372"/>
      <c r="P561" s="372"/>
      <c r="Q561" s="353"/>
      <c r="R561" s="353"/>
      <c r="S561" s="197"/>
      <c r="T561" s="197"/>
      <c r="U561" s="197"/>
      <c r="V561" s="197"/>
      <c r="W561" s="197"/>
      <c r="X561" s="197"/>
      <c r="Y561" s="197"/>
    </row>
    <row r="562" spans="1:25" ht="11.25" customHeight="1">
      <c r="A562" s="688">
        <v>10</v>
      </c>
      <c r="B562" s="687">
        <v>2015</v>
      </c>
      <c r="C562" s="649" t="s">
        <v>91</v>
      </c>
      <c r="D562" s="649" t="s">
        <v>123</v>
      </c>
      <c r="E562" s="689" t="s">
        <v>3362</v>
      </c>
      <c r="F562" s="689">
        <v>42288</v>
      </c>
      <c r="G562" s="690" t="s">
        <v>2941</v>
      </c>
      <c r="H562" s="691">
        <v>7</v>
      </c>
      <c r="I562" s="353" t="s">
        <v>3131</v>
      </c>
      <c r="M562" s="268"/>
      <c r="N562" s="115"/>
      <c r="O562" s="372"/>
      <c r="P562" s="372"/>
      <c r="Q562" s="353"/>
      <c r="R562" s="353"/>
      <c r="S562" s="197"/>
      <c r="T562" s="197"/>
      <c r="U562" s="197"/>
      <c r="V562" s="197"/>
      <c r="W562" s="197"/>
      <c r="X562" s="197"/>
      <c r="Y562" s="197"/>
    </row>
    <row r="563" spans="1:25" ht="11.25" customHeight="1">
      <c r="A563" s="688">
        <v>10</v>
      </c>
      <c r="B563" s="687">
        <v>2015</v>
      </c>
      <c r="C563" s="649" t="s">
        <v>91</v>
      </c>
      <c r="D563" s="649" t="s">
        <v>123</v>
      </c>
      <c r="E563" s="689" t="s">
        <v>3362</v>
      </c>
      <c r="F563" s="689">
        <v>42288</v>
      </c>
      <c r="G563" s="690" t="s">
        <v>3523</v>
      </c>
      <c r="H563" s="691">
        <v>10</v>
      </c>
      <c r="I563" s="353" t="s">
        <v>1793</v>
      </c>
      <c r="M563" s="268"/>
      <c r="N563" s="197"/>
      <c r="O563" s="372"/>
      <c r="P563" s="372"/>
      <c r="S563" s="197"/>
      <c r="T563" s="197"/>
      <c r="U563" s="197"/>
      <c r="V563" s="197"/>
      <c r="W563" s="197"/>
      <c r="X563" s="197"/>
      <c r="Y563" s="197"/>
    </row>
    <row r="564" spans="1:25" ht="11.25" customHeight="1">
      <c r="A564" s="688">
        <v>10</v>
      </c>
      <c r="B564" s="687">
        <v>2015</v>
      </c>
      <c r="C564" s="649" t="s">
        <v>91</v>
      </c>
      <c r="D564" s="649" t="s">
        <v>123</v>
      </c>
      <c r="E564" s="689" t="s">
        <v>3362</v>
      </c>
      <c r="F564" s="689">
        <v>42288</v>
      </c>
      <c r="G564" s="690" t="s">
        <v>2945</v>
      </c>
      <c r="H564" s="691">
        <v>7</v>
      </c>
      <c r="I564" s="353" t="s">
        <v>1895</v>
      </c>
      <c r="M564" s="85"/>
      <c r="O564" s="353"/>
      <c r="P564" s="353"/>
      <c r="Q564" s="372"/>
      <c r="R564" s="372"/>
      <c r="S564" s="372"/>
      <c r="T564" s="372"/>
      <c r="U564" s="372"/>
      <c r="V564" s="372"/>
      <c r="W564" s="372"/>
      <c r="X564" s="372"/>
      <c r="Y564" s="372"/>
    </row>
    <row r="565" spans="1:25" ht="11.25" customHeight="1">
      <c r="A565" s="688">
        <v>10</v>
      </c>
      <c r="B565" s="687">
        <v>2015</v>
      </c>
      <c r="C565" s="649" t="s">
        <v>91</v>
      </c>
      <c r="D565" s="649" t="s">
        <v>123</v>
      </c>
      <c r="E565" s="689" t="s">
        <v>3362</v>
      </c>
      <c r="F565" s="689">
        <v>42288</v>
      </c>
      <c r="G565" s="690" t="s">
        <v>3524</v>
      </c>
      <c r="H565" s="691">
        <v>10</v>
      </c>
      <c r="I565" s="353" t="s">
        <v>2266</v>
      </c>
      <c r="M565" s="85"/>
      <c r="N565" s="115"/>
      <c r="O565" s="353"/>
      <c r="P565" s="353"/>
      <c r="Q565" s="372"/>
      <c r="R565" s="372"/>
      <c r="S565" s="188"/>
      <c r="T565" s="188"/>
      <c r="U565" s="188"/>
      <c r="V565" s="188"/>
      <c r="W565" s="188"/>
      <c r="X565" s="188"/>
      <c r="Y565" s="188"/>
    </row>
    <row r="566" spans="1:25" ht="11.25" customHeight="1">
      <c r="A566" s="688">
        <v>10</v>
      </c>
      <c r="B566" s="687">
        <v>2015</v>
      </c>
      <c r="C566" s="649" t="s">
        <v>91</v>
      </c>
      <c r="D566" s="649" t="s">
        <v>123</v>
      </c>
      <c r="E566" s="689" t="s">
        <v>3362</v>
      </c>
      <c r="F566" s="689">
        <v>42288</v>
      </c>
      <c r="G566" s="690" t="s">
        <v>3525</v>
      </c>
      <c r="H566" s="691">
        <v>10</v>
      </c>
      <c r="I566" s="353" t="s">
        <v>3183</v>
      </c>
      <c r="M566" s="85"/>
      <c r="N566" s="372"/>
      <c r="Q566" s="372"/>
      <c r="R566" s="372"/>
      <c r="S566" s="197"/>
      <c r="T566" s="197"/>
      <c r="U566" s="197"/>
      <c r="V566" s="197"/>
      <c r="W566" s="197"/>
      <c r="X566" s="197"/>
      <c r="Y566" s="197"/>
    </row>
    <row r="567" spans="1:25" ht="11.25" customHeight="1">
      <c r="A567" s="688">
        <v>10</v>
      </c>
      <c r="B567" s="687">
        <v>2015</v>
      </c>
      <c r="C567" s="649" t="s">
        <v>91</v>
      </c>
      <c r="D567" s="649" t="s">
        <v>123</v>
      </c>
      <c r="E567" s="689" t="s">
        <v>3362</v>
      </c>
      <c r="F567" s="689">
        <v>42288</v>
      </c>
      <c r="G567" s="690" t="s">
        <v>3526</v>
      </c>
      <c r="H567" s="691">
        <v>10</v>
      </c>
      <c r="I567" s="353" t="s">
        <v>3185</v>
      </c>
      <c r="M567" s="268"/>
      <c r="N567" s="115"/>
      <c r="O567" s="372"/>
      <c r="P567" s="372"/>
      <c r="Q567" s="197"/>
      <c r="R567" s="197"/>
      <c r="S567" s="372"/>
      <c r="T567" s="372"/>
      <c r="U567" s="372"/>
      <c r="V567" s="372"/>
      <c r="W567" s="372"/>
      <c r="X567" s="372"/>
      <c r="Y567" s="372"/>
    </row>
    <row r="568" spans="1:25" ht="11.25" customHeight="1">
      <c r="A568" s="688">
        <v>10</v>
      </c>
      <c r="B568" s="687">
        <v>2015</v>
      </c>
      <c r="C568" s="649" t="s">
        <v>91</v>
      </c>
      <c r="D568" s="649" t="s">
        <v>123</v>
      </c>
      <c r="E568" s="689" t="s">
        <v>3362</v>
      </c>
      <c r="F568" s="689">
        <v>42288</v>
      </c>
      <c r="G568" s="690" t="s">
        <v>2950</v>
      </c>
      <c r="H568" s="691">
        <v>3</v>
      </c>
      <c r="I568" s="353" t="s">
        <v>1978</v>
      </c>
      <c r="M568" s="268"/>
      <c r="N568" s="115"/>
      <c r="O568" s="372"/>
      <c r="P568" s="372"/>
      <c r="Q568" s="798"/>
      <c r="R568" s="798"/>
      <c r="S568" s="188"/>
      <c r="T568" s="188"/>
      <c r="U568" s="188"/>
      <c r="V568" s="188"/>
      <c r="W568" s="188"/>
      <c r="X568" s="188"/>
      <c r="Y568" s="188"/>
    </row>
    <row r="569" spans="1:25" ht="11.25" customHeight="1">
      <c r="A569" s="688"/>
      <c r="B569" s="687">
        <v>2015</v>
      </c>
      <c r="C569" s="649"/>
      <c r="D569" s="649"/>
      <c r="E569" s="689"/>
      <c r="F569" s="689"/>
      <c r="G569" s="690"/>
      <c r="H569" s="691">
        <f>SUM(H547:H568)</f>
        <v>173</v>
      </c>
      <c r="I569" s="353"/>
      <c r="M569" s="268"/>
      <c r="N569" s="115"/>
      <c r="O569" s="372"/>
      <c r="P569" s="372"/>
      <c r="Q569" s="798"/>
      <c r="R569" s="798"/>
      <c r="S569" s="188"/>
      <c r="T569" s="188"/>
      <c r="U569" s="188"/>
      <c r="V569" s="188"/>
      <c r="W569" s="188"/>
      <c r="X569" s="188"/>
      <c r="Y569" s="188"/>
    </row>
    <row r="570" spans="1:25" ht="11.25" customHeight="1">
      <c r="A570" s="341">
        <v>6</v>
      </c>
      <c r="B570" s="341">
        <v>2016</v>
      </c>
      <c r="C570" s="269" t="s">
        <v>91</v>
      </c>
      <c r="D570" s="576" t="s">
        <v>123</v>
      </c>
      <c r="E570" s="269" t="s">
        <v>3357</v>
      </c>
      <c r="F570" s="576">
        <v>42533</v>
      </c>
      <c r="G570" s="266" t="s">
        <v>2938</v>
      </c>
      <c r="H570" s="341">
        <v>10</v>
      </c>
      <c r="I570" s="372" t="s">
        <v>1660</v>
      </c>
      <c r="J570" s="372"/>
      <c r="L570" s="372"/>
      <c r="M570" s="85"/>
      <c r="N570" s="115"/>
      <c r="O570" s="372"/>
      <c r="P570" s="372"/>
      <c r="Q570" s="372"/>
      <c r="R570" s="372"/>
      <c r="S570" s="372"/>
      <c r="T570" s="372"/>
      <c r="U570" s="372"/>
      <c r="V570" s="372"/>
      <c r="W570" s="372"/>
      <c r="X570" s="372"/>
      <c r="Y570" s="372"/>
    </row>
    <row r="571" spans="1:25" ht="11.25" customHeight="1">
      <c r="A571" s="341">
        <v>6</v>
      </c>
      <c r="B571" s="341">
        <v>2016</v>
      </c>
      <c r="C571" s="269" t="s">
        <v>91</v>
      </c>
      <c r="D571" s="576" t="s">
        <v>123</v>
      </c>
      <c r="E571" s="269" t="s">
        <v>3357</v>
      </c>
      <c r="F571" s="576">
        <v>42533</v>
      </c>
      <c r="G571" s="266" t="s">
        <v>2939</v>
      </c>
      <c r="H571" s="341">
        <v>3</v>
      </c>
      <c r="I571" s="372" t="s">
        <v>2390</v>
      </c>
      <c r="J571" s="372"/>
      <c r="L571" s="372"/>
      <c r="M571" s="85"/>
      <c r="N571" s="197"/>
      <c r="O571" s="197"/>
      <c r="P571" s="197"/>
      <c r="Q571" s="372"/>
      <c r="R571" s="372"/>
      <c r="S571" s="372"/>
      <c r="T571" s="372"/>
      <c r="U571" s="372"/>
      <c r="V571" s="372"/>
      <c r="W571" s="372"/>
      <c r="X571" s="372"/>
      <c r="Y571" s="372"/>
    </row>
    <row r="572" spans="1:25" ht="11.25" customHeight="1">
      <c r="A572" s="341">
        <v>6</v>
      </c>
      <c r="B572" s="341">
        <v>2016</v>
      </c>
      <c r="C572" s="269" t="s">
        <v>91</v>
      </c>
      <c r="D572" s="576" t="s">
        <v>123</v>
      </c>
      <c r="E572" s="269" t="s">
        <v>3357</v>
      </c>
      <c r="F572" s="576">
        <v>42533</v>
      </c>
      <c r="G572" s="266" t="s">
        <v>2940</v>
      </c>
      <c r="H572" s="341">
        <v>10</v>
      </c>
      <c r="I572" s="372" t="s">
        <v>2045</v>
      </c>
      <c r="J572" s="372"/>
      <c r="L572" s="372"/>
      <c r="M572" s="85"/>
      <c r="N572" s="340"/>
      <c r="O572" s="798"/>
      <c r="P572" s="798"/>
      <c r="Q572" s="353"/>
      <c r="R572" s="353"/>
      <c r="S572" s="188"/>
      <c r="T572" s="188"/>
      <c r="U572" s="188"/>
      <c r="V572" s="188"/>
      <c r="W572" s="188"/>
      <c r="X572" s="188"/>
      <c r="Y572" s="188"/>
    </row>
    <row r="573" spans="1:25" ht="11.25" customHeight="1">
      <c r="A573" s="341">
        <v>6</v>
      </c>
      <c r="B573" s="341">
        <v>2016</v>
      </c>
      <c r="C573" s="269" t="s">
        <v>91</v>
      </c>
      <c r="D573" s="576" t="s">
        <v>123</v>
      </c>
      <c r="E573" s="269" t="s">
        <v>3357</v>
      </c>
      <c r="F573" s="576">
        <v>42533</v>
      </c>
      <c r="G573" s="266" t="s">
        <v>2941</v>
      </c>
      <c r="H573" s="341">
        <v>7</v>
      </c>
      <c r="I573" s="372" t="s">
        <v>2047</v>
      </c>
      <c r="J573" s="372"/>
      <c r="L573" s="372"/>
      <c r="M573" s="85"/>
      <c r="O573" s="372"/>
      <c r="P573" s="372"/>
      <c r="Q573" s="372"/>
      <c r="R573" s="372"/>
      <c r="S573" s="188"/>
      <c r="T573" s="188"/>
      <c r="U573" s="188"/>
      <c r="V573" s="188"/>
      <c r="W573" s="188"/>
      <c r="X573" s="188"/>
      <c r="Y573" s="188"/>
    </row>
    <row r="574" spans="1:25" ht="11.25" customHeight="1">
      <c r="A574" s="341">
        <v>6</v>
      </c>
      <c r="B574" s="341">
        <v>2016</v>
      </c>
      <c r="C574" s="269" t="s">
        <v>91</v>
      </c>
      <c r="D574" s="576" t="s">
        <v>123</v>
      </c>
      <c r="E574" s="269" t="s">
        <v>3357</v>
      </c>
      <c r="F574" s="576">
        <v>42533</v>
      </c>
      <c r="G574" s="266" t="s">
        <v>2942</v>
      </c>
      <c r="H574" s="341">
        <v>3</v>
      </c>
      <c r="I574" s="372" t="s">
        <v>2943</v>
      </c>
      <c r="J574" s="372"/>
      <c r="L574" s="372"/>
      <c r="M574" s="472"/>
      <c r="O574" s="372"/>
      <c r="P574" s="372"/>
      <c r="Q574" s="188"/>
      <c r="R574" s="188"/>
      <c r="S574" s="188"/>
      <c r="T574" s="188"/>
      <c r="U574" s="188"/>
      <c r="V574" s="188"/>
      <c r="W574" s="188"/>
      <c r="X574" s="188"/>
      <c r="Y574" s="188"/>
    </row>
    <row r="575" spans="1:25" ht="11.25" customHeight="1">
      <c r="A575" s="341">
        <v>6</v>
      </c>
      <c r="B575" s="341">
        <v>2016</v>
      </c>
      <c r="C575" s="269" t="s">
        <v>91</v>
      </c>
      <c r="D575" s="576" t="s">
        <v>123</v>
      </c>
      <c r="E575" s="269" t="s">
        <v>3357</v>
      </c>
      <c r="F575" s="576">
        <v>42533</v>
      </c>
      <c r="G575" s="266" t="s">
        <v>2944</v>
      </c>
      <c r="H575" s="341">
        <v>10</v>
      </c>
      <c r="I575" s="372" t="s">
        <v>2049</v>
      </c>
      <c r="J575" s="372"/>
      <c r="L575" s="372"/>
      <c r="M575" s="85"/>
      <c r="N575" s="340"/>
      <c r="Q575" s="372"/>
      <c r="R575" s="372"/>
      <c r="S575" s="372"/>
      <c r="T575" s="372"/>
      <c r="U575" s="372"/>
      <c r="V575" s="372"/>
      <c r="W575" s="372"/>
      <c r="X575" s="372"/>
      <c r="Y575" s="372"/>
    </row>
    <row r="576" spans="1:25" ht="11.25" customHeight="1">
      <c r="A576" s="341">
        <v>6</v>
      </c>
      <c r="B576" s="341">
        <v>2016</v>
      </c>
      <c r="C576" s="269" t="s">
        <v>91</v>
      </c>
      <c r="D576" s="576" t="s">
        <v>123</v>
      </c>
      <c r="E576" s="269" t="s">
        <v>3357</v>
      </c>
      <c r="F576" s="576">
        <v>42533</v>
      </c>
      <c r="G576" s="266" t="s">
        <v>2945</v>
      </c>
      <c r="H576" s="341">
        <v>3</v>
      </c>
      <c r="I576" s="372" t="s">
        <v>1965</v>
      </c>
      <c r="J576" s="372"/>
      <c r="L576" s="372"/>
      <c r="M576" s="268"/>
      <c r="N576" s="372"/>
      <c r="O576" s="353"/>
      <c r="P576" s="353"/>
      <c r="Q576" s="188"/>
      <c r="R576" s="188"/>
      <c r="S576" s="372"/>
      <c r="T576" s="372"/>
      <c r="U576" s="372"/>
      <c r="V576" s="372"/>
      <c r="W576" s="372"/>
      <c r="X576" s="372"/>
      <c r="Y576" s="372"/>
    </row>
    <row r="577" spans="1:25" ht="11.25" customHeight="1">
      <c r="A577" s="341">
        <v>6</v>
      </c>
      <c r="B577" s="341">
        <v>2016</v>
      </c>
      <c r="C577" s="269" t="s">
        <v>91</v>
      </c>
      <c r="D577" s="576" t="s">
        <v>123</v>
      </c>
      <c r="E577" s="269" t="s">
        <v>3357</v>
      </c>
      <c r="F577" s="576">
        <v>42533</v>
      </c>
      <c r="G577" s="266" t="s">
        <v>2946</v>
      </c>
      <c r="H577" s="341">
        <v>10</v>
      </c>
      <c r="I577" s="372" t="s">
        <v>1853</v>
      </c>
      <c r="J577" s="372"/>
      <c r="L577" s="372"/>
      <c r="M577" s="268"/>
      <c r="N577" s="372"/>
      <c r="O577" s="372"/>
      <c r="P577" s="372"/>
      <c r="Q577" s="372"/>
      <c r="R577" s="372"/>
      <c r="S577" s="372"/>
      <c r="T577" s="372"/>
      <c r="U577" s="372"/>
      <c r="V577" s="372"/>
      <c r="W577" s="372"/>
      <c r="X577" s="372"/>
      <c r="Y577" s="372"/>
    </row>
    <row r="578" spans="1:25" ht="11.25" customHeight="1">
      <c r="A578" s="341">
        <v>6</v>
      </c>
      <c r="B578" s="341">
        <v>2016</v>
      </c>
      <c r="C578" s="269" t="s">
        <v>91</v>
      </c>
      <c r="D578" s="576" t="s">
        <v>123</v>
      </c>
      <c r="E578" s="269" t="s">
        <v>3357</v>
      </c>
      <c r="F578" s="576">
        <v>42533</v>
      </c>
      <c r="G578" s="266" t="s">
        <v>2947</v>
      </c>
      <c r="H578" s="341">
        <v>10</v>
      </c>
      <c r="I578" s="372" t="s">
        <v>2285</v>
      </c>
      <c r="J578" s="372"/>
      <c r="L578" s="372"/>
      <c r="M578" s="304"/>
      <c r="N578" s="197"/>
      <c r="O578" s="188"/>
      <c r="P578" s="188"/>
      <c r="Q578" s="372"/>
      <c r="R578" s="372"/>
      <c r="S578" s="372"/>
      <c r="T578" s="372"/>
      <c r="U578" s="372"/>
      <c r="V578" s="372"/>
      <c r="W578" s="372"/>
      <c r="X578" s="372"/>
      <c r="Y578" s="372"/>
    </row>
    <row r="579" spans="1:25" ht="11.25" customHeight="1">
      <c r="A579" s="341">
        <v>6</v>
      </c>
      <c r="B579" s="341">
        <v>2016</v>
      </c>
      <c r="C579" s="269" t="s">
        <v>91</v>
      </c>
      <c r="D579" s="576" t="s">
        <v>123</v>
      </c>
      <c r="E579" s="269" t="s">
        <v>3357</v>
      </c>
      <c r="F579" s="576">
        <v>42533</v>
      </c>
      <c r="G579" s="266" t="s">
        <v>2948</v>
      </c>
      <c r="H579" s="341">
        <v>3</v>
      </c>
      <c r="I579" s="372" t="s">
        <v>2949</v>
      </c>
      <c r="J579" s="372"/>
      <c r="L579" s="372"/>
      <c r="M579" s="85"/>
      <c r="N579" s="197"/>
      <c r="O579" s="372"/>
      <c r="P579" s="372"/>
      <c r="Q579" s="372"/>
      <c r="R579" s="372"/>
      <c r="S579" s="372"/>
      <c r="T579" s="372"/>
      <c r="U579" s="372"/>
      <c r="V579" s="372"/>
      <c r="W579" s="372"/>
      <c r="X579" s="372"/>
      <c r="Y579" s="372"/>
    </row>
    <row r="580" spans="1:25" ht="11.25" customHeight="1">
      <c r="A580" s="341">
        <v>6</v>
      </c>
      <c r="B580" s="341">
        <v>2016</v>
      </c>
      <c r="C580" s="269" t="s">
        <v>91</v>
      </c>
      <c r="D580" s="576" t="s">
        <v>123</v>
      </c>
      <c r="E580" s="269" t="s">
        <v>3357</v>
      </c>
      <c r="F580" s="576">
        <v>42533</v>
      </c>
      <c r="G580" s="266" t="s">
        <v>2950</v>
      </c>
      <c r="H580" s="341">
        <v>3</v>
      </c>
      <c r="I580" s="372" t="s">
        <v>2053</v>
      </c>
      <c r="J580" s="372"/>
      <c r="L580" s="372"/>
      <c r="M580" s="85"/>
      <c r="N580" s="197"/>
      <c r="O580" s="188"/>
      <c r="P580" s="188"/>
      <c r="Q580" s="372"/>
      <c r="R580" s="372"/>
      <c r="S580" s="197"/>
      <c r="T580" s="197"/>
      <c r="U580" s="197"/>
      <c r="V580" s="197"/>
      <c r="W580" s="197"/>
      <c r="X580" s="197"/>
      <c r="Y580" s="197"/>
    </row>
    <row r="581" spans="1:25" ht="11.25" customHeight="1">
      <c r="A581" s="341">
        <v>6</v>
      </c>
      <c r="B581" s="341">
        <v>2016</v>
      </c>
      <c r="C581" s="269" t="s">
        <v>91</v>
      </c>
      <c r="D581" s="576" t="s">
        <v>123</v>
      </c>
      <c r="E581" s="269" t="s">
        <v>3357</v>
      </c>
      <c r="F581" s="576">
        <v>42533</v>
      </c>
      <c r="G581" s="266" t="s">
        <v>2951</v>
      </c>
      <c r="H581" s="341">
        <v>7</v>
      </c>
      <c r="I581" s="372" t="s">
        <v>2404</v>
      </c>
      <c r="J581" s="372"/>
      <c r="L581" s="372"/>
      <c r="M581" s="85"/>
      <c r="N581" s="115"/>
      <c r="O581" s="372"/>
      <c r="P581" s="372"/>
      <c r="Q581" s="188"/>
      <c r="R581" s="188"/>
      <c r="S581" s="197"/>
      <c r="T581" s="197"/>
      <c r="U581" s="197"/>
      <c r="V581" s="197"/>
      <c r="W581" s="197"/>
      <c r="X581" s="197"/>
      <c r="Y581" s="197"/>
    </row>
    <row r="582" spans="1:25" ht="11.25" customHeight="1">
      <c r="A582" s="341">
        <v>6</v>
      </c>
      <c r="B582" s="341">
        <v>2016</v>
      </c>
      <c r="C582" s="269" t="s">
        <v>91</v>
      </c>
      <c r="D582" s="576" t="s">
        <v>123</v>
      </c>
      <c r="E582" s="269" t="s">
        <v>2702</v>
      </c>
      <c r="F582" s="576">
        <v>42540</v>
      </c>
      <c r="G582" s="266" t="s">
        <v>2940</v>
      </c>
      <c r="H582" s="341">
        <v>15</v>
      </c>
      <c r="I582" s="372" t="s">
        <v>2952</v>
      </c>
      <c r="J582" s="372"/>
      <c r="L582" s="372"/>
      <c r="M582" s="268"/>
      <c r="N582" s="115"/>
      <c r="O582" s="372"/>
      <c r="P582" s="372"/>
      <c r="Q582" s="197"/>
      <c r="R582" s="197"/>
      <c r="S582" s="197"/>
      <c r="T582" s="197"/>
      <c r="U582" s="197"/>
      <c r="V582" s="197"/>
      <c r="W582" s="197"/>
      <c r="X582" s="197"/>
      <c r="Y582" s="197"/>
    </row>
    <row r="583" spans="1:25" ht="11.25" customHeight="1">
      <c r="A583" s="341">
        <v>6</v>
      </c>
      <c r="B583" s="341">
        <v>2016</v>
      </c>
      <c r="C583" s="269" t="s">
        <v>91</v>
      </c>
      <c r="D583" s="576" t="s">
        <v>123</v>
      </c>
      <c r="E583" s="269" t="s">
        <v>2702</v>
      </c>
      <c r="F583" s="576">
        <v>42540</v>
      </c>
      <c r="G583" s="266" t="s">
        <v>2953</v>
      </c>
      <c r="H583" s="341">
        <v>15</v>
      </c>
      <c r="I583" s="372" t="s">
        <v>2954</v>
      </c>
      <c r="J583" s="372"/>
      <c r="L583" s="372"/>
      <c r="M583" s="268"/>
      <c r="N583" s="353"/>
      <c r="O583" s="372"/>
      <c r="P583" s="372"/>
      <c r="Q583" s="197"/>
      <c r="R583" s="197"/>
      <c r="S583" s="372"/>
      <c r="T583" s="372"/>
      <c r="U583" s="372"/>
      <c r="V583" s="372"/>
      <c r="W583" s="372"/>
      <c r="X583" s="372"/>
      <c r="Y583" s="372"/>
    </row>
    <row r="584" spans="1:25" ht="11.25" customHeight="1">
      <c r="A584" s="341">
        <v>10</v>
      </c>
      <c r="B584" s="613">
        <v>2016</v>
      </c>
      <c r="C584" s="269" t="s">
        <v>91</v>
      </c>
      <c r="D584" s="269" t="s">
        <v>123</v>
      </c>
      <c r="E584" s="576" t="s">
        <v>3362</v>
      </c>
      <c r="F584" s="576">
        <v>42652</v>
      </c>
      <c r="G584" s="614" t="s">
        <v>2955</v>
      </c>
      <c r="H584" s="341">
        <v>3</v>
      </c>
      <c r="I584" s="372" t="s">
        <v>2414</v>
      </c>
      <c r="J584" s="372"/>
      <c r="L584" s="372"/>
      <c r="M584" s="85"/>
      <c r="N584" s="340"/>
      <c r="O584" s="372"/>
      <c r="P584" s="372"/>
      <c r="Q584" s="197"/>
      <c r="R584" s="197"/>
      <c r="S584" s="197"/>
      <c r="T584" s="197"/>
      <c r="U584" s="197"/>
      <c r="V584" s="197"/>
      <c r="W584" s="197"/>
      <c r="X584" s="197"/>
      <c r="Y584" s="197"/>
    </row>
    <row r="585" spans="1:25" ht="11.25" customHeight="1">
      <c r="A585" s="341">
        <v>10</v>
      </c>
      <c r="B585" s="613">
        <v>2016</v>
      </c>
      <c r="C585" s="269" t="s">
        <v>91</v>
      </c>
      <c r="D585" s="269" t="s">
        <v>123</v>
      </c>
      <c r="E585" s="576" t="s">
        <v>3362</v>
      </c>
      <c r="F585" s="576">
        <v>42652</v>
      </c>
      <c r="G585" s="614" t="s">
        <v>2956</v>
      </c>
      <c r="H585" s="341">
        <v>3</v>
      </c>
      <c r="I585" s="372" t="s">
        <v>1978</v>
      </c>
      <c r="J585" s="372"/>
      <c r="L585" s="372"/>
      <c r="M585" s="85"/>
      <c r="N585" s="372"/>
      <c r="O585" s="188"/>
      <c r="P585" s="188"/>
      <c r="Q585" s="197"/>
      <c r="R585" s="197"/>
      <c r="S585" s="372"/>
      <c r="T585" s="372"/>
      <c r="U585" s="372"/>
      <c r="V585" s="372"/>
      <c r="W585" s="372"/>
      <c r="X585" s="372"/>
      <c r="Y585" s="372"/>
    </row>
    <row r="586" spans="1:25" ht="11.25" customHeight="1">
      <c r="A586" s="341"/>
      <c r="B586" s="613">
        <v>2016</v>
      </c>
      <c r="C586" s="269"/>
      <c r="D586" s="269"/>
      <c r="E586" s="576"/>
      <c r="F586" s="576"/>
      <c r="G586" s="614"/>
      <c r="H586" s="341">
        <f>SUM(H570:H585)</f>
        <v>115</v>
      </c>
      <c r="I586" s="372"/>
      <c r="J586" s="372"/>
      <c r="L586" s="372"/>
      <c r="M586" s="85"/>
      <c r="N586" s="372"/>
      <c r="O586" s="188"/>
      <c r="P586" s="188"/>
      <c r="Q586" s="197"/>
      <c r="R586" s="197"/>
      <c r="S586" s="372"/>
      <c r="T586" s="372"/>
      <c r="U586" s="372"/>
      <c r="V586" s="372"/>
      <c r="W586" s="372"/>
      <c r="X586" s="372"/>
      <c r="Y586" s="372"/>
    </row>
    <row r="587" spans="1:25" ht="11.25" customHeight="1">
      <c r="A587" s="199">
        <v>9</v>
      </c>
      <c r="B587" s="199">
        <v>2017</v>
      </c>
      <c r="C587" s="152" t="s">
        <v>91</v>
      </c>
      <c r="D587" s="583" t="s">
        <v>123</v>
      </c>
      <c r="E587" s="116" t="s">
        <v>3362</v>
      </c>
      <c r="F587" s="567">
        <v>42988</v>
      </c>
      <c r="G587" s="152" t="s">
        <v>2036</v>
      </c>
      <c r="H587" s="199">
        <v>7</v>
      </c>
      <c r="I587" s="340" t="s">
        <v>2037</v>
      </c>
      <c r="J587" s="340"/>
      <c r="M587" s="783"/>
      <c r="O587" s="197"/>
      <c r="P587" s="197"/>
      <c r="Q587" s="372"/>
      <c r="R587" s="372"/>
      <c r="S587" s="372"/>
      <c r="T587" s="372"/>
      <c r="U587" s="372"/>
      <c r="V587" s="372"/>
      <c r="W587" s="372"/>
      <c r="X587" s="372"/>
      <c r="Y587" s="372"/>
    </row>
    <row r="588" spans="1:25" ht="11.25" customHeight="1">
      <c r="A588" s="565">
        <v>5</v>
      </c>
      <c r="B588" s="199">
        <v>2017</v>
      </c>
      <c r="C588" s="152" t="s">
        <v>91</v>
      </c>
      <c r="D588" s="583" t="s">
        <v>123</v>
      </c>
      <c r="E588" s="116" t="s">
        <v>3357</v>
      </c>
      <c r="F588" s="567">
        <v>42876</v>
      </c>
      <c r="G588" s="152" t="s">
        <v>2038</v>
      </c>
      <c r="H588" s="199">
        <v>7</v>
      </c>
      <c r="I588" s="340" t="s">
        <v>2039</v>
      </c>
      <c r="J588" s="340"/>
      <c r="M588" s="118"/>
      <c r="N588" s="197"/>
      <c r="O588" s="197"/>
      <c r="P588" s="197"/>
      <c r="Q588" s="372"/>
      <c r="R588" s="372"/>
      <c r="S588" s="197"/>
      <c r="T588" s="197"/>
      <c r="U588" s="197"/>
      <c r="V588" s="197"/>
      <c r="W588" s="197"/>
      <c r="X588" s="197"/>
      <c r="Y588" s="197"/>
    </row>
    <row r="589" spans="1:25" ht="11.25" customHeight="1">
      <c r="A589" s="565">
        <v>5</v>
      </c>
      <c r="B589" s="199">
        <v>2017</v>
      </c>
      <c r="C589" s="152" t="s">
        <v>91</v>
      </c>
      <c r="D589" s="583" t="s">
        <v>123</v>
      </c>
      <c r="E589" s="116" t="s">
        <v>3357</v>
      </c>
      <c r="F589" s="567">
        <v>42876</v>
      </c>
      <c r="G589" s="152" t="s">
        <v>2040</v>
      </c>
      <c r="H589" s="199">
        <v>3</v>
      </c>
      <c r="I589" s="340" t="s">
        <v>2041</v>
      </c>
      <c r="J589" s="340"/>
      <c r="M589" s="118"/>
      <c r="N589" s="197"/>
      <c r="O589" s="197"/>
      <c r="P589" s="197"/>
      <c r="Q589" s="197"/>
      <c r="R589" s="197"/>
      <c r="S589" s="188"/>
      <c r="T589" s="188"/>
      <c r="U589" s="188"/>
      <c r="V589" s="188"/>
      <c r="W589" s="188"/>
      <c r="X589" s="188"/>
      <c r="Y589" s="188"/>
    </row>
    <row r="590" spans="1:25" ht="11.25" customHeight="1">
      <c r="A590" s="565">
        <v>5</v>
      </c>
      <c r="B590" s="199">
        <v>2017</v>
      </c>
      <c r="C590" s="152" t="s">
        <v>91</v>
      </c>
      <c r="D590" s="583" t="s">
        <v>123</v>
      </c>
      <c r="E590" s="116" t="s">
        <v>3357</v>
      </c>
      <c r="F590" s="567">
        <v>42876</v>
      </c>
      <c r="G590" s="152" t="s">
        <v>2042</v>
      </c>
      <c r="H590" s="199">
        <v>3</v>
      </c>
      <c r="I590" s="340" t="s">
        <v>2043</v>
      </c>
      <c r="J590" s="340"/>
      <c r="M590" s="118"/>
      <c r="N590" s="372"/>
      <c r="O590" s="197"/>
      <c r="P590" s="197"/>
      <c r="Q590" s="372"/>
      <c r="R590" s="372"/>
      <c r="S590" s="188"/>
      <c r="T590" s="188"/>
      <c r="U590" s="188"/>
      <c r="V590" s="188"/>
      <c r="W590" s="188"/>
      <c r="X590" s="188"/>
      <c r="Y590" s="188"/>
    </row>
    <row r="591" spans="1:25" ht="11.25" customHeight="1">
      <c r="A591" s="565">
        <v>5</v>
      </c>
      <c r="B591" s="199">
        <v>2017</v>
      </c>
      <c r="C591" s="152" t="s">
        <v>91</v>
      </c>
      <c r="D591" s="583" t="s">
        <v>123</v>
      </c>
      <c r="E591" s="116" t="s">
        <v>3357</v>
      </c>
      <c r="F591" s="567">
        <v>42876</v>
      </c>
      <c r="G591" s="152" t="s">
        <v>2044</v>
      </c>
      <c r="H591" s="199">
        <v>10</v>
      </c>
      <c r="I591" s="340" t="s">
        <v>2045</v>
      </c>
      <c r="J591" s="340"/>
      <c r="M591" s="118"/>
      <c r="N591" s="353"/>
      <c r="O591" s="197"/>
      <c r="P591" s="197"/>
      <c r="Q591" s="197"/>
      <c r="R591" s="197"/>
      <c r="S591" s="188"/>
      <c r="T591" s="188"/>
      <c r="U591" s="188"/>
      <c r="V591" s="188"/>
      <c r="W591" s="188"/>
      <c r="X591" s="188"/>
      <c r="Y591" s="188"/>
    </row>
    <row r="592" spans="1:25" ht="11.25" customHeight="1">
      <c r="A592" s="565">
        <v>5</v>
      </c>
      <c r="B592" s="199">
        <v>2017</v>
      </c>
      <c r="C592" s="152" t="s">
        <v>91</v>
      </c>
      <c r="D592" s="583" t="s">
        <v>123</v>
      </c>
      <c r="E592" s="116" t="s">
        <v>3357</v>
      </c>
      <c r="F592" s="567">
        <v>42876</v>
      </c>
      <c r="G592" s="152" t="s">
        <v>2046</v>
      </c>
      <c r="H592" s="199">
        <v>7</v>
      </c>
      <c r="I592" s="340" t="s">
        <v>2047</v>
      </c>
      <c r="J592" s="340"/>
      <c r="M592" s="118"/>
      <c r="N592" s="698"/>
      <c r="O592" s="372"/>
      <c r="P592" s="372"/>
      <c r="Q592" s="340"/>
      <c r="R592" s="340"/>
      <c r="S592" s="340"/>
      <c r="T592" s="340"/>
      <c r="U592" s="340"/>
      <c r="V592" s="340"/>
      <c r="W592" s="340"/>
      <c r="X592" s="340"/>
      <c r="Y592" s="340"/>
    </row>
    <row r="593" spans="1:25" ht="11.25" customHeight="1">
      <c r="A593" s="565">
        <v>5</v>
      </c>
      <c r="B593" s="199">
        <v>2017</v>
      </c>
      <c r="C593" s="152" t="s">
        <v>91</v>
      </c>
      <c r="D593" s="583" t="s">
        <v>123</v>
      </c>
      <c r="E593" s="116" t="s">
        <v>3357</v>
      </c>
      <c r="F593" s="567">
        <v>42876</v>
      </c>
      <c r="G593" s="152" t="s">
        <v>2048</v>
      </c>
      <c r="H593" s="199">
        <v>10</v>
      </c>
      <c r="I593" s="340" t="s">
        <v>2049</v>
      </c>
      <c r="J593" s="340"/>
      <c r="M593" s="118"/>
      <c r="N593" s="197"/>
      <c r="O593" s="197"/>
      <c r="P593" s="197"/>
      <c r="Q593" s="188"/>
      <c r="R593" s="188"/>
      <c r="S593" s="188"/>
      <c r="T593" s="188"/>
      <c r="U593" s="188"/>
      <c r="V593" s="188"/>
      <c r="W593" s="188"/>
      <c r="X593" s="188"/>
      <c r="Y593" s="188"/>
    </row>
    <row r="594" spans="1:25" ht="11.25" customHeight="1">
      <c r="A594" s="565">
        <v>5</v>
      </c>
      <c r="B594" s="199">
        <v>2017</v>
      </c>
      <c r="C594" s="152" t="s">
        <v>91</v>
      </c>
      <c r="D594" s="583" t="s">
        <v>123</v>
      </c>
      <c r="E594" s="116" t="s">
        <v>3357</v>
      </c>
      <c r="F594" s="567">
        <v>42876</v>
      </c>
      <c r="G594" s="152" t="s">
        <v>2050</v>
      </c>
      <c r="H594" s="199">
        <v>7</v>
      </c>
      <c r="I594" s="340" t="s">
        <v>2051</v>
      </c>
      <c r="J594" s="340"/>
      <c r="M594" s="118"/>
      <c r="N594" s="372"/>
      <c r="O594" s="372"/>
      <c r="P594" s="372"/>
      <c r="Q594" s="188"/>
      <c r="R594" s="188"/>
      <c r="S594" s="188"/>
      <c r="T594" s="188"/>
      <c r="U594" s="188"/>
      <c r="V594" s="188"/>
      <c r="W594" s="188"/>
      <c r="X594" s="188"/>
      <c r="Y594" s="188"/>
    </row>
    <row r="595" spans="1:25" ht="11.25" customHeight="1">
      <c r="A595" s="565">
        <v>5</v>
      </c>
      <c r="B595" s="199">
        <v>2017</v>
      </c>
      <c r="C595" s="152" t="s">
        <v>91</v>
      </c>
      <c r="D595" s="583" t="s">
        <v>123</v>
      </c>
      <c r="E595" s="116" t="s">
        <v>3357</v>
      </c>
      <c r="F595" s="567">
        <v>42876</v>
      </c>
      <c r="G595" s="152" t="s">
        <v>2052</v>
      </c>
      <c r="H595" s="199">
        <v>3</v>
      </c>
      <c r="I595" s="340" t="s">
        <v>2053</v>
      </c>
      <c r="J595" s="340"/>
      <c r="M595" s="118"/>
      <c r="N595" s="115"/>
      <c r="O595" s="197"/>
      <c r="P595" s="197"/>
      <c r="Q595" s="188"/>
      <c r="R595" s="188"/>
      <c r="S595" s="372"/>
      <c r="T595" s="372"/>
      <c r="U595" s="372"/>
      <c r="V595" s="372"/>
      <c r="W595" s="372"/>
      <c r="X595" s="372"/>
      <c r="Y595" s="372"/>
    </row>
    <row r="596" spans="1:25" ht="11.25" customHeight="1">
      <c r="A596" s="565">
        <v>5</v>
      </c>
      <c r="B596" s="199">
        <v>2017</v>
      </c>
      <c r="C596" s="152" t="s">
        <v>91</v>
      </c>
      <c r="D596" s="583" t="s">
        <v>123</v>
      </c>
      <c r="E596" s="116" t="s">
        <v>1663</v>
      </c>
      <c r="F596" s="567">
        <v>42883</v>
      </c>
      <c r="G596" s="152" t="s">
        <v>2046</v>
      </c>
      <c r="H596" s="199">
        <v>10</v>
      </c>
      <c r="I596" s="340" t="s">
        <v>2054</v>
      </c>
      <c r="J596" s="340"/>
      <c r="M596" s="118"/>
      <c r="O596" s="340"/>
      <c r="P596" s="340"/>
      <c r="Q596" s="188"/>
      <c r="R596" s="188"/>
      <c r="S596" s="188"/>
      <c r="T596" s="188"/>
      <c r="U596" s="188"/>
      <c r="V596" s="188"/>
      <c r="W596" s="188"/>
      <c r="X596" s="188"/>
      <c r="Y596" s="188"/>
    </row>
    <row r="597" spans="1:25" ht="11.25" customHeight="1">
      <c r="A597" s="565">
        <v>5</v>
      </c>
      <c r="B597" s="199">
        <v>2017</v>
      </c>
      <c r="C597" s="152" t="s">
        <v>91</v>
      </c>
      <c r="D597" s="583" t="s">
        <v>123</v>
      </c>
      <c r="E597" s="116" t="s">
        <v>1663</v>
      </c>
      <c r="F597" s="567">
        <v>42883</v>
      </c>
      <c r="G597" s="152" t="s">
        <v>2044</v>
      </c>
      <c r="H597" s="199">
        <v>15</v>
      </c>
      <c r="I597" s="340" t="s">
        <v>2055</v>
      </c>
      <c r="J597" s="340"/>
      <c r="M597" s="118"/>
      <c r="O597" s="188"/>
      <c r="P597" s="188"/>
      <c r="Q597" s="188"/>
      <c r="R597" s="188"/>
      <c r="S597" s="353"/>
      <c r="T597" s="353"/>
      <c r="U597" s="353"/>
      <c r="V597" s="353"/>
      <c r="W597" s="353"/>
      <c r="X597" s="353"/>
      <c r="Y597" s="353"/>
    </row>
    <row r="598" spans="1:25" ht="11.25" customHeight="1">
      <c r="A598" s="565">
        <v>5</v>
      </c>
      <c r="B598" s="199">
        <v>2017</v>
      </c>
      <c r="C598" s="152" t="s">
        <v>91</v>
      </c>
      <c r="D598" s="583" t="s">
        <v>123</v>
      </c>
      <c r="E598" s="116" t="s">
        <v>1663</v>
      </c>
      <c r="F598" s="567">
        <v>42883</v>
      </c>
      <c r="G598" s="152" t="s">
        <v>2056</v>
      </c>
      <c r="H598" s="199">
        <v>5</v>
      </c>
      <c r="I598" s="340" t="s">
        <v>2057</v>
      </c>
      <c r="J598" s="340"/>
      <c r="M598" s="118"/>
      <c r="O598" s="188"/>
      <c r="P598" s="188"/>
      <c r="Q598" s="372"/>
      <c r="R598" s="372"/>
      <c r="S598" s="353"/>
      <c r="T598" s="353"/>
      <c r="U598" s="353"/>
      <c r="V598" s="353"/>
      <c r="W598" s="353"/>
      <c r="X598" s="353"/>
      <c r="Y598" s="353"/>
    </row>
    <row r="599" spans="1:25" ht="11.25" customHeight="1">
      <c r="A599" s="565">
        <v>5</v>
      </c>
      <c r="B599" s="199">
        <v>2017</v>
      </c>
      <c r="C599" s="152" t="s">
        <v>91</v>
      </c>
      <c r="D599" s="583" t="s">
        <v>123</v>
      </c>
      <c r="E599" s="116" t="s">
        <v>1663</v>
      </c>
      <c r="F599" s="567">
        <v>42883</v>
      </c>
      <c r="G599" s="152" t="s">
        <v>2050</v>
      </c>
      <c r="H599" s="199">
        <v>10</v>
      </c>
      <c r="I599" s="340" t="s">
        <v>2058</v>
      </c>
      <c r="J599" s="340"/>
      <c r="M599" s="11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</row>
    <row r="600" spans="1:25" ht="11.25" customHeight="1">
      <c r="A600" s="565">
        <v>5</v>
      </c>
      <c r="B600" s="199">
        <v>2017</v>
      </c>
      <c r="C600" s="152" t="s">
        <v>91</v>
      </c>
      <c r="D600" s="583" t="s">
        <v>123</v>
      </c>
      <c r="E600" s="116" t="s">
        <v>1663</v>
      </c>
      <c r="F600" s="567">
        <v>42883</v>
      </c>
      <c r="G600" s="152" t="s">
        <v>2059</v>
      </c>
      <c r="H600" s="199">
        <v>15</v>
      </c>
      <c r="I600" s="340" t="s">
        <v>2060</v>
      </c>
      <c r="J600" s="340"/>
      <c r="M600" s="118"/>
      <c r="O600" s="188"/>
      <c r="P600" s="188"/>
      <c r="Q600" s="353"/>
      <c r="R600" s="353"/>
      <c r="S600" s="197"/>
      <c r="T600" s="197"/>
      <c r="U600" s="197"/>
      <c r="V600" s="197"/>
      <c r="W600" s="197"/>
      <c r="X600" s="197"/>
      <c r="Y600" s="197"/>
    </row>
    <row r="601" spans="1:25" ht="11.25" customHeight="1">
      <c r="A601" s="565"/>
      <c r="B601" s="199">
        <v>2017</v>
      </c>
      <c r="C601" s="152"/>
      <c r="D601" s="583"/>
      <c r="E601" s="116"/>
      <c r="F601" s="567"/>
      <c r="G601" s="152"/>
      <c r="H601" s="199">
        <f>SUM(H587:H600)</f>
        <v>112</v>
      </c>
      <c r="I601" s="340"/>
      <c r="J601" s="340"/>
      <c r="M601" s="118"/>
      <c r="O601" s="188"/>
      <c r="P601" s="188"/>
      <c r="Q601" s="353"/>
      <c r="R601" s="353"/>
      <c r="S601" s="197"/>
      <c r="T601" s="197"/>
      <c r="U601" s="197"/>
      <c r="V601" s="197"/>
      <c r="W601" s="197"/>
      <c r="X601" s="197"/>
      <c r="Y601" s="197"/>
    </row>
    <row r="602" spans="1:25" ht="11.25" customHeight="1">
      <c r="A602" s="84"/>
      <c r="B602" s="133" t="s">
        <v>46</v>
      </c>
      <c r="D602" s="586" t="s">
        <v>763</v>
      </c>
      <c r="E602" s="73"/>
      <c r="G602" s="88"/>
      <c r="H602" s="133">
        <f>H569+H586+H601</f>
        <v>400</v>
      </c>
      <c r="I602" s="90"/>
      <c r="M602" s="85"/>
    </row>
    <row r="603" spans="1:25" ht="11.25" customHeight="1">
      <c r="A603" s="341">
        <v>11</v>
      </c>
      <c r="B603" s="613">
        <v>2016</v>
      </c>
      <c r="C603" s="269" t="s">
        <v>129</v>
      </c>
      <c r="D603" s="269" t="s">
        <v>130</v>
      </c>
      <c r="E603" s="576" t="s">
        <v>1309</v>
      </c>
      <c r="F603" s="576">
        <v>42700</v>
      </c>
      <c r="G603" s="614" t="s">
        <v>2960</v>
      </c>
      <c r="H603" s="341">
        <v>5</v>
      </c>
      <c r="I603" s="372" t="s">
        <v>295</v>
      </c>
      <c r="J603" s="372"/>
      <c r="L603" s="372"/>
      <c r="M603" s="85"/>
      <c r="N603" s="340"/>
      <c r="O603" s="188"/>
      <c r="P603" s="188"/>
      <c r="Q603" s="197"/>
      <c r="R603" s="197"/>
      <c r="S603" s="197"/>
      <c r="T603" s="197"/>
      <c r="U603" s="197"/>
      <c r="V603" s="197"/>
      <c r="W603" s="197"/>
      <c r="X603" s="197"/>
      <c r="Y603" s="197"/>
    </row>
    <row r="604" spans="1:25" ht="11.25" customHeight="1">
      <c r="A604" s="341"/>
      <c r="B604" s="613">
        <v>2016</v>
      </c>
      <c r="C604" s="269"/>
      <c r="D604" s="269"/>
      <c r="E604" s="576"/>
      <c r="F604" s="576"/>
      <c r="G604" s="614"/>
      <c r="H604" s="341">
        <v>5</v>
      </c>
      <c r="I604" s="372"/>
      <c r="J604" s="372"/>
      <c r="L604" s="372"/>
      <c r="M604" s="85"/>
      <c r="N604" s="340"/>
      <c r="O604" s="188"/>
      <c r="P604" s="188"/>
      <c r="Q604" s="197"/>
      <c r="R604" s="197"/>
      <c r="S604" s="197"/>
      <c r="T604" s="197"/>
      <c r="U604" s="197"/>
      <c r="V604" s="197"/>
      <c r="W604" s="197"/>
      <c r="X604" s="197"/>
      <c r="Y604" s="197"/>
    </row>
    <row r="605" spans="1:25" ht="11.25" customHeight="1">
      <c r="B605" s="84" t="s">
        <v>46</v>
      </c>
      <c r="D605" s="88" t="s">
        <v>774</v>
      </c>
      <c r="E605" s="86"/>
      <c r="G605" s="575"/>
      <c r="H605" s="133">
        <f>SUM(H603)</f>
        <v>5</v>
      </c>
      <c r="I605" s="90"/>
      <c r="M605" s="85"/>
    </row>
    <row r="606" spans="1:25" ht="11.25" customHeight="1">
      <c r="A606" s="687">
        <v>3</v>
      </c>
      <c r="B606" s="688">
        <v>2015</v>
      </c>
      <c r="C606" s="649" t="s">
        <v>91</v>
      </c>
      <c r="D606" s="689" t="s">
        <v>109</v>
      </c>
      <c r="E606" s="649" t="s">
        <v>3323</v>
      </c>
      <c r="F606" s="689">
        <v>42064</v>
      </c>
      <c r="G606" s="690" t="s">
        <v>3527</v>
      </c>
      <c r="H606" s="691">
        <v>7</v>
      </c>
      <c r="I606" s="649" t="s">
        <v>929</v>
      </c>
      <c r="L606" s="782" t="s">
        <v>3062</v>
      </c>
      <c r="M606" s="268"/>
      <c r="N606" s="372"/>
      <c r="O606" s="188"/>
      <c r="P606" s="188"/>
      <c r="Q606" s="197"/>
      <c r="R606" s="197"/>
      <c r="S606" s="115"/>
      <c r="T606" s="115"/>
      <c r="U606" s="115"/>
      <c r="V606" s="115"/>
      <c r="W606" s="115"/>
      <c r="X606" s="115"/>
      <c r="Y606" s="115"/>
    </row>
    <row r="607" spans="1:25" ht="11.25" customHeight="1">
      <c r="A607" s="687">
        <v>3</v>
      </c>
      <c r="B607" s="688">
        <v>2015</v>
      </c>
      <c r="C607" s="649" t="s">
        <v>91</v>
      </c>
      <c r="D607" s="649" t="s">
        <v>109</v>
      </c>
      <c r="E607" s="649" t="s">
        <v>3323</v>
      </c>
      <c r="F607" s="689">
        <v>42064</v>
      </c>
      <c r="G607" s="690"/>
      <c r="H607" s="691">
        <v>7</v>
      </c>
      <c r="I607" s="649" t="s">
        <v>3123</v>
      </c>
      <c r="M607" s="472"/>
      <c r="N607" s="372"/>
      <c r="O607" s="353"/>
      <c r="P607" s="353"/>
      <c r="Q607" s="197"/>
      <c r="R607" s="197"/>
      <c r="S607" s="197"/>
      <c r="T607" s="197"/>
      <c r="U607" s="197"/>
      <c r="V607" s="197"/>
      <c r="W607" s="197"/>
      <c r="X607" s="197"/>
      <c r="Y607" s="197"/>
    </row>
    <row r="608" spans="1:25" ht="11.25" customHeight="1">
      <c r="A608" s="687">
        <v>3</v>
      </c>
      <c r="B608" s="688">
        <v>2015</v>
      </c>
      <c r="C608" s="649" t="s">
        <v>91</v>
      </c>
      <c r="D608" s="649" t="s">
        <v>109</v>
      </c>
      <c r="E608" s="649" t="s">
        <v>3323</v>
      </c>
      <c r="F608" s="689">
        <v>42064</v>
      </c>
      <c r="G608" s="690"/>
      <c r="H608" s="691">
        <v>3</v>
      </c>
      <c r="I608" s="649" t="s">
        <v>3124</v>
      </c>
      <c r="M608" s="268"/>
      <c r="N608" s="372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197"/>
    </row>
    <row r="609" spans="1:25" ht="11.25" customHeight="1">
      <c r="A609" s="688">
        <v>6</v>
      </c>
      <c r="B609" s="688">
        <v>2015</v>
      </c>
      <c r="C609" s="649" t="s">
        <v>91</v>
      </c>
      <c r="D609" s="649" t="s">
        <v>109</v>
      </c>
      <c r="E609" s="649" t="s">
        <v>3357</v>
      </c>
      <c r="F609" s="689">
        <v>42169</v>
      </c>
      <c r="G609" s="690" t="s">
        <v>3528</v>
      </c>
      <c r="H609" s="691">
        <v>10</v>
      </c>
      <c r="I609" s="649" t="s">
        <v>3529</v>
      </c>
      <c r="M609" s="268"/>
      <c r="N609" s="372"/>
      <c r="O609" s="197"/>
      <c r="P609" s="197"/>
      <c r="Q609" s="115"/>
      <c r="R609" s="115"/>
      <c r="S609" s="115"/>
      <c r="T609" s="115"/>
      <c r="U609" s="115"/>
      <c r="V609" s="115"/>
      <c r="W609" s="115"/>
      <c r="X609" s="115"/>
      <c r="Y609" s="115"/>
    </row>
    <row r="610" spans="1:25" ht="11.25" customHeight="1">
      <c r="A610" s="688"/>
      <c r="B610" s="688">
        <v>2015</v>
      </c>
      <c r="C610" s="649"/>
      <c r="D610" s="649"/>
      <c r="E610" s="649"/>
      <c r="F610" s="689"/>
      <c r="G610" s="690"/>
      <c r="H610" s="691">
        <f>SUM(H606:H609)</f>
        <v>27</v>
      </c>
      <c r="I610" s="649"/>
      <c r="M610" s="268"/>
      <c r="N610" s="372"/>
      <c r="O610" s="197"/>
      <c r="P610" s="197"/>
      <c r="Q610" s="115"/>
      <c r="R610" s="115"/>
      <c r="S610" s="115"/>
      <c r="T610" s="115"/>
      <c r="U610" s="115"/>
      <c r="V610" s="115"/>
      <c r="W610" s="115"/>
      <c r="X610" s="115"/>
      <c r="Y610" s="115"/>
    </row>
    <row r="611" spans="1:25" ht="11.25" customHeight="1">
      <c r="A611" s="341">
        <v>6</v>
      </c>
      <c r="B611" s="341">
        <v>2016</v>
      </c>
      <c r="C611" s="269" t="s">
        <v>91</v>
      </c>
      <c r="D611" s="576" t="s">
        <v>109</v>
      </c>
      <c r="E611" s="269" t="s">
        <v>3357</v>
      </c>
      <c r="F611" s="576">
        <v>42533</v>
      </c>
      <c r="G611" s="266" t="s">
        <v>2961</v>
      </c>
      <c r="H611" s="341">
        <v>3</v>
      </c>
      <c r="I611" s="372" t="s">
        <v>2962</v>
      </c>
      <c r="J611" s="372"/>
      <c r="L611" s="372"/>
      <c r="M611" s="85"/>
      <c r="N611" s="372"/>
      <c r="O611" s="197"/>
      <c r="P611" s="197"/>
      <c r="Q611" s="472"/>
      <c r="R611" s="472"/>
      <c r="S611" s="472"/>
      <c r="T611" s="472"/>
      <c r="U611" s="472"/>
      <c r="V611" s="472"/>
      <c r="W611" s="472"/>
      <c r="X611" s="472"/>
      <c r="Y611" s="472"/>
    </row>
    <row r="612" spans="1:25" ht="11.25" customHeight="1">
      <c r="A612" s="341">
        <v>10</v>
      </c>
      <c r="B612" s="613">
        <v>2016</v>
      </c>
      <c r="C612" s="269" t="s">
        <v>91</v>
      </c>
      <c r="D612" s="269" t="s">
        <v>109</v>
      </c>
      <c r="E612" s="576" t="s">
        <v>3362</v>
      </c>
      <c r="F612" s="576">
        <v>42652</v>
      </c>
      <c r="G612" s="614" t="s">
        <v>2963</v>
      </c>
      <c r="H612" s="341">
        <v>10</v>
      </c>
      <c r="I612" s="372" t="s">
        <v>2133</v>
      </c>
      <c r="J612" s="372"/>
      <c r="L612" s="372"/>
      <c r="M612" s="85"/>
      <c r="N612" s="372"/>
      <c r="O612" s="197"/>
      <c r="P612" s="197"/>
      <c r="Q612" s="197"/>
      <c r="R612" s="197"/>
      <c r="S612" s="115"/>
      <c r="T612" s="115"/>
      <c r="U612" s="115"/>
      <c r="V612" s="115"/>
      <c r="W612" s="115"/>
      <c r="X612" s="115"/>
      <c r="Y612" s="115"/>
    </row>
    <row r="613" spans="1:25" ht="11.25" customHeight="1">
      <c r="A613" s="341">
        <v>10</v>
      </c>
      <c r="B613" s="613">
        <v>2016</v>
      </c>
      <c r="C613" s="269" t="s">
        <v>91</v>
      </c>
      <c r="D613" s="269" t="s">
        <v>109</v>
      </c>
      <c r="E613" s="576" t="s">
        <v>3362</v>
      </c>
      <c r="F613" s="576">
        <v>42652</v>
      </c>
      <c r="G613" s="614" t="s">
        <v>2964</v>
      </c>
      <c r="H613" s="341">
        <v>3</v>
      </c>
      <c r="I613" s="372" t="s">
        <v>2965</v>
      </c>
      <c r="J613" s="372"/>
      <c r="L613" s="372"/>
      <c r="M613" s="85"/>
      <c r="N613" s="372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197"/>
    </row>
    <row r="614" spans="1:25" ht="11.25" customHeight="1">
      <c r="A614" s="341"/>
      <c r="B614" s="613">
        <v>2016</v>
      </c>
      <c r="C614" s="269"/>
      <c r="D614" s="269"/>
      <c r="E614" s="576"/>
      <c r="F614" s="576"/>
      <c r="G614" s="614"/>
      <c r="H614" s="341">
        <f>SUM(H611:H613)</f>
        <v>16</v>
      </c>
      <c r="I614" s="372"/>
      <c r="J614" s="372"/>
      <c r="L614" s="372"/>
      <c r="M614" s="85"/>
      <c r="N614" s="372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197"/>
    </row>
    <row r="615" spans="1:25" ht="11.25" customHeight="1">
      <c r="A615" s="199">
        <v>9</v>
      </c>
      <c r="B615" s="199">
        <v>2017</v>
      </c>
      <c r="C615" s="152" t="s">
        <v>91</v>
      </c>
      <c r="D615" s="583" t="s">
        <v>109</v>
      </c>
      <c r="E615" s="116" t="s">
        <v>3362</v>
      </c>
      <c r="F615" s="567">
        <v>42988</v>
      </c>
      <c r="G615" s="152" t="s">
        <v>2966</v>
      </c>
      <c r="H615" s="199">
        <v>7</v>
      </c>
      <c r="I615" s="340" t="s">
        <v>2967</v>
      </c>
      <c r="J615" s="340"/>
      <c r="M615" s="783"/>
      <c r="O615" s="372"/>
      <c r="P615" s="372"/>
      <c r="Q615" s="197"/>
      <c r="R615" s="197"/>
      <c r="S615" s="197"/>
      <c r="T615" s="197"/>
      <c r="U615" s="197"/>
      <c r="V615" s="197"/>
      <c r="W615" s="197"/>
      <c r="X615" s="197"/>
      <c r="Y615" s="197"/>
    </row>
    <row r="616" spans="1:25" ht="11.25" customHeight="1">
      <c r="A616" s="565">
        <v>5</v>
      </c>
      <c r="B616" s="199">
        <v>2017</v>
      </c>
      <c r="C616" s="152" t="s">
        <v>91</v>
      </c>
      <c r="D616" s="583" t="s">
        <v>109</v>
      </c>
      <c r="E616" s="116" t="s">
        <v>3357</v>
      </c>
      <c r="F616" s="567">
        <v>42876</v>
      </c>
      <c r="G616" s="152" t="s">
        <v>2968</v>
      </c>
      <c r="H616" s="199">
        <v>7</v>
      </c>
      <c r="I616" s="340" t="s">
        <v>2969</v>
      </c>
      <c r="J616" s="340"/>
      <c r="M616" s="118"/>
      <c r="N616" s="340"/>
      <c r="O616" s="115"/>
      <c r="P616" s="115"/>
      <c r="Q616" s="115"/>
      <c r="R616" s="115"/>
      <c r="S616" s="197"/>
      <c r="T616" s="197"/>
      <c r="U616" s="197"/>
      <c r="V616" s="197"/>
      <c r="W616" s="197"/>
      <c r="X616" s="197"/>
      <c r="Y616" s="197"/>
    </row>
    <row r="617" spans="1:25" ht="11.25" customHeight="1">
      <c r="A617" s="565"/>
      <c r="B617" s="199">
        <v>2017</v>
      </c>
      <c r="C617" s="152"/>
      <c r="D617" s="583"/>
      <c r="E617" s="116"/>
      <c r="F617" s="567"/>
      <c r="G617" s="152"/>
      <c r="H617" s="199">
        <f>SUM(H615:H616)</f>
        <v>14</v>
      </c>
      <c r="I617" s="340"/>
      <c r="J617" s="340"/>
      <c r="M617" s="118"/>
      <c r="N617" s="340"/>
      <c r="O617" s="115"/>
      <c r="P617" s="115"/>
      <c r="Q617" s="115"/>
      <c r="R617" s="115"/>
      <c r="S617" s="197"/>
      <c r="T617" s="197"/>
      <c r="U617" s="197"/>
      <c r="V617" s="197"/>
      <c r="W617" s="197"/>
      <c r="X617" s="197"/>
      <c r="Y617" s="197"/>
    </row>
    <row r="618" spans="1:25" ht="11.25" customHeight="1">
      <c r="A618" s="84"/>
      <c r="B618" s="133" t="s">
        <v>46</v>
      </c>
      <c r="D618" s="586" t="s">
        <v>783</v>
      </c>
      <c r="E618" s="73"/>
      <c r="G618" s="88"/>
      <c r="H618" s="133">
        <f>H610+H614+H617</f>
        <v>57</v>
      </c>
      <c r="I618" s="90"/>
      <c r="M618" s="85"/>
    </row>
    <row r="619" spans="1:25" ht="11.25" customHeight="1">
      <c r="A619" s="565">
        <v>5</v>
      </c>
      <c r="B619" s="199">
        <v>2017</v>
      </c>
      <c r="C619" s="152" t="s">
        <v>91</v>
      </c>
      <c r="D619" s="583" t="s">
        <v>202</v>
      </c>
      <c r="E619" s="116" t="s">
        <v>3357</v>
      </c>
      <c r="F619" s="567">
        <v>42876</v>
      </c>
      <c r="G619" s="152" t="s">
        <v>784</v>
      </c>
      <c r="H619" s="199">
        <v>10</v>
      </c>
      <c r="I619" s="340" t="s">
        <v>2085</v>
      </c>
      <c r="J619" s="340"/>
      <c r="M619" s="118"/>
      <c r="N619" s="115"/>
      <c r="O619" s="472"/>
      <c r="P619" s="472"/>
      <c r="Q619" s="115"/>
      <c r="R619" s="115"/>
      <c r="S619" s="197"/>
      <c r="T619" s="197"/>
      <c r="U619" s="197"/>
      <c r="V619" s="197"/>
      <c r="W619" s="197"/>
      <c r="X619" s="197"/>
      <c r="Y619" s="197"/>
    </row>
    <row r="620" spans="1:25" ht="11.25" customHeight="1">
      <c r="A620" s="565"/>
      <c r="B620" s="199">
        <v>2017</v>
      </c>
      <c r="C620" s="152"/>
      <c r="D620" s="583"/>
      <c r="E620" s="116"/>
      <c r="F620" s="567"/>
      <c r="G620" s="152"/>
      <c r="H620" s="199">
        <f>H619</f>
        <v>10</v>
      </c>
      <c r="I620" s="340"/>
      <c r="J620" s="340"/>
      <c r="M620" s="118"/>
      <c r="N620" s="115"/>
      <c r="O620" s="472"/>
      <c r="P620" s="472"/>
      <c r="Q620" s="115"/>
      <c r="R620" s="115"/>
      <c r="S620" s="197"/>
      <c r="T620" s="197"/>
      <c r="U620" s="197"/>
      <c r="V620" s="197"/>
      <c r="W620" s="197"/>
      <c r="X620" s="197"/>
      <c r="Y620" s="197"/>
    </row>
    <row r="621" spans="1:25" ht="11.25" customHeight="1">
      <c r="A621" s="84"/>
      <c r="B621" s="133" t="s">
        <v>46</v>
      </c>
      <c r="D621" s="586" t="s">
        <v>788</v>
      </c>
      <c r="E621" s="73"/>
      <c r="G621" s="88"/>
      <c r="H621" s="133">
        <f>SUM(H619)</f>
        <v>10</v>
      </c>
      <c r="I621" s="90"/>
      <c r="M621" s="85"/>
    </row>
    <row r="622" spans="1:25" ht="11.25" customHeight="1">
      <c r="A622" s="688">
        <v>5</v>
      </c>
      <c r="B622" s="687">
        <v>2015</v>
      </c>
      <c r="C622" s="649" t="s">
        <v>129</v>
      </c>
      <c r="D622" s="649" t="s">
        <v>153</v>
      </c>
      <c r="E622" s="689" t="s">
        <v>86</v>
      </c>
      <c r="F622" s="689">
        <v>42140</v>
      </c>
      <c r="G622" s="690" t="s">
        <v>3530</v>
      </c>
      <c r="H622" s="691">
        <v>5</v>
      </c>
      <c r="I622" s="649" t="s">
        <v>305</v>
      </c>
      <c r="M622" s="268"/>
      <c r="N622" s="115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197"/>
    </row>
    <row r="623" spans="1:25" ht="11.25" customHeight="1">
      <c r="A623" s="688"/>
      <c r="B623" s="687">
        <v>2015</v>
      </c>
      <c r="C623" s="649"/>
      <c r="D623" s="649"/>
      <c r="E623" s="689"/>
      <c r="F623" s="689"/>
      <c r="G623" s="690"/>
      <c r="H623" s="691">
        <v>5</v>
      </c>
      <c r="I623" s="649"/>
      <c r="M623" s="268"/>
      <c r="N623" s="115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197"/>
    </row>
    <row r="624" spans="1:25" ht="11.25" customHeight="1">
      <c r="A624" s="199">
        <v>2</v>
      </c>
      <c r="B624" s="565">
        <v>2017</v>
      </c>
      <c r="C624" s="152" t="s">
        <v>129</v>
      </c>
      <c r="D624" s="152" t="s">
        <v>153</v>
      </c>
      <c r="E624" s="567" t="s">
        <v>81</v>
      </c>
      <c r="F624" s="567">
        <v>42770</v>
      </c>
      <c r="G624" s="116" t="s">
        <v>2088</v>
      </c>
      <c r="H624" s="469">
        <f>SUM(H622)</f>
        <v>5</v>
      </c>
      <c r="I624" s="152" t="s">
        <v>305</v>
      </c>
      <c r="J624" s="340"/>
      <c r="L624" s="340"/>
      <c r="M624" s="472"/>
      <c r="N624" s="115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197"/>
    </row>
    <row r="625" spans="1:25" ht="11.25" customHeight="1">
      <c r="A625" s="199"/>
      <c r="B625" s="565">
        <v>2017</v>
      </c>
      <c r="C625" s="152"/>
      <c r="D625" s="152"/>
      <c r="E625" s="567"/>
      <c r="F625" s="567"/>
      <c r="G625" s="116"/>
      <c r="H625" s="469">
        <v>5</v>
      </c>
      <c r="I625" s="152"/>
      <c r="J625" s="340"/>
      <c r="L625" s="340"/>
      <c r="M625" s="472"/>
      <c r="N625" s="115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197"/>
    </row>
    <row r="626" spans="1:25" ht="11.25" customHeight="1">
      <c r="B626" s="84" t="s">
        <v>46</v>
      </c>
      <c r="D626" s="88" t="s">
        <v>790</v>
      </c>
      <c r="E626" s="86"/>
      <c r="G626" s="73"/>
      <c r="H626" s="87">
        <f>H623+H625</f>
        <v>10</v>
      </c>
      <c r="M626" s="90"/>
    </row>
    <row r="627" spans="1:25" ht="11.25" customHeight="1">
      <c r="A627" s="199">
        <v>3</v>
      </c>
      <c r="B627" s="565">
        <v>2017</v>
      </c>
      <c r="C627" s="152" t="s">
        <v>91</v>
      </c>
      <c r="D627" s="152" t="s">
        <v>118</v>
      </c>
      <c r="E627" s="567" t="s">
        <v>433</v>
      </c>
      <c r="F627" s="567">
        <v>42806</v>
      </c>
      <c r="G627" s="116" t="s">
        <v>792</v>
      </c>
      <c r="H627" s="469">
        <v>5</v>
      </c>
      <c r="I627" s="152" t="s">
        <v>342</v>
      </c>
      <c r="J627" s="340"/>
      <c r="K627" s="90" t="s">
        <v>2978</v>
      </c>
      <c r="L627" s="340"/>
      <c r="M627" s="340"/>
      <c r="N627" s="372"/>
      <c r="O627" s="115"/>
      <c r="P627" s="115"/>
      <c r="Q627" s="197"/>
      <c r="R627" s="197"/>
      <c r="S627" s="197"/>
      <c r="T627" s="197"/>
      <c r="U627" s="197"/>
      <c r="V627" s="197"/>
      <c r="W627" s="197"/>
      <c r="X627" s="197"/>
      <c r="Y627" s="197"/>
    </row>
    <row r="628" spans="1:25" ht="11.25" customHeight="1">
      <c r="A628" s="199">
        <v>3</v>
      </c>
      <c r="B628" s="565">
        <v>2017</v>
      </c>
      <c r="C628" s="152" t="s">
        <v>91</v>
      </c>
      <c r="D628" s="152" t="s">
        <v>118</v>
      </c>
      <c r="E628" s="567" t="s">
        <v>66</v>
      </c>
      <c r="F628" s="567">
        <v>42813</v>
      </c>
      <c r="G628" s="116" t="s">
        <v>792</v>
      </c>
      <c r="H628" s="469">
        <v>5</v>
      </c>
      <c r="I628" s="152" t="s">
        <v>342</v>
      </c>
      <c r="J628" s="340"/>
      <c r="K628" s="90" t="s">
        <v>2978</v>
      </c>
      <c r="L628" s="340"/>
      <c r="M628" s="340"/>
      <c r="N628" s="372"/>
      <c r="O628" s="115"/>
      <c r="P628" s="115"/>
      <c r="Q628" s="353"/>
      <c r="R628" s="353"/>
      <c r="S628" s="353"/>
      <c r="T628" s="353"/>
      <c r="U628" s="353"/>
      <c r="V628" s="353"/>
      <c r="W628" s="353"/>
      <c r="X628" s="353"/>
      <c r="Y628" s="353"/>
    </row>
    <row r="629" spans="1:25" ht="11.25" customHeight="1">
      <c r="A629" s="565">
        <v>5</v>
      </c>
      <c r="B629" s="199">
        <v>2017</v>
      </c>
      <c r="C629" s="152" t="s">
        <v>91</v>
      </c>
      <c r="D629" s="583" t="s">
        <v>118</v>
      </c>
      <c r="E629" s="116" t="s">
        <v>3357</v>
      </c>
      <c r="F629" s="567">
        <v>42876</v>
      </c>
      <c r="G629" s="152" t="s">
        <v>2090</v>
      </c>
      <c r="H629" s="199">
        <v>10</v>
      </c>
      <c r="I629" s="340" t="s">
        <v>2091</v>
      </c>
      <c r="J629" s="340"/>
      <c r="M629" s="118"/>
      <c r="N629" s="372"/>
      <c r="O629" s="197"/>
      <c r="P629" s="197"/>
      <c r="Q629" s="115"/>
      <c r="R629" s="115"/>
      <c r="S629" s="372"/>
      <c r="T629" s="372"/>
      <c r="U629" s="372"/>
      <c r="V629" s="372"/>
      <c r="W629" s="372"/>
      <c r="X629" s="372"/>
      <c r="Y629" s="372"/>
    </row>
    <row r="630" spans="1:25" ht="11.25" customHeight="1">
      <c r="A630" s="565">
        <v>5</v>
      </c>
      <c r="B630" s="199">
        <v>2017</v>
      </c>
      <c r="C630" s="152" t="s">
        <v>91</v>
      </c>
      <c r="D630" s="583" t="s">
        <v>118</v>
      </c>
      <c r="E630" s="116" t="s">
        <v>3357</v>
      </c>
      <c r="F630" s="567">
        <v>42876</v>
      </c>
      <c r="G630" s="152" t="s">
        <v>2092</v>
      </c>
      <c r="H630" s="199">
        <v>3</v>
      </c>
      <c r="I630" s="340" t="s">
        <v>2093</v>
      </c>
      <c r="J630" s="340"/>
      <c r="M630" s="118"/>
      <c r="N630" s="372"/>
      <c r="O630" s="197"/>
      <c r="P630" s="197"/>
      <c r="Q630" s="115"/>
      <c r="R630" s="115"/>
      <c r="S630" s="372"/>
      <c r="T630" s="372"/>
      <c r="U630" s="372"/>
      <c r="V630" s="372"/>
      <c r="W630" s="372"/>
      <c r="X630" s="372"/>
      <c r="Y630" s="372"/>
    </row>
    <row r="631" spans="1:25" ht="11.25" customHeight="1">
      <c r="A631" s="565"/>
      <c r="B631" s="199">
        <v>2017</v>
      </c>
      <c r="C631" s="152"/>
      <c r="D631" s="583"/>
      <c r="E631" s="116"/>
      <c r="F631" s="567"/>
      <c r="G631" s="152"/>
      <c r="H631" s="199">
        <f>SUM(H627:H630)</f>
        <v>23</v>
      </c>
      <c r="I631" s="340"/>
      <c r="J631" s="340"/>
      <c r="M631" s="118"/>
      <c r="N631" s="372"/>
      <c r="O631" s="197"/>
      <c r="P631" s="197"/>
      <c r="Q631" s="115"/>
      <c r="R631" s="115"/>
      <c r="S631" s="372"/>
      <c r="T631" s="372"/>
      <c r="U631" s="372"/>
      <c r="V631" s="372"/>
      <c r="W631" s="372"/>
      <c r="X631" s="372"/>
      <c r="Y631" s="372"/>
    </row>
    <row r="632" spans="1:25" ht="11.25" customHeight="1">
      <c r="A632" s="84"/>
      <c r="B632" s="133" t="s">
        <v>46</v>
      </c>
      <c r="D632" s="586" t="s">
        <v>801</v>
      </c>
      <c r="E632" s="73"/>
      <c r="G632" s="88"/>
      <c r="H632" s="133">
        <f>H631</f>
        <v>23</v>
      </c>
      <c r="I632" s="90"/>
      <c r="M632" s="85"/>
    </row>
    <row r="633" spans="1:25" ht="11.25" customHeight="1">
      <c r="A633" s="688">
        <v>3</v>
      </c>
      <c r="B633" s="687">
        <v>2015</v>
      </c>
      <c r="C633" s="649" t="s">
        <v>53</v>
      </c>
      <c r="D633" s="649" t="s">
        <v>1631</v>
      </c>
      <c r="E633" s="689" t="s">
        <v>433</v>
      </c>
      <c r="F633" s="689">
        <v>42085</v>
      </c>
      <c r="G633" s="690" t="s">
        <v>2979</v>
      </c>
      <c r="H633" s="691">
        <v>5</v>
      </c>
      <c r="I633" s="649" t="s">
        <v>435</v>
      </c>
      <c r="M633" s="472"/>
      <c r="N633" s="372"/>
      <c r="O633" s="197"/>
      <c r="P633" s="197"/>
      <c r="Q633" s="353"/>
      <c r="R633" s="353"/>
      <c r="S633" s="197"/>
      <c r="T633" s="197"/>
      <c r="U633" s="197"/>
      <c r="V633" s="197"/>
      <c r="W633" s="197"/>
      <c r="X633" s="197"/>
      <c r="Y633" s="197"/>
    </row>
    <row r="634" spans="1:25" ht="11.25" customHeight="1">
      <c r="A634" s="688"/>
      <c r="B634" s="687">
        <v>2015</v>
      </c>
      <c r="C634" s="649"/>
      <c r="D634" s="649"/>
      <c r="E634" s="689"/>
      <c r="F634" s="689"/>
      <c r="G634" s="690"/>
      <c r="H634" s="691">
        <v>5</v>
      </c>
      <c r="I634" s="649"/>
      <c r="M634" s="472"/>
      <c r="N634" s="372"/>
      <c r="O634" s="197"/>
      <c r="P634" s="197"/>
      <c r="Q634" s="353"/>
      <c r="R634" s="353"/>
      <c r="S634" s="197"/>
      <c r="T634" s="197"/>
      <c r="U634" s="197"/>
      <c r="V634" s="197"/>
      <c r="W634" s="197"/>
      <c r="X634" s="197"/>
      <c r="Y634" s="197"/>
    </row>
    <row r="635" spans="1:25" ht="11.25" customHeight="1">
      <c r="B635" s="84" t="s">
        <v>46</v>
      </c>
      <c r="D635" s="88" t="s">
        <v>2980</v>
      </c>
      <c r="E635" s="86"/>
      <c r="G635" s="73"/>
      <c r="H635" s="87">
        <f>SUM(H633)</f>
        <v>5</v>
      </c>
      <c r="M635" s="90"/>
    </row>
    <row r="636" spans="1:25" ht="11.25" customHeight="1">
      <c r="A636" s="199">
        <v>9</v>
      </c>
      <c r="B636" s="199">
        <v>2017</v>
      </c>
      <c r="C636" s="152" t="s">
        <v>164</v>
      </c>
      <c r="D636" s="583" t="s">
        <v>168</v>
      </c>
      <c r="E636" s="116" t="s">
        <v>3362</v>
      </c>
      <c r="F636" s="567">
        <v>42988</v>
      </c>
      <c r="G636" s="152" t="s">
        <v>2116</v>
      </c>
      <c r="H636" s="199">
        <v>10</v>
      </c>
      <c r="I636" s="340" t="s">
        <v>2117</v>
      </c>
      <c r="J636" s="340"/>
      <c r="M636" s="783"/>
      <c r="O636" s="353"/>
      <c r="P636" s="353"/>
      <c r="Q636" s="372"/>
      <c r="R636" s="372"/>
      <c r="S636" s="197"/>
      <c r="T636" s="197"/>
      <c r="U636" s="197"/>
      <c r="V636" s="197"/>
      <c r="W636" s="197"/>
      <c r="X636" s="197"/>
      <c r="Y636" s="197"/>
    </row>
    <row r="637" spans="1:25" ht="11.25" customHeight="1">
      <c r="A637" s="199">
        <v>9</v>
      </c>
      <c r="B637" s="199">
        <v>2017</v>
      </c>
      <c r="C637" s="152" t="s">
        <v>164</v>
      </c>
      <c r="D637" s="583" t="s">
        <v>168</v>
      </c>
      <c r="E637" s="116" t="s">
        <v>3362</v>
      </c>
      <c r="F637" s="567">
        <v>42988</v>
      </c>
      <c r="G637" s="152" t="s">
        <v>2118</v>
      </c>
      <c r="H637" s="199">
        <v>7</v>
      </c>
      <c r="I637" s="340" t="s">
        <v>2119</v>
      </c>
      <c r="J637" s="340"/>
      <c r="M637" s="783"/>
      <c r="O637" s="115"/>
      <c r="P637" s="115"/>
      <c r="Q637" s="372"/>
      <c r="R637" s="372"/>
      <c r="S637" s="372"/>
      <c r="T637" s="372"/>
      <c r="U637" s="372"/>
      <c r="V637" s="372"/>
      <c r="W637" s="372"/>
      <c r="X637" s="372"/>
      <c r="Y637" s="372"/>
    </row>
    <row r="638" spans="1:25" ht="11.25" customHeight="1">
      <c r="A638" s="199">
        <v>2</v>
      </c>
      <c r="B638" s="565">
        <v>2017</v>
      </c>
      <c r="C638" s="152" t="s">
        <v>164</v>
      </c>
      <c r="D638" s="152" t="s">
        <v>168</v>
      </c>
      <c r="E638" s="567" t="s">
        <v>81</v>
      </c>
      <c r="F638" s="567">
        <v>42770</v>
      </c>
      <c r="G638" s="116" t="s">
        <v>2120</v>
      </c>
      <c r="H638" s="469">
        <v>5</v>
      </c>
      <c r="I638" s="152" t="s">
        <v>304</v>
      </c>
      <c r="J638" s="340"/>
      <c r="L638" s="340"/>
      <c r="M638" s="304"/>
      <c r="N638" s="372"/>
      <c r="O638" s="115"/>
      <c r="P638" s="115"/>
      <c r="Q638" s="353"/>
      <c r="R638" s="353"/>
      <c r="S638" s="188"/>
      <c r="T638" s="188"/>
      <c r="U638" s="188"/>
      <c r="V638" s="188"/>
      <c r="W638" s="188"/>
      <c r="X638" s="188"/>
      <c r="Y638" s="188"/>
    </row>
    <row r="639" spans="1:25" ht="11.25" customHeight="1">
      <c r="A639" s="199">
        <v>3</v>
      </c>
      <c r="B639" s="565">
        <v>2017</v>
      </c>
      <c r="C639" s="152" t="s">
        <v>164</v>
      </c>
      <c r="D639" s="152" t="s">
        <v>168</v>
      </c>
      <c r="E639" s="566" t="s">
        <v>3323</v>
      </c>
      <c r="F639" s="567">
        <v>42799</v>
      </c>
      <c r="G639" s="568" t="s">
        <v>2121</v>
      </c>
      <c r="H639" s="199">
        <v>3</v>
      </c>
      <c r="I639" s="340" t="s">
        <v>785</v>
      </c>
      <c r="J639" s="340"/>
      <c r="K639" s="340"/>
      <c r="L639" s="340"/>
      <c r="M639" s="118"/>
      <c r="N639" s="115"/>
      <c r="O639" s="353"/>
      <c r="P639" s="353"/>
      <c r="Q639" s="353"/>
      <c r="R639" s="353"/>
      <c r="S639" s="188"/>
      <c r="T639" s="188"/>
      <c r="U639" s="188"/>
      <c r="V639" s="188"/>
      <c r="W639" s="188"/>
      <c r="X639" s="188"/>
      <c r="Y639" s="188"/>
    </row>
    <row r="640" spans="1:25" ht="11.25" customHeight="1">
      <c r="A640" s="565">
        <v>5</v>
      </c>
      <c r="B640" s="199">
        <v>2017</v>
      </c>
      <c r="C640" s="152" t="s">
        <v>164</v>
      </c>
      <c r="D640" s="583" t="s">
        <v>3531</v>
      </c>
      <c r="E640" s="116" t="s">
        <v>3357</v>
      </c>
      <c r="F640" s="567">
        <v>42876</v>
      </c>
      <c r="G640" s="152" t="s">
        <v>2122</v>
      </c>
      <c r="H640" s="199">
        <v>3</v>
      </c>
      <c r="I640" s="340" t="s">
        <v>2123</v>
      </c>
      <c r="J640" s="340"/>
      <c r="M640" s="118"/>
      <c r="N640" s="372"/>
      <c r="O640" s="372"/>
      <c r="P640" s="372"/>
      <c r="Q640" s="188"/>
      <c r="R640" s="188"/>
      <c r="S640" s="353"/>
      <c r="T640" s="353"/>
      <c r="U640" s="353"/>
      <c r="V640" s="353"/>
      <c r="W640" s="353"/>
      <c r="X640" s="353"/>
      <c r="Y640" s="353"/>
    </row>
    <row r="641" spans="1:25" ht="11.25" customHeight="1">
      <c r="A641" s="565">
        <v>5</v>
      </c>
      <c r="B641" s="199">
        <v>2017</v>
      </c>
      <c r="C641" s="152" t="s">
        <v>3532</v>
      </c>
      <c r="D641" s="583" t="s">
        <v>3531</v>
      </c>
      <c r="E641" s="116" t="s">
        <v>3357</v>
      </c>
      <c r="F641" s="567">
        <v>42876</v>
      </c>
      <c r="G641" s="152" t="s">
        <v>2124</v>
      </c>
      <c r="H641" s="199">
        <v>7</v>
      </c>
      <c r="I641" s="340" t="s">
        <v>2125</v>
      </c>
      <c r="J641" s="340"/>
      <c r="M641" s="118"/>
      <c r="N641" s="372"/>
      <c r="O641" s="372"/>
      <c r="P641" s="372"/>
      <c r="Q641" s="188"/>
      <c r="R641" s="188"/>
      <c r="S641" s="353"/>
      <c r="T641" s="353"/>
      <c r="U641" s="353"/>
      <c r="V641" s="353"/>
      <c r="W641" s="353"/>
      <c r="X641" s="353"/>
      <c r="Y641" s="353"/>
    </row>
    <row r="642" spans="1:25" ht="11.25" customHeight="1">
      <c r="A642" s="565"/>
      <c r="B642" s="199">
        <v>2017</v>
      </c>
      <c r="C642" s="152"/>
      <c r="D642" s="583"/>
      <c r="E642" s="116"/>
      <c r="F642" s="567"/>
      <c r="G642" s="152"/>
      <c r="H642" s="199">
        <f>SUM(H636:H641)</f>
        <v>35</v>
      </c>
      <c r="I642" s="340"/>
      <c r="J642" s="340"/>
      <c r="M642" s="118"/>
      <c r="N642" s="372"/>
      <c r="O642" s="372"/>
      <c r="P642" s="372"/>
      <c r="Q642" s="188"/>
      <c r="R642" s="188"/>
      <c r="S642" s="353"/>
      <c r="T642" s="353"/>
      <c r="U642" s="353"/>
      <c r="V642" s="353"/>
      <c r="W642" s="353"/>
      <c r="X642" s="353"/>
      <c r="Y642" s="353"/>
    </row>
    <row r="643" spans="1:25" ht="11.25" customHeight="1">
      <c r="A643" s="84"/>
      <c r="B643" s="133" t="s">
        <v>46</v>
      </c>
      <c r="D643" s="586" t="s">
        <v>817</v>
      </c>
      <c r="E643" s="73"/>
      <c r="G643" s="88"/>
      <c r="H643" s="133">
        <f>H642</f>
        <v>35</v>
      </c>
      <c r="I643" s="90"/>
      <c r="M643" s="85"/>
    </row>
    <row r="644" spans="1:25" ht="11.25" customHeight="1">
      <c r="A644" s="341">
        <v>11</v>
      </c>
      <c r="B644" s="613">
        <v>2016</v>
      </c>
      <c r="C644" s="269" t="s">
        <v>53</v>
      </c>
      <c r="D644" s="269" t="s">
        <v>154</v>
      </c>
      <c r="E644" s="576" t="s">
        <v>500</v>
      </c>
      <c r="F644" s="576">
        <v>42686</v>
      </c>
      <c r="G644" s="614" t="s">
        <v>2981</v>
      </c>
      <c r="H644" s="341">
        <v>5</v>
      </c>
      <c r="I644" s="372" t="s">
        <v>248</v>
      </c>
      <c r="J644" s="372"/>
      <c r="L644" s="372"/>
      <c r="M644" s="268"/>
      <c r="N644" s="115"/>
      <c r="O644" s="353"/>
      <c r="P644" s="353"/>
      <c r="Q644" s="188"/>
      <c r="R644" s="188"/>
      <c r="S644" s="188"/>
      <c r="T644" s="188"/>
      <c r="U644" s="188"/>
      <c r="V644" s="188"/>
      <c r="W644" s="188"/>
      <c r="X644" s="188"/>
      <c r="Y644" s="188"/>
    </row>
    <row r="645" spans="1:25" ht="11.25" customHeight="1">
      <c r="A645" s="341"/>
      <c r="B645" s="613">
        <v>2016</v>
      </c>
      <c r="C645" s="269"/>
      <c r="D645" s="269"/>
      <c r="E645" s="576"/>
      <c r="F645" s="576"/>
      <c r="G645" s="614"/>
      <c r="H645" s="341">
        <v>5</v>
      </c>
      <c r="I645" s="372"/>
      <c r="J645" s="372"/>
      <c r="L645" s="372"/>
      <c r="M645" s="268"/>
      <c r="N645" s="115"/>
      <c r="O645" s="353"/>
      <c r="P645" s="353"/>
      <c r="Q645" s="188"/>
      <c r="R645" s="188"/>
      <c r="S645" s="188"/>
      <c r="T645" s="188"/>
      <c r="U645" s="188"/>
      <c r="V645" s="188"/>
      <c r="W645" s="188"/>
      <c r="X645" s="188"/>
      <c r="Y645" s="188"/>
    </row>
    <row r="646" spans="1:25" ht="11.25" customHeight="1">
      <c r="A646" s="199">
        <v>2</v>
      </c>
      <c r="B646" s="565">
        <v>2017</v>
      </c>
      <c r="C646" s="152" t="s">
        <v>53</v>
      </c>
      <c r="D646" s="152" t="s">
        <v>154</v>
      </c>
      <c r="E646" s="567" t="s">
        <v>55</v>
      </c>
      <c r="F646" s="567">
        <v>42784</v>
      </c>
      <c r="G646" s="568" t="s">
        <v>818</v>
      </c>
      <c r="H646" s="199">
        <v>5</v>
      </c>
      <c r="I646" s="340" t="s">
        <v>435</v>
      </c>
      <c r="J646" s="340"/>
      <c r="L646" s="472"/>
      <c r="M646" s="268"/>
      <c r="N646" s="115"/>
      <c r="O646" s="353"/>
      <c r="P646" s="353"/>
      <c r="Q646" s="353"/>
      <c r="R646" s="353"/>
      <c r="S646" s="188"/>
      <c r="T646" s="188"/>
      <c r="U646" s="188"/>
      <c r="V646" s="188"/>
      <c r="W646" s="188"/>
      <c r="X646" s="188"/>
      <c r="Y646" s="188"/>
    </row>
    <row r="647" spans="1:25" ht="11.25" customHeight="1">
      <c r="A647" s="199">
        <v>10</v>
      </c>
      <c r="B647" s="565">
        <v>2017</v>
      </c>
      <c r="C647" s="152" t="s">
        <v>53</v>
      </c>
      <c r="D647" s="152" t="s">
        <v>154</v>
      </c>
      <c r="E647" s="567" t="s">
        <v>819</v>
      </c>
      <c r="F647" s="567">
        <v>43037</v>
      </c>
      <c r="G647" s="568" t="s">
        <v>820</v>
      </c>
      <c r="H647" s="199">
        <v>5</v>
      </c>
      <c r="I647" s="340" t="s">
        <v>248</v>
      </c>
      <c r="J647" s="340"/>
      <c r="L647" s="472"/>
      <c r="M647" s="268"/>
      <c r="N647" s="115"/>
      <c r="O647" s="353"/>
      <c r="P647" s="353"/>
      <c r="Q647" s="353"/>
      <c r="R647" s="353"/>
      <c r="S647" s="188"/>
      <c r="T647" s="188"/>
      <c r="U647" s="188"/>
      <c r="V647" s="188"/>
      <c r="W647" s="188"/>
      <c r="X647" s="188"/>
      <c r="Y647" s="188"/>
    </row>
    <row r="648" spans="1:25" ht="11.25" customHeight="1">
      <c r="A648" s="199"/>
      <c r="B648" s="565">
        <v>2017</v>
      </c>
      <c r="C648" s="152"/>
      <c r="D648" s="152"/>
      <c r="E648" s="567"/>
      <c r="F648" s="567"/>
      <c r="G648" s="568"/>
      <c r="H648" s="199">
        <v>10</v>
      </c>
      <c r="I648" s="340"/>
      <c r="J648" s="340"/>
      <c r="L648" s="472"/>
      <c r="M648" s="268"/>
      <c r="N648" s="115"/>
      <c r="O648" s="353"/>
      <c r="P648" s="353"/>
      <c r="Q648" s="353"/>
      <c r="R648" s="353"/>
      <c r="S648" s="188"/>
      <c r="T648" s="188"/>
      <c r="U648" s="188"/>
      <c r="V648" s="188"/>
      <c r="W648" s="188"/>
      <c r="X648" s="188"/>
      <c r="Y648" s="188"/>
    </row>
    <row r="649" spans="1:25" ht="11.25" customHeight="1">
      <c r="B649" s="84" t="s">
        <v>46</v>
      </c>
      <c r="D649" s="88" t="s">
        <v>823</v>
      </c>
      <c r="E649" s="86"/>
      <c r="G649" s="575"/>
      <c r="H649" s="133">
        <f>H645+H648</f>
        <v>15</v>
      </c>
      <c r="I649" s="90"/>
      <c r="M649" s="85"/>
    </row>
    <row r="650" spans="1:25" s="371" customFormat="1" ht="11.25" customHeight="1">
      <c r="A650" s="693">
        <v>3</v>
      </c>
      <c r="B650" s="692">
        <v>2016</v>
      </c>
      <c r="C650" s="367" t="s">
        <v>129</v>
      </c>
      <c r="D650" s="367" t="s">
        <v>1632</v>
      </c>
      <c r="E650" s="694" t="s">
        <v>433</v>
      </c>
      <c r="F650" s="694">
        <v>42449</v>
      </c>
      <c r="G650" s="364" t="s">
        <v>2982</v>
      </c>
      <c r="H650" s="695">
        <v>5</v>
      </c>
      <c r="I650" s="367" t="s">
        <v>304</v>
      </c>
      <c r="M650" s="366"/>
    </row>
    <row r="651" spans="1:25" s="371" customFormat="1" ht="11.25" customHeight="1">
      <c r="A651" s="693"/>
      <c r="B651" s="692">
        <v>2016</v>
      </c>
      <c r="C651" s="367"/>
      <c r="D651" s="367"/>
      <c r="E651" s="694"/>
      <c r="F651" s="694"/>
      <c r="G651" s="364"/>
      <c r="H651" s="695">
        <v>5</v>
      </c>
      <c r="I651" s="367"/>
      <c r="M651" s="366"/>
    </row>
    <row r="652" spans="1:25" ht="11.25" customHeight="1">
      <c r="B652" s="84" t="s">
        <v>46</v>
      </c>
      <c r="D652" s="88" t="s">
        <v>2983</v>
      </c>
      <c r="E652" s="86"/>
      <c r="G652" s="73"/>
      <c r="H652" s="87">
        <f>SUM(H650)</f>
        <v>5</v>
      </c>
      <c r="M652" s="85"/>
    </row>
    <row r="653" spans="1:25" ht="11.25" customHeight="1">
      <c r="A653" s="341">
        <v>10</v>
      </c>
      <c r="B653" s="613">
        <v>2016</v>
      </c>
      <c r="C653" s="269" t="s">
        <v>164</v>
      </c>
      <c r="D653" s="269" t="s">
        <v>2693</v>
      </c>
      <c r="E653" s="576" t="s">
        <v>3362</v>
      </c>
      <c r="F653" s="576">
        <v>42652</v>
      </c>
      <c r="G653" s="614" t="s">
        <v>3533</v>
      </c>
      <c r="H653" s="341">
        <v>3</v>
      </c>
      <c r="I653" s="372" t="s">
        <v>1899</v>
      </c>
      <c r="J653" s="372"/>
      <c r="L653" s="372"/>
      <c r="M653" s="85"/>
      <c r="N653" s="372"/>
      <c r="O653" s="188"/>
      <c r="P653" s="188"/>
      <c r="Q653" s="188"/>
      <c r="R653" s="188"/>
    </row>
    <row r="654" spans="1:25" ht="11.25" customHeight="1">
      <c r="A654" s="341"/>
      <c r="B654" s="613">
        <v>2016</v>
      </c>
      <c r="C654" s="269"/>
      <c r="D654" s="269"/>
      <c r="E654" s="576"/>
      <c r="F654" s="576"/>
      <c r="G654" s="614"/>
      <c r="H654" s="341">
        <v>3</v>
      </c>
      <c r="I654" s="372"/>
      <c r="J654" s="372"/>
      <c r="L654" s="372"/>
      <c r="M654" s="85"/>
      <c r="N654" s="372"/>
      <c r="O654" s="188"/>
      <c r="P654" s="188"/>
      <c r="Q654" s="188"/>
      <c r="R654" s="188"/>
    </row>
    <row r="655" spans="1:25" ht="11.25" customHeight="1">
      <c r="B655" s="84" t="s">
        <v>46</v>
      </c>
      <c r="D655" s="88" t="s">
        <v>3534</v>
      </c>
      <c r="E655" s="86"/>
      <c r="G655" s="575"/>
      <c r="H655" s="133">
        <f>SUM(H653)</f>
        <v>3</v>
      </c>
      <c r="I655" s="90"/>
      <c r="M655" s="85"/>
    </row>
    <row r="656" spans="1:25" ht="11.25" customHeight="1">
      <c r="A656" s="688">
        <v>10</v>
      </c>
      <c r="B656" s="687">
        <v>2015</v>
      </c>
      <c r="C656" s="649" t="s">
        <v>164</v>
      </c>
      <c r="D656" s="649" t="s">
        <v>167</v>
      </c>
      <c r="E656" s="689" t="s">
        <v>3362</v>
      </c>
      <c r="F656" s="689">
        <v>42288</v>
      </c>
      <c r="G656" s="690" t="s">
        <v>3535</v>
      </c>
      <c r="H656" s="691">
        <v>7</v>
      </c>
      <c r="I656" s="353" t="s">
        <v>2135</v>
      </c>
      <c r="M656" s="85"/>
      <c r="N656" s="372"/>
      <c r="O656" s="353"/>
      <c r="P656" s="353"/>
    </row>
    <row r="657" spans="1:25" ht="11.25" customHeight="1">
      <c r="A657" s="688"/>
      <c r="B657" s="687">
        <v>2015</v>
      </c>
      <c r="C657" s="649"/>
      <c r="D657" s="649"/>
      <c r="E657" s="689"/>
      <c r="F657" s="689"/>
      <c r="G657" s="690"/>
      <c r="H657" s="691">
        <v>7</v>
      </c>
      <c r="I657" s="353"/>
      <c r="M657" s="85"/>
      <c r="N657" s="372"/>
      <c r="O657" s="353"/>
      <c r="P657" s="353"/>
    </row>
    <row r="658" spans="1:25" ht="11.25" customHeight="1">
      <c r="A658" s="199">
        <v>9</v>
      </c>
      <c r="B658" s="199">
        <v>2017</v>
      </c>
      <c r="C658" s="152" t="s">
        <v>164</v>
      </c>
      <c r="D658" s="583" t="s">
        <v>167</v>
      </c>
      <c r="E658" s="116" t="s">
        <v>3362</v>
      </c>
      <c r="F658" s="567">
        <v>42988</v>
      </c>
      <c r="G658" s="152" t="s">
        <v>2132</v>
      </c>
      <c r="H658" s="199">
        <v>10</v>
      </c>
      <c r="I658" s="340" t="s">
        <v>2133</v>
      </c>
      <c r="J658" s="340"/>
      <c r="M658" s="783"/>
      <c r="O658" s="188"/>
      <c r="P658" s="188"/>
      <c r="Q658" s="188"/>
      <c r="R658" s="188"/>
      <c r="S658" s="353"/>
      <c r="T658" s="353"/>
      <c r="U658" s="353"/>
      <c r="V658" s="353"/>
      <c r="W658" s="353"/>
      <c r="X658" s="353"/>
      <c r="Y658" s="353"/>
    </row>
    <row r="659" spans="1:25" ht="11.25" customHeight="1">
      <c r="A659" s="199">
        <v>9</v>
      </c>
      <c r="B659" s="199">
        <v>2017</v>
      </c>
      <c r="C659" s="152" t="s">
        <v>164</v>
      </c>
      <c r="D659" s="583" t="s">
        <v>167</v>
      </c>
      <c r="E659" s="116" t="s">
        <v>3362</v>
      </c>
      <c r="F659" s="567">
        <v>42988</v>
      </c>
      <c r="G659" s="152" t="s">
        <v>2134</v>
      </c>
      <c r="H659" s="199">
        <v>7</v>
      </c>
      <c r="I659" s="340" t="s">
        <v>2135</v>
      </c>
      <c r="J659" s="340"/>
      <c r="M659" s="783"/>
      <c r="O659" s="353"/>
      <c r="P659" s="353"/>
      <c r="Q659" s="115"/>
      <c r="R659" s="115"/>
      <c r="S659" s="188"/>
      <c r="T659" s="188"/>
      <c r="U659" s="188"/>
      <c r="V659" s="188"/>
      <c r="W659" s="188"/>
      <c r="X659" s="188"/>
      <c r="Y659" s="188"/>
    </row>
    <row r="660" spans="1:25" ht="11.25" customHeight="1">
      <c r="A660" s="199"/>
      <c r="B660" s="199">
        <v>2017</v>
      </c>
      <c r="C660" s="152"/>
      <c r="D660" s="583"/>
      <c r="E660" s="116"/>
      <c r="F660" s="567"/>
      <c r="G660" s="152"/>
      <c r="H660" s="199">
        <f>SUM(H658:H659)</f>
        <v>17</v>
      </c>
      <c r="I660" s="340"/>
      <c r="J660" s="340"/>
      <c r="M660" s="783"/>
      <c r="O660" s="353"/>
      <c r="P660" s="353"/>
      <c r="Q660" s="115"/>
      <c r="R660" s="115"/>
      <c r="S660" s="188"/>
      <c r="T660" s="188"/>
      <c r="U660" s="188"/>
      <c r="V660" s="188"/>
      <c r="W660" s="188"/>
      <c r="X660" s="188"/>
      <c r="Y660" s="188"/>
    </row>
    <row r="661" spans="1:25" ht="11.25" customHeight="1">
      <c r="B661" s="133" t="s">
        <v>46</v>
      </c>
      <c r="D661" s="586" t="s">
        <v>847</v>
      </c>
      <c r="E661" s="73"/>
      <c r="G661" s="88"/>
      <c r="H661" s="133">
        <f>H657+H660</f>
        <v>24</v>
      </c>
      <c r="I661" s="90"/>
      <c r="M661" s="85"/>
    </row>
    <row r="662" spans="1:25" ht="11.25" customHeight="1">
      <c r="A662" s="687">
        <v>3</v>
      </c>
      <c r="B662" s="688">
        <v>2015</v>
      </c>
      <c r="C662" s="649" t="s">
        <v>91</v>
      </c>
      <c r="D662" s="689" t="s">
        <v>188</v>
      </c>
      <c r="E662" s="649" t="s">
        <v>3323</v>
      </c>
      <c r="F662" s="689">
        <v>42064</v>
      </c>
      <c r="G662" s="690" t="s">
        <v>3536</v>
      </c>
      <c r="H662" s="691">
        <v>10</v>
      </c>
      <c r="I662" s="649" t="s">
        <v>363</v>
      </c>
      <c r="M662" s="785"/>
      <c r="N662" s="372"/>
      <c r="O662" s="188"/>
      <c r="P662" s="188"/>
      <c r="Q662" s="340"/>
      <c r="R662" s="340"/>
      <c r="S662" s="340"/>
      <c r="T662" s="340"/>
      <c r="U662" s="340"/>
      <c r="V662" s="340"/>
      <c r="W662" s="340"/>
      <c r="X662" s="340"/>
      <c r="Y662" s="340"/>
    </row>
    <row r="663" spans="1:25" ht="11.25" customHeight="1">
      <c r="A663" s="687">
        <v>3</v>
      </c>
      <c r="B663" s="688">
        <v>2015</v>
      </c>
      <c r="C663" s="649" t="s">
        <v>91</v>
      </c>
      <c r="D663" s="689" t="s">
        <v>188</v>
      </c>
      <c r="E663" s="649" t="s">
        <v>3323</v>
      </c>
      <c r="F663" s="689">
        <v>42064</v>
      </c>
      <c r="G663" s="690" t="s">
        <v>3537</v>
      </c>
      <c r="H663" s="691">
        <v>10</v>
      </c>
      <c r="I663" s="649" t="s">
        <v>2826</v>
      </c>
      <c r="M663" s="85"/>
      <c r="N663" s="372"/>
      <c r="O663" s="188"/>
      <c r="P663" s="188"/>
      <c r="Q663" s="353"/>
      <c r="R663" s="353"/>
    </row>
    <row r="664" spans="1:25" ht="11.25" customHeight="1">
      <c r="A664" s="687">
        <v>3</v>
      </c>
      <c r="B664" s="688">
        <v>2015</v>
      </c>
      <c r="C664" s="649" t="s">
        <v>91</v>
      </c>
      <c r="D664" s="689" t="s">
        <v>188</v>
      </c>
      <c r="E664" s="649" t="s">
        <v>3323</v>
      </c>
      <c r="F664" s="689">
        <v>42064</v>
      </c>
      <c r="G664" s="690" t="s">
        <v>3538</v>
      </c>
      <c r="H664" s="691">
        <v>10</v>
      </c>
      <c r="I664" s="649" t="s">
        <v>1426</v>
      </c>
      <c r="M664" s="785"/>
      <c r="N664" s="372"/>
      <c r="O664" s="115"/>
      <c r="P664" s="115"/>
      <c r="Q664" s="188"/>
      <c r="R664" s="188"/>
      <c r="S664" s="197"/>
      <c r="T664" s="197"/>
      <c r="U664" s="197"/>
      <c r="V664" s="197"/>
      <c r="W664" s="197"/>
      <c r="X664" s="197"/>
      <c r="Y664" s="197"/>
    </row>
    <row r="665" spans="1:25" ht="11.25" customHeight="1">
      <c r="A665" s="687">
        <v>3</v>
      </c>
      <c r="B665" s="688">
        <v>2015</v>
      </c>
      <c r="C665" s="649" t="s">
        <v>91</v>
      </c>
      <c r="D665" s="689" t="s">
        <v>188</v>
      </c>
      <c r="E665" s="649" t="s">
        <v>3323</v>
      </c>
      <c r="F665" s="689">
        <v>42064</v>
      </c>
      <c r="G665" s="690" t="s">
        <v>3539</v>
      </c>
      <c r="H665" s="691">
        <v>7</v>
      </c>
      <c r="I665" s="649" t="s">
        <v>1961</v>
      </c>
      <c r="M665" s="785"/>
      <c r="N665" s="372"/>
      <c r="Q665" s="197"/>
      <c r="R665" s="197"/>
      <c r="S665" s="353"/>
      <c r="T665" s="353"/>
      <c r="U665" s="353"/>
      <c r="V665" s="353"/>
      <c r="W665" s="353"/>
      <c r="X665" s="353"/>
      <c r="Y665" s="353"/>
    </row>
    <row r="666" spans="1:25" ht="11.25" customHeight="1">
      <c r="A666" s="687">
        <v>3</v>
      </c>
      <c r="B666" s="688">
        <v>2015</v>
      </c>
      <c r="C666" s="649" t="s">
        <v>91</v>
      </c>
      <c r="D666" s="689" t="s">
        <v>188</v>
      </c>
      <c r="E666" s="649" t="s">
        <v>3323</v>
      </c>
      <c r="F666" s="689">
        <v>42064</v>
      </c>
      <c r="G666" s="690" t="s">
        <v>3540</v>
      </c>
      <c r="H666" s="691">
        <v>3</v>
      </c>
      <c r="I666" s="649" t="s">
        <v>1767</v>
      </c>
      <c r="M666" s="85"/>
      <c r="N666" s="372"/>
      <c r="O666" s="340"/>
      <c r="P666" s="340"/>
      <c r="Q666" s="197"/>
      <c r="R666" s="197"/>
      <c r="S666" s="115"/>
      <c r="T666" s="115"/>
      <c r="U666" s="115"/>
      <c r="V666" s="115"/>
      <c r="W666" s="115"/>
      <c r="X666" s="115"/>
      <c r="Y666" s="115"/>
    </row>
    <row r="667" spans="1:25" ht="11.25" customHeight="1">
      <c r="A667" s="688">
        <v>6</v>
      </c>
      <c r="B667" s="688">
        <v>2015</v>
      </c>
      <c r="C667" s="649" t="s">
        <v>91</v>
      </c>
      <c r="D667" s="649" t="s">
        <v>188</v>
      </c>
      <c r="E667" s="649" t="s">
        <v>3357</v>
      </c>
      <c r="F667" s="689">
        <v>42169</v>
      </c>
      <c r="G667" s="690" t="s">
        <v>3541</v>
      </c>
      <c r="H667" s="691">
        <v>7</v>
      </c>
      <c r="I667" s="649" t="s">
        <v>3286</v>
      </c>
      <c r="M667" s="268"/>
      <c r="N667" s="115"/>
      <c r="O667" s="353"/>
      <c r="P667" s="353"/>
      <c r="Q667" s="197"/>
      <c r="R667" s="197"/>
      <c r="S667" s="115"/>
      <c r="T667" s="115"/>
      <c r="U667" s="115"/>
      <c r="V667" s="115"/>
      <c r="W667" s="115"/>
      <c r="X667" s="115"/>
      <c r="Y667" s="115"/>
    </row>
    <row r="668" spans="1:25" ht="11.25" customHeight="1">
      <c r="A668" s="688">
        <v>6</v>
      </c>
      <c r="B668" s="688">
        <v>2015</v>
      </c>
      <c r="C668" s="649" t="s">
        <v>91</v>
      </c>
      <c r="D668" s="649" t="s">
        <v>188</v>
      </c>
      <c r="E668" s="649" t="s">
        <v>3357</v>
      </c>
      <c r="F668" s="689">
        <v>42169</v>
      </c>
      <c r="G668" s="690" t="s">
        <v>3542</v>
      </c>
      <c r="H668" s="691">
        <v>7</v>
      </c>
      <c r="I668" s="649" t="s">
        <v>1679</v>
      </c>
      <c r="M668" s="268"/>
      <c r="N668" s="115"/>
      <c r="O668" s="188"/>
      <c r="P668" s="188"/>
      <c r="S668" s="197"/>
      <c r="T668" s="197"/>
      <c r="U668" s="197"/>
      <c r="V668" s="197"/>
      <c r="W668" s="197"/>
      <c r="X668" s="197"/>
      <c r="Y668" s="197"/>
    </row>
    <row r="669" spans="1:25" ht="11.25" customHeight="1">
      <c r="A669" s="688">
        <v>10</v>
      </c>
      <c r="B669" s="687">
        <v>2015</v>
      </c>
      <c r="C669" s="649" t="s">
        <v>91</v>
      </c>
      <c r="D669" s="649" t="s">
        <v>188</v>
      </c>
      <c r="E669" s="689" t="s">
        <v>3362</v>
      </c>
      <c r="F669" s="689">
        <v>42288</v>
      </c>
      <c r="G669" s="690" t="s">
        <v>3543</v>
      </c>
      <c r="H669" s="691">
        <v>7</v>
      </c>
      <c r="I669" s="353" t="s">
        <v>3387</v>
      </c>
      <c r="M669" s="85"/>
      <c r="N669" s="353"/>
      <c r="O669" s="197"/>
      <c r="P669" s="197"/>
      <c r="Q669" s="197"/>
      <c r="R669" s="197"/>
      <c r="S669" s="372"/>
      <c r="T669" s="372"/>
      <c r="U669" s="372"/>
      <c r="V669" s="372"/>
      <c r="W669" s="372"/>
      <c r="X669" s="372"/>
      <c r="Y669" s="372"/>
    </row>
    <row r="670" spans="1:25" ht="11.25" customHeight="1">
      <c r="A670" s="688"/>
      <c r="B670" s="687">
        <v>2015</v>
      </c>
      <c r="C670" s="649"/>
      <c r="D670" s="649"/>
      <c r="E670" s="689"/>
      <c r="F670" s="689"/>
      <c r="G670" s="690"/>
      <c r="H670" s="691">
        <f>SUM(H662:H669)</f>
        <v>61</v>
      </c>
      <c r="I670" s="353"/>
      <c r="M670" s="85"/>
      <c r="N670" s="353"/>
      <c r="O670" s="197"/>
      <c r="P670" s="197"/>
      <c r="Q670" s="197"/>
      <c r="R670" s="197"/>
      <c r="S670" s="372"/>
      <c r="T670" s="372"/>
      <c r="U670" s="372"/>
      <c r="V670" s="372"/>
      <c r="W670" s="372"/>
      <c r="X670" s="372"/>
      <c r="Y670" s="372"/>
    </row>
    <row r="671" spans="1:25" ht="11.25" customHeight="1">
      <c r="A671" s="341">
        <v>3</v>
      </c>
      <c r="B671" s="613">
        <v>2016</v>
      </c>
      <c r="C671" s="269" t="s">
        <v>91</v>
      </c>
      <c r="D671" s="269" t="s">
        <v>188</v>
      </c>
      <c r="E671" s="576" t="s">
        <v>3323</v>
      </c>
      <c r="F671" s="576">
        <v>42435</v>
      </c>
      <c r="G671" s="266" t="s">
        <v>2987</v>
      </c>
      <c r="H671" s="277">
        <v>3</v>
      </c>
      <c r="I671" s="372" t="s">
        <v>1378</v>
      </c>
      <c r="J671" s="372"/>
      <c r="L671" s="372"/>
      <c r="M671" s="85"/>
      <c r="N671" s="372"/>
      <c r="O671" s="197"/>
      <c r="P671" s="197"/>
      <c r="Q671" s="197"/>
      <c r="R671" s="197"/>
      <c r="S671" s="372"/>
      <c r="T671" s="372"/>
      <c r="U671" s="372"/>
      <c r="V671" s="372"/>
      <c r="W671" s="372"/>
      <c r="X671" s="372"/>
      <c r="Y671" s="372"/>
    </row>
    <row r="672" spans="1:25" ht="11.25" customHeight="1">
      <c r="A672" s="341">
        <v>3</v>
      </c>
      <c r="B672" s="341">
        <v>2016</v>
      </c>
      <c r="C672" s="269" t="s">
        <v>91</v>
      </c>
      <c r="D672" s="269" t="s">
        <v>188</v>
      </c>
      <c r="E672" s="269" t="s">
        <v>3323</v>
      </c>
      <c r="F672" s="576">
        <v>42435</v>
      </c>
      <c r="G672" s="266" t="s">
        <v>2988</v>
      </c>
      <c r="H672" s="277">
        <v>7</v>
      </c>
      <c r="I672" s="372" t="s">
        <v>1961</v>
      </c>
      <c r="J672" s="372"/>
      <c r="L672" s="372"/>
      <c r="M672" s="472"/>
      <c r="N672" s="353"/>
      <c r="O672" s="197"/>
      <c r="P672" s="197"/>
      <c r="Q672" s="340"/>
      <c r="R672" s="340"/>
      <c r="S672" s="340"/>
      <c r="T672" s="340"/>
      <c r="U672" s="340"/>
      <c r="V672" s="340"/>
      <c r="W672" s="340"/>
      <c r="X672" s="340"/>
      <c r="Y672" s="340"/>
    </row>
    <row r="673" spans="1:25" ht="11.25" customHeight="1">
      <c r="A673" s="341"/>
      <c r="B673" s="341">
        <v>2016</v>
      </c>
      <c r="C673" s="269"/>
      <c r="D673" s="269"/>
      <c r="E673" s="269"/>
      <c r="F673" s="576"/>
      <c r="G673" s="266"/>
      <c r="H673" s="277">
        <f>SUM(H671:H672)</f>
        <v>10</v>
      </c>
      <c r="I673" s="372"/>
      <c r="J673" s="372"/>
      <c r="L673" s="372"/>
      <c r="M673" s="472"/>
      <c r="N673" s="353"/>
      <c r="O673" s="197"/>
      <c r="P673" s="197"/>
      <c r="Q673" s="340"/>
      <c r="R673" s="340"/>
      <c r="S673" s="340"/>
      <c r="T673" s="340"/>
      <c r="U673" s="340"/>
      <c r="V673" s="340"/>
      <c r="W673" s="340"/>
      <c r="X673" s="340"/>
      <c r="Y673" s="340"/>
    </row>
    <row r="674" spans="1:25" ht="11.25" customHeight="1">
      <c r="A674" s="199">
        <v>3</v>
      </c>
      <c r="B674" s="565">
        <v>2017</v>
      </c>
      <c r="C674" s="152" t="s">
        <v>91</v>
      </c>
      <c r="D674" s="152" t="s">
        <v>188</v>
      </c>
      <c r="E674" s="566" t="s">
        <v>3323</v>
      </c>
      <c r="F674" s="567">
        <v>42799</v>
      </c>
      <c r="G674" s="568" t="s">
        <v>2140</v>
      </c>
      <c r="H674" s="199">
        <v>3</v>
      </c>
      <c r="I674" s="340" t="s">
        <v>1378</v>
      </c>
      <c r="J674" s="340"/>
      <c r="K674" s="340"/>
      <c r="L674" s="340"/>
      <c r="M674" s="118"/>
      <c r="N674" s="353"/>
      <c r="Q674" s="372"/>
      <c r="R674" s="372"/>
      <c r="S674" s="372"/>
      <c r="T674" s="372"/>
      <c r="U674" s="372"/>
      <c r="V674" s="372"/>
      <c r="W674" s="372"/>
      <c r="X674" s="372"/>
      <c r="Y674" s="372"/>
    </row>
    <row r="675" spans="1:25" ht="11.25" customHeight="1">
      <c r="A675" s="199">
        <v>3</v>
      </c>
      <c r="B675" s="565">
        <v>2017</v>
      </c>
      <c r="C675" s="152" t="s">
        <v>91</v>
      </c>
      <c r="D675" s="152" t="s">
        <v>188</v>
      </c>
      <c r="E675" s="566" t="s">
        <v>3323</v>
      </c>
      <c r="F675" s="567">
        <v>42799</v>
      </c>
      <c r="G675" s="568" t="s">
        <v>2141</v>
      </c>
      <c r="H675" s="199">
        <v>7</v>
      </c>
      <c r="I675" s="340" t="s">
        <v>929</v>
      </c>
      <c r="J675" s="340"/>
      <c r="K675" s="340"/>
      <c r="L675" s="340"/>
      <c r="M675" s="118"/>
      <c r="O675" s="197"/>
      <c r="P675" s="197"/>
      <c r="Q675" s="340"/>
      <c r="R675" s="340"/>
      <c r="S675" s="340"/>
      <c r="T675" s="340"/>
      <c r="U675" s="340"/>
      <c r="V675" s="340"/>
      <c r="W675" s="340"/>
      <c r="X675" s="340"/>
      <c r="Y675" s="340"/>
    </row>
    <row r="676" spans="1:25" ht="11.25" customHeight="1">
      <c r="A676" s="199">
        <v>3</v>
      </c>
      <c r="B676" s="565">
        <v>2017</v>
      </c>
      <c r="C676" s="152" t="s">
        <v>91</v>
      </c>
      <c r="D676" s="152" t="s">
        <v>188</v>
      </c>
      <c r="E676" s="566" t="s">
        <v>3323</v>
      </c>
      <c r="F676" s="567">
        <v>42799</v>
      </c>
      <c r="G676" s="568" t="s">
        <v>2142</v>
      </c>
      <c r="H676" s="199">
        <v>7</v>
      </c>
      <c r="I676" s="340" t="s">
        <v>1466</v>
      </c>
      <c r="J676" s="340"/>
      <c r="K676" s="340"/>
      <c r="L676" s="340"/>
      <c r="M676" s="118"/>
      <c r="O676" s="197"/>
      <c r="P676" s="197"/>
      <c r="Q676" s="340"/>
      <c r="R676" s="340"/>
      <c r="S676" s="340"/>
      <c r="T676" s="340"/>
      <c r="U676" s="340"/>
      <c r="V676" s="340"/>
      <c r="W676" s="340"/>
      <c r="X676" s="340"/>
      <c r="Y676" s="340"/>
    </row>
    <row r="677" spans="1:25" ht="11.25" customHeight="1">
      <c r="A677" s="199"/>
      <c r="B677" s="565">
        <v>2017</v>
      </c>
      <c r="C677" s="152"/>
      <c r="D677" s="152"/>
      <c r="E677" s="566"/>
      <c r="F677" s="567"/>
      <c r="G677" s="568"/>
      <c r="H677" s="199">
        <f>SUM(H674:H676)</f>
        <v>17</v>
      </c>
      <c r="I677" s="340"/>
      <c r="J677" s="340"/>
      <c r="K677" s="340"/>
      <c r="L677" s="340"/>
      <c r="M677" s="118"/>
      <c r="O677" s="197"/>
      <c r="P677" s="197"/>
      <c r="Q677" s="340"/>
      <c r="R677" s="340"/>
      <c r="S677" s="340"/>
      <c r="T677" s="340"/>
      <c r="U677" s="340"/>
      <c r="V677" s="340"/>
      <c r="W677" s="340"/>
      <c r="X677" s="340"/>
      <c r="Y677" s="340"/>
    </row>
    <row r="678" spans="1:25" ht="11.25" customHeight="1">
      <c r="B678" s="84" t="s">
        <v>46</v>
      </c>
      <c r="D678" s="88" t="s">
        <v>856</v>
      </c>
      <c r="E678" s="574"/>
      <c r="G678" s="575"/>
      <c r="H678" s="133">
        <f>H670+H673+H677</f>
        <v>88</v>
      </c>
      <c r="I678" s="90"/>
      <c r="M678" s="85"/>
    </row>
    <row r="679" spans="1:25" ht="11.25" customHeight="1">
      <c r="A679" s="688">
        <v>2</v>
      </c>
      <c r="B679" s="687">
        <v>2015</v>
      </c>
      <c r="C679" s="649" t="s">
        <v>164</v>
      </c>
      <c r="D679" s="649" t="s">
        <v>205</v>
      </c>
      <c r="E679" s="689" t="s">
        <v>657</v>
      </c>
      <c r="F679" s="689">
        <v>42050</v>
      </c>
      <c r="G679" s="690" t="s">
        <v>3544</v>
      </c>
      <c r="H679" s="691">
        <v>5</v>
      </c>
      <c r="I679" s="649" t="s">
        <v>352</v>
      </c>
      <c r="M679" s="85"/>
      <c r="N679" s="372"/>
      <c r="O679" s="340"/>
      <c r="P679" s="340"/>
      <c r="Q679" s="372"/>
      <c r="R679" s="372"/>
      <c r="S679" s="372"/>
      <c r="T679" s="372"/>
      <c r="U679" s="372"/>
      <c r="V679" s="372"/>
      <c r="W679" s="372"/>
      <c r="X679" s="372"/>
      <c r="Y679" s="372"/>
    </row>
    <row r="680" spans="1:25" ht="11.25" customHeight="1">
      <c r="A680" s="688"/>
      <c r="B680" s="687">
        <v>2015</v>
      </c>
      <c r="C680" s="649"/>
      <c r="D680" s="649"/>
      <c r="E680" s="689"/>
      <c r="F680" s="689"/>
      <c r="G680" s="690"/>
      <c r="H680" s="691">
        <v>5</v>
      </c>
      <c r="I680" s="649"/>
      <c r="M680" s="85"/>
      <c r="N680" s="372"/>
      <c r="O680" s="340"/>
      <c r="P680" s="340"/>
      <c r="Q680" s="372"/>
      <c r="R680" s="372"/>
      <c r="S680" s="372"/>
      <c r="T680" s="372"/>
      <c r="U680" s="372"/>
      <c r="V680" s="372"/>
      <c r="W680" s="372"/>
      <c r="X680" s="372"/>
      <c r="Y680" s="372"/>
    </row>
    <row r="681" spans="1:25" ht="11.25" customHeight="1">
      <c r="A681" s="341">
        <v>3</v>
      </c>
      <c r="B681" s="341">
        <v>2016</v>
      </c>
      <c r="C681" s="269" t="s">
        <v>164</v>
      </c>
      <c r="D681" s="269" t="s">
        <v>205</v>
      </c>
      <c r="E681" s="269" t="s">
        <v>3323</v>
      </c>
      <c r="F681" s="576">
        <v>42435</v>
      </c>
      <c r="G681" s="266" t="s">
        <v>2991</v>
      </c>
      <c r="H681" s="277">
        <v>7</v>
      </c>
      <c r="I681" s="372" t="s">
        <v>1801</v>
      </c>
      <c r="M681" s="472"/>
      <c r="N681" s="372"/>
      <c r="Q681" s="372"/>
      <c r="R681" s="372"/>
      <c r="S681" s="372"/>
      <c r="T681" s="372"/>
      <c r="U681" s="372"/>
      <c r="V681" s="372"/>
      <c r="W681" s="372"/>
      <c r="X681" s="372"/>
      <c r="Y681" s="372"/>
    </row>
    <row r="682" spans="1:25" ht="11.25" customHeight="1">
      <c r="A682" s="341"/>
      <c r="B682" s="341">
        <v>2016</v>
      </c>
      <c r="C682" s="269"/>
      <c r="D682" s="269"/>
      <c r="E682" s="269"/>
      <c r="F682" s="576"/>
      <c r="G682" s="266"/>
      <c r="H682" s="277">
        <v>7</v>
      </c>
      <c r="I682" s="372"/>
      <c r="M682" s="472"/>
      <c r="N682" s="372"/>
      <c r="Q682" s="372"/>
      <c r="R682" s="372"/>
      <c r="S682" s="372"/>
      <c r="T682" s="372"/>
      <c r="U682" s="372"/>
      <c r="V682" s="372"/>
      <c r="W682" s="372"/>
      <c r="X682" s="372"/>
      <c r="Y682" s="372"/>
    </row>
    <row r="683" spans="1:25" ht="11.25" customHeight="1">
      <c r="B683" s="133" t="s">
        <v>46</v>
      </c>
      <c r="D683" s="88" t="s">
        <v>859</v>
      </c>
      <c r="G683" s="73"/>
      <c r="H683" s="87">
        <f>H680+H682</f>
        <v>12</v>
      </c>
      <c r="I683" s="90"/>
      <c r="M683" s="90"/>
    </row>
    <row r="684" spans="1:25" ht="11.25" customHeight="1">
      <c r="A684" s="687">
        <v>3</v>
      </c>
      <c r="B684" s="688">
        <v>2015</v>
      </c>
      <c r="C684" s="649" t="s">
        <v>164</v>
      </c>
      <c r="D684" s="689" t="s">
        <v>198</v>
      </c>
      <c r="E684" s="649" t="s">
        <v>3323</v>
      </c>
      <c r="F684" s="689">
        <v>42064</v>
      </c>
      <c r="G684" s="690" t="s">
        <v>3545</v>
      </c>
      <c r="H684" s="691">
        <v>10</v>
      </c>
      <c r="I684" s="649" t="s">
        <v>3271</v>
      </c>
      <c r="M684" s="85"/>
      <c r="N684" s="372"/>
      <c r="Q684" s="372"/>
      <c r="R684" s="372"/>
      <c r="S684" s="372"/>
      <c r="T684" s="372"/>
      <c r="U684" s="372"/>
      <c r="V684" s="372"/>
      <c r="W684" s="372"/>
      <c r="X684" s="372"/>
      <c r="Y684" s="372"/>
    </row>
    <row r="685" spans="1:25" ht="11.25" customHeight="1">
      <c r="A685" s="688">
        <v>6</v>
      </c>
      <c r="B685" s="688">
        <v>2015</v>
      </c>
      <c r="C685" s="649" t="s">
        <v>164</v>
      </c>
      <c r="D685" s="649" t="s">
        <v>198</v>
      </c>
      <c r="E685" s="649" t="s">
        <v>3357</v>
      </c>
      <c r="F685" s="689">
        <v>42169</v>
      </c>
      <c r="G685" s="690" t="s">
        <v>3546</v>
      </c>
      <c r="H685" s="691">
        <v>3</v>
      </c>
      <c r="I685" s="649" t="s">
        <v>2538</v>
      </c>
      <c r="M685" s="268"/>
      <c r="N685" s="372"/>
      <c r="Q685" s="372"/>
      <c r="R685" s="372"/>
      <c r="S685" s="372"/>
      <c r="T685" s="372"/>
      <c r="U685" s="372"/>
      <c r="V685" s="372"/>
      <c r="W685" s="372"/>
      <c r="X685" s="372"/>
      <c r="Y685" s="372"/>
    </row>
    <row r="686" spans="1:25" ht="11.25" customHeight="1">
      <c r="A686" s="688"/>
      <c r="B686" s="688">
        <v>2015</v>
      </c>
      <c r="C686" s="649"/>
      <c r="D686" s="649"/>
      <c r="E686" s="649"/>
      <c r="F686" s="689"/>
      <c r="G686" s="690"/>
      <c r="H686" s="691">
        <f>SUM(H684:H685)</f>
        <v>13</v>
      </c>
      <c r="I686" s="649"/>
      <c r="M686" s="268"/>
      <c r="N686" s="372"/>
      <c r="Q686" s="372"/>
      <c r="R686" s="372"/>
      <c r="S686" s="372"/>
      <c r="T686" s="372"/>
      <c r="U686" s="372"/>
      <c r="V686" s="372"/>
      <c r="W686" s="372"/>
      <c r="X686" s="372"/>
      <c r="Y686" s="372"/>
    </row>
    <row r="687" spans="1:25" ht="11.25" customHeight="1">
      <c r="A687" s="341">
        <v>3</v>
      </c>
      <c r="B687" s="341">
        <v>2016</v>
      </c>
      <c r="C687" s="269" t="s">
        <v>164</v>
      </c>
      <c r="D687" s="269" t="s">
        <v>198</v>
      </c>
      <c r="E687" s="576" t="s">
        <v>3323</v>
      </c>
      <c r="F687" s="576">
        <v>42435</v>
      </c>
      <c r="G687" s="266" t="s">
        <v>2992</v>
      </c>
      <c r="H687" s="277">
        <v>7</v>
      </c>
      <c r="I687" s="372" t="s">
        <v>1442</v>
      </c>
      <c r="J687" s="372"/>
      <c r="L687" s="372"/>
      <c r="M687" s="85"/>
      <c r="N687" s="372"/>
      <c r="Q687" s="372"/>
      <c r="R687" s="372"/>
      <c r="S687" s="372"/>
      <c r="T687" s="372"/>
      <c r="U687" s="372"/>
      <c r="V687" s="372"/>
      <c r="W687" s="372"/>
      <c r="X687" s="372"/>
      <c r="Y687" s="372"/>
    </row>
    <row r="688" spans="1:25" ht="11.25" customHeight="1">
      <c r="A688" s="341">
        <v>6</v>
      </c>
      <c r="B688" s="341">
        <v>2016</v>
      </c>
      <c r="C688" s="269" t="s">
        <v>164</v>
      </c>
      <c r="D688" s="269" t="s">
        <v>198</v>
      </c>
      <c r="E688" s="576" t="s">
        <v>2702</v>
      </c>
      <c r="F688" s="576">
        <v>42540</v>
      </c>
      <c r="G688" s="266" t="s">
        <v>2993</v>
      </c>
      <c r="H688" s="277">
        <v>10</v>
      </c>
      <c r="I688" s="372" t="s">
        <v>2994</v>
      </c>
      <c r="J688" s="372"/>
      <c r="L688" s="372"/>
      <c r="M688" s="268"/>
      <c r="N688" s="372"/>
      <c r="Q688" s="372"/>
      <c r="R688" s="372"/>
      <c r="S688" s="372"/>
      <c r="T688" s="372"/>
      <c r="U688" s="372"/>
      <c r="V688" s="372"/>
      <c r="W688" s="372"/>
      <c r="X688" s="372"/>
      <c r="Y688" s="372"/>
    </row>
    <row r="689" spans="1:25" ht="11.25" customHeight="1">
      <c r="A689" s="341"/>
      <c r="B689" s="341">
        <v>2016</v>
      </c>
      <c r="C689" s="269"/>
      <c r="D689" s="269"/>
      <c r="E689" s="576"/>
      <c r="F689" s="576"/>
      <c r="G689" s="266"/>
      <c r="H689" s="277">
        <f>SUM(H687:H688)</f>
        <v>17</v>
      </c>
      <c r="I689" s="372"/>
      <c r="J689" s="372"/>
      <c r="L689" s="372"/>
      <c r="M689" s="268"/>
      <c r="N689" s="372"/>
      <c r="Q689" s="372"/>
      <c r="R689" s="372"/>
      <c r="S689" s="372"/>
      <c r="T689" s="372"/>
      <c r="U689" s="372"/>
      <c r="V689" s="372"/>
      <c r="W689" s="372"/>
      <c r="X689" s="372"/>
      <c r="Y689" s="372"/>
    </row>
    <row r="690" spans="1:25" ht="11.25" customHeight="1">
      <c r="A690" s="199">
        <v>3</v>
      </c>
      <c r="B690" s="565">
        <v>2017</v>
      </c>
      <c r="C690" s="152" t="s">
        <v>164</v>
      </c>
      <c r="D690" s="152" t="s">
        <v>198</v>
      </c>
      <c r="E690" s="566" t="s">
        <v>3323</v>
      </c>
      <c r="F690" s="567">
        <v>42799</v>
      </c>
      <c r="G690" s="568" t="s">
        <v>2148</v>
      </c>
      <c r="H690" s="199">
        <v>7</v>
      </c>
      <c r="I690" s="340" t="s">
        <v>2149</v>
      </c>
      <c r="J690" s="340"/>
      <c r="K690" s="340"/>
      <c r="L690" s="340"/>
      <c r="M690" s="118"/>
      <c r="N690" s="372"/>
      <c r="O690" s="372"/>
      <c r="P690" s="372"/>
      <c r="Q690" s="372"/>
      <c r="R690" s="372"/>
      <c r="S690" s="372"/>
      <c r="T690" s="372"/>
      <c r="U690" s="372"/>
      <c r="V690" s="372"/>
      <c r="W690" s="372"/>
      <c r="X690" s="372"/>
      <c r="Y690" s="372"/>
    </row>
    <row r="691" spans="1:25" ht="11.25" customHeight="1">
      <c r="A691" s="199">
        <v>3</v>
      </c>
      <c r="B691" s="565">
        <v>2017</v>
      </c>
      <c r="C691" s="152" t="s">
        <v>164</v>
      </c>
      <c r="D691" s="152" t="s">
        <v>198</v>
      </c>
      <c r="E691" s="566" t="s">
        <v>3323</v>
      </c>
      <c r="F691" s="567">
        <v>42799</v>
      </c>
      <c r="G691" s="568" t="s">
        <v>2150</v>
      </c>
      <c r="H691" s="199">
        <v>7</v>
      </c>
      <c r="I691" s="340" t="s">
        <v>1442</v>
      </c>
      <c r="J691" s="340"/>
      <c r="K691" s="340"/>
      <c r="L691" s="340"/>
      <c r="M691" s="118"/>
      <c r="N691" s="115"/>
      <c r="O691" s="340"/>
      <c r="P691" s="340"/>
      <c r="S691" s="197"/>
      <c r="T691" s="197"/>
      <c r="U691" s="197"/>
      <c r="V691" s="197"/>
      <c r="W691" s="197"/>
      <c r="X691" s="197"/>
      <c r="Y691" s="197"/>
    </row>
    <row r="692" spans="1:25" ht="11.25" customHeight="1">
      <c r="A692" s="199"/>
      <c r="B692" s="565">
        <v>2017</v>
      </c>
      <c r="C692" s="152"/>
      <c r="D692" s="152"/>
      <c r="E692" s="566"/>
      <c r="F692" s="567"/>
      <c r="G692" s="568"/>
      <c r="H692" s="199">
        <f>SUM(H690:H691)</f>
        <v>14</v>
      </c>
      <c r="I692" s="340"/>
      <c r="J692" s="340"/>
      <c r="K692" s="340"/>
      <c r="L692" s="340"/>
      <c r="M692" s="118"/>
      <c r="N692" s="115"/>
      <c r="O692" s="340"/>
      <c r="P692" s="340"/>
      <c r="S692" s="197"/>
      <c r="T692" s="197"/>
      <c r="U692" s="197"/>
      <c r="V692" s="197"/>
      <c r="W692" s="197"/>
      <c r="X692" s="197"/>
      <c r="Y692" s="197"/>
    </row>
    <row r="693" spans="1:25" ht="11.25" customHeight="1">
      <c r="B693" s="84" t="s">
        <v>46</v>
      </c>
      <c r="D693" s="88" t="s">
        <v>866</v>
      </c>
      <c r="E693" s="574"/>
      <c r="G693" s="575"/>
      <c r="H693" s="133">
        <f>H686+H689+H692</f>
        <v>44</v>
      </c>
      <c r="I693" s="90"/>
      <c r="M693" s="85"/>
    </row>
    <row r="694" spans="1:25" ht="11.25" customHeight="1">
      <c r="A694" s="199">
        <v>9</v>
      </c>
      <c r="B694" s="199">
        <v>2017</v>
      </c>
      <c r="C694" s="152" t="s">
        <v>164</v>
      </c>
      <c r="D694" s="583" t="s">
        <v>96</v>
      </c>
      <c r="E694" s="116" t="s">
        <v>3362</v>
      </c>
      <c r="F694" s="567">
        <v>42988</v>
      </c>
      <c r="G694" s="152" t="s">
        <v>2995</v>
      </c>
      <c r="H694" s="199">
        <v>10</v>
      </c>
      <c r="I694" s="340" t="s">
        <v>2996</v>
      </c>
      <c r="J694" s="340"/>
      <c r="M694" s="783"/>
      <c r="O694" s="372"/>
      <c r="P694" s="372"/>
      <c r="Q694" s="372"/>
      <c r="R694" s="372"/>
      <c r="S694" s="372"/>
      <c r="T694" s="372"/>
      <c r="U694" s="372"/>
      <c r="V694" s="372"/>
      <c r="W694" s="372"/>
      <c r="X694" s="372"/>
      <c r="Y694" s="372"/>
    </row>
    <row r="695" spans="1:25" ht="11.25" customHeight="1">
      <c r="A695" s="199">
        <v>9</v>
      </c>
      <c r="B695" s="199">
        <v>2017</v>
      </c>
      <c r="C695" s="152" t="s">
        <v>164</v>
      </c>
      <c r="D695" s="583" t="s">
        <v>96</v>
      </c>
      <c r="E695" s="116" t="s">
        <v>3362</v>
      </c>
      <c r="F695" s="567">
        <v>42988</v>
      </c>
      <c r="G695" s="152" t="s">
        <v>2997</v>
      </c>
      <c r="H695" s="199">
        <v>3</v>
      </c>
      <c r="I695" s="340" t="s">
        <v>2965</v>
      </c>
      <c r="J695" s="340"/>
      <c r="M695" s="783"/>
      <c r="O695" s="197"/>
      <c r="P695" s="197"/>
      <c r="Q695" s="698"/>
      <c r="R695" s="698"/>
      <c r="S695" s="353"/>
      <c r="T695" s="353"/>
      <c r="U695" s="353"/>
      <c r="V695" s="353"/>
      <c r="W695" s="353"/>
      <c r="X695" s="353"/>
      <c r="Y695" s="353"/>
    </row>
    <row r="696" spans="1:25" ht="11.25" customHeight="1">
      <c r="A696" s="199">
        <v>9</v>
      </c>
      <c r="B696" s="199">
        <v>2017</v>
      </c>
      <c r="C696" s="152" t="s">
        <v>164</v>
      </c>
      <c r="D696" s="583" t="s">
        <v>96</v>
      </c>
      <c r="E696" s="116" t="s">
        <v>3362</v>
      </c>
      <c r="F696" s="567">
        <v>42988</v>
      </c>
      <c r="G696" s="152" t="s">
        <v>2998</v>
      </c>
      <c r="H696" s="199">
        <v>7</v>
      </c>
      <c r="I696" s="340" t="s">
        <v>2999</v>
      </c>
      <c r="J696" s="340"/>
      <c r="M696" s="783"/>
      <c r="O696" s="197"/>
      <c r="P696" s="197"/>
      <c r="Q696" s="698"/>
      <c r="R696" s="698"/>
      <c r="S696" s="353"/>
      <c r="T696" s="353"/>
      <c r="U696" s="353"/>
      <c r="V696" s="353"/>
      <c r="W696" s="353"/>
      <c r="X696" s="353"/>
      <c r="Y696" s="353"/>
    </row>
    <row r="697" spans="1:25" ht="11.25" customHeight="1">
      <c r="A697" s="199"/>
      <c r="B697" s="199">
        <v>2017</v>
      </c>
      <c r="C697" s="152"/>
      <c r="D697" s="583"/>
      <c r="E697" s="116"/>
      <c r="F697" s="567"/>
      <c r="G697" s="152"/>
      <c r="H697" s="199">
        <f>SUM(H694:H696)</f>
        <v>20</v>
      </c>
      <c r="I697" s="340"/>
      <c r="J697" s="340"/>
      <c r="M697" s="783"/>
      <c r="O697" s="197"/>
      <c r="P697" s="197"/>
      <c r="Q697" s="698"/>
      <c r="R697" s="698"/>
      <c r="S697" s="353"/>
      <c r="T697" s="353"/>
      <c r="U697" s="353"/>
      <c r="V697" s="353"/>
      <c r="W697" s="353"/>
      <c r="X697" s="353"/>
      <c r="Y697" s="353"/>
    </row>
    <row r="698" spans="1:25" ht="11.25" customHeight="1">
      <c r="B698" s="133" t="s">
        <v>46</v>
      </c>
      <c r="D698" s="586" t="s">
        <v>886</v>
      </c>
      <c r="E698" s="73"/>
      <c r="G698" s="88"/>
      <c r="H698" s="133">
        <f>H697</f>
        <v>20</v>
      </c>
      <c r="I698" s="90"/>
      <c r="M698" s="85"/>
    </row>
    <row r="699" spans="1:25" ht="11.25" customHeight="1">
      <c r="A699" s="341">
        <v>5</v>
      </c>
      <c r="B699" s="613">
        <v>2016</v>
      </c>
      <c r="C699" s="269" t="s">
        <v>164</v>
      </c>
      <c r="D699" s="269" t="s">
        <v>181</v>
      </c>
      <c r="E699" s="576" t="s">
        <v>1855</v>
      </c>
      <c r="F699" s="576">
        <v>42511</v>
      </c>
      <c r="G699" s="266" t="s">
        <v>3024</v>
      </c>
      <c r="H699" s="277">
        <v>5</v>
      </c>
      <c r="I699" s="269" t="s">
        <v>352</v>
      </c>
      <c r="J699" s="372"/>
      <c r="L699" s="372"/>
      <c r="M699" s="268"/>
      <c r="N699" s="197"/>
      <c r="O699" s="340"/>
      <c r="P699" s="340"/>
      <c r="Q699" s="115"/>
      <c r="R699" s="115"/>
      <c r="S699" s="353"/>
      <c r="T699" s="353"/>
      <c r="U699" s="353"/>
      <c r="V699" s="353"/>
      <c r="W699" s="353"/>
      <c r="X699" s="353"/>
      <c r="Y699" s="353"/>
    </row>
    <row r="700" spans="1:25" ht="11.25" customHeight="1">
      <c r="A700" s="341"/>
      <c r="B700" s="613">
        <v>2016</v>
      </c>
      <c r="C700" s="269"/>
      <c r="D700" s="269"/>
      <c r="E700" s="576"/>
      <c r="F700" s="576"/>
      <c r="G700" s="266"/>
      <c r="H700" s="277">
        <v>5</v>
      </c>
      <c r="I700" s="269"/>
      <c r="J700" s="372"/>
      <c r="L700" s="372"/>
      <c r="M700" s="268"/>
      <c r="N700" s="197"/>
      <c r="O700" s="340"/>
      <c r="P700" s="340"/>
      <c r="Q700" s="115"/>
      <c r="R700" s="115"/>
      <c r="S700" s="353"/>
      <c r="T700" s="353"/>
      <c r="U700" s="353"/>
      <c r="V700" s="353"/>
      <c r="W700" s="353"/>
      <c r="X700" s="353"/>
      <c r="Y700" s="353"/>
    </row>
    <row r="701" spans="1:25" s="197" customFormat="1" ht="11.25" customHeight="1">
      <c r="A701" s="618">
        <v>2</v>
      </c>
      <c r="B701" s="799">
        <v>2018</v>
      </c>
      <c r="C701" s="193" t="s">
        <v>164</v>
      </c>
      <c r="D701" s="193" t="s">
        <v>181</v>
      </c>
      <c r="E701" s="620" t="s">
        <v>55</v>
      </c>
      <c r="F701" s="620">
        <v>43149</v>
      </c>
      <c r="G701" s="190" t="s">
        <v>2162</v>
      </c>
      <c r="H701" s="800">
        <v>5</v>
      </c>
      <c r="I701" s="193" t="s">
        <v>354</v>
      </c>
      <c r="M701" s="192"/>
    </row>
    <row r="702" spans="1:25" s="197" customFormat="1" ht="11.25" customHeight="1">
      <c r="A702" s="618">
        <v>3</v>
      </c>
      <c r="B702" s="799">
        <v>2018</v>
      </c>
      <c r="C702" s="193" t="s">
        <v>164</v>
      </c>
      <c r="D702" s="193" t="s">
        <v>181</v>
      </c>
      <c r="E702" s="620" t="s">
        <v>64</v>
      </c>
      <c r="F702" s="620">
        <v>43169</v>
      </c>
      <c r="G702" s="190" t="s">
        <v>2163</v>
      </c>
      <c r="H702" s="800">
        <v>5</v>
      </c>
      <c r="I702" s="193" t="s">
        <v>354</v>
      </c>
      <c r="M702" s="192"/>
    </row>
    <row r="703" spans="1:25" s="197" customFormat="1" ht="11.25" customHeight="1">
      <c r="A703" s="618">
        <v>3</v>
      </c>
      <c r="B703" s="799">
        <v>2018</v>
      </c>
      <c r="C703" s="193" t="s">
        <v>164</v>
      </c>
      <c r="D703" s="193" t="s">
        <v>181</v>
      </c>
      <c r="E703" s="620" t="s">
        <v>68</v>
      </c>
      <c r="F703" s="620">
        <v>43176</v>
      </c>
      <c r="G703" s="190" t="s">
        <v>888</v>
      </c>
      <c r="H703" s="800">
        <v>10</v>
      </c>
      <c r="I703" s="193" t="s">
        <v>342</v>
      </c>
      <c r="M703" s="192"/>
    </row>
    <row r="704" spans="1:25" s="197" customFormat="1" ht="11.25" customHeight="1">
      <c r="A704" s="618"/>
      <c r="B704" s="799">
        <v>2018</v>
      </c>
      <c r="C704" s="193"/>
      <c r="D704" s="193"/>
      <c r="E704" s="620"/>
      <c r="F704" s="620"/>
      <c r="G704" s="190"/>
      <c r="H704" s="800">
        <f>SUM(H701:H703)</f>
        <v>20</v>
      </c>
      <c r="I704" s="193"/>
      <c r="M704" s="192"/>
    </row>
    <row r="705" spans="1:25" ht="11.25" customHeight="1">
      <c r="B705" s="84" t="s">
        <v>46</v>
      </c>
      <c r="D705" s="88" t="s">
        <v>892</v>
      </c>
      <c r="E705" s="86"/>
      <c r="G705" s="73"/>
      <c r="H705" s="87">
        <f>H700+H704</f>
        <v>25</v>
      </c>
      <c r="M705" s="85"/>
    </row>
    <row r="706" spans="1:25" ht="11.25" customHeight="1">
      <c r="A706" s="687">
        <v>3</v>
      </c>
      <c r="B706" s="688">
        <v>2015</v>
      </c>
      <c r="C706" s="649" t="s">
        <v>164</v>
      </c>
      <c r="D706" s="689" t="s">
        <v>195</v>
      </c>
      <c r="E706" s="649" t="s">
        <v>3323</v>
      </c>
      <c r="F706" s="689">
        <v>42064</v>
      </c>
      <c r="G706" s="690" t="s">
        <v>3547</v>
      </c>
      <c r="H706" s="691">
        <v>7</v>
      </c>
      <c r="I706" s="649" t="s">
        <v>1430</v>
      </c>
      <c r="M706" s="85"/>
      <c r="N706" s="372"/>
      <c r="O706" s="372"/>
      <c r="P706" s="372"/>
      <c r="Q706" s="372"/>
      <c r="R706" s="372"/>
      <c r="S706" s="372"/>
      <c r="T706" s="372"/>
      <c r="U706" s="372"/>
      <c r="V706" s="372"/>
      <c r="W706" s="372"/>
      <c r="X706" s="372"/>
      <c r="Y706" s="372"/>
    </row>
    <row r="707" spans="1:25" ht="11.25" customHeight="1">
      <c r="A707" s="687">
        <v>3</v>
      </c>
      <c r="B707" s="688">
        <v>2015</v>
      </c>
      <c r="C707" s="649" t="s">
        <v>164</v>
      </c>
      <c r="D707" s="689" t="s">
        <v>195</v>
      </c>
      <c r="E707" s="649" t="s">
        <v>3323</v>
      </c>
      <c r="F707" s="689">
        <v>42064</v>
      </c>
      <c r="G707" s="690" t="s">
        <v>3548</v>
      </c>
      <c r="H707" s="691">
        <v>7</v>
      </c>
      <c r="I707" s="649" t="s">
        <v>1801</v>
      </c>
      <c r="M707" s="268"/>
      <c r="N707" s="372"/>
      <c r="O707" s="372"/>
      <c r="P707" s="372"/>
      <c r="Q707" s="353"/>
      <c r="R707" s="353"/>
      <c r="S707" s="197"/>
      <c r="T707" s="197"/>
      <c r="U707" s="197"/>
      <c r="V707" s="197"/>
      <c r="W707" s="197"/>
      <c r="X707" s="197"/>
      <c r="Y707" s="197"/>
    </row>
    <row r="708" spans="1:25" ht="11.25" customHeight="1">
      <c r="A708" s="688">
        <v>10</v>
      </c>
      <c r="B708" s="687">
        <v>2015</v>
      </c>
      <c r="C708" s="649" t="s">
        <v>164</v>
      </c>
      <c r="D708" s="649" t="s">
        <v>195</v>
      </c>
      <c r="E708" s="689" t="s">
        <v>3362</v>
      </c>
      <c r="F708" s="689">
        <v>42288</v>
      </c>
      <c r="G708" s="690" t="s">
        <v>3549</v>
      </c>
      <c r="H708" s="691">
        <v>3</v>
      </c>
      <c r="I708" s="353" t="s">
        <v>3389</v>
      </c>
      <c r="M708" s="85"/>
      <c r="N708" s="372"/>
      <c r="O708" s="372"/>
      <c r="P708" s="372"/>
      <c r="Q708" s="115"/>
      <c r="R708" s="115"/>
      <c r="S708" s="353"/>
      <c r="T708" s="353"/>
      <c r="U708" s="353"/>
      <c r="V708" s="353"/>
      <c r="W708" s="353"/>
      <c r="X708" s="353"/>
      <c r="Y708" s="353"/>
    </row>
    <row r="709" spans="1:25" ht="11.25" customHeight="1">
      <c r="A709" s="688"/>
      <c r="B709" s="687">
        <v>2015</v>
      </c>
      <c r="C709" s="649"/>
      <c r="D709" s="649"/>
      <c r="E709" s="689"/>
      <c r="F709" s="689"/>
      <c r="G709" s="690"/>
      <c r="H709" s="691">
        <f>SUM(H706:H708)</f>
        <v>17</v>
      </c>
      <c r="I709" s="353"/>
      <c r="M709" s="85"/>
      <c r="N709" s="372"/>
      <c r="O709" s="372"/>
      <c r="P709" s="372"/>
      <c r="Q709" s="115"/>
      <c r="R709" s="115"/>
      <c r="S709" s="353"/>
      <c r="T709" s="353"/>
      <c r="U709" s="353"/>
      <c r="V709" s="353"/>
      <c r="W709" s="353"/>
      <c r="X709" s="353"/>
      <c r="Y709" s="353"/>
    </row>
    <row r="710" spans="1:25" ht="11.25" customHeight="1">
      <c r="A710" s="199">
        <v>9</v>
      </c>
      <c r="B710" s="199">
        <v>2017</v>
      </c>
      <c r="C710" s="152" t="s">
        <v>164</v>
      </c>
      <c r="D710" s="583" t="s">
        <v>195</v>
      </c>
      <c r="E710" s="116" t="s">
        <v>3362</v>
      </c>
      <c r="F710" s="567">
        <v>42988</v>
      </c>
      <c r="G710" s="152" t="s">
        <v>2166</v>
      </c>
      <c r="H710" s="199">
        <v>7</v>
      </c>
      <c r="I710" s="340" t="s">
        <v>2167</v>
      </c>
      <c r="J710" s="340"/>
      <c r="M710" s="783"/>
      <c r="O710" s="197"/>
      <c r="P710" s="197"/>
      <c r="Q710" s="353"/>
      <c r="R710" s="353"/>
      <c r="S710" s="115"/>
      <c r="T710" s="115"/>
      <c r="U710" s="115"/>
      <c r="V710" s="115"/>
      <c r="W710" s="115"/>
      <c r="X710" s="115"/>
      <c r="Y710" s="115"/>
    </row>
    <row r="711" spans="1:25" ht="11.25" customHeight="1">
      <c r="A711" s="199">
        <v>9</v>
      </c>
      <c r="B711" s="199">
        <v>2017</v>
      </c>
      <c r="C711" s="152" t="s">
        <v>164</v>
      </c>
      <c r="D711" s="583" t="s">
        <v>195</v>
      </c>
      <c r="E711" s="116" t="s">
        <v>3362</v>
      </c>
      <c r="F711" s="567">
        <v>42988</v>
      </c>
      <c r="G711" s="152" t="s">
        <v>2168</v>
      </c>
      <c r="H711" s="199">
        <v>3</v>
      </c>
      <c r="I711" s="340" t="s">
        <v>2169</v>
      </c>
      <c r="J711" s="340"/>
      <c r="M711" s="783"/>
      <c r="O711" s="372"/>
      <c r="P711" s="372"/>
      <c r="Q711" s="353"/>
      <c r="R711" s="353"/>
      <c r="S711" s="115"/>
      <c r="T711" s="115"/>
      <c r="U711" s="115"/>
      <c r="V711" s="115"/>
      <c r="W711" s="115"/>
      <c r="X711" s="115"/>
      <c r="Y711" s="115"/>
    </row>
    <row r="712" spans="1:25" ht="11.25" customHeight="1">
      <c r="A712" s="199"/>
      <c r="B712" s="199">
        <v>2017</v>
      </c>
      <c r="C712" s="152"/>
      <c r="D712" s="583"/>
      <c r="E712" s="116"/>
      <c r="F712" s="567"/>
      <c r="G712" s="152"/>
      <c r="H712" s="199">
        <f>SUM(H710:H711)</f>
        <v>10</v>
      </c>
      <c r="I712" s="340"/>
      <c r="J712" s="340"/>
      <c r="M712" s="783"/>
      <c r="O712" s="372"/>
      <c r="P712" s="372"/>
      <c r="Q712" s="353"/>
      <c r="R712" s="353"/>
      <c r="S712" s="115"/>
      <c r="T712" s="115"/>
      <c r="U712" s="115"/>
      <c r="V712" s="115"/>
      <c r="W712" s="115"/>
      <c r="X712" s="115"/>
      <c r="Y712" s="115"/>
    </row>
    <row r="713" spans="1:25" ht="11.25" customHeight="1">
      <c r="B713" s="133" t="s">
        <v>46</v>
      </c>
      <c r="D713" s="586" t="s">
        <v>895</v>
      </c>
      <c r="E713" s="73"/>
      <c r="G713" s="88"/>
      <c r="H713" s="133">
        <f>H709+H712</f>
        <v>27</v>
      </c>
      <c r="I713" s="90"/>
      <c r="M713" s="85"/>
    </row>
    <row r="714" spans="1:25" ht="11.25" customHeight="1">
      <c r="A714" s="199">
        <v>9</v>
      </c>
      <c r="B714" s="199">
        <v>2017</v>
      </c>
      <c r="C714" s="152" t="s">
        <v>53</v>
      </c>
      <c r="D714" s="583" t="s">
        <v>3026</v>
      </c>
      <c r="E714" s="116" t="s">
        <v>461</v>
      </c>
      <c r="F714" s="567">
        <v>43002</v>
      </c>
      <c r="G714" s="152"/>
      <c r="H714" s="199">
        <v>5</v>
      </c>
      <c r="I714" s="340" t="s">
        <v>248</v>
      </c>
      <c r="J714" s="340"/>
      <c r="M714" s="783"/>
      <c r="O714" s="372"/>
      <c r="P714" s="372"/>
      <c r="Q714" s="353"/>
      <c r="R714" s="353"/>
      <c r="S714" s="115"/>
      <c r="T714" s="115"/>
      <c r="U714" s="115"/>
      <c r="V714" s="115"/>
      <c r="W714" s="115"/>
      <c r="X714" s="115"/>
      <c r="Y714" s="115"/>
    </row>
    <row r="715" spans="1:25" ht="11.25" customHeight="1">
      <c r="A715" s="199"/>
      <c r="B715" s="199">
        <v>2017</v>
      </c>
      <c r="C715" s="152"/>
      <c r="D715" s="583"/>
      <c r="E715" s="116"/>
      <c r="F715" s="567"/>
      <c r="G715" s="152"/>
      <c r="H715" s="199">
        <v>5</v>
      </c>
      <c r="I715" s="340"/>
      <c r="J715" s="340"/>
      <c r="M715" s="783"/>
      <c r="O715" s="372"/>
      <c r="P715" s="372"/>
      <c r="Q715" s="353"/>
      <c r="R715" s="353"/>
      <c r="S715" s="115"/>
      <c r="T715" s="115"/>
      <c r="U715" s="115"/>
      <c r="V715" s="115"/>
      <c r="W715" s="115"/>
      <c r="X715" s="115"/>
      <c r="Y715" s="115"/>
    </row>
    <row r="716" spans="1:25" ht="11.25" customHeight="1">
      <c r="B716" s="133" t="s">
        <v>46</v>
      </c>
      <c r="D716" s="586" t="s">
        <v>3027</v>
      </c>
      <c r="E716" s="73"/>
      <c r="G716" s="88"/>
      <c r="H716" s="133">
        <f>SUM(H714)</f>
        <v>5</v>
      </c>
      <c r="I716" s="90"/>
      <c r="M716" s="85"/>
    </row>
    <row r="717" spans="1:25" ht="11.25" customHeight="1">
      <c r="A717" s="687">
        <v>3</v>
      </c>
      <c r="B717" s="688">
        <v>2015</v>
      </c>
      <c r="C717" s="649" t="s">
        <v>164</v>
      </c>
      <c r="D717" s="689" t="s">
        <v>115</v>
      </c>
      <c r="E717" s="649" t="s">
        <v>3323</v>
      </c>
      <c r="F717" s="689">
        <v>42064</v>
      </c>
      <c r="G717" s="690" t="s">
        <v>3550</v>
      </c>
      <c r="H717" s="691">
        <v>3</v>
      </c>
      <c r="I717" s="649" t="s">
        <v>2281</v>
      </c>
      <c r="K717" s="782" t="s">
        <v>3395</v>
      </c>
      <c r="M717" s="268"/>
      <c r="N717" s="372"/>
      <c r="O717" s="353"/>
      <c r="P717" s="353"/>
      <c r="Q717" s="372"/>
      <c r="R717" s="372"/>
      <c r="S717" s="372"/>
      <c r="T717" s="372"/>
      <c r="U717" s="372"/>
      <c r="V717" s="372"/>
      <c r="W717" s="372"/>
      <c r="X717" s="372"/>
      <c r="Y717" s="372"/>
    </row>
    <row r="718" spans="1:25" ht="11.25" customHeight="1">
      <c r="A718" s="687">
        <v>5</v>
      </c>
      <c r="B718" s="688">
        <v>2015</v>
      </c>
      <c r="C718" s="649" t="s">
        <v>164</v>
      </c>
      <c r="D718" s="689" t="s">
        <v>115</v>
      </c>
      <c r="E718" s="649" t="s">
        <v>86</v>
      </c>
      <c r="F718" s="689">
        <v>42140</v>
      </c>
      <c r="G718" s="690" t="s">
        <v>3551</v>
      </c>
      <c r="H718" s="691">
        <v>5</v>
      </c>
      <c r="I718" s="649" t="s">
        <v>342</v>
      </c>
      <c r="K718" s="90" t="s">
        <v>2978</v>
      </c>
      <c r="M718" s="85"/>
      <c r="N718" s="372"/>
      <c r="O718" s="372"/>
      <c r="P718" s="372"/>
      <c r="Q718" s="372"/>
      <c r="R718" s="372"/>
      <c r="S718" s="372"/>
      <c r="T718" s="372"/>
      <c r="U718" s="372"/>
      <c r="V718" s="372"/>
      <c r="W718" s="372"/>
      <c r="X718" s="372"/>
      <c r="Y718" s="372"/>
    </row>
    <row r="719" spans="1:25" ht="11.25" customHeight="1">
      <c r="A719" s="688">
        <v>10</v>
      </c>
      <c r="B719" s="687">
        <v>2015</v>
      </c>
      <c r="C719" s="649" t="s">
        <v>164</v>
      </c>
      <c r="D719" s="649" t="s">
        <v>115</v>
      </c>
      <c r="E719" s="689" t="s">
        <v>3362</v>
      </c>
      <c r="F719" s="689">
        <v>42288</v>
      </c>
      <c r="G719" s="690" t="s">
        <v>3552</v>
      </c>
      <c r="H719" s="691">
        <v>7</v>
      </c>
      <c r="I719" s="353" t="s">
        <v>3500</v>
      </c>
      <c r="M719" s="85"/>
      <c r="N719" s="372"/>
      <c r="O719" s="353"/>
      <c r="P719" s="353"/>
      <c r="Q719" s="372"/>
      <c r="R719" s="372"/>
      <c r="S719" s="372"/>
      <c r="T719" s="372"/>
      <c r="U719" s="372"/>
      <c r="V719" s="372"/>
      <c r="W719" s="372"/>
      <c r="X719" s="372"/>
      <c r="Y719" s="372"/>
    </row>
    <row r="720" spans="1:25" ht="11.25" customHeight="1">
      <c r="A720" s="688">
        <v>10</v>
      </c>
      <c r="B720" s="687">
        <v>2015</v>
      </c>
      <c r="C720" s="649" t="s">
        <v>164</v>
      </c>
      <c r="D720" s="649" t="s">
        <v>115</v>
      </c>
      <c r="E720" s="689" t="s">
        <v>3362</v>
      </c>
      <c r="F720" s="689">
        <v>42288</v>
      </c>
      <c r="G720" s="690" t="s">
        <v>3553</v>
      </c>
      <c r="H720" s="691">
        <v>10</v>
      </c>
      <c r="I720" s="353" t="s">
        <v>3218</v>
      </c>
      <c r="M720" s="85"/>
      <c r="N720" s="372"/>
      <c r="O720" s="115"/>
      <c r="P720" s="115"/>
      <c r="Q720" s="372"/>
      <c r="R720" s="372"/>
      <c r="S720" s="372"/>
      <c r="T720" s="372"/>
      <c r="U720" s="372"/>
      <c r="V720" s="372"/>
      <c r="W720" s="372"/>
      <c r="X720" s="372"/>
      <c r="Y720" s="372"/>
    </row>
    <row r="721" spans="1:25" ht="11.25" customHeight="1">
      <c r="A721" s="688"/>
      <c r="B721" s="687">
        <v>2015</v>
      </c>
      <c r="C721" s="649"/>
      <c r="D721" s="649"/>
      <c r="E721" s="689"/>
      <c r="F721" s="689"/>
      <c r="G721" s="690"/>
      <c r="H721" s="691">
        <f>SUM(H717:H720)</f>
        <v>25</v>
      </c>
      <c r="I721" s="353"/>
      <c r="M721" s="85"/>
      <c r="N721" s="372"/>
      <c r="O721" s="115"/>
      <c r="P721" s="115"/>
      <c r="Q721" s="372"/>
      <c r="R721" s="372"/>
      <c r="S721" s="372"/>
      <c r="T721" s="372"/>
      <c r="U721" s="372"/>
      <c r="V721" s="372"/>
      <c r="W721" s="372"/>
      <c r="X721" s="372"/>
      <c r="Y721" s="372"/>
    </row>
    <row r="722" spans="1:25" ht="11.25" customHeight="1">
      <c r="A722" s="613">
        <v>6</v>
      </c>
      <c r="B722" s="341">
        <v>2016</v>
      </c>
      <c r="C722" s="269" t="s">
        <v>164</v>
      </c>
      <c r="D722" s="576" t="s">
        <v>115</v>
      </c>
      <c r="E722" s="269" t="s">
        <v>3357</v>
      </c>
      <c r="F722" s="576">
        <v>42533</v>
      </c>
      <c r="G722" s="266" t="s">
        <v>3552</v>
      </c>
      <c r="H722" s="277">
        <v>10</v>
      </c>
      <c r="I722" s="269" t="s">
        <v>3554</v>
      </c>
      <c r="J722" s="372"/>
      <c r="K722" s="782"/>
      <c r="L722" s="372"/>
      <c r="M722" s="268"/>
      <c r="N722" s="372"/>
      <c r="O722" s="372"/>
      <c r="P722" s="372"/>
      <c r="Q722" s="353"/>
      <c r="R722" s="353"/>
      <c r="S722" s="197"/>
      <c r="T722" s="197"/>
      <c r="U722" s="197"/>
      <c r="V722" s="197"/>
      <c r="W722" s="197"/>
      <c r="X722" s="197"/>
      <c r="Y722" s="197"/>
    </row>
    <row r="723" spans="1:25" ht="11.25" customHeight="1">
      <c r="A723" s="613">
        <v>6</v>
      </c>
      <c r="B723" s="341">
        <v>2016</v>
      </c>
      <c r="C723" s="269" t="s">
        <v>164</v>
      </c>
      <c r="D723" s="576" t="s">
        <v>115</v>
      </c>
      <c r="E723" s="269" t="s">
        <v>3357</v>
      </c>
      <c r="F723" s="576">
        <v>42533</v>
      </c>
      <c r="G723" s="266" t="s">
        <v>3555</v>
      </c>
      <c r="H723" s="277">
        <v>7</v>
      </c>
      <c r="I723" s="269" t="s">
        <v>3556</v>
      </c>
      <c r="J723" s="372"/>
      <c r="L723" s="372"/>
      <c r="M723" s="268"/>
      <c r="N723" s="197"/>
      <c r="O723" s="372"/>
      <c r="P723" s="372"/>
      <c r="Q723" s="197"/>
      <c r="R723" s="197"/>
      <c r="S723" s="197"/>
      <c r="T723" s="197"/>
      <c r="U723" s="197"/>
      <c r="V723" s="197"/>
      <c r="W723" s="197"/>
      <c r="X723" s="197"/>
      <c r="Y723" s="197"/>
    </row>
    <row r="724" spans="1:25" ht="11.25" customHeight="1">
      <c r="A724" s="613">
        <v>10</v>
      </c>
      <c r="B724" s="341">
        <v>2016</v>
      </c>
      <c r="C724" s="269" t="s">
        <v>164</v>
      </c>
      <c r="D724" s="576" t="s">
        <v>115</v>
      </c>
      <c r="E724" s="269" t="s">
        <v>3362</v>
      </c>
      <c r="F724" s="576">
        <v>42652</v>
      </c>
      <c r="G724" s="266" t="s">
        <v>3557</v>
      </c>
      <c r="H724" s="277">
        <v>7</v>
      </c>
      <c r="I724" s="269" t="s">
        <v>3500</v>
      </c>
      <c r="J724" s="372"/>
      <c r="K724" s="782"/>
      <c r="L724" s="372"/>
      <c r="M724" s="268"/>
      <c r="N724" s="372"/>
      <c r="O724" s="372"/>
      <c r="P724" s="372"/>
      <c r="Q724" s="353"/>
      <c r="R724" s="353"/>
      <c r="S724" s="197"/>
      <c r="T724" s="197"/>
      <c r="U724" s="197"/>
      <c r="V724" s="197"/>
      <c r="W724" s="197"/>
      <c r="X724" s="197"/>
      <c r="Y724" s="197"/>
    </row>
    <row r="725" spans="1:25" ht="11.25" customHeight="1">
      <c r="A725" s="613"/>
      <c r="B725" s="341">
        <v>2016</v>
      </c>
      <c r="C725" s="269"/>
      <c r="D725" s="576"/>
      <c r="E725" s="269"/>
      <c r="F725" s="576"/>
      <c r="G725" s="266"/>
      <c r="H725" s="277">
        <f>SUM(H722:H724)</f>
        <v>24</v>
      </c>
      <c r="I725" s="269"/>
      <c r="J725" s="372"/>
      <c r="K725" s="782"/>
      <c r="L725" s="372"/>
      <c r="M725" s="268"/>
      <c r="N725" s="372"/>
      <c r="O725" s="372"/>
      <c r="P725" s="372"/>
      <c r="Q725" s="353"/>
      <c r="R725" s="353"/>
      <c r="S725" s="197"/>
      <c r="T725" s="197"/>
      <c r="U725" s="197"/>
      <c r="V725" s="197"/>
      <c r="W725" s="197"/>
      <c r="X725" s="197"/>
      <c r="Y725" s="197"/>
    </row>
    <row r="726" spans="1:25" ht="11.25" customHeight="1">
      <c r="A726" s="199">
        <v>9</v>
      </c>
      <c r="B726" s="199">
        <v>2017</v>
      </c>
      <c r="C726" s="152" t="s">
        <v>164</v>
      </c>
      <c r="D726" s="583" t="s">
        <v>115</v>
      </c>
      <c r="E726" s="116" t="s">
        <v>3362</v>
      </c>
      <c r="F726" s="567">
        <v>42988</v>
      </c>
      <c r="G726" s="152" t="s">
        <v>3558</v>
      </c>
      <c r="H726" s="199">
        <v>7</v>
      </c>
      <c r="I726" s="340" t="s">
        <v>3031</v>
      </c>
      <c r="J726" s="340"/>
      <c r="M726" s="783"/>
      <c r="O726" s="372"/>
      <c r="P726" s="372"/>
      <c r="Q726" s="115"/>
      <c r="R726" s="115"/>
      <c r="S726" s="197"/>
      <c r="T726" s="197"/>
      <c r="U726" s="197"/>
      <c r="V726" s="197"/>
      <c r="W726" s="197"/>
      <c r="X726" s="197"/>
      <c r="Y726" s="197"/>
    </row>
    <row r="727" spans="1:25" ht="11.25" customHeight="1">
      <c r="A727" s="199">
        <v>9</v>
      </c>
      <c r="B727" s="199">
        <v>2017</v>
      </c>
      <c r="C727" s="152" t="s">
        <v>164</v>
      </c>
      <c r="D727" s="583" t="s">
        <v>115</v>
      </c>
      <c r="E727" s="116" t="s">
        <v>3362</v>
      </c>
      <c r="F727" s="567">
        <v>42988</v>
      </c>
      <c r="G727" s="152" t="s">
        <v>3559</v>
      </c>
      <c r="H727" s="199">
        <v>7</v>
      </c>
      <c r="I727" s="340" t="s">
        <v>2875</v>
      </c>
      <c r="J727" s="340"/>
      <c r="M727" s="783"/>
      <c r="O727" s="372"/>
      <c r="P727" s="372"/>
      <c r="Q727" s="115"/>
      <c r="R727" s="115"/>
      <c r="S727" s="197"/>
      <c r="T727" s="197"/>
      <c r="U727" s="197"/>
      <c r="V727" s="197"/>
      <c r="W727" s="197"/>
      <c r="X727" s="197"/>
      <c r="Y727" s="197"/>
    </row>
    <row r="728" spans="1:25" ht="11.25" customHeight="1">
      <c r="A728" s="199">
        <v>9</v>
      </c>
      <c r="B728" s="199">
        <v>2017</v>
      </c>
      <c r="C728" s="152" t="s">
        <v>164</v>
      </c>
      <c r="D728" s="583" t="s">
        <v>115</v>
      </c>
      <c r="E728" s="116" t="s">
        <v>3362</v>
      </c>
      <c r="F728" s="567">
        <v>42988</v>
      </c>
      <c r="G728" s="152" t="s">
        <v>3560</v>
      </c>
      <c r="H728" s="199">
        <v>7</v>
      </c>
      <c r="I728" s="340" t="s">
        <v>3561</v>
      </c>
      <c r="J728" s="340"/>
      <c r="M728" s="783"/>
      <c r="O728" s="372"/>
      <c r="P728" s="372"/>
      <c r="Q728" s="115"/>
      <c r="R728" s="115"/>
      <c r="S728" s="197"/>
      <c r="T728" s="197"/>
      <c r="U728" s="197"/>
      <c r="V728" s="197"/>
      <c r="W728" s="197"/>
      <c r="X728" s="197"/>
      <c r="Y728" s="197"/>
    </row>
    <row r="729" spans="1:25" ht="11.25" customHeight="1">
      <c r="A729" s="199">
        <v>9</v>
      </c>
      <c r="B729" s="199">
        <v>2017</v>
      </c>
      <c r="C729" s="152" t="s">
        <v>164</v>
      </c>
      <c r="D729" s="583" t="s">
        <v>115</v>
      </c>
      <c r="E729" s="116" t="s">
        <v>3362</v>
      </c>
      <c r="F729" s="567">
        <v>42988</v>
      </c>
      <c r="G729" s="152" t="s">
        <v>3562</v>
      </c>
      <c r="H729" s="199">
        <v>10</v>
      </c>
      <c r="I729" s="340" t="s">
        <v>2868</v>
      </c>
      <c r="J729" s="340"/>
      <c r="M729" s="783"/>
      <c r="O729" s="372"/>
      <c r="P729" s="372"/>
      <c r="Q729" s="115"/>
      <c r="R729" s="115"/>
      <c r="S729" s="197"/>
      <c r="T729" s="197"/>
      <c r="U729" s="197"/>
      <c r="V729" s="197"/>
      <c r="W729" s="197"/>
      <c r="X729" s="197"/>
      <c r="Y729" s="197"/>
    </row>
    <row r="730" spans="1:25" ht="11.25" customHeight="1">
      <c r="A730" s="199">
        <v>9</v>
      </c>
      <c r="B730" s="199">
        <v>2017</v>
      </c>
      <c r="C730" s="152" t="s">
        <v>164</v>
      </c>
      <c r="D730" s="583" t="s">
        <v>115</v>
      </c>
      <c r="E730" s="116" t="s">
        <v>3362</v>
      </c>
      <c r="F730" s="567">
        <v>42988</v>
      </c>
      <c r="G730" s="152" t="s">
        <v>3563</v>
      </c>
      <c r="H730" s="199">
        <v>10</v>
      </c>
      <c r="I730" s="340" t="s">
        <v>3183</v>
      </c>
      <c r="J730" s="340"/>
      <c r="M730" s="783"/>
      <c r="O730" s="372"/>
      <c r="P730" s="372"/>
      <c r="Q730" s="115"/>
      <c r="R730" s="115"/>
      <c r="S730" s="197"/>
      <c r="T730" s="197"/>
      <c r="U730" s="197"/>
      <c r="V730" s="197"/>
      <c r="W730" s="197"/>
      <c r="X730" s="197"/>
      <c r="Y730" s="197"/>
    </row>
    <row r="731" spans="1:25" ht="11.25" customHeight="1">
      <c r="A731" s="199">
        <v>3</v>
      </c>
      <c r="B731" s="199">
        <v>2017</v>
      </c>
      <c r="C731" s="152" t="s">
        <v>164</v>
      </c>
      <c r="D731" s="583" t="s">
        <v>115</v>
      </c>
      <c r="E731" s="116" t="s">
        <v>3323</v>
      </c>
      <c r="F731" s="567">
        <v>42799</v>
      </c>
      <c r="G731" s="152" t="s">
        <v>3564</v>
      </c>
      <c r="H731" s="199">
        <v>3</v>
      </c>
      <c r="I731" s="340" t="s">
        <v>440</v>
      </c>
      <c r="J731" s="340"/>
      <c r="M731" s="783"/>
      <c r="O731" s="372"/>
      <c r="P731" s="372"/>
      <c r="Q731" s="115"/>
      <c r="R731" s="115"/>
      <c r="S731" s="197"/>
      <c r="T731" s="197"/>
      <c r="U731" s="197"/>
      <c r="V731" s="197"/>
      <c r="W731" s="197"/>
      <c r="X731" s="197"/>
      <c r="Y731" s="197"/>
    </row>
    <row r="732" spans="1:25" ht="11.25" customHeight="1">
      <c r="A732" s="199">
        <v>3</v>
      </c>
      <c r="B732" s="199">
        <v>2017</v>
      </c>
      <c r="C732" s="152" t="s">
        <v>164</v>
      </c>
      <c r="D732" s="583" t="s">
        <v>115</v>
      </c>
      <c r="E732" s="116" t="s">
        <v>3323</v>
      </c>
      <c r="F732" s="567">
        <v>42799</v>
      </c>
      <c r="G732" s="152" t="s">
        <v>3565</v>
      </c>
      <c r="H732" s="199">
        <v>3</v>
      </c>
      <c r="I732" s="340" t="s">
        <v>452</v>
      </c>
      <c r="J732" s="340"/>
      <c r="M732" s="783"/>
      <c r="O732" s="372"/>
      <c r="P732" s="372"/>
      <c r="Q732" s="115"/>
      <c r="R732" s="115"/>
      <c r="S732" s="197"/>
      <c r="T732" s="197"/>
      <c r="U732" s="197"/>
      <c r="V732" s="197"/>
      <c r="W732" s="197"/>
      <c r="X732" s="197"/>
      <c r="Y732" s="197"/>
    </row>
    <row r="733" spans="1:25" ht="11.25" customHeight="1">
      <c r="A733" s="199">
        <v>3</v>
      </c>
      <c r="B733" s="199">
        <v>2017</v>
      </c>
      <c r="C733" s="152" t="s">
        <v>164</v>
      </c>
      <c r="D733" s="583" t="s">
        <v>115</v>
      </c>
      <c r="E733" s="116" t="s">
        <v>433</v>
      </c>
      <c r="F733" s="567">
        <v>42806</v>
      </c>
      <c r="G733" s="152" t="s">
        <v>3566</v>
      </c>
      <c r="H733" s="199">
        <v>10</v>
      </c>
      <c r="I733" s="340" t="s">
        <v>626</v>
      </c>
      <c r="J733" s="340"/>
      <c r="M733" s="783"/>
      <c r="O733" s="372"/>
      <c r="P733" s="372"/>
      <c r="Q733" s="115"/>
      <c r="R733" s="115"/>
      <c r="S733" s="197"/>
      <c r="T733" s="197"/>
      <c r="U733" s="197"/>
      <c r="V733" s="197"/>
      <c r="W733" s="197"/>
      <c r="X733" s="197"/>
      <c r="Y733" s="197"/>
    </row>
    <row r="734" spans="1:25" ht="11.25" customHeight="1">
      <c r="A734" s="199">
        <v>3</v>
      </c>
      <c r="B734" s="199">
        <v>2017</v>
      </c>
      <c r="C734" s="152" t="s">
        <v>164</v>
      </c>
      <c r="D734" s="583" t="s">
        <v>115</v>
      </c>
      <c r="E734" s="116" t="s">
        <v>66</v>
      </c>
      <c r="F734" s="567">
        <v>42813</v>
      </c>
      <c r="G734" s="152" t="s">
        <v>3566</v>
      </c>
      <c r="H734" s="199">
        <v>10</v>
      </c>
      <c r="I734" s="340" t="s">
        <v>626</v>
      </c>
      <c r="J734" s="340"/>
      <c r="M734" s="783"/>
      <c r="O734" s="372"/>
      <c r="P734" s="372"/>
      <c r="Q734" s="115"/>
      <c r="R734" s="115"/>
      <c r="S734" s="197"/>
      <c r="T734" s="197"/>
      <c r="U734" s="197"/>
      <c r="V734" s="197"/>
      <c r="W734" s="197"/>
      <c r="X734" s="197"/>
      <c r="Y734" s="197"/>
    </row>
    <row r="735" spans="1:25" ht="11.25" customHeight="1">
      <c r="A735" s="199">
        <v>3</v>
      </c>
      <c r="B735" s="199">
        <v>2017</v>
      </c>
      <c r="C735" s="152" t="s">
        <v>164</v>
      </c>
      <c r="D735" s="583" t="s">
        <v>115</v>
      </c>
      <c r="E735" s="116" t="s">
        <v>255</v>
      </c>
      <c r="F735" s="567">
        <v>42820</v>
      </c>
      <c r="G735" s="152" t="s">
        <v>3566</v>
      </c>
      <c r="H735" s="199">
        <v>5</v>
      </c>
      <c r="I735" s="340" t="s">
        <v>352</v>
      </c>
      <c r="J735" s="340"/>
      <c r="M735" s="783"/>
      <c r="O735" s="372"/>
      <c r="P735" s="372"/>
      <c r="Q735" s="115"/>
      <c r="R735" s="115"/>
      <c r="S735" s="197"/>
      <c r="T735" s="197"/>
      <c r="U735" s="197"/>
      <c r="V735" s="197"/>
      <c r="W735" s="197"/>
      <c r="X735" s="197"/>
      <c r="Y735" s="197"/>
    </row>
    <row r="736" spans="1:25" ht="11.25" customHeight="1">
      <c r="A736" s="199">
        <v>5</v>
      </c>
      <c r="B736" s="199">
        <v>2017</v>
      </c>
      <c r="C736" s="152" t="s">
        <v>164</v>
      </c>
      <c r="D736" s="583" t="s">
        <v>115</v>
      </c>
      <c r="E736" s="116" t="s">
        <v>3357</v>
      </c>
      <c r="F736" s="567">
        <v>42876</v>
      </c>
      <c r="G736" s="152" t="s">
        <v>3567</v>
      </c>
      <c r="H736" s="199">
        <v>7</v>
      </c>
      <c r="I736" s="340" t="s">
        <v>3568</v>
      </c>
      <c r="J736" s="340"/>
      <c r="M736" s="783"/>
      <c r="O736" s="372"/>
      <c r="P736" s="372"/>
      <c r="Q736" s="115"/>
      <c r="R736" s="115"/>
      <c r="S736" s="197"/>
      <c r="T736" s="197"/>
      <c r="U736" s="197"/>
      <c r="V736" s="197"/>
      <c r="W736" s="197"/>
      <c r="X736" s="197"/>
      <c r="Y736" s="197"/>
    </row>
    <row r="737" spans="1:25" ht="11.25" customHeight="1">
      <c r="A737" s="199">
        <v>5</v>
      </c>
      <c r="B737" s="199">
        <v>2017</v>
      </c>
      <c r="C737" s="152" t="s">
        <v>164</v>
      </c>
      <c r="D737" s="583" t="s">
        <v>115</v>
      </c>
      <c r="E737" s="116" t="s">
        <v>3357</v>
      </c>
      <c r="F737" s="567">
        <v>42876</v>
      </c>
      <c r="G737" s="152" t="s">
        <v>3569</v>
      </c>
      <c r="H737" s="199">
        <v>7</v>
      </c>
      <c r="I737" s="340" t="s">
        <v>2701</v>
      </c>
      <c r="J737" s="340"/>
      <c r="M737" s="783"/>
      <c r="O737" s="372"/>
      <c r="P737" s="372"/>
      <c r="Q737" s="115"/>
      <c r="R737" s="115"/>
      <c r="S737" s="197"/>
      <c r="T737" s="197"/>
      <c r="U737" s="197"/>
      <c r="V737" s="197"/>
      <c r="W737" s="197"/>
      <c r="X737" s="197"/>
      <c r="Y737" s="197"/>
    </row>
    <row r="738" spans="1:25" ht="11.25" customHeight="1">
      <c r="A738" s="199">
        <v>11</v>
      </c>
      <c r="B738" s="199">
        <v>2017</v>
      </c>
      <c r="C738" s="152" t="s">
        <v>164</v>
      </c>
      <c r="D738" s="583" t="s">
        <v>115</v>
      </c>
      <c r="E738" s="116" t="s">
        <v>500</v>
      </c>
      <c r="F738" s="567">
        <v>43051</v>
      </c>
      <c r="G738" s="152" t="s">
        <v>3570</v>
      </c>
      <c r="H738" s="199">
        <v>5</v>
      </c>
      <c r="I738" s="340" t="s">
        <v>414</v>
      </c>
      <c r="J738" s="340"/>
      <c r="M738" s="783"/>
      <c r="O738" s="372"/>
      <c r="P738" s="372"/>
      <c r="Q738" s="115"/>
      <c r="R738" s="115"/>
      <c r="S738" s="197"/>
      <c r="T738" s="197"/>
      <c r="U738" s="197"/>
      <c r="V738" s="197"/>
      <c r="W738" s="197"/>
      <c r="X738" s="197"/>
      <c r="Y738" s="197"/>
    </row>
    <row r="739" spans="1:25" ht="11.25" customHeight="1">
      <c r="A739" s="199"/>
      <c r="B739" s="199">
        <v>2017</v>
      </c>
      <c r="C739" s="152"/>
      <c r="D739" s="583"/>
      <c r="E739" s="116"/>
      <c r="F739" s="567"/>
      <c r="G739" s="152"/>
      <c r="H739" s="199">
        <f>SUM(H726:H738)</f>
        <v>91</v>
      </c>
      <c r="I739" s="340"/>
      <c r="J739" s="340"/>
      <c r="M739" s="783"/>
      <c r="O739" s="372"/>
      <c r="P739" s="372"/>
      <c r="Q739" s="115"/>
      <c r="R739" s="115"/>
      <c r="S739" s="197"/>
      <c r="T739" s="197"/>
      <c r="U739" s="197"/>
      <c r="V739" s="197"/>
      <c r="W739" s="197"/>
      <c r="X739" s="197"/>
      <c r="Y739" s="197"/>
    </row>
    <row r="740" spans="1:25" ht="11.25" customHeight="1">
      <c r="B740" s="133" t="s">
        <v>46</v>
      </c>
      <c r="D740" s="586" t="s">
        <v>920</v>
      </c>
      <c r="E740" s="73"/>
      <c r="G740" s="88"/>
      <c r="H740" s="133">
        <f>H721+H725+H739</f>
        <v>140</v>
      </c>
      <c r="I740" s="90"/>
      <c r="M740" s="85"/>
    </row>
    <row r="741" spans="1:25" ht="11.25" customHeight="1">
      <c r="A741" s="341">
        <v>10</v>
      </c>
      <c r="B741" s="613">
        <v>2016</v>
      </c>
      <c r="C741" s="269" t="s">
        <v>53</v>
      </c>
      <c r="D741" s="269" t="s">
        <v>1634</v>
      </c>
      <c r="E741" s="576" t="s">
        <v>3362</v>
      </c>
      <c r="F741" s="576">
        <v>42652</v>
      </c>
      <c r="G741" s="614" t="s">
        <v>3030</v>
      </c>
      <c r="H741" s="341">
        <v>7</v>
      </c>
      <c r="I741" s="372" t="s">
        <v>3031</v>
      </c>
      <c r="J741" s="372"/>
      <c r="L741" s="372"/>
      <c r="M741" s="268"/>
      <c r="N741" s="372"/>
      <c r="O741" s="472"/>
      <c r="P741" s="472"/>
      <c r="Q741" s="372"/>
      <c r="R741" s="372"/>
      <c r="S741" s="372"/>
      <c r="T741" s="372"/>
      <c r="U741" s="372"/>
      <c r="V741" s="372"/>
      <c r="W741" s="372"/>
      <c r="X741" s="372"/>
      <c r="Y741" s="372"/>
    </row>
    <row r="742" spans="1:25" ht="11.25" customHeight="1">
      <c r="A742" s="341">
        <v>10</v>
      </c>
      <c r="B742" s="613">
        <v>2016</v>
      </c>
      <c r="C742" s="269" t="s">
        <v>53</v>
      </c>
      <c r="D742" s="269" t="s">
        <v>1634</v>
      </c>
      <c r="E742" s="576" t="s">
        <v>3362</v>
      </c>
      <c r="F742" s="576">
        <v>42652</v>
      </c>
      <c r="G742" s="614" t="s">
        <v>3032</v>
      </c>
      <c r="H742" s="341">
        <v>10</v>
      </c>
      <c r="I742" s="372" t="s">
        <v>3033</v>
      </c>
      <c r="J742" s="372"/>
      <c r="L742" s="372"/>
      <c r="M742" s="472"/>
      <c r="N742" s="372"/>
      <c r="O742" s="197"/>
      <c r="P742" s="197"/>
      <c r="Q742" s="372"/>
      <c r="R742" s="372"/>
      <c r="S742" s="372"/>
      <c r="T742" s="372"/>
      <c r="U742" s="372"/>
      <c r="V742" s="372"/>
      <c r="W742" s="372"/>
      <c r="X742" s="372"/>
      <c r="Y742" s="372"/>
    </row>
    <row r="743" spans="1:25" ht="11.25" customHeight="1">
      <c r="A743" s="341"/>
      <c r="B743" s="613">
        <v>2016</v>
      </c>
      <c r="C743" s="269"/>
      <c r="D743" s="269"/>
      <c r="E743" s="576"/>
      <c r="F743" s="576"/>
      <c r="G743" s="614"/>
      <c r="H743" s="341">
        <f>SUM(H741:H742)</f>
        <v>17</v>
      </c>
      <c r="I743" s="372"/>
      <c r="J743" s="372"/>
      <c r="L743" s="372"/>
      <c r="M743" s="472"/>
      <c r="N743" s="372"/>
      <c r="O743" s="197"/>
      <c r="P743" s="197"/>
      <c r="Q743" s="372"/>
      <c r="R743" s="372"/>
      <c r="S743" s="372"/>
      <c r="T743" s="372"/>
      <c r="U743" s="372"/>
      <c r="V743" s="372"/>
      <c r="W743" s="372"/>
      <c r="X743" s="372"/>
      <c r="Y743" s="372"/>
    </row>
    <row r="744" spans="1:25" ht="11.25" customHeight="1">
      <c r="A744" s="199">
        <v>3</v>
      </c>
      <c r="B744" s="565">
        <v>2017</v>
      </c>
      <c r="C744" s="152" t="s">
        <v>53</v>
      </c>
      <c r="D744" s="152" t="s">
        <v>1634</v>
      </c>
      <c r="E744" s="567" t="s">
        <v>433</v>
      </c>
      <c r="F744" s="567">
        <v>42806</v>
      </c>
      <c r="G744" s="568" t="s">
        <v>3034</v>
      </c>
      <c r="H744" s="199">
        <v>5</v>
      </c>
      <c r="I744" s="340" t="s">
        <v>435</v>
      </c>
      <c r="J744" s="340"/>
      <c r="K744" s="340"/>
      <c r="L744" s="340"/>
      <c r="M744" s="340"/>
      <c r="N744" s="372"/>
      <c r="O744" s="197"/>
      <c r="P744" s="197"/>
      <c r="Q744" s="353"/>
      <c r="R744" s="353"/>
      <c r="S744" s="698"/>
      <c r="T744" s="698"/>
      <c r="U744" s="698"/>
      <c r="V744" s="698"/>
      <c r="W744" s="698"/>
      <c r="X744" s="698"/>
      <c r="Y744" s="698"/>
    </row>
    <row r="745" spans="1:25" ht="11.25" customHeight="1">
      <c r="A745" s="199"/>
      <c r="B745" s="565">
        <v>2017</v>
      </c>
      <c r="C745" s="152"/>
      <c r="D745" s="152"/>
      <c r="E745" s="567"/>
      <c r="F745" s="567"/>
      <c r="G745" s="568"/>
      <c r="H745" s="199">
        <f>SUM(H744)</f>
        <v>5</v>
      </c>
      <c r="I745" s="340"/>
      <c r="J745" s="340"/>
      <c r="K745" s="340"/>
      <c r="L745" s="340"/>
      <c r="M745" s="340"/>
      <c r="N745" s="372"/>
      <c r="O745" s="197"/>
      <c r="P745" s="197"/>
      <c r="Q745" s="353"/>
      <c r="R745" s="353"/>
      <c r="S745" s="698"/>
      <c r="T745" s="698"/>
      <c r="U745" s="698"/>
      <c r="V745" s="698"/>
      <c r="W745" s="698"/>
      <c r="X745" s="698"/>
      <c r="Y745" s="698"/>
    </row>
    <row r="746" spans="1:25" ht="11.25" customHeight="1">
      <c r="B746" s="84" t="s">
        <v>46</v>
      </c>
      <c r="D746" s="88" t="s">
        <v>923</v>
      </c>
      <c r="E746" s="86"/>
      <c r="G746" s="575"/>
      <c r="H746" s="133">
        <f>H743+H745</f>
        <v>22</v>
      </c>
      <c r="I746" s="90"/>
      <c r="M746" s="90"/>
    </row>
    <row r="747" spans="1:25" ht="11.25" customHeight="1">
      <c r="A747" s="565">
        <v>5</v>
      </c>
      <c r="B747" s="199">
        <v>2017</v>
      </c>
      <c r="C747" s="152" t="s">
        <v>91</v>
      </c>
      <c r="D747" s="583" t="s">
        <v>121</v>
      </c>
      <c r="E747" s="116" t="s">
        <v>3357</v>
      </c>
      <c r="F747" s="567">
        <v>42876</v>
      </c>
      <c r="G747" s="152" t="s">
        <v>2183</v>
      </c>
      <c r="H747" s="199">
        <v>3</v>
      </c>
      <c r="I747" s="340" t="s">
        <v>2184</v>
      </c>
      <c r="J747" s="340"/>
      <c r="M747" s="118"/>
      <c r="N747" s="372"/>
      <c r="O747" s="372"/>
      <c r="P747" s="372"/>
      <c r="Q747" s="340"/>
      <c r="R747" s="340"/>
      <c r="S747" s="340"/>
      <c r="T747" s="340"/>
      <c r="U747" s="340"/>
      <c r="V747" s="340"/>
      <c r="W747" s="340"/>
      <c r="X747" s="340"/>
      <c r="Y747" s="340"/>
    </row>
    <row r="748" spans="1:25" ht="11.25" customHeight="1">
      <c r="A748" s="565"/>
      <c r="B748" s="199">
        <v>2017</v>
      </c>
      <c r="C748" s="152"/>
      <c r="D748" s="583"/>
      <c r="E748" s="116"/>
      <c r="F748" s="567"/>
      <c r="G748" s="152"/>
      <c r="H748" s="199">
        <f>H747</f>
        <v>3</v>
      </c>
      <c r="I748" s="340"/>
      <c r="J748" s="340"/>
      <c r="M748" s="118"/>
      <c r="N748" s="372"/>
      <c r="O748" s="372"/>
      <c r="P748" s="372"/>
      <c r="Q748" s="340"/>
      <c r="R748" s="340"/>
      <c r="S748" s="340"/>
      <c r="T748" s="340"/>
      <c r="U748" s="340"/>
      <c r="V748" s="340"/>
      <c r="W748" s="340"/>
      <c r="X748" s="340"/>
      <c r="Y748" s="340"/>
    </row>
    <row r="749" spans="1:25" ht="11.25" customHeight="1">
      <c r="A749" s="84"/>
      <c r="B749" s="133" t="s">
        <v>46</v>
      </c>
      <c r="D749" s="586" t="s">
        <v>951</v>
      </c>
      <c r="E749" s="73"/>
      <c r="G749" s="88"/>
      <c r="H749" s="133">
        <f>H748</f>
        <v>3</v>
      </c>
      <c r="I749" s="90"/>
      <c r="M749" s="85"/>
    </row>
    <row r="750" spans="1:25" ht="11.25" customHeight="1">
      <c r="A750" s="688">
        <v>3</v>
      </c>
      <c r="B750" s="688">
        <v>2015</v>
      </c>
      <c r="C750" s="689" t="s">
        <v>164</v>
      </c>
      <c r="D750" s="649" t="s">
        <v>1635</v>
      </c>
      <c r="E750" s="649" t="s">
        <v>64</v>
      </c>
      <c r="F750" s="689">
        <v>42077</v>
      </c>
      <c r="G750" s="690" t="s">
        <v>3571</v>
      </c>
      <c r="H750" s="691">
        <v>5</v>
      </c>
      <c r="I750" s="646" t="s">
        <v>342</v>
      </c>
      <c r="K750" s="90" t="s">
        <v>2978</v>
      </c>
      <c r="M750" s="85"/>
      <c r="N750" s="188"/>
      <c r="O750" s="188"/>
      <c r="P750" s="188"/>
      <c r="Q750" s="340"/>
      <c r="R750" s="340"/>
      <c r="S750" s="340"/>
      <c r="T750" s="340"/>
      <c r="U750" s="340"/>
      <c r="V750" s="340"/>
      <c r="W750" s="340"/>
      <c r="X750" s="340"/>
      <c r="Y750" s="340"/>
    </row>
    <row r="751" spans="1:25" ht="11.25" customHeight="1">
      <c r="A751" s="688"/>
      <c r="B751" s="688"/>
      <c r="C751" s="689"/>
      <c r="D751" s="649"/>
      <c r="E751" s="649"/>
      <c r="F751" s="689"/>
      <c r="G751" s="690"/>
      <c r="H751" s="691"/>
      <c r="I751" s="646"/>
      <c r="M751" s="85"/>
      <c r="N751" s="188"/>
      <c r="O751" s="188"/>
      <c r="P751" s="188"/>
      <c r="Q751" s="340"/>
      <c r="R751" s="340"/>
      <c r="S751" s="340"/>
      <c r="T751" s="340"/>
      <c r="U751" s="340"/>
      <c r="V751" s="340"/>
      <c r="W751" s="340"/>
      <c r="X751" s="340"/>
      <c r="Y751" s="340"/>
    </row>
    <row r="752" spans="1:25" ht="11.25" customHeight="1">
      <c r="A752" s="341">
        <v>6</v>
      </c>
      <c r="B752" s="341">
        <v>2016</v>
      </c>
      <c r="C752" s="269" t="s">
        <v>164</v>
      </c>
      <c r="D752" s="576" t="s">
        <v>1635</v>
      </c>
      <c r="E752" s="269" t="s">
        <v>3357</v>
      </c>
      <c r="F752" s="576">
        <v>42533</v>
      </c>
      <c r="G752" s="266" t="s">
        <v>3040</v>
      </c>
      <c r="H752" s="341">
        <v>7</v>
      </c>
      <c r="I752" s="372" t="s">
        <v>2287</v>
      </c>
      <c r="J752" s="372"/>
      <c r="L752" s="372"/>
      <c r="M752" s="85"/>
      <c r="N752" s="353"/>
      <c r="O752" s="372"/>
      <c r="P752" s="372"/>
      <c r="Q752" s="372"/>
      <c r="R752" s="372"/>
      <c r="S752" s="410"/>
      <c r="T752" s="410"/>
      <c r="U752" s="410"/>
      <c r="V752" s="410"/>
      <c r="W752" s="410"/>
      <c r="X752" s="410"/>
      <c r="Y752" s="410"/>
    </row>
    <row r="753" spans="1:25" ht="11.25" customHeight="1">
      <c r="A753" s="341">
        <v>6</v>
      </c>
      <c r="B753" s="341">
        <v>2016</v>
      </c>
      <c r="C753" s="269" t="s">
        <v>164</v>
      </c>
      <c r="D753" s="576" t="s">
        <v>1635</v>
      </c>
      <c r="E753" s="269" t="s">
        <v>2702</v>
      </c>
      <c r="F753" s="576">
        <v>42540</v>
      </c>
      <c r="G753" s="266" t="s">
        <v>3040</v>
      </c>
      <c r="H753" s="341">
        <v>10</v>
      </c>
      <c r="I753" s="372" t="s">
        <v>3041</v>
      </c>
      <c r="J753" s="372"/>
      <c r="K753" s="372"/>
      <c r="L753" s="372"/>
      <c r="M753" s="268"/>
      <c r="N753" s="188"/>
      <c r="O753" s="372"/>
      <c r="P753" s="372"/>
      <c r="Q753" s="372"/>
      <c r="R753" s="372"/>
      <c r="S753" s="372"/>
      <c r="T753" s="372"/>
      <c r="U753" s="372"/>
      <c r="V753" s="372"/>
      <c r="W753" s="372"/>
      <c r="X753" s="372"/>
      <c r="Y753" s="372"/>
    </row>
    <row r="754" spans="1:25" ht="11.25" customHeight="1">
      <c r="A754" s="341"/>
      <c r="B754" s="341">
        <v>2016</v>
      </c>
      <c r="C754" s="269"/>
      <c r="D754" s="576"/>
      <c r="E754" s="269"/>
      <c r="F754" s="576"/>
      <c r="G754" s="266"/>
      <c r="H754" s="341">
        <f>SUM(H752:H753)</f>
        <v>17</v>
      </c>
      <c r="I754" s="372"/>
      <c r="J754" s="372"/>
      <c r="K754" s="372"/>
      <c r="L754" s="372"/>
      <c r="M754" s="268"/>
      <c r="N754" s="188"/>
      <c r="O754" s="372"/>
      <c r="P754" s="372"/>
      <c r="Q754" s="372"/>
      <c r="R754" s="372"/>
      <c r="S754" s="372"/>
      <c r="T754" s="372"/>
      <c r="U754" s="372"/>
      <c r="V754" s="372"/>
      <c r="W754" s="372"/>
      <c r="X754" s="372"/>
      <c r="Y754" s="372"/>
    </row>
    <row r="755" spans="1:25" ht="11.25" customHeight="1">
      <c r="A755" s="199">
        <v>3</v>
      </c>
      <c r="B755" s="199">
        <v>2017</v>
      </c>
      <c r="C755" s="152" t="s">
        <v>164</v>
      </c>
      <c r="D755" s="567" t="s">
        <v>1635</v>
      </c>
      <c r="E755" s="152" t="s">
        <v>64</v>
      </c>
      <c r="F755" s="567">
        <v>42805</v>
      </c>
      <c r="G755" s="116" t="s">
        <v>2202</v>
      </c>
      <c r="H755" s="199">
        <v>5</v>
      </c>
      <c r="I755" s="340" t="s">
        <v>342</v>
      </c>
      <c r="J755" s="340"/>
      <c r="K755" s="90" t="s">
        <v>3042</v>
      </c>
      <c r="L755" s="340"/>
      <c r="M755" s="118"/>
      <c r="N755" s="188"/>
      <c r="O755" s="372"/>
      <c r="P755" s="372"/>
      <c r="Q755" s="698"/>
      <c r="R755" s="698"/>
      <c r="S755" s="372"/>
      <c r="T755" s="372"/>
      <c r="U755" s="372"/>
      <c r="V755" s="372"/>
      <c r="W755" s="372"/>
      <c r="X755" s="372"/>
      <c r="Y755" s="372"/>
    </row>
    <row r="756" spans="1:25" ht="11.25" customHeight="1">
      <c r="A756" s="199"/>
      <c r="B756" s="199">
        <v>2017</v>
      </c>
      <c r="C756" s="152"/>
      <c r="D756" s="567"/>
      <c r="E756" s="152"/>
      <c r="F756" s="567"/>
      <c r="G756" s="116"/>
      <c r="H756" s="199">
        <f>SUM(H755)</f>
        <v>5</v>
      </c>
      <c r="I756" s="340"/>
      <c r="J756" s="340"/>
      <c r="L756" s="340"/>
      <c r="M756" s="118"/>
      <c r="N756" s="188"/>
      <c r="O756" s="372"/>
      <c r="P756" s="372"/>
      <c r="Q756" s="698"/>
      <c r="R756" s="698"/>
      <c r="S756" s="372"/>
      <c r="T756" s="372"/>
      <c r="U756" s="372"/>
      <c r="V756" s="372"/>
      <c r="W756" s="372"/>
      <c r="X756" s="372"/>
      <c r="Y756" s="372"/>
    </row>
    <row r="757" spans="1:25" ht="11.25" customHeight="1">
      <c r="B757" s="133" t="s">
        <v>46</v>
      </c>
      <c r="D757" s="86" t="s">
        <v>2203</v>
      </c>
      <c r="G757" s="73"/>
      <c r="H757" s="133">
        <f>H754+H756</f>
        <v>22</v>
      </c>
      <c r="I757" s="90"/>
      <c r="M757" s="85"/>
    </row>
    <row r="758" spans="1:25" ht="11.25" customHeight="1">
      <c r="A758" s="199">
        <v>2</v>
      </c>
      <c r="B758" s="199">
        <v>2017</v>
      </c>
      <c r="C758" s="152" t="s">
        <v>53</v>
      </c>
      <c r="D758" s="567" t="s">
        <v>69</v>
      </c>
      <c r="E758" s="152" t="s">
        <v>55</v>
      </c>
      <c r="F758" s="567">
        <v>42784</v>
      </c>
      <c r="G758" s="116" t="s">
        <v>956</v>
      </c>
      <c r="H758" s="199">
        <v>5</v>
      </c>
      <c r="I758" s="340" t="s">
        <v>248</v>
      </c>
      <c r="J758" s="340"/>
      <c r="L758" s="340"/>
      <c r="M758" s="268"/>
      <c r="N758" s="115"/>
      <c r="O758" s="197"/>
      <c r="P758" s="797"/>
      <c r="Q758" s="410"/>
      <c r="R758" s="410"/>
      <c r="S758" s="372"/>
      <c r="T758" s="372"/>
      <c r="U758" s="372"/>
      <c r="V758" s="372"/>
      <c r="W758" s="372"/>
      <c r="X758" s="372"/>
      <c r="Y758" s="372"/>
    </row>
    <row r="759" spans="1:25" ht="11.25" customHeight="1">
      <c r="A759" s="199"/>
      <c r="B759" s="199">
        <v>2017</v>
      </c>
      <c r="C759" s="152"/>
      <c r="D759" s="567"/>
      <c r="E759" s="152"/>
      <c r="F759" s="567"/>
      <c r="G759" s="116"/>
      <c r="H759" s="199">
        <v>5</v>
      </c>
      <c r="I759" s="340"/>
      <c r="J759" s="340"/>
      <c r="L759" s="340"/>
      <c r="M759" s="268"/>
      <c r="N759" s="115"/>
      <c r="O759" s="197"/>
      <c r="P759" s="797"/>
      <c r="Q759" s="410"/>
      <c r="R759" s="410"/>
      <c r="S759" s="372"/>
      <c r="T759" s="372"/>
      <c r="U759" s="372"/>
      <c r="V759" s="372"/>
      <c r="W759" s="372"/>
      <c r="X759" s="372"/>
      <c r="Y759" s="372"/>
    </row>
    <row r="760" spans="1:25" ht="11.25" customHeight="1">
      <c r="B760" s="133" t="s">
        <v>46</v>
      </c>
      <c r="D760" s="86" t="s">
        <v>958</v>
      </c>
      <c r="G760" s="73"/>
      <c r="H760" s="133">
        <f>H759</f>
        <v>5</v>
      </c>
      <c r="I760" s="90"/>
      <c r="M760" s="85"/>
      <c r="P760" s="88"/>
    </row>
    <row r="761" spans="1:25" ht="11.25" customHeight="1">
      <c r="A761" s="199">
        <v>2</v>
      </c>
      <c r="B761" s="199">
        <v>2017</v>
      </c>
      <c r="C761" s="152" t="s">
        <v>129</v>
      </c>
      <c r="D761" s="567" t="s">
        <v>1636</v>
      </c>
      <c r="E761" s="152" t="s">
        <v>81</v>
      </c>
      <c r="F761" s="567">
        <v>42770</v>
      </c>
      <c r="G761" s="116" t="s">
        <v>2205</v>
      </c>
      <c r="H761" s="199">
        <v>5</v>
      </c>
      <c r="I761" s="340" t="s">
        <v>304</v>
      </c>
      <c r="J761" s="340"/>
      <c r="L761" s="340"/>
      <c r="M761" s="85"/>
      <c r="N761" s="372"/>
      <c r="O761" s="372"/>
      <c r="P761" s="372"/>
      <c r="Q761" s="372"/>
      <c r="R761" s="372"/>
      <c r="S761" s="372"/>
      <c r="T761" s="372"/>
      <c r="U761" s="372"/>
      <c r="V761" s="372"/>
      <c r="W761" s="372"/>
      <c r="X761" s="372"/>
      <c r="Y761" s="372"/>
    </row>
    <row r="762" spans="1:25" ht="11.25" customHeight="1">
      <c r="A762" s="199"/>
      <c r="B762" s="199">
        <v>2017</v>
      </c>
      <c r="C762" s="152"/>
      <c r="D762" s="567"/>
      <c r="E762" s="152"/>
      <c r="F762" s="567"/>
      <c r="G762" s="116"/>
      <c r="H762" s="199">
        <v>5</v>
      </c>
      <c r="I762" s="340"/>
      <c r="J762" s="340"/>
      <c r="L762" s="340"/>
      <c r="M762" s="85"/>
      <c r="N762" s="372"/>
      <c r="O762" s="372"/>
      <c r="P762" s="372"/>
      <c r="Q762" s="372"/>
      <c r="R762" s="372"/>
      <c r="S762" s="372"/>
      <c r="T762" s="372"/>
      <c r="U762" s="372"/>
      <c r="V762" s="372"/>
      <c r="W762" s="372"/>
      <c r="X762" s="372"/>
      <c r="Y762" s="372"/>
    </row>
    <row r="763" spans="1:25" ht="11.25" customHeight="1">
      <c r="B763" s="133" t="s">
        <v>46</v>
      </c>
      <c r="D763" s="86" t="s">
        <v>2206</v>
      </c>
      <c r="G763" s="73"/>
      <c r="H763" s="133">
        <f>SUM(H761)</f>
        <v>5</v>
      </c>
      <c r="I763" s="90"/>
      <c r="M763" s="85"/>
    </row>
    <row r="764" spans="1:25" ht="11.25" customHeight="1">
      <c r="A764" s="688">
        <v>10</v>
      </c>
      <c r="B764" s="688">
        <v>2015</v>
      </c>
      <c r="C764" s="649" t="s">
        <v>164</v>
      </c>
      <c r="D764" s="689" t="s">
        <v>191</v>
      </c>
      <c r="E764" s="649" t="s">
        <v>3572</v>
      </c>
      <c r="F764" s="689">
        <v>42295</v>
      </c>
      <c r="G764" s="690" t="s">
        <v>3573</v>
      </c>
      <c r="H764" s="691">
        <v>5</v>
      </c>
      <c r="I764" s="649" t="s">
        <v>769</v>
      </c>
      <c r="K764" s="90" t="s">
        <v>3042</v>
      </c>
      <c r="M764" s="85"/>
      <c r="N764" s="372"/>
      <c r="O764" s="372"/>
      <c r="P764" s="372"/>
      <c r="Q764" s="372"/>
      <c r="R764" s="372"/>
      <c r="S764" s="372"/>
      <c r="T764" s="372"/>
      <c r="U764" s="372"/>
      <c r="V764" s="372"/>
      <c r="W764" s="372"/>
      <c r="X764" s="372"/>
      <c r="Y764" s="372"/>
    </row>
    <row r="765" spans="1:25" ht="11.25" customHeight="1">
      <c r="A765" s="688"/>
      <c r="B765" s="688">
        <v>2015</v>
      </c>
      <c r="C765" s="649"/>
      <c r="D765" s="689"/>
      <c r="E765" s="649"/>
      <c r="F765" s="689"/>
      <c r="G765" s="690"/>
      <c r="H765" s="691">
        <v>5</v>
      </c>
      <c r="I765" s="649"/>
      <c r="M765" s="85"/>
      <c r="N765" s="372"/>
      <c r="O765" s="372"/>
      <c r="P765" s="372"/>
      <c r="Q765" s="372"/>
      <c r="R765" s="372"/>
      <c r="S765" s="372"/>
      <c r="T765" s="372"/>
      <c r="U765" s="372"/>
      <c r="V765" s="372"/>
      <c r="W765" s="372"/>
      <c r="X765" s="372"/>
      <c r="Y765" s="372"/>
    </row>
    <row r="766" spans="1:25" ht="11.25" customHeight="1">
      <c r="A766" s="341">
        <v>6</v>
      </c>
      <c r="B766" s="341">
        <v>2016</v>
      </c>
      <c r="C766" s="269" t="s">
        <v>164</v>
      </c>
      <c r="D766" s="576" t="s">
        <v>191</v>
      </c>
      <c r="E766" s="269" t="s">
        <v>3357</v>
      </c>
      <c r="F766" s="576">
        <v>42533</v>
      </c>
      <c r="G766" s="266" t="s">
        <v>959</v>
      </c>
      <c r="H766" s="341">
        <v>10</v>
      </c>
      <c r="I766" s="372" t="s">
        <v>3043</v>
      </c>
      <c r="J766" s="372"/>
      <c r="L766" s="372"/>
      <c r="M766" s="85"/>
      <c r="N766" s="353"/>
      <c r="O766" s="353"/>
      <c r="P766" s="353"/>
      <c r="Q766" s="372"/>
      <c r="R766" s="372"/>
      <c r="S766" s="372"/>
      <c r="T766" s="372"/>
      <c r="U766" s="372"/>
      <c r="V766" s="372"/>
      <c r="W766" s="372"/>
      <c r="X766" s="372"/>
      <c r="Y766" s="372"/>
    </row>
    <row r="767" spans="1:25" ht="11.25" customHeight="1">
      <c r="A767" s="341">
        <v>6</v>
      </c>
      <c r="B767" s="341">
        <v>2016</v>
      </c>
      <c r="C767" s="269" t="s">
        <v>164</v>
      </c>
      <c r="D767" s="576" t="s">
        <v>191</v>
      </c>
      <c r="E767" s="269" t="s">
        <v>2702</v>
      </c>
      <c r="F767" s="576">
        <v>42540</v>
      </c>
      <c r="G767" s="266" t="s">
        <v>959</v>
      </c>
      <c r="H767" s="341">
        <v>5</v>
      </c>
      <c r="I767" s="372" t="s">
        <v>3044</v>
      </c>
      <c r="J767" s="372"/>
      <c r="L767" s="372"/>
      <c r="M767" s="85"/>
      <c r="N767" s="353"/>
      <c r="O767" s="340"/>
      <c r="P767" s="340"/>
      <c r="Q767" s="372"/>
      <c r="R767" s="372"/>
      <c r="S767" s="372"/>
      <c r="T767" s="372"/>
      <c r="U767" s="372"/>
      <c r="V767" s="372"/>
      <c r="W767" s="372"/>
      <c r="X767" s="372"/>
      <c r="Y767" s="372"/>
    </row>
    <row r="768" spans="1:25" ht="11.25" customHeight="1">
      <c r="A768" s="341"/>
      <c r="B768" s="341">
        <v>2016</v>
      </c>
      <c r="C768" s="269"/>
      <c r="D768" s="576"/>
      <c r="E768" s="269"/>
      <c r="F768" s="576"/>
      <c r="G768" s="266"/>
      <c r="H768" s="341">
        <f>SUM(H766:H767)</f>
        <v>15</v>
      </c>
      <c r="I768" s="372"/>
      <c r="J768" s="372"/>
      <c r="L768" s="372"/>
      <c r="M768" s="85"/>
      <c r="N768" s="353"/>
      <c r="O768" s="340"/>
      <c r="P768" s="340"/>
      <c r="Q768" s="372"/>
      <c r="R768" s="372"/>
      <c r="S768" s="372"/>
      <c r="T768" s="372"/>
      <c r="U768" s="372"/>
      <c r="V768" s="372"/>
      <c r="W768" s="372"/>
      <c r="X768" s="372"/>
      <c r="Y768" s="372"/>
    </row>
    <row r="769" spans="1:25" ht="11.25" customHeight="1">
      <c r="A769" s="199">
        <v>3</v>
      </c>
      <c r="B769" s="565">
        <v>2017</v>
      </c>
      <c r="C769" s="152" t="s">
        <v>164</v>
      </c>
      <c r="D769" s="152" t="s">
        <v>191</v>
      </c>
      <c r="E769" s="566" t="s">
        <v>3323</v>
      </c>
      <c r="F769" s="567">
        <v>42799</v>
      </c>
      <c r="G769" s="568" t="s">
        <v>2207</v>
      </c>
      <c r="H769" s="199">
        <v>10</v>
      </c>
      <c r="I769" s="340" t="s">
        <v>2208</v>
      </c>
      <c r="J769" s="340"/>
      <c r="K769" s="340"/>
      <c r="L769" s="340"/>
      <c r="M769" s="118"/>
      <c r="N769" s="188"/>
      <c r="O769" s="340"/>
      <c r="P769" s="340"/>
      <c r="Q769" s="372"/>
      <c r="R769" s="372"/>
      <c r="S769" s="372"/>
      <c r="T769" s="372"/>
      <c r="U769" s="372"/>
      <c r="V769" s="372"/>
      <c r="W769" s="372"/>
      <c r="X769" s="372"/>
      <c r="Y769" s="372"/>
    </row>
    <row r="770" spans="1:25" ht="11.25" customHeight="1">
      <c r="A770" s="199"/>
      <c r="B770" s="565">
        <v>2017</v>
      </c>
      <c r="C770" s="152"/>
      <c r="D770" s="152"/>
      <c r="E770" s="566"/>
      <c r="F770" s="567"/>
      <c r="G770" s="568"/>
      <c r="H770" s="199">
        <f>SUM(H769)</f>
        <v>10</v>
      </c>
      <c r="I770" s="340"/>
      <c r="J770" s="340"/>
      <c r="K770" s="340"/>
      <c r="L770" s="340"/>
      <c r="M770" s="118"/>
      <c r="N770" s="188"/>
      <c r="O770" s="340"/>
      <c r="P770" s="340"/>
      <c r="Q770" s="372"/>
      <c r="R770" s="372"/>
      <c r="S770" s="372"/>
      <c r="T770" s="372"/>
      <c r="U770" s="372"/>
      <c r="V770" s="372"/>
      <c r="W770" s="372"/>
      <c r="X770" s="372"/>
      <c r="Y770" s="372"/>
    </row>
    <row r="771" spans="1:25" ht="11.25" customHeight="1">
      <c r="B771" s="84" t="s">
        <v>46</v>
      </c>
      <c r="D771" s="88" t="s">
        <v>962</v>
      </c>
      <c r="E771" s="574"/>
      <c r="G771" s="575"/>
      <c r="H771" s="133">
        <f>H765+H768+H770</f>
        <v>30</v>
      </c>
      <c r="I771" s="90"/>
      <c r="M771" s="85"/>
    </row>
    <row r="772" spans="1:25" ht="11.25" customHeight="1">
      <c r="A772" s="341">
        <v>3</v>
      </c>
      <c r="B772" s="341">
        <v>2016</v>
      </c>
      <c r="C772" s="269" t="s">
        <v>91</v>
      </c>
      <c r="D772" s="269" t="s">
        <v>966</v>
      </c>
      <c r="E772" s="269" t="s">
        <v>3323</v>
      </c>
      <c r="F772" s="576">
        <v>42435</v>
      </c>
      <c r="G772" s="266" t="s">
        <v>3045</v>
      </c>
      <c r="H772" s="277">
        <v>10</v>
      </c>
      <c r="I772" s="372" t="s">
        <v>1386</v>
      </c>
      <c r="J772" s="372"/>
      <c r="L772" s="372"/>
      <c r="M772" s="85"/>
      <c r="N772" s="188"/>
      <c r="O772" s="410"/>
      <c r="P772" s="410"/>
      <c r="Q772" s="372"/>
      <c r="R772" s="372"/>
      <c r="S772" s="372"/>
      <c r="T772" s="372"/>
      <c r="U772" s="372"/>
      <c r="V772" s="372"/>
      <c r="W772" s="372"/>
      <c r="X772" s="372"/>
      <c r="Y772" s="372"/>
    </row>
    <row r="773" spans="1:25" ht="11.25" customHeight="1">
      <c r="A773" s="341">
        <v>6</v>
      </c>
      <c r="B773" s="341">
        <v>2016</v>
      </c>
      <c r="C773" s="269" t="s">
        <v>91</v>
      </c>
      <c r="D773" s="576" t="s">
        <v>966</v>
      </c>
      <c r="E773" s="269" t="s">
        <v>3357</v>
      </c>
      <c r="F773" s="576">
        <v>42533</v>
      </c>
      <c r="G773" s="266" t="s">
        <v>3046</v>
      </c>
      <c r="H773" s="341">
        <v>3</v>
      </c>
      <c r="I773" s="372" t="s">
        <v>3047</v>
      </c>
      <c r="J773" s="372"/>
      <c r="L773" s="372"/>
      <c r="M773" s="85"/>
      <c r="N773" s="188"/>
      <c r="O773" s="372"/>
      <c r="P773" s="372"/>
      <c r="Q773" s="372"/>
      <c r="R773" s="372"/>
      <c r="S773" s="372"/>
      <c r="T773" s="372"/>
      <c r="U773" s="372"/>
      <c r="V773" s="372"/>
      <c r="W773" s="372"/>
      <c r="X773" s="372"/>
      <c r="Y773" s="372"/>
    </row>
    <row r="774" spans="1:25" ht="11.25" customHeight="1">
      <c r="A774" s="341">
        <v>10</v>
      </c>
      <c r="B774" s="613">
        <v>2016</v>
      </c>
      <c r="C774" s="269" t="s">
        <v>91</v>
      </c>
      <c r="D774" s="269" t="s">
        <v>966</v>
      </c>
      <c r="E774" s="576" t="s">
        <v>3362</v>
      </c>
      <c r="F774" s="576">
        <v>42652</v>
      </c>
      <c r="G774" s="614" t="s">
        <v>3048</v>
      </c>
      <c r="H774" s="341">
        <v>10</v>
      </c>
      <c r="I774" s="372" t="s">
        <v>2412</v>
      </c>
      <c r="J774" s="372"/>
      <c r="L774" s="372"/>
      <c r="M774" s="785"/>
      <c r="N774" s="353"/>
      <c r="O774" s="372"/>
      <c r="P774" s="372"/>
      <c r="Q774" s="372"/>
      <c r="R774" s="372"/>
      <c r="S774" s="372"/>
      <c r="T774" s="372"/>
      <c r="U774" s="372"/>
      <c r="V774" s="372"/>
      <c r="W774" s="372"/>
      <c r="X774" s="372"/>
      <c r="Y774" s="372"/>
    </row>
    <row r="775" spans="1:25" ht="11.25" customHeight="1">
      <c r="A775" s="341">
        <v>10</v>
      </c>
      <c r="B775" s="613">
        <v>2016</v>
      </c>
      <c r="C775" s="269" t="s">
        <v>91</v>
      </c>
      <c r="D775" s="269" t="s">
        <v>966</v>
      </c>
      <c r="E775" s="576" t="s">
        <v>3362</v>
      </c>
      <c r="F775" s="576">
        <v>42652</v>
      </c>
      <c r="G775" s="614" t="s">
        <v>3049</v>
      </c>
      <c r="H775" s="341">
        <v>10</v>
      </c>
      <c r="I775" s="372" t="s">
        <v>2996</v>
      </c>
      <c r="J775" s="372"/>
      <c r="L775" s="372"/>
      <c r="M775" s="268"/>
      <c r="N775" s="197"/>
      <c r="O775" s="372"/>
      <c r="P775" s="372"/>
      <c r="Q775" s="372"/>
      <c r="R775" s="372"/>
      <c r="S775" s="372"/>
      <c r="T775" s="372"/>
      <c r="U775" s="372"/>
      <c r="V775" s="372"/>
      <c r="W775" s="372"/>
      <c r="X775" s="372"/>
      <c r="Y775" s="372"/>
    </row>
    <row r="776" spans="1:25" ht="11.25" customHeight="1">
      <c r="A776" s="341">
        <v>10</v>
      </c>
      <c r="B776" s="613">
        <v>2016</v>
      </c>
      <c r="C776" s="269" t="s">
        <v>91</v>
      </c>
      <c r="D776" s="269" t="s">
        <v>966</v>
      </c>
      <c r="E776" s="576" t="s">
        <v>3362</v>
      </c>
      <c r="F776" s="576">
        <v>42652</v>
      </c>
      <c r="G776" s="614" t="s">
        <v>3050</v>
      </c>
      <c r="H776" s="341">
        <v>7</v>
      </c>
      <c r="I776" s="372" t="s">
        <v>2999</v>
      </c>
      <c r="J776" s="372"/>
      <c r="L776" s="372"/>
      <c r="M776" s="268"/>
      <c r="N776" s="372"/>
      <c r="O776" s="372"/>
      <c r="P776" s="372"/>
      <c r="Q776" s="372"/>
      <c r="R776" s="372"/>
      <c r="S776" s="372"/>
      <c r="T776" s="372"/>
      <c r="U776" s="372"/>
      <c r="V776" s="372"/>
      <c r="W776" s="372"/>
      <c r="X776" s="372"/>
      <c r="Y776" s="372"/>
    </row>
    <row r="777" spans="1:25" ht="11.25" customHeight="1">
      <c r="A777" s="341">
        <v>10</v>
      </c>
      <c r="B777" s="613">
        <v>2016</v>
      </c>
      <c r="C777" s="269" t="s">
        <v>91</v>
      </c>
      <c r="D777" s="269" t="s">
        <v>966</v>
      </c>
      <c r="E777" s="576" t="s">
        <v>819</v>
      </c>
      <c r="F777" s="576">
        <v>42666</v>
      </c>
      <c r="G777" s="614" t="s">
        <v>3045</v>
      </c>
      <c r="H777" s="341">
        <v>5</v>
      </c>
      <c r="I777" s="372" t="s">
        <v>342</v>
      </c>
      <c r="J777" s="372"/>
      <c r="K777" s="90" t="s">
        <v>2978</v>
      </c>
      <c r="L777" s="372"/>
      <c r="M777" s="85"/>
      <c r="N777" s="197"/>
      <c r="O777" s="372"/>
      <c r="P777" s="372"/>
      <c r="Q777" s="372"/>
      <c r="R777" s="372"/>
      <c r="S777" s="197"/>
      <c r="T777" s="197"/>
      <c r="U777" s="197"/>
      <c r="V777" s="197"/>
      <c r="W777" s="197"/>
      <c r="X777" s="197"/>
      <c r="Y777" s="197"/>
    </row>
    <row r="778" spans="1:25" ht="11.25" customHeight="1">
      <c r="A778" s="341"/>
      <c r="B778" s="613">
        <v>2016</v>
      </c>
      <c r="C778" s="269"/>
      <c r="D778" s="269"/>
      <c r="E778" s="576"/>
      <c r="F778" s="576"/>
      <c r="G778" s="614"/>
      <c r="H778" s="341">
        <f>SUM(H772:H777)</f>
        <v>45</v>
      </c>
      <c r="I778" s="372"/>
      <c r="J778" s="372"/>
      <c r="L778" s="372"/>
      <c r="M778" s="85"/>
      <c r="N778" s="197"/>
      <c r="O778" s="372"/>
      <c r="P778" s="372"/>
      <c r="Q778" s="372"/>
      <c r="R778" s="372"/>
      <c r="S778" s="197"/>
      <c r="T778" s="197"/>
      <c r="U778" s="197"/>
      <c r="V778" s="197"/>
      <c r="W778" s="197"/>
      <c r="X778" s="197"/>
      <c r="Y778" s="197"/>
    </row>
    <row r="779" spans="1:25" ht="11.25" customHeight="1">
      <c r="A779" s="199">
        <v>9</v>
      </c>
      <c r="B779" s="199">
        <v>2017</v>
      </c>
      <c r="C779" s="152" t="s">
        <v>91</v>
      </c>
      <c r="D779" s="583" t="s">
        <v>966</v>
      </c>
      <c r="E779" s="116" t="s">
        <v>3362</v>
      </c>
      <c r="F779" s="567">
        <v>42988</v>
      </c>
      <c r="G779" s="152" t="s">
        <v>2213</v>
      </c>
      <c r="H779" s="199">
        <v>7</v>
      </c>
      <c r="I779" s="340" t="s">
        <v>2214</v>
      </c>
      <c r="J779" s="340"/>
      <c r="M779" s="783"/>
      <c r="O779" s="372"/>
      <c r="P779" s="372"/>
      <c r="Q779" s="372"/>
      <c r="R779" s="372"/>
      <c r="S779" s="372"/>
      <c r="T779" s="372"/>
      <c r="U779" s="372"/>
      <c r="V779" s="372"/>
      <c r="W779" s="372"/>
      <c r="X779" s="372"/>
      <c r="Y779" s="372"/>
    </row>
    <row r="780" spans="1:25" ht="11.25" customHeight="1">
      <c r="A780" s="199">
        <v>9</v>
      </c>
      <c r="B780" s="199">
        <v>2017</v>
      </c>
      <c r="C780" s="152" t="s">
        <v>91</v>
      </c>
      <c r="D780" s="583" t="s">
        <v>966</v>
      </c>
      <c r="E780" s="116" t="s">
        <v>3362</v>
      </c>
      <c r="F780" s="567">
        <v>42988</v>
      </c>
      <c r="G780" s="152" t="s">
        <v>2215</v>
      </c>
      <c r="H780" s="199">
        <v>3</v>
      </c>
      <c r="I780" s="340" t="s">
        <v>2216</v>
      </c>
      <c r="J780" s="340"/>
      <c r="M780" s="783"/>
      <c r="O780" s="372"/>
      <c r="P780" s="372"/>
      <c r="Q780" s="372"/>
      <c r="R780" s="372"/>
      <c r="S780" s="372"/>
      <c r="T780" s="372"/>
      <c r="U780" s="372"/>
      <c r="V780" s="372"/>
      <c r="W780" s="372"/>
      <c r="X780" s="372"/>
      <c r="Y780" s="372"/>
    </row>
    <row r="781" spans="1:25" ht="11.25" customHeight="1">
      <c r="A781" s="199">
        <v>9</v>
      </c>
      <c r="B781" s="199">
        <v>2017</v>
      </c>
      <c r="C781" s="152" t="s">
        <v>91</v>
      </c>
      <c r="D781" s="583" t="s">
        <v>966</v>
      </c>
      <c r="E781" s="116" t="s">
        <v>3362</v>
      </c>
      <c r="F781" s="567">
        <v>42988</v>
      </c>
      <c r="G781" s="152" t="s">
        <v>2217</v>
      </c>
      <c r="H781" s="199">
        <v>3</v>
      </c>
      <c r="I781" s="340" t="s">
        <v>2218</v>
      </c>
      <c r="J781" s="340"/>
      <c r="M781" s="783"/>
      <c r="Q781" s="372"/>
      <c r="R781" s="372"/>
      <c r="S781" s="372"/>
      <c r="T781" s="372"/>
      <c r="U781" s="372"/>
      <c r="V781" s="372"/>
      <c r="W781" s="372"/>
      <c r="X781" s="372"/>
      <c r="Y781" s="372"/>
    </row>
    <row r="782" spans="1:25" ht="11.25" customHeight="1">
      <c r="A782" s="199">
        <v>9</v>
      </c>
      <c r="B782" s="199">
        <v>2017</v>
      </c>
      <c r="C782" s="152" t="s">
        <v>91</v>
      </c>
      <c r="D782" s="583" t="s">
        <v>966</v>
      </c>
      <c r="E782" s="116" t="s">
        <v>3362</v>
      </c>
      <c r="F782" s="567">
        <v>42988</v>
      </c>
      <c r="G782" s="152" t="s">
        <v>2219</v>
      </c>
      <c r="H782" s="199">
        <v>10</v>
      </c>
      <c r="I782" s="340" t="s">
        <v>2220</v>
      </c>
      <c r="J782" s="340"/>
      <c r="M782" s="783"/>
      <c r="O782" s="698"/>
      <c r="P782" s="698"/>
      <c r="Q782" s="372"/>
      <c r="R782" s="372"/>
      <c r="S782" s="372"/>
      <c r="T782" s="372"/>
      <c r="U782" s="372"/>
      <c r="V782" s="372"/>
      <c r="W782" s="372"/>
      <c r="X782" s="372"/>
      <c r="Y782" s="372"/>
    </row>
    <row r="783" spans="1:25" ht="11.25" customHeight="1">
      <c r="A783" s="199">
        <v>3</v>
      </c>
      <c r="B783" s="565">
        <v>2017</v>
      </c>
      <c r="C783" s="152" t="s">
        <v>91</v>
      </c>
      <c r="D783" s="152" t="s">
        <v>966</v>
      </c>
      <c r="E783" s="566" t="s">
        <v>3323</v>
      </c>
      <c r="F783" s="567">
        <v>42799</v>
      </c>
      <c r="G783" s="568" t="s">
        <v>2221</v>
      </c>
      <c r="H783" s="199">
        <v>3</v>
      </c>
      <c r="I783" s="340" t="s">
        <v>361</v>
      </c>
      <c r="J783" s="340"/>
      <c r="K783" s="340"/>
      <c r="L783" s="340"/>
      <c r="M783" s="118"/>
      <c r="N783" s="197"/>
      <c r="O783" s="372"/>
      <c r="P783" s="372"/>
      <c r="Q783" s="372"/>
      <c r="R783" s="372"/>
    </row>
    <row r="784" spans="1:25" ht="11.25" customHeight="1">
      <c r="A784" s="199">
        <v>3</v>
      </c>
      <c r="B784" s="565">
        <v>2017</v>
      </c>
      <c r="C784" s="152" t="s">
        <v>91</v>
      </c>
      <c r="D784" s="152" t="s">
        <v>966</v>
      </c>
      <c r="E784" s="566" t="s">
        <v>3323</v>
      </c>
      <c r="F784" s="567">
        <v>42799</v>
      </c>
      <c r="G784" s="568" t="s">
        <v>2222</v>
      </c>
      <c r="H784" s="199">
        <v>7</v>
      </c>
      <c r="I784" s="340" t="s">
        <v>224</v>
      </c>
      <c r="J784" s="340"/>
      <c r="K784" s="340"/>
      <c r="L784" s="340"/>
      <c r="M784" s="118"/>
      <c r="N784" s="353"/>
      <c r="O784" s="372"/>
      <c r="P784" s="372"/>
      <c r="Q784" s="372"/>
      <c r="R784" s="372"/>
      <c r="S784" s="115"/>
      <c r="T784" s="115"/>
      <c r="U784" s="115"/>
      <c r="V784" s="115"/>
      <c r="W784" s="115"/>
      <c r="X784" s="115"/>
      <c r="Y784" s="115"/>
    </row>
    <row r="785" spans="1:25" ht="11.25" customHeight="1">
      <c r="A785" s="199">
        <v>3</v>
      </c>
      <c r="B785" s="565">
        <v>2017</v>
      </c>
      <c r="C785" s="152" t="s">
        <v>91</v>
      </c>
      <c r="D785" s="152" t="s">
        <v>966</v>
      </c>
      <c r="E785" s="566" t="s">
        <v>3323</v>
      </c>
      <c r="F785" s="567">
        <v>42799</v>
      </c>
      <c r="G785" s="568" t="s">
        <v>2223</v>
      </c>
      <c r="H785" s="199">
        <v>7</v>
      </c>
      <c r="I785" s="340" t="s">
        <v>485</v>
      </c>
      <c r="J785" s="340"/>
      <c r="K785" s="340"/>
      <c r="L785" s="340"/>
      <c r="M785" s="118"/>
      <c r="N785" s="197"/>
      <c r="O785" s="372"/>
      <c r="P785" s="372"/>
      <c r="Q785" s="372"/>
      <c r="R785" s="372"/>
      <c r="S785" s="372"/>
      <c r="T785" s="372"/>
      <c r="U785" s="372"/>
      <c r="V785" s="372"/>
      <c r="W785" s="372"/>
      <c r="X785" s="372"/>
      <c r="Y785" s="372"/>
    </row>
    <row r="786" spans="1:25" ht="11.25" customHeight="1">
      <c r="A786" s="199"/>
      <c r="B786" s="565">
        <v>2017</v>
      </c>
      <c r="C786" s="152"/>
      <c r="D786" s="152"/>
      <c r="E786" s="566"/>
      <c r="F786" s="567"/>
      <c r="G786" s="568"/>
      <c r="H786" s="199">
        <f>SUM(H779:H785)</f>
        <v>40</v>
      </c>
      <c r="I786" s="340"/>
      <c r="J786" s="340"/>
      <c r="K786" s="340"/>
      <c r="L786" s="340"/>
      <c r="M786" s="118"/>
      <c r="N786" s="197"/>
      <c r="O786" s="372"/>
      <c r="P786" s="372"/>
      <c r="Q786" s="372"/>
      <c r="R786" s="372"/>
      <c r="S786" s="372"/>
      <c r="T786" s="372"/>
      <c r="U786" s="372"/>
      <c r="V786" s="372"/>
      <c r="W786" s="372"/>
      <c r="X786" s="372"/>
      <c r="Y786" s="372"/>
    </row>
    <row r="787" spans="1:25" ht="11.25" customHeight="1">
      <c r="B787" s="84" t="s">
        <v>46</v>
      </c>
      <c r="D787" s="88" t="s">
        <v>1005</v>
      </c>
      <c r="E787" s="574"/>
      <c r="G787" s="575"/>
      <c r="H787" s="133">
        <f>H778+H786</f>
        <v>85</v>
      </c>
      <c r="I787" s="90"/>
      <c r="M787" s="85"/>
    </row>
    <row r="788" spans="1:25" ht="11.25" customHeight="1">
      <c r="A788" s="687">
        <v>3</v>
      </c>
      <c r="B788" s="688">
        <v>2015</v>
      </c>
      <c r="C788" s="649" t="s">
        <v>164</v>
      </c>
      <c r="D788" s="689" t="s">
        <v>1637</v>
      </c>
      <c r="E788" s="649" t="s">
        <v>3323</v>
      </c>
      <c r="F788" s="689">
        <v>42064</v>
      </c>
      <c r="G788" s="690" t="s">
        <v>3574</v>
      </c>
      <c r="H788" s="691">
        <v>7</v>
      </c>
      <c r="I788" s="649" t="s">
        <v>849</v>
      </c>
      <c r="M788" s="268"/>
      <c r="N788" s="372"/>
      <c r="O788" s="372"/>
      <c r="P788" s="372"/>
      <c r="Q788" s="372"/>
      <c r="R788" s="372"/>
      <c r="S788" s="115"/>
      <c r="T788" s="115"/>
      <c r="U788" s="115"/>
      <c r="V788" s="115"/>
      <c r="W788" s="115"/>
      <c r="X788" s="115"/>
      <c r="Y788" s="115"/>
    </row>
    <row r="789" spans="1:25" ht="11.25" customHeight="1">
      <c r="A789" s="687"/>
      <c r="B789" s="688">
        <v>2015</v>
      </c>
      <c r="C789" s="649"/>
      <c r="D789" s="689"/>
      <c r="E789" s="649"/>
      <c r="F789" s="689"/>
      <c r="G789" s="690"/>
      <c r="H789" s="691">
        <f>SUM(H788)</f>
        <v>7</v>
      </c>
      <c r="I789" s="649"/>
      <c r="M789" s="268"/>
      <c r="N789" s="372"/>
      <c r="O789" s="372"/>
      <c r="P789" s="372"/>
      <c r="Q789" s="372"/>
      <c r="R789" s="372"/>
      <c r="S789" s="115"/>
      <c r="T789" s="115"/>
      <c r="U789" s="115"/>
      <c r="V789" s="115"/>
      <c r="W789" s="115"/>
      <c r="X789" s="115"/>
      <c r="Y789" s="115"/>
    </row>
    <row r="790" spans="1:25" ht="11.25" customHeight="1">
      <c r="A790" s="613">
        <v>3</v>
      </c>
      <c r="B790" s="341">
        <v>2016</v>
      </c>
      <c r="C790" s="269" t="s">
        <v>164</v>
      </c>
      <c r="D790" s="576" t="s">
        <v>1637</v>
      </c>
      <c r="E790" s="269" t="s">
        <v>68</v>
      </c>
      <c r="F790" s="576">
        <v>42448</v>
      </c>
      <c r="G790" s="266" t="s">
        <v>3055</v>
      </c>
      <c r="H790" s="277">
        <v>5</v>
      </c>
      <c r="I790" s="269" t="s">
        <v>352</v>
      </c>
      <c r="J790" s="372"/>
      <c r="L790" s="372"/>
      <c r="M790" s="785"/>
      <c r="N790" s="197"/>
      <c r="O790" s="372"/>
      <c r="P790" s="372"/>
      <c r="Q790" s="372"/>
      <c r="R790" s="372"/>
      <c r="S790" s="115"/>
      <c r="T790" s="115"/>
      <c r="U790" s="115"/>
      <c r="V790" s="115"/>
      <c r="W790" s="115"/>
      <c r="X790" s="115"/>
      <c r="Y790" s="115"/>
    </row>
    <row r="791" spans="1:25" ht="11.25" customHeight="1">
      <c r="A791" s="613">
        <v>3</v>
      </c>
      <c r="B791" s="341">
        <v>2016</v>
      </c>
      <c r="C791" s="269" t="s">
        <v>164</v>
      </c>
      <c r="D791" s="576" t="s">
        <v>1637</v>
      </c>
      <c r="E791" s="269" t="s">
        <v>68</v>
      </c>
      <c r="F791" s="576">
        <v>42448</v>
      </c>
      <c r="G791" s="266" t="s">
        <v>3056</v>
      </c>
      <c r="H791" s="277">
        <v>5</v>
      </c>
      <c r="I791" s="269" t="s">
        <v>354</v>
      </c>
      <c r="J791" s="372"/>
      <c r="L791" s="372"/>
      <c r="M791" s="268"/>
      <c r="N791" s="472"/>
      <c r="O791" s="372"/>
      <c r="P791" s="372"/>
      <c r="Q791" s="372"/>
      <c r="R791" s="372"/>
      <c r="S791" s="353"/>
      <c r="T791" s="353"/>
      <c r="U791" s="353"/>
      <c r="V791" s="353"/>
      <c r="W791" s="353"/>
      <c r="X791" s="353"/>
      <c r="Y791" s="353"/>
    </row>
    <row r="792" spans="1:25" ht="11.25" customHeight="1">
      <c r="A792" s="341">
        <v>6</v>
      </c>
      <c r="B792" s="341">
        <v>2016</v>
      </c>
      <c r="C792" s="269" t="s">
        <v>164</v>
      </c>
      <c r="D792" s="576" t="s">
        <v>1637</v>
      </c>
      <c r="E792" s="269" t="s">
        <v>3357</v>
      </c>
      <c r="F792" s="576">
        <v>42533</v>
      </c>
      <c r="G792" s="266" t="s">
        <v>3055</v>
      </c>
      <c r="H792" s="341">
        <v>3</v>
      </c>
      <c r="I792" s="372" t="s">
        <v>3057</v>
      </c>
      <c r="J792" s="372"/>
      <c r="L792" s="372"/>
      <c r="M792" s="85"/>
      <c r="N792" s="372"/>
      <c r="O792" s="372"/>
      <c r="P792" s="372"/>
      <c r="Q792" s="115"/>
      <c r="R792" s="115"/>
      <c r="S792" s="353"/>
      <c r="T792" s="353"/>
      <c r="U792" s="353"/>
      <c r="V792" s="353"/>
      <c r="W792" s="353"/>
      <c r="X792" s="353"/>
      <c r="Y792" s="353"/>
    </row>
    <row r="793" spans="1:25" ht="11.25" customHeight="1">
      <c r="A793" s="341"/>
      <c r="B793" s="341">
        <v>2016</v>
      </c>
      <c r="C793" s="269"/>
      <c r="D793" s="576"/>
      <c r="E793" s="269"/>
      <c r="F793" s="576"/>
      <c r="G793" s="266"/>
      <c r="H793" s="341">
        <f>SUM(H790:H792)</f>
        <v>13</v>
      </c>
      <c r="I793" s="372"/>
      <c r="J793" s="372"/>
      <c r="L793" s="372"/>
      <c r="M793" s="85"/>
      <c r="N793" s="372"/>
      <c r="O793" s="372"/>
      <c r="P793" s="372"/>
      <c r="Q793" s="115"/>
      <c r="R793" s="115"/>
      <c r="S793" s="353"/>
      <c r="T793" s="353"/>
      <c r="U793" s="353"/>
      <c r="V793" s="353"/>
      <c r="W793" s="353"/>
      <c r="X793" s="353"/>
      <c r="Y793" s="353"/>
    </row>
    <row r="794" spans="1:25" ht="11.25" customHeight="1">
      <c r="B794" s="133" t="s">
        <v>46</v>
      </c>
      <c r="D794" s="86" t="s">
        <v>3058</v>
      </c>
      <c r="G794" s="73"/>
      <c r="H794" s="133">
        <f>H789+H793</f>
        <v>20</v>
      </c>
      <c r="I794" s="90"/>
      <c r="M794" s="85"/>
    </row>
    <row r="795" spans="1:25" ht="11.25" customHeight="1">
      <c r="A795" s="613">
        <v>2</v>
      </c>
      <c r="B795" s="341">
        <v>2016</v>
      </c>
      <c r="C795" s="269" t="s">
        <v>164</v>
      </c>
      <c r="D795" s="576" t="s">
        <v>125</v>
      </c>
      <c r="E795" s="269" t="s">
        <v>81</v>
      </c>
      <c r="F795" s="576">
        <v>42406</v>
      </c>
      <c r="G795" s="266" t="s">
        <v>3575</v>
      </c>
      <c r="H795" s="277">
        <v>10</v>
      </c>
      <c r="I795" s="269" t="s">
        <v>354</v>
      </c>
      <c r="J795" s="372"/>
      <c r="K795" s="782" t="s">
        <v>3395</v>
      </c>
      <c r="L795" s="372"/>
      <c r="M795" s="268"/>
      <c r="N795" s="372"/>
      <c r="O795" s="372"/>
      <c r="P795" s="372"/>
      <c r="Q795" s="353"/>
      <c r="R795" s="353"/>
      <c r="S795" s="197"/>
      <c r="T795" s="197"/>
      <c r="U795" s="197"/>
      <c r="V795" s="197"/>
      <c r="W795" s="197"/>
      <c r="X795" s="197"/>
      <c r="Y795" s="197"/>
    </row>
    <row r="796" spans="1:25" ht="11.25" customHeight="1">
      <c r="A796" s="613">
        <v>11</v>
      </c>
      <c r="B796" s="341">
        <v>2016</v>
      </c>
      <c r="C796" s="269" t="s">
        <v>164</v>
      </c>
      <c r="D796" s="576" t="s">
        <v>125</v>
      </c>
      <c r="E796" s="269" t="s">
        <v>500</v>
      </c>
      <c r="F796" s="576">
        <v>42686</v>
      </c>
      <c r="G796" s="266" t="s">
        <v>3576</v>
      </c>
      <c r="H796" s="277">
        <v>5</v>
      </c>
      <c r="I796" s="269" t="s">
        <v>352</v>
      </c>
      <c r="J796" s="372"/>
      <c r="L796" s="372"/>
      <c r="M796" s="268"/>
      <c r="N796" s="197"/>
      <c r="O796" s="372"/>
      <c r="P796" s="372"/>
      <c r="Q796" s="197"/>
      <c r="R796" s="197"/>
      <c r="S796" s="197"/>
      <c r="T796" s="197"/>
      <c r="U796" s="197"/>
      <c r="V796" s="197"/>
      <c r="W796" s="197"/>
      <c r="X796" s="197"/>
      <c r="Y796" s="197"/>
    </row>
    <row r="797" spans="1:25" ht="11.25" customHeight="1">
      <c r="A797" s="613"/>
      <c r="B797" s="341">
        <v>2016</v>
      </c>
      <c r="C797" s="269"/>
      <c r="D797" s="576"/>
      <c r="E797" s="269"/>
      <c r="F797" s="576"/>
      <c r="G797" s="266"/>
      <c r="H797" s="277">
        <f>SUM(H795:H796)</f>
        <v>15</v>
      </c>
      <c r="I797" s="269"/>
      <c r="J797" s="372"/>
      <c r="L797" s="372"/>
      <c r="M797" s="268"/>
      <c r="N797" s="197"/>
      <c r="O797" s="372"/>
      <c r="P797" s="372"/>
      <c r="Q797" s="197"/>
      <c r="R797" s="197"/>
      <c r="S797" s="197"/>
      <c r="T797" s="197"/>
      <c r="U797" s="197"/>
      <c r="V797" s="197"/>
      <c r="W797" s="197"/>
      <c r="X797" s="197"/>
      <c r="Y797" s="197"/>
    </row>
    <row r="798" spans="1:25" ht="11.25" customHeight="1">
      <c r="A798" s="199">
        <v>9</v>
      </c>
      <c r="B798" s="199">
        <v>2017</v>
      </c>
      <c r="C798" s="152" t="s">
        <v>164</v>
      </c>
      <c r="D798" s="583" t="s">
        <v>125</v>
      </c>
      <c r="E798" s="116" t="s">
        <v>3362</v>
      </c>
      <c r="F798" s="567">
        <v>42988</v>
      </c>
      <c r="G798" s="152" t="s">
        <v>3577</v>
      </c>
      <c r="H798" s="199">
        <v>3</v>
      </c>
      <c r="I798" s="340" t="s">
        <v>3087</v>
      </c>
      <c r="J798" s="340"/>
      <c r="M798" s="783"/>
      <c r="O798" s="372"/>
      <c r="P798" s="372"/>
      <c r="Q798" s="115"/>
      <c r="R798" s="115"/>
      <c r="S798" s="197"/>
      <c r="T798" s="197"/>
      <c r="U798" s="197"/>
      <c r="V798" s="197"/>
      <c r="W798" s="197"/>
      <c r="X798" s="197"/>
      <c r="Y798" s="197"/>
    </row>
    <row r="799" spans="1:25" ht="11.25" customHeight="1">
      <c r="A799" s="199">
        <v>9</v>
      </c>
      <c r="B799" s="199">
        <v>2017</v>
      </c>
      <c r="C799" s="152" t="s">
        <v>164</v>
      </c>
      <c r="D799" s="583" t="s">
        <v>125</v>
      </c>
      <c r="E799" s="116" t="s">
        <v>3362</v>
      </c>
      <c r="F799" s="567">
        <v>42988</v>
      </c>
      <c r="G799" s="152" t="s">
        <v>3578</v>
      </c>
      <c r="H799" s="199">
        <v>10</v>
      </c>
      <c r="I799" s="340" t="s">
        <v>3185</v>
      </c>
      <c r="J799" s="340"/>
      <c r="M799" s="783"/>
      <c r="O799" s="372"/>
      <c r="P799" s="372"/>
      <c r="Q799" s="353"/>
      <c r="R799" s="353"/>
      <c r="S799" s="197"/>
      <c r="T799" s="197"/>
      <c r="U799" s="197"/>
      <c r="V799" s="197"/>
      <c r="W799" s="197"/>
      <c r="X799" s="197"/>
      <c r="Y799" s="197"/>
    </row>
    <row r="800" spans="1:25" ht="11.25" customHeight="1">
      <c r="A800" s="565">
        <v>2</v>
      </c>
      <c r="B800" s="199">
        <v>2017</v>
      </c>
      <c r="C800" s="152" t="s">
        <v>164</v>
      </c>
      <c r="D800" s="567" t="s">
        <v>125</v>
      </c>
      <c r="E800" s="152" t="s">
        <v>81</v>
      </c>
      <c r="F800" s="567">
        <v>42770</v>
      </c>
      <c r="G800" s="116" t="s">
        <v>3579</v>
      </c>
      <c r="H800" s="469">
        <v>5</v>
      </c>
      <c r="I800" s="152" t="s">
        <v>352</v>
      </c>
      <c r="J800" s="340"/>
      <c r="L800" s="340"/>
      <c r="M800" s="85"/>
      <c r="N800" s="340"/>
      <c r="O800" s="372"/>
      <c r="P800" s="372"/>
      <c r="Q800" s="197"/>
      <c r="R800" s="197"/>
      <c r="S800" s="197"/>
      <c r="T800" s="197"/>
      <c r="U800" s="197"/>
      <c r="V800" s="197"/>
      <c r="W800" s="197"/>
      <c r="X800" s="197"/>
      <c r="Y800" s="197"/>
    </row>
    <row r="801" spans="1:25" ht="11.25" customHeight="1">
      <c r="A801" s="565">
        <v>2</v>
      </c>
      <c r="B801" s="199">
        <v>2017</v>
      </c>
      <c r="C801" s="152" t="s">
        <v>164</v>
      </c>
      <c r="D801" s="567" t="s">
        <v>125</v>
      </c>
      <c r="E801" s="152" t="s">
        <v>657</v>
      </c>
      <c r="F801" s="567">
        <v>42778</v>
      </c>
      <c r="G801" s="116" t="s">
        <v>3579</v>
      </c>
      <c r="H801" s="469">
        <v>10</v>
      </c>
      <c r="I801" s="152" t="s">
        <v>626</v>
      </c>
      <c r="J801" s="340"/>
      <c r="L801" s="340"/>
      <c r="M801" s="85"/>
      <c r="N801" s="197"/>
      <c r="O801" s="372"/>
      <c r="P801" s="372"/>
      <c r="Q801" s="197"/>
      <c r="R801" s="197"/>
    </row>
    <row r="802" spans="1:25" ht="11.25" customHeight="1">
      <c r="A802" s="565">
        <v>5</v>
      </c>
      <c r="B802" s="199">
        <v>2017</v>
      </c>
      <c r="C802" s="152" t="s">
        <v>164</v>
      </c>
      <c r="D802" s="583" t="s">
        <v>125</v>
      </c>
      <c r="E802" s="116" t="s">
        <v>3357</v>
      </c>
      <c r="F802" s="567">
        <v>42876</v>
      </c>
      <c r="G802" s="152" t="s">
        <v>1011</v>
      </c>
      <c r="H802" s="199">
        <v>3</v>
      </c>
      <c r="I802" s="340" t="s">
        <v>3580</v>
      </c>
      <c r="J802" s="340"/>
      <c r="M802" s="118"/>
      <c r="N802" s="340"/>
      <c r="O802" s="372"/>
      <c r="P802" s="372"/>
      <c r="Q802" s="197"/>
      <c r="R802" s="197"/>
      <c r="S802" s="197"/>
      <c r="T802" s="197"/>
      <c r="U802" s="197"/>
      <c r="V802" s="197"/>
      <c r="W802" s="197"/>
      <c r="X802" s="197"/>
      <c r="Y802" s="197"/>
    </row>
    <row r="803" spans="1:25" ht="11.25" customHeight="1">
      <c r="A803" s="565">
        <v>3</v>
      </c>
      <c r="B803" s="199">
        <v>2017</v>
      </c>
      <c r="C803" s="152" t="s">
        <v>164</v>
      </c>
      <c r="D803" s="583" t="s">
        <v>125</v>
      </c>
      <c r="E803" s="116" t="s">
        <v>68</v>
      </c>
      <c r="F803" s="567">
        <v>42812</v>
      </c>
      <c r="G803" s="152" t="s">
        <v>1011</v>
      </c>
      <c r="H803" s="199">
        <v>10</v>
      </c>
      <c r="I803" s="340" t="s">
        <v>626</v>
      </c>
      <c r="J803" s="340"/>
      <c r="M803" s="118"/>
      <c r="N803" s="340"/>
      <c r="O803" s="372"/>
      <c r="P803" s="372"/>
      <c r="Q803" s="197"/>
      <c r="R803" s="197"/>
      <c r="S803" s="197"/>
      <c r="T803" s="197"/>
      <c r="U803" s="197"/>
      <c r="V803" s="197"/>
      <c r="W803" s="197"/>
      <c r="X803" s="197"/>
      <c r="Y803" s="197"/>
    </row>
    <row r="804" spans="1:25" ht="11.25" customHeight="1">
      <c r="A804" s="565">
        <v>11</v>
      </c>
      <c r="B804" s="199">
        <v>2017</v>
      </c>
      <c r="C804" s="152" t="s">
        <v>164</v>
      </c>
      <c r="D804" s="583" t="s">
        <v>125</v>
      </c>
      <c r="E804" s="116" t="s">
        <v>500</v>
      </c>
      <c r="F804" s="567">
        <v>43051</v>
      </c>
      <c r="G804" s="152" t="s">
        <v>1011</v>
      </c>
      <c r="H804" s="199">
        <v>10</v>
      </c>
      <c r="I804" s="340" t="s">
        <v>626</v>
      </c>
      <c r="J804" s="340"/>
      <c r="M804" s="118"/>
      <c r="N804" s="340"/>
      <c r="O804" s="372"/>
      <c r="P804" s="372"/>
      <c r="Q804" s="197"/>
      <c r="R804" s="197"/>
      <c r="S804" s="197"/>
      <c r="T804" s="197"/>
      <c r="U804" s="197"/>
      <c r="V804" s="197"/>
      <c r="W804" s="197"/>
      <c r="X804" s="197"/>
      <c r="Y804" s="197"/>
    </row>
    <row r="805" spans="1:25" ht="11.25" customHeight="1">
      <c r="A805" s="565"/>
      <c r="B805" s="199">
        <v>2017</v>
      </c>
      <c r="C805" s="152"/>
      <c r="D805" s="583"/>
      <c r="E805" s="116"/>
      <c r="F805" s="567"/>
      <c r="G805" s="152"/>
      <c r="H805" s="199">
        <f>SUM(H798:H804)</f>
        <v>51</v>
      </c>
      <c r="I805" s="340"/>
      <c r="J805" s="340"/>
      <c r="M805" s="118"/>
      <c r="N805" s="340"/>
      <c r="O805" s="372"/>
      <c r="P805" s="372"/>
      <c r="Q805" s="197"/>
      <c r="R805" s="197"/>
      <c r="S805" s="197"/>
      <c r="T805" s="197"/>
      <c r="U805" s="197"/>
      <c r="V805" s="197"/>
      <c r="W805" s="197"/>
      <c r="X805" s="197"/>
      <c r="Y805" s="197"/>
    </row>
    <row r="806" spans="1:25" ht="11.25" customHeight="1">
      <c r="A806" s="84"/>
      <c r="B806" s="133" t="s">
        <v>46</v>
      </c>
      <c r="D806" s="586" t="s">
        <v>1012</v>
      </c>
      <c r="E806" s="73"/>
      <c r="G806" s="88"/>
      <c r="H806" s="133">
        <f>H797+H805</f>
        <v>66</v>
      </c>
      <c r="I806" s="90"/>
      <c r="M806" s="85"/>
    </row>
    <row r="807" spans="1:25" ht="11.25" customHeight="1">
      <c r="A807" s="688">
        <v>3</v>
      </c>
      <c r="B807" s="687">
        <v>2015</v>
      </c>
      <c r="C807" s="649" t="s">
        <v>164</v>
      </c>
      <c r="D807" s="649" t="s">
        <v>180</v>
      </c>
      <c r="E807" s="689" t="s">
        <v>68</v>
      </c>
      <c r="F807" s="689">
        <v>42084</v>
      </c>
      <c r="G807" s="690" t="s">
        <v>3060</v>
      </c>
      <c r="H807" s="691">
        <v>5</v>
      </c>
      <c r="I807" s="649" t="s">
        <v>352</v>
      </c>
      <c r="M807" s="472"/>
      <c r="N807" s="372"/>
      <c r="O807" s="372"/>
      <c r="P807" s="372"/>
      <c r="S807" s="197"/>
      <c r="T807" s="197"/>
      <c r="U807" s="197"/>
      <c r="V807" s="197"/>
      <c r="W807" s="197"/>
      <c r="X807" s="197"/>
      <c r="Y807" s="197"/>
    </row>
    <row r="808" spans="1:25" ht="11.25" customHeight="1">
      <c r="A808" s="688">
        <v>6</v>
      </c>
      <c r="B808" s="688">
        <v>2015</v>
      </c>
      <c r="C808" s="649" t="s">
        <v>164</v>
      </c>
      <c r="D808" s="649" t="s">
        <v>180</v>
      </c>
      <c r="E808" s="649" t="s">
        <v>3357</v>
      </c>
      <c r="F808" s="689">
        <v>42169</v>
      </c>
      <c r="G808" s="690" t="s">
        <v>3060</v>
      </c>
      <c r="H808" s="691">
        <v>10</v>
      </c>
      <c r="I808" s="649" t="s">
        <v>1715</v>
      </c>
      <c r="M808" s="472"/>
      <c r="O808" s="115"/>
      <c r="P808" s="115"/>
      <c r="Q808" s="197"/>
      <c r="R808" s="197"/>
      <c r="S808" s="115"/>
      <c r="T808" s="115"/>
      <c r="U808" s="115"/>
      <c r="V808" s="115"/>
      <c r="W808" s="115"/>
      <c r="X808" s="115"/>
      <c r="Y808" s="115"/>
    </row>
    <row r="809" spans="1:25" ht="11.25" customHeight="1">
      <c r="A809" s="688"/>
      <c r="B809" s="688">
        <v>2015</v>
      </c>
      <c r="C809" s="649"/>
      <c r="D809" s="649"/>
      <c r="E809" s="649"/>
      <c r="F809" s="689"/>
      <c r="G809" s="690"/>
      <c r="H809" s="691">
        <f>SUM(H807:H808)</f>
        <v>15</v>
      </c>
      <c r="I809" s="649"/>
      <c r="M809" s="472"/>
      <c r="O809" s="115"/>
      <c r="P809" s="115"/>
      <c r="Q809" s="197"/>
      <c r="R809" s="197"/>
      <c r="S809" s="115"/>
      <c r="T809" s="115"/>
      <c r="U809" s="115"/>
      <c r="V809" s="115"/>
      <c r="W809" s="115"/>
      <c r="X809" s="115"/>
      <c r="Y809" s="115"/>
    </row>
    <row r="810" spans="1:25" ht="11.25" customHeight="1">
      <c r="A810" s="341">
        <v>2</v>
      </c>
      <c r="B810" s="341">
        <v>2016</v>
      </c>
      <c r="C810" s="269" t="s">
        <v>164</v>
      </c>
      <c r="D810" s="269" t="s">
        <v>180</v>
      </c>
      <c r="E810" s="269" t="s">
        <v>58</v>
      </c>
      <c r="F810" s="576">
        <v>42414</v>
      </c>
      <c r="G810" s="266" t="s">
        <v>3059</v>
      </c>
      <c r="H810" s="277">
        <v>5</v>
      </c>
      <c r="I810" s="269" t="s">
        <v>354</v>
      </c>
      <c r="J810" s="372"/>
      <c r="L810" s="372"/>
      <c r="M810" s="85"/>
      <c r="N810" s="782"/>
      <c r="O810" s="115"/>
      <c r="P810" s="115"/>
      <c r="Q810" s="197"/>
      <c r="R810" s="197"/>
      <c r="S810" s="115"/>
      <c r="T810" s="115"/>
      <c r="U810" s="115"/>
      <c r="V810" s="115"/>
      <c r="W810" s="115"/>
      <c r="X810" s="115"/>
      <c r="Y810" s="115"/>
    </row>
    <row r="811" spans="1:25" ht="11.25" customHeight="1">
      <c r="A811" s="341">
        <v>3</v>
      </c>
      <c r="B811" s="613">
        <v>2016</v>
      </c>
      <c r="C811" s="269" t="s">
        <v>164</v>
      </c>
      <c r="D811" s="269" t="s">
        <v>180</v>
      </c>
      <c r="E811" s="576" t="s">
        <v>3323</v>
      </c>
      <c r="F811" s="576">
        <v>42435</v>
      </c>
      <c r="G811" s="266" t="s">
        <v>3060</v>
      </c>
      <c r="H811" s="277">
        <v>3</v>
      </c>
      <c r="I811" s="372" t="s">
        <v>719</v>
      </c>
      <c r="J811" s="372"/>
      <c r="L811" s="372"/>
      <c r="M811" s="268"/>
      <c r="N811" s="782"/>
      <c r="O811" s="353"/>
      <c r="P811" s="353"/>
      <c r="Q811" s="197"/>
      <c r="R811" s="197"/>
      <c r="S811" s="188"/>
      <c r="T811" s="188"/>
      <c r="U811" s="188"/>
      <c r="V811" s="188"/>
      <c r="W811" s="188"/>
      <c r="X811" s="188"/>
      <c r="Y811" s="188"/>
    </row>
    <row r="812" spans="1:25" ht="11.25" customHeight="1">
      <c r="A812" s="341">
        <v>3</v>
      </c>
      <c r="B812" s="341">
        <v>2016</v>
      </c>
      <c r="C812" s="269" t="s">
        <v>164</v>
      </c>
      <c r="D812" s="269" t="s">
        <v>180</v>
      </c>
      <c r="E812" s="269" t="s">
        <v>3323</v>
      </c>
      <c r="F812" s="576">
        <v>42435</v>
      </c>
      <c r="G812" s="266" t="s">
        <v>3059</v>
      </c>
      <c r="H812" s="277">
        <v>10</v>
      </c>
      <c r="I812" s="372" t="s">
        <v>2335</v>
      </c>
      <c r="J812" s="372"/>
      <c r="L812" s="372"/>
      <c r="M812" s="268"/>
      <c r="N812" s="782"/>
      <c r="O812" s="353"/>
      <c r="P812" s="353"/>
      <c r="Q812" s="197"/>
      <c r="R812" s="197"/>
      <c r="S812" s="115"/>
      <c r="T812" s="115"/>
      <c r="U812" s="115"/>
      <c r="V812" s="115"/>
      <c r="W812" s="115"/>
      <c r="X812" s="115"/>
      <c r="Y812" s="115"/>
    </row>
    <row r="813" spans="1:25" ht="11.25" customHeight="1">
      <c r="A813" s="341">
        <v>5</v>
      </c>
      <c r="B813" s="341">
        <v>2016</v>
      </c>
      <c r="C813" s="269" t="s">
        <v>164</v>
      </c>
      <c r="D813" s="269" t="s">
        <v>180</v>
      </c>
      <c r="E813" s="269" t="s">
        <v>255</v>
      </c>
      <c r="F813" s="576">
        <v>42497</v>
      </c>
      <c r="G813" s="266" t="s">
        <v>3060</v>
      </c>
      <c r="H813" s="277">
        <v>5</v>
      </c>
      <c r="I813" s="372" t="s">
        <v>342</v>
      </c>
      <c r="J813" s="372"/>
      <c r="K813" s="90" t="s">
        <v>2978</v>
      </c>
      <c r="L813" s="372"/>
      <c r="M813" s="268"/>
      <c r="N813" s="782"/>
      <c r="O813" s="197"/>
      <c r="P813" s="197"/>
      <c r="S813" s="372"/>
      <c r="T813" s="372"/>
      <c r="U813" s="372"/>
      <c r="V813" s="372"/>
      <c r="W813" s="372"/>
      <c r="X813" s="372"/>
      <c r="Y813" s="372"/>
    </row>
    <row r="814" spans="1:25" ht="11.25" customHeight="1">
      <c r="A814" s="341"/>
      <c r="B814" s="341">
        <v>2016</v>
      </c>
      <c r="C814" s="269"/>
      <c r="D814" s="269"/>
      <c r="E814" s="269"/>
      <c r="F814" s="576"/>
      <c r="G814" s="266"/>
      <c r="H814" s="277">
        <f>SUM(H810:H813)</f>
        <v>23</v>
      </c>
      <c r="I814" s="372"/>
      <c r="J814" s="372"/>
      <c r="L814" s="372"/>
      <c r="M814" s="268"/>
      <c r="N814" s="782"/>
      <c r="O814" s="197"/>
      <c r="P814" s="197"/>
      <c r="S814" s="372"/>
      <c r="T814" s="372"/>
      <c r="U814" s="372"/>
      <c r="V814" s="372"/>
      <c r="W814" s="372"/>
      <c r="X814" s="372"/>
      <c r="Y814" s="372"/>
    </row>
    <row r="815" spans="1:25" ht="11.25" customHeight="1">
      <c r="B815" s="133" t="s">
        <v>46</v>
      </c>
      <c r="D815" s="88" t="s">
        <v>1018</v>
      </c>
      <c r="G815" s="73"/>
      <c r="H815" s="87">
        <f>H809+H814</f>
        <v>38</v>
      </c>
      <c r="I815" s="90"/>
      <c r="M815" s="85"/>
    </row>
    <row r="816" spans="1:25" ht="11.25" customHeight="1">
      <c r="A816" s="688">
        <v>6</v>
      </c>
      <c r="B816" s="688">
        <v>2015</v>
      </c>
      <c r="C816" s="649" t="s">
        <v>91</v>
      </c>
      <c r="D816" s="649" t="s">
        <v>101</v>
      </c>
      <c r="E816" s="649" t="s">
        <v>3357</v>
      </c>
      <c r="F816" s="689">
        <v>42169</v>
      </c>
      <c r="G816" s="690" t="s">
        <v>3581</v>
      </c>
      <c r="H816" s="691">
        <v>3</v>
      </c>
      <c r="I816" s="649" t="s">
        <v>2390</v>
      </c>
      <c r="K816" s="782" t="s">
        <v>3062</v>
      </c>
      <c r="M816" s="472"/>
      <c r="N816" s="197"/>
      <c r="O816" s="197"/>
      <c r="P816" s="197"/>
      <c r="Q816" s="115"/>
      <c r="R816" s="115"/>
      <c r="S816" s="372"/>
      <c r="T816" s="372"/>
      <c r="U816" s="372"/>
      <c r="V816" s="372"/>
      <c r="W816" s="372"/>
      <c r="X816" s="372"/>
      <c r="Y816" s="372"/>
    </row>
    <row r="817" spans="1:25" ht="11.25" customHeight="1">
      <c r="A817" s="688">
        <v>6</v>
      </c>
      <c r="B817" s="688">
        <v>2015</v>
      </c>
      <c r="C817" s="649" t="s">
        <v>91</v>
      </c>
      <c r="D817" s="649" t="s">
        <v>101</v>
      </c>
      <c r="E817" s="649" t="s">
        <v>3357</v>
      </c>
      <c r="F817" s="689">
        <v>42169</v>
      </c>
      <c r="G817" s="690" t="s">
        <v>3582</v>
      </c>
      <c r="H817" s="691">
        <v>3</v>
      </c>
      <c r="I817" s="649" t="s">
        <v>1851</v>
      </c>
      <c r="M817" s="268"/>
      <c r="N817" s="340"/>
      <c r="O817" s="197"/>
      <c r="P817" s="197"/>
      <c r="Q817" s="115"/>
      <c r="R817" s="115"/>
      <c r="S817" s="372"/>
      <c r="T817" s="372"/>
      <c r="U817" s="372"/>
      <c r="V817" s="372"/>
      <c r="W817" s="372"/>
      <c r="X817" s="372"/>
      <c r="Y817" s="372"/>
    </row>
    <row r="818" spans="1:25" ht="11.25" customHeight="1">
      <c r="A818" s="688"/>
      <c r="B818" s="688">
        <v>2015</v>
      </c>
      <c r="C818" s="649"/>
      <c r="D818" s="649"/>
      <c r="E818" s="649"/>
      <c r="F818" s="689"/>
      <c r="G818" s="690"/>
      <c r="H818" s="691">
        <f>SUM(H816:H817)</f>
        <v>6</v>
      </c>
      <c r="I818" s="649"/>
      <c r="M818" s="268"/>
      <c r="N818" s="340"/>
      <c r="O818" s="197"/>
      <c r="P818" s="197"/>
      <c r="Q818" s="115"/>
      <c r="R818" s="115"/>
      <c r="S818" s="372"/>
      <c r="T818" s="372"/>
      <c r="U818" s="372"/>
      <c r="V818" s="372"/>
      <c r="W818" s="372"/>
      <c r="X818" s="372"/>
      <c r="Y818" s="372"/>
    </row>
    <row r="819" spans="1:25" ht="11.25" customHeight="1">
      <c r="A819" s="341">
        <v>3</v>
      </c>
      <c r="B819" s="613">
        <v>2016</v>
      </c>
      <c r="C819" s="269" t="s">
        <v>91</v>
      </c>
      <c r="D819" s="269" t="s">
        <v>101</v>
      </c>
      <c r="E819" s="576" t="s">
        <v>3323</v>
      </c>
      <c r="F819" s="576">
        <v>42435</v>
      </c>
      <c r="G819" s="266" t="s">
        <v>3061</v>
      </c>
      <c r="H819" s="277">
        <v>7</v>
      </c>
      <c r="I819" s="372" t="s">
        <v>1683</v>
      </c>
      <c r="M819" s="268"/>
      <c r="N819" s="188"/>
      <c r="O819" s="197"/>
      <c r="P819" s="197"/>
      <c r="Q819" s="115"/>
      <c r="R819" s="115"/>
      <c r="S819" s="188"/>
      <c r="T819" s="188"/>
      <c r="U819" s="188"/>
      <c r="V819" s="188"/>
      <c r="W819" s="188"/>
      <c r="X819" s="188"/>
      <c r="Y819" s="188"/>
    </row>
    <row r="820" spans="1:25" ht="11.25" customHeight="1">
      <c r="A820" s="341">
        <v>6</v>
      </c>
      <c r="B820" s="341">
        <v>2016</v>
      </c>
      <c r="C820" s="269" t="s">
        <v>91</v>
      </c>
      <c r="D820" s="576" t="s">
        <v>101</v>
      </c>
      <c r="E820" s="269" t="s">
        <v>3357</v>
      </c>
      <c r="F820" s="576">
        <v>42533</v>
      </c>
      <c r="G820" s="266" t="s">
        <v>3063</v>
      </c>
      <c r="H820" s="341">
        <v>3</v>
      </c>
      <c r="I820" s="372" t="s">
        <v>3064</v>
      </c>
      <c r="J820" s="372"/>
      <c r="M820" s="85"/>
      <c r="N820" s="372"/>
      <c r="O820" s="197"/>
      <c r="P820" s="197"/>
      <c r="Q820" s="115"/>
      <c r="R820" s="115"/>
      <c r="S820" s="353"/>
      <c r="T820" s="353"/>
      <c r="U820" s="353"/>
      <c r="V820" s="353"/>
      <c r="W820" s="353"/>
      <c r="X820" s="353"/>
      <c r="Y820" s="353"/>
    </row>
    <row r="821" spans="1:25" ht="11.25" customHeight="1">
      <c r="A821" s="341">
        <v>10</v>
      </c>
      <c r="B821" s="341">
        <v>2016</v>
      </c>
      <c r="C821" s="269" t="s">
        <v>91</v>
      </c>
      <c r="D821" s="576" t="s">
        <v>101</v>
      </c>
      <c r="E821" s="269" t="s">
        <v>819</v>
      </c>
      <c r="F821" s="576">
        <v>42666</v>
      </c>
      <c r="G821" s="266" t="s">
        <v>3065</v>
      </c>
      <c r="H821" s="341">
        <v>5</v>
      </c>
      <c r="I821" s="372" t="s">
        <v>244</v>
      </c>
      <c r="J821" s="372"/>
      <c r="M821" s="85"/>
      <c r="Q821" s="188"/>
      <c r="R821" s="188"/>
      <c r="S821" s="188"/>
      <c r="T821" s="188"/>
      <c r="U821" s="188"/>
      <c r="V821" s="188"/>
      <c r="W821" s="188"/>
      <c r="X821" s="188"/>
      <c r="Y821" s="188"/>
    </row>
    <row r="822" spans="1:25" ht="11.25" customHeight="1">
      <c r="A822" s="341"/>
      <c r="B822" s="341">
        <v>2016</v>
      </c>
      <c r="C822" s="269"/>
      <c r="D822" s="576"/>
      <c r="E822" s="269"/>
      <c r="F822" s="576"/>
      <c r="G822" s="266"/>
      <c r="H822" s="341">
        <f>SUM(H819:H821)</f>
        <v>15</v>
      </c>
      <c r="I822" s="372"/>
      <c r="J822" s="372"/>
      <c r="M822" s="85"/>
      <c r="Q822" s="188"/>
      <c r="R822" s="188"/>
      <c r="S822" s="188"/>
      <c r="T822" s="188"/>
      <c r="U822" s="188"/>
      <c r="V822" s="188"/>
      <c r="W822" s="188"/>
      <c r="X822" s="188"/>
      <c r="Y822" s="188"/>
    </row>
    <row r="823" spans="1:25" ht="11.25" customHeight="1">
      <c r="A823" s="565">
        <v>5</v>
      </c>
      <c r="B823" s="199">
        <v>2017</v>
      </c>
      <c r="C823" s="152" t="s">
        <v>91</v>
      </c>
      <c r="D823" s="583" t="s">
        <v>101</v>
      </c>
      <c r="E823" s="116" t="s">
        <v>3357</v>
      </c>
      <c r="F823" s="567">
        <v>42876</v>
      </c>
      <c r="G823" s="152" t="s">
        <v>3066</v>
      </c>
      <c r="H823" s="199">
        <v>7</v>
      </c>
      <c r="I823" s="340" t="s">
        <v>3067</v>
      </c>
      <c r="J823" s="340"/>
      <c r="M823" s="118"/>
      <c r="N823" s="197"/>
      <c r="O823" s="197"/>
      <c r="P823" s="197"/>
      <c r="Q823" s="188"/>
      <c r="R823" s="188"/>
      <c r="S823" s="188"/>
      <c r="T823" s="188"/>
      <c r="U823" s="188"/>
      <c r="V823" s="188"/>
      <c r="W823" s="188"/>
      <c r="X823" s="188"/>
      <c r="Y823" s="188"/>
    </row>
    <row r="824" spans="1:25" ht="11.25" customHeight="1">
      <c r="A824" s="565"/>
      <c r="B824" s="199">
        <v>2017</v>
      </c>
      <c r="C824" s="152"/>
      <c r="D824" s="583"/>
      <c r="E824" s="116"/>
      <c r="F824" s="567"/>
      <c r="G824" s="152"/>
      <c r="H824" s="199">
        <f>SUM(H823)</f>
        <v>7</v>
      </c>
      <c r="I824" s="340"/>
      <c r="J824" s="340"/>
      <c r="M824" s="118"/>
      <c r="N824" s="197"/>
      <c r="O824" s="197"/>
      <c r="P824" s="197"/>
      <c r="Q824" s="188"/>
      <c r="R824" s="188"/>
      <c r="S824" s="188"/>
      <c r="T824" s="188"/>
      <c r="U824" s="188"/>
      <c r="V824" s="188"/>
      <c r="W824" s="188"/>
      <c r="X824" s="188"/>
      <c r="Y824" s="188"/>
    </row>
    <row r="825" spans="1:25" ht="11.25" customHeight="1">
      <c r="A825" s="84"/>
      <c r="B825" s="133" t="s">
        <v>46</v>
      </c>
      <c r="D825" s="586" t="s">
        <v>1032</v>
      </c>
      <c r="E825" s="73"/>
      <c r="G825" s="88"/>
      <c r="H825" s="133">
        <f>H818+H822+H824</f>
        <v>28</v>
      </c>
      <c r="I825" s="90"/>
      <c r="M825" s="85"/>
    </row>
    <row r="826" spans="1:25" ht="11.25" customHeight="1">
      <c r="A826" s="199">
        <v>3</v>
      </c>
      <c r="B826" s="565">
        <v>2017</v>
      </c>
      <c r="C826" s="152" t="s">
        <v>53</v>
      </c>
      <c r="D826" s="152" t="s">
        <v>201</v>
      </c>
      <c r="E826" s="566" t="s">
        <v>3323</v>
      </c>
      <c r="F826" s="567">
        <v>42799</v>
      </c>
      <c r="G826" s="568" t="s">
        <v>2245</v>
      </c>
      <c r="H826" s="199">
        <v>3</v>
      </c>
      <c r="I826" s="340" t="s">
        <v>861</v>
      </c>
      <c r="J826" s="340"/>
      <c r="K826" s="340"/>
      <c r="L826" s="340"/>
      <c r="M826" s="118"/>
      <c r="N826" s="340"/>
      <c r="O826" s="197"/>
      <c r="P826" s="197"/>
      <c r="Q826" s="472"/>
      <c r="R826" s="472"/>
      <c r="S826" s="472"/>
      <c r="T826" s="472"/>
      <c r="U826" s="472"/>
      <c r="V826" s="472"/>
      <c r="W826" s="472"/>
      <c r="X826" s="472"/>
      <c r="Y826" s="472"/>
    </row>
    <row r="827" spans="1:25" ht="11.25" customHeight="1">
      <c r="A827" s="199"/>
      <c r="B827" s="565">
        <v>2017</v>
      </c>
      <c r="C827" s="152"/>
      <c r="D827" s="152"/>
      <c r="E827" s="566"/>
      <c r="F827" s="567"/>
      <c r="G827" s="568"/>
      <c r="H827" s="199">
        <v>3</v>
      </c>
      <c r="I827" s="340"/>
      <c r="J827" s="340"/>
      <c r="K827" s="340"/>
      <c r="L827" s="340"/>
      <c r="M827" s="118"/>
      <c r="N827" s="340"/>
      <c r="O827" s="197"/>
      <c r="P827" s="197"/>
      <c r="Q827" s="472"/>
      <c r="R827" s="472"/>
      <c r="S827" s="472"/>
      <c r="T827" s="472"/>
      <c r="U827" s="472"/>
      <c r="V827" s="472"/>
      <c r="W827" s="472"/>
      <c r="X827" s="472"/>
      <c r="Y827" s="472"/>
    </row>
    <row r="828" spans="1:25" ht="11.25" customHeight="1">
      <c r="B828" s="84" t="s">
        <v>46</v>
      </c>
      <c r="D828" s="88" t="s">
        <v>1035</v>
      </c>
      <c r="E828" s="574"/>
      <c r="G828" s="575"/>
      <c r="H828" s="133">
        <f>SUM(H826)</f>
        <v>3</v>
      </c>
      <c r="I828" s="90"/>
      <c r="M828" s="85"/>
    </row>
    <row r="829" spans="1:25" ht="11.25" customHeight="1">
      <c r="A829" s="688">
        <v>11</v>
      </c>
      <c r="B829" s="688">
        <v>2015</v>
      </c>
      <c r="C829" s="649" t="s">
        <v>91</v>
      </c>
      <c r="D829" s="689" t="s">
        <v>185</v>
      </c>
      <c r="E829" s="649" t="s">
        <v>1309</v>
      </c>
      <c r="F829" s="689">
        <v>42329</v>
      </c>
      <c r="G829" s="690" t="s">
        <v>3583</v>
      </c>
      <c r="H829" s="691">
        <v>5</v>
      </c>
      <c r="I829" s="649" t="s">
        <v>273</v>
      </c>
      <c r="M829" s="268"/>
      <c r="N829" s="372"/>
      <c r="O829" s="197"/>
      <c r="P829" s="197"/>
      <c r="Q829" s="372"/>
      <c r="R829" s="372"/>
      <c r="S829" s="115"/>
      <c r="T829" s="115"/>
      <c r="U829" s="115"/>
      <c r="V829" s="115"/>
      <c r="W829" s="115"/>
      <c r="X829" s="115"/>
      <c r="Y829" s="115"/>
    </row>
    <row r="830" spans="1:25" ht="11.25" customHeight="1">
      <c r="A830" s="688"/>
      <c r="B830" s="688">
        <v>2015</v>
      </c>
      <c r="C830" s="649"/>
      <c r="D830" s="689"/>
      <c r="E830" s="649"/>
      <c r="F830" s="689"/>
      <c r="G830" s="690"/>
      <c r="H830" s="691">
        <f>SUM(H829)</f>
        <v>5</v>
      </c>
      <c r="I830" s="649"/>
      <c r="M830" s="268"/>
      <c r="N830" s="372"/>
      <c r="O830" s="197"/>
      <c r="P830" s="197"/>
      <c r="Q830" s="372"/>
      <c r="R830" s="372"/>
      <c r="S830" s="115"/>
      <c r="T830" s="115"/>
      <c r="U830" s="115"/>
      <c r="V830" s="115"/>
      <c r="W830" s="115"/>
      <c r="X830" s="115"/>
      <c r="Y830" s="115"/>
    </row>
    <row r="831" spans="1:25" ht="11.25" customHeight="1">
      <c r="A831" s="341">
        <v>3</v>
      </c>
      <c r="B831" s="613">
        <v>2016</v>
      </c>
      <c r="C831" s="269" t="s">
        <v>91</v>
      </c>
      <c r="D831" s="269" t="s">
        <v>185</v>
      </c>
      <c r="E831" s="576" t="s">
        <v>3323</v>
      </c>
      <c r="F831" s="576">
        <v>42435</v>
      </c>
      <c r="G831" s="266" t="s">
        <v>3081</v>
      </c>
      <c r="H831" s="277">
        <v>10</v>
      </c>
      <c r="I831" s="372" t="s">
        <v>363</v>
      </c>
      <c r="J831" s="372"/>
      <c r="L831" s="372"/>
      <c r="M831" s="268"/>
      <c r="N831" s="197"/>
      <c r="O831" s="197"/>
      <c r="P831" s="197"/>
      <c r="Q831" s="340"/>
      <c r="R831" s="340"/>
      <c r="S831" s="340"/>
      <c r="T831" s="340"/>
      <c r="U831" s="340"/>
      <c r="V831" s="340"/>
      <c r="W831" s="340"/>
      <c r="X831" s="340"/>
      <c r="Y831" s="340"/>
    </row>
    <row r="832" spans="1:25" ht="11.25" customHeight="1">
      <c r="A832" s="341">
        <v>6</v>
      </c>
      <c r="B832" s="613">
        <v>2016</v>
      </c>
      <c r="C832" s="269" t="s">
        <v>91</v>
      </c>
      <c r="D832" s="269" t="s">
        <v>185</v>
      </c>
      <c r="E832" s="576" t="s">
        <v>2702</v>
      </c>
      <c r="F832" s="576">
        <v>42540</v>
      </c>
      <c r="G832" s="266" t="s">
        <v>2253</v>
      </c>
      <c r="H832" s="277">
        <v>15</v>
      </c>
      <c r="I832" s="372" t="s">
        <v>3082</v>
      </c>
      <c r="J832" s="372"/>
      <c r="L832" s="372"/>
      <c r="M832" s="472"/>
      <c r="N832" s="372"/>
      <c r="Q832" s="372"/>
      <c r="R832" s="372"/>
      <c r="S832" s="115"/>
      <c r="T832" s="115"/>
      <c r="U832" s="115"/>
      <c r="V832" s="115"/>
      <c r="W832" s="115"/>
      <c r="X832" s="115"/>
      <c r="Y832" s="115"/>
    </row>
    <row r="833" spans="1:25" ht="11.25" customHeight="1">
      <c r="A833" s="341">
        <v>10</v>
      </c>
      <c r="B833" s="613">
        <v>2016</v>
      </c>
      <c r="C833" s="269" t="s">
        <v>91</v>
      </c>
      <c r="D833" s="269" t="s">
        <v>185</v>
      </c>
      <c r="E833" s="576" t="s">
        <v>3362</v>
      </c>
      <c r="F833" s="576">
        <v>42652</v>
      </c>
      <c r="G833" s="614" t="s">
        <v>3083</v>
      </c>
      <c r="H833" s="341">
        <v>7</v>
      </c>
      <c r="I833" s="372" t="s">
        <v>2214</v>
      </c>
      <c r="J833" s="372"/>
      <c r="L833" s="372"/>
      <c r="M833" s="268"/>
      <c r="N833" s="372"/>
      <c r="O833" s="115"/>
      <c r="P833" s="115"/>
      <c r="Q833" s="353"/>
      <c r="R833" s="353"/>
      <c r="S833" s="115"/>
      <c r="T833" s="115"/>
      <c r="U833" s="115"/>
      <c r="V833" s="115"/>
      <c r="W833" s="115"/>
      <c r="X833" s="115"/>
      <c r="Y833" s="115"/>
    </row>
    <row r="834" spans="1:25" ht="11.25" customHeight="1">
      <c r="A834" s="341">
        <v>10</v>
      </c>
      <c r="B834" s="613">
        <v>2016</v>
      </c>
      <c r="C834" s="269" t="s">
        <v>91</v>
      </c>
      <c r="D834" s="269" t="s">
        <v>185</v>
      </c>
      <c r="E834" s="576" t="s">
        <v>3362</v>
      </c>
      <c r="F834" s="576">
        <v>42652</v>
      </c>
      <c r="G834" s="614" t="s">
        <v>3084</v>
      </c>
      <c r="H834" s="341">
        <v>3</v>
      </c>
      <c r="I834" s="372" t="s">
        <v>2216</v>
      </c>
      <c r="J834" s="372"/>
      <c r="L834" s="372"/>
      <c r="M834" s="268"/>
      <c r="N834" s="197"/>
      <c r="O834" s="115"/>
      <c r="P834" s="115"/>
      <c r="Q834" s="340"/>
      <c r="R834" s="340"/>
      <c r="S834" s="340"/>
      <c r="T834" s="340"/>
      <c r="U834" s="340"/>
      <c r="V834" s="340"/>
      <c r="W834" s="340"/>
      <c r="X834" s="340"/>
      <c r="Y834" s="340"/>
    </row>
    <row r="835" spans="1:25" ht="11.25" customHeight="1">
      <c r="A835" s="341">
        <v>10</v>
      </c>
      <c r="B835" s="613">
        <v>2016</v>
      </c>
      <c r="C835" s="269" t="s">
        <v>91</v>
      </c>
      <c r="D835" s="269" t="s">
        <v>185</v>
      </c>
      <c r="E835" s="576" t="s">
        <v>3362</v>
      </c>
      <c r="F835" s="576">
        <v>42652</v>
      </c>
      <c r="G835" s="614" t="s">
        <v>3085</v>
      </c>
      <c r="H835" s="341">
        <v>7</v>
      </c>
      <c r="I835" s="372" t="s">
        <v>2711</v>
      </c>
      <c r="J835" s="372"/>
      <c r="L835" s="372"/>
      <c r="M835" s="268"/>
      <c r="N835" s="197"/>
      <c r="O835" s="115"/>
      <c r="P835" s="115"/>
      <c r="Q835" s="188"/>
      <c r="R835" s="188"/>
      <c r="S835" s="353"/>
      <c r="T835" s="353"/>
      <c r="U835" s="353"/>
      <c r="V835" s="353"/>
      <c r="W835" s="353"/>
      <c r="X835" s="353"/>
      <c r="Y835" s="353"/>
    </row>
    <row r="836" spans="1:25" ht="11.25" customHeight="1">
      <c r="A836" s="341">
        <v>10</v>
      </c>
      <c r="B836" s="613">
        <v>2016</v>
      </c>
      <c r="C836" s="269" t="s">
        <v>91</v>
      </c>
      <c r="D836" s="269" t="s">
        <v>185</v>
      </c>
      <c r="E836" s="576" t="s">
        <v>3362</v>
      </c>
      <c r="F836" s="576">
        <v>42652</v>
      </c>
      <c r="G836" s="614" t="s">
        <v>3086</v>
      </c>
      <c r="H836" s="341">
        <v>3</v>
      </c>
      <c r="I836" s="372" t="s">
        <v>3087</v>
      </c>
      <c r="J836" s="372"/>
      <c r="L836" s="372"/>
      <c r="M836" s="268"/>
      <c r="N836" s="410"/>
      <c r="O836" s="115"/>
      <c r="P836" s="115"/>
      <c r="Q836" s="372"/>
      <c r="R836" s="372"/>
      <c r="S836" s="115"/>
      <c r="T836" s="115"/>
      <c r="U836" s="115"/>
      <c r="V836" s="115"/>
      <c r="W836" s="115"/>
      <c r="X836" s="115"/>
      <c r="Y836" s="115"/>
    </row>
    <row r="837" spans="1:25" ht="11.25" customHeight="1">
      <c r="A837" s="341"/>
      <c r="B837" s="613">
        <v>2016</v>
      </c>
      <c r="C837" s="269"/>
      <c r="D837" s="269"/>
      <c r="E837" s="576"/>
      <c r="F837" s="576"/>
      <c r="G837" s="614"/>
      <c r="H837" s="341">
        <f>SUM(H831:H836)</f>
        <v>45</v>
      </c>
      <c r="I837" s="372"/>
      <c r="J837" s="372"/>
      <c r="L837" s="372"/>
      <c r="M837" s="268"/>
      <c r="N837" s="410"/>
      <c r="O837" s="115"/>
      <c r="P837" s="115"/>
      <c r="Q837" s="372"/>
      <c r="R837" s="372"/>
      <c r="S837" s="115"/>
      <c r="T837" s="115"/>
      <c r="U837" s="115"/>
      <c r="V837" s="115"/>
      <c r="W837" s="115"/>
      <c r="X837" s="115"/>
      <c r="Y837" s="115"/>
    </row>
    <row r="838" spans="1:25" ht="11.25" customHeight="1">
      <c r="A838" s="199">
        <v>3</v>
      </c>
      <c r="B838" s="565">
        <v>2017</v>
      </c>
      <c r="C838" s="152" t="s">
        <v>91</v>
      </c>
      <c r="D838" s="152" t="s">
        <v>185</v>
      </c>
      <c r="E838" s="566" t="s">
        <v>3323</v>
      </c>
      <c r="F838" s="567">
        <v>42799</v>
      </c>
      <c r="G838" s="568" t="s">
        <v>2247</v>
      </c>
      <c r="H838" s="199">
        <v>3</v>
      </c>
      <c r="I838" s="340" t="s">
        <v>344</v>
      </c>
      <c r="J838" s="340"/>
      <c r="K838" s="340"/>
      <c r="L838" s="340"/>
      <c r="M838" s="118"/>
      <c r="N838" s="372"/>
      <c r="O838" s="188"/>
      <c r="P838" s="188"/>
      <c r="Q838" s="115"/>
      <c r="R838" s="115"/>
      <c r="S838" s="353"/>
      <c r="T838" s="353"/>
      <c r="U838" s="353"/>
      <c r="V838" s="353"/>
      <c r="W838" s="353"/>
      <c r="X838" s="353"/>
      <c r="Y838" s="353"/>
    </row>
    <row r="839" spans="1:25" ht="11.25" customHeight="1">
      <c r="A839" s="565">
        <v>5</v>
      </c>
      <c r="B839" s="199">
        <v>2017</v>
      </c>
      <c r="C839" s="152" t="s">
        <v>91</v>
      </c>
      <c r="D839" s="583" t="s">
        <v>185</v>
      </c>
      <c r="E839" s="116" t="s">
        <v>3357</v>
      </c>
      <c r="F839" s="567">
        <v>42876</v>
      </c>
      <c r="G839" s="152" t="s">
        <v>1036</v>
      </c>
      <c r="H839" s="199">
        <v>10</v>
      </c>
      <c r="I839" s="340" t="s">
        <v>2248</v>
      </c>
      <c r="J839" s="340"/>
      <c r="M839" s="118"/>
      <c r="N839" s="197"/>
      <c r="O839" s="188"/>
      <c r="P839" s="188"/>
      <c r="Q839" s="115"/>
      <c r="R839" s="115"/>
      <c r="S839" s="197"/>
      <c r="T839" s="197"/>
      <c r="U839" s="197"/>
      <c r="V839" s="197"/>
      <c r="W839" s="197"/>
      <c r="X839" s="197"/>
      <c r="Y839" s="197"/>
    </row>
    <row r="840" spans="1:25" ht="11.25" customHeight="1">
      <c r="A840" s="565">
        <v>5</v>
      </c>
      <c r="B840" s="199">
        <v>2017</v>
      </c>
      <c r="C840" s="152" t="s">
        <v>91</v>
      </c>
      <c r="D840" s="583" t="s">
        <v>185</v>
      </c>
      <c r="E840" s="116" t="s">
        <v>3357</v>
      </c>
      <c r="F840" s="567">
        <v>42876</v>
      </c>
      <c r="G840" s="152" t="s">
        <v>2249</v>
      </c>
      <c r="H840" s="199">
        <v>7</v>
      </c>
      <c r="I840" s="340" t="s">
        <v>2250</v>
      </c>
      <c r="J840" s="340"/>
      <c r="M840" s="118"/>
      <c r="N840" s="197"/>
      <c r="O840" s="472"/>
      <c r="P840" s="472"/>
      <c r="Q840" s="115"/>
      <c r="R840" s="115"/>
      <c r="S840" s="197"/>
      <c r="T840" s="197"/>
      <c r="U840" s="197"/>
      <c r="V840" s="197"/>
      <c r="W840" s="197"/>
      <c r="X840" s="197"/>
      <c r="Y840" s="197"/>
    </row>
    <row r="841" spans="1:25" ht="11.25" customHeight="1">
      <c r="A841" s="565">
        <v>5</v>
      </c>
      <c r="B841" s="199">
        <v>2017</v>
      </c>
      <c r="C841" s="152" t="s">
        <v>91</v>
      </c>
      <c r="D841" s="583" t="s">
        <v>185</v>
      </c>
      <c r="E841" s="116" t="s">
        <v>3357</v>
      </c>
      <c r="F841" s="567">
        <v>42876</v>
      </c>
      <c r="G841" s="152" t="s">
        <v>2251</v>
      </c>
      <c r="H841" s="199">
        <v>3</v>
      </c>
      <c r="I841" s="340" t="s">
        <v>2252</v>
      </c>
      <c r="J841" s="340"/>
      <c r="M841" s="118"/>
      <c r="N841" s="197"/>
      <c r="O841" s="372"/>
      <c r="P841" s="372"/>
      <c r="Q841" s="115"/>
      <c r="R841" s="115"/>
      <c r="S841" s="197"/>
      <c r="T841" s="197"/>
      <c r="U841" s="197"/>
      <c r="V841" s="197"/>
      <c r="W841" s="197"/>
      <c r="X841" s="197"/>
      <c r="Y841" s="197"/>
    </row>
    <row r="842" spans="1:25" ht="11.25" customHeight="1">
      <c r="A842" s="565">
        <v>11</v>
      </c>
      <c r="B842" s="199">
        <v>2017</v>
      </c>
      <c r="C842" s="152" t="s">
        <v>91</v>
      </c>
      <c r="D842" s="583" t="s">
        <v>185</v>
      </c>
      <c r="E842" s="116" t="s">
        <v>500</v>
      </c>
      <c r="F842" s="567">
        <v>43051</v>
      </c>
      <c r="G842" s="152" t="s">
        <v>2253</v>
      </c>
      <c r="H842" s="199">
        <v>5</v>
      </c>
      <c r="I842" s="340" t="s">
        <v>342</v>
      </c>
      <c r="J842" s="340"/>
      <c r="K842" s="90" t="s">
        <v>2978</v>
      </c>
      <c r="M842" s="118"/>
      <c r="N842" s="197"/>
      <c r="O842" s="372"/>
      <c r="P842" s="372"/>
      <c r="Q842" s="115"/>
      <c r="R842" s="115"/>
      <c r="S842" s="197"/>
      <c r="T842" s="197"/>
      <c r="U842" s="197"/>
      <c r="V842" s="197"/>
      <c r="W842" s="197"/>
      <c r="X842" s="197"/>
      <c r="Y842" s="197"/>
    </row>
    <row r="843" spans="1:25" ht="11.25" customHeight="1">
      <c r="A843" s="565">
        <v>11</v>
      </c>
      <c r="B843" s="199">
        <v>2017</v>
      </c>
      <c r="C843" s="152" t="s">
        <v>91</v>
      </c>
      <c r="D843" s="583" t="s">
        <v>185</v>
      </c>
      <c r="E843" s="116" t="s">
        <v>1309</v>
      </c>
      <c r="F843" s="567">
        <v>43064</v>
      </c>
      <c r="G843" s="152" t="s">
        <v>2254</v>
      </c>
      <c r="H843" s="199">
        <v>5</v>
      </c>
      <c r="I843" s="340" t="s">
        <v>273</v>
      </c>
      <c r="J843" s="340"/>
      <c r="M843" s="118"/>
      <c r="N843" s="197"/>
      <c r="O843" s="372"/>
      <c r="P843" s="372"/>
      <c r="Q843" s="115"/>
      <c r="R843" s="115"/>
      <c r="S843" s="197"/>
      <c r="T843" s="197"/>
      <c r="U843" s="197"/>
      <c r="V843" s="197"/>
      <c r="W843" s="197"/>
      <c r="X843" s="197"/>
      <c r="Y843" s="197"/>
    </row>
    <row r="844" spans="1:25" ht="11.25" customHeight="1">
      <c r="A844" s="565"/>
      <c r="B844" s="199">
        <v>2017</v>
      </c>
      <c r="C844" s="152"/>
      <c r="D844" s="583"/>
      <c r="E844" s="116"/>
      <c r="F844" s="567"/>
      <c r="G844" s="152"/>
      <c r="H844" s="199">
        <f>SUM(H838:H843)</f>
        <v>33</v>
      </c>
      <c r="I844" s="340"/>
      <c r="J844" s="340"/>
      <c r="M844" s="118"/>
      <c r="N844" s="197"/>
      <c r="O844" s="372"/>
      <c r="P844" s="372"/>
      <c r="Q844" s="115"/>
      <c r="R844" s="115"/>
      <c r="S844" s="197"/>
      <c r="T844" s="197"/>
      <c r="U844" s="197"/>
      <c r="V844" s="197"/>
      <c r="W844" s="197"/>
      <c r="X844" s="197"/>
      <c r="Y844" s="197"/>
    </row>
    <row r="845" spans="1:25" ht="11.25" customHeight="1">
      <c r="A845" s="84"/>
      <c r="B845" s="133" t="s">
        <v>46</v>
      </c>
      <c r="D845" s="586" t="s">
        <v>1045</v>
      </c>
      <c r="E845" s="73"/>
      <c r="G845" s="88"/>
      <c r="H845" s="133">
        <f>H830+H837+H844</f>
        <v>83</v>
      </c>
      <c r="I845" s="90"/>
      <c r="M845" s="85"/>
    </row>
    <row r="846" spans="1:25" ht="11.25" customHeight="1">
      <c r="A846" s="199">
        <v>3</v>
      </c>
      <c r="B846" s="565">
        <v>2017</v>
      </c>
      <c r="C846" s="152" t="s">
        <v>53</v>
      </c>
      <c r="D846" s="152" t="s">
        <v>67</v>
      </c>
      <c r="E846" s="566" t="s">
        <v>3323</v>
      </c>
      <c r="F846" s="567">
        <v>42799</v>
      </c>
      <c r="G846" s="568" t="s">
        <v>2261</v>
      </c>
      <c r="H846" s="199">
        <v>7</v>
      </c>
      <c r="I846" s="340" t="s">
        <v>465</v>
      </c>
      <c r="J846" s="340"/>
      <c r="K846" s="340"/>
      <c r="L846" s="340"/>
      <c r="M846" s="118"/>
      <c r="N846" s="353"/>
      <c r="O846" s="340"/>
      <c r="P846" s="340"/>
      <c r="Q846" s="115"/>
      <c r="R846" s="115"/>
      <c r="S846" s="197"/>
      <c r="T846" s="197"/>
      <c r="U846" s="197"/>
      <c r="V846" s="197"/>
      <c r="W846" s="197"/>
      <c r="X846" s="197"/>
      <c r="Y846" s="197"/>
    </row>
    <row r="847" spans="1:25" ht="11.25" customHeight="1">
      <c r="A847" s="199"/>
      <c r="B847" s="565">
        <v>2017</v>
      </c>
      <c r="C847" s="152"/>
      <c r="D847" s="152"/>
      <c r="E847" s="566"/>
      <c r="F847" s="567"/>
      <c r="G847" s="568"/>
      <c r="H847" s="199">
        <v>7</v>
      </c>
      <c r="I847" s="340"/>
      <c r="J847" s="340"/>
      <c r="K847" s="340"/>
      <c r="L847" s="340"/>
      <c r="M847" s="118"/>
      <c r="N847" s="353"/>
      <c r="O847" s="340"/>
      <c r="P847" s="340"/>
      <c r="Q847" s="115"/>
      <c r="R847" s="115"/>
      <c r="S847" s="197"/>
      <c r="T847" s="197"/>
      <c r="U847" s="197"/>
      <c r="V847" s="197"/>
      <c r="W847" s="197"/>
      <c r="X847" s="197"/>
      <c r="Y847" s="197"/>
    </row>
    <row r="848" spans="1:25" ht="11.25" customHeight="1">
      <c r="B848" s="84" t="s">
        <v>46</v>
      </c>
      <c r="D848" s="88" t="s">
        <v>1058</v>
      </c>
      <c r="E848" s="574"/>
      <c r="G848" s="575"/>
      <c r="H848" s="133">
        <f>SUM(H846)</f>
        <v>7</v>
      </c>
      <c r="I848" s="90"/>
      <c r="M848" s="85"/>
    </row>
    <row r="849" spans="1:25" ht="11.25" customHeight="1">
      <c r="A849" s="687">
        <v>3</v>
      </c>
      <c r="B849" s="688">
        <v>2015</v>
      </c>
      <c r="C849" s="649" t="s">
        <v>91</v>
      </c>
      <c r="D849" s="689" t="s">
        <v>90</v>
      </c>
      <c r="E849" s="649" t="s">
        <v>3323</v>
      </c>
      <c r="F849" s="689">
        <v>42064</v>
      </c>
      <c r="G849" s="690" t="s">
        <v>3584</v>
      </c>
      <c r="H849" s="691">
        <v>10</v>
      </c>
      <c r="I849" s="649" t="s">
        <v>1007</v>
      </c>
      <c r="M849" s="268"/>
      <c r="N849" s="197"/>
      <c r="O849" s="372"/>
      <c r="P849" s="372"/>
      <c r="Q849" s="372"/>
      <c r="R849" s="372"/>
      <c r="S849" s="115"/>
      <c r="T849" s="115"/>
      <c r="U849" s="115"/>
      <c r="V849" s="115"/>
      <c r="W849" s="115"/>
      <c r="X849" s="115"/>
      <c r="Y849" s="115"/>
    </row>
    <row r="850" spans="1:25" ht="11.25" customHeight="1">
      <c r="A850" s="687">
        <v>3</v>
      </c>
      <c r="B850" s="688">
        <v>2015</v>
      </c>
      <c r="C850" s="649" t="s">
        <v>91</v>
      </c>
      <c r="D850" s="689" t="s">
        <v>90</v>
      </c>
      <c r="E850" s="649" t="s">
        <v>3323</v>
      </c>
      <c r="F850" s="689">
        <v>42064</v>
      </c>
      <c r="G850" s="690" t="s">
        <v>3585</v>
      </c>
      <c r="H850" s="691">
        <v>3</v>
      </c>
      <c r="I850" s="649" t="s">
        <v>344</v>
      </c>
      <c r="M850" s="268"/>
      <c r="N850" s="197"/>
      <c r="O850" s="115"/>
      <c r="P850" s="115"/>
      <c r="Q850" s="115"/>
      <c r="R850" s="115"/>
      <c r="S850" s="372"/>
      <c r="T850" s="372"/>
      <c r="U850" s="372"/>
      <c r="V850" s="372"/>
      <c r="W850" s="372"/>
      <c r="X850" s="372"/>
      <c r="Y850" s="372"/>
    </row>
    <row r="851" spans="1:25" ht="11.25" customHeight="1">
      <c r="A851" s="687">
        <v>3</v>
      </c>
      <c r="B851" s="688">
        <v>2015</v>
      </c>
      <c r="C851" s="649" t="s">
        <v>91</v>
      </c>
      <c r="D851" s="689" t="s">
        <v>90</v>
      </c>
      <c r="E851" s="649" t="s">
        <v>3323</v>
      </c>
      <c r="F851" s="689">
        <v>42064</v>
      </c>
      <c r="G851" s="690" t="s">
        <v>3586</v>
      </c>
      <c r="H851" s="691">
        <v>3</v>
      </c>
      <c r="I851" s="649" t="s">
        <v>2278</v>
      </c>
      <c r="M851" s="472"/>
      <c r="N851" s="188"/>
      <c r="O851" s="115"/>
      <c r="P851" s="115"/>
      <c r="Q851" s="340"/>
      <c r="R851" s="340"/>
      <c r="S851" s="340"/>
      <c r="T851" s="340"/>
      <c r="U851" s="340"/>
      <c r="V851" s="340"/>
      <c r="W851" s="340"/>
      <c r="X851" s="340"/>
      <c r="Y851" s="340"/>
    </row>
    <row r="852" spans="1:25" ht="11.25" customHeight="1">
      <c r="A852" s="687">
        <v>3</v>
      </c>
      <c r="B852" s="688">
        <v>2015</v>
      </c>
      <c r="C852" s="649" t="s">
        <v>91</v>
      </c>
      <c r="D852" s="689" t="s">
        <v>90</v>
      </c>
      <c r="E852" s="649" t="s">
        <v>3323</v>
      </c>
      <c r="F852" s="689">
        <v>42064</v>
      </c>
      <c r="G852" s="690" t="s">
        <v>3587</v>
      </c>
      <c r="H852" s="691">
        <v>10</v>
      </c>
      <c r="I852" s="649" t="s">
        <v>1651</v>
      </c>
      <c r="M852" s="268"/>
      <c r="N852" s="188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</row>
    <row r="853" spans="1:25" ht="11.25" customHeight="1">
      <c r="A853" s="687">
        <v>3</v>
      </c>
      <c r="B853" s="688">
        <v>2015</v>
      </c>
      <c r="C853" s="649" t="s">
        <v>91</v>
      </c>
      <c r="D853" s="689" t="s">
        <v>90</v>
      </c>
      <c r="E853" s="649" t="s">
        <v>3323</v>
      </c>
      <c r="F853" s="689">
        <v>42064</v>
      </c>
      <c r="G853" s="690" t="s">
        <v>3588</v>
      </c>
      <c r="H853" s="691">
        <v>10</v>
      </c>
      <c r="I853" s="649" t="s">
        <v>723</v>
      </c>
      <c r="M853" s="268"/>
      <c r="N853" s="188"/>
      <c r="O853" s="115"/>
      <c r="P853" s="115"/>
      <c r="Q853" s="188"/>
      <c r="R853" s="188"/>
      <c r="S853" s="353"/>
      <c r="T853" s="353"/>
      <c r="U853" s="353"/>
      <c r="V853" s="353"/>
      <c r="W853" s="353"/>
      <c r="X853" s="353"/>
      <c r="Y853" s="353"/>
    </row>
    <row r="854" spans="1:25" ht="11.25" customHeight="1">
      <c r="A854" s="687">
        <v>3</v>
      </c>
      <c r="B854" s="688">
        <v>2015</v>
      </c>
      <c r="C854" s="649" t="s">
        <v>91</v>
      </c>
      <c r="D854" s="689" t="s">
        <v>90</v>
      </c>
      <c r="E854" s="649" t="s">
        <v>3323</v>
      </c>
      <c r="F854" s="689">
        <v>42064</v>
      </c>
      <c r="G854" s="690" t="s">
        <v>3589</v>
      </c>
      <c r="H854" s="691">
        <v>7</v>
      </c>
      <c r="I854" s="649" t="s">
        <v>485</v>
      </c>
      <c r="M854" s="268"/>
      <c r="N854" s="197"/>
      <c r="O854" s="115"/>
      <c r="P854" s="115"/>
      <c r="Q854" s="115"/>
      <c r="R854" s="115"/>
      <c r="S854" s="188"/>
      <c r="T854" s="188"/>
      <c r="U854" s="188"/>
      <c r="V854" s="188"/>
      <c r="W854" s="188"/>
      <c r="X854" s="188"/>
      <c r="Y854" s="188"/>
    </row>
    <row r="855" spans="1:25" ht="11.25" customHeight="1">
      <c r="A855" s="688">
        <v>6</v>
      </c>
      <c r="B855" s="688">
        <v>2015</v>
      </c>
      <c r="C855" s="649" t="s">
        <v>91</v>
      </c>
      <c r="D855" s="649" t="s">
        <v>90</v>
      </c>
      <c r="E855" s="649" t="s">
        <v>3357</v>
      </c>
      <c r="F855" s="689">
        <v>42169</v>
      </c>
      <c r="G855" s="690" t="s">
        <v>3590</v>
      </c>
      <c r="H855" s="691">
        <v>10</v>
      </c>
      <c r="I855" s="649" t="s">
        <v>3591</v>
      </c>
      <c r="M855" s="268"/>
      <c r="N855" s="197"/>
      <c r="O855" s="115"/>
      <c r="P855" s="115"/>
      <c r="Q855" s="115"/>
      <c r="R855" s="115"/>
      <c r="S855" s="410"/>
      <c r="T855" s="410"/>
      <c r="U855" s="410"/>
      <c r="V855" s="410"/>
      <c r="W855" s="410"/>
      <c r="X855" s="410"/>
      <c r="Y855" s="410"/>
    </row>
    <row r="856" spans="1:25" ht="11.25" customHeight="1">
      <c r="A856" s="688">
        <v>6</v>
      </c>
      <c r="B856" s="688">
        <v>2015</v>
      </c>
      <c r="C856" s="649" t="s">
        <v>91</v>
      </c>
      <c r="D856" s="649" t="s">
        <v>90</v>
      </c>
      <c r="E856" s="649" t="s">
        <v>3357</v>
      </c>
      <c r="F856" s="689">
        <v>42169</v>
      </c>
      <c r="G856" s="690" t="s">
        <v>3592</v>
      </c>
      <c r="H856" s="691">
        <v>3</v>
      </c>
      <c r="I856" s="649" t="s">
        <v>3593</v>
      </c>
      <c r="M856" s="268"/>
      <c r="N856" s="353"/>
      <c r="O856" s="353"/>
      <c r="P856" s="353"/>
      <c r="Q856" s="353"/>
      <c r="R856" s="353"/>
      <c r="S856" s="188"/>
      <c r="T856" s="188"/>
      <c r="U856" s="188"/>
      <c r="V856" s="188"/>
      <c r="W856" s="188"/>
      <c r="X856" s="188"/>
      <c r="Y856" s="188"/>
    </row>
    <row r="857" spans="1:25" ht="11.25" customHeight="1">
      <c r="A857" s="688">
        <v>6</v>
      </c>
      <c r="B857" s="688">
        <v>2015</v>
      </c>
      <c r="C857" s="649" t="s">
        <v>91</v>
      </c>
      <c r="D857" s="649" t="s">
        <v>90</v>
      </c>
      <c r="E857" s="649" t="s">
        <v>3357</v>
      </c>
      <c r="F857" s="689">
        <v>42169</v>
      </c>
      <c r="G857" s="690" t="s">
        <v>3594</v>
      </c>
      <c r="H857" s="691">
        <v>3</v>
      </c>
      <c r="I857" s="649" t="s">
        <v>2053</v>
      </c>
      <c r="M857" s="268"/>
      <c r="N857" s="188"/>
      <c r="O857" s="340"/>
      <c r="P857" s="340"/>
      <c r="Q857" s="372"/>
      <c r="R857" s="372"/>
      <c r="S857" s="197"/>
      <c r="T857" s="197"/>
      <c r="U857" s="197"/>
      <c r="V857" s="197"/>
      <c r="W857" s="197"/>
      <c r="X857" s="197"/>
      <c r="Y857" s="197"/>
    </row>
    <row r="858" spans="1:25" ht="11.25" customHeight="1">
      <c r="A858" s="688">
        <v>6</v>
      </c>
      <c r="B858" s="688">
        <v>2015</v>
      </c>
      <c r="C858" s="649" t="s">
        <v>91</v>
      </c>
      <c r="D858" s="649" t="s">
        <v>90</v>
      </c>
      <c r="E858" s="787" t="s">
        <v>3359</v>
      </c>
      <c r="F858" s="689">
        <v>42176</v>
      </c>
      <c r="G858" s="690" t="s">
        <v>3590</v>
      </c>
      <c r="H858" s="691">
        <v>10</v>
      </c>
      <c r="I858" s="784" t="s">
        <v>3595</v>
      </c>
      <c r="M858" s="268"/>
      <c r="N858" s="188"/>
      <c r="O858" s="197"/>
      <c r="P858" s="197"/>
      <c r="Q858" s="115"/>
      <c r="R858" s="115"/>
      <c r="S858" s="353"/>
      <c r="T858" s="353"/>
      <c r="U858" s="353"/>
      <c r="V858" s="353"/>
      <c r="W858" s="353"/>
      <c r="X858" s="353"/>
      <c r="Y858" s="353"/>
    </row>
    <row r="859" spans="1:25" ht="11.25" customHeight="1">
      <c r="A859" s="688">
        <v>10</v>
      </c>
      <c r="B859" s="687">
        <v>2015</v>
      </c>
      <c r="C859" s="649" t="s">
        <v>91</v>
      </c>
      <c r="D859" s="649" t="s">
        <v>90</v>
      </c>
      <c r="E859" s="689" t="s">
        <v>3362</v>
      </c>
      <c r="F859" s="689">
        <v>42288</v>
      </c>
      <c r="G859" s="690" t="s">
        <v>3596</v>
      </c>
      <c r="H859" s="691">
        <v>7</v>
      </c>
      <c r="I859" s="353" t="s">
        <v>2167</v>
      </c>
      <c r="M859" s="472"/>
      <c r="N859" s="188"/>
      <c r="O859" s="372"/>
      <c r="P859" s="372"/>
      <c r="Q859" s="353"/>
      <c r="R859" s="353"/>
      <c r="S859" s="188"/>
      <c r="T859" s="188"/>
      <c r="U859" s="188"/>
      <c r="V859" s="188"/>
      <c r="W859" s="188"/>
      <c r="X859" s="188"/>
      <c r="Y859" s="188"/>
    </row>
    <row r="860" spans="1:25" ht="11.25" customHeight="1">
      <c r="A860" s="688">
        <v>10</v>
      </c>
      <c r="B860" s="687">
        <v>2015</v>
      </c>
      <c r="C860" s="649" t="s">
        <v>91</v>
      </c>
      <c r="D860" s="649" t="s">
        <v>90</v>
      </c>
      <c r="E860" s="689" t="s">
        <v>3362</v>
      </c>
      <c r="F860" s="689">
        <v>42288</v>
      </c>
      <c r="G860" s="690" t="s">
        <v>3597</v>
      </c>
      <c r="H860" s="691">
        <v>7</v>
      </c>
      <c r="I860" s="353" t="s">
        <v>2037</v>
      </c>
      <c r="M860" s="472"/>
      <c r="N860" s="188"/>
      <c r="O860" s="115"/>
      <c r="P860" s="115"/>
      <c r="Q860" s="188"/>
      <c r="R860" s="188"/>
      <c r="S860" s="353"/>
      <c r="T860" s="353"/>
      <c r="U860" s="353"/>
      <c r="V860" s="353"/>
      <c r="W860" s="353"/>
      <c r="X860" s="353"/>
      <c r="Y860" s="353"/>
    </row>
    <row r="861" spans="1:25" ht="11.25" customHeight="1">
      <c r="A861" s="688">
        <v>10</v>
      </c>
      <c r="B861" s="687">
        <v>2015</v>
      </c>
      <c r="C861" s="649" t="s">
        <v>91</v>
      </c>
      <c r="D861" s="649" t="s">
        <v>90</v>
      </c>
      <c r="E861" s="689" t="s">
        <v>3362</v>
      </c>
      <c r="F861" s="689">
        <v>42288</v>
      </c>
      <c r="G861" s="690" t="s">
        <v>3598</v>
      </c>
      <c r="H861" s="691">
        <v>7</v>
      </c>
      <c r="I861" s="353" t="s">
        <v>2268</v>
      </c>
      <c r="M861" s="472"/>
      <c r="N861" s="197"/>
      <c r="O861" s="340"/>
      <c r="P861" s="340"/>
      <c r="Q861" s="410"/>
      <c r="R861" s="410"/>
      <c r="S861" s="353"/>
      <c r="T861" s="353"/>
      <c r="U861" s="353"/>
      <c r="V861" s="353"/>
      <c r="W861" s="353"/>
      <c r="X861" s="353"/>
      <c r="Y861" s="353"/>
    </row>
    <row r="862" spans="1:25" ht="11.25" customHeight="1">
      <c r="A862" s="688"/>
      <c r="B862" s="687">
        <v>2015</v>
      </c>
      <c r="C862" s="649"/>
      <c r="D862" s="649"/>
      <c r="E862" s="689"/>
      <c r="F862" s="689"/>
      <c r="G862" s="690"/>
      <c r="H862" s="691">
        <f>SUM(H849:H861)</f>
        <v>90</v>
      </c>
      <c r="I862" s="353"/>
      <c r="M862" s="472"/>
      <c r="N862" s="197"/>
      <c r="O862" s="340"/>
      <c r="P862" s="340"/>
      <c r="Q862" s="410"/>
      <c r="R862" s="410"/>
      <c r="S862" s="353"/>
      <c r="T862" s="353"/>
      <c r="U862" s="353"/>
      <c r="V862" s="353"/>
      <c r="W862" s="353"/>
      <c r="X862" s="353"/>
      <c r="Y862" s="353"/>
    </row>
    <row r="863" spans="1:25" ht="11.25" customHeight="1">
      <c r="A863" s="341">
        <v>3</v>
      </c>
      <c r="B863" s="613">
        <v>2016</v>
      </c>
      <c r="C863" s="269" t="s">
        <v>91</v>
      </c>
      <c r="D863" s="269" t="s">
        <v>90</v>
      </c>
      <c r="E863" s="576" t="s">
        <v>3323</v>
      </c>
      <c r="F863" s="576">
        <v>42435</v>
      </c>
      <c r="G863" s="266" t="s">
        <v>3090</v>
      </c>
      <c r="H863" s="277">
        <v>10</v>
      </c>
      <c r="I863" s="372" t="s">
        <v>1007</v>
      </c>
      <c r="J863" s="372"/>
      <c r="L863" s="372"/>
      <c r="M863" s="268"/>
      <c r="N863" s="188"/>
      <c r="O863" s="115"/>
      <c r="P863" s="115"/>
      <c r="Q863" s="197"/>
      <c r="R863" s="197"/>
      <c r="S863" s="353"/>
      <c r="T863" s="353"/>
      <c r="U863" s="353"/>
      <c r="V863" s="353"/>
      <c r="W863" s="353"/>
      <c r="X863" s="353"/>
      <c r="Y863" s="353"/>
    </row>
    <row r="864" spans="1:25" ht="11.25" customHeight="1">
      <c r="A864" s="341">
        <v>3</v>
      </c>
      <c r="B864" s="613">
        <v>2016</v>
      </c>
      <c r="C864" s="269" t="s">
        <v>91</v>
      </c>
      <c r="D864" s="269" t="s">
        <v>90</v>
      </c>
      <c r="E864" s="576" t="s">
        <v>3323</v>
      </c>
      <c r="F864" s="576">
        <v>42435</v>
      </c>
      <c r="G864" s="266" t="s">
        <v>3091</v>
      </c>
      <c r="H864" s="277">
        <v>7</v>
      </c>
      <c r="I864" s="372" t="s">
        <v>2149</v>
      </c>
      <c r="J864" s="372"/>
      <c r="L864" s="372"/>
      <c r="M864" s="268"/>
      <c r="N864" s="188"/>
      <c r="O864" s="188"/>
      <c r="P864" s="188"/>
      <c r="Q864" s="353"/>
      <c r="R864" s="353"/>
      <c r="S864" s="353"/>
      <c r="T864" s="353"/>
      <c r="U864" s="353"/>
      <c r="V864" s="353"/>
      <c r="W864" s="353"/>
      <c r="X864" s="353"/>
      <c r="Y864" s="353"/>
    </row>
    <row r="865" spans="1:25" ht="11.25" customHeight="1">
      <c r="A865" s="341">
        <v>3</v>
      </c>
      <c r="B865" s="341">
        <v>2016</v>
      </c>
      <c r="C865" s="269" t="s">
        <v>91</v>
      </c>
      <c r="D865" s="269" t="s">
        <v>90</v>
      </c>
      <c r="E865" s="269" t="s">
        <v>3323</v>
      </c>
      <c r="F865" s="576">
        <v>42435</v>
      </c>
      <c r="G865" s="266" t="s">
        <v>3092</v>
      </c>
      <c r="H865" s="277">
        <v>7</v>
      </c>
      <c r="I865" s="372" t="s">
        <v>1466</v>
      </c>
      <c r="J865" s="372"/>
      <c r="L865" s="372"/>
      <c r="M865" s="85"/>
      <c r="N865" s="372"/>
      <c r="O865" s="115"/>
      <c r="P865" s="115"/>
      <c r="Q865" s="353"/>
      <c r="R865" s="353"/>
      <c r="S865" s="372"/>
      <c r="T865" s="372"/>
      <c r="U865" s="372"/>
      <c r="V865" s="372"/>
      <c r="W865" s="372"/>
      <c r="X865" s="372"/>
      <c r="Y865" s="372"/>
    </row>
    <row r="866" spans="1:25" ht="11.25" customHeight="1">
      <c r="A866" s="341">
        <v>3</v>
      </c>
      <c r="B866" s="341">
        <v>2016</v>
      </c>
      <c r="C866" s="269" t="s">
        <v>91</v>
      </c>
      <c r="D866" s="269" t="s">
        <v>90</v>
      </c>
      <c r="E866" s="269" t="s">
        <v>3323</v>
      </c>
      <c r="F866" s="576">
        <v>42435</v>
      </c>
      <c r="G866" s="266" t="s">
        <v>3093</v>
      </c>
      <c r="H866" s="277">
        <v>3</v>
      </c>
      <c r="I866" s="372" t="s">
        <v>2281</v>
      </c>
      <c r="J866" s="372"/>
      <c r="L866" s="372"/>
      <c r="M866" s="268"/>
      <c r="N866" s="372"/>
      <c r="O866" s="115"/>
      <c r="P866" s="115"/>
      <c r="Q866" s="353"/>
      <c r="R866" s="353"/>
      <c r="S866" s="372"/>
      <c r="T866" s="372"/>
      <c r="U866" s="372"/>
      <c r="V866" s="372"/>
      <c r="W866" s="372"/>
      <c r="X866" s="372"/>
      <c r="Y866" s="372"/>
    </row>
    <row r="867" spans="1:25" ht="11.25" customHeight="1">
      <c r="A867" s="341">
        <v>10</v>
      </c>
      <c r="B867" s="613">
        <v>2016</v>
      </c>
      <c r="C867" s="269" t="s">
        <v>91</v>
      </c>
      <c r="D867" s="269" t="s">
        <v>90</v>
      </c>
      <c r="E867" s="576" t="s">
        <v>3362</v>
      </c>
      <c r="F867" s="576">
        <v>42652</v>
      </c>
      <c r="G867" s="614" t="s">
        <v>3094</v>
      </c>
      <c r="H867" s="341">
        <v>3</v>
      </c>
      <c r="I867" s="372" t="s">
        <v>3095</v>
      </c>
      <c r="J867" s="372"/>
      <c r="L867" s="372"/>
      <c r="M867" s="268"/>
      <c r="N867" s="372"/>
      <c r="O867" s="353"/>
      <c r="P867" s="353"/>
      <c r="Q867" s="353"/>
      <c r="R867" s="353"/>
      <c r="S867" s="188"/>
      <c r="T867" s="188"/>
      <c r="U867" s="188"/>
      <c r="V867" s="188"/>
      <c r="W867" s="188"/>
      <c r="X867" s="188"/>
      <c r="Y867" s="188"/>
    </row>
    <row r="868" spans="1:25" ht="11.25" customHeight="1">
      <c r="A868" s="341">
        <v>10</v>
      </c>
      <c r="B868" s="613">
        <v>2016</v>
      </c>
      <c r="C868" s="269" t="s">
        <v>91</v>
      </c>
      <c r="D868" s="269" t="s">
        <v>90</v>
      </c>
      <c r="E868" s="576" t="s">
        <v>3362</v>
      </c>
      <c r="F868" s="576">
        <v>42652</v>
      </c>
      <c r="G868" s="614" t="s">
        <v>3096</v>
      </c>
      <c r="H868" s="341">
        <v>10</v>
      </c>
      <c r="I868" s="372" t="s">
        <v>3097</v>
      </c>
      <c r="J868" s="372"/>
      <c r="L868" s="372"/>
      <c r="M868" s="472"/>
      <c r="N868" s="372"/>
      <c r="O868" s="372"/>
      <c r="P868" s="372"/>
      <c r="Q868" s="372"/>
      <c r="R868" s="372"/>
      <c r="S868" s="188"/>
      <c r="T868" s="188"/>
      <c r="U868" s="188"/>
      <c r="V868" s="188"/>
      <c r="W868" s="188"/>
      <c r="X868" s="188"/>
      <c r="Y868" s="188"/>
    </row>
    <row r="869" spans="1:25" ht="11.25" customHeight="1">
      <c r="A869" s="341">
        <v>10</v>
      </c>
      <c r="B869" s="613">
        <v>2016</v>
      </c>
      <c r="C869" s="269" t="s">
        <v>91</v>
      </c>
      <c r="D869" s="269" t="s">
        <v>90</v>
      </c>
      <c r="E869" s="576" t="s">
        <v>3362</v>
      </c>
      <c r="F869" s="576">
        <v>42652</v>
      </c>
      <c r="G869" s="614" t="s">
        <v>3098</v>
      </c>
      <c r="H869" s="341">
        <v>7</v>
      </c>
      <c r="I869" s="372" t="s">
        <v>3099</v>
      </c>
      <c r="J869" s="372"/>
      <c r="L869" s="372"/>
      <c r="M869" s="268"/>
      <c r="N869" s="372"/>
      <c r="O869" s="115"/>
      <c r="P869" s="115"/>
      <c r="Q869" s="372"/>
      <c r="R869" s="372"/>
      <c r="S869" s="353"/>
      <c r="T869" s="353"/>
      <c r="U869" s="353"/>
      <c r="V869" s="353"/>
      <c r="W869" s="353"/>
      <c r="X869" s="353"/>
      <c r="Y869" s="353"/>
    </row>
    <row r="870" spans="1:25" ht="11.25" customHeight="1">
      <c r="A870" s="341">
        <v>10</v>
      </c>
      <c r="B870" s="613">
        <v>2016</v>
      </c>
      <c r="C870" s="269" t="s">
        <v>91</v>
      </c>
      <c r="D870" s="269" t="s">
        <v>90</v>
      </c>
      <c r="E870" s="576" t="s">
        <v>3362</v>
      </c>
      <c r="F870" s="576">
        <v>42652</v>
      </c>
      <c r="G870" s="614" t="s">
        <v>3100</v>
      </c>
      <c r="H870" s="341">
        <v>10</v>
      </c>
      <c r="I870" s="372" t="s">
        <v>1793</v>
      </c>
      <c r="J870" s="372"/>
      <c r="L870" s="372"/>
      <c r="M870" s="472"/>
      <c r="N870" s="372"/>
      <c r="O870" s="353"/>
      <c r="P870" s="353"/>
      <c r="Q870" s="188"/>
      <c r="R870" s="188"/>
      <c r="S870" s="353"/>
      <c r="T870" s="353"/>
      <c r="U870" s="353"/>
      <c r="V870" s="353"/>
      <c r="W870" s="353"/>
      <c r="X870" s="353"/>
      <c r="Y870" s="353"/>
    </row>
    <row r="871" spans="1:25" ht="11.25" customHeight="1">
      <c r="A871" s="341">
        <v>10</v>
      </c>
      <c r="B871" s="613">
        <v>2016</v>
      </c>
      <c r="C871" s="269" t="s">
        <v>91</v>
      </c>
      <c r="D871" s="269" t="s">
        <v>90</v>
      </c>
      <c r="E871" s="576" t="s">
        <v>3362</v>
      </c>
      <c r="F871" s="576">
        <v>42652</v>
      </c>
      <c r="G871" s="614" t="s">
        <v>3101</v>
      </c>
      <c r="H871" s="341">
        <v>10</v>
      </c>
      <c r="I871" s="372" t="s">
        <v>3102</v>
      </c>
      <c r="J871" s="372"/>
      <c r="L871" s="372"/>
      <c r="M871" s="472"/>
      <c r="N871" s="340"/>
      <c r="O871" s="188"/>
      <c r="P871" s="188"/>
      <c r="Q871" s="188"/>
      <c r="R871" s="188"/>
      <c r="S871" s="197"/>
      <c r="T871" s="197"/>
      <c r="U871" s="197"/>
      <c r="V871" s="197"/>
      <c r="W871" s="197"/>
      <c r="X871" s="197"/>
      <c r="Y871" s="197"/>
    </row>
    <row r="872" spans="1:25" ht="11.25" customHeight="1">
      <c r="A872" s="341">
        <v>10</v>
      </c>
      <c r="B872" s="613">
        <v>2016</v>
      </c>
      <c r="C872" s="269" t="s">
        <v>91</v>
      </c>
      <c r="D872" s="269" t="s">
        <v>90</v>
      </c>
      <c r="E872" s="576" t="s">
        <v>3362</v>
      </c>
      <c r="F872" s="576">
        <v>42652</v>
      </c>
      <c r="G872" s="614" t="s">
        <v>3103</v>
      </c>
      <c r="H872" s="341">
        <v>7</v>
      </c>
      <c r="I872" s="372" t="s">
        <v>2037</v>
      </c>
      <c r="J872" s="372"/>
      <c r="L872" s="372"/>
      <c r="M872" s="472"/>
      <c r="N872" s="340"/>
      <c r="O872" s="410"/>
      <c r="P872" s="410"/>
      <c r="Q872" s="353"/>
      <c r="R872" s="353"/>
      <c r="S872" s="197"/>
      <c r="T872" s="197"/>
      <c r="U872" s="197"/>
      <c r="V872" s="197"/>
      <c r="W872" s="197"/>
      <c r="X872" s="197"/>
      <c r="Y872" s="197"/>
    </row>
    <row r="873" spans="1:25" ht="11.25" customHeight="1">
      <c r="A873" s="341">
        <v>10</v>
      </c>
      <c r="B873" s="613">
        <v>2016</v>
      </c>
      <c r="C873" s="269" t="s">
        <v>91</v>
      </c>
      <c r="D873" s="269" t="s">
        <v>90</v>
      </c>
      <c r="E873" s="576" t="s">
        <v>3362</v>
      </c>
      <c r="F873" s="576">
        <v>42652</v>
      </c>
      <c r="G873" s="614" t="s">
        <v>3104</v>
      </c>
      <c r="H873" s="341">
        <v>10</v>
      </c>
      <c r="I873" s="372" t="s">
        <v>2266</v>
      </c>
      <c r="J873" s="372"/>
      <c r="L873" s="372"/>
      <c r="M873" s="472"/>
      <c r="N873" s="372"/>
      <c r="O873" s="197"/>
      <c r="P873" s="197"/>
      <c r="Q873" s="353"/>
      <c r="R873" s="353"/>
      <c r="S873" s="197"/>
      <c r="T873" s="197"/>
      <c r="U873" s="197"/>
      <c r="V873" s="197"/>
      <c r="W873" s="197"/>
      <c r="X873" s="197"/>
      <c r="Y873" s="197"/>
    </row>
    <row r="874" spans="1:25" ht="11.25" customHeight="1">
      <c r="A874" s="341">
        <v>10</v>
      </c>
      <c r="B874" s="613">
        <v>2016</v>
      </c>
      <c r="C874" s="269" t="s">
        <v>91</v>
      </c>
      <c r="D874" s="269" t="s">
        <v>90</v>
      </c>
      <c r="E874" s="576" t="s">
        <v>3362</v>
      </c>
      <c r="F874" s="576">
        <v>42652</v>
      </c>
      <c r="G874" s="614" t="s">
        <v>3105</v>
      </c>
      <c r="H874" s="341">
        <v>7</v>
      </c>
      <c r="I874" s="372" t="s">
        <v>2268</v>
      </c>
      <c r="J874" s="372"/>
      <c r="L874" s="372"/>
      <c r="M874" s="472"/>
      <c r="N874" s="372"/>
      <c r="O874" s="353"/>
      <c r="P874" s="353"/>
      <c r="Q874" s="197"/>
      <c r="R874" s="197"/>
      <c r="S874" s="372"/>
      <c r="T874" s="372"/>
      <c r="U874" s="372"/>
      <c r="V874" s="372"/>
      <c r="W874" s="372"/>
      <c r="X874" s="372"/>
      <c r="Y874" s="372"/>
    </row>
    <row r="875" spans="1:25" ht="11.25" customHeight="1">
      <c r="A875" s="341">
        <v>10</v>
      </c>
      <c r="B875" s="613">
        <v>2016</v>
      </c>
      <c r="C875" s="269" t="s">
        <v>91</v>
      </c>
      <c r="D875" s="269" t="s">
        <v>90</v>
      </c>
      <c r="E875" s="576" t="s">
        <v>3362</v>
      </c>
      <c r="F875" s="576">
        <v>42652</v>
      </c>
      <c r="G875" s="614" t="s">
        <v>3106</v>
      </c>
      <c r="H875" s="341">
        <v>10</v>
      </c>
      <c r="I875" s="372" t="s">
        <v>2551</v>
      </c>
      <c r="J875" s="372"/>
      <c r="L875" s="372"/>
      <c r="M875" s="472"/>
      <c r="N875" s="372"/>
      <c r="O875" s="353"/>
      <c r="P875" s="353"/>
      <c r="Q875" s="188"/>
      <c r="R875" s="188"/>
      <c r="S875" s="115"/>
      <c r="T875" s="115"/>
      <c r="U875" s="115"/>
      <c r="V875" s="115"/>
      <c r="W875" s="115"/>
      <c r="X875" s="115"/>
      <c r="Y875" s="115"/>
    </row>
    <row r="876" spans="1:25" ht="11.25" customHeight="1">
      <c r="A876" s="341">
        <v>10</v>
      </c>
      <c r="B876" s="613">
        <v>2016</v>
      </c>
      <c r="C876" s="269" t="s">
        <v>91</v>
      </c>
      <c r="D876" s="269" t="s">
        <v>90</v>
      </c>
      <c r="E876" s="576" t="s">
        <v>3362</v>
      </c>
      <c r="F876" s="576">
        <v>42652</v>
      </c>
      <c r="G876" s="614" t="s">
        <v>3107</v>
      </c>
      <c r="H876" s="341">
        <v>7</v>
      </c>
      <c r="I876" s="372" t="s">
        <v>2553</v>
      </c>
      <c r="J876" s="372"/>
      <c r="L876" s="372"/>
      <c r="M876" s="268"/>
      <c r="N876" s="372"/>
      <c r="O876" s="353"/>
      <c r="P876" s="353"/>
      <c r="Q876" s="188"/>
      <c r="R876" s="188"/>
    </row>
    <row r="877" spans="1:25" ht="11.25" customHeight="1">
      <c r="A877" s="341"/>
      <c r="B877" s="613">
        <v>2016</v>
      </c>
      <c r="C877" s="269"/>
      <c r="D877" s="269"/>
      <c r="E877" s="576"/>
      <c r="F877" s="576"/>
      <c r="G877" s="614"/>
      <c r="H877" s="341">
        <f>SUM(H863:H876)</f>
        <v>108</v>
      </c>
      <c r="I877" s="372"/>
      <c r="J877" s="372"/>
      <c r="L877" s="372"/>
      <c r="M877" s="268"/>
      <c r="N877" s="372"/>
      <c r="O877" s="353"/>
      <c r="P877" s="353"/>
      <c r="Q877" s="188"/>
      <c r="R877" s="188"/>
    </row>
    <row r="878" spans="1:25" ht="11.25" customHeight="1">
      <c r="A878" s="199">
        <v>9</v>
      </c>
      <c r="B878" s="199">
        <v>2017</v>
      </c>
      <c r="C878" s="152" t="s">
        <v>91</v>
      </c>
      <c r="D878" s="583" t="s">
        <v>90</v>
      </c>
      <c r="E878" s="116" t="s">
        <v>3362</v>
      </c>
      <c r="F878" s="567">
        <v>42988</v>
      </c>
      <c r="G878" s="152" t="s">
        <v>2263</v>
      </c>
      <c r="H878" s="199">
        <v>10</v>
      </c>
      <c r="I878" s="340" t="s">
        <v>2264</v>
      </c>
      <c r="J878" s="340"/>
      <c r="M878" s="783"/>
      <c r="O878" s="372"/>
      <c r="P878" s="372"/>
      <c r="Q878" s="115"/>
      <c r="R878" s="115"/>
      <c r="S878" s="372"/>
      <c r="T878" s="372"/>
      <c r="U878" s="372"/>
      <c r="V878" s="372"/>
      <c r="W878" s="372"/>
      <c r="X878" s="372"/>
      <c r="Y878" s="372"/>
    </row>
    <row r="879" spans="1:25" ht="11.25" customHeight="1">
      <c r="A879" s="199">
        <v>9</v>
      </c>
      <c r="B879" s="199">
        <v>2017</v>
      </c>
      <c r="C879" s="152" t="s">
        <v>91</v>
      </c>
      <c r="D879" s="583" t="s">
        <v>90</v>
      </c>
      <c r="E879" s="116" t="s">
        <v>3362</v>
      </c>
      <c r="F879" s="567">
        <v>42988</v>
      </c>
      <c r="G879" s="152" t="s">
        <v>2265</v>
      </c>
      <c r="H879" s="199">
        <v>10</v>
      </c>
      <c r="I879" s="340" t="s">
        <v>2266</v>
      </c>
      <c r="J879" s="340"/>
      <c r="M879" s="783"/>
      <c r="O879" s="353"/>
      <c r="P879" s="353"/>
      <c r="Q879" s="353"/>
      <c r="R879" s="353"/>
      <c r="S879" s="115"/>
      <c r="T879" s="115"/>
      <c r="U879" s="115"/>
      <c r="V879" s="115"/>
      <c r="W879" s="115"/>
      <c r="X879" s="115"/>
      <c r="Y879" s="115"/>
    </row>
    <row r="880" spans="1:25" ht="11.25" customHeight="1">
      <c r="A880" s="199">
        <v>9</v>
      </c>
      <c r="B880" s="199">
        <v>2017</v>
      </c>
      <c r="C880" s="152" t="s">
        <v>91</v>
      </c>
      <c r="D880" s="583" t="s">
        <v>90</v>
      </c>
      <c r="E880" s="116" t="s">
        <v>3362</v>
      </c>
      <c r="F880" s="567">
        <v>42988</v>
      </c>
      <c r="G880" s="152" t="s">
        <v>2267</v>
      </c>
      <c r="H880" s="199">
        <v>7</v>
      </c>
      <c r="I880" s="340" t="s">
        <v>2268</v>
      </c>
      <c r="J880" s="340"/>
      <c r="M880" s="783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</row>
    <row r="881" spans="1:25" ht="11.25" customHeight="1">
      <c r="A881" s="199">
        <v>9</v>
      </c>
      <c r="B881" s="199">
        <v>2017</v>
      </c>
      <c r="C881" s="152" t="s">
        <v>91</v>
      </c>
      <c r="D881" s="583" t="s">
        <v>90</v>
      </c>
      <c r="E881" s="116" t="s">
        <v>3362</v>
      </c>
      <c r="F881" s="567">
        <v>42988</v>
      </c>
      <c r="G881" s="152" t="s">
        <v>2269</v>
      </c>
      <c r="H881" s="199">
        <v>7</v>
      </c>
      <c r="I881" s="340" t="s">
        <v>2270</v>
      </c>
      <c r="J881" s="340"/>
      <c r="M881" s="783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</row>
    <row r="882" spans="1:25" ht="11.25" customHeight="1">
      <c r="A882" s="199">
        <v>9</v>
      </c>
      <c r="B882" s="199">
        <v>2017</v>
      </c>
      <c r="C882" s="152" t="s">
        <v>91</v>
      </c>
      <c r="D882" s="583" t="s">
        <v>90</v>
      </c>
      <c r="E882" s="116" t="s">
        <v>3362</v>
      </c>
      <c r="F882" s="567">
        <v>42988</v>
      </c>
      <c r="G882" s="152" t="s">
        <v>2271</v>
      </c>
      <c r="H882" s="199">
        <v>3</v>
      </c>
      <c r="I882" s="340" t="s">
        <v>2272</v>
      </c>
      <c r="J882" s="340"/>
      <c r="M882" s="783"/>
      <c r="O882" s="188"/>
      <c r="P882" s="188"/>
      <c r="Q882" s="197"/>
      <c r="R882" s="197"/>
      <c r="S882" s="115"/>
      <c r="T882" s="115"/>
      <c r="U882" s="115"/>
      <c r="V882" s="115"/>
      <c r="W882" s="115"/>
      <c r="X882" s="115"/>
      <c r="Y882" s="115"/>
    </row>
    <row r="883" spans="1:25" ht="11.25" customHeight="1">
      <c r="A883" s="199">
        <v>2</v>
      </c>
      <c r="B883" s="565">
        <v>2017</v>
      </c>
      <c r="C883" s="152" t="s">
        <v>91</v>
      </c>
      <c r="D883" s="152" t="s">
        <v>90</v>
      </c>
      <c r="E883" s="567" t="s">
        <v>81</v>
      </c>
      <c r="F883" s="567">
        <v>42770</v>
      </c>
      <c r="G883" s="568" t="s">
        <v>2273</v>
      </c>
      <c r="H883" s="199">
        <v>10</v>
      </c>
      <c r="I883" s="340" t="s">
        <v>626</v>
      </c>
      <c r="J883" s="340"/>
      <c r="L883" s="340"/>
      <c r="M883" s="85"/>
      <c r="N883" s="372"/>
      <c r="O883" s="353"/>
      <c r="P883" s="353"/>
      <c r="Q883" s="353"/>
      <c r="R883" s="353"/>
      <c r="S883" s="353"/>
      <c r="T883" s="353"/>
      <c r="U883" s="353"/>
      <c r="V883" s="353"/>
      <c r="W883" s="353"/>
      <c r="X883" s="353"/>
      <c r="Y883" s="353"/>
    </row>
    <row r="884" spans="1:25" ht="11.25" customHeight="1">
      <c r="A884" s="199">
        <v>2</v>
      </c>
      <c r="B884" s="565">
        <v>2017</v>
      </c>
      <c r="C884" s="152" t="s">
        <v>91</v>
      </c>
      <c r="D884" s="152" t="s">
        <v>90</v>
      </c>
      <c r="E884" s="567" t="s">
        <v>81</v>
      </c>
      <c r="F884" s="567">
        <v>42770</v>
      </c>
      <c r="G884" s="568" t="s">
        <v>2274</v>
      </c>
      <c r="H884" s="199">
        <v>10</v>
      </c>
      <c r="I884" s="340" t="s">
        <v>342</v>
      </c>
      <c r="J884" s="340"/>
      <c r="L884" s="340"/>
      <c r="M884" s="85"/>
      <c r="N884" s="372"/>
      <c r="O884" s="372"/>
      <c r="P884" s="372"/>
      <c r="Q884" s="115"/>
      <c r="R884" s="115"/>
    </row>
    <row r="885" spans="1:25" ht="11.25" customHeight="1">
      <c r="A885" s="199">
        <v>2</v>
      </c>
      <c r="B885" s="565">
        <v>2017</v>
      </c>
      <c r="C885" s="152" t="s">
        <v>91</v>
      </c>
      <c r="D885" s="152" t="s">
        <v>90</v>
      </c>
      <c r="E885" s="567" t="s">
        <v>58</v>
      </c>
      <c r="F885" s="567">
        <v>42778</v>
      </c>
      <c r="G885" s="568" t="s">
        <v>2273</v>
      </c>
      <c r="H885" s="199">
        <v>5</v>
      </c>
      <c r="I885" s="340" t="s">
        <v>244</v>
      </c>
      <c r="J885" s="340"/>
      <c r="L885" s="340"/>
      <c r="M885" s="85"/>
      <c r="N885" s="372"/>
      <c r="O885" s="372"/>
      <c r="P885" s="372"/>
      <c r="S885" s="372"/>
      <c r="T885" s="372"/>
      <c r="U885" s="372"/>
      <c r="V885" s="372"/>
      <c r="W885" s="372"/>
      <c r="X885" s="372"/>
      <c r="Y885" s="372"/>
    </row>
    <row r="886" spans="1:25" ht="11.25" customHeight="1">
      <c r="A886" s="199">
        <v>2</v>
      </c>
      <c r="B886" s="565">
        <v>2017</v>
      </c>
      <c r="C886" s="152" t="s">
        <v>91</v>
      </c>
      <c r="D886" s="152" t="s">
        <v>90</v>
      </c>
      <c r="E886" s="567" t="s">
        <v>55</v>
      </c>
      <c r="F886" s="567">
        <v>42784</v>
      </c>
      <c r="G886" s="568" t="s">
        <v>2273</v>
      </c>
      <c r="H886" s="199">
        <v>10</v>
      </c>
      <c r="I886" s="340" t="s">
        <v>626</v>
      </c>
      <c r="J886" s="340"/>
      <c r="L886" s="340"/>
      <c r="M886" s="268"/>
      <c r="N886" s="372"/>
      <c r="O886" s="188"/>
      <c r="P886" s="188"/>
      <c r="Q886" s="353"/>
      <c r="R886" s="353"/>
      <c r="S886" s="372"/>
      <c r="T886" s="372"/>
      <c r="U886" s="372"/>
      <c r="V886" s="372"/>
      <c r="W886" s="372"/>
      <c r="X886" s="372"/>
      <c r="Y886" s="372"/>
    </row>
    <row r="887" spans="1:25" ht="11.25" customHeight="1">
      <c r="A887" s="199">
        <v>3</v>
      </c>
      <c r="B887" s="565">
        <v>2017</v>
      </c>
      <c r="C887" s="152" t="s">
        <v>91</v>
      </c>
      <c r="D887" s="152" t="s">
        <v>90</v>
      </c>
      <c r="E887" s="566" t="s">
        <v>3323</v>
      </c>
      <c r="F887" s="567">
        <v>42799</v>
      </c>
      <c r="G887" s="568" t="s">
        <v>2275</v>
      </c>
      <c r="H887" s="199">
        <v>7</v>
      </c>
      <c r="I887" s="340" t="s">
        <v>2276</v>
      </c>
      <c r="J887" s="340"/>
      <c r="K887" s="340"/>
      <c r="L887" s="340"/>
      <c r="M887" s="118"/>
      <c r="N887" s="372"/>
      <c r="O887" s="188"/>
      <c r="P887" s="188"/>
      <c r="S887" s="197"/>
      <c r="T887" s="197"/>
      <c r="U887" s="197"/>
      <c r="V887" s="197"/>
      <c r="W887" s="197"/>
      <c r="X887" s="197"/>
      <c r="Y887" s="197"/>
    </row>
    <row r="888" spans="1:25" ht="11.25" customHeight="1">
      <c r="A888" s="199">
        <v>3</v>
      </c>
      <c r="B888" s="565">
        <v>2017</v>
      </c>
      <c r="C888" s="152" t="s">
        <v>91</v>
      </c>
      <c r="D888" s="152" t="s">
        <v>90</v>
      </c>
      <c r="E888" s="566" t="s">
        <v>3323</v>
      </c>
      <c r="F888" s="567">
        <v>42799</v>
      </c>
      <c r="G888" s="568" t="s">
        <v>2277</v>
      </c>
      <c r="H888" s="199">
        <v>3</v>
      </c>
      <c r="I888" s="340" t="s">
        <v>2278</v>
      </c>
      <c r="J888" s="340"/>
      <c r="K888" s="340"/>
      <c r="L888" s="340"/>
      <c r="M888" s="118"/>
      <c r="N888" s="197"/>
      <c r="O888" s="353"/>
      <c r="P888" s="353"/>
      <c r="Q888" s="197"/>
      <c r="R888" s="197"/>
      <c r="S888" s="372"/>
      <c r="T888" s="372"/>
      <c r="U888" s="372"/>
      <c r="V888" s="372"/>
      <c r="W888" s="372"/>
      <c r="X888" s="372"/>
      <c r="Y888" s="372"/>
    </row>
    <row r="889" spans="1:25" ht="11.25" customHeight="1">
      <c r="A889" s="199">
        <v>3</v>
      </c>
      <c r="B889" s="565">
        <v>2017</v>
      </c>
      <c r="C889" s="152" t="s">
        <v>91</v>
      </c>
      <c r="D889" s="152" t="s">
        <v>90</v>
      </c>
      <c r="E889" s="566" t="s">
        <v>3323</v>
      </c>
      <c r="F889" s="567">
        <v>42799</v>
      </c>
      <c r="G889" s="568" t="s">
        <v>2279</v>
      </c>
      <c r="H889" s="199">
        <v>7</v>
      </c>
      <c r="I889" s="340" t="s">
        <v>849</v>
      </c>
      <c r="J889" s="340"/>
      <c r="K889" s="340"/>
      <c r="L889" s="340"/>
      <c r="M889" s="118"/>
      <c r="N889" s="372"/>
      <c r="O889" s="353"/>
      <c r="P889" s="353"/>
      <c r="Q889" s="197"/>
      <c r="R889" s="197"/>
      <c r="S889" s="372"/>
      <c r="T889" s="372"/>
      <c r="U889" s="372"/>
      <c r="V889" s="372"/>
      <c r="W889" s="372"/>
      <c r="X889" s="372"/>
      <c r="Y889" s="372"/>
    </row>
    <row r="890" spans="1:25" ht="11.25" customHeight="1">
      <c r="A890" s="199">
        <v>3</v>
      </c>
      <c r="B890" s="565">
        <v>2017</v>
      </c>
      <c r="C890" s="152" t="s">
        <v>91</v>
      </c>
      <c r="D890" s="152" t="s">
        <v>90</v>
      </c>
      <c r="E890" s="566" t="s">
        <v>3323</v>
      </c>
      <c r="F890" s="567">
        <v>42799</v>
      </c>
      <c r="G890" s="568" t="s">
        <v>2280</v>
      </c>
      <c r="H890" s="199">
        <v>3</v>
      </c>
      <c r="I890" s="340" t="s">
        <v>2281</v>
      </c>
      <c r="J890" s="340"/>
      <c r="K890" s="340"/>
      <c r="L890" s="340"/>
      <c r="M890" s="118"/>
      <c r="N890" s="372"/>
      <c r="O890" s="197"/>
      <c r="P890" s="197"/>
      <c r="Q890" s="372"/>
      <c r="R890" s="372"/>
      <c r="S890" s="372"/>
      <c r="T890" s="372"/>
      <c r="U890" s="372"/>
      <c r="V890" s="372"/>
      <c r="W890" s="372"/>
      <c r="X890" s="372"/>
      <c r="Y890" s="372"/>
    </row>
    <row r="891" spans="1:25" ht="11.25" customHeight="1">
      <c r="A891" s="199">
        <v>3</v>
      </c>
      <c r="B891" s="565">
        <v>2017</v>
      </c>
      <c r="C891" s="152" t="s">
        <v>91</v>
      </c>
      <c r="D891" s="152" t="s">
        <v>90</v>
      </c>
      <c r="E891" s="566" t="s">
        <v>255</v>
      </c>
      <c r="F891" s="567">
        <v>42820</v>
      </c>
      <c r="G891" s="568" t="s">
        <v>2282</v>
      </c>
      <c r="H891" s="199">
        <v>10</v>
      </c>
      <c r="I891" s="340" t="s">
        <v>626</v>
      </c>
      <c r="J891" s="340"/>
      <c r="K891" s="340"/>
      <c r="L891" s="340"/>
      <c r="M891" s="118"/>
      <c r="N891" s="372"/>
      <c r="O891" s="188"/>
      <c r="P891" s="188"/>
      <c r="Q891" s="372"/>
      <c r="R891" s="372"/>
      <c r="S891" s="372"/>
      <c r="T891" s="372"/>
      <c r="U891" s="372"/>
      <c r="V891" s="372"/>
      <c r="W891" s="372"/>
      <c r="X891" s="372"/>
      <c r="Y891" s="372"/>
    </row>
    <row r="892" spans="1:25" ht="11.25" customHeight="1">
      <c r="A892" s="565">
        <v>5</v>
      </c>
      <c r="B892" s="199">
        <v>2017</v>
      </c>
      <c r="C892" s="152" t="s">
        <v>91</v>
      </c>
      <c r="D892" s="583" t="s">
        <v>90</v>
      </c>
      <c r="E892" s="116" t="s">
        <v>3357</v>
      </c>
      <c r="F892" s="567">
        <v>42876</v>
      </c>
      <c r="G892" s="152" t="s">
        <v>2283</v>
      </c>
      <c r="H892" s="199">
        <v>3</v>
      </c>
      <c r="I892" s="340" t="s">
        <v>2284</v>
      </c>
      <c r="J892" s="340"/>
      <c r="M892" s="118"/>
      <c r="N892" s="197"/>
      <c r="O892" s="188"/>
      <c r="P892" s="188"/>
      <c r="Q892" s="372"/>
      <c r="R892" s="372"/>
      <c r="S892" s="372"/>
      <c r="T892" s="372"/>
      <c r="U892" s="372"/>
      <c r="V892" s="372"/>
      <c r="W892" s="372"/>
      <c r="X892" s="372"/>
      <c r="Y892" s="372"/>
    </row>
    <row r="893" spans="1:25" ht="11.25" customHeight="1">
      <c r="A893" s="565">
        <v>5</v>
      </c>
      <c r="B893" s="199">
        <v>2017</v>
      </c>
      <c r="C893" s="152" t="s">
        <v>91</v>
      </c>
      <c r="D893" s="583" t="s">
        <v>90</v>
      </c>
      <c r="E893" s="116" t="s">
        <v>3357</v>
      </c>
      <c r="F893" s="567">
        <v>42876</v>
      </c>
      <c r="G893" s="152" t="s">
        <v>1117</v>
      </c>
      <c r="H893" s="199">
        <v>10</v>
      </c>
      <c r="I893" s="340" t="s">
        <v>2285</v>
      </c>
      <c r="J893" s="340"/>
      <c r="M893" s="118"/>
      <c r="N893" s="353"/>
      <c r="O893" s="353"/>
      <c r="P893" s="353"/>
      <c r="Q893" s="372"/>
      <c r="R893" s="372"/>
      <c r="S893" s="197"/>
      <c r="T893" s="197"/>
      <c r="U893" s="197"/>
      <c r="V893" s="197"/>
      <c r="W893" s="197"/>
      <c r="X893" s="197"/>
      <c r="Y893" s="197"/>
    </row>
    <row r="894" spans="1:25" ht="11.25" customHeight="1">
      <c r="A894" s="565">
        <v>5</v>
      </c>
      <c r="B894" s="199">
        <v>2017</v>
      </c>
      <c r="C894" s="152" t="s">
        <v>91</v>
      </c>
      <c r="D894" s="583" t="s">
        <v>90</v>
      </c>
      <c r="E894" s="116" t="s">
        <v>3357</v>
      </c>
      <c r="F894" s="567">
        <v>42876</v>
      </c>
      <c r="G894" s="152" t="s">
        <v>2286</v>
      </c>
      <c r="H894" s="199">
        <v>7</v>
      </c>
      <c r="I894" s="340" t="s">
        <v>2287</v>
      </c>
      <c r="J894" s="340"/>
      <c r="M894" s="118"/>
      <c r="N894" s="353"/>
      <c r="O894" s="115"/>
      <c r="P894" s="115"/>
      <c r="Q894" s="372"/>
      <c r="R894" s="372"/>
      <c r="S894" s="372"/>
      <c r="T894" s="372"/>
      <c r="U894" s="372"/>
      <c r="V894" s="372"/>
      <c r="W894" s="372"/>
      <c r="X894" s="372"/>
      <c r="Y894" s="372"/>
    </row>
    <row r="895" spans="1:25" ht="11.25" customHeight="1">
      <c r="A895" s="565">
        <v>5</v>
      </c>
      <c r="B895" s="199">
        <v>2017</v>
      </c>
      <c r="C895" s="152" t="s">
        <v>91</v>
      </c>
      <c r="D895" s="583" t="s">
        <v>90</v>
      </c>
      <c r="E895" s="116" t="s">
        <v>3357</v>
      </c>
      <c r="F895" s="567">
        <v>42876</v>
      </c>
      <c r="G895" s="152" t="s">
        <v>2288</v>
      </c>
      <c r="H895" s="199">
        <v>3</v>
      </c>
      <c r="I895" s="340" t="s">
        <v>2289</v>
      </c>
      <c r="J895" s="340"/>
      <c r="M895" s="118"/>
      <c r="N895" s="372"/>
      <c r="Q895" s="372"/>
      <c r="R895" s="372"/>
      <c r="S895" s="372"/>
      <c r="T895" s="372"/>
      <c r="U895" s="372"/>
      <c r="V895" s="372"/>
      <c r="W895" s="372"/>
      <c r="X895" s="372"/>
      <c r="Y895" s="372"/>
    </row>
    <row r="896" spans="1:25" ht="11.25" customHeight="1">
      <c r="A896" s="565"/>
      <c r="B896" s="199">
        <v>2017</v>
      </c>
      <c r="C896" s="152"/>
      <c r="D896" s="583"/>
      <c r="E896" s="116"/>
      <c r="F896" s="567"/>
      <c r="G896" s="152"/>
      <c r="H896" s="199">
        <f>SUM(H878:H895)</f>
        <v>125</v>
      </c>
      <c r="I896" s="340"/>
      <c r="J896" s="340"/>
      <c r="M896" s="118"/>
      <c r="N896" s="372"/>
      <c r="Q896" s="372"/>
      <c r="R896" s="372"/>
      <c r="S896" s="372"/>
      <c r="T896" s="372"/>
      <c r="U896" s="372"/>
      <c r="V896" s="372"/>
      <c r="W896" s="372"/>
      <c r="X896" s="372"/>
      <c r="Y896" s="372"/>
    </row>
    <row r="897" spans="1:25" ht="11.25" customHeight="1">
      <c r="A897" s="84"/>
      <c r="B897" s="133" t="s">
        <v>46</v>
      </c>
      <c r="D897" s="586" t="s">
        <v>1123</v>
      </c>
      <c r="E897" s="73"/>
      <c r="G897" s="88"/>
      <c r="H897" s="133">
        <f>H862+H877+H896</f>
        <v>323</v>
      </c>
      <c r="I897" s="90"/>
      <c r="M897" s="85"/>
    </row>
    <row r="898" spans="1:25" ht="11.25" customHeight="1">
      <c r="A898" s="687">
        <v>3</v>
      </c>
      <c r="B898" s="688">
        <v>2015</v>
      </c>
      <c r="C898" s="649" t="s">
        <v>91</v>
      </c>
      <c r="D898" s="689" t="s">
        <v>106</v>
      </c>
      <c r="E898" s="649" t="s">
        <v>3323</v>
      </c>
      <c r="F898" s="689">
        <v>42064</v>
      </c>
      <c r="G898" s="690" t="s">
        <v>3599</v>
      </c>
      <c r="H898" s="691">
        <v>3</v>
      </c>
      <c r="I898" s="649" t="s">
        <v>361</v>
      </c>
      <c r="M898" s="268"/>
      <c r="N898" s="197"/>
      <c r="O898" s="372"/>
      <c r="P898" s="372"/>
      <c r="Q898" s="372"/>
      <c r="R898" s="372"/>
      <c r="S898" s="372"/>
      <c r="T898" s="372"/>
      <c r="U898" s="372"/>
      <c r="V898" s="372"/>
      <c r="W898" s="372"/>
      <c r="X898" s="372"/>
      <c r="Y898" s="372"/>
    </row>
    <row r="899" spans="1:25" ht="11.25" customHeight="1">
      <c r="A899" s="687">
        <v>3</v>
      </c>
      <c r="B899" s="688">
        <v>2015</v>
      </c>
      <c r="C899" s="649" t="s">
        <v>91</v>
      </c>
      <c r="D899" s="689" t="s">
        <v>106</v>
      </c>
      <c r="E899" s="649" t="s">
        <v>3323</v>
      </c>
      <c r="F899" s="689">
        <v>42064</v>
      </c>
      <c r="G899" s="690" t="s">
        <v>3142</v>
      </c>
      <c r="H899" s="691">
        <v>10</v>
      </c>
      <c r="I899" s="649" t="s">
        <v>1126</v>
      </c>
      <c r="M899" s="85"/>
      <c r="N899" s="372"/>
      <c r="O899" s="372"/>
      <c r="P899" s="372"/>
      <c r="Q899" s="372"/>
      <c r="R899" s="372"/>
      <c r="S899" s="372"/>
      <c r="T899" s="372"/>
      <c r="U899" s="372"/>
      <c r="V899" s="372"/>
      <c r="W899" s="372"/>
      <c r="X899" s="372"/>
      <c r="Y899" s="372"/>
    </row>
    <row r="900" spans="1:25" ht="11.25" customHeight="1">
      <c r="A900" s="687">
        <v>3</v>
      </c>
      <c r="B900" s="688">
        <v>2015</v>
      </c>
      <c r="C900" s="649" t="s">
        <v>91</v>
      </c>
      <c r="D900" s="689" t="s">
        <v>106</v>
      </c>
      <c r="E900" s="649" t="s">
        <v>3323</v>
      </c>
      <c r="F900" s="689">
        <v>42064</v>
      </c>
      <c r="G900" s="690" t="s">
        <v>3600</v>
      </c>
      <c r="H900" s="691">
        <v>3</v>
      </c>
      <c r="I900" s="649" t="s">
        <v>785</v>
      </c>
      <c r="M900" s="85"/>
      <c r="N900" s="372"/>
      <c r="O900" s="372"/>
      <c r="P900" s="372"/>
      <c r="Q900" s="372"/>
      <c r="R900" s="372"/>
      <c r="S900" s="372"/>
      <c r="T900" s="372"/>
      <c r="U900" s="372"/>
      <c r="V900" s="372"/>
      <c r="W900" s="372"/>
      <c r="X900" s="372"/>
      <c r="Y900" s="372"/>
    </row>
    <row r="901" spans="1:25" ht="11.25" customHeight="1">
      <c r="A901" s="687">
        <v>3</v>
      </c>
      <c r="B901" s="688">
        <v>2015</v>
      </c>
      <c r="C901" s="649" t="s">
        <v>91</v>
      </c>
      <c r="D901" s="689" t="s">
        <v>106</v>
      </c>
      <c r="E901" s="649" t="s">
        <v>3323</v>
      </c>
      <c r="F901" s="689">
        <v>42064</v>
      </c>
      <c r="G901" s="690" t="s">
        <v>3601</v>
      </c>
      <c r="H901" s="691">
        <v>10</v>
      </c>
      <c r="I901" s="649" t="s">
        <v>1062</v>
      </c>
      <c r="M901" s="85"/>
      <c r="N901" s="372"/>
      <c r="O901" s="372"/>
      <c r="P901" s="372"/>
      <c r="Q901" s="372"/>
      <c r="R901" s="372"/>
      <c r="S901" s="372"/>
      <c r="T901" s="372"/>
      <c r="U901" s="372"/>
      <c r="V901" s="372"/>
      <c r="W901" s="372"/>
      <c r="X901" s="372"/>
      <c r="Y901" s="372"/>
    </row>
    <row r="902" spans="1:25" ht="11.25" customHeight="1">
      <c r="A902" s="687">
        <v>3</v>
      </c>
      <c r="B902" s="688">
        <v>2015</v>
      </c>
      <c r="C902" s="649" t="s">
        <v>91</v>
      </c>
      <c r="D902" s="649" t="s">
        <v>106</v>
      </c>
      <c r="E902" s="649" t="s">
        <v>3323</v>
      </c>
      <c r="F902" s="689">
        <v>42064</v>
      </c>
      <c r="G902" s="690"/>
      <c r="H902" s="691">
        <v>10</v>
      </c>
      <c r="I902" s="649" t="s">
        <v>2785</v>
      </c>
      <c r="M902" s="85"/>
      <c r="N902" s="372"/>
      <c r="O902" s="340"/>
      <c r="P902" s="340"/>
      <c r="Q902" s="372"/>
      <c r="R902" s="372"/>
      <c r="S902" s="372"/>
      <c r="T902" s="372"/>
      <c r="U902" s="372"/>
      <c r="V902" s="372"/>
      <c r="W902" s="372"/>
      <c r="X902" s="372"/>
      <c r="Y902" s="372"/>
    </row>
    <row r="903" spans="1:25" ht="11.25" customHeight="1">
      <c r="A903" s="687">
        <v>3</v>
      </c>
      <c r="B903" s="688">
        <v>2015</v>
      </c>
      <c r="C903" s="649" t="s">
        <v>91</v>
      </c>
      <c r="D903" s="689" t="s">
        <v>106</v>
      </c>
      <c r="E903" s="649" t="s">
        <v>3323</v>
      </c>
      <c r="F903" s="689">
        <v>42064</v>
      </c>
      <c r="G903" s="690" t="s">
        <v>3602</v>
      </c>
      <c r="H903" s="691">
        <v>7</v>
      </c>
      <c r="I903" s="649" t="s">
        <v>1466</v>
      </c>
      <c r="M903" s="85"/>
      <c r="N903" s="197"/>
      <c r="O903" s="340"/>
      <c r="P903" s="340"/>
      <c r="Q903" s="197"/>
      <c r="R903" s="197"/>
      <c r="S903" s="353"/>
      <c r="T903" s="353"/>
      <c r="U903" s="353"/>
      <c r="V903" s="353"/>
      <c r="W903" s="353"/>
      <c r="X903" s="353"/>
      <c r="Y903" s="353"/>
    </row>
    <row r="904" spans="1:25" ht="11.25" customHeight="1">
      <c r="A904" s="687">
        <v>3</v>
      </c>
      <c r="B904" s="688">
        <v>2015</v>
      </c>
      <c r="C904" s="649" t="s">
        <v>91</v>
      </c>
      <c r="D904" s="689" t="s">
        <v>106</v>
      </c>
      <c r="E904" s="649" t="s">
        <v>346</v>
      </c>
      <c r="F904" s="689">
        <v>42092</v>
      </c>
      <c r="G904" s="690" t="s">
        <v>3599</v>
      </c>
      <c r="H904" s="691">
        <v>5</v>
      </c>
      <c r="I904" s="649" t="s">
        <v>342</v>
      </c>
      <c r="K904" s="90" t="s">
        <v>2978</v>
      </c>
      <c r="M904" s="268"/>
      <c r="N904" s="197"/>
      <c r="O904" s="372"/>
      <c r="P904" s="372"/>
      <c r="Q904" s="372"/>
      <c r="R904" s="372"/>
      <c r="S904" s="372"/>
      <c r="T904" s="372"/>
      <c r="U904" s="372"/>
      <c r="V904" s="372"/>
      <c r="W904" s="372"/>
      <c r="X904" s="372"/>
      <c r="Y904" s="372"/>
    </row>
    <row r="905" spans="1:25" ht="11.25" customHeight="1">
      <c r="A905" s="688">
        <v>10</v>
      </c>
      <c r="B905" s="687">
        <v>2015</v>
      </c>
      <c r="C905" s="649" t="s">
        <v>91</v>
      </c>
      <c r="D905" s="649" t="s">
        <v>106</v>
      </c>
      <c r="E905" s="689" t="s">
        <v>3362</v>
      </c>
      <c r="F905" s="689">
        <v>42288</v>
      </c>
      <c r="G905" s="690" t="s">
        <v>1125</v>
      </c>
      <c r="H905" s="691">
        <v>7</v>
      </c>
      <c r="I905" s="353" t="s">
        <v>3099</v>
      </c>
      <c r="M905" s="472"/>
      <c r="N905" s="372"/>
      <c r="O905" s="372"/>
      <c r="P905" s="372"/>
      <c r="Q905" s="372"/>
      <c r="R905" s="372"/>
      <c r="S905" s="372"/>
      <c r="T905" s="372"/>
      <c r="U905" s="372"/>
      <c r="V905" s="372"/>
      <c r="W905" s="372"/>
      <c r="X905" s="372"/>
      <c r="Y905" s="372"/>
    </row>
    <row r="906" spans="1:25" ht="11.25" customHeight="1">
      <c r="A906" s="688">
        <v>10</v>
      </c>
      <c r="B906" s="687">
        <v>2015</v>
      </c>
      <c r="C906" s="649" t="s">
        <v>91</v>
      </c>
      <c r="D906" s="649" t="s">
        <v>106</v>
      </c>
      <c r="E906" s="689" t="s">
        <v>3362</v>
      </c>
      <c r="F906" s="689">
        <v>42288</v>
      </c>
      <c r="G906" s="690" t="s">
        <v>3603</v>
      </c>
      <c r="H906" s="691">
        <v>7</v>
      </c>
      <c r="I906" s="353" t="s">
        <v>2711</v>
      </c>
      <c r="M906" s="472"/>
      <c r="N906" s="372"/>
      <c r="O906" s="372"/>
      <c r="P906" s="372"/>
      <c r="Q906" s="372"/>
      <c r="R906" s="372"/>
      <c r="S906" s="372"/>
      <c r="T906" s="372"/>
      <c r="U906" s="372"/>
      <c r="V906" s="372"/>
      <c r="W906" s="372"/>
      <c r="X906" s="372"/>
      <c r="Y906" s="372"/>
    </row>
    <row r="907" spans="1:25" ht="11.25" customHeight="1">
      <c r="A907" s="688">
        <v>10</v>
      </c>
      <c r="B907" s="687">
        <v>2015</v>
      </c>
      <c r="C907" s="649" t="s">
        <v>91</v>
      </c>
      <c r="D907" s="649" t="s">
        <v>106</v>
      </c>
      <c r="E907" s="689" t="s">
        <v>3362</v>
      </c>
      <c r="F907" s="689">
        <v>42288</v>
      </c>
      <c r="G907" s="690" t="s">
        <v>3604</v>
      </c>
      <c r="H907" s="691">
        <v>10</v>
      </c>
      <c r="I907" s="353" t="s">
        <v>3102</v>
      </c>
      <c r="M907" s="85"/>
      <c r="N907" s="372"/>
      <c r="O907" s="372"/>
      <c r="P907" s="372"/>
      <c r="Q907" s="372"/>
      <c r="R907" s="372"/>
      <c r="S907" s="372"/>
      <c r="T907" s="372"/>
      <c r="U907" s="372"/>
      <c r="V907" s="372"/>
      <c r="W907" s="372"/>
      <c r="X907" s="372"/>
      <c r="Y907" s="372"/>
    </row>
    <row r="908" spans="1:25" ht="11.25" customHeight="1">
      <c r="A908" s="688">
        <v>10</v>
      </c>
      <c r="B908" s="687">
        <v>2015</v>
      </c>
      <c r="C908" s="649" t="s">
        <v>91</v>
      </c>
      <c r="D908" s="649" t="s">
        <v>106</v>
      </c>
      <c r="E908" s="689" t="s">
        <v>3362</v>
      </c>
      <c r="F908" s="689">
        <v>42288</v>
      </c>
      <c r="G908" s="690" t="s">
        <v>3118</v>
      </c>
      <c r="H908" s="691">
        <v>3</v>
      </c>
      <c r="I908" s="353" t="s">
        <v>1897</v>
      </c>
      <c r="M908" s="85"/>
      <c r="N908" s="197"/>
      <c r="O908" s="372"/>
      <c r="P908" s="372"/>
      <c r="Q908" s="372"/>
      <c r="R908" s="372"/>
      <c r="S908" s="372"/>
      <c r="T908" s="372"/>
      <c r="U908" s="372"/>
      <c r="V908" s="372"/>
      <c r="W908" s="372"/>
      <c r="X908" s="372"/>
      <c r="Y908" s="372"/>
    </row>
    <row r="909" spans="1:25" ht="11.25" customHeight="1">
      <c r="A909" s="688">
        <v>6</v>
      </c>
      <c r="B909" s="688">
        <v>2015</v>
      </c>
      <c r="C909" s="649" t="s">
        <v>91</v>
      </c>
      <c r="D909" s="649" t="s">
        <v>106</v>
      </c>
      <c r="E909" s="649" t="s">
        <v>3357</v>
      </c>
      <c r="F909" s="689">
        <v>42169</v>
      </c>
      <c r="G909" s="690" t="s">
        <v>3605</v>
      </c>
      <c r="H909" s="691">
        <v>7</v>
      </c>
      <c r="I909" s="649" t="s">
        <v>3606</v>
      </c>
      <c r="M909" s="785"/>
      <c r="N909" s="372"/>
      <c r="O909" s="372"/>
      <c r="P909" s="372"/>
      <c r="Q909" s="372"/>
      <c r="R909" s="372"/>
      <c r="S909" s="353"/>
      <c r="T909" s="353"/>
      <c r="U909" s="353"/>
      <c r="V909" s="353"/>
      <c r="W909" s="353"/>
      <c r="X909" s="353"/>
      <c r="Y909" s="353"/>
    </row>
    <row r="910" spans="1:25" ht="11.25" customHeight="1">
      <c r="A910" s="688">
        <v>6</v>
      </c>
      <c r="B910" s="688">
        <v>2015</v>
      </c>
      <c r="C910" s="649" t="s">
        <v>91</v>
      </c>
      <c r="D910" s="649" t="s">
        <v>106</v>
      </c>
      <c r="E910" s="649" t="s">
        <v>3357</v>
      </c>
      <c r="F910" s="689">
        <v>42169</v>
      </c>
      <c r="G910" s="690" t="s">
        <v>3607</v>
      </c>
      <c r="H910" s="691">
        <v>7</v>
      </c>
      <c r="I910" s="649" t="s">
        <v>2250</v>
      </c>
      <c r="M910" s="785"/>
      <c r="N910" s="372"/>
      <c r="O910" s="197"/>
      <c r="P910" s="197"/>
      <c r="Q910" s="353"/>
      <c r="R910" s="353"/>
      <c r="S910" s="353"/>
      <c r="T910" s="353"/>
      <c r="U910" s="353"/>
      <c r="V910" s="353"/>
      <c r="W910" s="353"/>
      <c r="X910" s="353"/>
      <c r="Y910" s="353"/>
    </row>
    <row r="911" spans="1:25" ht="11.25" customHeight="1">
      <c r="A911" s="688">
        <v>6</v>
      </c>
      <c r="B911" s="688">
        <v>2015</v>
      </c>
      <c r="C911" s="649" t="s">
        <v>91</v>
      </c>
      <c r="D911" s="649" t="s">
        <v>106</v>
      </c>
      <c r="E911" s="649" t="s">
        <v>3357</v>
      </c>
      <c r="F911" s="689">
        <v>42169</v>
      </c>
      <c r="G911" s="690" t="s">
        <v>3608</v>
      </c>
      <c r="H911" s="691">
        <v>7</v>
      </c>
      <c r="I911" s="649" t="s">
        <v>2051</v>
      </c>
      <c r="M911" s="268"/>
      <c r="N911" s="372"/>
      <c r="O911" s="353"/>
      <c r="P911" s="353"/>
      <c r="Q911" s="353"/>
      <c r="R911" s="353"/>
      <c r="S911" s="188"/>
      <c r="T911" s="188"/>
      <c r="U911" s="188"/>
      <c r="V911" s="188"/>
      <c r="W911" s="188"/>
      <c r="X911" s="188"/>
      <c r="Y911" s="188"/>
    </row>
    <row r="912" spans="1:25" ht="11.25" customHeight="1">
      <c r="A912" s="688">
        <v>6</v>
      </c>
      <c r="B912" s="688">
        <v>2015</v>
      </c>
      <c r="C912" s="649" t="s">
        <v>91</v>
      </c>
      <c r="D912" s="649" t="s">
        <v>106</v>
      </c>
      <c r="E912" s="649" t="s">
        <v>3357</v>
      </c>
      <c r="F912" s="689">
        <v>42169</v>
      </c>
      <c r="G912" s="690" t="s">
        <v>3609</v>
      </c>
      <c r="H912" s="691">
        <v>3</v>
      </c>
      <c r="I912" s="649" t="s">
        <v>3507</v>
      </c>
      <c r="M912" s="268"/>
      <c r="O912" s="353"/>
      <c r="P912" s="353"/>
      <c r="Q912" s="188"/>
      <c r="R912" s="188"/>
      <c r="S912" s="188"/>
      <c r="T912" s="188"/>
      <c r="U912" s="188"/>
      <c r="V912" s="188"/>
      <c r="W912" s="188"/>
      <c r="X912" s="188"/>
      <c r="Y912" s="188"/>
    </row>
    <row r="913" spans="1:25" ht="11.25" customHeight="1">
      <c r="A913" s="688"/>
      <c r="B913" s="688">
        <v>2015</v>
      </c>
      <c r="C913" s="649"/>
      <c r="D913" s="649"/>
      <c r="E913" s="649"/>
      <c r="F913" s="689"/>
      <c r="G913" s="690"/>
      <c r="H913" s="691">
        <f>SUM(H898:H912)</f>
        <v>99</v>
      </c>
      <c r="I913" s="649"/>
      <c r="M913" s="268"/>
      <c r="O913" s="353"/>
      <c r="P913" s="353"/>
      <c r="Q913" s="188"/>
      <c r="R913" s="188"/>
      <c r="S913" s="188"/>
      <c r="T913" s="188"/>
      <c r="U913" s="188"/>
      <c r="V913" s="188"/>
      <c r="W913" s="188"/>
      <c r="X913" s="188"/>
      <c r="Y913" s="188"/>
    </row>
    <row r="914" spans="1:25" ht="11.25" customHeight="1">
      <c r="A914" s="341">
        <v>6</v>
      </c>
      <c r="B914" s="341">
        <v>2016</v>
      </c>
      <c r="C914" s="269" t="s">
        <v>91</v>
      </c>
      <c r="D914" s="576" t="s">
        <v>106</v>
      </c>
      <c r="E914" s="269" t="s">
        <v>3357</v>
      </c>
      <c r="F914" s="576">
        <v>42533</v>
      </c>
      <c r="G914" s="266" t="s">
        <v>3112</v>
      </c>
      <c r="H914" s="341">
        <v>10</v>
      </c>
      <c r="I914" s="372" t="s">
        <v>3113</v>
      </c>
      <c r="J914" s="372"/>
      <c r="L914" s="372"/>
      <c r="M914" s="85"/>
      <c r="N914" s="372"/>
      <c r="O914" s="372"/>
      <c r="P914" s="372"/>
      <c r="Q914" s="340"/>
      <c r="R914" s="340"/>
      <c r="S914" s="340"/>
      <c r="T914" s="340"/>
      <c r="U914" s="340"/>
      <c r="V914" s="340"/>
      <c r="W914" s="340"/>
      <c r="X914" s="340"/>
      <c r="Y914" s="340"/>
    </row>
    <row r="915" spans="1:25" ht="11.25" customHeight="1">
      <c r="A915" s="341">
        <v>6</v>
      </c>
      <c r="B915" s="341">
        <v>2016</v>
      </c>
      <c r="C915" s="269" t="s">
        <v>91</v>
      </c>
      <c r="D915" s="576" t="s">
        <v>106</v>
      </c>
      <c r="E915" s="269" t="s">
        <v>3357</v>
      </c>
      <c r="F915" s="576">
        <v>42533</v>
      </c>
      <c r="G915" s="266" t="s">
        <v>3114</v>
      </c>
      <c r="H915" s="341">
        <v>3</v>
      </c>
      <c r="I915" s="372" t="s">
        <v>3115</v>
      </c>
      <c r="J915" s="372"/>
      <c r="L915" s="372"/>
      <c r="M915" s="85"/>
      <c r="N915" s="372"/>
      <c r="O915" s="372"/>
      <c r="P915" s="372"/>
      <c r="Q915" s="340"/>
      <c r="R915" s="340"/>
      <c r="S915" s="340"/>
      <c r="T915" s="340"/>
      <c r="U915" s="340"/>
      <c r="V915" s="340"/>
      <c r="W915" s="340"/>
      <c r="X915" s="340"/>
      <c r="Y915" s="340"/>
    </row>
    <row r="916" spans="1:25" ht="11.25" customHeight="1">
      <c r="A916" s="341">
        <v>6</v>
      </c>
      <c r="B916" s="341">
        <v>2016</v>
      </c>
      <c r="C916" s="269" t="s">
        <v>91</v>
      </c>
      <c r="D916" s="576" t="s">
        <v>106</v>
      </c>
      <c r="E916" s="269" t="s">
        <v>3357</v>
      </c>
      <c r="F916" s="576">
        <v>42533</v>
      </c>
      <c r="G916" s="266" t="s">
        <v>3116</v>
      </c>
      <c r="H916" s="341">
        <v>3</v>
      </c>
      <c r="I916" s="372" t="s">
        <v>3117</v>
      </c>
      <c r="J916" s="372"/>
      <c r="L916" s="372"/>
      <c r="M916" s="85"/>
      <c r="N916" s="372"/>
      <c r="O916" s="372"/>
      <c r="P916" s="372"/>
      <c r="Q916" s="197"/>
      <c r="R916" s="197"/>
      <c r="S916" s="197"/>
      <c r="T916" s="197"/>
      <c r="U916" s="197"/>
      <c r="V916" s="197"/>
      <c r="W916" s="197"/>
      <c r="X916" s="197"/>
      <c r="Y916" s="197"/>
    </row>
    <row r="917" spans="1:25" ht="11.25" customHeight="1">
      <c r="A917" s="341">
        <v>6</v>
      </c>
      <c r="B917" s="341">
        <v>2016</v>
      </c>
      <c r="C917" s="269" t="s">
        <v>91</v>
      </c>
      <c r="D917" s="576" t="s">
        <v>106</v>
      </c>
      <c r="E917" s="269" t="s">
        <v>3357</v>
      </c>
      <c r="F917" s="576">
        <v>42533</v>
      </c>
      <c r="G917" s="266" t="s">
        <v>3118</v>
      </c>
      <c r="H917" s="341">
        <v>3</v>
      </c>
      <c r="I917" s="372" t="s">
        <v>2540</v>
      </c>
      <c r="J917" s="372"/>
      <c r="L917" s="372"/>
      <c r="M917" s="268"/>
      <c r="N917" s="372"/>
      <c r="O917" s="372"/>
      <c r="P917" s="372"/>
      <c r="Q917" s="353"/>
      <c r="R917" s="353"/>
      <c r="S917" s="372"/>
      <c r="T917" s="372"/>
      <c r="U917" s="372"/>
      <c r="V917" s="372"/>
      <c r="W917" s="372"/>
      <c r="X917" s="372"/>
      <c r="Y917" s="372"/>
    </row>
    <row r="918" spans="1:25" ht="11.25" customHeight="1">
      <c r="A918" s="341">
        <v>6</v>
      </c>
      <c r="B918" s="341">
        <v>2016</v>
      </c>
      <c r="C918" s="269" t="s">
        <v>91</v>
      </c>
      <c r="D918" s="576" t="s">
        <v>106</v>
      </c>
      <c r="E918" s="269" t="s">
        <v>3357</v>
      </c>
      <c r="F918" s="576">
        <v>42533</v>
      </c>
      <c r="G918" s="266" t="s">
        <v>3119</v>
      </c>
      <c r="H918" s="341">
        <v>3</v>
      </c>
      <c r="I918" s="372" t="s">
        <v>1982</v>
      </c>
      <c r="J918" s="372"/>
      <c r="L918" s="372"/>
      <c r="M918" s="268"/>
      <c r="N918" s="372"/>
      <c r="O918" s="197"/>
      <c r="P918" s="197"/>
      <c r="Q918" s="372"/>
      <c r="R918" s="372"/>
      <c r="S918" s="372"/>
      <c r="T918" s="372"/>
      <c r="U918" s="372"/>
      <c r="V918" s="372"/>
      <c r="W918" s="372"/>
      <c r="X918" s="372"/>
      <c r="Y918" s="372"/>
    </row>
    <row r="919" spans="1:25" ht="11.25" customHeight="1">
      <c r="A919" s="341">
        <v>6</v>
      </c>
      <c r="B919" s="341">
        <v>2016</v>
      </c>
      <c r="C919" s="269" t="s">
        <v>91</v>
      </c>
      <c r="D919" s="576" t="s">
        <v>106</v>
      </c>
      <c r="E919" s="269" t="s">
        <v>3357</v>
      </c>
      <c r="F919" s="576">
        <v>42533</v>
      </c>
      <c r="G919" s="266" t="s">
        <v>3120</v>
      </c>
      <c r="H919" s="341">
        <v>10</v>
      </c>
      <c r="I919" s="372" t="s">
        <v>3121</v>
      </c>
      <c r="J919" s="372"/>
      <c r="L919" s="372"/>
      <c r="M919" s="85"/>
      <c r="N919" s="372"/>
      <c r="O919" s="372"/>
      <c r="P919" s="372"/>
      <c r="Q919" s="372"/>
      <c r="R919" s="372"/>
      <c r="S919" s="372"/>
      <c r="T919" s="372"/>
      <c r="U919" s="372"/>
      <c r="V919" s="372"/>
      <c r="W919" s="372"/>
      <c r="X919" s="372"/>
      <c r="Y919" s="372"/>
    </row>
    <row r="920" spans="1:25" ht="11.25" customHeight="1">
      <c r="A920" s="341">
        <v>6</v>
      </c>
      <c r="B920" s="341">
        <v>2016</v>
      </c>
      <c r="C920" s="269" t="s">
        <v>91</v>
      </c>
      <c r="D920" s="576" t="s">
        <v>106</v>
      </c>
      <c r="E920" s="269" t="s">
        <v>3357</v>
      </c>
      <c r="F920" s="576">
        <v>42533</v>
      </c>
      <c r="G920" s="266" t="s">
        <v>3122</v>
      </c>
      <c r="H920" s="341">
        <v>3</v>
      </c>
      <c r="I920" s="372" t="s">
        <v>1733</v>
      </c>
      <c r="J920" s="372"/>
      <c r="L920" s="372"/>
      <c r="M920" s="85"/>
      <c r="N920" s="372"/>
      <c r="O920" s="372"/>
      <c r="P920" s="372"/>
      <c r="Q920" s="372"/>
      <c r="R920" s="372"/>
      <c r="S920" s="372"/>
      <c r="T920" s="372"/>
      <c r="U920" s="372"/>
      <c r="V920" s="372"/>
      <c r="W920" s="372"/>
      <c r="X920" s="372"/>
      <c r="Y920" s="372"/>
    </row>
    <row r="921" spans="1:25" ht="11.25" customHeight="1">
      <c r="A921" s="341">
        <v>6</v>
      </c>
      <c r="B921" s="341">
        <v>2016</v>
      </c>
      <c r="C921" s="269" t="s">
        <v>91</v>
      </c>
      <c r="D921" s="700" t="s">
        <v>106</v>
      </c>
      <c r="E921" s="269" t="s">
        <v>3357</v>
      </c>
      <c r="F921" s="576">
        <v>42533</v>
      </c>
      <c r="G921" s="266"/>
      <c r="H921" s="613">
        <v>7</v>
      </c>
      <c r="I921" s="266" t="s">
        <v>3123</v>
      </c>
      <c r="J921" s="277"/>
      <c r="L921" s="372"/>
      <c r="M921" s="85"/>
      <c r="N921" s="372"/>
      <c r="O921" s="372"/>
      <c r="P921" s="372"/>
      <c r="Q921" s="372"/>
      <c r="R921" s="372"/>
      <c r="S921" s="372"/>
      <c r="T921" s="372"/>
      <c r="U921" s="372"/>
      <c r="V921" s="372"/>
      <c r="W921" s="372"/>
      <c r="X921" s="372"/>
      <c r="Y921" s="372"/>
    </row>
    <row r="922" spans="1:25" ht="11.25" customHeight="1">
      <c r="A922" s="341">
        <v>6</v>
      </c>
      <c r="B922" s="341">
        <v>2016</v>
      </c>
      <c r="C922" s="269" t="s">
        <v>91</v>
      </c>
      <c r="D922" s="700" t="s">
        <v>106</v>
      </c>
      <c r="E922" s="269" t="s">
        <v>3357</v>
      </c>
      <c r="F922" s="576">
        <v>42533</v>
      </c>
      <c r="G922" s="266"/>
      <c r="H922" s="613">
        <v>3</v>
      </c>
      <c r="I922" s="266" t="s">
        <v>3124</v>
      </c>
      <c r="J922" s="277"/>
      <c r="L922" s="372"/>
      <c r="M922" s="85"/>
      <c r="N922" s="197"/>
      <c r="O922" s="372"/>
      <c r="P922" s="372"/>
      <c r="Q922" s="353"/>
      <c r="R922" s="353"/>
      <c r="S922" s="372"/>
      <c r="T922" s="372"/>
      <c r="U922" s="372"/>
      <c r="V922" s="372"/>
      <c r="W922" s="372"/>
      <c r="X922" s="372"/>
      <c r="Y922" s="372"/>
    </row>
    <row r="923" spans="1:25" ht="11.25" customHeight="1">
      <c r="A923" s="341">
        <v>6</v>
      </c>
      <c r="B923" s="341">
        <v>2016</v>
      </c>
      <c r="C923" s="269" t="s">
        <v>91</v>
      </c>
      <c r="D923" s="576" t="s">
        <v>106</v>
      </c>
      <c r="E923" s="269" t="s">
        <v>2702</v>
      </c>
      <c r="F923" s="576">
        <v>42540</v>
      </c>
      <c r="G923" s="266" t="s">
        <v>1127</v>
      </c>
      <c r="H923" s="341">
        <v>15</v>
      </c>
      <c r="I923" s="372" t="s">
        <v>3125</v>
      </c>
      <c r="J923" s="372"/>
      <c r="L923" s="372"/>
      <c r="M923" s="268"/>
      <c r="N923" s="372"/>
      <c r="O923" s="372"/>
      <c r="P923" s="372"/>
      <c r="Q923" s="197"/>
      <c r="R923" s="197"/>
      <c r="S923" s="372"/>
      <c r="T923" s="372"/>
      <c r="U923" s="372"/>
      <c r="V923" s="372"/>
      <c r="W923" s="372"/>
      <c r="X923" s="372"/>
      <c r="Y923" s="372"/>
    </row>
    <row r="924" spans="1:25" ht="11.25" customHeight="1">
      <c r="A924" s="341">
        <v>6</v>
      </c>
      <c r="B924" s="341">
        <v>2016</v>
      </c>
      <c r="C924" s="269" t="s">
        <v>91</v>
      </c>
      <c r="D924" s="576" t="s">
        <v>106</v>
      </c>
      <c r="E924" s="269" t="s">
        <v>2702</v>
      </c>
      <c r="F924" s="576">
        <v>42540</v>
      </c>
      <c r="G924" s="266" t="s">
        <v>3112</v>
      </c>
      <c r="H924" s="341">
        <v>10</v>
      </c>
      <c r="I924" s="372" t="s">
        <v>3126</v>
      </c>
      <c r="J924" s="372"/>
      <c r="L924" s="372"/>
      <c r="M924" s="268"/>
      <c r="N924" s="372"/>
      <c r="O924" s="340"/>
      <c r="P924" s="340"/>
      <c r="Q924" s="372"/>
      <c r="R924" s="372"/>
      <c r="S924" s="372"/>
      <c r="T924" s="372"/>
      <c r="U924" s="372"/>
      <c r="V924" s="372"/>
      <c r="W924" s="372"/>
      <c r="X924" s="372"/>
      <c r="Y924" s="372"/>
    </row>
    <row r="925" spans="1:25" ht="11.25" customHeight="1">
      <c r="A925" s="341">
        <v>10</v>
      </c>
      <c r="B925" s="613">
        <v>2016</v>
      </c>
      <c r="C925" s="269" t="s">
        <v>91</v>
      </c>
      <c r="D925" s="269" t="s">
        <v>106</v>
      </c>
      <c r="E925" s="576" t="s">
        <v>3362</v>
      </c>
      <c r="F925" s="576">
        <v>42652</v>
      </c>
      <c r="G925" s="614" t="s">
        <v>3127</v>
      </c>
      <c r="H925" s="341">
        <v>3</v>
      </c>
      <c r="I925" s="372" t="s">
        <v>1758</v>
      </c>
      <c r="J925" s="372"/>
      <c r="L925" s="372"/>
      <c r="M925" s="268"/>
      <c r="N925" s="372"/>
      <c r="O925" s="340"/>
      <c r="P925" s="340"/>
      <c r="Q925" s="372"/>
      <c r="R925" s="372"/>
      <c r="S925" s="372"/>
      <c r="T925" s="372"/>
      <c r="U925" s="372"/>
      <c r="V925" s="372"/>
      <c r="W925" s="372"/>
      <c r="X925" s="372"/>
      <c r="Y925" s="372"/>
    </row>
    <row r="926" spans="1:25" ht="11.25" customHeight="1">
      <c r="A926" s="341">
        <v>10</v>
      </c>
      <c r="B926" s="613">
        <v>2016</v>
      </c>
      <c r="C926" s="269" t="s">
        <v>91</v>
      </c>
      <c r="D926" s="269" t="s">
        <v>106</v>
      </c>
      <c r="E926" s="576" t="s">
        <v>3362</v>
      </c>
      <c r="F926" s="576">
        <v>42652</v>
      </c>
      <c r="G926" s="614" t="s">
        <v>3128</v>
      </c>
      <c r="H926" s="341">
        <v>3</v>
      </c>
      <c r="I926" s="372" t="s">
        <v>3129</v>
      </c>
      <c r="J926" s="372"/>
      <c r="L926" s="372"/>
      <c r="M926" s="268"/>
      <c r="N926" s="372"/>
      <c r="O926" s="197"/>
      <c r="P926" s="197"/>
      <c r="Q926" s="372"/>
      <c r="R926" s="372"/>
      <c r="S926" s="197"/>
      <c r="T926" s="197"/>
      <c r="U926" s="197"/>
      <c r="V926" s="197"/>
      <c r="W926" s="197"/>
      <c r="X926" s="197"/>
      <c r="Y926" s="197"/>
    </row>
    <row r="927" spans="1:25" ht="11.25" customHeight="1">
      <c r="A927" s="341">
        <v>10</v>
      </c>
      <c r="B927" s="613">
        <v>2016</v>
      </c>
      <c r="C927" s="269" t="s">
        <v>91</v>
      </c>
      <c r="D927" s="269" t="s">
        <v>106</v>
      </c>
      <c r="E927" s="576" t="s">
        <v>3362</v>
      </c>
      <c r="F927" s="576">
        <v>42652</v>
      </c>
      <c r="G927" s="614" t="s">
        <v>3130</v>
      </c>
      <c r="H927" s="341">
        <v>7</v>
      </c>
      <c r="I927" s="372" t="s">
        <v>3131</v>
      </c>
      <c r="J927" s="372"/>
      <c r="L927" s="372"/>
      <c r="M927" s="268"/>
      <c r="N927" s="197"/>
      <c r="O927" s="353"/>
      <c r="P927" s="353"/>
      <c r="Q927" s="372"/>
      <c r="R927" s="372"/>
      <c r="S927" s="197"/>
      <c r="T927" s="197"/>
      <c r="U927" s="197"/>
      <c r="V927" s="197"/>
      <c r="W927" s="197"/>
      <c r="X927" s="197"/>
      <c r="Y927" s="197"/>
    </row>
    <row r="928" spans="1:25" ht="11.25" customHeight="1">
      <c r="A928" s="341">
        <v>10</v>
      </c>
      <c r="B928" s="613">
        <v>2016</v>
      </c>
      <c r="C928" s="269" t="s">
        <v>91</v>
      </c>
      <c r="D928" s="269" t="s">
        <v>106</v>
      </c>
      <c r="E928" s="576" t="s">
        <v>3362</v>
      </c>
      <c r="F928" s="576">
        <v>42652</v>
      </c>
      <c r="G928" s="614" t="s">
        <v>3132</v>
      </c>
      <c r="H928" s="341">
        <v>7</v>
      </c>
      <c r="I928" s="372" t="s">
        <v>2324</v>
      </c>
      <c r="J928" s="372"/>
      <c r="L928" s="372"/>
      <c r="M928" s="268"/>
      <c r="N928" s="197"/>
      <c r="O928" s="372"/>
      <c r="P928" s="372"/>
      <c r="Q928" s="372"/>
      <c r="R928" s="372"/>
      <c r="S928" s="372"/>
      <c r="T928" s="372"/>
      <c r="U928" s="372"/>
      <c r="V928" s="372"/>
      <c r="W928" s="372"/>
      <c r="X928" s="372"/>
      <c r="Y928" s="372"/>
    </row>
    <row r="929" spans="1:25" ht="11.25" customHeight="1">
      <c r="A929" s="341">
        <v>10</v>
      </c>
      <c r="B929" s="613">
        <v>2016</v>
      </c>
      <c r="C929" s="269" t="s">
        <v>91</v>
      </c>
      <c r="D929" s="269" t="s">
        <v>106</v>
      </c>
      <c r="E929" s="576" t="s">
        <v>3362</v>
      </c>
      <c r="F929" s="576">
        <v>42652</v>
      </c>
      <c r="G929" s="614" t="s">
        <v>3133</v>
      </c>
      <c r="H929" s="341">
        <v>10</v>
      </c>
      <c r="I929" s="372" t="s">
        <v>2422</v>
      </c>
      <c r="J929" s="372"/>
      <c r="L929" s="372"/>
      <c r="M929" s="85"/>
      <c r="N929" s="197"/>
      <c r="O929" s="372"/>
      <c r="P929" s="372"/>
      <c r="Q929" s="372"/>
      <c r="R929" s="372"/>
      <c r="S929" s="188"/>
      <c r="T929" s="188"/>
      <c r="U929" s="188"/>
      <c r="V929" s="188"/>
      <c r="W929" s="188"/>
      <c r="X929" s="188"/>
      <c r="Y929" s="188"/>
    </row>
    <row r="930" spans="1:25" ht="11.25" customHeight="1">
      <c r="A930" s="341">
        <v>10</v>
      </c>
      <c r="B930" s="613">
        <v>2016</v>
      </c>
      <c r="C930" s="269" t="s">
        <v>91</v>
      </c>
      <c r="D930" s="269" t="s">
        <v>106</v>
      </c>
      <c r="E930" s="576" t="s">
        <v>3362</v>
      </c>
      <c r="F930" s="576">
        <v>42652</v>
      </c>
      <c r="G930" s="614" t="s">
        <v>3134</v>
      </c>
      <c r="H930" s="341">
        <v>7</v>
      </c>
      <c r="I930" s="372" t="s">
        <v>3135</v>
      </c>
      <c r="J930" s="372"/>
      <c r="L930" s="372"/>
      <c r="M930" s="85"/>
      <c r="N930" s="197"/>
      <c r="O930" s="372"/>
      <c r="P930" s="372"/>
      <c r="Q930" s="197"/>
      <c r="R930" s="197"/>
      <c r="S930" s="353"/>
      <c r="T930" s="353"/>
      <c r="U930" s="353"/>
      <c r="V930" s="353"/>
      <c r="W930" s="353"/>
      <c r="X930" s="353"/>
      <c r="Y930" s="353"/>
    </row>
    <row r="931" spans="1:25" ht="11.25" customHeight="1">
      <c r="A931" s="341">
        <v>10</v>
      </c>
      <c r="B931" s="613">
        <v>2016</v>
      </c>
      <c r="C931" s="269" t="s">
        <v>91</v>
      </c>
      <c r="D931" s="269" t="s">
        <v>106</v>
      </c>
      <c r="E931" s="576" t="s">
        <v>3362</v>
      </c>
      <c r="F931" s="576">
        <v>42652</v>
      </c>
      <c r="G931" s="614" t="s">
        <v>3136</v>
      </c>
      <c r="H931" s="341">
        <v>10</v>
      </c>
      <c r="I931" s="372" t="s">
        <v>3137</v>
      </c>
      <c r="J931" s="372"/>
      <c r="L931" s="372"/>
      <c r="M931" s="85"/>
      <c r="N931" s="197"/>
      <c r="O931" s="372"/>
      <c r="P931" s="372"/>
      <c r="Q931" s="372"/>
      <c r="R931" s="372"/>
      <c r="S931" s="188"/>
      <c r="T931" s="188"/>
      <c r="U931" s="188"/>
      <c r="V931" s="188"/>
      <c r="W931" s="188"/>
      <c r="X931" s="188"/>
      <c r="Y931" s="188"/>
    </row>
    <row r="932" spans="1:25" ht="11.25" customHeight="1">
      <c r="A932" s="341">
        <v>10</v>
      </c>
      <c r="B932" s="613">
        <v>2016</v>
      </c>
      <c r="C932" s="269" t="s">
        <v>91</v>
      </c>
      <c r="D932" s="269" t="s">
        <v>106</v>
      </c>
      <c r="E932" s="576" t="s">
        <v>3362</v>
      </c>
      <c r="F932" s="576">
        <v>42652</v>
      </c>
      <c r="G932" s="614" t="s">
        <v>3138</v>
      </c>
      <c r="H932" s="341">
        <v>7</v>
      </c>
      <c r="I932" s="372" t="s">
        <v>3139</v>
      </c>
      <c r="J932" s="372"/>
      <c r="L932" s="372"/>
      <c r="M932" s="85"/>
      <c r="N932" s="197"/>
      <c r="O932" s="353"/>
      <c r="P932" s="353"/>
      <c r="Q932" s="188"/>
      <c r="R932" s="188"/>
      <c r="S932" s="188"/>
      <c r="T932" s="188"/>
      <c r="U932" s="188"/>
      <c r="V932" s="188"/>
      <c r="W932" s="188"/>
      <c r="X932" s="188"/>
      <c r="Y932" s="188"/>
    </row>
    <row r="933" spans="1:25" ht="11.25" customHeight="1">
      <c r="A933" s="341">
        <v>2</v>
      </c>
      <c r="B933" s="341">
        <v>2016</v>
      </c>
      <c r="C933" s="269" t="s">
        <v>91</v>
      </c>
      <c r="D933" s="269" t="s">
        <v>106</v>
      </c>
      <c r="E933" s="269" t="s">
        <v>81</v>
      </c>
      <c r="F933" s="576">
        <v>42406</v>
      </c>
      <c r="G933" s="266" t="s">
        <v>3140</v>
      </c>
      <c r="H933" s="277">
        <v>5</v>
      </c>
      <c r="I933" s="269" t="s">
        <v>670</v>
      </c>
      <c r="J933" s="372"/>
      <c r="L933" s="372"/>
      <c r="M933" s="472"/>
      <c r="O933" s="353"/>
      <c r="P933" s="353"/>
      <c r="Q933" s="188"/>
      <c r="R933" s="188"/>
      <c r="S933" s="197"/>
      <c r="T933" s="197"/>
      <c r="U933" s="197"/>
      <c r="V933" s="197"/>
      <c r="W933" s="197"/>
      <c r="X933" s="197"/>
      <c r="Y933" s="197"/>
    </row>
    <row r="934" spans="1:25" ht="11.25" customHeight="1">
      <c r="A934" s="341">
        <v>3</v>
      </c>
      <c r="B934" s="613">
        <v>2016</v>
      </c>
      <c r="C934" s="269" t="s">
        <v>91</v>
      </c>
      <c r="D934" s="269" t="s">
        <v>106</v>
      </c>
      <c r="E934" s="576" t="s">
        <v>3323</v>
      </c>
      <c r="F934" s="576">
        <v>42435</v>
      </c>
      <c r="G934" s="266" t="s">
        <v>3141</v>
      </c>
      <c r="H934" s="277">
        <v>10</v>
      </c>
      <c r="I934" s="372" t="s">
        <v>1901</v>
      </c>
      <c r="J934" s="372"/>
      <c r="L934" s="372"/>
      <c r="M934" s="118"/>
      <c r="O934" s="353"/>
      <c r="P934" s="353"/>
      <c r="Q934" s="353"/>
      <c r="R934" s="353"/>
      <c r="S934" s="353"/>
      <c r="T934" s="353"/>
      <c r="U934" s="353"/>
      <c r="V934" s="353"/>
      <c r="W934" s="353"/>
      <c r="X934" s="353"/>
      <c r="Y934" s="353"/>
    </row>
    <row r="935" spans="1:25" ht="11.25" customHeight="1">
      <c r="A935" s="341">
        <v>3</v>
      </c>
      <c r="B935" s="613">
        <v>2016</v>
      </c>
      <c r="C935" s="269" t="s">
        <v>91</v>
      </c>
      <c r="D935" s="269" t="s">
        <v>106</v>
      </c>
      <c r="E935" s="576" t="s">
        <v>3323</v>
      </c>
      <c r="F935" s="576">
        <v>42435</v>
      </c>
      <c r="G935" s="266" t="s">
        <v>3142</v>
      </c>
      <c r="H935" s="277">
        <v>10</v>
      </c>
      <c r="I935" s="372" t="s">
        <v>1126</v>
      </c>
      <c r="J935" s="372"/>
      <c r="L935" s="372"/>
      <c r="M935" s="118"/>
      <c r="O935" s="197"/>
      <c r="P935" s="197"/>
      <c r="Q935" s="197"/>
      <c r="R935" s="197"/>
      <c r="S935" s="353"/>
      <c r="T935" s="353"/>
      <c r="U935" s="353"/>
      <c r="V935" s="353"/>
      <c r="W935" s="353"/>
      <c r="X935" s="353"/>
      <c r="Y935" s="353"/>
    </row>
    <row r="936" spans="1:25" ht="11.25" customHeight="1">
      <c r="A936" s="341">
        <v>3</v>
      </c>
      <c r="B936" s="613">
        <v>2016</v>
      </c>
      <c r="C936" s="269" t="s">
        <v>91</v>
      </c>
      <c r="D936" s="269" t="s">
        <v>106</v>
      </c>
      <c r="E936" s="576" t="s">
        <v>3323</v>
      </c>
      <c r="F936" s="576">
        <v>42435</v>
      </c>
      <c r="G936" s="266" t="s">
        <v>3143</v>
      </c>
      <c r="H936" s="277">
        <v>7</v>
      </c>
      <c r="I936" s="372" t="s">
        <v>1128</v>
      </c>
      <c r="J936" s="372"/>
      <c r="L936" s="372"/>
      <c r="M936" s="268"/>
      <c r="O936" s="197"/>
      <c r="P936" s="197"/>
      <c r="Q936" s="188"/>
      <c r="R936" s="188"/>
      <c r="S936" s="188"/>
      <c r="T936" s="188"/>
      <c r="U936" s="188"/>
      <c r="V936" s="188"/>
      <c r="W936" s="188"/>
      <c r="X936" s="188"/>
      <c r="Y936" s="188"/>
    </row>
    <row r="937" spans="1:25" ht="11.25" customHeight="1">
      <c r="A937" s="341">
        <v>3</v>
      </c>
      <c r="B937" s="341">
        <v>2016</v>
      </c>
      <c r="C937" s="269" t="s">
        <v>91</v>
      </c>
      <c r="D937" s="269" t="s">
        <v>106</v>
      </c>
      <c r="E937" s="269" t="s">
        <v>3323</v>
      </c>
      <c r="F937" s="576">
        <v>42435</v>
      </c>
      <c r="G937" s="266" t="s">
        <v>3144</v>
      </c>
      <c r="H937" s="277">
        <v>7</v>
      </c>
      <c r="I937" s="372" t="s">
        <v>2625</v>
      </c>
      <c r="J937" s="372"/>
      <c r="L937" s="372"/>
      <c r="M937" s="472"/>
      <c r="O937" s="188"/>
      <c r="P937" s="188"/>
      <c r="Q937" s="188"/>
      <c r="R937" s="188"/>
      <c r="S937" s="698"/>
      <c r="T937" s="698"/>
      <c r="U937" s="698"/>
      <c r="V937" s="698"/>
      <c r="W937" s="698"/>
      <c r="X937" s="698"/>
      <c r="Y937" s="698"/>
    </row>
    <row r="938" spans="1:25" ht="11.25" customHeight="1">
      <c r="A938" s="341">
        <v>3</v>
      </c>
      <c r="B938" s="341">
        <v>2016</v>
      </c>
      <c r="C938" s="269" t="s">
        <v>91</v>
      </c>
      <c r="D938" s="269" t="s">
        <v>106</v>
      </c>
      <c r="E938" s="269" t="s">
        <v>3323</v>
      </c>
      <c r="F938" s="576">
        <v>42435</v>
      </c>
      <c r="G938" s="266" t="s">
        <v>3145</v>
      </c>
      <c r="H938" s="277">
        <v>7</v>
      </c>
      <c r="I938" s="372" t="s">
        <v>224</v>
      </c>
      <c r="J938" s="372"/>
      <c r="L938" s="372"/>
      <c r="M938" s="85"/>
      <c r="O938" s="188"/>
      <c r="P938" s="188"/>
      <c r="Q938" s="353"/>
      <c r="R938" s="353"/>
      <c r="S938" s="197"/>
      <c r="T938" s="197"/>
      <c r="U938" s="197"/>
      <c r="V938" s="197"/>
      <c r="W938" s="197"/>
      <c r="X938" s="197"/>
      <c r="Y938" s="197"/>
    </row>
    <row r="939" spans="1:25" ht="11.25" customHeight="1">
      <c r="A939" s="341">
        <v>3</v>
      </c>
      <c r="B939" s="341">
        <v>2016</v>
      </c>
      <c r="C939" s="269" t="s">
        <v>91</v>
      </c>
      <c r="D939" s="269" t="s">
        <v>106</v>
      </c>
      <c r="E939" s="269" t="s">
        <v>3323</v>
      </c>
      <c r="F939" s="576">
        <v>42435</v>
      </c>
      <c r="G939" s="266" t="s">
        <v>3146</v>
      </c>
      <c r="H939" s="277">
        <v>10</v>
      </c>
      <c r="I939" s="372" t="s">
        <v>1062</v>
      </c>
      <c r="J939" s="372"/>
      <c r="L939" s="372"/>
      <c r="M939" s="268"/>
      <c r="O939" s="372"/>
      <c r="P939" s="372"/>
      <c r="S939" s="188"/>
      <c r="T939" s="188"/>
      <c r="U939" s="188"/>
      <c r="V939" s="188"/>
      <c r="W939" s="188"/>
      <c r="X939" s="188"/>
      <c r="Y939" s="188"/>
    </row>
    <row r="940" spans="1:25" ht="11.25" customHeight="1">
      <c r="A940" s="341">
        <v>3</v>
      </c>
      <c r="B940" s="613">
        <v>2016</v>
      </c>
      <c r="C940" s="269" t="s">
        <v>91</v>
      </c>
      <c r="D940" s="269" t="s">
        <v>106</v>
      </c>
      <c r="E940" s="576" t="s">
        <v>3323</v>
      </c>
      <c r="F940" s="576">
        <v>42435</v>
      </c>
      <c r="G940" s="266"/>
      <c r="H940" s="277">
        <v>3</v>
      </c>
      <c r="I940" s="372" t="s">
        <v>3124</v>
      </c>
      <c r="J940" s="372"/>
      <c r="L940" s="372"/>
      <c r="M940" s="268"/>
      <c r="N940" s="372"/>
      <c r="O940" s="353"/>
      <c r="P940" s="353"/>
      <c r="Q940" s="197"/>
      <c r="R940" s="197"/>
      <c r="S940" s="372"/>
      <c r="T940" s="372"/>
      <c r="U940" s="372"/>
      <c r="V940" s="372"/>
      <c r="W940" s="372"/>
      <c r="X940" s="372"/>
      <c r="Y940" s="372"/>
    </row>
    <row r="941" spans="1:25" ht="11.25" customHeight="1">
      <c r="A941" s="341">
        <v>3</v>
      </c>
      <c r="B941" s="341">
        <v>2016</v>
      </c>
      <c r="C941" s="269" t="s">
        <v>91</v>
      </c>
      <c r="D941" s="269" t="s">
        <v>106</v>
      </c>
      <c r="E941" s="269" t="s">
        <v>346</v>
      </c>
      <c r="F941" s="576">
        <v>42449</v>
      </c>
      <c r="G941" s="266" t="s">
        <v>3147</v>
      </c>
      <c r="H941" s="277">
        <v>10</v>
      </c>
      <c r="I941" s="269" t="s">
        <v>626</v>
      </c>
      <c r="J941" s="372"/>
      <c r="L941" s="372"/>
      <c r="M941" s="472"/>
      <c r="N941" s="698"/>
      <c r="O941" s="353"/>
      <c r="P941" s="353"/>
      <c r="Q941" s="353"/>
      <c r="R941" s="353"/>
    </row>
    <row r="942" spans="1:25" ht="11.25" customHeight="1">
      <c r="A942" s="341"/>
      <c r="B942" s="341">
        <v>2016</v>
      </c>
      <c r="C942" s="269"/>
      <c r="D942" s="269"/>
      <c r="E942" s="269"/>
      <c r="F942" s="576"/>
      <c r="G942" s="266"/>
      <c r="H942" s="277">
        <f>SUM(H914:H941)</f>
        <v>193</v>
      </c>
      <c r="I942" s="269"/>
      <c r="J942" s="372"/>
      <c r="L942" s="372"/>
      <c r="M942" s="472"/>
      <c r="N942" s="698"/>
      <c r="O942" s="353"/>
      <c r="P942" s="353"/>
      <c r="Q942" s="353"/>
      <c r="R942" s="353"/>
    </row>
    <row r="943" spans="1:25" ht="11.25" customHeight="1">
      <c r="A943" s="199">
        <v>9</v>
      </c>
      <c r="B943" s="199">
        <v>2017</v>
      </c>
      <c r="C943" s="152" t="s">
        <v>91</v>
      </c>
      <c r="D943" s="583" t="s">
        <v>106</v>
      </c>
      <c r="E943" s="116" t="s">
        <v>3362</v>
      </c>
      <c r="F943" s="567">
        <v>42988</v>
      </c>
      <c r="G943" s="152" t="s">
        <v>2319</v>
      </c>
      <c r="H943" s="199">
        <v>10</v>
      </c>
      <c r="I943" s="340" t="s">
        <v>2320</v>
      </c>
      <c r="J943" s="340"/>
      <c r="M943" s="783"/>
      <c r="O943" s="353"/>
      <c r="P943" s="353"/>
      <c r="Q943" s="340"/>
      <c r="R943" s="340"/>
      <c r="S943" s="340"/>
      <c r="T943" s="340"/>
      <c r="U943" s="340"/>
      <c r="V943" s="340"/>
      <c r="W943" s="340"/>
      <c r="X943" s="340"/>
      <c r="Y943" s="340"/>
    </row>
    <row r="944" spans="1:25" ht="11.25" customHeight="1">
      <c r="A944" s="199">
        <v>9</v>
      </c>
      <c r="B944" s="199">
        <v>2017</v>
      </c>
      <c r="C944" s="152" t="s">
        <v>91</v>
      </c>
      <c r="D944" s="583" t="s">
        <v>106</v>
      </c>
      <c r="E944" s="116" t="s">
        <v>3362</v>
      </c>
      <c r="F944" s="567">
        <v>42988</v>
      </c>
      <c r="G944" s="152" t="s">
        <v>2321</v>
      </c>
      <c r="H944" s="199">
        <v>3</v>
      </c>
      <c r="I944" s="340" t="s">
        <v>2322</v>
      </c>
      <c r="J944" s="340"/>
      <c r="M944" s="783"/>
      <c r="Q944" s="340"/>
      <c r="R944" s="340"/>
      <c r="S944" s="340"/>
      <c r="T944" s="340"/>
      <c r="U944" s="340"/>
      <c r="V944" s="340"/>
      <c r="W944" s="340"/>
      <c r="X944" s="340"/>
      <c r="Y944" s="340"/>
    </row>
    <row r="945" spans="1:25" ht="11.25" customHeight="1">
      <c r="A945" s="199">
        <v>9</v>
      </c>
      <c r="B945" s="199">
        <v>2017</v>
      </c>
      <c r="C945" s="152" t="s">
        <v>91</v>
      </c>
      <c r="D945" s="583" t="s">
        <v>106</v>
      </c>
      <c r="E945" s="116" t="s">
        <v>3362</v>
      </c>
      <c r="F945" s="567">
        <v>42988</v>
      </c>
      <c r="G945" s="152" t="s">
        <v>2323</v>
      </c>
      <c r="H945" s="199">
        <v>7</v>
      </c>
      <c r="I945" s="340" t="s">
        <v>2324</v>
      </c>
      <c r="J945" s="340"/>
      <c r="M945" s="783"/>
      <c r="O945" s="197"/>
      <c r="P945" s="197"/>
      <c r="Q945" s="372"/>
      <c r="R945" s="372"/>
      <c r="S945" s="353"/>
      <c r="T945" s="353"/>
      <c r="U945" s="353"/>
      <c r="V945" s="353"/>
      <c r="W945" s="353"/>
      <c r="X945" s="353"/>
      <c r="Y945" s="353"/>
    </row>
    <row r="946" spans="1:25" ht="11.25" customHeight="1">
      <c r="A946" s="199">
        <v>9</v>
      </c>
      <c r="B946" s="199">
        <v>2017</v>
      </c>
      <c r="C946" s="152" t="s">
        <v>91</v>
      </c>
      <c r="D946" s="583" t="s">
        <v>106</v>
      </c>
      <c r="E946" s="116" t="s">
        <v>3362</v>
      </c>
      <c r="F946" s="567">
        <v>42988</v>
      </c>
      <c r="G946" s="152" t="s">
        <v>2325</v>
      </c>
      <c r="H946" s="199">
        <v>3</v>
      </c>
      <c r="I946" s="340" t="s">
        <v>2326</v>
      </c>
      <c r="J946" s="340"/>
      <c r="M946" s="783"/>
      <c r="O946" s="197"/>
      <c r="P946" s="197"/>
      <c r="Q946" s="372"/>
      <c r="R946" s="372"/>
      <c r="S946" s="372"/>
      <c r="T946" s="372"/>
      <c r="U946" s="372"/>
      <c r="V946" s="372"/>
      <c r="W946" s="372"/>
      <c r="X946" s="372"/>
      <c r="Y946" s="372"/>
    </row>
    <row r="947" spans="1:25" ht="11.25" customHeight="1">
      <c r="A947" s="199">
        <v>9</v>
      </c>
      <c r="B947" s="199">
        <v>2017</v>
      </c>
      <c r="C947" s="152" t="s">
        <v>91</v>
      </c>
      <c r="D947" s="583" t="s">
        <v>106</v>
      </c>
      <c r="E947" s="116" t="s">
        <v>3362</v>
      </c>
      <c r="F947" s="567">
        <v>42988</v>
      </c>
      <c r="G947" s="152" t="s">
        <v>2327</v>
      </c>
      <c r="H947" s="199">
        <v>7</v>
      </c>
      <c r="I947" s="340" t="s">
        <v>2328</v>
      </c>
      <c r="J947" s="340"/>
      <c r="M947" s="783"/>
      <c r="O947" s="372"/>
      <c r="P947" s="372"/>
      <c r="Q947" s="372"/>
      <c r="R947" s="372"/>
      <c r="S947" s="372"/>
      <c r="T947" s="372"/>
      <c r="U947" s="372"/>
      <c r="V947" s="372"/>
      <c r="W947" s="372"/>
      <c r="X947" s="372"/>
      <c r="Y947" s="372"/>
    </row>
    <row r="948" spans="1:25" ht="11.25" customHeight="1">
      <c r="A948" s="199">
        <v>9</v>
      </c>
      <c r="B948" s="199">
        <v>2017</v>
      </c>
      <c r="C948" s="152" t="s">
        <v>91</v>
      </c>
      <c r="D948" s="583" t="s">
        <v>106</v>
      </c>
      <c r="E948" s="116" t="s">
        <v>3362</v>
      </c>
      <c r="F948" s="567">
        <v>42988</v>
      </c>
      <c r="G948" s="152" t="s">
        <v>2329</v>
      </c>
      <c r="H948" s="199">
        <v>10</v>
      </c>
      <c r="I948" s="340" t="s">
        <v>2330</v>
      </c>
      <c r="J948" s="340"/>
      <c r="M948" s="783"/>
      <c r="O948" s="372"/>
      <c r="P948" s="372"/>
      <c r="Q948" s="372"/>
      <c r="R948" s="372"/>
      <c r="S948" s="372"/>
      <c r="T948" s="372"/>
      <c r="U948" s="372"/>
      <c r="V948" s="372"/>
      <c r="W948" s="372"/>
      <c r="X948" s="372"/>
      <c r="Y948" s="372"/>
    </row>
    <row r="949" spans="1:25" ht="11.25" customHeight="1">
      <c r="A949" s="199">
        <v>3</v>
      </c>
      <c r="B949" s="565">
        <v>2017</v>
      </c>
      <c r="C949" s="152" t="s">
        <v>91</v>
      </c>
      <c r="D949" s="152" t="s">
        <v>106</v>
      </c>
      <c r="E949" s="566" t="s">
        <v>3323</v>
      </c>
      <c r="F949" s="567">
        <v>42799</v>
      </c>
      <c r="G949" s="568" t="s">
        <v>2331</v>
      </c>
      <c r="H949" s="199">
        <v>7</v>
      </c>
      <c r="I949" s="340" t="s">
        <v>1128</v>
      </c>
      <c r="J949" s="340"/>
      <c r="K949" s="340"/>
      <c r="L949" s="340"/>
      <c r="M949" s="118"/>
      <c r="N949" s="410"/>
      <c r="O949" s="197"/>
      <c r="P949" s="197"/>
      <c r="Q949" s="353"/>
      <c r="R949" s="353"/>
      <c r="S949" s="353"/>
      <c r="T949" s="353"/>
      <c r="U949" s="353"/>
      <c r="V949" s="353"/>
      <c r="W949" s="353"/>
      <c r="X949" s="353"/>
      <c r="Y949" s="353"/>
    </row>
    <row r="950" spans="1:25" ht="11.25" customHeight="1">
      <c r="A950" s="199">
        <v>3</v>
      </c>
      <c r="B950" s="565">
        <v>2017</v>
      </c>
      <c r="C950" s="152" t="s">
        <v>91</v>
      </c>
      <c r="D950" s="152" t="s">
        <v>106</v>
      </c>
      <c r="E950" s="566" t="s">
        <v>3323</v>
      </c>
      <c r="F950" s="567">
        <v>42799</v>
      </c>
      <c r="G950" s="568" t="s">
        <v>2332</v>
      </c>
      <c r="H950" s="199">
        <v>3</v>
      </c>
      <c r="I950" s="340" t="s">
        <v>2333</v>
      </c>
      <c r="J950" s="340"/>
      <c r="K950" s="340"/>
      <c r="L950" s="340"/>
      <c r="M950" s="118"/>
      <c r="N950" s="115"/>
      <c r="O950" s="372"/>
      <c r="P950" s="372"/>
      <c r="Q950" s="372"/>
      <c r="R950" s="372"/>
      <c r="S950" s="353"/>
      <c r="T950" s="353"/>
      <c r="U950" s="353"/>
      <c r="V950" s="353"/>
      <c r="W950" s="353"/>
      <c r="X950" s="353"/>
      <c r="Y950" s="353"/>
    </row>
    <row r="951" spans="1:25" ht="11.25" customHeight="1">
      <c r="A951" s="199">
        <v>3</v>
      </c>
      <c r="B951" s="565">
        <v>2017</v>
      </c>
      <c r="C951" s="152" t="s">
        <v>91</v>
      </c>
      <c r="D951" s="152" t="s">
        <v>106</v>
      </c>
      <c r="E951" s="566" t="s">
        <v>3323</v>
      </c>
      <c r="F951" s="567">
        <v>42799</v>
      </c>
      <c r="G951" s="568" t="s">
        <v>2334</v>
      </c>
      <c r="H951" s="199">
        <v>10</v>
      </c>
      <c r="I951" s="340" t="s">
        <v>2335</v>
      </c>
      <c r="J951" s="340"/>
      <c r="K951" s="340"/>
      <c r="L951" s="340"/>
      <c r="M951" s="118"/>
      <c r="N951" s="353"/>
      <c r="O951" s="372"/>
      <c r="P951" s="372"/>
      <c r="Q951" s="372"/>
      <c r="R951" s="372"/>
      <c r="S951" s="353"/>
      <c r="T951" s="353"/>
      <c r="U951" s="353"/>
      <c r="V951" s="353"/>
      <c r="W951" s="353"/>
      <c r="X951" s="353"/>
      <c r="Y951" s="353"/>
    </row>
    <row r="952" spans="1:25" ht="11.25" customHeight="1">
      <c r="A952" s="199">
        <v>3</v>
      </c>
      <c r="B952" s="565">
        <v>2017</v>
      </c>
      <c r="C952" s="152" t="s">
        <v>91</v>
      </c>
      <c r="D952" s="152" t="s">
        <v>106</v>
      </c>
      <c r="E952" s="566" t="s">
        <v>3323</v>
      </c>
      <c r="F952" s="567">
        <v>42799</v>
      </c>
      <c r="G952" s="568" t="s">
        <v>2336</v>
      </c>
      <c r="H952" s="199">
        <v>10</v>
      </c>
      <c r="I952" s="340" t="s">
        <v>2337</v>
      </c>
      <c r="J952" s="340"/>
      <c r="K952" s="340"/>
      <c r="L952" s="340"/>
      <c r="M952" s="118"/>
      <c r="N952" s="188"/>
      <c r="O952" s="372"/>
      <c r="P952" s="372"/>
      <c r="Q952" s="197"/>
      <c r="R952" s="197"/>
      <c r="S952" s="353"/>
      <c r="T952" s="353"/>
      <c r="U952" s="353"/>
      <c r="V952" s="353"/>
      <c r="W952" s="353"/>
      <c r="X952" s="353"/>
      <c r="Y952" s="353"/>
    </row>
    <row r="953" spans="1:25" ht="11.25" customHeight="1">
      <c r="A953" s="199">
        <v>3</v>
      </c>
      <c r="B953" s="565">
        <v>2017</v>
      </c>
      <c r="C953" s="152" t="s">
        <v>91</v>
      </c>
      <c r="D953" s="152" t="s">
        <v>106</v>
      </c>
      <c r="E953" s="566" t="s">
        <v>3323</v>
      </c>
      <c r="F953" s="567">
        <v>42799</v>
      </c>
      <c r="G953" s="568" t="s">
        <v>2338</v>
      </c>
      <c r="H953" s="199">
        <v>7</v>
      </c>
      <c r="I953" s="340" t="s">
        <v>2339</v>
      </c>
      <c r="J953" s="340"/>
      <c r="K953" s="340"/>
      <c r="L953" s="340"/>
      <c r="M953" s="118"/>
      <c r="N953" s="197"/>
      <c r="O953" s="372"/>
      <c r="P953" s="372"/>
      <c r="Q953" s="353"/>
      <c r="R953" s="353"/>
      <c r="S953" s="197"/>
      <c r="T953" s="197"/>
      <c r="U953" s="197"/>
      <c r="V953" s="197"/>
      <c r="W953" s="197"/>
      <c r="X953" s="197"/>
      <c r="Y953" s="197"/>
    </row>
    <row r="954" spans="1:25" ht="11.25" customHeight="1">
      <c r="A954" s="199">
        <v>3</v>
      </c>
      <c r="B954" s="565">
        <v>2017</v>
      </c>
      <c r="C954" s="152" t="s">
        <v>91</v>
      </c>
      <c r="D954" s="152" t="s">
        <v>106</v>
      </c>
      <c r="E954" s="566" t="s">
        <v>346</v>
      </c>
      <c r="F954" s="567">
        <v>42813</v>
      </c>
      <c r="G954" s="568" t="s">
        <v>2340</v>
      </c>
      <c r="H954" s="199">
        <v>10</v>
      </c>
      <c r="I954" s="340" t="s">
        <v>626</v>
      </c>
      <c r="J954" s="340"/>
      <c r="K954" s="340"/>
      <c r="L954" s="340"/>
      <c r="M954" s="118"/>
      <c r="N954" s="372"/>
      <c r="O954" s="372"/>
      <c r="P954" s="372"/>
      <c r="Q954" s="353"/>
      <c r="R954" s="353"/>
      <c r="S954" s="197"/>
      <c r="T954" s="197"/>
      <c r="U954" s="197"/>
      <c r="V954" s="197"/>
      <c r="W954" s="197"/>
      <c r="X954" s="197"/>
      <c r="Y954" s="197"/>
    </row>
    <row r="955" spans="1:25" ht="11.25" customHeight="1">
      <c r="A955" s="565">
        <v>5</v>
      </c>
      <c r="B955" s="199">
        <v>2017</v>
      </c>
      <c r="C955" s="152" t="s">
        <v>91</v>
      </c>
      <c r="D955" s="583" t="s">
        <v>106</v>
      </c>
      <c r="E955" s="116" t="s">
        <v>3357</v>
      </c>
      <c r="F955" s="567">
        <v>42876</v>
      </c>
      <c r="G955" s="152" t="s">
        <v>2341</v>
      </c>
      <c r="H955" s="199">
        <v>10</v>
      </c>
      <c r="I955" s="340" t="s">
        <v>2342</v>
      </c>
      <c r="J955" s="340"/>
      <c r="M955" s="118"/>
      <c r="N955" s="372"/>
      <c r="O955" s="372"/>
      <c r="P955" s="372"/>
      <c r="Q955" s="353"/>
      <c r="R955" s="353"/>
      <c r="S955" s="197"/>
      <c r="T955" s="197"/>
      <c r="U955" s="197"/>
      <c r="V955" s="197"/>
      <c r="W955" s="197"/>
      <c r="X955" s="197"/>
      <c r="Y955" s="197"/>
    </row>
    <row r="956" spans="1:25" ht="11.25" customHeight="1">
      <c r="A956" s="565">
        <v>5</v>
      </c>
      <c r="B956" s="199">
        <v>2017</v>
      </c>
      <c r="C956" s="152" t="s">
        <v>91</v>
      </c>
      <c r="D956" s="583" t="s">
        <v>106</v>
      </c>
      <c r="E956" s="116" t="s">
        <v>3357</v>
      </c>
      <c r="F956" s="567">
        <v>42876</v>
      </c>
      <c r="G956" s="152" t="s">
        <v>2343</v>
      </c>
      <c r="H956" s="199">
        <v>7</v>
      </c>
      <c r="I956" s="340" t="s">
        <v>2344</v>
      </c>
      <c r="J956" s="340"/>
      <c r="M956" s="118"/>
      <c r="N956" s="372"/>
      <c r="O956" s="197"/>
      <c r="P956" s="197"/>
      <c r="Q956" s="353"/>
      <c r="R956" s="353"/>
      <c r="S956" s="188"/>
      <c r="T956" s="188"/>
      <c r="U956" s="188"/>
      <c r="V956" s="188"/>
      <c r="W956" s="188"/>
      <c r="X956" s="188"/>
      <c r="Y956" s="188"/>
    </row>
    <row r="957" spans="1:25" ht="11.25" customHeight="1">
      <c r="A957" s="565">
        <v>5</v>
      </c>
      <c r="B957" s="199">
        <v>2017</v>
      </c>
      <c r="C957" s="152" t="s">
        <v>91</v>
      </c>
      <c r="D957" s="583" t="s">
        <v>106</v>
      </c>
      <c r="E957" s="116" t="s">
        <v>3357</v>
      </c>
      <c r="F957" s="567">
        <v>42876</v>
      </c>
      <c r="G957" s="152" t="s">
        <v>2345</v>
      </c>
      <c r="H957" s="199">
        <v>3</v>
      </c>
      <c r="I957" s="340" t="s">
        <v>2346</v>
      </c>
      <c r="J957" s="340"/>
      <c r="M957" s="118"/>
      <c r="N957" s="340"/>
      <c r="O957" s="372"/>
      <c r="P957" s="372"/>
      <c r="Q957" s="197"/>
      <c r="R957" s="197"/>
      <c r="S957" s="188"/>
      <c r="T957" s="188"/>
      <c r="U957" s="188"/>
      <c r="V957" s="188"/>
      <c r="W957" s="188"/>
      <c r="X957" s="188"/>
      <c r="Y957" s="188"/>
    </row>
    <row r="958" spans="1:25" ht="11.25" customHeight="1">
      <c r="A958" s="565">
        <v>5</v>
      </c>
      <c r="B958" s="199">
        <v>2017</v>
      </c>
      <c r="C958" s="152" t="s">
        <v>91</v>
      </c>
      <c r="D958" s="583" t="s">
        <v>106</v>
      </c>
      <c r="E958" s="116" t="s">
        <v>3357</v>
      </c>
      <c r="F958" s="567">
        <v>42876</v>
      </c>
      <c r="G958" s="152" t="s">
        <v>2347</v>
      </c>
      <c r="H958" s="199">
        <v>10</v>
      </c>
      <c r="I958" s="340" t="s">
        <v>2348</v>
      </c>
      <c r="J958" s="340"/>
      <c r="M958" s="118"/>
      <c r="N958" s="340"/>
      <c r="O958" s="188"/>
      <c r="P958" s="188"/>
      <c r="Q958" s="197"/>
      <c r="R958" s="197"/>
      <c r="S958" s="372"/>
      <c r="T958" s="372"/>
      <c r="U958" s="372"/>
      <c r="V958" s="372"/>
      <c r="W958" s="372"/>
      <c r="X958" s="372"/>
      <c r="Y958" s="372"/>
    </row>
    <row r="959" spans="1:25" ht="11.25" customHeight="1">
      <c r="A959" s="565">
        <v>5</v>
      </c>
      <c r="B959" s="199">
        <v>2017</v>
      </c>
      <c r="C959" s="152" t="s">
        <v>91</v>
      </c>
      <c r="D959" s="583" t="s">
        <v>106</v>
      </c>
      <c r="E959" s="116" t="s">
        <v>3357</v>
      </c>
      <c r="F959" s="567">
        <v>42876</v>
      </c>
      <c r="G959" s="152" t="s">
        <v>2349</v>
      </c>
      <c r="H959" s="199">
        <v>3</v>
      </c>
      <c r="I959" s="340" t="s">
        <v>2350</v>
      </c>
      <c r="J959" s="340"/>
      <c r="M959" s="118"/>
      <c r="N959" s="197"/>
      <c r="O959" s="353"/>
      <c r="P959" s="353"/>
      <c r="Q959" s="188"/>
      <c r="R959" s="188"/>
      <c r="S959" s="353"/>
      <c r="T959" s="353"/>
      <c r="U959" s="353"/>
      <c r="V959" s="353"/>
      <c r="W959" s="353"/>
      <c r="X959" s="353"/>
      <c r="Y959" s="353"/>
    </row>
    <row r="960" spans="1:25" ht="11.25" customHeight="1">
      <c r="A960" s="565">
        <v>5</v>
      </c>
      <c r="B960" s="199">
        <v>2017</v>
      </c>
      <c r="C960" s="152" t="s">
        <v>91</v>
      </c>
      <c r="D960" s="583" t="s">
        <v>106</v>
      </c>
      <c r="E960" s="116" t="s">
        <v>1663</v>
      </c>
      <c r="F960" s="567">
        <v>42882</v>
      </c>
      <c r="G960" s="152" t="s">
        <v>2341</v>
      </c>
      <c r="H960" s="199">
        <v>10</v>
      </c>
      <c r="I960" s="340" t="s">
        <v>2342</v>
      </c>
      <c r="J960" s="340"/>
      <c r="M960" s="118"/>
      <c r="O960" s="372"/>
      <c r="P960" s="372"/>
      <c r="Q960" s="188"/>
      <c r="R960" s="188"/>
      <c r="S960" s="197"/>
      <c r="T960" s="197"/>
      <c r="U960" s="197"/>
      <c r="V960" s="197"/>
      <c r="W960" s="197"/>
      <c r="X960" s="197"/>
      <c r="Y960" s="197"/>
    </row>
    <row r="961" spans="1:25" ht="11.25" customHeight="1">
      <c r="A961" s="565">
        <v>10</v>
      </c>
      <c r="B961" s="199">
        <v>2017</v>
      </c>
      <c r="C961" s="152" t="s">
        <v>91</v>
      </c>
      <c r="D961" s="583" t="s">
        <v>106</v>
      </c>
      <c r="E961" s="116" t="s">
        <v>819</v>
      </c>
      <c r="F961" s="567">
        <v>43037</v>
      </c>
      <c r="G961" s="152" t="s">
        <v>2351</v>
      </c>
      <c r="H961" s="199">
        <v>5</v>
      </c>
      <c r="I961" s="340" t="s">
        <v>244</v>
      </c>
      <c r="J961" s="340"/>
      <c r="M961" s="118"/>
      <c r="O961" s="372"/>
      <c r="P961" s="372"/>
      <c r="Q961" s="188"/>
      <c r="R961" s="188"/>
      <c r="S961" s="197"/>
      <c r="T961" s="197"/>
      <c r="U961" s="197"/>
      <c r="V961" s="197"/>
      <c r="W961" s="197"/>
      <c r="X961" s="197"/>
      <c r="Y961" s="197"/>
    </row>
    <row r="962" spans="1:25" ht="11.25" customHeight="1">
      <c r="A962" s="565"/>
      <c r="B962" s="199">
        <v>2017</v>
      </c>
      <c r="C962" s="152"/>
      <c r="D962" s="583"/>
      <c r="E962" s="116"/>
      <c r="F962" s="567"/>
      <c r="G962" s="152"/>
      <c r="H962" s="199">
        <f>SUM(H943:H961)</f>
        <v>135</v>
      </c>
      <c r="I962" s="340"/>
      <c r="J962" s="340"/>
      <c r="M962" s="118"/>
      <c r="O962" s="372"/>
      <c r="P962" s="372"/>
      <c r="Q962" s="188"/>
      <c r="R962" s="188"/>
      <c r="S962" s="197"/>
      <c r="T962" s="197"/>
      <c r="U962" s="197"/>
      <c r="V962" s="197"/>
      <c r="W962" s="197"/>
      <c r="X962" s="197"/>
      <c r="Y962" s="197"/>
    </row>
    <row r="963" spans="1:25" ht="11.25" customHeight="1">
      <c r="A963" s="84"/>
      <c r="B963" s="133" t="s">
        <v>46</v>
      </c>
      <c r="D963" s="586" t="s">
        <v>1181</v>
      </c>
      <c r="E963" s="73"/>
      <c r="G963" s="88"/>
      <c r="H963" s="133">
        <f>H913+H942+H962</f>
        <v>427</v>
      </c>
      <c r="I963" s="90"/>
      <c r="M963" s="85"/>
    </row>
    <row r="964" spans="1:25" ht="11.25" customHeight="1">
      <c r="A964" s="341">
        <v>2</v>
      </c>
      <c r="B964" s="341">
        <v>2016</v>
      </c>
      <c r="C964" s="269" t="s">
        <v>91</v>
      </c>
      <c r="D964" s="576" t="s">
        <v>2694</v>
      </c>
      <c r="E964" s="269" t="s">
        <v>81</v>
      </c>
      <c r="F964" s="576">
        <v>42406</v>
      </c>
      <c r="G964" s="266" t="s">
        <v>3158</v>
      </c>
      <c r="H964" s="277">
        <v>10</v>
      </c>
      <c r="I964" s="269" t="s">
        <v>626</v>
      </c>
      <c r="J964" s="372"/>
      <c r="L964" s="372"/>
      <c r="M964" s="85"/>
      <c r="N964" s="698"/>
      <c r="O964" s="188"/>
      <c r="P964" s="188"/>
      <c r="Q964" s="188"/>
      <c r="R964" s="188"/>
    </row>
    <row r="965" spans="1:25" ht="11.25" customHeight="1">
      <c r="A965" s="341">
        <v>5</v>
      </c>
      <c r="B965" s="341">
        <v>2016</v>
      </c>
      <c r="C965" s="269" t="s">
        <v>91</v>
      </c>
      <c r="D965" s="576" t="s">
        <v>2694</v>
      </c>
      <c r="E965" s="269" t="s">
        <v>86</v>
      </c>
      <c r="F965" s="576">
        <v>42504</v>
      </c>
      <c r="G965" s="266" t="s">
        <v>3158</v>
      </c>
      <c r="H965" s="277">
        <v>10</v>
      </c>
      <c r="I965" s="269" t="s">
        <v>626</v>
      </c>
      <c r="J965" s="372"/>
      <c r="L965" s="372"/>
      <c r="M965" s="85"/>
      <c r="N965" s="698"/>
      <c r="O965" s="188"/>
      <c r="P965" s="188"/>
      <c r="Q965" s="372"/>
      <c r="R965" s="372"/>
    </row>
    <row r="966" spans="1:25" ht="11.25" customHeight="1">
      <c r="A966" s="341">
        <v>5</v>
      </c>
      <c r="B966" s="341">
        <v>2016</v>
      </c>
      <c r="C966" s="269" t="s">
        <v>91</v>
      </c>
      <c r="D966" s="576" t="s">
        <v>2694</v>
      </c>
      <c r="E966" s="269" t="s">
        <v>55</v>
      </c>
      <c r="F966" s="576">
        <v>42518</v>
      </c>
      <c r="G966" s="266" t="s">
        <v>3158</v>
      </c>
      <c r="H966" s="277">
        <v>10</v>
      </c>
      <c r="I966" s="269" t="s">
        <v>626</v>
      </c>
      <c r="J966" s="372"/>
      <c r="L966" s="372"/>
      <c r="M966" s="268"/>
      <c r="N966" s="372"/>
      <c r="O966" s="353"/>
      <c r="P966" s="353"/>
    </row>
    <row r="967" spans="1:25" ht="11.25" customHeight="1">
      <c r="A967" s="341">
        <v>6</v>
      </c>
      <c r="B967" s="341">
        <v>2016</v>
      </c>
      <c r="C967" s="269" t="s">
        <v>91</v>
      </c>
      <c r="D967" s="576" t="s">
        <v>2694</v>
      </c>
      <c r="E967" s="269" t="s">
        <v>3357</v>
      </c>
      <c r="F967" s="576">
        <v>42533</v>
      </c>
      <c r="G967" s="266" t="s">
        <v>3159</v>
      </c>
      <c r="H967" s="341">
        <v>7</v>
      </c>
      <c r="I967" s="372" t="s">
        <v>3160</v>
      </c>
      <c r="J967" s="372"/>
      <c r="L967" s="372"/>
      <c r="M967" s="85"/>
      <c r="N967" s="372"/>
      <c r="O967" s="197"/>
      <c r="P967" s="197"/>
    </row>
    <row r="968" spans="1:25" ht="11.25" customHeight="1">
      <c r="A968" s="341"/>
      <c r="B968" s="341">
        <v>2016</v>
      </c>
      <c r="C968" s="269"/>
      <c r="D968" s="576"/>
      <c r="E968" s="269"/>
      <c r="F968" s="576"/>
      <c r="G968" s="266"/>
      <c r="H968" s="341">
        <f>SUM(H964:H967)</f>
        <v>37</v>
      </c>
      <c r="I968" s="372"/>
      <c r="J968" s="372"/>
      <c r="L968" s="372"/>
      <c r="M968" s="85"/>
      <c r="N968" s="372"/>
      <c r="O968" s="197"/>
      <c r="P968" s="197"/>
    </row>
    <row r="969" spans="1:25" ht="11.25" customHeight="1">
      <c r="B969" s="133" t="s">
        <v>46</v>
      </c>
      <c r="D969" s="86" t="s">
        <v>3162</v>
      </c>
      <c r="G969" s="73"/>
      <c r="H969" s="133">
        <f>H968</f>
        <v>37</v>
      </c>
      <c r="I969" s="90"/>
      <c r="M969" s="85"/>
    </row>
    <row r="970" spans="1:25" ht="11.25" customHeight="1">
      <c r="A970" s="341">
        <v>3</v>
      </c>
      <c r="B970" s="341">
        <v>2016</v>
      </c>
      <c r="C970" s="269" t="s">
        <v>129</v>
      </c>
      <c r="D970" s="269" t="s">
        <v>171</v>
      </c>
      <c r="E970" s="269" t="s">
        <v>3323</v>
      </c>
      <c r="F970" s="576">
        <v>42435</v>
      </c>
      <c r="G970" s="266" t="s">
        <v>3610</v>
      </c>
      <c r="H970" s="277">
        <v>3</v>
      </c>
      <c r="I970" s="372" t="s">
        <v>785</v>
      </c>
      <c r="J970" s="372"/>
      <c r="K970" s="782" t="s">
        <v>3233</v>
      </c>
      <c r="L970" s="372"/>
      <c r="M970" s="472"/>
      <c r="N970" s="372"/>
      <c r="O970" s="188"/>
      <c r="P970" s="188"/>
    </row>
    <row r="971" spans="1:25" ht="11.25" customHeight="1">
      <c r="A971" s="341">
        <v>3</v>
      </c>
      <c r="B971" s="341">
        <v>2016</v>
      </c>
      <c r="C971" s="269" t="s">
        <v>129</v>
      </c>
      <c r="D971" s="269" t="s">
        <v>171</v>
      </c>
      <c r="E971" s="269" t="s">
        <v>64</v>
      </c>
      <c r="F971" s="576">
        <v>42441</v>
      </c>
      <c r="G971" s="266" t="s">
        <v>3611</v>
      </c>
      <c r="H971" s="277">
        <v>5</v>
      </c>
      <c r="I971" s="372" t="s">
        <v>305</v>
      </c>
      <c r="J971" s="372"/>
      <c r="K971" s="782"/>
      <c r="L971" s="372"/>
      <c r="M971" s="85"/>
      <c r="N971" s="197"/>
      <c r="O971" s="188"/>
      <c r="P971" s="188"/>
      <c r="Q971" s="188"/>
      <c r="R971" s="188"/>
      <c r="S971" s="197"/>
      <c r="T971" s="197"/>
      <c r="U971" s="197"/>
      <c r="V971" s="197"/>
      <c r="W971" s="197"/>
      <c r="X971" s="197"/>
      <c r="Y971" s="197"/>
    </row>
    <row r="972" spans="1:25" ht="11.25" customHeight="1">
      <c r="A972" s="341">
        <v>3</v>
      </c>
      <c r="B972" s="341">
        <v>2016</v>
      </c>
      <c r="C972" s="269" t="s">
        <v>129</v>
      </c>
      <c r="D972" s="269" t="s">
        <v>171</v>
      </c>
      <c r="E972" s="269" t="s">
        <v>64</v>
      </c>
      <c r="F972" s="576">
        <v>42441</v>
      </c>
      <c r="G972" s="266" t="s">
        <v>3612</v>
      </c>
      <c r="H972" s="277">
        <v>5</v>
      </c>
      <c r="I972" s="372" t="s">
        <v>304</v>
      </c>
      <c r="J972" s="372"/>
      <c r="L972" s="372"/>
      <c r="M972" s="85"/>
      <c r="N972" s="197"/>
      <c r="O972" s="353"/>
      <c r="P972" s="353"/>
      <c r="Q972" s="698"/>
      <c r="R972" s="698"/>
      <c r="S972" s="698"/>
      <c r="T972" s="698"/>
      <c r="U972" s="698"/>
      <c r="V972" s="698"/>
      <c r="W972" s="698"/>
      <c r="X972" s="698"/>
      <c r="Y972" s="698"/>
    </row>
    <row r="973" spans="1:25" ht="11.25" customHeight="1">
      <c r="A973" s="341">
        <v>5</v>
      </c>
      <c r="B973" s="341">
        <v>2016</v>
      </c>
      <c r="C973" s="269" t="s">
        <v>129</v>
      </c>
      <c r="D973" s="269" t="s">
        <v>171</v>
      </c>
      <c r="E973" s="269" t="s">
        <v>255</v>
      </c>
      <c r="F973" s="576">
        <v>42497</v>
      </c>
      <c r="G973" s="266" t="s">
        <v>3613</v>
      </c>
      <c r="H973" s="277">
        <v>5</v>
      </c>
      <c r="I973" s="372" t="s">
        <v>304</v>
      </c>
      <c r="J973" s="372"/>
      <c r="L973" s="372"/>
      <c r="M973" s="85"/>
      <c r="N973" s="197"/>
      <c r="Q973" s="197"/>
      <c r="R973" s="197"/>
      <c r="S973" s="698"/>
      <c r="T973" s="698"/>
      <c r="U973" s="698"/>
      <c r="V973" s="698"/>
      <c r="W973" s="698"/>
      <c r="X973" s="698"/>
      <c r="Y973" s="698"/>
    </row>
    <row r="974" spans="1:25" ht="11.25" customHeight="1">
      <c r="A974" s="341"/>
      <c r="B974" s="341">
        <v>2016</v>
      </c>
      <c r="C974" s="269"/>
      <c r="D974" s="269"/>
      <c r="E974" s="269"/>
      <c r="F974" s="576"/>
      <c r="G974" s="266"/>
      <c r="H974" s="277">
        <f>SUM(H970:H973)</f>
        <v>18</v>
      </c>
      <c r="I974" s="372"/>
      <c r="J974" s="372"/>
      <c r="L974" s="372"/>
      <c r="M974" s="85"/>
      <c r="N974" s="197"/>
      <c r="Q974" s="197"/>
      <c r="R974" s="197"/>
      <c r="S974" s="698"/>
      <c r="T974" s="698"/>
      <c r="U974" s="698"/>
      <c r="V974" s="698"/>
      <c r="W974" s="698"/>
      <c r="X974" s="698"/>
      <c r="Y974" s="698"/>
    </row>
    <row r="975" spans="1:25" ht="11.25" customHeight="1">
      <c r="A975" s="199">
        <v>3</v>
      </c>
      <c r="B975" s="199">
        <v>2017</v>
      </c>
      <c r="C975" s="152" t="s">
        <v>129</v>
      </c>
      <c r="D975" s="152" t="s">
        <v>171</v>
      </c>
      <c r="E975" s="152" t="s">
        <v>64</v>
      </c>
      <c r="F975" s="567">
        <v>42805</v>
      </c>
      <c r="G975" s="116" t="s">
        <v>3614</v>
      </c>
      <c r="H975" s="469">
        <v>5</v>
      </c>
      <c r="I975" s="340" t="s">
        <v>304</v>
      </c>
      <c r="J975" s="340"/>
      <c r="K975" s="340"/>
      <c r="L975" s="340"/>
      <c r="M975" s="118"/>
      <c r="N975" s="372"/>
      <c r="O975" s="197"/>
      <c r="P975" s="197"/>
      <c r="Q975" s="197"/>
      <c r="R975" s="197"/>
    </row>
    <row r="976" spans="1:25" ht="11.25" customHeight="1">
      <c r="A976" s="199">
        <v>3</v>
      </c>
      <c r="B976" s="199">
        <v>2017</v>
      </c>
      <c r="C976" s="152" t="s">
        <v>129</v>
      </c>
      <c r="D976" s="152" t="s">
        <v>171</v>
      </c>
      <c r="E976" s="152" t="s">
        <v>255</v>
      </c>
      <c r="F976" s="567">
        <v>42820</v>
      </c>
      <c r="G976" s="116" t="s">
        <v>3615</v>
      </c>
      <c r="H976" s="469">
        <v>5</v>
      </c>
      <c r="I976" s="340" t="s">
        <v>304</v>
      </c>
      <c r="J976" s="340"/>
      <c r="K976" s="340"/>
      <c r="L976" s="340"/>
      <c r="M976" s="118"/>
      <c r="N976" s="340"/>
      <c r="O976" s="353"/>
      <c r="P976" s="353"/>
      <c r="Q976" s="698"/>
      <c r="R976" s="698"/>
      <c r="S976" s="188"/>
      <c r="T976" s="188"/>
      <c r="U976" s="188"/>
      <c r="V976" s="188"/>
      <c r="W976" s="188"/>
      <c r="X976" s="188"/>
      <c r="Y976" s="188"/>
    </row>
    <row r="977" spans="1:255" ht="11.25" customHeight="1">
      <c r="A977" s="199">
        <v>4</v>
      </c>
      <c r="B977" s="199">
        <v>2017</v>
      </c>
      <c r="C977" s="152" t="s">
        <v>129</v>
      </c>
      <c r="D977" s="152" t="s">
        <v>171</v>
      </c>
      <c r="E977" s="152" t="s">
        <v>86</v>
      </c>
      <c r="F977" s="567">
        <v>42847</v>
      </c>
      <c r="G977" s="116" t="s">
        <v>1188</v>
      </c>
      <c r="H977" s="469">
        <v>5</v>
      </c>
      <c r="I977" s="340" t="s">
        <v>304</v>
      </c>
      <c r="J977" s="340"/>
      <c r="K977" s="340"/>
      <c r="L977" s="340"/>
      <c r="M977" s="118"/>
      <c r="N977" s="340"/>
      <c r="O977" s="188"/>
      <c r="P977" s="188"/>
      <c r="Q977" s="698"/>
      <c r="R977" s="698"/>
      <c r="S977" s="372"/>
      <c r="T977" s="372"/>
      <c r="U977" s="372"/>
      <c r="V977" s="372"/>
      <c r="W977" s="372"/>
      <c r="X977" s="372"/>
      <c r="Y977" s="372"/>
    </row>
    <row r="978" spans="1:255" ht="11.25" customHeight="1">
      <c r="A978" s="199">
        <v>9</v>
      </c>
      <c r="B978" s="199">
        <v>2017</v>
      </c>
      <c r="C978" s="152" t="s">
        <v>129</v>
      </c>
      <c r="D978" s="583" t="s">
        <v>171</v>
      </c>
      <c r="E978" s="116" t="s">
        <v>3362</v>
      </c>
      <c r="F978" s="567">
        <v>42988</v>
      </c>
      <c r="G978" s="152" t="s">
        <v>3616</v>
      </c>
      <c r="H978" s="199">
        <v>7</v>
      </c>
      <c r="I978" s="340" t="s">
        <v>3131</v>
      </c>
      <c r="J978" s="340"/>
      <c r="M978" s="783"/>
    </row>
    <row r="979" spans="1:255" ht="11.25" customHeight="1">
      <c r="A979" s="199">
        <v>9</v>
      </c>
      <c r="B979" s="199">
        <v>2017</v>
      </c>
      <c r="C979" s="152" t="s">
        <v>129</v>
      </c>
      <c r="D979" s="583" t="s">
        <v>171</v>
      </c>
      <c r="E979" s="116" t="s">
        <v>461</v>
      </c>
      <c r="F979" s="567">
        <v>43002</v>
      </c>
      <c r="G979" s="152"/>
      <c r="H979" s="199">
        <v>5</v>
      </c>
      <c r="I979" s="340" t="s">
        <v>295</v>
      </c>
      <c r="J979" s="340"/>
      <c r="M979" s="783"/>
    </row>
    <row r="980" spans="1:255" ht="11.25" customHeight="1">
      <c r="A980" s="199">
        <v>10</v>
      </c>
      <c r="B980" s="199">
        <v>2017</v>
      </c>
      <c r="C980" s="152" t="s">
        <v>129</v>
      </c>
      <c r="D980" s="583" t="s">
        <v>171</v>
      </c>
      <c r="E980" s="116" t="s">
        <v>319</v>
      </c>
      <c r="F980" s="567">
        <v>43022</v>
      </c>
      <c r="G980" s="152" t="s">
        <v>3617</v>
      </c>
      <c r="H980" s="199">
        <v>5</v>
      </c>
      <c r="I980" s="340" t="s">
        <v>295</v>
      </c>
      <c r="J980" s="340"/>
      <c r="M980" s="783"/>
    </row>
    <row r="981" spans="1:255" ht="11.25" customHeight="1">
      <c r="A981" s="199">
        <v>11</v>
      </c>
      <c r="B981" s="199">
        <v>2017</v>
      </c>
      <c r="C981" s="152" t="s">
        <v>129</v>
      </c>
      <c r="D981" s="583" t="s">
        <v>171</v>
      </c>
      <c r="E981" s="116" t="s">
        <v>500</v>
      </c>
      <c r="F981" s="567">
        <v>43051</v>
      </c>
      <c r="G981" s="152" t="s">
        <v>3618</v>
      </c>
      <c r="H981" s="199">
        <v>5</v>
      </c>
      <c r="I981" s="340" t="s">
        <v>295</v>
      </c>
      <c r="J981" s="340"/>
      <c r="M981" s="783"/>
    </row>
    <row r="982" spans="1:255" ht="11.25" customHeight="1">
      <c r="A982" s="199"/>
      <c r="B982" s="199">
        <v>2017</v>
      </c>
      <c r="C982" s="152"/>
      <c r="D982" s="583"/>
      <c r="E982" s="116"/>
      <c r="F982" s="567"/>
      <c r="G982" s="152"/>
      <c r="H982" s="199">
        <f>SUM(H975:H981)</f>
        <v>37</v>
      </c>
      <c r="I982" s="340"/>
      <c r="J982" s="340"/>
      <c r="M982" s="783"/>
    </row>
    <row r="983" spans="1:255" ht="11.25" customHeight="1">
      <c r="B983" s="133" t="s">
        <v>46</v>
      </c>
      <c r="D983" s="586" t="s">
        <v>1197</v>
      </c>
      <c r="E983" s="73"/>
      <c r="G983" s="88"/>
      <c r="H983" s="133">
        <f>H974+H982</f>
        <v>55</v>
      </c>
      <c r="I983" s="90"/>
      <c r="M983" s="85"/>
      <c r="IU983" s="90">
        <f>SUBTOTAL(9,A983:IT983)</f>
        <v>55</v>
      </c>
    </row>
    <row r="984" spans="1:255" ht="11.25" customHeight="1">
      <c r="A984" s="688">
        <v>6</v>
      </c>
      <c r="B984" s="688">
        <v>2015</v>
      </c>
      <c r="C984" s="649" t="s">
        <v>91</v>
      </c>
      <c r="D984" s="649" t="s">
        <v>122</v>
      </c>
      <c r="E984" s="649" t="s">
        <v>3357</v>
      </c>
      <c r="F984" s="689">
        <v>42169</v>
      </c>
      <c r="G984" s="690" t="s">
        <v>3619</v>
      </c>
      <c r="H984" s="691">
        <v>10</v>
      </c>
      <c r="I984" s="649" t="s">
        <v>1660</v>
      </c>
      <c r="M984" s="118"/>
      <c r="N984" s="372"/>
      <c r="Q984" s="353"/>
      <c r="R984" s="353"/>
      <c r="S984" s="197"/>
      <c r="T984" s="197"/>
      <c r="U984" s="197"/>
      <c r="V984" s="197"/>
      <c r="W984" s="197"/>
      <c r="X984" s="197"/>
      <c r="Y984" s="197"/>
    </row>
    <row r="985" spans="1:255" ht="11.25" customHeight="1">
      <c r="A985" s="688">
        <v>6</v>
      </c>
      <c r="B985" s="688">
        <v>2015</v>
      </c>
      <c r="C985" s="649" t="s">
        <v>91</v>
      </c>
      <c r="D985" s="649" t="s">
        <v>122</v>
      </c>
      <c r="E985" s="649" t="s">
        <v>3357</v>
      </c>
      <c r="F985" s="689">
        <v>42169</v>
      </c>
      <c r="G985" s="690" t="s">
        <v>3620</v>
      </c>
      <c r="H985" s="691">
        <v>10</v>
      </c>
      <c r="I985" s="649" t="s">
        <v>2348</v>
      </c>
      <c r="M985" s="85"/>
      <c r="N985" s="197"/>
      <c r="O985" s="188"/>
      <c r="P985" s="188"/>
      <c r="Q985" s="353"/>
      <c r="R985" s="353"/>
      <c r="S985" s="372"/>
      <c r="T985" s="372"/>
      <c r="U985" s="372"/>
      <c r="V985" s="372"/>
      <c r="W985" s="372"/>
      <c r="X985" s="372"/>
      <c r="Y985" s="372"/>
    </row>
    <row r="986" spans="1:255" ht="11.25" customHeight="1">
      <c r="A986" s="688">
        <v>6</v>
      </c>
      <c r="B986" s="688">
        <v>2015</v>
      </c>
      <c r="C986" s="649" t="s">
        <v>91</v>
      </c>
      <c r="D986" s="649" t="s">
        <v>122</v>
      </c>
      <c r="E986" s="649" t="s">
        <v>3357</v>
      </c>
      <c r="F986" s="689">
        <v>42169</v>
      </c>
      <c r="G986" s="690" t="s">
        <v>3621</v>
      </c>
      <c r="H986" s="691">
        <v>3</v>
      </c>
      <c r="I986" s="649" t="s">
        <v>1733</v>
      </c>
      <c r="M986" s="85"/>
      <c r="N986" s="372"/>
      <c r="O986" s="372"/>
      <c r="P986" s="372"/>
      <c r="S986" s="372"/>
      <c r="T986" s="372"/>
      <c r="U986" s="372"/>
      <c r="V986" s="372"/>
      <c r="W986" s="372"/>
      <c r="X986" s="372"/>
      <c r="Y986" s="372"/>
    </row>
    <row r="987" spans="1:255" ht="11.25" customHeight="1">
      <c r="A987" s="688">
        <v>6</v>
      </c>
      <c r="B987" s="688">
        <v>2015</v>
      </c>
      <c r="C987" s="649" t="s">
        <v>91</v>
      </c>
      <c r="D987" s="649" t="s">
        <v>122</v>
      </c>
      <c r="E987" s="649" t="s">
        <v>3359</v>
      </c>
      <c r="F987" s="689">
        <v>42176</v>
      </c>
      <c r="G987" s="690" t="s">
        <v>3620</v>
      </c>
      <c r="H987" s="691">
        <v>10</v>
      </c>
      <c r="I987" s="784" t="s">
        <v>3622</v>
      </c>
      <c r="M987" s="85"/>
      <c r="N987" s="372"/>
      <c r="O987" s="197"/>
      <c r="P987" s="197"/>
      <c r="Q987" s="197"/>
      <c r="R987" s="197"/>
      <c r="S987" s="372"/>
      <c r="T987" s="372"/>
      <c r="U987" s="372"/>
      <c r="V987" s="372"/>
      <c r="W987" s="372"/>
      <c r="X987" s="372"/>
      <c r="Y987" s="372"/>
    </row>
    <row r="988" spans="1:255" ht="11.25" customHeight="1">
      <c r="A988" s="688">
        <v>10</v>
      </c>
      <c r="B988" s="687">
        <v>2015</v>
      </c>
      <c r="C988" s="649" t="s">
        <v>91</v>
      </c>
      <c r="D988" s="649" t="s">
        <v>122</v>
      </c>
      <c r="E988" s="689" t="s">
        <v>3362</v>
      </c>
      <c r="F988" s="689">
        <v>42288</v>
      </c>
      <c r="G988" s="690" t="s">
        <v>3623</v>
      </c>
      <c r="H988" s="691">
        <v>7</v>
      </c>
      <c r="I988" s="353" t="s">
        <v>2410</v>
      </c>
      <c r="M988" s="85"/>
      <c r="O988" s="197"/>
      <c r="P988" s="197"/>
      <c r="Q988" s="372"/>
      <c r="R988" s="372"/>
      <c r="S988" s="372"/>
      <c r="T988" s="372"/>
      <c r="U988" s="372"/>
      <c r="V988" s="372"/>
      <c r="W988" s="372"/>
      <c r="X988" s="372"/>
      <c r="Y988" s="372"/>
    </row>
    <row r="989" spans="1:255" ht="11.25" customHeight="1">
      <c r="A989" s="688">
        <v>10</v>
      </c>
      <c r="B989" s="687">
        <v>2015</v>
      </c>
      <c r="C989" s="649" t="s">
        <v>91</v>
      </c>
      <c r="D989" s="649" t="s">
        <v>122</v>
      </c>
      <c r="E989" s="689" t="s">
        <v>3362</v>
      </c>
      <c r="F989" s="689">
        <v>42288</v>
      </c>
      <c r="G989" s="690" t="s">
        <v>3624</v>
      </c>
      <c r="H989" s="691">
        <v>10</v>
      </c>
      <c r="I989" s="353" t="s">
        <v>3176</v>
      </c>
      <c r="M989" s="85"/>
      <c r="O989" s="340"/>
      <c r="P989" s="340"/>
      <c r="Q989" s="197"/>
      <c r="R989" s="197"/>
      <c r="S989" s="188"/>
      <c r="T989" s="188"/>
      <c r="U989" s="188"/>
      <c r="V989" s="188"/>
      <c r="W989" s="188"/>
      <c r="X989" s="188"/>
      <c r="Y989" s="188"/>
    </row>
    <row r="990" spans="1:255" ht="11.25" customHeight="1">
      <c r="A990" s="688">
        <v>10</v>
      </c>
      <c r="B990" s="687">
        <v>2015</v>
      </c>
      <c r="C990" s="649" t="s">
        <v>91</v>
      </c>
      <c r="D990" s="649" t="s">
        <v>122</v>
      </c>
      <c r="E990" s="689" t="s">
        <v>3362</v>
      </c>
      <c r="F990" s="689">
        <v>42288</v>
      </c>
      <c r="G990" s="690" t="s">
        <v>3625</v>
      </c>
      <c r="H990" s="691">
        <v>7</v>
      </c>
      <c r="I990" s="353" t="s">
        <v>2214</v>
      </c>
      <c r="M990" s="85"/>
      <c r="O990" s="340"/>
      <c r="P990" s="340"/>
      <c r="Q990" s="372"/>
      <c r="R990" s="372"/>
      <c r="S990" s="188"/>
      <c r="T990" s="188"/>
      <c r="U990" s="188"/>
      <c r="V990" s="188"/>
      <c r="W990" s="188"/>
      <c r="X990" s="188"/>
      <c r="Y990" s="188"/>
    </row>
    <row r="991" spans="1:255" ht="11.25" customHeight="1">
      <c r="A991" s="688">
        <v>10</v>
      </c>
      <c r="B991" s="687">
        <v>2015</v>
      </c>
      <c r="C991" s="649" t="s">
        <v>91</v>
      </c>
      <c r="D991" s="649" t="s">
        <v>122</v>
      </c>
      <c r="E991" s="689" t="s">
        <v>3362</v>
      </c>
      <c r="F991" s="689">
        <v>42288</v>
      </c>
      <c r="G991" s="690" t="s">
        <v>3626</v>
      </c>
      <c r="H991" s="691">
        <v>10</v>
      </c>
      <c r="I991" s="353" t="s">
        <v>2422</v>
      </c>
      <c r="M991" s="268"/>
      <c r="O991" s="340"/>
      <c r="P991" s="340"/>
      <c r="Q991" s="372"/>
      <c r="R991" s="372"/>
      <c r="S991" s="188"/>
      <c r="T991" s="188"/>
      <c r="U991" s="188"/>
      <c r="V991" s="188"/>
      <c r="W991" s="188"/>
      <c r="X991" s="188"/>
      <c r="Y991" s="188"/>
    </row>
    <row r="992" spans="1:255" ht="11.25" customHeight="1">
      <c r="A992" s="688">
        <v>10</v>
      </c>
      <c r="B992" s="687">
        <v>2015</v>
      </c>
      <c r="C992" s="649" t="s">
        <v>91</v>
      </c>
      <c r="D992" s="649" t="s">
        <v>122</v>
      </c>
      <c r="E992" s="689" t="s">
        <v>3362</v>
      </c>
      <c r="F992" s="689">
        <v>42288</v>
      </c>
      <c r="G992" s="690" t="s">
        <v>3627</v>
      </c>
      <c r="H992" s="691">
        <v>10</v>
      </c>
      <c r="I992" s="353" t="s">
        <v>2426</v>
      </c>
      <c r="M992" s="268"/>
      <c r="O992" s="340"/>
      <c r="P992" s="340"/>
    </row>
    <row r="993" spans="1:25" ht="11.25" customHeight="1">
      <c r="A993" s="688">
        <v>10</v>
      </c>
      <c r="B993" s="687">
        <v>2015</v>
      </c>
      <c r="C993" s="649" t="s">
        <v>91</v>
      </c>
      <c r="D993" s="649" t="s">
        <v>122</v>
      </c>
      <c r="E993" s="689" t="s">
        <v>3362</v>
      </c>
      <c r="F993" s="689">
        <v>42288</v>
      </c>
      <c r="G993" s="690" t="s">
        <v>3628</v>
      </c>
      <c r="H993" s="691">
        <v>3</v>
      </c>
      <c r="I993" s="353" t="s">
        <v>3188</v>
      </c>
      <c r="M993" s="268"/>
      <c r="O993" s="353"/>
      <c r="P993" s="353"/>
    </row>
    <row r="994" spans="1:25" ht="11.25" customHeight="1">
      <c r="A994" s="688"/>
      <c r="B994" s="687">
        <v>2015</v>
      </c>
      <c r="C994" s="649"/>
      <c r="D994" s="649"/>
      <c r="E994" s="689"/>
      <c r="F994" s="689"/>
      <c r="G994" s="690"/>
      <c r="H994" s="691">
        <f>SUM(H984:H993)</f>
        <v>80</v>
      </c>
      <c r="I994" s="353"/>
      <c r="M994" s="268"/>
      <c r="O994" s="353"/>
      <c r="P994" s="353"/>
    </row>
    <row r="995" spans="1:25" ht="11.25" customHeight="1">
      <c r="A995" s="341">
        <v>6</v>
      </c>
      <c r="B995" s="341">
        <v>2016</v>
      </c>
      <c r="C995" s="269" t="s">
        <v>91</v>
      </c>
      <c r="D995" s="576" t="s">
        <v>122</v>
      </c>
      <c r="E995" s="269" t="s">
        <v>3357</v>
      </c>
      <c r="F995" s="576">
        <v>42533</v>
      </c>
      <c r="G995" s="266" t="s">
        <v>3163</v>
      </c>
      <c r="H995" s="341">
        <v>10</v>
      </c>
      <c r="I995" s="372" t="s">
        <v>2248</v>
      </c>
      <c r="J995" s="372"/>
      <c r="L995" s="372"/>
      <c r="M995" s="85"/>
      <c r="O995" s="353"/>
      <c r="P995" s="353"/>
    </row>
    <row r="996" spans="1:25" ht="11.25" customHeight="1">
      <c r="A996" s="341">
        <v>6</v>
      </c>
      <c r="B996" s="341">
        <v>2016</v>
      </c>
      <c r="C996" s="269" t="s">
        <v>91</v>
      </c>
      <c r="D996" s="576" t="s">
        <v>122</v>
      </c>
      <c r="E996" s="269" t="s">
        <v>3357</v>
      </c>
      <c r="F996" s="576">
        <v>42533</v>
      </c>
      <c r="G996" s="266" t="s">
        <v>3164</v>
      </c>
      <c r="H996" s="341">
        <v>7</v>
      </c>
      <c r="I996" s="372" t="s">
        <v>2250</v>
      </c>
      <c r="J996" s="372"/>
      <c r="L996" s="372"/>
      <c r="M996" s="85"/>
      <c r="O996" s="353"/>
      <c r="P996" s="353"/>
    </row>
    <row r="997" spans="1:25" ht="11.25" customHeight="1">
      <c r="A997" s="341">
        <v>6</v>
      </c>
      <c r="B997" s="341">
        <v>2016</v>
      </c>
      <c r="C997" s="269" t="s">
        <v>91</v>
      </c>
      <c r="D997" s="576" t="s">
        <v>122</v>
      </c>
      <c r="E997" s="269" t="s">
        <v>3357</v>
      </c>
      <c r="F997" s="576">
        <v>42533</v>
      </c>
      <c r="G997" s="266" t="s">
        <v>3165</v>
      </c>
      <c r="H997" s="341">
        <v>7</v>
      </c>
      <c r="I997" s="372" t="s">
        <v>1716</v>
      </c>
      <c r="J997" s="372"/>
      <c r="L997" s="372"/>
      <c r="M997" s="85"/>
      <c r="N997" s="340"/>
      <c r="O997" s="353"/>
      <c r="P997" s="353"/>
    </row>
    <row r="998" spans="1:25" ht="11.25" customHeight="1">
      <c r="A998" s="341">
        <v>6</v>
      </c>
      <c r="B998" s="341">
        <v>2016</v>
      </c>
      <c r="C998" s="269" t="s">
        <v>91</v>
      </c>
      <c r="D998" s="576" t="s">
        <v>122</v>
      </c>
      <c r="E998" s="269" t="s">
        <v>3357</v>
      </c>
      <c r="F998" s="576">
        <v>42533</v>
      </c>
      <c r="G998" s="266" t="s">
        <v>3166</v>
      </c>
      <c r="H998" s="341">
        <v>3</v>
      </c>
      <c r="I998" s="372" t="s">
        <v>2396</v>
      </c>
      <c r="J998" s="372"/>
      <c r="L998" s="372"/>
      <c r="M998" s="85"/>
      <c r="N998" s="340"/>
      <c r="S998" s="372"/>
      <c r="T998" s="372"/>
      <c r="U998" s="372"/>
      <c r="V998" s="372"/>
      <c r="W998" s="372"/>
      <c r="X998" s="372"/>
      <c r="Y998" s="372"/>
    </row>
    <row r="999" spans="1:25" ht="11.25" customHeight="1">
      <c r="A999" s="341">
        <v>6</v>
      </c>
      <c r="B999" s="341">
        <v>2016</v>
      </c>
      <c r="C999" s="269" t="s">
        <v>91</v>
      </c>
      <c r="D999" s="576" t="s">
        <v>122</v>
      </c>
      <c r="E999" s="269" t="s">
        <v>3357</v>
      </c>
      <c r="F999" s="576">
        <v>42533</v>
      </c>
      <c r="G999" s="266" t="s">
        <v>3167</v>
      </c>
      <c r="H999" s="341">
        <v>10</v>
      </c>
      <c r="I999" s="372" t="s">
        <v>2713</v>
      </c>
      <c r="J999" s="372"/>
      <c r="L999" s="372"/>
      <c r="M999" s="85"/>
      <c r="N999" s="340"/>
      <c r="O999" s="197"/>
      <c r="P999" s="197"/>
      <c r="S999" s="372"/>
      <c r="T999" s="372"/>
      <c r="U999" s="372"/>
      <c r="V999" s="372"/>
      <c r="W999" s="372"/>
      <c r="X999" s="372"/>
      <c r="Y999" s="372"/>
    </row>
    <row r="1000" spans="1:25" ht="11.25" customHeight="1">
      <c r="A1000" s="341">
        <v>6</v>
      </c>
      <c r="B1000" s="341">
        <v>2016</v>
      </c>
      <c r="C1000" s="269" t="s">
        <v>91</v>
      </c>
      <c r="D1000" s="576" t="s">
        <v>122</v>
      </c>
      <c r="E1000" s="269" t="s">
        <v>3357</v>
      </c>
      <c r="F1000" s="576">
        <v>42533</v>
      </c>
      <c r="G1000" s="266" t="s">
        <v>3168</v>
      </c>
      <c r="H1000" s="341">
        <v>10</v>
      </c>
      <c r="I1000" s="372" t="s">
        <v>2400</v>
      </c>
      <c r="J1000" s="372"/>
      <c r="L1000" s="372"/>
      <c r="M1000" s="268"/>
      <c r="N1000" s="372"/>
      <c r="O1000" s="372"/>
      <c r="P1000" s="372"/>
      <c r="S1000" s="372"/>
      <c r="T1000" s="372"/>
      <c r="U1000" s="372"/>
      <c r="V1000" s="372"/>
      <c r="W1000" s="372"/>
      <c r="X1000" s="372"/>
      <c r="Y1000" s="372"/>
    </row>
    <row r="1001" spans="1:25" ht="11.25" customHeight="1">
      <c r="A1001" s="341">
        <v>6</v>
      </c>
      <c r="B1001" s="341">
        <v>2016</v>
      </c>
      <c r="C1001" s="269" t="s">
        <v>91</v>
      </c>
      <c r="D1001" s="576" t="s">
        <v>122</v>
      </c>
      <c r="E1001" s="269" t="s">
        <v>3357</v>
      </c>
      <c r="F1001" s="576">
        <v>42533</v>
      </c>
      <c r="G1001" s="266" t="s">
        <v>3169</v>
      </c>
      <c r="H1001" s="341">
        <v>7</v>
      </c>
      <c r="I1001" s="372" t="s">
        <v>2402</v>
      </c>
      <c r="J1001" s="372"/>
      <c r="L1001" s="372"/>
      <c r="M1001" s="268"/>
      <c r="N1001" s="372"/>
      <c r="O1001" s="197"/>
      <c r="P1001" s="197"/>
      <c r="Q1001" s="340"/>
      <c r="R1001" s="340"/>
      <c r="S1001" s="340"/>
      <c r="T1001" s="340"/>
      <c r="U1001" s="340"/>
      <c r="V1001" s="340"/>
      <c r="W1001" s="340"/>
      <c r="X1001" s="340"/>
      <c r="Y1001" s="340"/>
    </row>
    <row r="1002" spans="1:25" ht="11.25" customHeight="1">
      <c r="A1002" s="341">
        <v>6</v>
      </c>
      <c r="B1002" s="341">
        <v>2016</v>
      </c>
      <c r="C1002" s="269" t="s">
        <v>91</v>
      </c>
      <c r="D1002" s="576" t="s">
        <v>122</v>
      </c>
      <c r="E1002" s="269" t="s">
        <v>2702</v>
      </c>
      <c r="F1002" s="576">
        <v>42540</v>
      </c>
      <c r="G1002" s="266" t="s">
        <v>3168</v>
      </c>
      <c r="H1002" s="341">
        <v>15</v>
      </c>
      <c r="I1002" s="372" t="s">
        <v>3170</v>
      </c>
      <c r="J1002" s="372"/>
      <c r="L1002" s="372"/>
      <c r="M1002" s="85"/>
      <c r="N1002" s="372"/>
      <c r="O1002" s="372"/>
      <c r="P1002" s="372"/>
      <c r="Q1002" s="340"/>
      <c r="R1002" s="340"/>
      <c r="S1002" s="340"/>
      <c r="T1002" s="340"/>
      <c r="U1002" s="340"/>
      <c r="V1002" s="340"/>
      <c r="W1002" s="340"/>
      <c r="X1002" s="340"/>
      <c r="Y1002" s="340"/>
    </row>
    <row r="1003" spans="1:25" ht="11.25" customHeight="1">
      <c r="A1003" s="341">
        <v>6</v>
      </c>
      <c r="B1003" s="341">
        <v>2016</v>
      </c>
      <c r="C1003" s="269" t="s">
        <v>91</v>
      </c>
      <c r="D1003" s="576" t="s">
        <v>122</v>
      </c>
      <c r="E1003" s="269" t="s">
        <v>2702</v>
      </c>
      <c r="F1003" s="576">
        <v>42540</v>
      </c>
      <c r="G1003" s="266" t="s">
        <v>3171</v>
      </c>
      <c r="H1003" s="341">
        <v>5</v>
      </c>
      <c r="I1003" s="372" t="s">
        <v>3172</v>
      </c>
      <c r="J1003" s="372"/>
      <c r="L1003" s="372"/>
      <c r="M1003" s="85"/>
      <c r="N1003" s="115"/>
      <c r="O1003" s="372"/>
      <c r="P1003" s="372"/>
      <c r="Q1003" s="340"/>
      <c r="R1003" s="340"/>
      <c r="S1003" s="340"/>
      <c r="T1003" s="340"/>
      <c r="U1003" s="340"/>
      <c r="V1003" s="340"/>
      <c r="W1003" s="340"/>
      <c r="X1003" s="340"/>
      <c r="Y1003" s="340"/>
    </row>
    <row r="1004" spans="1:25" ht="11.25" customHeight="1">
      <c r="A1004" s="341">
        <v>6</v>
      </c>
      <c r="B1004" s="341">
        <v>2016</v>
      </c>
      <c r="C1004" s="269" t="s">
        <v>91</v>
      </c>
      <c r="D1004" s="576" t="s">
        <v>122</v>
      </c>
      <c r="E1004" s="269" t="s">
        <v>3357</v>
      </c>
      <c r="F1004" s="576">
        <v>42540</v>
      </c>
      <c r="G1004" s="266" t="s">
        <v>3167</v>
      </c>
      <c r="H1004" s="341">
        <v>15</v>
      </c>
      <c r="I1004" s="372" t="s">
        <v>3173</v>
      </c>
      <c r="J1004" s="372"/>
      <c r="L1004" s="372"/>
      <c r="M1004" s="85"/>
      <c r="N1004" s="197"/>
      <c r="Q1004" s="372"/>
      <c r="R1004" s="372"/>
      <c r="S1004" s="353"/>
      <c r="T1004" s="353"/>
      <c r="U1004" s="353"/>
      <c r="V1004" s="353"/>
      <c r="W1004" s="353"/>
      <c r="X1004" s="353"/>
      <c r="Y1004" s="353"/>
    </row>
    <row r="1005" spans="1:25" ht="11.25" customHeight="1">
      <c r="A1005" s="341">
        <v>10</v>
      </c>
      <c r="B1005" s="613">
        <v>2016</v>
      </c>
      <c r="C1005" s="269" t="s">
        <v>91</v>
      </c>
      <c r="D1005" s="269" t="s">
        <v>122</v>
      </c>
      <c r="E1005" s="576" t="s">
        <v>3362</v>
      </c>
      <c r="F1005" s="576">
        <v>42652</v>
      </c>
      <c r="G1005" s="614" t="s">
        <v>3174</v>
      </c>
      <c r="H1005" s="341">
        <v>10</v>
      </c>
      <c r="I1005" s="372" t="s">
        <v>2549</v>
      </c>
      <c r="J1005" s="372"/>
      <c r="L1005" s="372"/>
      <c r="M1005" s="268"/>
      <c r="N1005" s="197"/>
      <c r="Q1005" s="372"/>
      <c r="R1005" s="372"/>
      <c r="S1005" s="197"/>
      <c r="T1005" s="197"/>
      <c r="U1005" s="197"/>
      <c r="V1005" s="197"/>
      <c r="W1005" s="197"/>
      <c r="X1005" s="197"/>
      <c r="Y1005" s="197"/>
    </row>
    <row r="1006" spans="1:25" ht="11.25" customHeight="1">
      <c r="A1006" s="341">
        <v>10</v>
      </c>
      <c r="B1006" s="613">
        <v>2016</v>
      </c>
      <c r="C1006" s="269" t="s">
        <v>91</v>
      </c>
      <c r="D1006" s="269" t="s">
        <v>122</v>
      </c>
      <c r="E1006" s="576" t="s">
        <v>3362</v>
      </c>
      <c r="F1006" s="576">
        <v>42652</v>
      </c>
      <c r="G1006" s="614" t="s">
        <v>3175</v>
      </c>
      <c r="H1006" s="341">
        <v>10</v>
      </c>
      <c r="I1006" s="372" t="s">
        <v>3176</v>
      </c>
      <c r="J1006" s="372"/>
      <c r="L1006" s="372"/>
      <c r="M1006" s="268"/>
      <c r="N1006" s="353"/>
      <c r="Q1006" s="372"/>
      <c r="R1006" s="372"/>
      <c r="S1006" s="372"/>
      <c r="T1006" s="372"/>
      <c r="U1006" s="372"/>
      <c r="V1006" s="372"/>
      <c r="W1006" s="372"/>
      <c r="X1006" s="372"/>
      <c r="Y1006" s="372"/>
    </row>
    <row r="1007" spans="1:25" ht="11.25" customHeight="1">
      <c r="A1007" s="341">
        <v>10</v>
      </c>
      <c r="B1007" s="613">
        <v>2016</v>
      </c>
      <c r="C1007" s="269" t="s">
        <v>91</v>
      </c>
      <c r="D1007" s="269" t="s">
        <v>122</v>
      </c>
      <c r="E1007" s="576" t="s">
        <v>3362</v>
      </c>
      <c r="F1007" s="576">
        <v>42652</v>
      </c>
      <c r="G1007" s="614" t="s">
        <v>3177</v>
      </c>
      <c r="H1007" s="341">
        <v>3</v>
      </c>
      <c r="I1007" s="372" t="s">
        <v>1658</v>
      </c>
      <c r="J1007" s="372"/>
      <c r="L1007" s="372"/>
      <c r="M1007" s="268"/>
      <c r="N1007" s="197"/>
      <c r="Q1007" s="353"/>
      <c r="R1007" s="353"/>
      <c r="S1007" s="353"/>
      <c r="T1007" s="353"/>
      <c r="U1007" s="353"/>
      <c r="V1007" s="353"/>
      <c r="W1007" s="353"/>
      <c r="X1007" s="353"/>
      <c r="Y1007" s="353"/>
    </row>
    <row r="1008" spans="1:25" ht="11.25" customHeight="1">
      <c r="A1008" s="341">
        <v>10</v>
      </c>
      <c r="B1008" s="613">
        <v>2016</v>
      </c>
      <c r="C1008" s="269" t="s">
        <v>91</v>
      </c>
      <c r="D1008" s="269" t="s">
        <v>122</v>
      </c>
      <c r="E1008" s="576" t="s">
        <v>3362</v>
      </c>
      <c r="F1008" s="576">
        <v>42652</v>
      </c>
      <c r="G1008" s="614" t="s">
        <v>3178</v>
      </c>
      <c r="H1008" s="341">
        <v>10</v>
      </c>
      <c r="I1008" s="372" t="s">
        <v>3179</v>
      </c>
      <c r="J1008" s="372"/>
      <c r="L1008" s="372"/>
      <c r="M1008" s="85"/>
      <c r="N1008" s="353"/>
      <c r="Q1008" s="197"/>
      <c r="R1008" s="197"/>
      <c r="S1008" s="197"/>
      <c r="T1008" s="197"/>
      <c r="U1008" s="197"/>
      <c r="V1008" s="197"/>
      <c r="W1008" s="197"/>
      <c r="X1008" s="197"/>
      <c r="Y1008" s="197"/>
    </row>
    <row r="1009" spans="1:25" ht="11.25" customHeight="1">
      <c r="A1009" s="341">
        <v>10</v>
      </c>
      <c r="B1009" s="613">
        <v>2016</v>
      </c>
      <c r="C1009" s="269" t="s">
        <v>91</v>
      </c>
      <c r="D1009" s="269" t="s">
        <v>122</v>
      </c>
      <c r="E1009" s="576" t="s">
        <v>3362</v>
      </c>
      <c r="F1009" s="576">
        <v>42652</v>
      </c>
      <c r="G1009" s="614" t="s">
        <v>3180</v>
      </c>
      <c r="H1009" s="341">
        <v>7</v>
      </c>
      <c r="I1009" s="372" t="s">
        <v>2967</v>
      </c>
      <c r="J1009" s="372"/>
      <c r="L1009" s="372"/>
      <c r="M1009" s="85"/>
      <c r="N1009" s="188"/>
      <c r="Q1009" s="188"/>
      <c r="R1009" s="188"/>
      <c r="S1009" s="197"/>
      <c r="T1009" s="197"/>
      <c r="U1009" s="197"/>
      <c r="V1009" s="197"/>
      <c r="W1009" s="197"/>
      <c r="X1009" s="197"/>
      <c r="Y1009" s="197"/>
    </row>
    <row r="1010" spans="1:25" ht="11.25" customHeight="1">
      <c r="A1010" s="341">
        <v>10</v>
      </c>
      <c r="B1010" s="613">
        <v>2016</v>
      </c>
      <c r="C1010" s="269" t="s">
        <v>91</v>
      </c>
      <c r="D1010" s="269" t="s">
        <v>122</v>
      </c>
      <c r="E1010" s="576" t="s">
        <v>3362</v>
      </c>
      <c r="F1010" s="576">
        <v>42652</v>
      </c>
      <c r="G1010" s="614" t="s">
        <v>3181</v>
      </c>
      <c r="H1010" s="341">
        <v>10</v>
      </c>
      <c r="I1010" s="372" t="s">
        <v>2220</v>
      </c>
      <c r="J1010" s="372"/>
      <c r="L1010" s="372"/>
      <c r="M1010" s="85"/>
      <c r="N1010" s="353"/>
      <c r="Q1010" s="197"/>
      <c r="R1010" s="197"/>
      <c r="S1010" s="197"/>
      <c r="T1010" s="197"/>
      <c r="U1010" s="197"/>
      <c r="V1010" s="197"/>
      <c r="W1010" s="197"/>
      <c r="X1010" s="197"/>
      <c r="Y1010" s="197"/>
    </row>
    <row r="1011" spans="1:25" ht="11.25" customHeight="1">
      <c r="A1011" s="341">
        <v>10</v>
      </c>
      <c r="B1011" s="613">
        <v>2016</v>
      </c>
      <c r="C1011" s="269" t="s">
        <v>91</v>
      </c>
      <c r="D1011" s="269" t="s">
        <v>122</v>
      </c>
      <c r="E1011" s="576" t="s">
        <v>3362</v>
      </c>
      <c r="F1011" s="576">
        <v>42652</v>
      </c>
      <c r="G1011" s="614" t="s">
        <v>3182</v>
      </c>
      <c r="H1011" s="341">
        <v>10</v>
      </c>
      <c r="I1011" s="372" t="s">
        <v>3183</v>
      </c>
      <c r="J1011" s="372"/>
      <c r="L1011" s="372"/>
      <c r="M1011" s="85"/>
      <c r="Q1011" s="197"/>
      <c r="R1011" s="197"/>
      <c r="S1011" s="353"/>
      <c r="T1011" s="353"/>
      <c r="U1011" s="353"/>
      <c r="V1011" s="353"/>
      <c r="W1011" s="353"/>
      <c r="X1011" s="353"/>
      <c r="Y1011" s="353"/>
    </row>
    <row r="1012" spans="1:25" ht="11.25" customHeight="1">
      <c r="A1012" s="341">
        <v>10</v>
      </c>
      <c r="B1012" s="613">
        <v>2016</v>
      </c>
      <c r="C1012" s="269" t="s">
        <v>91</v>
      </c>
      <c r="D1012" s="269" t="s">
        <v>122</v>
      </c>
      <c r="E1012" s="576" t="s">
        <v>3362</v>
      </c>
      <c r="F1012" s="576">
        <v>42652</v>
      </c>
      <c r="G1012" s="614" t="s">
        <v>3184</v>
      </c>
      <c r="H1012" s="341">
        <v>10</v>
      </c>
      <c r="I1012" s="372" t="s">
        <v>3185</v>
      </c>
      <c r="J1012" s="372"/>
      <c r="L1012" s="372"/>
      <c r="M1012" s="85"/>
      <c r="N1012" s="197"/>
      <c r="O1012" s="340"/>
      <c r="P1012" s="340"/>
      <c r="Q1012" s="197"/>
      <c r="R1012" s="197"/>
      <c r="S1012" s="197"/>
      <c r="T1012" s="197"/>
      <c r="U1012" s="197"/>
      <c r="V1012" s="197"/>
      <c r="W1012" s="197"/>
      <c r="X1012" s="197"/>
      <c r="Y1012" s="197"/>
    </row>
    <row r="1013" spans="1:25" ht="11.25" customHeight="1">
      <c r="A1013" s="341">
        <v>10</v>
      </c>
      <c r="B1013" s="613">
        <v>2016</v>
      </c>
      <c r="C1013" s="269" t="s">
        <v>91</v>
      </c>
      <c r="D1013" s="269" t="s">
        <v>122</v>
      </c>
      <c r="E1013" s="576" t="s">
        <v>3362</v>
      </c>
      <c r="F1013" s="576">
        <v>42652</v>
      </c>
      <c r="G1013" s="614" t="s">
        <v>3186</v>
      </c>
      <c r="H1013" s="341">
        <v>7</v>
      </c>
      <c r="I1013" s="372" t="s">
        <v>2135</v>
      </c>
      <c r="J1013" s="372"/>
      <c r="L1013" s="372"/>
      <c r="M1013" s="85"/>
      <c r="N1013" s="372"/>
      <c r="O1013" s="340"/>
      <c r="P1013" s="340"/>
      <c r="Q1013" s="197"/>
      <c r="R1013" s="197"/>
      <c r="S1013" s="353"/>
      <c r="T1013" s="353"/>
      <c r="U1013" s="353"/>
      <c r="V1013" s="353"/>
      <c r="W1013" s="353"/>
      <c r="X1013" s="353"/>
      <c r="Y1013" s="353"/>
    </row>
    <row r="1014" spans="1:25" ht="11.25" customHeight="1">
      <c r="A1014" s="341">
        <v>10</v>
      </c>
      <c r="B1014" s="613">
        <v>2016</v>
      </c>
      <c r="C1014" s="269" t="s">
        <v>91</v>
      </c>
      <c r="D1014" s="269" t="s">
        <v>122</v>
      </c>
      <c r="E1014" s="576" t="s">
        <v>3362</v>
      </c>
      <c r="F1014" s="576">
        <v>42652</v>
      </c>
      <c r="G1014" s="614" t="s">
        <v>3187</v>
      </c>
      <c r="H1014" s="341">
        <v>3</v>
      </c>
      <c r="I1014" s="372" t="s">
        <v>3188</v>
      </c>
      <c r="J1014" s="372"/>
      <c r="L1014" s="372"/>
      <c r="M1014" s="85"/>
      <c r="N1014" s="372"/>
      <c r="O1014" s="340"/>
      <c r="P1014" s="340"/>
      <c r="Q1014" s="353"/>
      <c r="R1014" s="353"/>
      <c r="S1014" s="188"/>
      <c r="T1014" s="188"/>
      <c r="U1014" s="188"/>
      <c r="V1014" s="188"/>
      <c r="W1014" s="188"/>
      <c r="X1014" s="188"/>
      <c r="Y1014" s="188"/>
    </row>
    <row r="1015" spans="1:25" ht="11.25" customHeight="1">
      <c r="A1015" s="341"/>
      <c r="B1015" s="613">
        <v>2016</v>
      </c>
      <c r="C1015" s="269"/>
      <c r="D1015" s="269"/>
      <c r="E1015" s="576"/>
      <c r="F1015" s="576"/>
      <c r="G1015" s="614"/>
      <c r="H1015" s="341">
        <f>SUM(H995:H1014)</f>
        <v>169</v>
      </c>
      <c r="I1015" s="372"/>
      <c r="J1015" s="372"/>
      <c r="L1015" s="372"/>
      <c r="M1015" s="85"/>
      <c r="N1015" s="372"/>
      <c r="O1015" s="340"/>
      <c r="P1015" s="340"/>
      <c r="Q1015" s="353"/>
      <c r="R1015" s="353"/>
      <c r="S1015" s="188"/>
      <c r="T1015" s="188"/>
      <c r="U1015" s="188"/>
      <c r="V1015" s="188"/>
      <c r="W1015" s="188"/>
      <c r="X1015" s="188"/>
      <c r="Y1015" s="188"/>
    </row>
    <row r="1016" spans="1:25" ht="11.25" customHeight="1">
      <c r="A1016" s="565">
        <v>5</v>
      </c>
      <c r="B1016" s="199">
        <v>2017</v>
      </c>
      <c r="C1016" s="152" t="s">
        <v>91</v>
      </c>
      <c r="D1016" s="583" t="s">
        <v>122</v>
      </c>
      <c r="E1016" s="116" t="s">
        <v>3357</v>
      </c>
      <c r="F1016" s="567">
        <v>42876</v>
      </c>
      <c r="G1016" s="152" t="s">
        <v>2389</v>
      </c>
      <c r="H1016" s="199">
        <v>3</v>
      </c>
      <c r="I1016" s="340" t="s">
        <v>2390</v>
      </c>
      <c r="J1016" s="340"/>
      <c r="M1016" s="118"/>
      <c r="N1016" s="340"/>
      <c r="O1016" s="372"/>
      <c r="P1016" s="372"/>
      <c r="Q1016" s="197"/>
      <c r="R1016" s="197"/>
      <c r="S1016" s="353"/>
      <c r="T1016" s="353"/>
      <c r="U1016" s="353"/>
      <c r="V1016" s="353"/>
      <c r="W1016" s="353"/>
      <c r="X1016" s="353"/>
      <c r="Y1016" s="353"/>
    </row>
    <row r="1017" spans="1:25" ht="11.25" customHeight="1">
      <c r="A1017" s="565">
        <v>5</v>
      </c>
      <c r="B1017" s="199">
        <v>2017</v>
      </c>
      <c r="C1017" s="152" t="s">
        <v>91</v>
      </c>
      <c r="D1017" s="583" t="s">
        <v>122</v>
      </c>
      <c r="E1017" s="116" t="s">
        <v>3357</v>
      </c>
      <c r="F1017" s="567">
        <v>42876</v>
      </c>
      <c r="G1017" s="152" t="s">
        <v>2391</v>
      </c>
      <c r="H1017" s="199">
        <v>10</v>
      </c>
      <c r="I1017" s="340" t="s">
        <v>2392</v>
      </c>
      <c r="J1017" s="340"/>
      <c r="M1017" s="118"/>
      <c r="N1017" s="340"/>
      <c r="O1017" s="372"/>
      <c r="P1017" s="372"/>
      <c r="Q1017" s="353"/>
      <c r="R1017" s="353"/>
    </row>
    <row r="1018" spans="1:25" ht="11.25" customHeight="1">
      <c r="A1018" s="565">
        <v>5</v>
      </c>
      <c r="B1018" s="199">
        <v>2017</v>
      </c>
      <c r="C1018" s="152" t="s">
        <v>91</v>
      </c>
      <c r="D1018" s="583" t="s">
        <v>122</v>
      </c>
      <c r="E1018" s="116" t="s">
        <v>3357</v>
      </c>
      <c r="F1018" s="567">
        <v>42876</v>
      </c>
      <c r="G1018" s="152" t="s">
        <v>2393</v>
      </c>
      <c r="H1018" s="199">
        <v>10</v>
      </c>
      <c r="I1018" s="340" t="s">
        <v>2394</v>
      </c>
      <c r="J1018" s="340"/>
      <c r="M1018" s="118"/>
      <c r="N1018" s="372"/>
      <c r="O1018" s="372"/>
      <c r="P1018" s="372"/>
      <c r="Q1018" s="372"/>
      <c r="R1018" s="372"/>
      <c r="S1018" s="372"/>
      <c r="T1018" s="372"/>
      <c r="U1018" s="372"/>
      <c r="V1018" s="372"/>
      <c r="W1018" s="372"/>
      <c r="X1018" s="372"/>
      <c r="Y1018" s="372"/>
    </row>
    <row r="1019" spans="1:25" ht="11.25" customHeight="1">
      <c r="A1019" s="565">
        <v>5</v>
      </c>
      <c r="B1019" s="199">
        <v>2017</v>
      </c>
      <c r="C1019" s="152" t="s">
        <v>91</v>
      </c>
      <c r="D1019" s="583" t="s">
        <v>122</v>
      </c>
      <c r="E1019" s="116" t="s">
        <v>3357</v>
      </c>
      <c r="F1019" s="567">
        <v>42876</v>
      </c>
      <c r="G1019" s="152" t="s">
        <v>2395</v>
      </c>
      <c r="H1019" s="199">
        <v>3</v>
      </c>
      <c r="I1019" s="340" t="s">
        <v>2396</v>
      </c>
      <c r="J1019" s="340"/>
      <c r="M1019" s="118"/>
      <c r="N1019" s="197"/>
      <c r="O1019" s="353"/>
      <c r="P1019" s="353"/>
      <c r="Q1019" s="372"/>
      <c r="R1019" s="372"/>
      <c r="S1019" s="372"/>
      <c r="T1019" s="372"/>
      <c r="U1019" s="372"/>
      <c r="V1019" s="372"/>
      <c r="W1019" s="372"/>
      <c r="X1019" s="372"/>
      <c r="Y1019" s="372"/>
    </row>
    <row r="1020" spans="1:25" ht="11.25" customHeight="1">
      <c r="A1020" s="565">
        <v>5</v>
      </c>
      <c r="B1020" s="199">
        <v>2017</v>
      </c>
      <c r="C1020" s="152" t="s">
        <v>91</v>
      </c>
      <c r="D1020" s="583" t="s">
        <v>122</v>
      </c>
      <c r="E1020" s="116" t="s">
        <v>3357</v>
      </c>
      <c r="F1020" s="567">
        <v>42876</v>
      </c>
      <c r="G1020" s="152" t="s">
        <v>2397</v>
      </c>
      <c r="H1020" s="199">
        <v>10</v>
      </c>
      <c r="I1020" s="340" t="s">
        <v>2398</v>
      </c>
      <c r="J1020" s="340"/>
      <c r="M1020" s="118"/>
      <c r="N1020" s="197"/>
      <c r="O1020" s="197"/>
      <c r="P1020" s="197"/>
      <c r="Q1020" s="372"/>
      <c r="R1020" s="372"/>
      <c r="S1020" s="372"/>
      <c r="T1020" s="372"/>
      <c r="U1020" s="372"/>
      <c r="V1020" s="372"/>
      <c r="W1020" s="372"/>
      <c r="X1020" s="372"/>
      <c r="Y1020" s="372"/>
    </row>
    <row r="1021" spans="1:25" ht="11.25" customHeight="1">
      <c r="A1021" s="565">
        <v>5</v>
      </c>
      <c r="B1021" s="199">
        <v>2017</v>
      </c>
      <c r="C1021" s="152" t="s">
        <v>91</v>
      </c>
      <c r="D1021" s="583" t="s">
        <v>122</v>
      </c>
      <c r="E1021" s="116" t="s">
        <v>3357</v>
      </c>
      <c r="F1021" s="567">
        <v>42876</v>
      </c>
      <c r="G1021" s="152" t="s">
        <v>2399</v>
      </c>
      <c r="H1021" s="199">
        <v>10</v>
      </c>
      <c r="I1021" s="340" t="s">
        <v>2400</v>
      </c>
      <c r="J1021" s="340"/>
      <c r="M1021" s="118"/>
      <c r="N1021" s="197"/>
      <c r="O1021" s="188"/>
      <c r="P1021" s="188"/>
      <c r="Q1021" s="372"/>
      <c r="R1021" s="372"/>
      <c r="S1021" s="372"/>
      <c r="T1021" s="372"/>
      <c r="U1021" s="372"/>
      <c r="V1021" s="372"/>
      <c r="W1021" s="372"/>
      <c r="X1021" s="372"/>
      <c r="Y1021" s="372"/>
    </row>
    <row r="1022" spans="1:25" ht="11.25" customHeight="1">
      <c r="A1022" s="565">
        <v>5</v>
      </c>
      <c r="B1022" s="199">
        <v>2017</v>
      </c>
      <c r="C1022" s="152" t="s">
        <v>91</v>
      </c>
      <c r="D1022" s="583" t="s">
        <v>122</v>
      </c>
      <c r="E1022" s="116" t="s">
        <v>3357</v>
      </c>
      <c r="F1022" s="567">
        <v>42876</v>
      </c>
      <c r="G1022" s="152" t="s">
        <v>2401</v>
      </c>
      <c r="H1022" s="199">
        <v>7</v>
      </c>
      <c r="I1022" s="340" t="s">
        <v>2402</v>
      </c>
      <c r="J1022" s="340"/>
      <c r="M1022" s="118"/>
      <c r="N1022" s="197"/>
      <c r="O1022" s="197"/>
      <c r="P1022" s="197"/>
      <c r="Q1022" s="372"/>
      <c r="R1022" s="372"/>
    </row>
    <row r="1023" spans="1:25" ht="11.25" customHeight="1">
      <c r="A1023" s="565">
        <v>5</v>
      </c>
      <c r="B1023" s="199">
        <v>2017</v>
      </c>
      <c r="C1023" s="152" t="s">
        <v>91</v>
      </c>
      <c r="D1023" s="583" t="s">
        <v>122</v>
      </c>
      <c r="E1023" s="116" t="s">
        <v>3357</v>
      </c>
      <c r="F1023" s="567">
        <v>42876</v>
      </c>
      <c r="G1023" s="152" t="s">
        <v>2403</v>
      </c>
      <c r="H1023" s="199">
        <v>7</v>
      </c>
      <c r="I1023" s="340" t="s">
        <v>2404</v>
      </c>
      <c r="J1023" s="340"/>
      <c r="M1023" s="118"/>
      <c r="N1023" s="197"/>
      <c r="O1023" s="197"/>
      <c r="P1023" s="197"/>
      <c r="Q1023" s="372"/>
      <c r="R1023" s="372"/>
    </row>
    <row r="1024" spans="1:25" ht="11.25" customHeight="1">
      <c r="A1024" s="565">
        <v>5</v>
      </c>
      <c r="B1024" s="199">
        <v>2017</v>
      </c>
      <c r="C1024" s="152" t="s">
        <v>91</v>
      </c>
      <c r="D1024" s="583" t="s">
        <v>122</v>
      </c>
      <c r="E1024" s="116" t="s">
        <v>1663</v>
      </c>
      <c r="F1024" s="567">
        <v>42883</v>
      </c>
      <c r="G1024" s="152" t="s">
        <v>2395</v>
      </c>
      <c r="H1024" s="199">
        <v>5</v>
      </c>
      <c r="I1024" s="340" t="s">
        <v>2405</v>
      </c>
      <c r="J1024" s="340"/>
      <c r="M1024" s="118"/>
      <c r="O1024" s="197"/>
      <c r="P1024" s="197"/>
      <c r="Q1024" s="372"/>
      <c r="R1024" s="372"/>
    </row>
    <row r="1025" spans="1:25" ht="11.25" customHeight="1">
      <c r="A1025" s="565">
        <v>5</v>
      </c>
      <c r="B1025" s="199">
        <v>2017</v>
      </c>
      <c r="C1025" s="152" t="s">
        <v>91</v>
      </c>
      <c r="D1025" s="583" t="s">
        <v>122</v>
      </c>
      <c r="E1025" s="116" t="s">
        <v>1663</v>
      </c>
      <c r="F1025" s="567">
        <v>42883</v>
      </c>
      <c r="G1025" s="152" t="s">
        <v>2399</v>
      </c>
      <c r="H1025" s="199">
        <v>15</v>
      </c>
      <c r="I1025" s="340" t="s">
        <v>2406</v>
      </c>
      <c r="J1025" s="340"/>
      <c r="M1025" s="118"/>
      <c r="O1025" s="197"/>
      <c r="P1025" s="197"/>
    </row>
    <row r="1026" spans="1:25" ht="11.25" customHeight="1">
      <c r="A1026" s="199">
        <v>9</v>
      </c>
      <c r="B1026" s="199">
        <v>2017</v>
      </c>
      <c r="C1026" s="152" t="s">
        <v>91</v>
      </c>
      <c r="D1026" s="583" t="s">
        <v>122</v>
      </c>
      <c r="E1026" s="116" t="s">
        <v>3362</v>
      </c>
      <c r="F1026" s="567">
        <v>42988</v>
      </c>
      <c r="G1026" s="152" t="s">
        <v>2407</v>
      </c>
      <c r="H1026" s="199">
        <v>10</v>
      </c>
      <c r="I1026" s="340" t="s">
        <v>2408</v>
      </c>
      <c r="J1026" s="340"/>
      <c r="M1026" s="783"/>
      <c r="O1026" s="372"/>
      <c r="P1026" s="372"/>
      <c r="S1026" s="197"/>
      <c r="T1026" s="197"/>
      <c r="U1026" s="197"/>
      <c r="V1026" s="197"/>
      <c r="W1026" s="197"/>
      <c r="X1026" s="197"/>
      <c r="Y1026" s="197"/>
    </row>
    <row r="1027" spans="1:25" ht="11.25" customHeight="1">
      <c r="A1027" s="199">
        <v>9</v>
      </c>
      <c r="B1027" s="199">
        <v>2017</v>
      </c>
      <c r="C1027" s="152" t="s">
        <v>91</v>
      </c>
      <c r="D1027" s="583" t="s">
        <v>122</v>
      </c>
      <c r="E1027" s="116" t="s">
        <v>3362</v>
      </c>
      <c r="F1027" s="567">
        <v>42988</v>
      </c>
      <c r="G1027" s="152" t="s">
        <v>2409</v>
      </c>
      <c r="H1027" s="199">
        <v>7</v>
      </c>
      <c r="I1027" s="340" t="s">
        <v>2410</v>
      </c>
      <c r="J1027" s="340"/>
      <c r="M1027" s="783"/>
      <c r="Q1027" s="188"/>
      <c r="R1027" s="188"/>
      <c r="S1027" s="197"/>
      <c r="T1027" s="197"/>
      <c r="U1027" s="197"/>
      <c r="V1027" s="197"/>
      <c r="W1027" s="197"/>
      <c r="X1027" s="197"/>
      <c r="Y1027" s="197"/>
    </row>
    <row r="1028" spans="1:25" ht="11.25" customHeight="1">
      <c r="A1028" s="199">
        <v>9</v>
      </c>
      <c r="B1028" s="199">
        <v>2017</v>
      </c>
      <c r="C1028" s="152" t="s">
        <v>91</v>
      </c>
      <c r="D1028" s="583" t="s">
        <v>122</v>
      </c>
      <c r="E1028" s="116" t="s">
        <v>3362</v>
      </c>
      <c r="F1028" s="567">
        <v>42988</v>
      </c>
      <c r="G1028" s="152" t="s">
        <v>2411</v>
      </c>
      <c r="H1028" s="199">
        <v>10</v>
      </c>
      <c r="I1028" s="340" t="s">
        <v>2412</v>
      </c>
      <c r="J1028" s="340"/>
      <c r="M1028" s="783"/>
      <c r="Q1028" s="372"/>
      <c r="R1028" s="372"/>
      <c r="S1028" s="197"/>
      <c r="T1028" s="197"/>
      <c r="U1028" s="197"/>
      <c r="V1028" s="197"/>
      <c r="W1028" s="197"/>
      <c r="X1028" s="197"/>
      <c r="Y1028" s="197"/>
    </row>
    <row r="1029" spans="1:25" ht="11.25" customHeight="1">
      <c r="A1029" s="199">
        <v>9</v>
      </c>
      <c r="B1029" s="199">
        <v>2017</v>
      </c>
      <c r="C1029" s="152" t="s">
        <v>91</v>
      </c>
      <c r="D1029" s="583" t="s">
        <v>122</v>
      </c>
      <c r="E1029" s="116" t="s">
        <v>3362</v>
      </c>
      <c r="F1029" s="567">
        <v>42988</v>
      </c>
      <c r="G1029" s="152" t="s">
        <v>2413</v>
      </c>
      <c r="H1029" s="199">
        <v>3</v>
      </c>
      <c r="I1029" s="340" t="s">
        <v>2414</v>
      </c>
      <c r="J1029" s="340"/>
      <c r="M1029" s="783"/>
      <c r="Q1029" s="197"/>
      <c r="R1029" s="197"/>
      <c r="S1029" s="188"/>
      <c r="T1029" s="188"/>
      <c r="U1029" s="188"/>
      <c r="V1029" s="188"/>
      <c r="W1029" s="188"/>
      <c r="X1029" s="188"/>
      <c r="Y1029" s="188"/>
    </row>
    <row r="1030" spans="1:25" ht="11.25" customHeight="1">
      <c r="A1030" s="199">
        <v>9</v>
      </c>
      <c r="B1030" s="199">
        <v>2017</v>
      </c>
      <c r="C1030" s="152" t="s">
        <v>91</v>
      </c>
      <c r="D1030" s="583" t="s">
        <v>122</v>
      </c>
      <c r="E1030" s="116" t="s">
        <v>3362</v>
      </c>
      <c r="F1030" s="567">
        <v>42988</v>
      </c>
      <c r="G1030" s="152" t="s">
        <v>2415</v>
      </c>
      <c r="H1030" s="199">
        <v>10</v>
      </c>
      <c r="I1030" s="340" t="s">
        <v>2416</v>
      </c>
      <c r="J1030" s="340"/>
      <c r="M1030" s="783"/>
      <c r="Q1030" s="197"/>
      <c r="R1030" s="197"/>
      <c r="S1030" s="197"/>
      <c r="T1030" s="197"/>
      <c r="U1030" s="197"/>
      <c r="V1030" s="197"/>
      <c r="W1030" s="197"/>
      <c r="X1030" s="197"/>
      <c r="Y1030" s="197"/>
    </row>
    <row r="1031" spans="1:25" ht="11.25" customHeight="1">
      <c r="A1031" s="199">
        <v>9</v>
      </c>
      <c r="B1031" s="199">
        <v>2017</v>
      </c>
      <c r="C1031" s="152" t="s">
        <v>91</v>
      </c>
      <c r="D1031" s="583" t="s">
        <v>122</v>
      </c>
      <c r="E1031" s="116" t="s">
        <v>3362</v>
      </c>
      <c r="F1031" s="567">
        <v>42988</v>
      </c>
      <c r="G1031" s="152" t="s">
        <v>2417</v>
      </c>
      <c r="H1031" s="199">
        <v>3</v>
      </c>
      <c r="I1031" s="340" t="s">
        <v>2418</v>
      </c>
      <c r="J1031" s="340"/>
      <c r="M1031" s="783"/>
      <c r="O1031" s="188"/>
      <c r="P1031" s="188"/>
      <c r="Q1031" s="340"/>
      <c r="R1031" s="340"/>
      <c r="S1031" s="340"/>
      <c r="T1031" s="340"/>
      <c r="U1031" s="340"/>
      <c r="V1031" s="340"/>
      <c r="W1031" s="340"/>
      <c r="X1031" s="340"/>
      <c r="Y1031" s="340"/>
    </row>
    <row r="1032" spans="1:25" ht="11.25" customHeight="1">
      <c r="A1032" s="199">
        <v>9</v>
      </c>
      <c r="B1032" s="199">
        <v>2017</v>
      </c>
      <c r="C1032" s="152" t="s">
        <v>91</v>
      </c>
      <c r="D1032" s="583" t="s">
        <v>122</v>
      </c>
      <c r="E1032" s="116" t="s">
        <v>3362</v>
      </c>
      <c r="F1032" s="567">
        <v>42988</v>
      </c>
      <c r="G1032" s="152" t="s">
        <v>2419</v>
      </c>
      <c r="H1032" s="199">
        <v>3</v>
      </c>
      <c r="I1032" s="340" t="s">
        <v>2420</v>
      </c>
      <c r="J1032" s="340"/>
      <c r="M1032" s="783"/>
      <c r="O1032" s="698"/>
      <c r="P1032" s="698"/>
      <c r="Q1032" s="340"/>
      <c r="R1032" s="340"/>
      <c r="S1032" s="340"/>
      <c r="T1032" s="340"/>
      <c r="U1032" s="340"/>
      <c r="V1032" s="340"/>
      <c r="W1032" s="340"/>
      <c r="X1032" s="340"/>
      <c r="Y1032" s="340"/>
    </row>
    <row r="1033" spans="1:25" ht="11.25" customHeight="1">
      <c r="A1033" s="199">
        <v>9</v>
      </c>
      <c r="B1033" s="199">
        <v>2017</v>
      </c>
      <c r="C1033" s="152" t="s">
        <v>91</v>
      </c>
      <c r="D1033" s="583" t="s">
        <v>122</v>
      </c>
      <c r="E1033" s="116" t="s">
        <v>3362</v>
      </c>
      <c r="F1033" s="567">
        <v>42988</v>
      </c>
      <c r="G1033" s="152" t="s">
        <v>2421</v>
      </c>
      <c r="H1033" s="199">
        <v>10</v>
      </c>
      <c r="I1033" s="340" t="s">
        <v>2422</v>
      </c>
      <c r="J1033" s="340"/>
      <c r="M1033" s="783"/>
      <c r="O1033" s="197"/>
      <c r="P1033" s="197"/>
      <c r="Q1033" s="340"/>
      <c r="R1033" s="340"/>
      <c r="S1033" s="340"/>
      <c r="T1033" s="340"/>
      <c r="U1033" s="340"/>
      <c r="V1033" s="340"/>
      <c r="W1033" s="340"/>
      <c r="X1033" s="340"/>
      <c r="Y1033" s="340"/>
    </row>
    <row r="1034" spans="1:25" ht="11.25" customHeight="1">
      <c r="A1034" s="199">
        <v>9</v>
      </c>
      <c r="B1034" s="199">
        <v>2017</v>
      </c>
      <c r="C1034" s="152" t="s">
        <v>91</v>
      </c>
      <c r="D1034" s="583" t="s">
        <v>122</v>
      </c>
      <c r="E1034" s="116" t="s">
        <v>3362</v>
      </c>
      <c r="F1034" s="567">
        <v>42988</v>
      </c>
      <c r="G1034" s="152" t="s">
        <v>2423</v>
      </c>
      <c r="H1034" s="199">
        <v>7</v>
      </c>
      <c r="I1034" s="340" t="s">
        <v>2424</v>
      </c>
      <c r="J1034" s="340"/>
      <c r="M1034" s="783"/>
      <c r="O1034" s="197"/>
      <c r="P1034" s="197"/>
      <c r="Q1034" s="340"/>
      <c r="R1034" s="340"/>
      <c r="S1034" s="340"/>
      <c r="T1034" s="340"/>
      <c r="U1034" s="340"/>
      <c r="V1034" s="340"/>
      <c r="W1034" s="340"/>
      <c r="X1034" s="340"/>
      <c r="Y1034" s="340"/>
    </row>
    <row r="1035" spans="1:25" ht="11.25" customHeight="1">
      <c r="A1035" s="199">
        <v>9</v>
      </c>
      <c r="B1035" s="199">
        <v>2017</v>
      </c>
      <c r="C1035" s="152" t="s">
        <v>91</v>
      </c>
      <c r="D1035" s="583" t="s">
        <v>122</v>
      </c>
      <c r="E1035" s="116" t="s">
        <v>3362</v>
      </c>
      <c r="F1035" s="567">
        <v>42988</v>
      </c>
      <c r="G1035" s="152" t="s">
        <v>2425</v>
      </c>
      <c r="H1035" s="199">
        <v>10</v>
      </c>
      <c r="I1035" s="340" t="s">
        <v>2426</v>
      </c>
      <c r="J1035" s="340"/>
      <c r="M1035" s="783"/>
      <c r="O1035" s="698"/>
      <c r="P1035" s="698"/>
      <c r="Q1035" s="353"/>
      <c r="R1035" s="353"/>
      <c r="S1035" s="353"/>
      <c r="T1035" s="353"/>
      <c r="U1035" s="353"/>
      <c r="V1035" s="353"/>
      <c r="W1035" s="353"/>
      <c r="X1035" s="353"/>
      <c r="Y1035" s="353"/>
    </row>
    <row r="1036" spans="1:25" ht="11.25" customHeight="1">
      <c r="A1036" s="199">
        <v>9</v>
      </c>
      <c r="B1036" s="199">
        <v>2017</v>
      </c>
      <c r="C1036" s="152" t="s">
        <v>91</v>
      </c>
      <c r="D1036" s="583" t="s">
        <v>122</v>
      </c>
      <c r="E1036" s="116" t="s">
        <v>3362</v>
      </c>
      <c r="F1036" s="567">
        <v>42988</v>
      </c>
      <c r="G1036" s="152" t="s">
        <v>2427</v>
      </c>
      <c r="H1036" s="199">
        <v>10</v>
      </c>
      <c r="I1036" s="340" t="s">
        <v>2428</v>
      </c>
      <c r="J1036" s="340"/>
      <c r="M1036" s="783"/>
      <c r="O1036" s="698"/>
      <c r="P1036" s="698"/>
      <c r="Q1036" s="353"/>
      <c r="R1036" s="353"/>
    </row>
    <row r="1037" spans="1:25" ht="11.25" customHeight="1">
      <c r="A1037" s="199"/>
      <c r="B1037" s="199">
        <v>2017</v>
      </c>
      <c r="C1037" s="152"/>
      <c r="D1037" s="583"/>
      <c r="E1037" s="116"/>
      <c r="F1037" s="567"/>
      <c r="G1037" s="152"/>
      <c r="H1037" s="199">
        <f>SUM(H1016:H1036)</f>
        <v>163</v>
      </c>
      <c r="I1037" s="340"/>
      <c r="J1037" s="340"/>
      <c r="M1037" s="783"/>
      <c r="O1037" s="698"/>
      <c r="P1037" s="698"/>
      <c r="Q1037" s="353"/>
      <c r="R1037" s="353"/>
    </row>
    <row r="1038" spans="1:25" ht="11.25" customHeight="1">
      <c r="B1038" s="133" t="s">
        <v>46</v>
      </c>
      <c r="D1038" s="586" t="s">
        <v>1285</v>
      </c>
      <c r="E1038" s="73"/>
      <c r="G1038" s="88"/>
      <c r="H1038" s="133">
        <f>H994+H1015+H1037</f>
        <v>412</v>
      </c>
      <c r="I1038" s="90"/>
      <c r="M1038" s="85"/>
    </row>
    <row r="1039" spans="1:25" ht="11.25" customHeight="1">
      <c r="A1039" s="341">
        <v>2</v>
      </c>
      <c r="B1039" s="613">
        <v>2016</v>
      </c>
      <c r="C1039" s="269" t="s">
        <v>164</v>
      </c>
      <c r="D1039" s="269" t="s">
        <v>93</v>
      </c>
      <c r="E1039" s="576" t="s">
        <v>58</v>
      </c>
      <c r="F1039" s="576">
        <v>42414</v>
      </c>
      <c r="G1039" s="266" t="s">
        <v>3629</v>
      </c>
      <c r="H1039" s="277">
        <v>5</v>
      </c>
      <c r="I1039" s="372" t="s">
        <v>352</v>
      </c>
      <c r="J1039" s="372"/>
      <c r="K1039" s="782" t="s">
        <v>3395</v>
      </c>
      <c r="L1039" s="372"/>
      <c r="M1039" s="85"/>
      <c r="N1039" s="372"/>
      <c r="O1039" s="197"/>
      <c r="P1039" s="197"/>
      <c r="Q1039" s="188"/>
      <c r="R1039" s="188"/>
      <c r="S1039" s="197"/>
      <c r="T1039" s="197"/>
      <c r="U1039" s="197"/>
      <c r="V1039" s="197"/>
      <c r="W1039" s="197"/>
      <c r="X1039" s="197"/>
      <c r="Y1039" s="197"/>
    </row>
    <row r="1040" spans="1:25" ht="11.25" customHeight="1">
      <c r="A1040" s="341">
        <v>3</v>
      </c>
      <c r="B1040" s="341">
        <v>2016</v>
      </c>
      <c r="C1040" s="269" t="s">
        <v>164</v>
      </c>
      <c r="D1040" s="269" t="s">
        <v>93</v>
      </c>
      <c r="E1040" s="269" t="s">
        <v>3323</v>
      </c>
      <c r="F1040" s="576">
        <v>42435</v>
      </c>
      <c r="G1040" s="266" t="s">
        <v>3630</v>
      </c>
      <c r="H1040" s="277">
        <v>10</v>
      </c>
      <c r="I1040" s="372" t="s">
        <v>1293</v>
      </c>
      <c r="J1040" s="372"/>
      <c r="L1040" s="372"/>
      <c r="M1040" s="472"/>
      <c r="N1040" s="372"/>
      <c r="O1040" s="353"/>
      <c r="P1040" s="353"/>
      <c r="Q1040" s="188"/>
      <c r="R1040" s="188"/>
      <c r="S1040" s="197"/>
      <c r="T1040" s="197"/>
      <c r="U1040" s="197"/>
      <c r="V1040" s="197"/>
      <c r="W1040" s="197"/>
      <c r="X1040" s="197"/>
      <c r="Y1040" s="197"/>
    </row>
    <row r="1041" spans="1:25" ht="11.25" customHeight="1">
      <c r="A1041" s="341">
        <v>3</v>
      </c>
      <c r="B1041" s="341">
        <v>2016</v>
      </c>
      <c r="C1041" s="269" t="s">
        <v>164</v>
      </c>
      <c r="D1041" s="269" t="s">
        <v>93</v>
      </c>
      <c r="E1041" s="269" t="s">
        <v>64</v>
      </c>
      <c r="F1041" s="576">
        <v>42441</v>
      </c>
      <c r="G1041" s="266" t="s">
        <v>3629</v>
      </c>
      <c r="H1041" s="277">
        <v>10</v>
      </c>
      <c r="I1041" s="372" t="s">
        <v>626</v>
      </c>
      <c r="J1041" s="372"/>
      <c r="L1041" s="372"/>
      <c r="M1041" s="85"/>
      <c r="N1041" s="372"/>
      <c r="O1041" s="372"/>
      <c r="P1041" s="372"/>
      <c r="Q1041" s="197"/>
      <c r="R1041" s="197"/>
      <c r="S1041" s="197"/>
      <c r="T1041" s="197"/>
      <c r="U1041" s="197"/>
      <c r="V1041" s="197"/>
      <c r="W1041" s="197"/>
      <c r="X1041" s="197"/>
      <c r="Y1041" s="197"/>
    </row>
    <row r="1042" spans="1:25" ht="11.25" customHeight="1">
      <c r="A1042" s="341">
        <v>10</v>
      </c>
      <c r="B1042" s="613">
        <v>2016</v>
      </c>
      <c r="C1042" s="269" t="s">
        <v>164</v>
      </c>
      <c r="D1042" s="269" t="s">
        <v>93</v>
      </c>
      <c r="E1042" s="576" t="s">
        <v>3362</v>
      </c>
      <c r="F1042" s="576">
        <v>42652</v>
      </c>
      <c r="G1042" s="614" t="s">
        <v>3631</v>
      </c>
      <c r="H1042" s="341">
        <v>10</v>
      </c>
      <c r="I1042" s="372" t="s">
        <v>3632</v>
      </c>
      <c r="J1042" s="372"/>
      <c r="L1042" s="372"/>
      <c r="M1042" s="85"/>
      <c r="N1042" s="372"/>
      <c r="Q1042" s="197"/>
      <c r="R1042" s="197"/>
      <c r="S1042" s="372"/>
      <c r="T1042" s="372"/>
      <c r="U1042" s="372"/>
      <c r="V1042" s="372"/>
      <c r="W1042" s="372"/>
      <c r="X1042" s="372"/>
      <c r="Y1042" s="372"/>
    </row>
    <row r="1043" spans="1:25" ht="11.25" customHeight="1">
      <c r="A1043" s="341">
        <v>10</v>
      </c>
      <c r="B1043" s="613">
        <v>2016</v>
      </c>
      <c r="C1043" s="269" t="s">
        <v>164</v>
      </c>
      <c r="D1043" s="269" t="s">
        <v>93</v>
      </c>
      <c r="E1043" s="576" t="s">
        <v>819</v>
      </c>
      <c r="F1043" s="576">
        <v>42666</v>
      </c>
      <c r="G1043" s="614" t="s">
        <v>3633</v>
      </c>
      <c r="H1043" s="341">
        <v>5</v>
      </c>
      <c r="I1043" s="372" t="s">
        <v>414</v>
      </c>
      <c r="J1043" s="372"/>
      <c r="L1043" s="372"/>
      <c r="M1043" s="85"/>
      <c r="N1043" s="372"/>
      <c r="Q1043" s="197"/>
      <c r="R1043" s="197"/>
      <c r="S1043" s="372"/>
      <c r="T1043" s="372"/>
      <c r="U1043" s="372"/>
      <c r="V1043" s="372"/>
      <c r="W1043" s="372"/>
      <c r="X1043" s="372"/>
      <c r="Y1043" s="372"/>
    </row>
    <row r="1044" spans="1:25" ht="11.25" customHeight="1">
      <c r="A1044" s="341">
        <v>11</v>
      </c>
      <c r="B1044" s="613">
        <v>2016</v>
      </c>
      <c r="C1044" s="269" t="s">
        <v>164</v>
      </c>
      <c r="D1044" s="269" t="s">
        <v>93</v>
      </c>
      <c r="E1044" s="576" t="s">
        <v>500</v>
      </c>
      <c r="F1044" s="576">
        <v>42686</v>
      </c>
      <c r="G1044" s="614" t="s">
        <v>3634</v>
      </c>
      <c r="H1044" s="341">
        <v>5</v>
      </c>
      <c r="I1044" s="372" t="s">
        <v>414</v>
      </c>
      <c r="J1044" s="372"/>
      <c r="L1044" s="372"/>
      <c r="M1044" s="268"/>
      <c r="O1044" s="372"/>
      <c r="P1044" s="372"/>
      <c r="Q1044" s="197"/>
      <c r="R1044" s="197"/>
      <c r="S1044" s="372"/>
      <c r="T1044" s="372"/>
      <c r="U1044" s="372"/>
      <c r="V1044" s="372"/>
      <c r="W1044" s="372"/>
      <c r="X1044" s="372"/>
      <c r="Y1044" s="372"/>
    </row>
    <row r="1045" spans="1:25" ht="11.25" customHeight="1">
      <c r="A1045" s="341">
        <v>11</v>
      </c>
      <c r="B1045" s="613">
        <v>2016</v>
      </c>
      <c r="C1045" s="269" t="s">
        <v>164</v>
      </c>
      <c r="D1045" s="269" t="s">
        <v>93</v>
      </c>
      <c r="E1045" s="576" t="s">
        <v>1309</v>
      </c>
      <c r="F1045" s="576">
        <v>42700</v>
      </c>
      <c r="G1045" s="614" t="s">
        <v>3635</v>
      </c>
      <c r="H1045" s="341">
        <v>5</v>
      </c>
      <c r="I1045" s="372" t="s">
        <v>414</v>
      </c>
      <c r="J1045" s="372"/>
      <c r="L1045" s="372"/>
      <c r="M1045" s="85"/>
      <c r="N1045" s="115"/>
      <c r="O1045" s="372"/>
      <c r="P1045" s="372"/>
      <c r="Q1045" s="372"/>
      <c r="R1045" s="372"/>
      <c r="S1045" s="372"/>
      <c r="T1045" s="372"/>
      <c r="U1045" s="372"/>
      <c r="V1045" s="372"/>
      <c r="W1045" s="372"/>
      <c r="X1045" s="372"/>
      <c r="Y1045" s="372"/>
    </row>
    <row r="1046" spans="1:25" ht="11.25" customHeight="1">
      <c r="A1046" s="341"/>
      <c r="B1046" s="613">
        <v>2016</v>
      </c>
      <c r="C1046" s="269"/>
      <c r="D1046" s="269"/>
      <c r="E1046" s="576"/>
      <c r="F1046" s="576"/>
      <c r="G1046" s="614"/>
      <c r="H1046" s="341">
        <f>SUM(H1039:H1045)</f>
        <v>50</v>
      </c>
      <c r="I1046" s="372"/>
      <c r="J1046" s="372"/>
      <c r="L1046" s="372"/>
      <c r="M1046" s="85"/>
      <c r="N1046" s="115"/>
      <c r="O1046" s="372"/>
      <c r="P1046" s="372"/>
      <c r="Q1046" s="372"/>
      <c r="R1046" s="372"/>
      <c r="S1046" s="372"/>
      <c r="T1046" s="372"/>
      <c r="U1046" s="372"/>
      <c r="V1046" s="372"/>
      <c r="W1046" s="372"/>
      <c r="X1046" s="372"/>
      <c r="Y1046" s="372"/>
    </row>
    <row r="1047" spans="1:25" ht="11.25" customHeight="1">
      <c r="A1047" s="199">
        <v>2</v>
      </c>
      <c r="B1047" s="565">
        <v>2017</v>
      </c>
      <c r="C1047" s="152" t="s">
        <v>164</v>
      </c>
      <c r="D1047" s="152" t="s">
        <v>93</v>
      </c>
      <c r="E1047" s="567" t="s">
        <v>55</v>
      </c>
      <c r="F1047" s="567">
        <v>42784</v>
      </c>
      <c r="G1047" s="568" t="s">
        <v>3635</v>
      </c>
      <c r="H1047" s="199">
        <v>5</v>
      </c>
      <c r="I1047" s="340" t="s">
        <v>352</v>
      </c>
      <c r="J1047" s="340"/>
      <c r="L1047" s="472"/>
      <c r="M1047" s="85"/>
      <c r="N1047" s="698"/>
      <c r="O1047" s="372"/>
      <c r="P1047" s="372"/>
      <c r="Q1047" s="372"/>
      <c r="R1047" s="372"/>
      <c r="S1047" s="372"/>
      <c r="T1047" s="372"/>
      <c r="U1047" s="372"/>
      <c r="V1047" s="372"/>
      <c r="W1047" s="372"/>
      <c r="X1047" s="372"/>
      <c r="Y1047" s="372"/>
    </row>
    <row r="1048" spans="1:25" ht="11.25" customHeight="1">
      <c r="A1048" s="199">
        <v>2</v>
      </c>
      <c r="B1048" s="565">
        <v>2017</v>
      </c>
      <c r="C1048" s="152" t="s">
        <v>164</v>
      </c>
      <c r="D1048" s="152" t="s">
        <v>93</v>
      </c>
      <c r="E1048" s="567" t="s">
        <v>55</v>
      </c>
      <c r="F1048" s="567">
        <v>42784</v>
      </c>
      <c r="G1048" s="568" t="s">
        <v>3636</v>
      </c>
      <c r="H1048" s="199">
        <v>5</v>
      </c>
      <c r="I1048" s="340" t="s">
        <v>236</v>
      </c>
      <c r="J1048" s="340"/>
      <c r="K1048" s="90" t="s">
        <v>2800</v>
      </c>
      <c r="L1048" s="472"/>
      <c r="M1048" s="85"/>
      <c r="N1048" s="698"/>
      <c r="O1048" s="372"/>
      <c r="P1048" s="372"/>
      <c r="Q1048" s="372"/>
      <c r="R1048" s="372"/>
      <c r="S1048" s="115"/>
      <c r="T1048" s="115"/>
      <c r="U1048" s="115"/>
      <c r="V1048" s="115"/>
      <c r="W1048" s="115"/>
      <c r="X1048" s="115"/>
      <c r="Y1048" s="115"/>
    </row>
    <row r="1049" spans="1:25" ht="11.25" customHeight="1">
      <c r="A1049" s="199">
        <v>3</v>
      </c>
      <c r="B1049" s="565">
        <v>2017</v>
      </c>
      <c r="C1049" s="152" t="s">
        <v>164</v>
      </c>
      <c r="D1049" s="152" t="s">
        <v>93</v>
      </c>
      <c r="E1049" s="566" t="s">
        <v>3323</v>
      </c>
      <c r="F1049" s="567">
        <v>42799</v>
      </c>
      <c r="G1049" s="568" t="s">
        <v>3637</v>
      </c>
      <c r="H1049" s="199">
        <v>10</v>
      </c>
      <c r="I1049" s="340" t="s">
        <v>3470</v>
      </c>
      <c r="J1049" s="340"/>
      <c r="K1049" s="340"/>
      <c r="L1049" s="340"/>
      <c r="M1049" s="118"/>
      <c r="N1049" s="197"/>
      <c r="O1049" s="372"/>
      <c r="P1049" s="372"/>
      <c r="S1049" s="410"/>
      <c r="T1049" s="410"/>
      <c r="U1049" s="410"/>
      <c r="V1049" s="410"/>
      <c r="W1049" s="410"/>
      <c r="X1049" s="410"/>
      <c r="Y1049" s="410"/>
    </row>
    <row r="1050" spans="1:25" ht="11.25" customHeight="1">
      <c r="A1050" s="199">
        <v>3</v>
      </c>
      <c r="B1050" s="565">
        <v>2017</v>
      </c>
      <c r="C1050" s="152" t="s">
        <v>164</v>
      </c>
      <c r="D1050" s="152" t="s">
        <v>93</v>
      </c>
      <c r="E1050" s="566" t="s">
        <v>3323</v>
      </c>
      <c r="F1050" s="567">
        <v>42799</v>
      </c>
      <c r="G1050" s="568" t="s">
        <v>3638</v>
      </c>
      <c r="H1050" s="199">
        <v>3</v>
      </c>
      <c r="I1050" s="340" t="s">
        <v>1037</v>
      </c>
      <c r="J1050" s="340"/>
      <c r="K1050" s="340"/>
      <c r="L1050" s="340"/>
      <c r="M1050" s="118"/>
      <c r="N1050" s="197"/>
      <c r="O1050" s="372"/>
      <c r="P1050" s="372"/>
    </row>
    <row r="1051" spans="1:25" ht="11.25" customHeight="1">
      <c r="A1051" s="199">
        <v>9</v>
      </c>
      <c r="B1051" s="199">
        <v>2017</v>
      </c>
      <c r="C1051" s="152" t="s">
        <v>164</v>
      </c>
      <c r="D1051" s="583" t="s">
        <v>93</v>
      </c>
      <c r="E1051" s="116" t="s">
        <v>3362</v>
      </c>
      <c r="F1051" s="567">
        <v>42988</v>
      </c>
      <c r="G1051" s="152" t="s">
        <v>3639</v>
      </c>
      <c r="H1051" s="199">
        <v>10</v>
      </c>
      <c r="I1051" s="340" t="s">
        <v>3632</v>
      </c>
      <c r="J1051" s="340"/>
      <c r="M1051" s="783"/>
      <c r="O1051" s="353"/>
      <c r="P1051" s="353"/>
      <c r="Q1051" s="188"/>
      <c r="R1051" s="188"/>
      <c r="S1051" s="197"/>
      <c r="T1051" s="197"/>
      <c r="U1051" s="197"/>
      <c r="V1051" s="197"/>
      <c r="W1051" s="197"/>
      <c r="X1051" s="197"/>
      <c r="Y1051" s="197"/>
    </row>
    <row r="1052" spans="1:25" ht="11.25" customHeight="1">
      <c r="A1052" s="199"/>
      <c r="B1052" s="199">
        <v>2017</v>
      </c>
      <c r="C1052" s="152"/>
      <c r="D1052" s="583"/>
      <c r="E1052" s="116"/>
      <c r="F1052" s="567"/>
      <c r="G1052" s="152"/>
      <c r="H1052" s="199">
        <f>SUM(H1047:H1051)</f>
        <v>33</v>
      </c>
      <c r="I1052" s="340"/>
      <c r="J1052" s="340"/>
      <c r="M1052" s="783"/>
      <c r="O1052" s="353"/>
      <c r="P1052" s="353"/>
      <c r="Q1052" s="188"/>
      <c r="R1052" s="188"/>
      <c r="S1052" s="197"/>
      <c r="T1052" s="197"/>
      <c r="U1052" s="197"/>
      <c r="V1052" s="197"/>
      <c r="W1052" s="197"/>
      <c r="X1052" s="197"/>
      <c r="Y1052" s="197"/>
    </row>
    <row r="1053" spans="1:25" ht="11.25" customHeight="1">
      <c r="B1053" s="133" t="s">
        <v>46</v>
      </c>
      <c r="D1053" s="586" t="s">
        <v>1337</v>
      </c>
      <c r="E1053" s="73"/>
      <c r="G1053" s="88"/>
      <c r="H1053" s="133">
        <f>SUM(H1039:H1052)</f>
        <v>166</v>
      </c>
      <c r="I1053" s="90"/>
      <c r="M1053" s="85"/>
    </row>
    <row r="1054" spans="1:25" ht="11.25" customHeight="1">
      <c r="A1054" s="199">
        <v>2</v>
      </c>
      <c r="B1054" s="565">
        <v>2017</v>
      </c>
      <c r="C1054" s="152" t="s">
        <v>53</v>
      </c>
      <c r="D1054" s="152" t="s">
        <v>1596</v>
      </c>
      <c r="E1054" s="567" t="s">
        <v>81</v>
      </c>
      <c r="F1054" s="567">
        <v>42770</v>
      </c>
      <c r="G1054" s="568" t="s">
        <v>2507</v>
      </c>
      <c r="H1054" s="199">
        <v>5</v>
      </c>
      <c r="I1054" s="340" t="s">
        <v>435</v>
      </c>
      <c r="J1054" s="340"/>
      <c r="L1054" s="340"/>
      <c r="M1054" s="85"/>
      <c r="N1054" s="197"/>
    </row>
    <row r="1055" spans="1:25" ht="11.25" customHeight="1">
      <c r="A1055" s="199"/>
      <c r="B1055" s="565">
        <v>2017</v>
      </c>
      <c r="C1055" s="152"/>
      <c r="D1055" s="152"/>
      <c r="E1055" s="567"/>
      <c r="F1055" s="567"/>
      <c r="G1055" s="568"/>
      <c r="H1055" s="199">
        <v>5</v>
      </c>
      <c r="I1055" s="340"/>
      <c r="J1055" s="340"/>
      <c r="L1055" s="340"/>
      <c r="M1055" s="85"/>
      <c r="N1055" s="197"/>
    </row>
    <row r="1056" spans="1:25" ht="11.25" customHeight="1">
      <c r="B1056" s="84" t="s">
        <v>46</v>
      </c>
      <c r="D1056" s="88" t="s">
        <v>2509</v>
      </c>
      <c r="E1056" s="86"/>
      <c r="G1056" s="575"/>
      <c r="H1056" s="133">
        <f>SUM(H1054)</f>
        <v>5</v>
      </c>
      <c r="I1056" s="90"/>
      <c r="M1056" s="85"/>
    </row>
    <row r="1057" spans="1:25" ht="11.25" customHeight="1">
      <c r="A1057" s="199">
        <v>3</v>
      </c>
      <c r="B1057" s="565">
        <v>2017</v>
      </c>
      <c r="C1057" s="152" t="s">
        <v>129</v>
      </c>
      <c r="D1057" s="152" t="s">
        <v>182</v>
      </c>
      <c r="E1057" s="567" t="s">
        <v>346</v>
      </c>
      <c r="F1057" s="567">
        <v>42813</v>
      </c>
      <c r="G1057" s="568" t="s">
        <v>3202</v>
      </c>
      <c r="H1057" s="199">
        <v>5</v>
      </c>
      <c r="I1057" s="340" t="s">
        <v>305</v>
      </c>
      <c r="J1057" s="340"/>
      <c r="K1057" s="472"/>
      <c r="L1057" s="472"/>
      <c r="M1057" s="785"/>
      <c r="N1057" s="372"/>
      <c r="O1057" s="188"/>
      <c r="P1057" s="188"/>
      <c r="Q1057" s="410"/>
      <c r="R1057" s="410"/>
    </row>
    <row r="1058" spans="1:25" ht="11.25" customHeight="1">
      <c r="A1058" s="565">
        <v>5</v>
      </c>
      <c r="B1058" s="199">
        <v>2017</v>
      </c>
      <c r="C1058" s="152" t="s">
        <v>129</v>
      </c>
      <c r="D1058" s="583" t="s">
        <v>182</v>
      </c>
      <c r="E1058" s="116" t="s">
        <v>3357</v>
      </c>
      <c r="F1058" s="567">
        <v>42876</v>
      </c>
      <c r="G1058" s="152" t="s">
        <v>3203</v>
      </c>
      <c r="H1058" s="199">
        <v>7</v>
      </c>
      <c r="I1058" s="340" t="s">
        <v>3204</v>
      </c>
      <c r="J1058" s="340"/>
      <c r="M1058" s="118"/>
      <c r="N1058" s="197"/>
      <c r="O1058" s="188"/>
      <c r="P1058" s="188"/>
    </row>
    <row r="1059" spans="1:25" ht="11.25" customHeight="1">
      <c r="A1059" s="565">
        <v>5</v>
      </c>
      <c r="B1059" s="199">
        <v>2017</v>
      </c>
      <c r="C1059" s="152" t="s">
        <v>129</v>
      </c>
      <c r="D1059" s="583" t="s">
        <v>182</v>
      </c>
      <c r="E1059" s="116" t="s">
        <v>3357</v>
      </c>
      <c r="F1059" s="567">
        <v>42876</v>
      </c>
      <c r="G1059" s="152" t="s">
        <v>3205</v>
      </c>
      <c r="H1059" s="199">
        <v>3</v>
      </c>
      <c r="I1059" s="340" t="s">
        <v>3206</v>
      </c>
      <c r="J1059" s="340"/>
      <c r="M1059" s="118"/>
      <c r="N1059" s="372"/>
      <c r="O1059" s="188"/>
      <c r="P1059" s="188"/>
    </row>
    <row r="1060" spans="1:25" ht="11.25" customHeight="1">
      <c r="A1060" s="565"/>
      <c r="B1060" s="199">
        <v>2017</v>
      </c>
      <c r="C1060" s="152"/>
      <c r="D1060" s="583"/>
      <c r="E1060" s="116"/>
      <c r="F1060" s="567"/>
      <c r="G1060" s="152"/>
      <c r="H1060" s="199">
        <f>SUM(H1057:H1059)</f>
        <v>15</v>
      </c>
      <c r="I1060" s="340"/>
      <c r="J1060" s="340"/>
      <c r="M1060" s="118"/>
      <c r="N1060" s="372"/>
      <c r="O1060" s="188"/>
      <c r="P1060" s="188"/>
    </row>
    <row r="1061" spans="1:25" ht="11.25" customHeight="1">
      <c r="A1061" s="84"/>
      <c r="B1061" s="133" t="s">
        <v>46</v>
      </c>
      <c r="D1061" s="586" t="s">
        <v>1349</v>
      </c>
      <c r="E1061" s="73"/>
      <c r="G1061" s="88"/>
      <c r="H1061" s="133">
        <f>H1060</f>
        <v>15</v>
      </c>
      <c r="I1061" s="90"/>
      <c r="M1061" s="85"/>
    </row>
    <row r="1062" spans="1:25" ht="11.25" customHeight="1">
      <c r="A1062" s="688">
        <v>11</v>
      </c>
      <c r="B1062" s="688">
        <v>2015</v>
      </c>
      <c r="C1062" s="649" t="s">
        <v>164</v>
      </c>
      <c r="D1062" s="689" t="s">
        <v>3350</v>
      </c>
      <c r="E1062" s="649" t="s">
        <v>500</v>
      </c>
      <c r="F1062" s="689">
        <v>42322</v>
      </c>
      <c r="G1062" s="690" t="s">
        <v>3640</v>
      </c>
      <c r="H1062" s="691">
        <v>5</v>
      </c>
      <c r="I1062" s="649" t="s">
        <v>414</v>
      </c>
      <c r="M1062" s="85"/>
      <c r="N1062" s="372"/>
      <c r="O1062" s="197"/>
      <c r="P1062" s="197"/>
    </row>
    <row r="1063" spans="1:25" ht="11.25" customHeight="1">
      <c r="A1063" s="688"/>
      <c r="B1063" s="688">
        <v>2015</v>
      </c>
      <c r="C1063" s="649"/>
      <c r="D1063" s="689"/>
      <c r="E1063" s="649"/>
      <c r="F1063" s="689"/>
      <c r="G1063" s="690"/>
      <c r="H1063" s="691">
        <v>5</v>
      </c>
      <c r="I1063" s="649"/>
      <c r="M1063" s="85"/>
      <c r="N1063" s="372"/>
      <c r="O1063" s="197"/>
      <c r="P1063" s="197"/>
    </row>
    <row r="1064" spans="1:25" ht="11.25" customHeight="1">
      <c r="B1064" s="133" t="s">
        <v>46</v>
      </c>
      <c r="D1064" s="86" t="s">
        <v>3641</v>
      </c>
      <c r="G1064" s="73"/>
      <c r="H1064" s="87">
        <f>SUM(H1062)</f>
        <v>5</v>
      </c>
      <c r="M1064" s="85"/>
    </row>
    <row r="1065" spans="1:25" ht="11.25" customHeight="1">
      <c r="A1065" s="688">
        <v>10</v>
      </c>
      <c r="B1065" s="687">
        <v>2015</v>
      </c>
      <c r="C1065" s="649" t="s">
        <v>164</v>
      </c>
      <c r="D1065" s="649" t="s">
        <v>104</v>
      </c>
      <c r="E1065" s="689" t="s">
        <v>3362</v>
      </c>
      <c r="F1065" s="689">
        <v>42288</v>
      </c>
      <c r="G1065" s="690" t="s">
        <v>3642</v>
      </c>
      <c r="H1065" s="691">
        <v>10</v>
      </c>
      <c r="I1065" s="353" t="s">
        <v>2133</v>
      </c>
      <c r="K1065" s="782" t="s">
        <v>3395</v>
      </c>
      <c r="M1065" s="268"/>
      <c r="O1065" s="197"/>
      <c r="P1065" s="197"/>
    </row>
    <row r="1066" spans="1:25" ht="11.25" customHeight="1">
      <c r="A1066" s="688">
        <v>10</v>
      </c>
      <c r="B1066" s="687">
        <v>2015</v>
      </c>
      <c r="C1066" s="649" t="s">
        <v>164</v>
      </c>
      <c r="D1066" s="649" t="s">
        <v>104</v>
      </c>
      <c r="E1066" s="689" t="s">
        <v>3362</v>
      </c>
      <c r="F1066" s="689">
        <v>42288</v>
      </c>
      <c r="G1066" s="690" t="s">
        <v>3643</v>
      </c>
      <c r="H1066" s="691">
        <v>3</v>
      </c>
      <c r="I1066" s="353" t="s">
        <v>2965</v>
      </c>
      <c r="M1066" s="268"/>
      <c r="O1066" s="197"/>
      <c r="P1066" s="197"/>
    </row>
    <row r="1067" spans="1:25" ht="11.25" customHeight="1">
      <c r="A1067" s="688"/>
      <c r="B1067" s="687">
        <v>2015</v>
      </c>
      <c r="C1067" s="649"/>
      <c r="D1067" s="649"/>
      <c r="E1067" s="689"/>
      <c r="F1067" s="689"/>
      <c r="G1067" s="690"/>
      <c r="H1067" s="691">
        <f>SUM(H1065:H1066)</f>
        <v>13</v>
      </c>
      <c r="I1067" s="353"/>
      <c r="M1067" s="268"/>
      <c r="O1067" s="197"/>
      <c r="P1067" s="197"/>
    </row>
    <row r="1068" spans="1:25" ht="11.25" customHeight="1">
      <c r="A1068" s="341">
        <v>2</v>
      </c>
      <c r="B1068" s="613">
        <v>2016</v>
      </c>
      <c r="C1068" s="269" t="s">
        <v>164</v>
      </c>
      <c r="D1068" s="269" t="s">
        <v>104</v>
      </c>
      <c r="E1068" s="576" t="s">
        <v>81</v>
      </c>
      <c r="F1068" s="576">
        <v>42406</v>
      </c>
      <c r="G1068" s="266" t="s">
        <v>3214</v>
      </c>
      <c r="H1068" s="277">
        <v>5</v>
      </c>
      <c r="I1068" s="372" t="s">
        <v>352</v>
      </c>
      <c r="M1068" s="268"/>
      <c r="O1068" s="197"/>
      <c r="P1068" s="197"/>
      <c r="S1068" s="372"/>
      <c r="T1068" s="372"/>
      <c r="U1068" s="372"/>
      <c r="V1068" s="372"/>
      <c r="W1068" s="372"/>
      <c r="X1068" s="372"/>
      <c r="Y1068" s="372"/>
    </row>
    <row r="1069" spans="1:25" ht="11.25" customHeight="1">
      <c r="A1069" s="341">
        <v>5</v>
      </c>
      <c r="B1069" s="613">
        <v>2016</v>
      </c>
      <c r="C1069" s="269" t="s">
        <v>164</v>
      </c>
      <c r="D1069" s="269" t="s">
        <v>104</v>
      </c>
      <c r="E1069" s="576" t="s">
        <v>55</v>
      </c>
      <c r="F1069" s="576">
        <v>42518</v>
      </c>
      <c r="G1069" s="266" t="s">
        <v>3214</v>
      </c>
      <c r="H1069" s="277">
        <v>5</v>
      </c>
      <c r="I1069" s="372" t="s">
        <v>352</v>
      </c>
      <c r="M1069" s="268"/>
      <c r="N1069" s="410"/>
      <c r="O1069" s="372"/>
      <c r="P1069" s="372"/>
      <c r="S1069" s="372"/>
      <c r="T1069" s="372"/>
      <c r="U1069" s="372"/>
      <c r="V1069" s="372"/>
      <c r="W1069" s="372"/>
      <c r="X1069" s="372"/>
      <c r="Y1069" s="372"/>
    </row>
    <row r="1070" spans="1:25" ht="11.25" customHeight="1">
      <c r="A1070" s="341">
        <v>6</v>
      </c>
      <c r="B1070" s="341">
        <v>2016</v>
      </c>
      <c r="C1070" s="269" t="s">
        <v>164</v>
      </c>
      <c r="D1070" s="576" t="s">
        <v>104</v>
      </c>
      <c r="E1070" s="269" t="s">
        <v>3357</v>
      </c>
      <c r="F1070" s="576">
        <v>42533</v>
      </c>
      <c r="G1070" s="266" t="s">
        <v>3215</v>
      </c>
      <c r="H1070" s="341">
        <v>7</v>
      </c>
      <c r="I1070" s="372" t="s">
        <v>3216</v>
      </c>
      <c r="J1070" s="372"/>
      <c r="M1070" s="268"/>
      <c r="N1070" s="372"/>
      <c r="O1070" s="372"/>
      <c r="P1070" s="372"/>
      <c r="Q1070" s="472"/>
      <c r="R1070" s="472"/>
      <c r="S1070" s="472"/>
      <c r="T1070" s="472"/>
      <c r="U1070" s="472"/>
      <c r="V1070" s="472"/>
      <c r="W1070" s="472"/>
      <c r="X1070" s="472"/>
      <c r="Y1070" s="472"/>
    </row>
    <row r="1071" spans="1:25" ht="11.25" customHeight="1">
      <c r="A1071" s="341">
        <v>10</v>
      </c>
      <c r="B1071" s="613">
        <v>2016</v>
      </c>
      <c r="C1071" s="269" t="s">
        <v>164</v>
      </c>
      <c r="D1071" s="269" t="s">
        <v>104</v>
      </c>
      <c r="E1071" s="576" t="s">
        <v>3362</v>
      </c>
      <c r="F1071" s="576">
        <v>42652</v>
      </c>
      <c r="G1071" s="614" t="s">
        <v>3217</v>
      </c>
      <c r="H1071" s="341">
        <v>10</v>
      </c>
      <c r="I1071" s="372" t="s">
        <v>3218</v>
      </c>
      <c r="J1071" s="372"/>
      <c r="L1071" s="372"/>
      <c r="M1071" s="85"/>
      <c r="N1071" s="372"/>
      <c r="O1071" s="372"/>
      <c r="P1071" s="372"/>
      <c r="S1071" s="372"/>
      <c r="T1071" s="372"/>
      <c r="U1071" s="372"/>
      <c r="V1071" s="372"/>
      <c r="W1071" s="372"/>
      <c r="X1071" s="372"/>
      <c r="Y1071" s="372"/>
    </row>
    <row r="1072" spans="1:25" ht="11.25" customHeight="1">
      <c r="A1072" s="341"/>
      <c r="B1072" s="613">
        <v>2016</v>
      </c>
      <c r="C1072" s="269"/>
      <c r="D1072" s="269"/>
      <c r="E1072" s="576"/>
      <c r="F1072" s="576"/>
      <c r="G1072" s="614"/>
      <c r="H1072" s="341">
        <f>SUM(H1068:H1071)</f>
        <v>27</v>
      </c>
      <c r="I1072" s="372"/>
      <c r="J1072" s="372"/>
      <c r="L1072" s="372"/>
      <c r="M1072" s="85"/>
      <c r="N1072" s="372"/>
      <c r="O1072" s="372"/>
      <c r="P1072" s="372"/>
      <c r="S1072" s="372"/>
      <c r="T1072" s="372"/>
      <c r="U1072" s="372"/>
      <c r="V1072" s="372"/>
      <c r="W1072" s="372"/>
      <c r="X1072" s="372"/>
      <c r="Y1072" s="372"/>
    </row>
    <row r="1073" spans="1:25" ht="11.25" customHeight="1">
      <c r="A1073" s="199">
        <v>6</v>
      </c>
      <c r="B1073" s="565">
        <v>2017</v>
      </c>
      <c r="C1073" s="152" t="s">
        <v>164</v>
      </c>
      <c r="D1073" s="152" t="s">
        <v>104</v>
      </c>
      <c r="E1073" s="567" t="s">
        <v>1855</v>
      </c>
      <c r="F1073" s="567">
        <v>42903</v>
      </c>
      <c r="G1073" s="568" t="s">
        <v>3219</v>
      </c>
      <c r="H1073" s="199">
        <v>10</v>
      </c>
      <c r="I1073" s="340" t="s">
        <v>626</v>
      </c>
      <c r="J1073" s="340"/>
      <c r="K1073" s="340"/>
      <c r="L1073" s="340"/>
      <c r="M1073" s="118"/>
      <c r="N1073" s="340"/>
      <c r="Q1073" s="372"/>
      <c r="R1073" s="372"/>
      <c r="S1073" s="372"/>
      <c r="T1073" s="372"/>
      <c r="U1073" s="372"/>
      <c r="V1073" s="372"/>
      <c r="W1073" s="372"/>
      <c r="X1073" s="372"/>
      <c r="Y1073" s="372"/>
    </row>
    <row r="1074" spans="1:25" ht="11.25" customHeight="1">
      <c r="A1074" s="199">
        <v>9</v>
      </c>
      <c r="B1074" s="565">
        <v>2017</v>
      </c>
      <c r="C1074" s="152" t="s">
        <v>164</v>
      </c>
      <c r="D1074" s="152" t="s">
        <v>104</v>
      </c>
      <c r="E1074" s="567" t="s">
        <v>461</v>
      </c>
      <c r="F1074" s="567">
        <v>43002</v>
      </c>
      <c r="G1074" s="568" t="s">
        <v>3220</v>
      </c>
      <c r="H1074" s="199">
        <v>5</v>
      </c>
      <c r="I1074" s="340" t="s">
        <v>414</v>
      </c>
      <c r="J1074" s="340"/>
      <c r="K1074" s="340"/>
      <c r="L1074" s="340"/>
      <c r="M1074" s="118"/>
      <c r="N1074" s="340"/>
      <c r="Q1074" s="372"/>
      <c r="R1074" s="372"/>
      <c r="S1074" s="372"/>
      <c r="T1074" s="372"/>
      <c r="U1074" s="372"/>
      <c r="V1074" s="372"/>
      <c r="W1074" s="372"/>
      <c r="X1074" s="372"/>
      <c r="Y1074" s="372"/>
    </row>
    <row r="1075" spans="1:25" ht="11.25" customHeight="1">
      <c r="A1075" s="199"/>
      <c r="B1075" s="565">
        <v>2017</v>
      </c>
      <c r="C1075" s="152"/>
      <c r="D1075" s="152" t="s">
        <v>1362</v>
      </c>
      <c r="E1075" s="567"/>
      <c r="F1075" s="567"/>
      <c r="G1075" s="568"/>
      <c r="H1075" s="199">
        <f>SUM(H1073:H1074)</f>
        <v>15</v>
      </c>
      <c r="I1075" s="340"/>
      <c r="J1075" s="340"/>
      <c r="K1075" s="340"/>
      <c r="L1075" s="340"/>
      <c r="M1075" s="118"/>
      <c r="N1075" s="340"/>
      <c r="Q1075" s="372"/>
      <c r="R1075" s="372"/>
      <c r="S1075" s="372"/>
      <c r="T1075" s="372"/>
      <c r="U1075" s="372"/>
      <c r="V1075" s="372"/>
      <c r="W1075" s="372"/>
      <c r="X1075" s="372"/>
      <c r="Y1075" s="372"/>
    </row>
    <row r="1076" spans="1:25" ht="11.25" customHeight="1">
      <c r="B1076" s="84" t="s">
        <v>46</v>
      </c>
      <c r="E1076" s="86"/>
      <c r="G1076" s="575"/>
      <c r="H1076" s="133">
        <f>H1067+H1072+H1075</f>
        <v>55</v>
      </c>
      <c r="I1076" s="90"/>
      <c r="M1076" s="85"/>
    </row>
    <row r="1077" spans="1:25" ht="11.25" customHeight="1">
      <c r="A1077" s="341">
        <v>3</v>
      </c>
      <c r="B1077" s="341">
        <v>2016</v>
      </c>
      <c r="C1077" s="269" t="s">
        <v>164</v>
      </c>
      <c r="D1077" s="269" t="s">
        <v>2695</v>
      </c>
      <c r="E1077" s="269" t="s">
        <v>3323</v>
      </c>
      <c r="F1077" s="576">
        <v>42435</v>
      </c>
      <c r="G1077" s="266" t="s">
        <v>3229</v>
      </c>
      <c r="H1077" s="277">
        <v>3</v>
      </c>
      <c r="I1077" s="372" t="s">
        <v>1767</v>
      </c>
      <c r="M1077" s="472"/>
      <c r="N1077" s="372"/>
      <c r="Q1077" s="372"/>
      <c r="R1077" s="372"/>
    </row>
    <row r="1078" spans="1:25" ht="11.25" customHeight="1">
      <c r="A1078" s="341"/>
      <c r="B1078" s="341">
        <v>2016</v>
      </c>
      <c r="C1078" s="269"/>
      <c r="D1078" s="269"/>
      <c r="E1078" s="269"/>
      <c r="F1078" s="576"/>
      <c r="G1078" s="266"/>
      <c r="H1078" s="277">
        <v>3</v>
      </c>
      <c r="I1078" s="372"/>
      <c r="M1078" s="472"/>
      <c r="N1078" s="372"/>
      <c r="Q1078" s="372"/>
      <c r="R1078" s="372"/>
    </row>
    <row r="1079" spans="1:25" ht="11.25" customHeight="1">
      <c r="B1079" s="133" t="s">
        <v>46</v>
      </c>
      <c r="D1079" s="88" t="s">
        <v>3230</v>
      </c>
      <c r="G1079" s="73"/>
      <c r="H1079" s="87">
        <f>SUM(H1077)</f>
        <v>3</v>
      </c>
      <c r="I1079" s="90"/>
      <c r="M1079" s="90"/>
    </row>
    <row r="1080" spans="1:25" ht="11.25" customHeight="1">
      <c r="A1080" s="199">
        <v>3</v>
      </c>
      <c r="B1080" s="199">
        <v>2017</v>
      </c>
      <c r="C1080" s="152" t="s">
        <v>129</v>
      </c>
      <c r="D1080" s="583" t="s">
        <v>176</v>
      </c>
      <c r="E1080" s="116" t="s">
        <v>3323</v>
      </c>
      <c r="F1080" s="567">
        <v>42799</v>
      </c>
      <c r="G1080" s="152" t="s">
        <v>3231</v>
      </c>
      <c r="H1080" s="199">
        <v>10</v>
      </c>
      <c r="I1080" s="340" t="s">
        <v>3644</v>
      </c>
      <c r="J1080" s="340"/>
      <c r="K1080" s="90" t="s">
        <v>3233</v>
      </c>
      <c r="M1080" s="783"/>
      <c r="O1080" s="353"/>
      <c r="P1080" s="353"/>
      <c r="Q1080" s="188"/>
      <c r="R1080" s="188"/>
      <c r="S1080" s="197"/>
      <c r="T1080" s="197"/>
      <c r="U1080" s="197"/>
      <c r="V1080" s="197"/>
      <c r="W1080" s="197"/>
      <c r="X1080" s="197"/>
      <c r="Y1080" s="197"/>
    </row>
    <row r="1081" spans="1:25" ht="11.25" customHeight="1">
      <c r="A1081" s="199">
        <v>3</v>
      </c>
      <c r="B1081" s="199">
        <v>2017</v>
      </c>
      <c r="C1081" s="152" t="s">
        <v>129</v>
      </c>
      <c r="D1081" s="583" t="s">
        <v>176</v>
      </c>
      <c r="E1081" s="116" t="s">
        <v>3323</v>
      </c>
      <c r="F1081" s="567">
        <v>42799</v>
      </c>
      <c r="G1081" s="152" t="s">
        <v>3234</v>
      </c>
      <c r="H1081" s="199">
        <v>3</v>
      </c>
      <c r="I1081" s="340" t="s">
        <v>2823</v>
      </c>
      <c r="J1081" s="340"/>
      <c r="M1081" s="783"/>
      <c r="O1081" s="353"/>
      <c r="P1081" s="353"/>
      <c r="Q1081" s="188"/>
      <c r="R1081" s="188"/>
      <c r="S1081" s="197"/>
      <c r="T1081" s="197"/>
      <c r="U1081" s="197"/>
      <c r="V1081" s="197"/>
      <c r="W1081" s="197"/>
      <c r="X1081" s="197"/>
      <c r="Y1081" s="197"/>
    </row>
    <row r="1082" spans="1:25" ht="11.25" customHeight="1">
      <c r="A1082" s="199">
        <v>3</v>
      </c>
      <c r="B1082" s="199">
        <v>2017</v>
      </c>
      <c r="C1082" s="152" t="s">
        <v>129</v>
      </c>
      <c r="D1082" s="583" t="s">
        <v>176</v>
      </c>
      <c r="E1082" s="116" t="s">
        <v>2841</v>
      </c>
      <c r="F1082" s="567">
        <v>42805</v>
      </c>
      <c r="G1082" s="152" t="s">
        <v>3235</v>
      </c>
      <c r="H1082" s="199">
        <v>10</v>
      </c>
      <c r="I1082" s="340" t="s">
        <v>626</v>
      </c>
      <c r="J1082" s="340"/>
      <c r="M1082" s="783"/>
      <c r="O1082" s="353"/>
      <c r="P1082" s="353"/>
      <c r="Q1082" s="188"/>
      <c r="R1082" s="188"/>
      <c r="S1082" s="197"/>
      <c r="T1082" s="197"/>
      <c r="U1082" s="197"/>
      <c r="V1082" s="197"/>
      <c r="W1082" s="197"/>
      <c r="X1082" s="197"/>
      <c r="Y1082" s="197"/>
    </row>
    <row r="1083" spans="1:25" ht="11.25" customHeight="1">
      <c r="A1083" s="199">
        <v>4</v>
      </c>
      <c r="B1083" s="199">
        <v>2017</v>
      </c>
      <c r="C1083" s="152" t="s">
        <v>129</v>
      </c>
      <c r="D1083" s="583" t="s">
        <v>176</v>
      </c>
      <c r="E1083" s="116" t="s">
        <v>86</v>
      </c>
      <c r="F1083" s="567">
        <v>42847</v>
      </c>
      <c r="G1083" s="152" t="s">
        <v>3235</v>
      </c>
      <c r="H1083" s="199">
        <v>10</v>
      </c>
      <c r="I1083" s="340" t="s">
        <v>626</v>
      </c>
      <c r="J1083" s="340"/>
      <c r="M1083" s="783"/>
      <c r="O1083" s="353"/>
      <c r="P1083" s="353"/>
      <c r="Q1083" s="188"/>
      <c r="R1083" s="188"/>
      <c r="S1083" s="197"/>
      <c r="T1083" s="197"/>
      <c r="U1083" s="197"/>
      <c r="V1083" s="197"/>
      <c r="W1083" s="197"/>
      <c r="X1083" s="197"/>
      <c r="Y1083" s="197"/>
    </row>
    <row r="1084" spans="1:25" ht="11.25" customHeight="1">
      <c r="A1084" s="199">
        <v>6</v>
      </c>
      <c r="B1084" s="199">
        <v>2017</v>
      </c>
      <c r="C1084" s="152" t="s">
        <v>129</v>
      </c>
      <c r="D1084" s="583" t="s">
        <v>176</v>
      </c>
      <c r="E1084" s="116" t="s">
        <v>3236</v>
      </c>
      <c r="F1084" s="567">
        <v>42889</v>
      </c>
      <c r="G1084" s="152" t="s">
        <v>3237</v>
      </c>
      <c r="H1084" s="199">
        <v>10</v>
      </c>
      <c r="I1084" s="340" t="s">
        <v>626</v>
      </c>
      <c r="J1084" s="340"/>
      <c r="M1084" s="783"/>
      <c r="O1084" s="353"/>
      <c r="P1084" s="353"/>
      <c r="Q1084" s="188"/>
      <c r="R1084" s="188"/>
      <c r="S1084" s="197"/>
      <c r="T1084" s="197"/>
      <c r="U1084" s="197"/>
      <c r="V1084" s="197"/>
      <c r="W1084" s="197"/>
      <c r="X1084" s="197"/>
      <c r="Y1084" s="197"/>
    </row>
    <row r="1085" spans="1:25" ht="11.25" customHeight="1">
      <c r="A1085" s="199">
        <v>6</v>
      </c>
      <c r="B1085" s="199">
        <v>2017</v>
      </c>
      <c r="C1085" s="152" t="s">
        <v>129</v>
      </c>
      <c r="D1085" s="583" t="s">
        <v>176</v>
      </c>
      <c r="E1085" s="116" t="s">
        <v>1855</v>
      </c>
      <c r="F1085" s="567">
        <v>42903</v>
      </c>
      <c r="G1085" s="152" t="s">
        <v>3238</v>
      </c>
      <c r="H1085" s="199">
        <v>5</v>
      </c>
      <c r="I1085" s="340" t="s">
        <v>302</v>
      </c>
      <c r="J1085" s="340"/>
      <c r="M1085" s="783"/>
      <c r="O1085" s="353"/>
      <c r="P1085" s="353"/>
      <c r="Q1085" s="188"/>
      <c r="R1085" s="188"/>
      <c r="S1085" s="197"/>
      <c r="T1085" s="197"/>
      <c r="U1085" s="197"/>
      <c r="V1085" s="197"/>
      <c r="W1085" s="197"/>
      <c r="X1085" s="197"/>
      <c r="Y1085" s="197"/>
    </row>
    <row r="1086" spans="1:25" ht="11.25" customHeight="1">
      <c r="A1086" s="199"/>
      <c r="B1086" s="199">
        <v>2017</v>
      </c>
      <c r="C1086" s="152"/>
      <c r="D1086" s="583"/>
      <c r="E1086" s="116"/>
      <c r="F1086" s="567"/>
      <c r="G1086" s="152"/>
      <c r="H1086" s="199">
        <f>SUM(H1080:H1085)</f>
        <v>48</v>
      </c>
      <c r="I1086" s="340"/>
      <c r="J1086" s="340"/>
      <c r="M1086" s="783"/>
      <c r="O1086" s="353"/>
      <c r="P1086" s="353"/>
      <c r="Q1086" s="188"/>
      <c r="R1086" s="188"/>
      <c r="S1086" s="197"/>
      <c r="T1086" s="197"/>
      <c r="U1086" s="197"/>
      <c r="V1086" s="197"/>
      <c r="W1086" s="197"/>
      <c r="X1086" s="197"/>
      <c r="Y1086" s="197"/>
    </row>
    <row r="1087" spans="1:25" ht="11.25" customHeight="1">
      <c r="B1087" s="133"/>
      <c r="D1087" s="586" t="s">
        <v>1371</v>
      </c>
      <c r="E1087" s="73"/>
      <c r="G1087" s="88"/>
      <c r="H1087" s="133">
        <f>H1086</f>
        <v>48</v>
      </c>
      <c r="I1087" s="90"/>
      <c r="M1087" s="85"/>
    </row>
    <row r="1088" spans="1:25" ht="11.25" customHeight="1">
      <c r="A1088" s="687">
        <v>3</v>
      </c>
      <c r="B1088" s="688">
        <v>2015</v>
      </c>
      <c r="C1088" s="649" t="s">
        <v>164</v>
      </c>
      <c r="D1088" s="689" t="s">
        <v>1638</v>
      </c>
      <c r="E1088" s="649" t="s">
        <v>3323</v>
      </c>
      <c r="F1088" s="689">
        <v>42064</v>
      </c>
      <c r="G1088" s="690" t="s">
        <v>3239</v>
      </c>
      <c r="H1088" s="691">
        <v>7</v>
      </c>
      <c r="I1088" s="649" t="s">
        <v>299</v>
      </c>
      <c r="M1088" s="85"/>
      <c r="Q1088" s="372"/>
      <c r="R1088" s="372"/>
    </row>
    <row r="1089" spans="1:25" ht="11.25" customHeight="1">
      <c r="A1089" s="687"/>
      <c r="B1089" s="688">
        <v>2015</v>
      </c>
      <c r="C1089" s="649"/>
      <c r="D1089" s="689"/>
      <c r="E1089" s="649"/>
      <c r="F1089" s="689"/>
      <c r="G1089" s="690"/>
      <c r="H1089" s="691">
        <f>SUM(H1088)</f>
        <v>7</v>
      </c>
      <c r="I1089" s="649"/>
      <c r="M1089" s="85"/>
      <c r="Q1089" s="372"/>
      <c r="R1089" s="372"/>
    </row>
    <row r="1090" spans="1:25" ht="11.25" customHeight="1">
      <c r="A1090" s="341">
        <v>3</v>
      </c>
      <c r="B1090" s="341">
        <v>2016</v>
      </c>
      <c r="C1090" s="269" t="s">
        <v>164</v>
      </c>
      <c r="D1090" s="269" t="s">
        <v>1638</v>
      </c>
      <c r="E1090" s="269" t="s">
        <v>3323</v>
      </c>
      <c r="F1090" s="576">
        <v>42435</v>
      </c>
      <c r="G1090" s="266" t="s">
        <v>3239</v>
      </c>
      <c r="H1090" s="277">
        <v>3</v>
      </c>
      <c r="I1090" s="372" t="s">
        <v>1890</v>
      </c>
      <c r="M1090" s="268"/>
      <c r="N1090" s="372"/>
      <c r="Q1090" s="372"/>
      <c r="R1090" s="372"/>
    </row>
    <row r="1091" spans="1:25" ht="11.25" customHeight="1">
      <c r="A1091" s="341">
        <v>3</v>
      </c>
      <c r="B1091" s="613">
        <v>2016</v>
      </c>
      <c r="C1091" s="269" t="s">
        <v>164</v>
      </c>
      <c r="D1091" s="269" t="s">
        <v>1638</v>
      </c>
      <c r="E1091" s="576" t="s">
        <v>3323</v>
      </c>
      <c r="F1091" s="576">
        <v>42435</v>
      </c>
      <c r="G1091" s="266" t="s">
        <v>3240</v>
      </c>
      <c r="H1091" s="277">
        <v>10</v>
      </c>
      <c r="I1091" s="372" t="s">
        <v>2208</v>
      </c>
      <c r="M1091" s="268"/>
      <c r="N1091" s="372"/>
      <c r="Q1091" s="372"/>
      <c r="R1091" s="372"/>
    </row>
    <row r="1092" spans="1:25" ht="11.25" customHeight="1">
      <c r="A1092" s="341">
        <v>10</v>
      </c>
      <c r="B1092" s="613">
        <v>2016</v>
      </c>
      <c r="C1092" s="269" t="s">
        <v>164</v>
      </c>
      <c r="D1092" s="269" t="s">
        <v>1638</v>
      </c>
      <c r="E1092" s="576" t="s">
        <v>3362</v>
      </c>
      <c r="F1092" s="576">
        <v>42652</v>
      </c>
      <c r="G1092" s="614" t="s">
        <v>3241</v>
      </c>
      <c r="H1092" s="341">
        <v>3</v>
      </c>
      <c r="I1092" s="372" t="s">
        <v>1929</v>
      </c>
      <c r="J1092" s="372"/>
      <c r="L1092" s="372"/>
      <c r="M1092" s="85"/>
      <c r="N1092" s="372"/>
      <c r="Q1092" s="372"/>
      <c r="R1092" s="372"/>
    </row>
    <row r="1093" spans="1:25" ht="11.25" customHeight="1">
      <c r="A1093" s="341"/>
      <c r="B1093" s="613">
        <v>2016</v>
      </c>
      <c r="C1093" s="269"/>
      <c r="D1093" s="269"/>
      <c r="E1093" s="576"/>
      <c r="F1093" s="576"/>
      <c r="G1093" s="614"/>
      <c r="H1093" s="341">
        <f>SUM(H1090:H1092)</f>
        <v>16</v>
      </c>
      <c r="I1093" s="372"/>
      <c r="J1093" s="372"/>
      <c r="L1093" s="372"/>
      <c r="M1093" s="85"/>
      <c r="N1093" s="372"/>
      <c r="Q1093" s="372"/>
      <c r="R1093" s="372"/>
    </row>
    <row r="1094" spans="1:25" ht="11.25" customHeight="1">
      <c r="A1094" s="199">
        <v>3</v>
      </c>
      <c r="B1094" s="565">
        <v>2017</v>
      </c>
      <c r="C1094" s="152" t="s">
        <v>164</v>
      </c>
      <c r="D1094" s="152" t="s">
        <v>1638</v>
      </c>
      <c r="E1094" s="566" t="s">
        <v>3323</v>
      </c>
      <c r="F1094" s="567">
        <v>42799</v>
      </c>
      <c r="G1094" s="568" t="s">
        <v>3242</v>
      </c>
      <c r="H1094" s="199">
        <v>7</v>
      </c>
      <c r="I1094" s="340" t="s">
        <v>299</v>
      </c>
      <c r="J1094" s="340"/>
      <c r="K1094" s="340"/>
      <c r="L1094" s="340"/>
      <c r="M1094" s="118"/>
      <c r="N1094" s="372"/>
      <c r="Q1094" s="372"/>
      <c r="R1094" s="372"/>
    </row>
    <row r="1095" spans="1:25" ht="11.25" customHeight="1">
      <c r="A1095" s="199">
        <v>3</v>
      </c>
      <c r="B1095" s="565">
        <v>2017</v>
      </c>
      <c r="C1095" s="152" t="s">
        <v>164</v>
      </c>
      <c r="D1095" s="152" t="s">
        <v>1638</v>
      </c>
      <c r="E1095" s="566" t="s">
        <v>3323</v>
      </c>
      <c r="F1095" s="567">
        <v>42799</v>
      </c>
      <c r="G1095" s="568" t="s">
        <v>3243</v>
      </c>
      <c r="H1095" s="199">
        <v>10</v>
      </c>
      <c r="I1095" s="340" t="s">
        <v>1293</v>
      </c>
      <c r="J1095" s="340"/>
      <c r="K1095" s="340"/>
      <c r="L1095" s="340"/>
      <c r="M1095" s="118"/>
      <c r="Q1095" s="372"/>
      <c r="R1095" s="372"/>
    </row>
    <row r="1096" spans="1:25" ht="11.25" customHeight="1">
      <c r="A1096" s="199">
        <v>3</v>
      </c>
      <c r="B1096" s="565">
        <v>2017</v>
      </c>
      <c r="C1096" s="152" t="s">
        <v>164</v>
      </c>
      <c r="D1096" s="152" t="s">
        <v>1638</v>
      </c>
      <c r="E1096" s="566" t="s">
        <v>3323</v>
      </c>
      <c r="F1096" s="567">
        <v>42799</v>
      </c>
      <c r="G1096" s="568" t="s">
        <v>3244</v>
      </c>
      <c r="H1096" s="199">
        <v>3</v>
      </c>
      <c r="I1096" s="340" t="s">
        <v>960</v>
      </c>
      <c r="J1096" s="340"/>
      <c r="K1096" s="340"/>
      <c r="L1096" s="340"/>
      <c r="M1096" s="118"/>
      <c r="O1096" s="472"/>
      <c r="P1096" s="472"/>
      <c r="Q1096" s="372"/>
      <c r="R1096" s="372"/>
      <c r="S1096" s="372"/>
      <c r="T1096" s="372"/>
      <c r="U1096" s="372"/>
      <c r="V1096" s="372"/>
      <c r="W1096" s="372"/>
      <c r="X1096" s="372"/>
      <c r="Y1096" s="372"/>
    </row>
    <row r="1097" spans="1:25" ht="11.25" customHeight="1">
      <c r="A1097" s="565">
        <v>5</v>
      </c>
      <c r="B1097" s="199">
        <v>2017</v>
      </c>
      <c r="C1097" s="152" t="s">
        <v>164</v>
      </c>
      <c r="D1097" s="583" t="s">
        <v>1638</v>
      </c>
      <c r="E1097" s="116" t="s">
        <v>3357</v>
      </c>
      <c r="F1097" s="567">
        <v>42876</v>
      </c>
      <c r="G1097" s="152" t="s">
        <v>3245</v>
      </c>
      <c r="H1097" s="199">
        <v>7</v>
      </c>
      <c r="I1097" s="340" t="s">
        <v>3246</v>
      </c>
      <c r="J1097" s="340"/>
      <c r="M1097" s="118"/>
      <c r="N1097" s="472"/>
      <c r="Q1097" s="372"/>
      <c r="R1097" s="372"/>
      <c r="S1097" s="372"/>
      <c r="T1097" s="372"/>
      <c r="U1097" s="372"/>
      <c r="V1097" s="372"/>
      <c r="W1097" s="372"/>
      <c r="X1097" s="372"/>
      <c r="Y1097" s="372"/>
    </row>
    <row r="1098" spans="1:25" ht="11.25" customHeight="1">
      <c r="A1098" s="565"/>
      <c r="B1098" s="199">
        <v>2017</v>
      </c>
      <c r="C1098" s="152"/>
      <c r="D1098" s="583"/>
      <c r="E1098" s="116"/>
      <c r="F1098" s="567"/>
      <c r="G1098" s="152"/>
      <c r="H1098" s="199">
        <f>SUM(H1094:H1097)</f>
        <v>27</v>
      </c>
      <c r="I1098" s="340"/>
      <c r="J1098" s="340"/>
      <c r="M1098" s="118"/>
      <c r="N1098" s="472"/>
      <c r="Q1098" s="372"/>
      <c r="R1098" s="372"/>
      <c r="S1098" s="372"/>
      <c r="T1098" s="372"/>
      <c r="U1098" s="372"/>
      <c r="V1098" s="372"/>
      <c r="W1098" s="372"/>
      <c r="X1098" s="372"/>
      <c r="Y1098" s="372"/>
    </row>
    <row r="1099" spans="1:25" ht="11.25" customHeight="1">
      <c r="A1099" s="84"/>
      <c r="B1099" s="133" t="s">
        <v>46</v>
      </c>
      <c r="D1099" s="586" t="s">
        <v>2527</v>
      </c>
      <c r="E1099" s="73"/>
      <c r="G1099" s="88"/>
      <c r="H1099" s="133">
        <f>H1089+H1093+H1098</f>
        <v>50</v>
      </c>
      <c r="I1099" s="90"/>
      <c r="M1099" s="85"/>
    </row>
    <row r="1100" spans="1:25" ht="11.25" customHeight="1">
      <c r="A1100" s="688">
        <v>5</v>
      </c>
      <c r="B1100" s="688">
        <v>2015</v>
      </c>
      <c r="C1100" s="649" t="s">
        <v>91</v>
      </c>
      <c r="D1100" s="689" t="s">
        <v>92</v>
      </c>
      <c r="E1100" s="649" t="s">
        <v>55</v>
      </c>
      <c r="F1100" s="689">
        <v>42154</v>
      </c>
      <c r="G1100" s="690" t="s">
        <v>3254</v>
      </c>
      <c r="H1100" s="691">
        <v>10</v>
      </c>
      <c r="I1100" s="649" t="s">
        <v>626</v>
      </c>
      <c r="M1100" s="472"/>
      <c r="N1100" s="372"/>
      <c r="O1100" s="372"/>
      <c r="P1100" s="372"/>
      <c r="Q1100" s="372"/>
      <c r="R1100" s="372"/>
    </row>
    <row r="1101" spans="1:25" ht="11.25" customHeight="1">
      <c r="A1101" s="688">
        <v>6</v>
      </c>
      <c r="B1101" s="688">
        <v>2015</v>
      </c>
      <c r="C1101" s="649" t="s">
        <v>91</v>
      </c>
      <c r="D1101" s="649" t="s">
        <v>92</v>
      </c>
      <c r="E1101" s="649" t="s">
        <v>3357</v>
      </c>
      <c r="F1101" s="689">
        <v>42169</v>
      </c>
      <c r="G1101" s="690" t="s">
        <v>3645</v>
      </c>
      <c r="H1101" s="691">
        <v>7</v>
      </c>
      <c r="I1101" s="649" t="s">
        <v>2039</v>
      </c>
      <c r="M1101" s="85"/>
      <c r="N1101" s="372"/>
      <c r="O1101" s="372"/>
      <c r="P1101" s="372"/>
      <c r="S1101" s="372"/>
      <c r="T1101" s="372"/>
      <c r="U1101" s="372"/>
      <c r="V1101" s="372"/>
      <c r="W1101" s="372"/>
      <c r="X1101" s="372"/>
      <c r="Y1101" s="372"/>
    </row>
    <row r="1102" spans="1:25" ht="11.25" customHeight="1">
      <c r="A1102" s="688">
        <v>6</v>
      </c>
      <c r="B1102" s="688">
        <v>2015</v>
      </c>
      <c r="C1102" s="649" t="s">
        <v>91</v>
      </c>
      <c r="D1102" s="649" t="s">
        <v>92</v>
      </c>
      <c r="E1102" s="649" t="s">
        <v>3357</v>
      </c>
      <c r="F1102" s="689">
        <v>42169</v>
      </c>
      <c r="G1102" s="690" t="s">
        <v>3646</v>
      </c>
      <c r="H1102" s="691">
        <v>3</v>
      </c>
      <c r="I1102" s="649" t="s">
        <v>2284</v>
      </c>
      <c r="M1102" s="85"/>
      <c r="N1102" s="372"/>
      <c r="Q1102" s="472"/>
      <c r="R1102" s="472"/>
      <c r="S1102" s="472"/>
      <c r="T1102" s="472"/>
      <c r="U1102" s="472"/>
      <c r="V1102" s="472"/>
      <c r="W1102" s="472"/>
      <c r="X1102" s="472"/>
      <c r="Y1102" s="472"/>
    </row>
    <row r="1103" spans="1:25" ht="11.25" customHeight="1">
      <c r="A1103" s="688">
        <v>6</v>
      </c>
      <c r="B1103" s="688">
        <v>2015</v>
      </c>
      <c r="C1103" s="649" t="s">
        <v>91</v>
      </c>
      <c r="D1103" s="649" t="s">
        <v>92</v>
      </c>
      <c r="E1103" s="649" t="s">
        <v>3357</v>
      </c>
      <c r="F1103" s="689">
        <v>42169</v>
      </c>
      <c r="G1103" s="690" t="s">
        <v>3647</v>
      </c>
      <c r="H1103" s="691">
        <v>3</v>
      </c>
      <c r="I1103" s="649" t="s">
        <v>2123</v>
      </c>
      <c r="M1103" s="85"/>
      <c r="N1103" s="372"/>
      <c r="Q1103" s="472"/>
      <c r="R1103" s="472"/>
      <c r="S1103" s="472"/>
      <c r="T1103" s="472"/>
      <c r="U1103" s="472"/>
      <c r="V1103" s="472"/>
      <c r="W1103" s="472"/>
      <c r="X1103" s="472"/>
      <c r="Y1103" s="472"/>
    </row>
    <row r="1104" spans="1:25" ht="11.25" customHeight="1">
      <c r="A1104" s="688">
        <v>6</v>
      </c>
      <c r="B1104" s="688">
        <v>2015</v>
      </c>
      <c r="C1104" s="649" t="s">
        <v>91</v>
      </c>
      <c r="D1104" s="649" t="s">
        <v>92</v>
      </c>
      <c r="E1104" s="649" t="s">
        <v>3357</v>
      </c>
      <c r="F1104" s="689">
        <v>42169</v>
      </c>
      <c r="G1104" s="690" t="s">
        <v>3648</v>
      </c>
      <c r="H1104" s="691">
        <v>10</v>
      </c>
      <c r="I1104" s="649" t="s">
        <v>2285</v>
      </c>
      <c r="M1104" s="268"/>
      <c r="N1104" s="372"/>
      <c r="O1104" s="372"/>
      <c r="P1104" s="372"/>
      <c r="Q1104" s="340"/>
      <c r="R1104" s="340"/>
      <c r="S1104" s="340"/>
      <c r="T1104" s="340"/>
      <c r="U1104" s="340"/>
      <c r="V1104" s="340"/>
      <c r="W1104" s="340"/>
      <c r="X1104" s="340"/>
      <c r="Y1104" s="340"/>
    </row>
    <row r="1105" spans="1:25" ht="11.25" customHeight="1">
      <c r="A1105" s="688">
        <v>5</v>
      </c>
      <c r="B1105" s="688">
        <v>2015</v>
      </c>
      <c r="C1105" s="649" t="s">
        <v>91</v>
      </c>
      <c r="D1105" s="689" t="s">
        <v>92</v>
      </c>
      <c r="E1105" s="649" t="s">
        <v>3359</v>
      </c>
      <c r="F1105" s="689">
        <v>42176</v>
      </c>
      <c r="G1105" s="690" t="s">
        <v>3254</v>
      </c>
      <c r="H1105" s="691">
        <v>10</v>
      </c>
      <c r="I1105" s="784" t="s">
        <v>3649</v>
      </c>
      <c r="M1105" s="85"/>
      <c r="O1105" s="372"/>
      <c r="P1105" s="372"/>
      <c r="Q1105" s="372"/>
      <c r="R1105" s="372"/>
      <c r="S1105" s="372"/>
      <c r="T1105" s="372"/>
      <c r="U1105" s="372"/>
      <c r="V1105" s="372"/>
      <c r="W1105" s="372"/>
      <c r="X1105" s="372"/>
      <c r="Y1105" s="372"/>
    </row>
    <row r="1106" spans="1:25" ht="11.25" customHeight="1">
      <c r="A1106" s="688">
        <v>6</v>
      </c>
      <c r="B1106" s="688">
        <v>2015</v>
      </c>
      <c r="C1106" s="649" t="s">
        <v>91</v>
      </c>
      <c r="D1106" s="649" t="s">
        <v>92</v>
      </c>
      <c r="E1106" s="649" t="s">
        <v>3359</v>
      </c>
      <c r="F1106" s="689">
        <v>42176</v>
      </c>
      <c r="G1106" s="690" t="s">
        <v>3648</v>
      </c>
      <c r="H1106" s="691">
        <v>10</v>
      </c>
      <c r="I1106" s="784" t="s">
        <v>3650</v>
      </c>
      <c r="M1106" s="85"/>
      <c r="N1106" s="472"/>
      <c r="O1106" s="372"/>
      <c r="P1106" s="372"/>
      <c r="Q1106" s="372"/>
      <c r="R1106" s="372"/>
      <c r="S1106" s="372"/>
      <c r="T1106" s="372"/>
      <c r="U1106" s="372"/>
      <c r="V1106" s="372"/>
      <c r="W1106" s="372"/>
      <c r="X1106" s="372"/>
      <c r="Y1106" s="372"/>
    </row>
    <row r="1107" spans="1:25" ht="11.25" customHeight="1">
      <c r="A1107" s="688">
        <v>10</v>
      </c>
      <c r="B1107" s="687">
        <v>2015</v>
      </c>
      <c r="C1107" s="649" t="s">
        <v>91</v>
      </c>
      <c r="D1107" s="649" t="s">
        <v>92</v>
      </c>
      <c r="E1107" s="689" t="s">
        <v>3362</v>
      </c>
      <c r="F1107" s="689">
        <v>42288</v>
      </c>
      <c r="G1107" s="690" t="s">
        <v>3651</v>
      </c>
      <c r="H1107" s="691">
        <v>10</v>
      </c>
      <c r="I1107" s="353" t="s">
        <v>2220</v>
      </c>
      <c r="M1107" s="268"/>
      <c r="N1107" s="472"/>
      <c r="O1107" s="372"/>
      <c r="P1107" s="372"/>
      <c r="Q1107" s="115"/>
      <c r="R1107" s="115"/>
      <c r="S1107" s="410"/>
      <c r="T1107" s="410"/>
      <c r="U1107" s="410"/>
      <c r="V1107" s="410"/>
      <c r="W1107" s="410"/>
      <c r="X1107" s="410"/>
      <c r="Y1107" s="410"/>
    </row>
    <row r="1108" spans="1:25" ht="11.25" customHeight="1">
      <c r="A1108" s="688">
        <v>10</v>
      </c>
      <c r="B1108" s="687">
        <v>2015</v>
      </c>
      <c r="C1108" s="649" t="s">
        <v>91</v>
      </c>
      <c r="D1108" s="649" t="s">
        <v>92</v>
      </c>
      <c r="E1108" s="689" t="s">
        <v>3362</v>
      </c>
      <c r="F1108" s="689">
        <v>42288</v>
      </c>
      <c r="G1108" s="690" t="s">
        <v>3652</v>
      </c>
      <c r="H1108" s="691">
        <v>3</v>
      </c>
      <c r="I1108" s="353" t="s">
        <v>2739</v>
      </c>
      <c r="M1108" s="268"/>
      <c r="N1108" s="340"/>
      <c r="O1108" s="372"/>
      <c r="P1108" s="372"/>
      <c r="S1108" s="372"/>
      <c r="T1108" s="372"/>
      <c r="U1108" s="372"/>
      <c r="V1108" s="372"/>
      <c r="W1108" s="372"/>
      <c r="X1108" s="372"/>
      <c r="Y1108" s="372"/>
    </row>
    <row r="1109" spans="1:25" ht="11.25" customHeight="1">
      <c r="A1109" s="688">
        <v>10</v>
      </c>
      <c r="B1109" s="687">
        <v>2015</v>
      </c>
      <c r="C1109" s="649" t="s">
        <v>91</v>
      </c>
      <c r="D1109" s="649" t="s">
        <v>92</v>
      </c>
      <c r="E1109" s="689" t="s">
        <v>3362</v>
      </c>
      <c r="F1109" s="689">
        <v>42288</v>
      </c>
      <c r="G1109" s="690" t="s">
        <v>3653</v>
      </c>
      <c r="H1109" s="691">
        <v>10</v>
      </c>
      <c r="I1109" s="353" t="s">
        <v>2551</v>
      </c>
      <c r="M1109" s="268"/>
      <c r="N1109" s="372"/>
      <c r="O1109" s="372"/>
      <c r="P1109" s="372"/>
      <c r="S1109" s="372"/>
      <c r="T1109" s="372"/>
      <c r="U1109" s="372"/>
      <c r="V1109" s="372"/>
      <c r="W1109" s="372"/>
      <c r="X1109" s="372"/>
      <c r="Y1109" s="372"/>
    </row>
    <row r="1110" spans="1:25" ht="11.25" customHeight="1">
      <c r="A1110" s="688"/>
      <c r="B1110" s="687">
        <v>2015</v>
      </c>
      <c r="C1110" s="649"/>
      <c r="D1110" s="649"/>
      <c r="E1110" s="689"/>
      <c r="F1110" s="689"/>
      <c r="G1110" s="690"/>
      <c r="H1110" s="691">
        <f>SUM(H1100:H1109)</f>
        <v>76</v>
      </c>
      <c r="I1110" s="353"/>
      <c r="M1110" s="268"/>
      <c r="N1110" s="372"/>
      <c r="O1110" s="372"/>
      <c r="P1110" s="372"/>
      <c r="S1110" s="372"/>
      <c r="T1110" s="372"/>
      <c r="U1110" s="372"/>
      <c r="V1110" s="372"/>
      <c r="W1110" s="372"/>
      <c r="X1110" s="372"/>
      <c r="Y1110" s="372"/>
    </row>
    <row r="1111" spans="1:25" ht="11.25" customHeight="1">
      <c r="A1111" s="341">
        <v>3</v>
      </c>
      <c r="B1111" s="613">
        <v>2016</v>
      </c>
      <c r="C1111" s="269" t="s">
        <v>91</v>
      </c>
      <c r="D1111" s="269" t="s">
        <v>92</v>
      </c>
      <c r="E1111" s="576" t="s">
        <v>3323</v>
      </c>
      <c r="F1111" s="576">
        <v>42435</v>
      </c>
      <c r="G1111" s="266" t="s">
        <v>3253</v>
      </c>
      <c r="H1111" s="277">
        <v>7</v>
      </c>
      <c r="I1111" s="372" t="s">
        <v>365</v>
      </c>
      <c r="J1111" s="372"/>
      <c r="L1111" s="372"/>
      <c r="M1111" s="268"/>
      <c r="N1111" s="372"/>
      <c r="Q1111" s="372"/>
      <c r="R1111" s="372"/>
      <c r="S1111" s="372"/>
      <c r="T1111" s="372"/>
      <c r="U1111" s="372"/>
      <c r="V1111" s="372"/>
      <c r="W1111" s="372"/>
      <c r="X1111" s="372"/>
      <c r="Y1111" s="372"/>
    </row>
    <row r="1112" spans="1:25" ht="11.25" customHeight="1">
      <c r="A1112" s="341">
        <v>3</v>
      </c>
      <c r="B1112" s="613">
        <v>2016</v>
      </c>
      <c r="C1112" s="269" t="s">
        <v>91</v>
      </c>
      <c r="D1112" s="269" t="s">
        <v>92</v>
      </c>
      <c r="E1112" s="576" t="s">
        <v>3323</v>
      </c>
      <c r="F1112" s="576">
        <v>42435</v>
      </c>
      <c r="G1112" s="266" t="s">
        <v>3254</v>
      </c>
      <c r="H1112" s="277">
        <v>3</v>
      </c>
      <c r="I1112" s="372" t="s">
        <v>2026</v>
      </c>
      <c r="J1112" s="372"/>
      <c r="L1112" s="372"/>
      <c r="M1112" s="268"/>
      <c r="O1112" s="372"/>
      <c r="P1112" s="372"/>
      <c r="Q1112" s="372"/>
      <c r="R1112" s="372"/>
    </row>
    <row r="1113" spans="1:25" ht="11.25" customHeight="1">
      <c r="A1113" s="341">
        <v>6</v>
      </c>
      <c r="B1113" s="341">
        <v>2016</v>
      </c>
      <c r="C1113" s="269" t="s">
        <v>91</v>
      </c>
      <c r="D1113" s="576" t="s">
        <v>92</v>
      </c>
      <c r="E1113" s="269" t="s">
        <v>3357</v>
      </c>
      <c r="F1113" s="576">
        <v>42533</v>
      </c>
      <c r="G1113" s="266" t="s">
        <v>1379</v>
      </c>
      <c r="H1113" s="341">
        <v>10</v>
      </c>
      <c r="I1113" s="372" t="s">
        <v>3255</v>
      </c>
      <c r="J1113" s="372"/>
      <c r="L1113" s="372"/>
      <c r="M1113" s="268"/>
      <c r="O1113" s="372"/>
      <c r="P1113" s="372"/>
      <c r="Q1113" s="372"/>
      <c r="R1113" s="372"/>
      <c r="S1113" s="410"/>
      <c r="T1113" s="410"/>
      <c r="U1113" s="410"/>
      <c r="V1113" s="410"/>
      <c r="W1113" s="410"/>
      <c r="X1113" s="410"/>
      <c r="Y1113" s="410"/>
    </row>
    <row r="1114" spans="1:25" ht="11.25" customHeight="1">
      <c r="A1114" s="341">
        <v>6</v>
      </c>
      <c r="B1114" s="341">
        <v>2016</v>
      </c>
      <c r="C1114" s="269" t="s">
        <v>91</v>
      </c>
      <c r="D1114" s="576" t="s">
        <v>92</v>
      </c>
      <c r="E1114" s="269" t="s">
        <v>3357</v>
      </c>
      <c r="F1114" s="576">
        <v>42533</v>
      </c>
      <c r="G1114" s="266" t="s">
        <v>3256</v>
      </c>
      <c r="H1114" s="341">
        <v>7</v>
      </c>
      <c r="I1114" s="372" t="s">
        <v>3257</v>
      </c>
      <c r="J1114" s="372"/>
      <c r="L1114" s="372"/>
      <c r="M1114" s="268"/>
      <c r="O1114" s="372"/>
      <c r="P1114" s="372"/>
      <c r="Q1114" s="372"/>
      <c r="R1114" s="372"/>
      <c r="S1114" s="372"/>
      <c r="T1114" s="372"/>
      <c r="U1114" s="372"/>
      <c r="V1114" s="372"/>
      <c r="W1114" s="372"/>
      <c r="X1114" s="372"/>
      <c r="Y1114" s="372"/>
    </row>
    <row r="1115" spans="1:25" ht="11.25" customHeight="1">
      <c r="A1115" s="341">
        <v>6</v>
      </c>
      <c r="B1115" s="341">
        <v>2016</v>
      </c>
      <c r="C1115" s="269" t="s">
        <v>91</v>
      </c>
      <c r="D1115" s="576" t="s">
        <v>92</v>
      </c>
      <c r="E1115" s="269" t="s">
        <v>3357</v>
      </c>
      <c r="F1115" s="576">
        <v>42533</v>
      </c>
      <c r="G1115" s="266" t="s">
        <v>1383</v>
      </c>
      <c r="H1115" s="341">
        <v>10</v>
      </c>
      <c r="I1115" s="372" t="s">
        <v>3258</v>
      </c>
      <c r="J1115" s="372"/>
      <c r="L1115" s="372"/>
      <c r="M1115" s="268"/>
      <c r="N1115" s="372"/>
      <c r="Q1115" s="372"/>
      <c r="R1115" s="372"/>
      <c r="S1115" s="410"/>
      <c r="T1115" s="410"/>
      <c r="U1115" s="410"/>
      <c r="V1115" s="410"/>
      <c r="W1115" s="410"/>
      <c r="X1115" s="410"/>
      <c r="Y1115" s="410"/>
    </row>
    <row r="1116" spans="1:25" ht="11.25" customHeight="1">
      <c r="A1116" s="341">
        <v>10</v>
      </c>
      <c r="B1116" s="613">
        <v>2016</v>
      </c>
      <c r="C1116" s="269" t="s">
        <v>91</v>
      </c>
      <c r="D1116" s="269" t="s">
        <v>92</v>
      </c>
      <c r="E1116" s="576" t="s">
        <v>3362</v>
      </c>
      <c r="F1116" s="576">
        <v>42652</v>
      </c>
      <c r="G1116" s="614" t="s">
        <v>3259</v>
      </c>
      <c r="H1116" s="341">
        <v>3</v>
      </c>
      <c r="I1116" s="372" t="s">
        <v>2326</v>
      </c>
      <c r="J1116" s="372"/>
      <c r="L1116" s="372"/>
      <c r="M1116" s="268"/>
      <c r="N1116" s="372"/>
      <c r="O1116" s="472"/>
      <c r="P1116" s="472"/>
      <c r="S1116" s="410"/>
      <c r="T1116" s="410"/>
      <c r="U1116" s="410"/>
      <c r="V1116" s="410"/>
      <c r="W1116" s="410"/>
      <c r="X1116" s="410"/>
      <c r="Y1116" s="410"/>
    </row>
    <row r="1117" spans="1:25" ht="11.25" customHeight="1">
      <c r="A1117" s="341">
        <v>11</v>
      </c>
      <c r="B1117" s="613">
        <v>2016</v>
      </c>
      <c r="C1117" s="269" t="s">
        <v>91</v>
      </c>
      <c r="D1117" s="269" t="s">
        <v>92</v>
      </c>
      <c r="E1117" s="576" t="s">
        <v>500</v>
      </c>
      <c r="F1117" s="576">
        <v>42686</v>
      </c>
      <c r="G1117" s="614" t="s">
        <v>1377</v>
      </c>
      <c r="H1117" s="341">
        <v>10</v>
      </c>
      <c r="I1117" s="372" t="s">
        <v>236</v>
      </c>
      <c r="J1117" s="372"/>
      <c r="L1117" s="372"/>
      <c r="M1117" s="472"/>
      <c r="N1117" s="372"/>
      <c r="O1117" s="472"/>
      <c r="P1117" s="472"/>
      <c r="Q1117" s="410"/>
      <c r="R1117" s="410"/>
      <c r="S1117" s="372"/>
      <c r="T1117" s="372"/>
      <c r="U1117" s="372"/>
      <c r="V1117" s="372"/>
      <c r="W1117" s="372"/>
      <c r="X1117" s="372"/>
      <c r="Y1117" s="372"/>
    </row>
    <row r="1118" spans="1:25" ht="11.25" customHeight="1">
      <c r="A1118" s="341"/>
      <c r="B1118" s="613">
        <v>2016</v>
      </c>
      <c r="C1118" s="269"/>
      <c r="D1118" s="269"/>
      <c r="E1118" s="576"/>
      <c r="F1118" s="576"/>
      <c r="G1118" s="614"/>
      <c r="H1118" s="341">
        <f>SUM(H1111:H1117)</f>
        <v>50</v>
      </c>
      <c r="I1118" s="372"/>
      <c r="J1118" s="372"/>
      <c r="L1118" s="372"/>
      <c r="M1118" s="472"/>
      <c r="N1118" s="372"/>
      <c r="O1118" s="472"/>
      <c r="P1118" s="472"/>
      <c r="Q1118" s="410"/>
      <c r="R1118" s="410"/>
      <c r="S1118" s="372"/>
      <c r="T1118" s="372"/>
      <c r="U1118" s="372"/>
      <c r="V1118" s="372"/>
      <c r="W1118" s="372"/>
      <c r="X1118" s="372"/>
      <c r="Y1118" s="372"/>
    </row>
    <row r="1119" spans="1:25" ht="11.25" customHeight="1">
      <c r="A1119" s="199">
        <v>3</v>
      </c>
      <c r="B1119" s="565">
        <v>2017</v>
      </c>
      <c r="C1119" s="152" t="s">
        <v>91</v>
      </c>
      <c r="D1119" s="152" t="s">
        <v>92</v>
      </c>
      <c r="E1119" s="566" t="s">
        <v>3323</v>
      </c>
      <c r="F1119" s="567">
        <v>42799</v>
      </c>
      <c r="G1119" s="568" t="s">
        <v>2528</v>
      </c>
      <c r="H1119" s="199">
        <v>10</v>
      </c>
      <c r="I1119" s="340" t="s">
        <v>1380</v>
      </c>
      <c r="J1119" s="340"/>
      <c r="K1119" s="340"/>
      <c r="L1119" s="340"/>
      <c r="M1119" s="118"/>
      <c r="N1119" s="372"/>
      <c r="O1119" s="340"/>
      <c r="P1119" s="340"/>
      <c r="Q1119" s="372"/>
      <c r="R1119" s="372"/>
      <c r="S1119" s="372"/>
      <c r="T1119" s="372"/>
      <c r="U1119" s="372"/>
      <c r="V1119" s="372"/>
      <c r="W1119" s="372"/>
      <c r="X1119" s="372"/>
      <c r="Y1119" s="372"/>
    </row>
    <row r="1120" spans="1:25" ht="11.25" customHeight="1">
      <c r="A1120" s="199">
        <v>3</v>
      </c>
      <c r="B1120" s="565">
        <v>2017</v>
      </c>
      <c r="C1120" s="152" t="s">
        <v>91</v>
      </c>
      <c r="D1120" s="152" t="s">
        <v>92</v>
      </c>
      <c r="E1120" s="566" t="s">
        <v>3323</v>
      </c>
      <c r="F1120" s="567">
        <v>42799</v>
      </c>
      <c r="G1120" s="568" t="s">
        <v>2529</v>
      </c>
      <c r="H1120" s="199">
        <v>7</v>
      </c>
      <c r="I1120" s="340" t="s">
        <v>365</v>
      </c>
      <c r="J1120" s="340"/>
      <c r="K1120" s="340"/>
      <c r="L1120" s="340"/>
      <c r="M1120" s="118"/>
      <c r="N1120" s="372"/>
      <c r="O1120" s="372"/>
      <c r="P1120" s="372"/>
      <c r="Q1120" s="410"/>
      <c r="R1120" s="410"/>
      <c r="S1120" s="372"/>
      <c r="T1120" s="372"/>
      <c r="U1120" s="372"/>
      <c r="V1120" s="372"/>
      <c r="W1120" s="372"/>
      <c r="X1120" s="372"/>
      <c r="Y1120" s="372"/>
    </row>
    <row r="1121" spans="1:25" ht="11.25" customHeight="1">
      <c r="A1121" s="199">
        <v>3</v>
      </c>
      <c r="B1121" s="565">
        <v>2017</v>
      </c>
      <c r="C1121" s="152" t="s">
        <v>91</v>
      </c>
      <c r="D1121" s="152" t="s">
        <v>92</v>
      </c>
      <c r="E1121" s="566" t="s">
        <v>3323</v>
      </c>
      <c r="F1121" s="567">
        <v>42799</v>
      </c>
      <c r="G1121" s="568" t="s">
        <v>2530</v>
      </c>
      <c r="H1121" s="199">
        <v>3</v>
      </c>
      <c r="I1121" s="340" t="s">
        <v>1064</v>
      </c>
      <c r="J1121" s="340"/>
      <c r="K1121" s="340"/>
      <c r="L1121" s="340"/>
      <c r="M1121" s="118"/>
      <c r="O1121" s="372"/>
      <c r="P1121" s="372"/>
      <c r="Q1121" s="372"/>
      <c r="R1121" s="372"/>
      <c r="S1121" s="372"/>
      <c r="T1121" s="372"/>
      <c r="U1121" s="372"/>
      <c r="V1121" s="372"/>
      <c r="W1121" s="372"/>
      <c r="X1121" s="372"/>
      <c r="Y1121" s="372"/>
    </row>
    <row r="1122" spans="1:25" ht="11.25" customHeight="1">
      <c r="A1122" s="199">
        <v>3</v>
      </c>
      <c r="B1122" s="565">
        <v>2017</v>
      </c>
      <c r="C1122" s="152" t="s">
        <v>91</v>
      </c>
      <c r="D1122" s="152" t="s">
        <v>92</v>
      </c>
      <c r="E1122" s="566" t="s">
        <v>3323</v>
      </c>
      <c r="F1122" s="567">
        <v>42799</v>
      </c>
      <c r="G1122" s="568" t="s">
        <v>2531</v>
      </c>
      <c r="H1122" s="199">
        <v>7</v>
      </c>
      <c r="I1122" s="340" t="s">
        <v>2532</v>
      </c>
      <c r="J1122" s="340"/>
      <c r="K1122" s="340"/>
      <c r="L1122" s="340"/>
      <c r="M1122" s="118"/>
      <c r="N1122" s="410"/>
      <c r="O1122" s="115"/>
      <c r="P1122" s="115"/>
      <c r="Q1122" s="372"/>
      <c r="R1122" s="372"/>
      <c r="S1122" s="372"/>
      <c r="T1122" s="372"/>
      <c r="U1122" s="372"/>
      <c r="V1122" s="372"/>
      <c r="W1122" s="372"/>
      <c r="X1122" s="372"/>
      <c r="Y1122" s="372"/>
    </row>
    <row r="1123" spans="1:25" ht="11.25" customHeight="1">
      <c r="A1123" s="199">
        <v>3</v>
      </c>
      <c r="B1123" s="565">
        <v>2017</v>
      </c>
      <c r="C1123" s="152" t="s">
        <v>91</v>
      </c>
      <c r="D1123" s="152" t="s">
        <v>92</v>
      </c>
      <c r="E1123" s="566" t="s">
        <v>3323</v>
      </c>
      <c r="F1123" s="567">
        <v>42799</v>
      </c>
      <c r="G1123" s="568" t="s">
        <v>2533</v>
      </c>
      <c r="H1123" s="199">
        <v>3</v>
      </c>
      <c r="I1123" s="340" t="s">
        <v>449</v>
      </c>
      <c r="J1123" s="340"/>
      <c r="K1123" s="340"/>
      <c r="L1123" s="340"/>
      <c r="M1123" s="118"/>
      <c r="N1123" s="372"/>
      <c r="Q1123" s="372"/>
      <c r="R1123" s="372"/>
      <c r="S1123" s="372"/>
      <c r="T1123" s="372"/>
      <c r="U1123" s="372"/>
      <c r="V1123" s="372"/>
      <c r="W1123" s="372"/>
      <c r="X1123" s="372"/>
      <c r="Y1123" s="372"/>
    </row>
    <row r="1124" spans="1:25" ht="11.25" customHeight="1">
      <c r="A1124" s="199">
        <v>3</v>
      </c>
      <c r="B1124" s="565">
        <v>2017</v>
      </c>
      <c r="C1124" s="152" t="s">
        <v>91</v>
      </c>
      <c r="D1124" s="152" t="s">
        <v>92</v>
      </c>
      <c r="E1124" s="566" t="s">
        <v>3323</v>
      </c>
      <c r="F1124" s="567">
        <v>42799</v>
      </c>
      <c r="G1124" s="568" t="s">
        <v>2534</v>
      </c>
      <c r="H1124" s="199">
        <v>10</v>
      </c>
      <c r="I1124" s="340" t="s">
        <v>1386</v>
      </c>
      <c r="J1124" s="340"/>
      <c r="K1124" s="340"/>
      <c r="L1124" s="340"/>
      <c r="M1124" s="118"/>
      <c r="N1124" s="353"/>
      <c r="Q1124" s="372"/>
      <c r="R1124" s="372"/>
      <c r="S1124" s="372"/>
      <c r="T1124" s="372"/>
      <c r="U1124" s="372"/>
      <c r="V1124" s="372"/>
      <c r="W1124" s="372"/>
      <c r="X1124" s="372"/>
      <c r="Y1124" s="372"/>
    </row>
    <row r="1125" spans="1:25" ht="11.25" customHeight="1">
      <c r="A1125" s="199">
        <v>3</v>
      </c>
      <c r="B1125" s="565">
        <v>2017</v>
      </c>
      <c r="C1125" s="152" t="s">
        <v>91</v>
      </c>
      <c r="D1125" s="152" t="s">
        <v>92</v>
      </c>
      <c r="E1125" s="566" t="s">
        <v>3323</v>
      </c>
      <c r="F1125" s="567">
        <v>42799</v>
      </c>
      <c r="G1125" s="568" t="s">
        <v>2535</v>
      </c>
      <c r="H1125" s="199">
        <v>3</v>
      </c>
      <c r="I1125" s="340" t="s">
        <v>2026</v>
      </c>
      <c r="J1125" s="340"/>
      <c r="K1125" s="340"/>
      <c r="L1125" s="340"/>
      <c r="M1125" s="118"/>
      <c r="N1125" s="372"/>
      <c r="O1125" s="372">
        <f>+SUM(N1123+N1121)</f>
        <v>0</v>
      </c>
      <c r="P1125" s="372"/>
      <c r="Q1125" s="372"/>
      <c r="R1125" s="372"/>
      <c r="S1125" s="372"/>
      <c r="T1125" s="372"/>
      <c r="U1125" s="372"/>
      <c r="V1125" s="372"/>
      <c r="W1125" s="372"/>
      <c r="X1125" s="372"/>
      <c r="Y1125" s="372"/>
    </row>
    <row r="1126" spans="1:25" ht="11.25" customHeight="1">
      <c r="A1126" s="565">
        <v>3</v>
      </c>
      <c r="B1126" s="199">
        <v>2017</v>
      </c>
      <c r="C1126" s="152" t="s">
        <v>91</v>
      </c>
      <c r="D1126" s="583" t="s">
        <v>92</v>
      </c>
      <c r="E1126" s="116" t="s">
        <v>68</v>
      </c>
      <c r="F1126" s="567">
        <v>42812</v>
      </c>
      <c r="G1126" s="152" t="s">
        <v>2536</v>
      </c>
      <c r="H1126" s="199">
        <v>5</v>
      </c>
      <c r="I1126" s="340" t="s">
        <v>244</v>
      </c>
      <c r="J1126" s="340"/>
      <c r="M1126" s="118"/>
      <c r="O1126" s="410"/>
      <c r="P1126" s="410"/>
      <c r="Q1126" s="372"/>
      <c r="R1126" s="372"/>
      <c r="S1126" s="372"/>
      <c r="T1126" s="372"/>
      <c r="U1126" s="372"/>
      <c r="V1126" s="372"/>
      <c r="W1126" s="372"/>
      <c r="X1126" s="372"/>
      <c r="Y1126" s="372"/>
    </row>
    <row r="1127" spans="1:25" ht="11.25" customHeight="1">
      <c r="A1127" s="565">
        <v>5</v>
      </c>
      <c r="B1127" s="199">
        <v>2017</v>
      </c>
      <c r="C1127" s="152" t="s">
        <v>91</v>
      </c>
      <c r="D1127" s="583" t="s">
        <v>92</v>
      </c>
      <c r="E1127" s="116" t="s">
        <v>3357</v>
      </c>
      <c r="F1127" s="567">
        <v>42876</v>
      </c>
      <c r="G1127" s="152" t="s">
        <v>2536</v>
      </c>
      <c r="H1127" s="199">
        <v>10</v>
      </c>
      <c r="I1127" s="340" t="s">
        <v>2537</v>
      </c>
      <c r="J1127" s="340"/>
      <c r="M1127" s="118"/>
      <c r="O1127" s="372"/>
      <c r="P1127" s="372"/>
      <c r="Q1127" s="372"/>
      <c r="R1127" s="372"/>
      <c r="S1127" s="197"/>
      <c r="T1127" s="197"/>
      <c r="U1127" s="197"/>
      <c r="V1127" s="197"/>
      <c r="W1127" s="197"/>
      <c r="X1127" s="197"/>
      <c r="Y1127" s="197"/>
    </row>
    <row r="1128" spans="1:25" ht="11.25" customHeight="1">
      <c r="A1128" s="565">
        <v>5</v>
      </c>
      <c r="B1128" s="199">
        <v>2017</v>
      </c>
      <c r="C1128" s="152" t="s">
        <v>91</v>
      </c>
      <c r="D1128" s="583" t="s">
        <v>92</v>
      </c>
      <c r="E1128" s="116" t="s">
        <v>3357</v>
      </c>
      <c r="F1128" s="567">
        <v>42876</v>
      </c>
      <c r="G1128" s="152" t="s">
        <v>1381</v>
      </c>
      <c r="H1128" s="199">
        <v>3</v>
      </c>
      <c r="I1128" s="340" t="s">
        <v>2538</v>
      </c>
      <c r="J1128" s="340"/>
      <c r="M1128" s="118"/>
      <c r="N1128" s="372"/>
      <c r="O1128" s="372"/>
      <c r="P1128" s="372"/>
      <c r="Q1128" s="372"/>
      <c r="R1128" s="372"/>
      <c r="S1128" s="372"/>
      <c r="T1128" s="372"/>
      <c r="U1128" s="372"/>
      <c r="V1128" s="372"/>
      <c r="W1128" s="372"/>
      <c r="X1128" s="372"/>
      <c r="Y1128" s="372"/>
    </row>
    <row r="1129" spans="1:25" ht="11.25" customHeight="1">
      <c r="A1129" s="565">
        <v>5</v>
      </c>
      <c r="B1129" s="199">
        <v>2017</v>
      </c>
      <c r="C1129" s="152" t="s">
        <v>91</v>
      </c>
      <c r="D1129" s="583" t="s">
        <v>92</v>
      </c>
      <c r="E1129" s="116" t="s">
        <v>3357</v>
      </c>
      <c r="F1129" s="567">
        <v>42876</v>
      </c>
      <c r="G1129" s="152" t="s">
        <v>2539</v>
      </c>
      <c r="H1129" s="199">
        <v>3</v>
      </c>
      <c r="I1129" s="340" t="s">
        <v>2540</v>
      </c>
      <c r="J1129" s="340"/>
      <c r="M1129" s="118"/>
      <c r="N1129" s="372"/>
      <c r="O1129" s="372"/>
      <c r="P1129" s="372"/>
      <c r="Q1129" s="372"/>
      <c r="R1129" s="372"/>
      <c r="S1129" s="372"/>
      <c r="T1129" s="372"/>
      <c r="U1129" s="372"/>
      <c r="V1129" s="372"/>
      <c r="W1129" s="372"/>
      <c r="X1129" s="372"/>
      <c r="Y1129" s="372"/>
    </row>
    <row r="1130" spans="1:25" ht="11.25" customHeight="1">
      <c r="A1130" s="565">
        <v>5</v>
      </c>
      <c r="B1130" s="199">
        <v>2017</v>
      </c>
      <c r="C1130" s="152" t="s">
        <v>91</v>
      </c>
      <c r="D1130" s="583" t="s">
        <v>92</v>
      </c>
      <c r="E1130" s="116" t="s">
        <v>3357</v>
      </c>
      <c r="F1130" s="567">
        <v>42876</v>
      </c>
      <c r="G1130" s="152" t="s">
        <v>2541</v>
      </c>
      <c r="H1130" s="199">
        <v>7</v>
      </c>
      <c r="I1130" s="340" t="s">
        <v>2542</v>
      </c>
      <c r="J1130" s="340"/>
      <c r="M1130" s="118"/>
      <c r="N1130" s="372"/>
      <c r="O1130" s="372"/>
      <c r="P1130" s="372"/>
      <c r="Q1130" s="410"/>
      <c r="R1130" s="410"/>
      <c r="S1130" s="372"/>
      <c r="T1130" s="372"/>
      <c r="U1130" s="372"/>
      <c r="V1130" s="372"/>
      <c r="W1130" s="372"/>
      <c r="X1130" s="372"/>
      <c r="Y1130" s="372"/>
    </row>
    <row r="1131" spans="1:25" ht="11.25" customHeight="1">
      <c r="A1131" s="565">
        <v>5</v>
      </c>
      <c r="B1131" s="199">
        <v>2017</v>
      </c>
      <c r="C1131" s="152" t="s">
        <v>91</v>
      </c>
      <c r="D1131" s="583" t="s">
        <v>92</v>
      </c>
      <c r="E1131" s="116" t="s">
        <v>3357</v>
      </c>
      <c r="F1131" s="567">
        <v>42876</v>
      </c>
      <c r="G1131" s="152" t="s">
        <v>2543</v>
      </c>
      <c r="H1131" s="199">
        <v>3</v>
      </c>
      <c r="I1131" s="340" t="s">
        <v>2544</v>
      </c>
      <c r="J1131" s="340"/>
      <c r="M1131" s="118"/>
      <c r="N1131" s="372"/>
      <c r="Q1131" s="410"/>
      <c r="R1131" s="410"/>
      <c r="S1131" s="372"/>
      <c r="T1131" s="372"/>
      <c r="U1131" s="372"/>
      <c r="V1131" s="372"/>
      <c r="W1131" s="372"/>
      <c r="X1131" s="372"/>
      <c r="Y1131" s="372"/>
    </row>
    <row r="1132" spans="1:25" ht="11.25" customHeight="1">
      <c r="A1132" s="565">
        <v>5</v>
      </c>
      <c r="B1132" s="199">
        <v>2017</v>
      </c>
      <c r="C1132" s="152" t="s">
        <v>91</v>
      </c>
      <c r="D1132" s="583" t="s">
        <v>92</v>
      </c>
      <c r="E1132" s="116" t="s">
        <v>3357</v>
      </c>
      <c r="F1132" s="567">
        <v>42876</v>
      </c>
      <c r="G1132" s="152" t="s">
        <v>2545</v>
      </c>
      <c r="H1132" s="199">
        <v>3</v>
      </c>
      <c r="I1132" s="340" t="s">
        <v>2546</v>
      </c>
      <c r="J1132" s="340"/>
      <c r="M1132" s="118"/>
      <c r="N1132" s="372"/>
      <c r="O1132" s="410"/>
      <c r="P1132" s="410"/>
      <c r="Q1132" s="372"/>
      <c r="R1132" s="372"/>
      <c r="S1132" s="372"/>
      <c r="T1132" s="372"/>
      <c r="U1132" s="372"/>
      <c r="V1132" s="372"/>
      <c r="W1132" s="372"/>
      <c r="X1132" s="372"/>
      <c r="Y1132" s="372"/>
    </row>
    <row r="1133" spans="1:25" ht="11.25" customHeight="1">
      <c r="A1133" s="565">
        <v>5</v>
      </c>
      <c r="B1133" s="199">
        <v>2017</v>
      </c>
      <c r="C1133" s="152" t="s">
        <v>91</v>
      </c>
      <c r="D1133" s="583" t="s">
        <v>92</v>
      </c>
      <c r="E1133" s="116" t="s">
        <v>1663</v>
      </c>
      <c r="F1133" s="567">
        <v>42883</v>
      </c>
      <c r="G1133" s="152" t="s">
        <v>1381</v>
      </c>
      <c r="H1133" s="199">
        <v>10</v>
      </c>
      <c r="I1133" s="340" t="s">
        <v>2547</v>
      </c>
      <c r="J1133" s="340"/>
      <c r="M1133" s="118"/>
      <c r="O1133" s="372"/>
      <c r="P1133" s="372"/>
      <c r="Q1133" s="372"/>
      <c r="R1133" s="372"/>
      <c r="S1133" s="372"/>
      <c r="T1133" s="372"/>
      <c r="U1133" s="372"/>
      <c r="V1133" s="372"/>
      <c r="W1133" s="372"/>
      <c r="X1133" s="372"/>
      <c r="Y1133" s="372"/>
    </row>
    <row r="1134" spans="1:25" ht="11.25" customHeight="1">
      <c r="A1134" s="199">
        <v>9</v>
      </c>
      <c r="B1134" s="199">
        <v>2017</v>
      </c>
      <c r="C1134" s="152" t="s">
        <v>91</v>
      </c>
      <c r="D1134" s="583" t="s">
        <v>92</v>
      </c>
      <c r="E1134" s="116" t="s">
        <v>3362</v>
      </c>
      <c r="F1134" s="567">
        <v>42988</v>
      </c>
      <c r="G1134" s="152" t="s">
        <v>2548</v>
      </c>
      <c r="H1134" s="199">
        <v>10</v>
      </c>
      <c r="I1134" s="340" t="s">
        <v>2549</v>
      </c>
      <c r="J1134" s="340"/>
      <c r="M1134" s="783"/>
      <c r="O1134" s="372"/>
      <c r="P1134" s="372"/>
      <c r="S1134" s="372"/>
      <c r="T1134" s="372"/>
      <c r="U1134" s="372"/>
      <c r="V1134" s="372"/>
      <c r="W1134" s="372"/>
      <c r="X1134" s="372"/>
      <c r="Y1134" s="372"/>
    </row>
    <row r="1135" spans="1:25" ht="11.25" customHeight="1">
      <c r="A1135" s="199">
        <v>9</v>
      </c>
      <c r="B1135" s="199">
        <v>2017</v>
      </c>
      <c r="C1135" s="152" t="s">
        <v>91</v>
      </c>
      <c r="D1135" s="583" t="s">
        <v>92</v>
      </c>
      <c r="E1135" s="116" t="s">
        <v>3362</v>
      </c>
      <c r="F1135" s="567">
        <v>42988</v>
      </c>
      <c r="G1135" s="152" t="s">
        <v>2550</v>
      </c>
      <c r="H1135" s="199">
        <v>10</v>
      </c>
      <c r="I1135" s="340" t="s">
        <v>2551</v>
      </c>
      <c r="J1135" s="340"/>
      <c r="M1135" s="783"/>
      <c r="O1135" s="372"/>
      <c r="P1135" s="372"/>
      <c r="Q1135" s="372"/>
      <c r="R1135" s="372"/>
    </row>
    <row r="1136" spans="1:25" ht="11.25" customHeight="1">
      <c r="A1136" s="199">
        <v>9</v>
      </c>
      <c r="B1136" s="199">
        <v>2017</v>
      </c>
      <c r="C1136" s="152" t="s">
        <v>91</v>
      </c>
      <c r="D1136" s="583" t="s">
        <v>92</v>
      </c>
      <c r="E1136" s="116" t="s">
        <v>3362</v>
      </c>
      <c r="F1136" s="567">
        <v>42988</v>
      </c>
      <c r="G1136" s="152" t="s">
        <v>2552</v>
      </c>
      <c r="H1136" s="199">
        <v>7</v>
      </c>
      <c r="I1136" s="340" t="s">
        <v>2553</v>
      </c>
      <c r="J1136" s="340"/>
      <c r="M1136" s="783"/>
      <c r="Q1136" s="372"/>
      <c r="R1136" s="372"/>
    </row>
    <row r="1137" spans="1:25" ht="11.25" customHeight="1">
      <c r="A1137" s="199"/>
      <c r="B1137" s="199">
        <v>2017</v>
      </c>
      <c r="C1137" s="152"/>
      <c r="D1137" s="583"/>
      <c r="E1137" s="116"/>
      <c r="F1137" s="567"/>
      <c r="G1137" s="152"/>
      <c r="H1137" s="199">
        <f>SUM(H1119:H1136)</f>
        <v>114</v>
      </c>
      <c r="I1137" s="340"/>
      <c r="J1137" s="340"/>
      <c r="M1137" s="783"/>
      <c r="Q1137" s="372"/>
      <c r="R1137" s="372"/>
    </row>
    <row r="1138" spans="1:25" ht="11.25" customHeight="1">
      <c r="B1138" s="133" t="s">
        <v>46</v>
      </c>
      <c r="D1138" s="586" t="s">
        <v>1424</v>
      </c>
      <c r="E1138" s="73"/>
      <c r="G1138" s="88"/>
      <c r="H1138" s="133">
        <f>H1110+H1118+H1137</f>
        <v>240</v>
      </c>
      <c r="I1138" s="90"/>
      <c r="M1138" s="85"/>
    </row>
    <row r="1139" spans="1:25" ht="11.25" customHeight="1">
      <c r="A1139" s="688">
        <v>10</v>
      </c>
      <c r="B1139" s="687">
        <v>2015</v>
      </c>
      <c r="C1139" s="649" t="s">
        <v>164</v>
      </c>
      <c r="D1139" s="649" t="s">
        <v>1639</v>
      </c>
      <c r="E1139" s="689" t="s">
        <v>2699</v>
      </c>
      <c r="F1139" s="689">
        <v>42301</v>
      </c>
      <c r="G1139" s="690" t="s">
        <v>3654</v>
      </c>
      <c r="H1139" s="691">
        <v>5</v>
      </c>
      <c r="I1139" s="353" t="s">
        <v>236</v>
      </c>
      <c r="K1139" s="90" t="s">
        <v>2978</v>
      </c>
      <c r="M1139" s="85"/>
      <c r="N1139" s="372"/>
      <c r="Q1139" s="372"/>
      <c r="R1139" s="372"/>
      <c r="S1139" s="372"/>
      <c r="T1139" s="372"/>
      <c r="U1139" s="372"/>
      <c r="V1139" s="372"/>
      <c r="W1139" s="372"/>
      <c r="X1139" s="372"/>
      <c r="Y1139" s="372"/>
    </row>
    <row r="1140" spans="1:25" ht="11.25" customHeight="1">
      <c r="A1140" s="688"/>
      <c r="B1140" s="687">
        <v>2015</v>
      </c>
      <c r="C1140" s="649"/>
      <c r="D1140" s="649"/>
      <c r="E1140" s="689"/>
      <c r="F1140" s="689"/>
      <c r="G1140" s="690"/>
      <c r="H1140" s="691">
        <v>5</v>
      </c>
      <c r="I1140" s="353"/>
      <c r="M1140" s="85"/>
      <c r="N1140" s="372"/>
      <c r="Q1140" s="372"/>
      <c r="R1140" s="372"/>
      <c r="S1140" s="372"/>
      <c r="T1140" s="372"/>
      <c r="U1140" s="372"/>
      <c r="V1140" s="372"/>
      <c r="W1140" s="372"/>
      <c r="X1140" s="372"/>
      <c r="Y1140" s="372"/>
    </row>
    <row r="1141" spans="1:25" s="371" customFormat="1" ht="11.25" customHeight="1">
      <c r="A1141" s="693">
        <v>10</v>
      </c>
      <c r="B1141" s="692">
        <v>2016</v>
      </c>
      <c r="C1141" s="367" t="s">
        <v>164</v>
      </c>
      <c r="D1141" s="367" t="s">
        <v>1639</v>
      </c>
      <c r="E1141" s="694" t="s">
        <v>2699</v>
      </c>
      <c r="F1141" s="694">
        <v>42665</v>
      </c>
      <c r="G1141" s="364" t="s">
        <v>3265</v>
      </c>
      <c r="H1141" s="695">
        <v>5</v>
      </c>
      <c r="I1141" s="371" t="s">
        <v>236</v>
      </c>
      <c r="K1141" s="371" t="s">
        <v>2978</v>
      </c>
      <c r="M1141" s="366"/>
    </row>
    <row r="1142" spans="1:25" s="371" customFormat="1" ht="11.25" customHeight="1">
      <c r="A1142" s="693"/>
      <c r="B1142" s="692">
        <v>2016</v>
      </c>
      <c r="C1142" s="367"/>
      <c r="D1142" s="367"/>
      <c r="E1142" s="694"/>
      <c r="F1142" s="694"/>
      <c r="G1142" s="364"/>
      <c r="H1142" s="695">
        <v>5</v>
      </c>
      <c r="M1142" s="366"/>
    </row>
    <row r="1143" spans="1:25" ht="11.25" customHeight="1">
      <c r="B1143" s="84" t="s">
        <v>46</v>
      </c>
      <c r="D1143" s="88" t="s">
        <v>3266</v>
      </c>
      <c r="E1143" s="86"/>
      <c r="G1143" s="73"/>
      <c r="H1143" s="87">
        <f>H1140+H1142</f>
        <v>10</v>
      </c>
      <c r="I1143" s="90"/>
      <c r="M1143" s="85"/>
    </row>
    <row r="1144" spans="1:25" ht="11.25" customHeight="1">
      <c r="A1144" s="687">
        <v>3</v>
      </c>
      <c r="B1144" s="688">
        <v>2015</v>
      </c>
      <c r="C1144" s="649" t="s">
        <v>91</v>
      </c>
      <c r="D1144" s="689" t="s">
        <v>127</v>
      </c>
      <c r="E1144" s="649" t="s">
        <v>3323</v>
      </c>
      <c r="F1144" s="689">
        <v>42064</v>
      </c>
      <c r="G1144" s="690" t="s">
        <v>3655</v>
      </c>
      <c r="H1144" s="691">
        <v>3</v>
      </c>
      <c r="I1144" s="649" t="s">
        <v>861</v>
      </c>
      <c r="M1144" s="268"/>
      <c r="N1144" s="372"/>
      <c r="O1144" s="372"/>
      <c r="P1144" s="372"/>
      <c r="Q1144" s="372"/>
      <c r="R1144" s="372"/>
      <c r="S1144" s="372"/>
      <c r="T1144" s="372"/>
      <c r="U1144" s="372"/>
      <c r="V1144" s="372"/>
      <c r="W1144" s="372"/>
      <c r="X1144" s="372"/>
      <c r="Y1144" s="372"/>
    </row>
    <row r="1145" spans="1:25" ht="11.25" customHeight="1">
      <c r="A1145" s="687">
        <v>3</v>
      </c>
      <c r="B1145" s="688">
        <v>2015</v>
      </c>
      <c r="C1145" s="649" t="s">
        <v>91</v>
      </c>
      <c r="D1145" s="689" t="s">
        <v>127</v>
      </c>
      <c r="E1145" s="649" t="s">
        <v>3323</v>
      </c>
      <c r="F1145" s="689">
        <v>42064</v>
      </c>
      <c r="G1145" s="690" t="s">
        <v>3656</v>
      </c>
      <c r="H1145" s="691">
        <v>7</v>
      </c>
      <c r="I1145" s="649" t="s">
        <v>1039</v>
      </c>
      <c r="M1145" s="268"/>
      <c r="N1145" s="372"/>
      <c r="O1145" s="372"/>
      <c r="P1145" s="372"/>
      <c r="Q1145" s="197"/>
      <c r="R1145" s="197"/>
      <c r="S1145" s="372"/>
      <c r="T1145" s="372"/>
      <c r="U1145" s="372"/>
      <c r="V1145" s="372"/>
      <c r="W1145" s="372"/>
      <c r="X1145" s="372"/>
      <c r="Y1145" s="372"/>
    </row>
    <row r="1146" spans="1:25" ht="11.25" customHeight="1">
      <c r="A1146" s="688">
        <v>10</v>
      </c>
      <c r="B1146" s="687">
        <v>2015</v>
      </c>
      <c r="C1146" s="649" t="s">
        <v>91</v>
      </c>
      <c r="D1146" s="649" t="s">
        <v>127</v>
      </c>
      <c r="E1146" s="689" t="s">
        <v>3362</v>
      </c>
      <c r="F1146" s="689">
        <v>42288</v>
      </c>
      <c r="G1146" s="690" t="s">
        <v>3657</v>
      </c>
      <c r="H1146" s="691">
        <v>10</v>
      </c>
      <c r="I1146" s="353" t="s">
        <v>2117</v>
      </c>
      <c r="M1146" s="268"/>
      <c r="N1146" s="372"/>
      <c r="O1146" s="372"/>
      <c r="P1146" s="372"/>
      <c r="Q1146" s="372"/>
      <c r="R1146" s="372"/>
      <c r="S1146" s="372"/>
      <c r="T1146" s="372"/>
      <c r="U1146" s="372"/>
      <c r="V1146" s="372"/>
      <c r="W1146" s="372"/>
      <c r="X1146" s="372"/>
      <c r="Y1146" s="372"/>
    </row>
    <row r="1147" spans="1:25" ht="11.25" customHeight="1">
      <c r="A1147" s="688"/>
      <c r="B1147" s="687">
        <v>2015</v>
      </c>
      <c r="C1147" s="649"/>
      <c r="D1147" s="649"/>
      <c r="E1147" s="689"/>
      <c r="F1147" s="689"/>
      <c r="G1147" s="690"/>
      <c r="H1147" s="691">
        <f>SUM(H1144:H1146)</f>
        <v>20</v>
      </c>
      <c r="I1147" s="353"/>
      <c r="M1147" s="268"/>
      <c r="N1147" s="372"/>
      <c r="O1147" s="372"/>
      <c r="P1147" s="372"/>
      <c r="Q1147" s="372"/>
      <c r="R1147" s="372"/>
      <c r="S1147" s="372"/>
      <c r="T1147" s="372"/>
      <c r="U1147" s="372"/>
      <c r="V1147" s="372"/>
      <c r="W1147" s="372"/>
      <c r="X1147" s="372"/>
      <c r="Y1147" s="372"/>
    </row>
    <row r="1148" spans="1:25" ht="11.25" customHeight="1">
      <c r="A1148" s="341">
        <v>3</v>
      </c>
      <c r="B1148" s="613">
        <v>2016</v>
      </c>
      <c r="C1148" s="269" t="s">
        <v>91</v>
      </c>
      <c r="D1148" s="269" t="s">
        <v>127</v>
      </c>
      <c r="E1148" s="576" t="s">
        <v>64</v>
      </c>
      <c r="F1148" s="576">
        <v>42441</v>
      </c>
      <c r="G1148" s="266" t="s">
        <v>3267</v>
      </c>
      <c r="H1148" s="277">
        <v>5</v>
      </c>
      <c r="I1148" s="372" t="s">
        <v>352</v>
      </c>
      <c r="J1148" s="372"/>
      <c r="L1148" s="372"/>
      <c r="M1148" s="268"/>
      <c r="N1148" s="372"/>
      <c r="O1148" s="372"/>
      <c r="P1148" s="372"/>
      <c r="Q1148" s="372"/>
      <c r="R1148" s="372"/>
      <c r="S1148" s="372"/>
      <c r="T1148" s="372"/>
      <c r="U1148" s="372"/>
      <c r="V1148" s="372"/>
      <c r="W1148" s="372"/>
      <c r="X1148" s="372"/>
      <c r="Y1148" s="372"/>
    </row>
    <row r="1149" spans="1:25" ht="11.25" customHeight="1">
      <c r="A1149" s="341">
        <v>3</v>
      </c>
      <c r="B1149" s="613">
        <v>2016</v>
      </c>
      <c r="C1149" s="269" t="s">
        <v>91</v>
      </c>
      <c r="D1149" s="269" t="s">
        <v>127</v>
      </c>
      <c r="E1149" s="576" t="s">
        <v>68</v>
      </c>
      <c r="F1149" s="576">
        <v>42448</v>
      </c>
      <c r="G1149" s="266" t="s">
        <v>3267</v>
      </c>
      <c r="H1149" s="277">
        <v>10</v>
      </c>
      <c r="I1149" s="372" t="s">
        <v>626</v>
      </c>
      <c r="J1149" s="372"/>
      <c r="L1149" s="372"/>
      <c r="M1149" s="790"/>
      <c r="N1149" s="372"/>
      <c r="O1149" s="372"/>
      <c r="P1149" s="372"/>
      <c r="Q1149" s="372"/>
      <c r="R1149" s="372"/>
      <c r="S1149" s="372"/>
      <c r="T1149" s="372"/>
      <c r="U1149" s="372"/>
      <c r="V1149" s="372"/>
      <c r="W1149" s="372"/>
      <c r="X1149" s="372"/>
      <c r="Y1149" s="372"/>
    </row>
    <row r="1150" spans="1:25" ht="11.25" customHeight="1">
      <c r="A1150" s="341">
        <v>3</v>
      </c>
      <c r="B1150" s="613">
        <v>2016</v>
      </c>
      <c r="C1150" s="269" t="s">
        <v>91</v>
      </c>
      <c r="D1150" s="269" t="s">
        <v>127</v>
      </c>
      <c r="E1150" s="576" t="s">
        <v>68</v>
      </c>
      <c r="F1150" s="576">
        <v>42448</v>
      </c>
      <c r="G1150" s="266" t="s">
        <v>3268</v>
      </c>
      <c r="H1150" s="277">
        <v>5</v>
      </c>
      <c r="I1150" s="372" t="s">
        <v>342</v>
      </c>
      <c r="J1150" s="372"/>
      <c r="K1150" s="90" t="s">
        <v>2978</v>
      </c>
      <c r="L1150" s="372"/>
      <c r="M1150" s="268"/>
      <c r="N1150" s="410"/>
      <c r="O1150" s="372"/>
      <c r="P1150" s="372"/>
      <c r="Q1150" s="372"/>
      <c r="R1150" s="372"/>
      <c r="S1150" s="197"/>
      <c r="T1150" s="197"/>
      <c r="U1150" s="197"/>
      <c r="V1150" s="197"/>
      <c r="W1150" s="197"/>
      <c r="X1150" s="197"/>
      <c r="Y1150" s="197"/>
    </row>
    <row r="1151" spans="1:25" ht="11.25" customHeight="1">
      <c r="A1151" s="341">
        <v>6</v>
      </c>
      <c r="B1151" s="341">
        <v>2016</v>
      </c>
      <c r="C1151" s="269" t="s">
        <v>91</v>
      </c>
      <c r="D1151" s="576" t="s">
        <v>127</v>
      </c>
      <c r="E1151" s="269" t="s">
        <v>3357</v>
      </c>
      <c r="F1151" s="576">
        <v>42533</v>
      </c>
      <c r="G1151" s="266" t="s">
        <v>1429</v>
      </c>
      <c r="H1151" s="341">
        <v>3</v>
      </c>
      <c r="I1151" s="372" t="s">
        <v>3269</v>
      </c>
      <c r="J1151" s="372"/>
      <c r="L1151" s="372"/>
      <c r="M1151" s="268"/>
      <c r="N1151" s="410"/>
      <c r="O1151" s="372"/>
      <c r="P1151" s="372"/>
      <c r="Q1151" s="372"/>
      <c r="R1151" s="372"/>
      <c r="S1151" s="372"/>
      <c r="T1151" s="372"/>
      <c r="U1151" s="372"/>
      <c r="V1151" s="372"/>
      <c r="W1151" s="372"/>
      <c r="X1151" s="372"/>
      <c r="Y1151" s="372"/>
    </row>
    <row r="1152" spans="1:25" ht="11.25" customHeight="1">
      <c r="A1152" s="341"/>
      <c r="B1152" s="341">
        <v>2016</v>
      </c>
      <c r="C1152" s="269"/>
      <c r="D1152" s="576"/>
      <c r="E1152" s="269"/>
      <c r="F1152" s="576"/>
      <c r="G1152" s="266"/>
      <c r="H1152" s="341">
        <f>SUM(H1148:H1151)</f>
        <v>23</v>
      </c>
      <c r="I1152" s="372"/>
      <c r="J1152" s="372"/>
      <c r="L1152" s="372"/>
      <c r="M1152" s="268"/>
      <c r="N1152" s="410"/>
      <c r="O1152" s="372"/>
      <c r="P1152" s="372"/>
      <c r="Q1152" s="372"/>
      <c r="R1152" s="372"/>
      <c r="S1152" s="372"/>
      <c r="T1152" s="372"/>
      <c r="U1152" s="372"/>
      <c r="V1152" s="372"/>
      <c r="W1152" s="372"/>
      <c r="X1152" s="372"/>
      <c r="Y1152" s="372"/>
    </row>
    <row r="1153" spans="1:25" ht="11.25" customHeight="1">
      <c r="A1153" s="199">
        <v>3</v>
      </c>
      <c r="B1153" s="565">
        <v>2017</v>
      </c>
      <c r="C1153" s="152" t="s">
        <v>91</v>
      </c>
      <c r="D1153" s="152" t="s">
        <v>127</v>
      </c>
      <c r="E1153" s="566" t="s">
        <v>3323</v>
      </c>
      <c r="F1153" s="567">
        <v>42799</v>
      </c>
      <c r="G1153" s="568" t="s">
        <v>2574</v>
      </c>
      <c r="H1153" s="199">
        <v>10</v>
      </c>
      <c r="I1153" s="340" t="s">
        <v>1426</v>
      </c>
      <c r="J1153" s="340"/>
      <c r="K1153" s="340"/>
      <c r="L1153" s="340"/>
      <c r="M1153" s="118"/>
      <c r="N1153" s="372"/>
      <c r="O1153" s="372"/>
      <c r="P1153" s="372"/>
      <c r="Q1153" s="372"/>
      <c r="R1153" s="372"/>
      <c r="S1153" s="410"/>
      <c r="T1153" s="410"/>
      <c r="U1153" s="410"/>
      <c r="V1153" s="410"/>
      <c r="W1153" s="410"/>
      <c r="X1153" s="410"/>
      <c r="Y1153" s="410"/>
    </row>
    <row r="1154" spans="1:25" ht="11.25" customHeight="1">
      <c r="A1154" s="199">
        <v>3</v>
      </c>
      <c r="B1154" s="565">
        <v>2017</v>
      </c>
      <c r="C1154" s="152" t="s">
        <v>91</v>
      </c>
      <c r="D1154" s="152" t="s">
        <v>127</v>
      </c>
      <c r="E1154" s="566" t="s">
        <v>3323</v>
      </c>
      <c r="F1154" s="567">
        <v>42799</v>
      </c>
      <c r="G1154" s="568" t="s">
        <v>2575</v>
      </c>
      <c r="H1154" s="199">
        <v>10</v>
      </c>
      <c r="I1154" s="340" t="s">
        <v>723</v>
      </c>
      <c r="J1154" s="340"/>
      <c r="K1154" s="340"/>
      <c r="L1154" s="340"/>
      <c r="M1154" s="118"/>
      <c r="N1154" s="372"/>
      <c r="O1154" s="410"/>
      <c r="P1154" s="410"/>
      <c r="Q1154" s="372"/>
      <c r="R1154" s="372"/>
      <c r="S1154" s="410"/>
      <c r="T1154" s="410"/>
      <c r="U1154" s="410"/>
      <c r="V1154" s="410"/>
      <c r="W1154" s="410"/>
      <c r="X1154" s="410"/>
      <c r="Y1154" s="410"/>
    </row>
    <row r="1155" spans="1:25" ht="11.25" customHeight="1">
      <c r="A1155" s="199">
        <v>3</v>
      </c>
      <c r="B1155" s="565">
        <v>2017</v>
      </c>
      <c r="C1155" s="152" t="s">
        <v>91</v>
      </c>
      <c r="D1155" s="152" t="s">
        <v>127</v>
      </c>
      <c r="E1155" s="566" t="s">
        <v>3323</v>
      </c>
      <c r="F1155" s="567">
        <v>42799</v>
      </c>
      <c r="G1155" s="568" t="s">
        <v>2576</v>
      </c>
      <c r="H1155" s="199">
        <v>7</v>
      </c>
      <c r="I1155" s="340" t="s">
        <v>1430</v>
      </c>
      <c r="J1155" s="340"/>
      <c r="K1155" s="340"/>
      <c r="L1155" s="340"/>
      <c r="M1155" s="118"/>
      <c r="N1155" s="372"/>
      <c r="O1155" s="410"/>
      <c r="P1155" s="410"/>
      <c r="Q1155" s="372"/>
      <c r="R1155" s="372"/>
      <c r="S1155" s="410"/>
      <c r="T1155" s="410"/>
      <c r="U1155" s="410"/>
      <c r="V1155" s="410"/>
      <c r="W1155" s="410"/>
      <c r="X1155" s="410"/>
      <c r="Y1155" s="410"/>
    </row>
    <row r="1156" spans="1:25" ht="11.25" customHeight="1">
      <c r="A1156" s="199"/>
      <c r="B1156" s="565">
        <v>2017</v>
      </c>
      <c r="C1156" s="152"/>
      <c r="D1156" s="152"/>
      <c r="E1156" s="566"/>
      <c r="F1156" s="567"/>
      <c r="G1156" s="568"/>
      <c r="H1156" s="199">
        <f>SUM(H1153:H1155)</f>
        <v>27</v>
      </c>
      <c r="I1156" s="340"/>
      <c r="J1156" s="340"/>
      <c r="K1156" s="340"/>
      <c r="L1156" s="340"/>
      <c r="M1156" s="118"/>
      <c r="N1156" s="372"/>
      <c r="O1156" s="410"/>
      <c r="P1156" s="410"/>
      <c r="Q1156" s="372"/>
      <c r="R1156" s="372"/>
      <c r="S1156" s="410"/>
      <c r="T1156" s="410"/>
      <c r="U1156" s="410"/>
      <c r="V1156" s="410"/>
      <c r="W1156" s="410"/>
      <c r="X1156" s="410"/>
      <c r="Y1156" s="410"/>
    </row>
    <row r="1157" spans="1:25" ht="11.25" customHeight="1">
      <c r="B1157" s="84" t="s">
        <v>46</v>
      </c>
      <c r="D1157" s="88" t="s">
        <v>1435</v>
      </c>
      <c r="E1157" s="574"/>
      <c r="G1157" s="575"/>
      <c r="H1157" s="133">
        <f>H1147+H1152+H1156</f>
        <v>70</v>
      </c>
      <c r="I1157" s="90"/>
      <c r="M1157" s="85"/>
    </row>
    <row r="1158" spans="1:25" ht="11.25" customHeight="1">
      <c r="A1158" s="687">
        <v>3</v>
      </c>
      <c r="B1158" s="688">
        <v>2015</v>
      </c>
      <c r="C1158" s="649" t="s">
        <v>91</v>
      </c>
      <c r="D1158" s="689" t="s">
        <v>1640</v>
      </c>
      <c r="E1158" s="649" t="s">
        <v>3323</v>
      </c>
      <c r="F1158" s="689">
        <v>42064</v>
      </c>
      <c r="G1158" s="690" t="s">
        <v>3658</v>
      </c>
      <c r="H1158" s="691">
        <v>10</v>
      </c>
      <c r="I1158" s="649" t="s">
        <v>1380</v>
      </c>
      <c r="K1158" s="782" t="s">
        <v>3659</v>
      </c>
      <c r="M1158" s="85"/>
      <c r="N1158" s="372"/>
      <c r="O1158" s="372"/>
      <c r="P1158" s="372"/>
      <c r="Q1158" s="372"/>
      <c r="R1158" s="372"/>
      <c r="S1158" s="115"/>
      <c r="T1158" s="115"/>
      <c r="U1158" s="115"/>
      <c r="V1158" s="115"/>
      <c r="W1158" s="115"/>
      <c r="X1158" s="115"/>
      <c r="Y1158" s="115"/>
    </row>
    <row r="1159" spans="1:25" ht="11.25" customHeight="1">
      <c r="A1159" s="687">
        <v>5</v>
      </c>
      <c r="B1159" s="688">
        <v>2015</v>
      </c>
      <c r="C1159" s="649" t="s">
        <v>91</v>
      </c>
      <c r="D1159" s="689" t="s">
        <v>1640</v>
      </c>
      <c r="E1159" s="649" t="s">
        <v>1855</v>
      </c>
      <c r="F1159" s="689">
        <v>42147</v>
      </c>
      <c r="G1159" s="690" t="s">
        <v>3270</v>
      </c>
      <c r="H1159" s="691">
        <v>10</v>
      </c>
      <c r="I1159" s="649" t="s">
        <v>626</v>
      </c>
      <c r="M1159" s="472"/>
      <c r="N1159" s="372"/>
      <c r="O1159" s="372"/>
      <c r="P1159" s="372"/>
      <c r="Q1159" s="372"/>
      <c r="R1159" s="372"/>
      <c r="S1159" s="115"/>
      <c r="T1159" s="115"/>
      <c r="U1159" s="115"/>
      <c r="V1159" s="115"/>
      <c r="W1159" s="115"/>
      <c r="X1159" s="115"/>
      <c r="Y1159" s="115"/>
    </row>
    <row r="1160" spans="1:25" ht="11.25" customHeight="1">
      <c r="A1160" s="687"/>
      <c r="B1160" s="688">
        <v>2015</v>
      </c>
      <c r="C1160" s="649"/>
      <c r="D1160" s="689"/>
      <c r="E1160" s="649"/>
      <c r="F1160" s="689"/>
      <c r="G1160" s="690"/>
      <c r="H1160" s="691">
        <f>SUM(H1158:H1159)</f>
        <v>20</v>
      </c>
      <c r="I1160" s="649"/>
      <c r="M1160" s="472"/>
      <c r="N1160" s="372"/>
      <c r="O1160" s="372"/>
      <c r="P1160" s="372"/>
      <c r="Q1160" s="372"/>
      <c r="R1160" s="372"/>
      <c r="S1160" s="115"/>
      <c r="T1160" s="115"/>
      <c r="U1160" s="115"/>
      <c r="V1160" s="115"/>
      <c r="W1160" s="115"/>
      <c r="X1160" s="115"/>
      <c r="Y1160" s="115"/>
    </row>
    <row r="1161" spans="1:25" ht="11.25" customHeight="1">
      <c r="A1161" s="613">
        <v>2</v>
      </c>
      <c r="B1161" s="341">
        <v>2016</v>
      </c>
      <c r="C1161" s="269" t="s">
        <v>91</v>
      </c>
      <c r="D1161" s="576" t="s">
        <v>1640</v>
      </c>
      <c r="E1161" s="269" t="s">
        <v>58</v>
      </c>
      <c r="F1161" s="576">
        <v>42414</v>
      </c>
      <c r="G1161" s="266" t="s">
        <v>3270</v>
      </c>
      <c r="H1161" s="277">
        <v>5</v>
      </c>
      <c r="I1161" s="269" t="s">
        <v>670</v>
      </c>
      <c r="J1161" s="372"/>
      <c r="L1161" s="372"/>
      <c r="M1161" s="85"/>
      <c r="N1161" s="197"/>
      <c r="O1161" s="372"/>
      <c r="P1161" s="372"/>
      <c r="Q1161" s="410"/>
      <c r="R1161" s="410"/>
    </row>
    <row r="1162" spans="1:25" ht="11.25" customHeight="1">
      <c r="A1162" s="341">
        <v>3</v>
      </c>
      <c r="B1162" s="341">
        <v>2016</v>
      </c>
      <c r="C1162" s="269" t="s">
        <v>91</v>
      </c>
      <c r="D1162" s="269" t="s">
        <v>1640</v>
      </c>
      <c r="E1162" s="269" t="s">
        <v>3323</v>
      </c>
      <c r="F1162" s="576">
        <v>42435</v>
      </c>
      <c r="G1162" s="266" t="s">
        <v>3270</v>
      </c>
      <c r="H1162" s="277">
        <v>10</v>
      </c>
      <c r="I1162" s="372" t="s">
        <v>3271</v>
      </c>
      <c r="J1162" s="372"/>
      <c r="L1162" s="372"/>
      <c r="M1162" s="268"/>
      <c r="N1162" s="372"/>
      <c r="O1162" s="372"/>
      <c r="P1162" s="372"/>
      <c r="Q1162" s="410"/>
      <c r="R1162" s="410"/>
    </row>
    <row r="1163" spans="1:25" ht="11.25" customHeight="1">
      <c r="A1163" s="341">
        <v>3</v>
      </c>
      <c r="B1163" s="613">
        <v>2016</v>
      </c>
      <c r="C1163" s="269" t="s">
        <v>91</v>
      </c>
      <c r="D1163" s="269" t="s">
        <v>1640</v>
      </c>
      <c r="E1163" s="576" t="s">
        <v>3323</v>
      </c>
      <c r="F1163" s="576">
        <v>42435</v>
      </c>
      <c r="G1163" s="266" t="s">
        <v>3272</v>
      </c>
      <c r="H1163" s="277">
        <v>3</v>
      </c>
      <c r="I1163" s="372" t="s">
        <v>861</v>
      </c>
      <c r="J1163" s="372"/>
      <c r="L1163" s="372"/>
      <c r="M1163" s="85"/>
      <c r="N1163" s="372"/>
      <c r="O1163" s="372"/>
      <c r="P1163" s="372"/>
      <c r="Q1163" s="410"/>
      <c r="R1163" s="410"/>
    </row>
    <row r="1164" spans="1:25" ht="11.25" customHeight="1">
      <c r="A1164" s="341"/>
      <c r="B1164" s="613">
        <v>2016</v>
      </c>
      <c r="C1164" s="269"/>
      <c r="D1164" s="269"/>
      <c r="E1164" s="576"/>
      <c r="F1164" s="576"/>
      <c r="G1164" s="266"/>
      <c r="H1164" s="277">
        <f>SUM(H1161:H1163)</f>
        <v>18</v>
      </c>
      <c r="I1164" s="372"/>
      <c r="J1164" s="372"/>
      <c r="L1164" s="372"/>
      <c r="M1164" s="85"/>
      <c r="N1164" s="372"/>
      <c r="O1164" s="372"/>
      <c r="P1164" s="372"/>
      <c r="Q1164" s="410"/>
      <c r="R1164" s="410"/>
    </row>
    <row r="1165" spans="1:25" ht="11.25" customHeight="1">
      <c r="A1165" s="199">
        <v>2</v>
      </c>
      <c r="B1165" s="565">
        <v>2017</v>
      </c>
      <c r="C1165" s="152" t="s">
        <v>91</v>
      </c>
      <c r="D1165" s="152" t="s">
        <v>1640</v>
      </c>
      <c r="E1165" s="567" t="s">
        <v>58</v>
      </c>
      <c r="F1165" s="567">
        <v>42778</v>
      </c>
      <c r="G1165" s="116" t="s">
        <v>2584</v>
      </c>
      <c r="H1165" s="469">
        <v>5</v>
      </c>
      <c r="I1165" s="340" t="s">
        <v>670</v>
      </c>
      <c r="J1165" s="340"/>
      <c r="L1165" s="472"/>
      <c r="M1165" s="268"/>
      <c r="N1165" s="372"/>
      <c r="O1165" s="197"/>
      <c r="P1165" s="197"/>
      <c r="Q1165" s="472"/>
      <c r="R1165" s="472"/>
      <c r="S1165" s="472"/>
      <c r="T1165" s="472"/>
      <c r="U1165" s="472"/>
      <c r="V1165" s="472"/>
      <c r="W1165" s="472"/>
      <c r="X1165" s="472"/>
      <c r="Y1165" s="472"/>
    </row>
    <row r="1166" spans="1:25" ht="11.25" customHeight="1">
      <c r="A1166" s="199">
        <v>3</v>
      </c>
      <c r="B1166" s="565">
        <v>2017</v>
      </c>
      <c r="C1166" s="152" t="s">
        <v>91</v>
      </c>
      <c r="D1166" s="152" t="s">
        <v>1640</v>
      </c>
      <c r="E1166" s="566" t="s">
        <v>3323</v>
      </c>
      <c r="F1166" s="567">
        <v>42799</v>
      </c>
      <c r="G1166" s="568" t="s">
        <v>2585</v>
      </c>
      <c r="H1166" s="199">
        <v>3</v>
      </c>
      <c r="I1166" s="340" t="s">
        <v>2586</v>
      </c>
      <c r="J1166" s="340"/>
      <c r="K1166" s="340"/>
      <c r="L1166" s="340"/>
      <c r="M1166" s="118"/>
      <c r="N1166" s="372"/>
      <c r="O1166" s="372"/>
      <c r="P1166" s="372"/>
      <c r="Q1166" s="472"/>
      <c r="R1166" s="472"/>
      <c r="S1166" s="472"/>
      <c r="T1166" s="472"/>
      <c r="U1166" s="472"/>
      <c r="V1166" s="472"/>
      <c r="W1166" s="472"/>
      <c r="X1166" s="472"/>
      <c r="Y1166" s="472"/>
    </row>
    <row r="1167" spans="1:25" ht="11.25" customHeight="1">
      <c r="A1167" s="199"/>
      <c r="B1167" s="565">
        <v>2017</v>
      </c>
      <c r="C1167" s="152"/>
      <c r="D1167" s="152"/>
      <c r="E1167" s="566"/>
      <c r="F1167" s="567"/>
      <c r="G1167" s="568"/>
      <c r="H1167" s="199">
        <f>SUM(H1165:H1166)</f>
        <v>8</v>
      </c>
      <c r="I1167" s="340"/>
      <c r="J1167" s="340"/>
      <c r="K1167" s="340"/>
      <c r="L1167" s="340"/>
      <c r="M1167" s="118"/>
      <c r="N1167" s="372"/>
      <c r="O1167" s="372"/>
      <c r="P1167" s="372"/>
      <c r="Q1167" s="472"/>
      <c r="R1167" s="472"/>
      <c r="S1167" s="472"/>
      <c r="T1167" s="472"/>
      <c r="U1167" s="472"/>
      <c r="V1167" s="472"/>
      <c r="W1167" s="472"/>
      <c r="X1167" s="472"/>
      <c r="Y1167" s="472"/>
    </row>
    <row r="1168" spans="1:25" ht="11.25" customHeight="1">
      <c r="B1168" s="84" t="s">
        <v>46</v>
      </c>
      <c r="D1168" s="88" t="s">
        <v>2587</v>
      </c>
      <c r="E1168" s="574"/>
      <c r="G1168" s="575"/>
      <c r="H1168" s="133">
        <f>H1160+H1164+H1167</f>
        <v>46</v>
      </c>
      <c r="I1168" s="90"/>
      <c r="M1168" s="85"/>
    </row>
    <row r="1169" spans="1:25" ht="11.25" customHeight="1">
      <c r="A1169" s="199">
        <v>2</v>
      </c>
      <c r="B1169" s="565">
        <v>2017</v>
      </c>
      <c r="C1169" s="152" t="s">
        <v>129</v>
      </c>
      <c r="D1169" s="152" t="s">
        <v>158</v>
      </c>
      <c r="E1169" s="567" t="s">
        <v>58</v>
      </c>
      <c r="F1169" s="567">
        <v>42778</v>
      </c>
      <c r="G1169" s="116" t="s">
        <v>2588</v>
      </c>
      <c r="H1169" s="469">
        <v>10</v>
      </c>
      <c r="I1169" s="340" t="s">
        <v>342</v>
      </c>
      <c r="J1169" s="340"/>
      <c r="L1169" s="472"/>
      <c r="M1169" s="85"/>
      <c r="N1169" s="372"/>
      <c r="O1169" s="372"/>
      <c r="P1169" s="372"/>
      <c r="Q1169" s="472"/>
      <c r="R1169" s="472"/>
      <c r="S1169" s="472"/>
      <c r="T1169" s="472"/>
      <c r="U1169" s="472"/>
      <c r="V1169" s="472"/>
      <c r="W1169" s="472"/>
      <c r="X1169" s="472"/>
      <c r="Y1169" s="472"/>
    </row>
    <row r="1170" spans="1:25" ht="11.25" customHeight="1">
      <c r="A1170" s="199">
        <v>2</v>
      </c>
      <c r="B1170" s="565">
        <v>2017</v>
      </c>
      <c r="C1170" s="152" t="s">
        <v>129</v>
      </c>
      <c r="D1170" s="152" t="s">
        <v>158</v>
      </c>
      <c r="E1170" s="567" t="s">
        <v>55</v>
      </c>
      <c r="F1170" s="567">
        <v>42784</v>
      </c>
      <c r="G1170" s="116" t="s">
        <v>2588</v>
      </c>
      <c r="H1170" s="469">
        <v>5</v>
      </c>
      <c r="I1170" s="340" t="s">
        <v>304</v>
      </c>
      <c r="J1170" s="340"/>
      <c r="L1170" s="472"/>
      <c r="M1170" s="85"/>
      <c r="N1170" s="372"/>
      <c r="O1170" s="372"/>
      <c r="P1170" s="372"/>
      <c r="Q1170" s="372"/>
      <c r="R1170" s="372"/>
      <c r="S1170" s="372"/>
      <c r="T1170" s="372"/>
      <c r="U1170" s="372"/>
      <c r="V1170" s="372"/>
      <c r="W1170" s="372"/>
      <c r="X1170" s="372"/>
      <c r="Y1170" s="372"/>
    </row>
    <row r="1171" spans="1:25" ht="11.25" customHeight="1">
      <c r="A1171" s="199"/>
      <c r="B1171" s="565">
        <v>2017</v>
      </c>
      <c r="C1171" s="152"/>
      <c r="D1171" s="152"/>
      <c r="E1171" s="567"/>
      <c r="F1171" s="567"/>
      <c r="G1171" s="116"/>
      <c r="H1171" s="469">
        <f>SUM(H1169:H1170)</f>
        <v>15</v>
      </c>
      <c r="I1171" s="340"/>
      <c r="J1171" s="340"/>
      <c r="L1171" s="472"/>
      <c r="M1171" s="85"/>
      <c r="N1171" s="372"/>
      <c r="O1171" s="372"/>
      <c r="P1171" s="372"/>
      <c r="Q1171" s="372"/>
      <c r="R1171" s="372"/>
      <c r="S1171" s="372"/>
      <c r="T1171" s="372"/>
      <c r="U1171" s="372"/>
      <c r="V1171" s="372"/>
      <c r="W1171" s="372"/>
      <c r="X1171" s="372"/>
      <c r="Y1171" s="372"/>
    </row>
    <row r="1172" spans="1:25" ht="11.25" customHeight="1">
      <c r="B1172" s="84" t="s">
        <v>46</v>
      </c>
      <c r="D1172" s="88" t="s">
        <v>1437</v>
      </c>
      <c r="E1172" s="86"/>
      <c r="G1172" s="73"/>
      <c r="H1172" s="87">
        <f>SUM(H1169:H1170)</f>
        <v>15</v>
      </c>
      <c r="I1172" s="90"/>
      <c r="M1172" s="85"/>
    </row>
    <row r="1173" spans="1:25" ht="11.25" customHeight="1">
      <c r="A1173" s="687">
        <v>3</v>
      </c>
      <c r="B1173" s="688">
        <v>2015</v>
      </c>
      <c r="C1173" s="649" t="s">
        <v>164</v>
      </c>
      <c r="D1173" s="689" t="s">
        <v>189</v>
      </c>
      <c r="E1173" s="649" t="s">
        <v>3323</v>
      </c>
      <c r="F1173" s="689">
        <v>42064</v>
      </c>
      <c r="G1173" s="690" t="s">
        <v>3660</v>
      </c>
      <c r="H1173" s="691">
        <v>7</v>
      </c>
      <c r="I1173" s="649" t="s">
        <v>1442</v>
      </c>
      <c r="M1173" s="85"/>
      <c r="N1173" s="372"/>
      <c r="O1173" s="372"/>
      <c r="P1173" s="372"/>
      <c r="Q1173" s="372"/>
      <c r="R1173" s="372"/>
      <c r="S1173" s="353"/>
      <c r="T1173" s="353"/>
      <c r="U1173" s="353"/>
      <c r="V1173" s="353"/>
      <c r="W1173" s="353"/>
      <c r="X1173" s="353"/>
      <c r="Y1173" s="353"/>
    </row>
    <row r="1174" spans="1:25" ht="11.25" customHeight="1">
      <c r="A1174" s="688">
        <v>6</v>
      </c>
      <c r="B1174" s="688">
        <v>2015</v>
      </c>
      <c r="C1174" s="649" t="s">
        <v>164</v>
      </c>
      <c r="D1174" s="649" t="s">
        <v>189</v>
      </c>
      <c r="E1174" s="649" t="s">
        <v>3357</v>
      </c>
      <c r="F1174" s="689">
        <v>42169</v>
      </c>
      <c r="G1174" s="690" t="s">
        <v>3661</v>
      </c>
      <c r="H1174" s="691">
        <v>10</v>
      </c>
      <c r="I1174" s="649" t="s">
        <v>2248</v>
      </c>
      <c r="M1174" s="85"/>
      <c r="N1174" s="372"/>
      <c r="O1174" s="372"/>
      <c r="P1174" s="372"/>
      <c r="Q1174" s="372"/>
      <c r="R1174" s="372"/>
      <c r="S1174" s="353"/>
      <c r="T1174" s="353"/>
      <c r="U1174" s="353"/>
      <c r="V1174" s="353"/>
      <c r="W1174" s="353"/>
      <c r="X1174" s="353"/>
      <c r="Y1174" s="353"/>
    </row>
    <row r="1175" spans="1:25" ht="11.25" customHeight="1">
      <c r="A1175" s="688">
        <v>6</v>
      </c>
      <c r="B1175" s="688">
        <v>2015</v>
      </c>
      <c r="C1175" s="649" t="s">
        <v>164</v>
      </c>
      <c r="D1175" s="649" t="s">
        <v>189</v>
      </c>
      <c r="E1175" s="649" t="s">
        <v>3359</v>
      </c>
      <c r="F1175" s="689">
        <v>42176</v>
      </c>
      <c r="G1175" s="690" t="s">
        <v>3662</v>
      </c>
      <c r="H1175" s="691">
        <v>5</v>
      </c>
      <c r="I1175" s="784" t="s">
        <v>3663</v>
      </c>
      <c r="M1175" s="85"/>
      <c r="N1175" s="372"/>
      <c r="O1175" s="372"/>
      <c r="P1175" s="372"/>
      <c r="Q1175" s="372"/>
      <c r="R1175" s="372"/>
      <c r="S1175" s="115"/>
      <c r="T1175" s="115"/>
      <c r="U1175" s="115"/>
      <c r="V1175" s="115"/>
      <c r="W1175" s="115"/>
      <c r="X1175" s="115"/>
      <c r="Y1175" s="115"/>
    </row>
    <row r="1176" spans="1:25" ht="11.25" customHeight="1">
      <c r="A1176" s="688">
        <v>10</v>
      </c>
      <c r="B1176" s="687">
        <v>2015</v>
      </c>
      <c r="C1176" s="649" t="s">
        <v>164</v>
      </c>
      <c r="D1176" s="649" t="s">
        <v>189</v>
      </c>
      <c r="E1176" s="689" t="s">
        <v>3362</v>
      </c>
      <c r="F1176" s="689">
        <v>42288</v>
      </c>
      <c r="G1176" s="690" t="s">
        <v>3664</v>
      </c>
      <c r="H1176" s="691">
        <v>7</v>
      </c>
      <c r="I1176" s="353" t="s">
        <v>2999</v>
      </c>
      <c r="M1176" s="268"/>
      <c r="N1176" s="372"/>
      <c r="O1176" s="372"/>
      <c r="P1176" s="372"/>
    </row>
    <row r="1177" spans="1:25" ht="11.25" customHeight="1">
      <c r="A1177" s="688"/>
      <c r="B1177" s="687">
        <v>2015</v>
      </c>
      <c r="C1177" s="649"/>
      <c r="D1177" s="649"/>
      <c r="E1177" s="689"/>
      <c r="F1177" s="689"/>
      <c r="G1177" s="690"/>
      <c r="H1177" s="691">
        <f>SUM(H1173:H1176)</f>
        <v>29</v>
      </c>
      <c r="I1177" s="353"/>
      <c r="M1177" s="268"/>
      <c r="N1177" s="372"/>
      <c r="O1177" s="372"/>
      <c r="P1177" s="372"/>
    </row>
    <row r="1178" spans="1:25" ht="11.25" customHeight="1">
      <c r="A1178" s="341">
        <v>3</v>
      </c>
      <c r="B1178" s="341">
        <v>2016</v>
      </c>
      <c r="C1178" s="269" t="s">
        <v>164</v>
      </c>
      <c r="D1178" s="269" t="s">
        <v>189</v>
      </c>
      <c r="E1178" s="269" t="s">
        <v>3323</v>
      </c>
      <c r="F1178" s="576">
        <v>42435</v>
      </c>
      <c r="G1178" s="266" t="s">
        <v>1439</v>
      </c>
      <c r="H1178" s="277">
        <v>7</v>
      </c>
      <c r="I1178" s="372" t="s">
        <v>2590</v>
      </c>
      <c r="J1178" s="372"/>
      <c r="L1178" s="372"/>
      <c r="M1178" s="268"/>
      <c r="N1178" s="410"/>
      <c r="O1178" s="372"/>
      <c r="P1178" s="372"/>
    </row>
    <row r="1179" spans="1:25" ht="11.25" customHeight="1">
      <c r="A1179" s="341"/>
      <c r="B1179" s="341">
        <v>2016</v>
      </c>
      <c r="C1179" s="269"/>
      <c r="D1179" s="269"/>
      <c r="E1179" s="269"/>
      <c r="F1179" s="576"/>
      <c r="G1179" s="266"/>
      <c r="H1179" s="277">
        <f>SUM(H1178)</f>
        <v>7</v>
      </c>
      <c r="I1179" s="372"/>
      <c r="J1179" s="372"/>
      <c r="L1179" s="372"/>
      <c r="M1179" s="268"/>
      <c r="N1179" s="410"/>
      <c r="O1179" s="372"/>
      <c r="P1179" s="372"/>
    </row>
    <row r="1180" spans="1:25" ht="11.25" customHeight="1">
      <c r="A1180" s="199">
        <v>3</v>
      </c>
      <c r="B1180" s="565">
        <v>2017</v>
      </c>
      <c r="C1180" s="152" t="s">
        <v>164</v>
      </c>
      <c r="D1180" s="152" t="s">
        <v>189</v>
      </c>
      <c r="E1180" s="566" t="s">
        <v>3323</v>
      </c>
      <c r="F1180" s="567">
        <v>42799</v>
      </c>
      <c r="G1180" s="568" t="s">
        <v>2589</v>
      </c>
      <c r="H1180" s="199">
        <v>7</v>
      </c>
      <c r="I1180" s="340" t="s">
        <v>2590</v>
      </c>
      <c r="J1180" s="340"/>
      <c r="K1180" s="340"/>
      <c r="L1180" s="340"/>
      <c r="M1180" s="118"/>
      <c r="N1180" s="410"/>
      <c r="O1180" s="372"/>
      <c r="P1180" s="372"/>
    </row>
    <row r="1181" spans="1:25" ht="11.25" customHeight="1">
      <c r="A1181" s="199"/>
      <c r="B1181" s="565">
        <v>2017</v>
      </c>
      <c r="C1181" s="152"/>
      <c r="D1181" s="152"/>
      <c r="E1181" s="566"/>
      <c r="F1181" s="567"/>
      <c r="G1181" s="568"/>
      <c r="H1181" s="199">
        <f>SUM(H1180)</f>
        <v>7</v>
      </c>
      <c r="I1181" s="340"/>
      <c r="J1181" s="340"/>
      <c r="K1181" s="340"/>
      <c r="L1181" s="340"/>
      <c r="M1181" s="118"/>
      <c r="N1181" s="410"/>
      <c r="O1181" s="372"/>
      <c r="P1181" s="372"/>
    </row>
    <row r="1182" spans="1:25" ht="11.25" customHeight="1">
      <c r="B1182" s="84" t="s">
        <v>46</v>
      </c>
      <c r="D1182" s="88" t="s">
        <v>1443</v>
      </c>
      <c r="E1182" s="574"/>
      <c r="G1182" s="575"/>
      <c r="H1182" s="133">
        <f>H1177+H1181</f>
        <v>36</v>
      </c>
      <c r="I1182" s="90"/>
      <c r="M1182" s="85"/>
    </row>
    <row r="1183" spans="1:25" ht="11.25" customHeight="1">
      <c r="A1183" s="341">
        <v>5</v>
      </c>
      <c r="B1183" s="613">
        <v>2016</v>
      </c>
      <c r="C1183" s="269" t="s">
        <v>129</v>
      </c>
      <c r="D1183" s="269" t="s">
        <v>159</v>
      </c>
      <c r="E1183" s="576" t="s">
        <v>55</v>
      </c>
      <c r="F1183" s="576">
        <v>42518</v>
      </c>
      <c r="G1183" s="266" t="s">
        <v>3273</v>
      </c>
      <c r="H1183" s="277">
        <v>5</v>
      </c>
      <c r="I1183" s="269" t="s">
        <v>236</v>
      </c>
      <c r="J1183" s="372"/>
      <c r="K1183" s="90" t="s">
        <v>2978</v>
      </c>
      <c r="L1183" s="372"/>
      <c r="M1183" s="268"/>
      <c r="N1183" s="410"/>
      <c r="O1183" s="372"/>
      <c r="P1183" s="372"/>
    </row>
    <row r="1184" spans="1:25" ht="11.25" customHeight="1">
      <c r="A1184" s="341">
        <v>9</v>
      </c>
      <c r="B1184" s="613">
        <v>2016</v>
      </c>
      <c r="C1184" s="269" t="s">
        <v>129</v>
      </c>
      <c r="D1184" s="269" t="s">
        <v>159</v>
      </c>
      <c r="E1184" s="576" t="s">
        <v>461</v>
      </c>
      <c r="F1184" s="576">
        <v>42638</v>
      </c>
      <c r="G1184" s="266" t="s">
        <v>3274</v>
      </c>
      <c r="H1184" s="277">
        <v>5</v>
      </c>
      <c r="I1184" s="269" t="s">
        <v>295</v>
      </c>
      <c r="J1184" s="372"/>
      <c r="L1184" s="372"/>
      <c r="M1184" s="268"/>
      <c r="N1184" s="472"/>
      <c r="O1184" s="410"/>
      <c r="P1184" s="410"/>
    </row>
    <row r="1185" spans="1:25" ht="11.25" customHeight="1">
      <c r="A1185" s="341">
        <v>11</v>
      </c>
      <c r="B1185" s="613">
        <v>2016</v>
      </c>
      <c r="C1185" s="269" t="s">
        <v>129</v>
      </c>
      <c r="D1185" s="269" t="s">
        <v>159</v>
      </c>
      <c r="E1185" s="576" t="s">
        <v>500</v>
      </c>
      <c r="F1185" s="576">
        <v>42686</v>
      </c>
      <c r="G1185" s="266" t="s">
        <v>3275</v>
      </c>
      <c r="H1185" s="277">
        <v>5</v>
      </c>
      <c r="I1185" s="269" t="s">
        <v>295</v>
      </c>
      <c r="J1185" s="372"/>
      <c r="L1185" s="372"/>
      <c r="M1185" s="472"/>
      <c r="N1185" s="472"/>
      <c r="O1185" s="410"/>
      <c r="P1185" s="410"/>
    </row>
    <row r="1186" spans="1:25" ht="11.25" customHeight="1">
      <c r="A1186" s="341"/>
      <c r="B1186" s="613">
        <v>2016</v>
      </c>
      <c r="C1186" s="269"/>
      <c r="D1186" s="269"/>
      <c r="E1186" s="576"/>
      <c r="F1186" s="576"/>
      <c r="G1186" s="266"/>
      <c r="H1186" s="277">
        <f>SUM(H1183:H1185)</f>
        <v>15</v>
      </c>
      <c r="I1186" s="269"/>
      <c r="J1186" s="372"/>
      <c r="L1186" s="372"/>
      <c r="M1186" s="472"/>
      <c r="N1186" s="472"/>
      <c r="O1186" s="410"/>
      <c r="P1186" s="410"/>
    </row>
    <row r="1187" spans="1:25" ht="11.25" customHeight="1">
      <c r="A1187" s="199">
        <v>3</v>
      </c>
      <c r="B1187" s="565">
        <v>2017</v>
      </c>
      <c r="C1187" s="152" t="s">
        <v>129</v>
      </c>
      <c r="D1187" s="152" t="s">
        <v>159</v>
      </c>
      <c r="E1187" s="567" t="s">
        <v>68</v>
      </c>
      <c r="F1187" s="567">
        <v>42812</v>
      </c>
      <c r="G1187" s="116" t="s">
        <v>2595</v>
      </c>
      <c r="H1187" s="469">
        <v>5</v>
      </c>
      <c r="I1187" s="152" t="s">
        <v>305</v>
      </c>
      <c r="J1187" s="340"/>
      <c r="K1187" s="340"/>
      <c r="L1187" s="340"/>
      <c r="M1187" s="340"/>
      <c r="N1187" s="340"/>
      <c r="O1187" s="410"/>
      <c r="P1187" s="410"/>
    </row>
    <row r="1188" spans="1:25" ht="11.25" customHeight="1">
      <c r="A1188" s="199"/>
      <c r="B1188" s="565">
        <v>2017</v>
      </c>
      <c r="C1188" s="152"/>
      <c r="D1188" s="152"/>
      <c r="E1188" s="567"/>
      <c r="F1188" s="567"/>
      <c r="G1188" s="116"/>
      <c r="H1188" s="469">
        <f>SUM(H1187)</f>
        <v>5</v>
      </c>
      <c r="I1188" s="152"/>
      <c r="J1188" s="340"/>
      <c r="K1188" s="340"/>
      <c r="L1188" s="340"/>
      <c r="M1188" s="340"/>
      <c r="N1188" s="340"/>
      <c r="O1188" s="410"/>
      <c r="P1188" s="410"/>
    </row>
    <row r="1189" spans="1:25" ht="11.25" customHeight="1">
      <c r="B1189" s="84" t="s">
        <v>46</v>
      </c>
      <c r="D1189" s="88" t="s">
        <v>1449</v>
      </c>
      <c r="E1189" s="86"/>
      <c r="G1189" s="73"/>
      <c r="H1189" s="87">
        <f>H1186+H1188</f>
        <v>20</v>
      </c>
      <c r="M1189" s="90"/>
    </row>
    <row r="1190" spans="1:25" ht="11.25" customHeight="1">
      <c r="A1190" s="341">
        <v>3</v>
      </c>
      <c r="B1190" s="613">
        <v>2016</v>
      </c>
      <c r="C1190" s="269" t="s">
        <v>164</v>
      </c>
      <c r="D1190" s="269" t="s">
        <v>1602</v>
      </c>
      <c r="E1190" s="576" t="s">
        <v>3323</v>
      </c>
      <c r="F1190" s="576">
        <v>42435</v>
      </c>
      <c r="G1190" s="266" t="s">
        <v>3276</v>
      </c>
      <c r="H1190" s="277">
        <v>3</v>
      </c>
      <c r="I1190" s="372" t="s">
        <v>2333</v>
      </c>
      <c r="J1190" s="372"/>
      <c r="L1190" s="372"/>
      <c r="M1190" s="268"/>
      <c r="N1190" s="372"/>
      <c r="O1190" s="472"/>
      <c r="P1190" s="472"/>
    </row>
    <row r="1191" spans="1:25" ht="11.25" customHeight="1">
      <c r="A1191" s="341">
        <v>3</v>
      </c>
      <c r="B1191" s="341">
        <v>2016</v>
      </c>
      <c r="C1191" s="269" t="s">
        <v>164</v>
      </c>
      <c r="D1191" s="269" t="s">
        <v>1602</v>
      </c>
      <c r="E1191" s="269" t="s">
        <v>3323</v>
      </c>
      <c r="F1191" s="576">
        <v>42435</v>
      </c>
      <c r="G1191" s="266" t="s">
        <v>3277</v>
      </c>
      <c r="H1191" s="277">
        <v>10</v>
      </c>
      <c r="I1191" s="372" t="s">
        <v>1686</v>
      </c>
      <c r="J1191" s="372"/>
      <c r="L1191" s="372"/>
      <c r="M1191" s="268"/>
      <c r="N1191" s="372"/>
      <c r="O1191" s="472"/>
      <c r="P1191" s="472"/>
    </row>
    <row r="1192" spans="1:25" ht="11.25" customHeight="1">
      <c r="A1192" s="341">
        <v>10</v>
      </c>
      <c r="B1192" s="613">
        <v>2016</v>
      </c>
      <c r="C1192" s="269" t="s">
        <v>164</v>
      </c>
      <c r="D1192" s="269" t="s">
        <v>1602</v>
      </c>
      <c r="E1192" s="576" t="s">
        <v>3362</v>
      </c>
      <c r="F1192" s="576">
        <v>42652</v>
      </c>
      <c r="G1192" s="614" t="s">
        <v>3278</v>
      </c>
      <c r="H1192" s="341">
        <v>3</v>
      </c>
      <c r="I1192" s="372" t="s">
        <v>2218</v>
      </c>
      <c r="J1192" s="372"/>
      <c r="L1192" s="372"/>
      <c r="M1192" s="268"/>
      <c r="N1192" s="372"/>
      <c r="O1192" s="372"/>
      <c r="P1192" s="372"/>
      <c r="Q1192" s="353"/>
      <c r="R1192" s="353"/>
      <c r="S1192" s="353"/>
      <c r="T1192" s="353"/>
      <c r="U1192" s="353"/>
      <c r="V1192" s="353"/>
      <c r="W1192" s="353"/>
      <c r="X1192" s="353"/>
      <c r="Y1192" s="353"/>
    </row>
    <row r="1193" spans="1:25" ht="11.25" customHeight="1">
      <c r="A1193" s="341">
        <v>10</v>
      </c>
      <c r="B1193" s="613">
        <v>2016</v>
      </c>
      <c r="C1193" s="269" t="s">
        <v>164</v>
      </c>
      <c r="D1193" s="269" t="s">
        <v>1602</v>
      </c>
      <c r="E1193" s="576" t="s">
        <v>3362</v>
      </c>
      <c r="F1193" s="576">
        <v>42652</v>
      </c>
      <c r="G1193" s="614" t="s">
        <v>3279</v>
      </c>
      <c r="H1193" s="341">
        <v>10</v>
      </c>
      <c r="I1193" s="372" t="s">
        <v>2426</v>
      </c>
      <c r="J1193" s="372"/>
      <c r="L1193" s="372"/>
      <c r="M1193" s="268"/>
      <c r="N1193" s="372"/>
      <c r="O1193" s="372"/>
      <c r="P1193" s="372"/>
      <c r="Q1193" s="353"/>
      <c r="R1193" s="353"/>
      <c r="S1193" s="353"/>
      <c r="T1193" s="353"/>
      <c r="U1193" s="353"/>
      <c r="V1193" s="353"/>
      <c r="W1193" s="353"/>
      <c r="X1193" s="353"/>
      <c r="Y1193" s="353"/>
    </row>
    <row r="1194" spans="1:25" ht="11.25" customHeight="1">
      <c r="A1194" s="341">
        <v>10</v>
      </c>
      <c r="B1194" s="613">
        <v>2016</v>
      </c>
      <c r="C1194" s="269" t="s">
        <v>164</v>
      </c>
      <c r="D1194" s="269" t="s">
        <v>1602</v>
      </c>
      <c r="E1194" s="576" t="s">
        <v>3362</v>
      </c>
      <c r="F1194" s="576">
        <v>42652</v>
      </c>
      <c r="G1194" s="614" t="s">
        <v>3280</v>
      </c>
      <c r="H1194" s="341">
        <v>7</v>
      </c>
      <c r="I1194" s="372" t="s">
        <v>3281</v>
      </c>
      <c r="J1194" s="372"/>
      <c r="L1194" s="372"/>
      <c r="M1194" s="268"/>
      <c r="O1194" s="372"/>
      <c r="P1194" s="372"/>
      <c r="Q1194" s="340"/>
      <c r="R1194" s="340"/>
      <c r="S1194" s="340"/>
      <c r="T1194" s="340"/>
      <c r="U1194" s="340"/>
      <c r="V1194" s="340"/>
      <c r="W1194" s="340"/>
      <c r="X1194" s="340"/>
      <c r="Y1194" s="340"/>
    </row>
    <row r="1195" spans="1:25" ht="11.25" customHeight="1">
      <c r="A1195" s="341">
        <v>10</v>
      </c>
      <c r="B1195" s="613">
        <v>2016</v>
      </c>
      <c r="C1195" s="269" t="s">
        <v>164</v>
      </c>
      <c r="D1195" s="269" t="s">
        <v>1602</v>
      </c>
      <c r="E1195" s="576" t="s">
        <v>3362</v>
      </c>
      <c r="F1195" s="576">
        <v>42652</v>
      </c>
      <c r="G1195" s="614" t="s">
        <v>3282</v>
      </c>
      <c r="H1195" s="341">
        <v>3</v>
      </c>
      <c r="I1195" s="372" t="s">
        <v>3283</v>
      </c>
      <c r="J1195" s="372"/>
      <c r="L1195" s="372"/>
      <c r="M1195" s="268"/>
      <c r="O1195" s="372"/>
      <c r="P1195" s="372"/>
      <c r="Q1195" s="340"/>
      <c r="R1195" s="340"/>
      <c r="S1195" s="340"/>
      <c r="T1195" s="340"/>
      <c r="U1195" s="340"/>
      <c r="V1195" s="340"/>
      <c r="W1195" s="340"/>
      <c r="X1195" s="340"/>
      <c r="Y1195" s="340"/>
    </row>
    <row r="1196" spans="1:25" ht="11.25" customHeight="1">
      <c r="A1196" s="341"/>
      <c r="B1196" s="613">
        <v>2016</v>
      </c>
      <c r="C1196" s="269"/>
      <c r="D1196" s="269"/>
      <c r="E1196" s="576"/>
      <c r="F1196" s="576"/>
      <c r="G1196" s="614"/>
      <c r="H1196" s="341">
        <f>SUM(H1190:H1195)</f>
        <v>36</v>
      </c>
      <c r="I1196" s="372"/>
      <c r="J1196" s="372"/>
      <c r="L1196" s="372"/>
      <c r="M1196" s="268"/>
      <c r="O1196" s="372"/>
      <c r="P1196" s="372"/>
      <c r="Q1196" s="340"/>
      <c r="R1196" s="340"/>
      <c r="S1196" s="340"/>
      <c r="T1196" s="340"/>
      <c r="U1196" s="340"/>
      <c r="V1196" s="340"/>
      <c r="W1196" s="340"/>
      <c r="X1196" s="340"/>
      <c r="Y1196" s="340"/>
    </row>
    <row r="1197" spans="1:25" ht="11.25" customHeight="1">
      <c r="A1197" s="199">
        <v>3</v>
      </c>
      <c r="B1197" s="565">
        <v>2017</v>
      </c>
      <c r="C1197" s="152" t="s">
        <v>164</v>
      </c>
      <c r="D1197" s="152" t="s">
        <v>1602</v>
      </c>
      <c r="E1197" s="566" t="s">
        <v>3323</v>
      </c>
      <c r="F1197" s="567">
        <v>42799</v>
      </c>
      <c r="G1197" s="568" t="s">
        <v>3284</v>
      </c>
      <c r="H1197" s="199">
        <v>10</v>
      </c>
      <c r="I1197" s="340" t="s">
        <v>2787</v>
      </c>
      <c r="J1197" s="340"/>
      <c r="K1197" s="340"/>
      <c r="L1197" s="340"/>
      <c r="M1197" s="118"/>
    </row>
    <row r="1198" spans="1:25" ht="11.25" customHeight="1">
      <c r="A1198" s="565">
        <v>5</v>
      </c>
      <c r="B1198" s="199">
        <v>2017</v>
      </c>
      <c r="C1198" s="152" t="s">
        <v>164</v>
      </c>
      <c r="D1198" s="583" t="s">
        <v>1602</v>
      </c>
      <c r="E1198" s="116" t="s">
        <v>3357</v>
      </c>
      <c r="F1198" s="567">
        <v>42876</v>
      </c>
      <c r="G1198" s="152" t="s">
        <v>3285</v>
      </c>
      <c r="H1198" s="199">
        <v>7</v>
      </c>
      <c r="I1198" s="340" t="s">
        <v>3286</v>
      </c>
      <c r="J1198" s="340"/>
      <c r="M1198" s="118"/>
      <c r="N1198" s="472"/>
      <c r="Q1198" s="115"/>
      <c r="R1198" s="115"/>
      <c r="S1198" s="115"/>
      <c r="T1198" s="115"/>
      <c r="U1198" s="115"/>
      <c r="V1198" s="115"/>
      <c r="W1198" s="115"/>
      <c r="X1198" s="115"/>
      <c r="Y1198" s="115"/>
    </row>
    <row r="1199" spans="1:25" ht="11.25" customHeight="1">
      <c r="A1199" s="199">
        <v>9</v>
      </c>
      <c r="B1199" s="199">
        <v>2017</v>
      </c>
      <c r="C1199" s="152" t="s">
        <v>164</v>
      </c>
      <c r="D1199" s="583" t="s">
        <v>1602</v>
      </c>
      <c r="E1199" s="116" t="s">
        <v>3362</v>
      </c>
      <c r="F1199" s="567">
        <v>42988</v>
      </c>
      <c r="G1199" s="152" t="s">
        <v>3287</v>
      </c>
      <c r="H1199" s="199">
        <v>3</v>
      </c>
      <c r="I1199" s="340" t="s">
        <v>2784</v>
      </c>
      <c r="J1199" s="340"/>
      <c r="M1199" s="783"/>
      <c r="O1199" s="472"/>
      <c r="P1199" s="472"/>
    </row>
    <row r="1200" spans="1:25" ht="11.25" customHeight="1">
      <c r="A1200" s="199">
        <v>9</v>
      </c>
      <c r="B1200" s="199">
        <v>2017</v>
      </c>
      <c r="C1200" s="152" t="s">
        <v>164</v>
      </c>
      <c r="D1200" s="583" t="s">
        <v>1602</v>
      </c>
      <c r="E1200" s="116" t="s">
        <v>3362</v>
      </c>
      <c r="F1200" s="567">
        <v>42988</v>
      </c>
      <c r="G1200" s="152" t="s">
        <v>3288</v>
      </c>
      <c r="H1200" s="199">
        <v>3</v>
      </c>
      <c r="I1200" s="340" t="s">
        <v>3188</v>
      </c>
      <c r="J1200" s="340"/>
      <c r="M1200" s="783"/>
      <c r="O1200" s="340"/>
      <c r="P1200" s="340"/>
      <c r="Q1200" s="340"/>
      <c r="R1200" s="340"/>
      <c r="S1200" s="340"/>
      <c r="T1200" s="340"/>
      <c r="U1200" s="340"/>
      <c r="V1200" s="340"/>
      <c r="W1200" s="340"/>
      <c r="X1200" s="340"/>
      <c r="Y1200" s="340"/>
    </row>
    <row r="1201" spans="1:25" ht="11.25" customHeight="1">
      <c r="A1201" s="199"/>
      <c r="B1201" s="199">
        <v>2017</v>
      </c>
      <c r="C1201" s="152"/>
      <c r="D1201" s="583"/>
      <c r="E1201" s="116"/>
      <c r="F1201" s="567"/>
      <c r="G1201" s="152"/>
      <c r="H1201" s="199">
        <f>SUM(H1197:H1200)</f>
        <v>23</v>
      </c>
      <c r="I1201" s="340"/>
      <c r="J1201" s="340"/>
      <c r="M1201" s="783"/>
      <c r="O1201" s="340"/>
      <c r="P1201" s="340"/>
      <c r="Q1201" s="340"/>
      <c r="R1201" s="340"/>
      <c r="S1201" s="340"/>
      <c r="T1201" s="340"/>
      <c r="U1201" s="340"/>
      <c r="V1201" s="340"/>
      <c r="W1201" s="340"/>
      <c r="X1201" s="340"/>
      <c r="Y1201" s="340"/>
    </row>
    <row r="1202" spans="1:25" ht="11.25" customHeight="1">
      <c r="B1202" s="133" t="s">
        <v>46</v>
      </c>
      <c r="D1202" s="586" t="s">
        <v>1450</v>
      </c>
      <c r="E1202" s="73"/>
      <c r="G1202" s="88"/>
      <c r="H1202" s="133">
        <f>H1196+H1201</f>
        <v>59</v>
      </c>
      <c r="I1202" s="90"/>
      <c r="M1202" s="85"/>
    </row>
    <row r="1203" spans="1:25" ht="11.25" customHeight="1">
      <c r="A1203" s="688">
        <v>2</v>
      </c>
      <c r="B1203" s="687">
        <v>2015</v>
      </c>
      <c r="C1203" s="649" t="s">
        <v>129</v>
      </c>
      <c r="D1203" s="649" t="s">
        <v>3351</v>
      </c>
      <c r="E1203" s="689" t="s">
        <v>58</v>
      </c>
      <c r="F1203" s="689">
        <v>42050</v>
      </c>
      <c r="G1203" s="690" t="s">
        <v>3665</v>
      </c>
      <c r="H1203" s="691">
        <v>5</v>
      </c>
      <c r="I1203" s="649" t="s">
        <v>304</v>
      </c>
      <c r="M1203" s="472"/>
      <c r="Q1203" s="353"/>
      <c r="R1203" s="353"/>
      <c r="S1203" s="188"/>
      <c r="T1203" s="188"/>
      <c r="U1203" s="188"/>
      <c r="V1203" s="188"/>
      <c r="W1203" s="188"/>
      <c r="X1203" s="188"/>
      <c r="Y1203" s="188"/>
    </row>
    <row r="1204" spans="1:25" ht="11.25" customHeight="1">
      <c r="A1204" s="687">
        <v>3</v>
      </c>
      <c r="B1204" s="688">
        <v>2015</v>
      </c>
      <c r="C1204" s="649" t="s">
        <v>129</v>
      </c>
      <c r="D1204" s="689" t="s">
        <v>3351</v>
      </c>
      <c r="E1204" s="649" t="s">
        <v>3323</v>
      </c>
      <c r="F1204" s="689">
        <v>42064</v>
      </c>
      <c r="G1204" s="690" t="s">
        <v>3666</v>
      </c>
      <c r="H1204" s="691">
        <v>3</v>
      </c>
      <c r="I1204" s="649" t="s">
        <v>2823</v>
      </c>
      <c r="M1204" s="85"/>
      <c r="Q1204" s="353"/>
      <c r="R1204" s="353"/>
    </row>
    <row r="1205" spans="1:25" ht="11.25" customHeight="1">
      <c r="A1205" s="687"/>
      <c r="B1205" s="688">
        <v>2015</v>
      </c>
      <c r="C1205" s="649"/>
      <c r="D1205" s="689"/>
      <c r="E1205" s="649"/>
      <c r="F1205" s="689"/>
      <c r="G1205" s="690"/>
      <c r="H1205" s="691">
        <f>SUM(H1203:H1204)</f>
        <v>8</v>
      </c>
      <c r="I1205" s="649"/>
      <c r="M1205" s="85"/>
      <c r="Q1205" s="353"/>
      <c r="R1205" s="353"/>
    </row>
    <row r="1206" spans="1:25" ht="11.25" customHeight="1">
      <c r="A1206" s="84"/>
      <c r="B1206" s="133" t="s">
        <v>46</v>
      </c>
      <c r="D1206" s="86" t="s">
        <v>3667</v>
      </c>
      <c r="G1206" s="73"/>
      <c r="H1206" s="87">
        <f>H1205</f>
        <v>8</v>
      </c>
      <c r="M1206" s="85"/>
    </row>
    <row r="1207" spans="1:25" ht="11.25" customHeight="1">
      <c r="A1207" s="341">
        <v>3</v>
      </c>
      <c r="B1207" s="613">
        <v>2016</v>
      </c>
      <c r="C1207" s="269" t="s">
        <v>129</v>
      </c>
      <c r="D1207" s="269" t="s">
        <v>1641</v>
      </c>
      <c r="E1207" s="576" t="s">
        <v>433</v>
      </c>
      <c r="F1207" s="576">
        <v>42449</v>
      </c>
      <c r="G1207" s="266" t="s">
        <v>3291</v>
      </c>
      <c r="H1207" s="277">
        <v>5</v>
      </c>
      <c r="I1207" s="269" t="s">
        <v>305</v>
      </c>
      <c r="M1207" s="118"/>
      <c r="Q1207" s="472"/>
      <c r="R1207" s="472"/>
      <c r="S1207" s="472"/>
      <c r="T1207" s="472"/>
      <c r="U1207" s="472"/>
      <c r="V1207" s="472"/>
      <c r="W1207" s="472"/>
      <c r="X1207" s="472"/>
      <c r="Y1207" s="472"/>
    </row>
    <row r="1208" spans="1:25" ht="11.25" customHeight="1">
      <c r="A1208" s="341"/>
      <c r="B1208" s="613">
        <v>2016</v>
      </c>
      <c r="C1208" s="269"/>
      <c r="D1208" s="269"/>
      <c r="E1208" s="576"/>
      <c r="F1208" s="576"/>
      <c r="G1208" s="266"/>
      <c r="H1208" s="277">
        <f>SUM(H1207)</f>
        <v>5</v>
      </c>
      <c r="I1208" s="269"/>
      <c r="M1208" s="118"/>
      <c r="Q1208" s="472"/>
      <c r="R1208" s="472"/>
      <c r="S1208" s="472"/>
      <c r="T1208" s="472"/>
      <c r="U1208" s="472"/>
      <c r="V1208" s="472"/>
      <c r="W1208" s="472"/>
      <c r="X1208" s="472"/>
      <c r="Y1208" s="472"/>
    </row>
    <row r="1209" spans="1:25" ht="11.25" customHeight="1">
      <c r="B1209" s="84" t="s">
        <v>46</v>
      </c>
      <c r="D1209" s="88" t="s">
        <v>3292</v>
      </c>
      <c r="E1209" s="86"/>
      <c r="G1209" s="73"/>
      <c r="H1209" s="87">
        <f>H1208</f>
        <v>5</v>
      </c>
      <c r="M1209" s="85"/>
    </row>
    <row r="1210" spans="1:25" ht="11.25" customHeight="1">
      <c r="A1210" s="688">
        <v>3</v>
      </c>
      <c r="B1210" s="687">
        <v>2015</v>
      </c>
      <c r="C1210" s="649" t="s">
        <v>164</v>
      </c>
      <c r="D1210" s="649" t="s">
        <v>3352</v>
      </c>
      <c r="E1210" s="689" t="s">
        <v>433</v>
      </c>
      <c r="F1210" s="689">
        <v>42085</v>
      </c>
      <c r="G1210" s="690" t="s">
        <v>3668</v>
      </c>
      <c r="H1210" s="691">
        <v>5</v>
      </c>
      <c r="I1210" s="649" t="s">
        <v>342</v>
      </c>
      <c r="K1210" s="90" t="s">
        <v>2978</v>
      </c>
      <c r="M1210" s="472"/>
    </row>
    <row r="1211" spans="1:25" ht="11.25" customHeight="1">
      <c r="A1211" s="688"/>
      <c r="B1211" s="687">
        <v>2015</v>
      </c>
      <c r="C1211" s="649"/>
      <c r="D1211" s="649"/>
      <c r="E1211" s="689"/>
      <c r="F1211" s="689"/>
      <c r="G1211" s="690"/>
      <c r="H1211" s="691">
        <v>5</v>
      </c>
      <c r="I1211" s="649"/>
      <c r="M1211" s="472"/>
    </row>
    <row r="1212" spans="1:25" ht="11.25" customHeight="1">
      <c r="B1212" s="84" t="s">
        <v>46</v>
      </c>
      <c r="D1212" s="88" t="s">
        <v>3669</v>
      </c>
      <c r="E1212" s="86"/>
      <c r="G1212" s="73"/>
      <c r="H1212" s="87">
        <f>H1211</f>
        <v>5</v>
      </c>
      <c r="M1212" s="90"/>
    </row>
    <row r="1213" spans="1:25" ht="11.25" customHeight="1">
      <c r="A1213" s="199">
        <v>10</v>
      </c>
      <c r="B1213" s="565">
        <v>2017</v>
      </c>
      <c r="C1213" s="152" t="s">
        <v>129</v>
      </c>
      <c r="D1213" s="152" t="s">
        <v>143</v>
      </c>
      <c r="E1213" s="567" t="s">
        <v>819</v>
      </c>
      <c r="F1213" s="567">
        <v>43037</v>
      </c>
      <c r="G1213" s="116" t="s">
        <v>2601</v>
      </c>
      <c r="H1213" s="469">
        <v>5</v>
      </c>
      <c r="I1213" s="152" t="s">
        <v>295</v>
      </c>
      <c r="J1213" s="340"/>
      <c r="K1213" s="340"/>
      <c r="L1213" s="340"/>
      <c r="M1213" s="340"/>
      <c r="N1213" s="340"/>
      <c r="O1213" s="340"/>
      <c r="P1213" s="340"/>
      <c r="Q1213" s="340"/>
      <c r="R1213" s="340"/>
      <c r="S1213" s="340"/>
      <c r="T1213" s="340"/>
      <c r="U1213" s="340"/>
      <c r="V1213" s="340"/>
      <c r="W1213" s="340"/>
      <c r="X1213" s="340"/>
      <c r="Y1213" s="340"/>
    </row>
    <row r="1214" spans="1:25" ht="11.25" customHeight="1">
      <c r="A1214" s="199"/>
      <c r="B1214" s="565">
        <v>2017</v>
      </c>
      <c r="C1214" s="152"/>
      <c r="D1214" s="152"/>
      <c r="E1214" s="567"/>
      <c r="F1214" s="567"/>
      <c r="G1214" s="116"/>
      <c r="H1214" s="469">
        <f>H1213</f>
        <v>5</v>
      </c>
      <c r="I1214" s="152"/>
      <c r="J1214" s="340"/>
      <c r="K1214" s="340"/>
      <c r="L1214" s="340"/>
      <c r="M1214" s="340"/>
      <c r="N1214" s="340"/>
      <c r="O1214" s="340"/>
      <c r="P1214" s="340"/>
      <c r="Q1214" s="340"/>
      <c r="R1214" s="340"/>
      <c r="S1214" s="340"/>
      <c r="T1214" s="340"/>
      <c r="U1214" s="340"/>
      <c r="V1214" s="340"/>
      <c r="W1214" s="340"/>
      <c r="X1214" s="340"/>
      <c r="Y1214" s="340"/>
    </row>
    <row r="1215" spans="1:25" ht="11.25" customHeight="1">
      <c r="B1215" s="84" t="s">
        <v>46</v>
      </c>
      <c r="D1215" s="88" t="s">
        <v>1459</v>
      </c>
      <c r="E1215" s="86"/>
      <c r="G1215" s="73"/>
      <c r="H1215" s="87">
        <f>H1214</f>
        <v>5</v>
      </c>
      <c r="M1215" s="90"/>
    </row>
    <row r="1216" spans="1:25" ht="11.25" customHeight="1">
      <c r="A1216" s="199">
        <v>3</v>
      </c>
      <c r="B1216" s="565">
        <v>2017</v>
      </c>
      <c r="C1216" s="152" t="s">
        <v>129</v>
      </c>
      <c r="D1216" s="152" t="s">
        <v>161</v>
      </c>
      <c r="E1216" s="567" t="s">
        <v>433</v>
      </c>
      <c r="F1216" s="567">
        <v>42806</v>
      </c>
      <c r="G1216" s="116" t="s">
        <v>2604</v>
      </c>
      <c r="H1216" s="469">
        <v>5</v>
      </c>
      <c r="I1216" s="152" t="s">
        <v>305</v>
      </c>
      <c r="J1216" s="340"/>
      <c r="K1216" s="340"/>
      <c r="L1216" s="340"/>
      <c r="M1216" s="340"/>
    </row>
    <row r="1217" spans="1:25" ht="11.25" customHeight="1">
      <c r="A1217" s="199">
        <v>3</v>
      </c>
      <c r="B1217" s="565">
        <v>2017</v>
      </c>
      <c r="C1217" s="152" t="s">
        <v>129</v>
      </c>
      <c r="D1217" s="152" t="s">
        <v>161</v>
      </c>
      <c r="E1217" s="567" t="s">
        <v>66</v>
      </c>
      <c r="F1217" s="567">
        <v>42813</v>
      </c>
      <c r="G1217" s="116" t="s">
        <v>2604</v>
      </c>
      <c r="H1217" s="469">
        <v>5</v>
      </c>
      <c r="I1217" s="152" t="s">
        <v>305</v>
      </c>
      <c r="J1217" s="340"/>
      <c r="K1217" s="340"/>
      <c r="L1217" s="340"/>
      <c r="M1217" s="340"/>
      <c r="Q1217" s="115"/>
      <c r="R1217" s="115"/>
    </row>
    <row r="1218" spans="1:25" ht="11.25" customHeight="1">
      <c r="A1218" s="199"/>
      <c r="B1218" s="565">
        <v>2017</v>
      </c>
      <c r="C1218" s="152"/>
      <c r="D1218" s="152"/>
      <c r="E1218" s="567"/>
      <c r="F1218" s="567"/>
      <c r="G1218" s="116"/>
      <c r="H1218" s="469">
        <f>SUM(H1216:H1217)</f>
        <v>10</v>
      </c>
      <c r="I1218" s="152"/>
      <c r="J1218" s="340"/>
      <c r="K1218" s="340"/>
      <c r="L1218" s="340"/>
      <c r="M1218" s="340"/>
      <c r="Q1218" s="115"/>
      <c r="R1218" s="115"/>
    </row>
    <row r="1219" spans="1:25" ht="11.25" customHeight="1">
      <c r="B1219" s="84" t="s">
        <v>46</v>
      </c>
      <c r="D1219" s="88" t="s">
        <v>1464</v>
      </c>
      <c r="E1219" s="86"/>
      <c r="G1219" s="73"/>
      <c r="H1219" s="87">
        <f>H1218</f>
        <v>10</v>
      </c>
      <c r="M1219" s="90"/>
    </row>
    <row r="1220" spans="1:25" ht="11.25" customHeight="1">
      <c r="A1220" s="688">
        <v>10</v>
      </c>
      <c r="B1220" s="687">
        <v>2015</v>
      </c>
      <c r="C1220" s="649" t="s">
        <v>53</v>
      </c>
      <c r="D1220" s="649" t="s">
        <v>137</v>
      </c>
      <c r="E1220" s="689" t="s">
        <v>3362</v>
      </c>
      <c r="F1220" s="689">
        <v>42288</v>
      </c>
      <c r="G1220" s="690" t="s">
        <v>3670</v>
      </c>
      <c r="H1220" s="691">
        <v>10</v>
      </c>
      <c r="I1220" s="353" t="s">
        <v>3632</v>
      </c>
      <c r="K1220" s="782" t="s">
        <v>3385</v>
      </c>
      <c r="M1220" s="268"/>
      <c r="N1220" s="372"/>
      <c r="Q1220" s="188"/>
      <c r="R1220" s="188"/>
    </row>
    <row r="1221" spans="1:25" ht="11.25" customHeight="1">
      <c r="A1221" s="688">
        <v>10</v>
      </c>
      <c r="B1221" s="687">
        <v>2015</v>
      </c>
      <c r="C1221" s="649" t="s">
        <v>53</v>
      </c>
      <c r="D1221" s="649" t="s">
        <v>137</v>
      </c>
      <c r="E1221" s="689" t="s">
        <v>819</v>
      </c>
      <c r="F1221" s="689">
        <v>42302</v>
      </c>
      <c r="G1221" s="690" t="s">
        <v>3671</v>
      </c>
      <c r="H1221" s="691">
        <v>5</v>
      </c>
      <c r="I1221" s="353" t="s">
        <v>248</v>
      </c>
      <c r="M1221" s="85"/>
      <c r="N1221" s="340"/>
      <c r="S1221" s="353"/>
      <c r="T1221" s="353"/>
      <c r="U1221" s="353"/>
      <c r="V1221" s="353"/>
      <c r="W1221" s="353"/>
      <c r="X1221" s="353"/>
      <c r="Y1221" s="353"/>
    </row>
    <row r="1222" spans="1:25" ht="11.25" customHeight="1">
      <c r="A1222" s="688"/>
      <c r="B1222" s="687">
        <v>2015</v>
      </c>
      <c r="C1222" s="649"/>
      <c r="D1222" s="649"/>
      <c r="E1222" s="689"/>
      <c r="F1222" s="689"/>
      <c r="G1222" s="690"/>
      <c r="H1222" s="691">
        <f>SUM(H1220:H1221)</f>
        <v>15</v>
      </c>
      <c r="I1222" s="353"/>
      <c r="M1222" s="85"/>
      <c r="N1222" s="340"/>
      <c r="S1222" s="353"/>
      <c r="T1222" s="353"/>
      <c r="U1222" s="353"/>
      <c r="V1222" s="353"/>
      <c r="W1222" s="353"/>
      <c r="X1222" s="353"/>
      <c r="Y1222" s="353"/>
    </row>
    <row r="1223" spans="1:25" ht="11.25" customHeight="1">
      <c r="A1223" s="341">
        <v>10</v>
      </c>
      <c r="B1223" s="613">
        <v>2016</v>
      </c>
      <c r="C1223" s="269" t="s">
        <v>53</v>
      </c>
      <c r="D1223" s="269" t="s">
        <v>137</v>
      </c>
      <c r="E1223" s="576" t="s">
        <v>3362</v>
      </c>
      <c r="F1223" s="576">
        <v>42652</v>
      </c>
      <c r="G1223" s="614" t="s">
        <v>3672</v>
      </c>
      <c r="H1223" s="341">
        <v>10</v>
      </c>
      <c r="I1223" s="372" t="s">
        <v>2264</v>
      </c>
      <c r="J1223" s="372"/>
      <c r="L1223" s="372"/>
      <c r="M1223" s="268"/>
      <c r="N1223" s="340"/>
      <c r="O1223" s="353"/>
      <c r="P1223" s="353"/>
    </row>
    <row r="1224" spans="1:25" ht="11.25" customHeight="1">
      <c r="A1224" s="341">
        <v>10</v>
      </c>
      <c r="B1224" s="613">
        <v>2016</v>
      </c>
      <c r="C1224" s="269" t="s">
        <v>53</v>
      </c>
      <c r="D1224" s="269" t="s">
        <v>137</v>
      </c>
      <c r="E1224" s="576" t="s">
        <v>3362</v>
      </c>
      <c r="F1224" s="576">
        <v>42652</v>
      </c>
      <c r="G1224" s="614" t="s">
        <v>3673</v>
      </c>
      <c r="H1224" s="341">
        <v>3</v>
      </c>
      <c r="I1224" s="372" t="s">
        <v>2739</v>
      </c>
      <c r="J1224" s="372"/>
      <c r="L1224" s="372"/>
      <c r="M1224" s="268"/>
      <c r="O1224" s="353"/>
      <c r="P1224" s="353"/>
    </row>
    <row r="1225" spans="1:25" ht="11.25" customHeight="1">
      <c r="A1225" s="341"/>
      <c r="B1225" s="613">
        <v>2016</v>
      </c>
      <c r="C1225" s="269"/>
      <c r="D1225" s="269"/>
      <c r="E1225" s="576"/>
      <c r="F1225" s="576"/>
      <c r="G1225" s="614"/>
      <c r="H1225" s="341">
        <f>SUM(H1223:H1224)</f>
        <v>13</v>
      </c>
      <c r="I1225" s="372"/>
      <c r="J1225" s="372"/>
      <c r="L1225" s="372"/>
      <c r="M1225" s="268"/>
      <c r="O1225" s="353"/>
      <c r="P1225" s="353"/>
    </row>
    <row r="1226" spans="1:25" ht="11.25" customHeight="1">
      <c r="A1226" s="199">
        <v>3</v>
      </c>
      <c r="B1226" s="565">
        <v>2017</v>
      </c>
      <c r="C1226" s="152" t="s">
        <v>53</v>
      </c>
      <c r="D1226" s="152" t="s">
        <v>137</v>
      </c>
      <c r="E1226" s="567" t="s">
        <v>255</v>
      </c>
      <c r="F1226" s="567">
        <v>42820</v>
      </c>
      <c r="G1226" s="568" t="s">
        <v>1465</v>
      </c>
      <c r="H1226" s="199">
        <v>5</v>
      </c>
      <c r="I1226" s="340" t="s">
        <v>435</v>
      </c>
      <c r="J1226" s="340"/>
      <c r="K1226" s="472"/>
      <c r="L1226" s="472"/>
      <c r="M1226" s="785"/>
      <c r="N1226" s="372"/>
      <c r="O1226" s="340"/>
      <c r="P1226" s="340"/>
    </row>
    <row r="1227" spans="1:25" ht="11.25" customHeight="1">
      <c r="A1227" s="565">
        <v>5</v>
      </c>
      <c r="B1227" s="199">
        <v>2017</v>
      </c>
      <c r="C1227" s="152" t="s">
        <v>53</v>
      </c>
      <c r="D1227" s="583" t="s">
        <v>137</v>
      </c>
      <c r="E1227" s="116" t="s">
        <v>3357</v>
      </c>
      <c r="F1227" s="567">
        <v>42876</v>
      </c>
      <c r="G1227" s="152" t="s">
        <v>3674</v>
      </c>
      <c r="H1227" s="199">
        <v>3</v>
      </c>
      <c r="I1227" s="340" t="s">
        <v>3675</v>
      </c>
      <c r="J1227" s="340"/>
      <c r="K1227" s="340"/>
      <c r="M1227" s="118"/>
      <c r="O1227" s="340"/>
      <c r="P1227" s="340"/>
      <c r="Q1227" s="340"/>
      <c r="R1227" s="340"/>
      <c r="S1227" s="340"/>
      <c r="T1227" s="340"/>
      <c r="U1227" s="340"/>
      <c r="V1227" s="340"/>
      <c r="W1227" s="340"/>
      <c r="X1227" s="340"/>
      <c r="Y1227" s="340"/>
    </row>
    <row r="1228" spans="1:25" ht="11.25" customHeight="1">
      <c r="A1228" s="565">
        <v>5</v>
      </c>
      <c r="B1228" s="199">
        <v>2017</v>
      </c>
      <c r="C1228" s="152" t="s">
        <v>53</v>
      </c>
      <c r="D1228" s="583" t="s">
        <v>137</v>
      </c>
      <c r="E1228" s="116" t="s">
        <v>3357</v>
      </c>
      <c r="F1228" s="567">
        <v>42876</v>
      </c>
      <c r="G1228" s="152" t="s">
        <v>1465</v>
      </c>
      <c r="H1228" s="199">
        <v>3</v>
      </c>
      <c r="I1228" s="340" t="s">
        <v>2943</v>
      </c>
      <c r="J1228" s="340"/>
      <c r="M1228" s="118"/>
      <c r="N1228" s="188"/>
    </row>
    <row r="1229" spans="1:25" ht="11.25" customHeight="1">
      <c r="A1229" s="565"/>
      <c r="B1229" s="199">
        <v>2017</v>
      </c>
      <c r="C1229" s="152"/>
      <c r="D1229" s="583"/>
      <c r="E1229" s="116"/>
      <c r="F1229" s="567"/>
      <c r="G1229" s="152"/>
      <c r="H1229" s="199">
        <f>SUM(H1226:H1228)</f>
        <v>11</v>
      </c>
      <c r="I1229" s="340"/>
      <c r="J1229" s="340"/>
      <c r="M1229" s="118"/>
      <c r="N1229" s="188"/>
    </row>
    <row r="1230" spans="1:25" ht="11.25" customHeight="1">
      <c r="A1230" s="84"/>
      <c r="B1230" s="133" t="s">
        <v>46</v>
      </c>
      <c r="D1230" s="586" t="s">
        <v>1469</v>
      </c>
      <c r="E1230" s="73"/>
      <c r="G1230" s="88"/>
      <c r="H1230" s="133">
        <f>H1222+H1225+H1229</f>
        <v>39</v>
      </c>
      <c r="I1230" s="90"/>
      <c r="M1230" s="85"/>
    </row>
    <row r="1231" spans="1:25" ht="11.25" customHeight="1">
      <c r="A1231" s="565">
        <v>3</v>
      </c>
      <c r="B1231" s="199">
        <v>2017</v>
      </c>
      <c r="C1231" s="152" t="s">
        <v>53</v>
      </c>
      <c r="D1231" s="583" t="s">
        <v>1642</v>
      </c>
      <c r="E1231" s="116" t="s">
        <v>68</v>
      </c>
      <c r="F1231" s="567">
        <v>42812</v>
      </c>
      <c r="G1231" s="152" t="s">
        <v>1471</v>
      </c>
      <c r="H1231" s="199">
        <v>5</v>
      </c>
      <c r="I1231" s="340" t="s">
        <v>435</v>
      </c>
      <c r="J1231" s="340"/>
      <c r="K1231" s="340"/>
      <c r="L1231" s="340"/>
      <c r="M1231" s="118"/>
      <c r="N1231" s="340"/>
      <c r="O1231" s="340"/>
      <c r="P1231" s="340"/>
      <c r="Q1231" s="340"/>
      <c r="R1231" s="340"/>
      <c r="S1231" s="340"/>
      <c r="T1231" s="340"/>
      <c r="U1231" s="340"/>
      <c r="V1231" s="340"/>
      <c r="W1231" s="340"/>
      <c r="X1231" s="340"/>
      <c r="Y1231" s="340"/>
    </row>
    <row r="1232" spans="1:25" ht="11.25" customHeight="1">
      <c r="A1232" s="565"/>
      <c r="B1232" s="199">
        <v>2017</v>
      </c>
      <c r="C1232" s="152"/>
      <c r="D1232" s="583"/>
      <c r="E1232" s="116"/>
      <c r="F1232" s="567"/>
      <c r="G1232" s="152"/>
      <c r="H1232" s="199">
        <v>5</v>
      </c>
      <c r="I1232" s="340"/>
      <c r="J1232" s="340"/>
      <c r="K1232" s="340"/>
      <c r="L1232" s="340"/>
      <c r="M1232" s="118"/>
      <c r="N1232" s="340"/>
      <c r="O1232" s="340"/>
      <c r="P1232" s="340"/>
      <c r="Q1232" s="340"/>
      <c r="R1232" s="340"/>
      <c r="S1232" s="340"/>
      <c r="T1232" s="340"/>
      <c r="U1232" s="340"/>
      <c r="V1232" s="340"/>
      <c r="W1232" s="340"/>
      <c r="X1232" s="340"/>
      <c r="Y1232" s="340"/>
    </row>
    <row r="1233" spans="1:25" ht="11.25" customHeight="1">
      <c r="A1233" s="84"/>
      <c r="B1233" s="133" t="s">
        <v>46</v>
      </c>
      <c r="D1233" s="586" t="s">
        <v>1473</v>
      </c>
      <c r="E1233" s="73"/>
      <c r="G1233" s="88"/>
      <c r="H1233" s="133">
        <f>SUM(H1231)</f>
        <v>5</v>
      </c>
      <c r="I1233" s="90"/>
      <c r="M1233" s="85"/>
    </row>
    <row r="1234" spans="1:25" ht="11.25" customHeight="1">
      <c r="A1234" s="687">
        <v>3</v>
      </c>
      <c r="B1234" s="688">
        <v>2015</v>
      </c>
      <c r="C1234" s="649" t="s">
        <v>91</v>
      </c>
      <c r="D1234" s="689" t="s">
        <v>116</v>
      </c>
      <c r="E1234" s="649" t="s">
        <v>3323</v>
      </c>
      <c r="F1234" s="689">
        <v>42064</v>
      </c>
      <c r="G1234" s="690" t="s">
        <v>3293</v>
      </c>
      <c r="H1234" s="691">
        <v>7</v>
      </c>
      <c r="I1234" s="649" t="s">
        <v>810</v>
      </c>
      <c r="M1234" s="85"/>
      <c r="N1234" s="472"/>
      <c r="O1234" s="115"/>
      <c r="P1234" s="115"/>
    </row>
    <row r="1235" spans="1:25" ht="11.25" customHeight="1">
      <c r="A1235" s="687">
        <v>3</v>
      </c>
      <c r="B1235" s="688">
        <v>2015</v>
      </c>
      <c r="C1235" s="649" t="s">
        <v>91</v>
      </c>
      <c r="D1235" s="689" t="s">
        <v>116</v>
      </c>
      <c r="E1235" s="649" t="s">
        <v>3323</v>
      </c>
      <c r="F1235" s="689">
        <v>42064</v>
      </c>
      <c r="G1235" s="690" t="s">
        <v>3676</v>
      </c>
      <c r="H1235" s="691">
        <v>3</v>
      </c>
      <c r="I1235" s="649" t="s">
        <v>449</v>
      </c>
      <c r="M1235" s="85"/>
      <c r="O1235" s="353"/>
      <c r="P1235" s="353"/>
      <c r="S1235" s="372"/>
      <c r="T1235" s="372"/>
      <c r="U1235" s="372"/>
      <c r="V1235" s="372"/>
      <c r="W1235" s="372"/>
      <c r="X1235" s="372"/>
      <c r="Y1235" s="372"/>
    </row>
    <row r="1236" spans="1:25" ht="11.25" customHeight="1">
      <c r="A1236" s="688">
        <v>6</v>
      </c>
      <c r="B1236" s="688">
        <v>2015</v>
      </c>
      <c r="C1236" s="649" t="s">
        <v>91</v>
      </c>
      <c r="D1236" s="649" t="s">
        <v>116</v>
      </c>
      <c r="E1236" s="649" t="s">
        <v>3357</v>
      </c>
      <c r="F1236" s="689">
        <v>42169</v>
      </c>
      <c r="G1236" s="690"/>
      <c r="H1236" s="691">
        <v>7</v>
      </c>
      <c r="I1236" s="649" t="s">
        <v>3677</v>
      </c>
      <c r="M1236" s="85"/>
      <c r="O1236" s="353"/>
      <c r="P1236" s="353"/>
    </row>
    <row r="1237" spans="1:25" ht="11.25" customHeight="1">
      <c r="A1237" s="688"/>
      <c r="B1237" s="688">
        <v>2015</v>
      </c>
      <c r="C1237" s="649"/>
      <c r="D1237" s="649"/>
      <c r="E1237" s="649"/>
      <c r="F1237" s="689"/>
      <c r="G1237" s="690"/>
      <c r="H1237" s="691">
        <f>SUM(H1234:H1236)</f>
        <v>17</v>
      </c>
      <c r="I1237" s="649"/>
      <c r="M1237" s="85"/>
      <c r="O1237" s="353"/>
      <c r="P1237" s="353"/>
    </row>
    <row r="1238" spans="1:25" ht="11.25" customHeight="1">
      <c r="A1238" s="341">
        <v>3</v>
      </c>
      <c r="B1238" s="341">
        <v>2016</v>
      </c>
      <c r="C1238" s="269" t="s">
        <v>91</v>
      </c>
      <c r="D1238" s="269" t="s">
        <v>116</v>
      </c>
      <c r="E1238" s="269" t="s">
        <v>3323</v>
      </c>
      <c r="F1238" s="576">
        <v>42435</v>
      </c>
      <c r="G1238" s="266" t="s">
        <v>3293</v>
      </c>
      <c r="H1238" s="277">
        <v>10</v>
      </c>
      <c r="I1238" s="372" t="s">
        <v>1790</v>
      </c>
      <c r="M1238" s="268"/>
      <c r="N1238" s="188"/>
      <c r="O1238" s="472"/>
      <c r="P1238" s="472"/>
      <c r="S1238" s="372"/>
      <c r="T1238" s="372"/>
      <c r="U1238" s="372"/>
      <c r="V1238" s="372"/>
      <c r="W1238" s="372"/>
      <c r="X1238" s="372"/>
      <c r="Y1238" s="372"/>
    </row>
    <row r="1239" spans="1:25" ht="11.25" customHeight="1">
      <c r="A1239" s="341">
        <v>3</v>
      </c>
      <c r="B1239" s="341">
        <v>2016</v>
      </c>
      <c r="C1239" s="269" t="s">
        <v>91</v>
      </c>
      <c r="D1239" s="269" t="s">
        <v>116</v>
      </c>
      <c r="E1239" s="269" t="s">
        <v>3323</v>
      </c>
      <c r="F1239" s="576">
        <v>42435</v>
      </c>
      <c r="G1239" s="266" t="s">
        <v>3294</v>
      </c>
      <c r="H1239" s="277">
        <v>7</v>
      </c>
      <c r="I1239" s="372" t="s">
        <v>810</v>
      </c>
      <c r="M1239" s="118"/>
      <c r="N1239" s="188"/>
    </row>
    <row r="1240" spans="1:25" ht="11.25" customHeight="1">
      <c r="A1240" s="341">
        <v>3</v>
      </c>
      <c r="B1240" s="341">
        <v>2016</v>
      </c>
      <c r="C1240" s="269" t="s">
        <v>91</v>
      </c>
      <c r="D1240" s="269" t="s">
        <v>116</v>
      </c>
      <c r="E1240" s="269" t="s">
        <v>3323</v>
      </c>
      <c r="F1240" s="576">
        <v>42435</v>
      </c>
      <c r="G1240" s="266" t="s">
        <v>3295</v>
      </c>
      <c r="H1240" s="277">
        <v>10</v>
      </c>
      <c r="I1240" s="372" t="s">
        <v>3296</v>
      </c>
      <c r="M1240" s="118"/>
      <c r="N1240" s="197"/>
    </row>
    <row r="1241" spans="1:25" ht="11.25" customHeight="1">
      <c r="A1241" s="341">
        <v>3</v>
      </c>
      <c r="B1241" s="613">
        <v>2016</v>
      </c>
      <c r="C1241" s="269" t="s">
        <v>91</v>
      </c>
      <c r="D1241" s="269" t="s">
        <v>116</v>
      </c>
      <c r="E1241" s="576" t="s">
        <v>3323</v>
      </c>
      <c r="F1241" s="576">
        <v>42435</v>
      </c>
      <c r="G1241" s="266"/>
      <c r="H1241" s="277">
        <v>7</v>
      </c>
      <c r="I1241" s="372" t="s">
        <v>3123</v>
      </c>
      <c r="M1241" s="268"/>
      <c r="O1241" s="115"/>
      <c r="P1241" s="115"/>
    </row>
    <row r="1242" spans="1:25" ht="11.25" customHeight="1">
      <c r="A1242" s="341">
        <v>10</v>
      </c>
      <c r="B1242" s="613">
        <v>2016</v>
      </c>
      <c r="C1242" s="269" t="s">
        <v>91</v>
      </c>
      <c r="D1242" s="269" t="s">
        <v>116</v>
      </c>
      <c r="E1242" s="576" t="s">
        <v>3362</v>
      </c>
      <c r="F1242" s="576">
        <v>42652</v>
      </c>
      <c r="G1242" s="614" t="s">
        <v>3297</v>
      </c>
      <c r="H1242" s="341">
        <v>3</v>
      </c>
      <c r="I1242" s="372" t="s">
        <v>3298</v>
      </c>
      <c r="J1242" s="372"/>
      <c r="L1242" s="372"/>
      <c r="M1242" s="268"/>
      <c r="O1242" s="188"/>
      <c r="P1242" s="188"/>
    </row>
    <row r="1243" spans="1:25" ht="11.25" customHeight="1">
      <c r="A1243" s="341"/>
      <c r="B1243" s="613">
        <v>2016</v>
      </c>
      <c r="C1243" s="269"/>
      <c r="D1243" s="269"/>
      <c r="E1243" s="576"/>
      <c r="F1243" s="576"/>
      <c r="G1243" s="614"/>
      <c r="H1243" s="341">
        <f>SUM(H1238:H1242)</f>
        <v>37</v>
      </c>
      <c r="I1243" s="372"/>
      <c r="J1243" s="372"/>
      <c r="L1243" s="372"/>
      <c r="M1243" s="268"/>
      <c r="O1243" s="188"/>
      <c r="P1243" s="188"/>
    </row>
    <row r="1244" spans="1:25" ht="11.25" customHeight="1">
      <c r="A1244" s="199">
        <v>4</v>
      </c>
      <c r="B1244" s="565">
        <v>2017</v>
      </c>
      <c r="C1244" s="152" t="s">
        <v>91</v>
      </c>
      <c r="D1244" s="152" t="s">
        <v>116</v>
      </c>
      <c r="E1244" s="567" t="s">
        <v>86</v>
      </c>
      <c r="F1244" s="567">
        <v>42847</v>
      </c>
      <c r="G1244" s="568" t="s">
        <v>2609</v>
      </c>
      <c r="H1244" s="199">
        <v>5</v>
      </c>
      <c r="I1244" s="340" t="s">
        <v>244</v>
      </c>
      <c r="J1244" s="340"/>
      <c r="K1244" s="340"/>
      <c r="L1244" s="340"/>
      <c r="M1244" s="118"/>
    </row>
    <row r="1245" spans="1:25" ht="11.25" customHeight="1">
      <c r="A1245" s="565">
        <v>5</v>
      </c>
      <c r="B1245" s="199">
        <v>2017</v>
      </c>
      <c r="C1245" s="152" t="s">
        <v>91</v>
      </c>
      <c r="D1245" s="583" t="s">
        <v>116</v>
      </c>
      <c r="E1245" s="116" t="s">
        <v>3357</v>
      </c>
      <c r="F1245" s="567">
        <v>42876</v>
      </c>
      <c r="G1245" s="152" t="s">
        <v>2610</v>
      </c>
      <c r="H1245" s="199">
        <v>7</v>
      </c>
      <c r="I1245" s="340" t="s">
        <v>2611</v>
      </c>
      <c r="J1245" s="340"/>
      <c r="M1245" s="118"/>
      <c r="N1245" s="372"/>
    </row>
    <row r="1246" spans="1:25" ht="11.25" customHeight="1">
      <c r="A1246" s="565">
        <v>5</v>
      </c>
      <c r="B1246" s="199">
        <v>2017</v>
      </c>
      <c r="C1246" s="152" t="s">
        <v>91</v>
      </c>
      <c r="D1246" s="583" t="s">
        <v>116</v>
      </c>
      <c r="E1246" s="116" t="s">
        <v>3357</v>
      </c>
      <c r="F1246" s="567">
        <v>42876</v>
      </c>
      <c r="G1246" s="152" t="s">
        <v>2612</v>
      </c>
      <c r="H1246" s="199">
        <v>10</v>
      </c>
      <c r="I1246" s="340" t="s">
        <v>2613</v>
      </c>
      <c r="J1246" s="340"/>
      <c r="M1246" s="118"/>
      <c r="N1246" s="372"/>
    </row>
    <row r="1247" spans="1:25" ht="11.25" customHeight="1">
      <c r="A1247" s="565">
        <v>5</v>
      </c>
      <c r="B1247" s="199">
        <v>2017</v>
      </c>
      <c r="C1247" s="152" t="s">
        <v>91</v>
      </c>
      <c r="D1247" s="583" t="s">
        <v>116</v>
      </c>
      <c r="E1247" s="116" t="s">
        <v>1663</v>
      </c>
      <c r="F1247" s="567">
        <v>42883</v>
      </c>
      <c r="G1247" s="152" t="s">
        <v>2610</v>
      </c>
      <c r="H1247" s="199">
        <v>15</v>
      </c>
      <c r="I1247" s="340" t="s">
        <v>2614</v>
      </c>
      <c r="J1247" s="340"/>
      <c r="M1247" s="118"/>
    </row>
    <row r="1248" spans="1:25" ht="11.25" customHeight="1">
      <c r="A1248" s="565">
        <v>5</v>
      </c>
      <c r="B1248" s="199">
        <v>2017</v>
      </c>
      <c r="C1248" s="152" t="s">
        <v>91</v>
      </c>
      <c r="D1248" s="583" t="s">
        <v>116</v>
      </c>
      <c r="E1248" s="116" t="s">
        <v>1663</v>
      </c>
      <c r="F1248" s="567">
        <v>42883</v>
      </c>
      <c r="G1248" s="152" t="s">
        <v>2612</v>
      </c>
      <c r="H1248" s="199">
        <v>10</v>
      </c>
      <c r="I1248" s="340" t="s">
        <v>2615</v>
      </c>
      <c r="J1248" s="340"/>
      <c r="M1248" s="118"/>
    </row>
    <row r="1249" spans="1:16" ht="11.25" customHeight="1">
      <c r="A1249" s="565"/>
      <c r="B1249" s="199">
        <v>2017</v>
      </c>
      <c r="C1249" s="152"/>
      <c r="D1249" s="583"/>
      <c r="E1249" s="116"/>
      <c r="F1249" s="567"/>
      <c r="G1249" s="152"/>
      <c r="H1249" s="199">
        <f>SUM(H1244:H1248)</f>
        <v>47</v>
      </c>
      <c r="I1249" s="340"/>
      <c r="J1249" s="340"/>
      <c r="M1249" s="118"/>
    </row>
    <row r="1250" spans="1:16" ht="11.25" customHeight="1">
      <c r="A1250" s="84"/>
      <c r="B1250" s="133" t="s">
        <v>46</v>
      </c>
      <c r="D1250" s="586" t="s">
        <v>1484</v>
      </c>
      <c r="E1250" s="73"/>
      <c r="G1250" s="88"/>
      <c r="H1250" s="133">
        <f>H1237+H1243+H1249</f>
        <v>101</v>
      </c>
      <c r="I1250" s="90"/>
      <c r="M1250" s="85"/>
    </row>
    <row r="1251" spans="1:16" ht="11.25" customHeight="1">
      <c r="A1251" s="199">
        <v>3</v>
      </c>
      <c r="B1251" s="565">
        <v>2017</v>
      </c>
      <c r="C1251" s="152" t="s">
        <v>164</v>
      </c>
      <c r="D1251" s="152" t="s">
        <v>1487</v>
      </c>
      <c r="E1251" s="566" t="s">
        <v>3323</v>
      </c>
      <c r="F1251" s="567">
        <v>42799</v>
      </c>
      <c r="G1251" s="568" t="s">
        <v>2624</v>
      </c>
      <c r="H1251" s="199">
        <v>7</v>
      </c>
      <c r="I1251" s="340" t="s">
        <v>2625</v>
      </c>
      <c r="J1251" s="340"/>
      <c r="K1251" s="340"/>
      <c r="L1251" s="340"/>
      <c r="M1251" s="118"/>
      <c r="N1251" s="340"/>
    </row>
    <row r="1252" spans="1:16" ht="11.25" customHeight="1">
      <c r="A1252" s="199"/>
      <c r="B1252" s="565">
        <v>2017</v>
      </c>
      <c r="C1252" s="152"/>
      <c r="D1252" s="152"/>
      <c r="E1252" s="566"/>
      <c r="F1252" s="567"/>
      <c r="G1252" s="568"/>
      <c r="H1252" s="199">
        <v>7</v>
      </c>
      <c r="I1252" s="340"/>
      <c r="J1252" s="340"/>
      <c r="K1252" s="340"/>
      <c r="L1252" s="340"/>
      <c r="M1252" s="118"/>
      <c r="N1252" s="340"/>
    </row>
    <row r="1253" spans="1:16" ht="11.25" customHeight="1">
      <c r="B1253" s="84" t="s">
        <v>46</v>
      </c>
      <c r="D1253" s="88" t="s">
        <v>1486</v>
      </c>
      <c r="E1253" s="574"/>
      <c r="G1253" s="575"/>
      <c r="H1253" s="133">
        <f>SUM(H1251)</f>
        <v>7</v>
      </c>
      <c r="I1253" s="90"/>
      <c r="M1253" s="85"/>
    </row>
    <row r="1254" spans="1:16" ht="11.25" customHeight="1">
      <c r="A1254" s="688">
        <v>6</v>
      </c>
      <c r="B1254" s="688">
        <v>2015</v>
      </c>
      <c r="C1254" s="649" t="s">
        <v>164</v>
      </c>
      <c r="D1254" s="649" t="s">
        <v>2626</v>
      </c>
      <c r="E1254" s="649" t="s">
        <v>3357</v>
      </c>
      <c r="F1254" s="689">
        <v>42169</v>
      </c>
      <c r="G1254" s="690" t="s">
        <v>3678</v>
      </c>
      <c r="H1254" s="691">
        <v>10</v>
      </c>
      <c r="I1254" s="649" t="s">
        <v>2537</v>
      </c>
      <c r="M1254" s="472"/>
      <c r="O1254" s="340"/>
      <c r="P1254" s="340"/>
    </row>
    <row r="1255" spans="1:16" ht="11.25" customHeight="1">
      <c r="A1255" s="688"/>
      <c r="B1255" s="688">
        <v>2015</v>
      </c>
      <c r="C1255" s="649"/>
      <c r="D1255" s="649"/>
      <c r="E1255" s="649"/>
      <c r="F1255" s="689"/>
      <c r="G1255" s="690"/>
      <c r="H1255" s="691">
        <f>H1254</f>
        <v>10</v>
      </c>
      <c r="I1255" s="649"/>
      <c r="M1255" s="472"/>
      <c r="O1255" s="340"/>
      <c r="P1255" s="340"/>
    </row>
    <row r="1256" spans="1:16" ht="11.25" customHeight="1">
      <c r="B1256" s="133" t="s">
        <v>46</v>
      </c>
      <c r="D1256" s="88" t="s">
        <v>1491</v>
      </c>
      <c r="G1256" s="73"/>
      <c r="H1256" s="87">
        <f>H1255</f>
        <v>10</v>
      </c>
      <c r="M1256" s="90"/>
    </row>
    <row r="1257" spans="1:16" ht="11.25" customHeight="1">
      <c r="A1257" s="199">
        <v>3</v>
      </c>
      <c r="B1257" s="565">
        <v>2017</v>
      </c>
      <c r="C1257" s="152" t="s">
        <v>53</v>
      </c>
      <c r="D1257" s="152" t="s">
        <v>1492</v>
      </c>
      <c r="E1257" s="566" t="s">
        <v>3323</v>
      </c>
      <c r="F1257" s="567">
        <v>42799</v>
      </c>
      <c r="G1257" s="568" t="s">
        <v>2638</v>
      </c>
      <c r="H1257" s="199">
        <v>3</v>
      </c>
      <c r="I1257" s="340" t="s">
        <v>1494</v>
      </c>
      <c r="J1257" s="340"/>
      <c r="K1257" s="340"/>
      <c r="L1257" s="340"/>
      <c r="M1257" s="118"/>
    </row>
    <row r="1258" spans="1:16" ht="11.25" customHeight="1">
      <c r="A1258" s="199"/>
      <c r="B1258" s="565">
        <v>2017</v>
      </c>
      <c r="C1258" s="152"/>
      <c r="D1258" s="152"/>
      <c r="E1258" s="566"/>
      <c r="F1258" s="567"/>
      <c r="G1258" s="568"/>
      <c r="H1258" s="199">
        <v>3</v>
      </c>
      <c r="I1258" s="340"/>
      <c r="J1258" s="340"/>
      <c r="K1258" s="340"/>
      <c r="L1258" s="340"/>
      <c r="M1258" s="118"/>
    </row>
    <row r="1259" spans="1:16" ht="11.25" customHeight="1">
      <c r="B1259" s="84" t="s">
        <v>46</v>
      </c>
      <c r="D1259" s="88" t="s">
        <v>1495</v>
      </c>
      <c r="E1259" s="574"/>
      <c r="G1259" s="575"/>
      <c r="H1259" s="133">
        <f>SUM(H1257)</f>
        <v>3</v>
      </c>
      <c r="I1259" s="90"/>
      <c r="M1259" s="85"/>
    </row>
    <row r="1260" spans="1:16" ht="11.25" customHeight="1">
      <c r="A1260" s="341">
        <v>3</v>
      </c>
      <c r="B1260" s="341">
        <v>2016</v>
      </c>
      <c r="C1260" s="269" t="s">
        <v>164</v>
      </c>
      <c r="D1260" s="269" t="s">
        <v>1643</v>
      </c>
      <c r="E1260" s="269" t="s">
        <v>3323</v>
      </c>
      <c r="F1260" s="576">
        <v>42435</v>
      </c>
      <c r="G1260" s="266" t="s">
        <v>3299</v>
      </c>
      <c r="H1260" s="277">
        <v>10</v>
      </c>
      <c r="I1260" s="372" t="s">
        <v>1690</v>
      </c>
      <c r="M1260" s="268"/>
      <c r="N1260" s="353"/>
    </row>
    <row r="1261" spans="1:16" ht="11.25" customHeight="1">
      <c r="A1261" s="341"/>
      <c r="B1261" s="341">
        <v>2016</v>
      </c>
      <c r="C1261" s="269"/>
      <c r="D1261" s="269"/>
      <c r="E1261" s="269"/>
      <c r="F1261" s="576"/>
      <c r="G1261" s="266"/>
      <c r="H1261" s="277">
        <v>10</v>
      </c>
      <c r="I1261" s="372"/>
      <c r="M1261" s="268"/>
      <c r="N1261" s="353"/>
    </row>
    <row r="1262" spans="1:16" ht="11.25" customHeight="1">
      <c r="B1262" s="133" t="s">
        <v>46</v>
      </c>
      <c r="D1262" s="88" t="s">
        <v>3300</v>
      </c>
      <c r="G1262" s="73"/>
      <c r="H1262" s="87">
        <f>SUM(H1260)</f>
        <v>10</v>
      </c>
      <c r="I1262" s="90"/>
      <c r="M1262" s="85"/>
    </row>
    <row r="1263" spans="1:16" ht="11.25" customHeight="1">
      <c r="A1263" s="688">
        <v>10</v>
      </c>
      <c r="B1263" s="687">
        <v>2015</v>
      </c>
      <c r="C1263" s="649" t="s">
        <v>164</v>
      </c>
      <c r="D1263" s="649" t="s">
        <v>87</v>
      </c>
      <c r="E1263" s="689" t="s">
        <v>3362</v>
      </c>
      <c r="F1263" s="689">
        <v>42288</v>
      </c>
      <c r="G1263" s="690" t="s">
        <v>3679</v>
      </c>
      <c r="H1263" s="691">
        <v>3</v>
      </c>
      <c r="I1263" s="353" t="s">
        <v>1833</v>
      </c>
      <c r="M1263" s="268"/>
    </row>
    <row r="1264" spans="1:16" ht="11.25" customHeight="1">
      <c r="A1264" s="688"/>
      <c r="B1264" s="687">
        <v>2015</v>
      </c>
      <c r="C1264" s="649"/>
      <c r="D1264" s="649"/>
      <c r="E1264" s="689"/>
      <c r="F1264" s="689"/>
      <c r="G1264" s="690"/>
      <c r="H1264" s="691">
        <v>3</v>
      </c>
      <c r="I1264" s="353"/>
      <c r="M1264" s="268"/>
    </row>
    <row r="1265" spans="1:14" ht="11.25" customHeight="1">
      <c r="B1265" s="84" t="s">
        <v>46</v>
      </c>
      <c r="D1265" s="88" t="s">
        <v>1499</v>
      </c>
      <c r="E1265" s="86"/>
      <c r="G1265" s="73"/>
      <c r="H1265" s="87">
        <f>SUM(H1263)</f>
        <v>3</v>
      </c>
      <c r="I1265" s="90"/>
      <c r="M1265" s="85"/>
    </row>
    <row r="1266" spans="1:14" ht="11.25" customHeight="1">
      <c r="A1266" s="565">
        <v>5</v>
      </c>
      <c r="B1266" s="199">
        <v>2017</v>
      </c>
      <c r="C1266" s="152" t="s">
        <v>129</v>
      </c>
      <c r="D1266" s="583" t="s">
        <v>1600</v>
      </c>
      <c r="E1266" s="116" t="s">
        <v>3357</v>
      </c>
      <c r="F1266" s="567">
        <v>42876</v>
      </c>
      <c r="G1266" s="152" t="s">
        <v>2641</v>
      </c>
      <c r="H1266" s="199">
        <v>7</v>
      </c>
      <c r="I1266" s="340" t="s">
        <v>2642</v>
      </c>
      <c r="J1266" s="340"/>
      <c r="K1266" s="372"/>
      <c r="L1266" s="372"/>
      <c r="M1266" s="118"/>
      <c r="N1266" s="197"/>
    </row>
    <row r="1267" spans="1:14" ht="11.25" customHeight="1">
      <c r="A1267" s="565"/>
      <c r="B1267" s="199">
        <v>2017</v>
      </c>
      <c r="C1267" s="152"/>
      <c r="D1267" s="583"/>
      <c r="E1267" s="116"/>
      <c r="F1267" s="567"/>
      <c r="G1267" s="152"/>
      <c r="H1267" s="199">
        <v>7</v>
      </c>
      <c r="I1267" s="340"/>
      <c r="J1267" s="340"/>
      <c r="K1267" s="372"/>
      <c r="L1267" s="372"/>
      <c r="M1267" s="118"/>
      <c r="N1267" s="197"/>
    </row>
    <row r="1268" spans="1:14" ht="11.25" customHeight="1">
      <c r="A1268" s="84"/>
      <c r="B1268" s="133" t="s">
        <v>46</v>
      </c>
      <c r="D1268" s="586" t="s">
        <v>2643</v>
      </c>
      <c r="E1268" s="73"/>
      <c r="G1268" s="88"/>
      <c r="H1268" s="133">
        <f>SUM(H1266)</f>
        <v>7</v>
      </c>
      <c r="I1268" s="90"/>
      <c r="M1268" s="85"/>
    </row>
    <row r="1269" spans="1:14" ht="11.25" customHeight="1">
      <c r="A1269" s="341">
        <v>3</v>
      </c>
      <c r="B1269" s="613">
        <v>2016</v>
      </c>
      <c r="C1269" s="269" t="s">
        <v>129</v>
      </c>
      <c r="D1269" s="269" t="s">
        <v>1644</v>
      </c>
      <c r="E1269" s="269" t="s">
        <v>66</v>
      </c>
      <c r="F1269" s="576">
        <v>42442</v>
      </c>
      <c r="G1269" s="266" t="s">
        <v>3301</v>
      </c>
      <c r="H1269" s="277">
        <v>5</v>
      </c>
      <c r="I1269" s="269" t="s">
        <v>305</v>
      </c>
      <c r="M1269" s="85"/>
    </row>
    <row r="1270" spans="1:14" ht="11.25" customHeight="1">
      <c r="A1270" s="341"/>
      <c r="B1270" s="613">
        <v>2016</v>
      </c>
      <c r="C1270" s="269"/>
      <c r="D1270" s="269"/>
      <c r="E1270" s="269"/>
      <c r="F1270" s="576"/>
      <c r="G1270" s="266"/>
      <c r="H1270" s="277">
        <v>5</v>
      </c>
      <c r="I1270" s="269"/>
      <c r="M1270" s="85"/>
    </row>
    <row r="1271" spans="1:14" ht="11.25" customHeight="1">
      <c r="B1271" s="84" t="s">
        <v>46</v>
      </c>
      <c r="D1271" s="88" t="s">
        <v>3302</v>
      </c>
      <c r="G1271" s="73"/>
      <c r="H1271" s="87">
        <f>SUM(H1269)</f>
        <v>5</v>
      </c>
      <c r="M1271" s="85"/>
    </row>
    <row r="1272" spans="1:14" ht="11.25" customHeight="1">
      <c r="A1272" s="341"/>
      <c r="B1272" s="613"/>
      <c r="C1272" s="269"/>
      <c r="D1272" s="269"/>
      <c r="E1272" s="269"/>
      <c r="F1272" s="576"/>
      <c r="G1272" s="266"/>
      <c r="H1272" s="277"/>
      <c r="I1272" s="269"/>
      <c r="M1272" s="85"/>
    </row>
    <row r="1279" spans="1:14">
      <c r="A1279" s="90"/>
      <c r="B1279" s="90"/>
      <c r="C1279" s="90"/>
      <c r="D1279" s="90"/>
      <c r="E1279" s="90"/>
      <c r="F1279" s="90"/>
      <c r="G1279" s="90"/>
      <c r="H1279" s="90"/>
      <c r="I1279" s="90"/>
      <c r="M1279" s="90"/>
    </row>
    <row r="1280" spans="1:14">
      <c r="A1280" s="90"/>
      <c r="B1280" s="90"/>
      <c r="C1280" s="90"/>
      <c r="D1280" s="90"/>
      <c r="E1280" s="90"/>
      <c r="F1280" s="90"/>
      <c r="G1280" s="90"/>
      <c r="H1280" s="90"/>
      <c r="I1280" s="90"/>
      <c r="M1280" s="90"/>
    </row>
    <row r="1281" s="90" customFormat="1"/>
    <row r="1282" s="90" customFormat="1"/>
    <row r="1283" s="90" customFormat="1"/>
    <row r="1284" s="90" customFormat="1"/>
    <row r="1285" s="90" customFormat="1"/>
    <row r="1286" s="90" customFormat="1"/>
    <row r="1287" s="90" customFormat="1"/>
    <row r="1288" s="90" customFormat="1"/>
    <row r="1289" s="90" customFormat="1"/>
    <row r="1382" spans="1:13" ht="11.25" customHeight="1">
      <c r="A1382" s="90"/>
      <c r="B1382" s="776"/>
      <c r="C1382" s="88">
        <v>6358</v>
      </c>
      <c r="E1382" s="88" t="s">
        <v>3680</v>
      </c>
      <c r="G1382" s="73"/>
      <c r="M1382" s="90"/>
    </row>
    <row r="1383" spans="1:13" ht="11.25" customHeight="1">
      <c r="A1383" s="90"/>
      <c r="B1383" s="776"/>
      <c r="C1383" s="778">
        <v>824</v>
      </c>
      <c r="E1383" s="88" t="s">
        <v>3681</v>
      </c>
      <c r="G1383" s="73"/>
      <c r="M1383" s="90"/>
    </row>
    <row r="1384" spans="1:13" ht="11.25" customHeight="1">
      <c r="A1384" s="90"/>
      <c r="B1384" s="776"/>
      <c r="C1384" s="778">
        <v>204</v>
      </c>
      <c r="E1384" s="88" t="s">
        <v>3682</v>
      </c>
      <c r="M1384" s="90"/>
    </row>
    <row r="1385" spans="1:13" ht="11.25" customHeight="1">
      <c r="A1385" s="90"/>
      <c r="B1385" s="776"/>
      <c r="C1385" s="778">
        <v>1650</v>
      </c>
      <c r="E1385" s="88" t="s">
        <v>3683</v>
      </c>
      <c r="G1385" s="73"/>
      <c r="M1385" s="90"/>
    </row>
    <row r="1386" spans="1:13">
      <c r="A1386" s="90"/>
      <c r="B1386" s="133"/>
      <c r="M1386" s="90"/>
    </row>
    <row r="1387" spans="1:13">
      <c r="A1387" s="90"/>
      <c r="B1387" s="133"/>
      <c r="J1387" s="73"/>
      <c r="M1387" s="90"/>
    </row>
    <row r="1388" spans="1:13" ht="11.25" customHeight="1">
      <c r="A1388" s="90"/>
      <c r="B1388" s="776"/>
      <c r="C1388" s="88">
        <f>+C1382-C1383-C1384-C1385+C1386-C1387</f>
        <v>3680</v>
      </c>
      <c r="E1388" s="778" t="s">
        <v>3684</v>
      </c>
      <c r="J1388" s="73"/>
      <c r="M1388" s="90"/>
    </row>
    <row r="1389" spans="1:13">
      <c r="A1389" s="90"/>
      <c r="C1389" s="801"/>
      <c r="J1389" s="73"/>
      <c r="M1389" s="90"/>
    </row>
    <row r="1390" spans="1:13" ht="11.25" customHeight="1">
      <c r="A1390" s="90"/>
      <c r="B1390" s="776"/>
      <c r="C1390" s="801">
        <f>+SUM(C1388-C1389)</f>
        <v>3680</v>
      </c>
      <c r="D1390" s="778"/>
      <c r="E1390" s="778" t="s">
        <v>3685</v>
      </c>
      <c r="J1390" s="73"/>
      <c r="M1390" s="90"/>
    </row>
    <row r="1391" spans="1:13">
      <c r="A1391" s="90"/>
      <c r="B1391" s="133"/>
      <c r="C1391" s="88">
        <v>45</v>
      </c>
      <c r="E1391" s="88" t="s">
        <v>81</v>
      </c>
      <c r="G1391" s="575"/>
      <c r="J1391" s="73"/>
      <c r="M1391" s="90"/>
    </row>
    <row r="1392" spans="1:13">
      <c r="A1392" s="90"/>
      <c r="B1392" s="133"/>
      <c r="C1392" s="88">
        <v>40</v>
      </c>
      <c r="E1392" s="88" t="s">
        <v>772</v>
      </c>
      <c r="G1392" s="575"/>
      <c r="J1392" s="73"/>
      <c r="M1392" s="90"/>
    </row>
    <row r="1393" spans="1:13">
      <c r="A1393" s="90"/>
      <c r="B1393" s="133"/>
      <c r="C1393" s="88">
        <v>45</v>
      </c>
      <c r="E1393" s="88" t="s">
        <v>55</v>
      </c>
      <c r="G1393" s="575"/>
      <c r="J1393" s="73"/>
      <c r="M1393" s="90"/>
    </row>
    <row r="1394" spans="1:13">
      <c r="A1394" s="90"/>
      <c r="B1394" s="133"/>
      <c r="C1394" s="88">
        <v>50</v>
      </c>
      <c r="E1394" s="88" t="s">
        <v>58</v>
      </c>
      <c r="G1394" s="575"/>
      <c r="J1394" s="73"/>
      <c r="M1394" s="90"/>
    </row>
    <row r="1395" spans="1:13">
      <c r="A1395" s="90"/>
      <c r="B1395" s="133"/>
      <c r="C1395" s="88">
        <v>45</v>
      </c>
      <c r="E1395" s="88" t="s">
        <v>255</v>
      </c>
      <c r="G1395" s="575"/>
      <c r="J1395" s="73"/>
      <c r="M1395" s="90"/>
    </row>
    <row r="1396" spans="1:13">
      <c r="A1396" s="90"/>
      <c r="B1396" s="133"/>
      <c r="C1396" s="88">
        <v>35</v>
      </c>
      <c r="E1396" s="88" t="s">
        <v>2841</v>
      </c>
      <c r="G1396" s="575"/>
      <c r="J1396" s="73"/>
      <c r="M1396" s="90"/>
    </row>
    <row r="1397" spans="1:13">
      <c r="A1397" s="90"/>
      <c r="B1397" s="133"/>
      <c r="C1397" s="88">
        <v>25</v>
      </c>
      <c r="E1397" s="88" t="s">
        <v>346</v>
      </c>
      <c r="G1397" s="575"/>
      <c r="J1397" s="73"/>
      <c r="M1397" s="90"/>
    </row>
    <row r="1398" spans="1:13">
      <c r="A1398" s="90"/>
      <c r="B1398" s="133"/>
      <c r="C1398" s="88">
        <v>560</v>
      </c>
      <c r="E1398" s="88" t="s">
        <v>3323</v>
      </c>
      <c r="G1398" s="575"/>
      <c r="J1398" s="73"/>
      <c r="M1398" s="90"/>
    </row>
    <row r="1399" spans="1:13">
      <c r="A1399" s="90"/>
      <c r="B1399" s="133"/>
      <c r="C1399" s="88">
        <v>10</v>
      </c>
      <c r="E1399" s="88" t="s">
        <v>3504</v>
      </c>
      <c r="J1399" s="73"/>
      <c r="M1399" s="90"/>
    </row>
    <row r="1400" spans="1:13">
      <c r="A1400" s="90"/>
      <c r="B1400" s="133"/>
      <c r="C1400" s="88">
        <v>10</v>
      </c>
      <c r="E1400" s="88" t="s">
        <v>3644</v>
      </c>
      <c r="I1400" s="87"/>
      <c r="J1400" s="73"/>
      <c r="M1400" s="90"/>
    </row>
    <row r="1401" spans="1:13">
      <c r="A1401" s="90"/>
      <c r="B1401" s="133"/>
      <c r="C1401" s="88">
        <v>560</v>
      </c>
      <c r="E1401" s="88" t="s">
        <v>3322</v>
      </c>
      <c r="H1401" s="87" t="s">
        <v>3686</v>
      </c>
      <c r="I1401" s="87"/>
      <c r="J1401" s="73"/>
      <c r="M1401" s="90"/>
    </row>
    <row r="1402" spans="1:13">
      <c r="A1402" s="90"/>
      <c r="B1402" s="133"/>
      <c r="C1402" s="88">
        <v>10</v>
      </c>
      <c r="E1402" s="88" t="s">
        <v>3687</v>
      </c>
      <c r="I1402" s="87"/>
      <c r="J1402" s="73"/>
      <c r="M1402" s="90"/>
    </row>
    <row r="1403" spans="1:13">
      <c r="A1403" s="90"/>
      <c r="B1403" s="133"/>
      <c r="C1403" s="88">
        <v>10</v>
      </c>
      <c r="E1403" s="88" t="s">
        <v>3688</v>
      </c>
      <c r="I1403" s="87"/>
      <c r="J1403" s="73"/>
      <c r="M1403" s="90"/>
    </row>
    <row r="1404" spans="1:13">
      <c r="A1404" s="90"/>
      <c r="B1404" s="133"/>
      <c r="C1404" s="88">
        <v>175</v>
      </c>
      <c r="E1404" s="88" t="s">
        <v>3689</v>
      </c>
      <c r="G1404" s="575"/>
      <c r="H1404" s="87" t="s">
        <v>3690</v>
      </c>
      <c r="J1404" s="73"/>
      <c r="M1404" s="90"/>
    </row>
    <row r="1405" spans="1:13">
      <c r="A1405" s="90"/>
      <c r="B1405" s="133"/>
      <c r="C1405" s="88">
        <v>25</v>
      </c>
      <c r="E1405" s="88" t="s">
        <v>319</v>
      </c>
      <c r="G1405" s="575"/>
      <c r="H1405" s="87" t="s">
        <v>3691</v>
      </c>
      <c r="J1405" s="73"/>
      <c r="M1405" s="90"/>
    </row>
    <row r="1406" spans="1:13">
      <c r="A1406" s="90"/>
      <c r="B1406" s="133"/>
      <c r="E1406" s="88" t="s">
        <v>3692</v>
      </c>
      <c r="G1406" s="575"/>
      <c r="H1406" s="87" t="s">
        <v>3693</v>
      </c>
      <c r="J1406" s="73"/>
      <c r="M1406" s="90"/>
    </row>
    <row r="1407" spans="1:13">
      <c r="A1407" s="90"/>
      <c r="B1407" s="133"/>
      <c r="C1407" s="88">
        <v>30</v>
      </c>
      <c r="E1407" s="88" t="s">
        <v>3694</v>
      </c>
      <c r="G1407" s="575"/>
      <c r="J1407" s="73"/>
      <c r="M1407" s="90"/>
    </row>
    <row r="1408" spans="1:13">
      <c r="A1408" s="90"/>
      <c r="B1408" s="133"/>
      <c r="C1408" s="88">
        <v>40</v>
      </c>
      <c r="E1408" s="88" t="s">
        <v>86</v>
      </c>
      <c r="G1408" s="575"/>
      <c r="J1408" s="73"/>
      <c r="M1408" s="90"/>
    </row>
    <row r="1409" spans="1:13">
      <c r="A1409" s="90"/>
      <c r="B1409" s="133"/>
      <c r="C1409" s="88">
        <v>20</v>
      </c>
      <c r="E1409" s="88" t="s">
        <v>66</v>
      </c>
      <c r="G1409" s="575"/>
      <c r="J1409" s="73"/>
      <c r="M1409" s="90"/>
    </row>
    <row r="1410" spans="1:13">
      <c r="A1410" s="90"/>
      <c r="B1410" s="133"/>
      <c r="E1410" s="88" t="s">
        <v>3695</v>
      </c>
      <c r="G1410" s="575"/>
      <c r="J1410" s="73"/>
      <c r="M1410" s="90"/>
    </row>
    <row r="1411" spans="1:13">
      <c r="A1411" s="90"/>
      <c r="B1411" s="133"/>
      <c r="E1411" s="88" t="s">
        <v>3696</v>
      </c>
      <c r="G1411" s="575"/>
      <c r="J1411" s="73"/>
      <c r="M1411" s="90"/>
    </row>
    <row r="1412" spans="1:13">
      <c r="A1412" s="90"/>
      <c r="B1412" s="133"/>
      <c r="C1412" s="88">
        <v>15</v>
      </c>
      <c r="E1412" s="88" t="s">
        <v>3378</v>
      </c>
      <c r="G1412" s="575"/>
      <c r="J1412" s="73"/>
      <c r="M1412" s="90"/>
    </row>
    <row r="1413" spans="1:13" ht="11.25" customHeight="1">
      <c r="A1413" s="90"/>
      <c r="B1413" s="133"/>
      <c r="D1413" s="778" t="s">
        <v>3697</v>
      </c>
      <c r="E1413" s="778" t="s">
        <v>3698</v>
      </c>
      <c r="G1413" s="575"/>
      <c r="J1413" s="73"/>
      <c r="M1413" s="90"/>
    </row>
    <row r="1414" spans="1:13">
      <c r="A1414" s="90"/>
      <c r="B1414" s="133"/>
      <c r="E1414" s="88" t="s">
        <v>3699</v>
      </c>
      <c r="G1414" s="575"/>
      <c r="J1414" s="73"/>
      <c r="M1414" s="90"/>
    </row>
    <row r="1415" spans="1:13">
      <c r="A1415" s="90"/>
      <c r="B1415" s="133"/>
      <c r="C1415" s="88">
        <v>55</v>
      </c>
      <c r="E1415" s="88" t="s">
        <v>3700</v>
      </c>
      <c r="J1415" s="73"/>
      <c r="M1415" s="90"/>
    </row>
    <row r="1416" spans="1:13">
      <c r="A1416" s="90"/>
      <c r="B1416" s="133"/>
      <c r="C1416" s="88">
        <v>530</v>
      </c>
      <c r="E1416" s="88" t="s">
        <v>3701</v>
      </c>
      <c r="G1416" s="575">
        <f>26*20+10</f>
        <v>530</v>
      </c>
      <c r="J1416" s="73"/>
      <c r="M1416" s="90"/>
    </row>
    <row r="1417" spans="1:13" ht="11.25" customHeight="1">
      <c r="A1417" s="90"/>
      <c r="B1417" s="777"/>
      <c r="C1417" s="88">
        <v>20</v>
      </c>
      <c r="E1417" s="88" t="s">
        <v>1309</v>
      </c>
      <c r="J1417" s="73"/>
      <c r="M1417" s="90"/>
    </row>
    <row r="1418" spans="1:13">
      <c r="A1418" s="90"/>
      <c r="B1418" s="133"/>
      <c r="C1418" s="88">
        <v>55</v>
      </c>
      <c r="E1418" s="88" t="s">
        <v>500</v>
      </c>
      <c r="J1418" s="73"/>
      <c r="M1418" s="90"/>
    </row>
    <row r="1419" spans="1:13">
      <c r="A1419" s="90"/>
      <c r="B1419" s="133"/>
      <c r="C1419" s="88">
        <v>20</v>
      </c>
      <c r="E1419" s="88" t="s">
        <v>1855</v>
      </c>
      <c r="G1419" s="73"/>
      <c r="J1419" s="73"/>
      <c r="M1419" s="90"/>
    </row>
    <row r="1420" spans="1:13" ht="11.25" customHeight="1">
      <c r="A1420" s="90"/>
      <c r="B1420" s="777"/>
      <c r="C1420" s="802"/>
      <c r="E1420" s="88" t="s">
        <v>2699</v>
      </c>
      <c r="J1420" s="73"/>
      <c r="M1420" s="90"/>
    </row>
    <row r="1421" spans="1:13">
      <c r="A1421" s="90"/>
      <c r="B1421" s="133"/>
      <c r="J1421" s="73"/>
      <c r="M1421" s="90"/>
    </row>
    <row r="1422" spans="1:13">
      <c r="A1422" s="90"/>
      <c r="B1422" s="133"/>
      <c r="J1422" s="73"/>
      <c r="M1422" s="90"/>
    </row>
    <row r="1423" spans="1:13">
      <c r="A1423" s="90"/>
      <c r="B1423" s="133"/>
      <c r="J1423" s="73"/>
      <c r="M1423" s="90"/>
    </row>
    <row r="1424" spans="1:13">
      <c r="A1424" s="90"/>
      <c r="B1424" s="133"/>
      <c r="C1424" s="88">
        <f>+SUM(C1390:C1423)</f>
        <v>6110</v>
      </c>
      <c r="E1424" s="88" t="s">
        <v>46</v>
      </c>
      <c r="J1424" s="73"/>
      <c r="M1424" s="90"/>
    </row>
    <row r="1425" spans="1:13">
      <c r="A1425" s="90"/>
      <c r="B1425" s="133"/>
      <c r="J1425" s="73"/>
      <c r="M1425" s="90"/>
    </row>
    <row r="1426" spans="1:13" ht="11.25" customHeight="1">
      <c r="A1426" s="90"/>
      <c r="B1426" s="133"/>
      <c r="C1426" s="802">
        <v>143</v>
      </c>
      <c r="E1426" s="88" t="s">
        <v>3702</v>
      </c>
      <c r="J1426" s="73"/>
      <c r="M1426" s="90"/>
    </row>
    <row r="1427" spans="1:13">
      <c r="A1427" s="90"/>
      <c r="B1427" s="133"/>
      <c r="J1427" s="73"/>
      <c r="M1427" s="90"/>
    </row>
    <row r="1428" spans="1:13">
      <c r="A1428" s="90"/>
      <c r="C1428" s="801">
        <f>+C1424-C1426</f>
        <v>5967</v>
      </c>
      <c r="J1428" s="73"/>
      <c r="M1428" s="90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  <pageSetUpPr fitToPage="1"/>
  </sheetPr>
  <dimension ref="B1:N128"/>
  <sheetViews>
    <sheetView topLeftCell="A22" zoomScale="80" zoomScaleNormal="80" workbookViewId="0">
      <selection activeCell="R33" sqref="R33"/>
    </sheetView>
  </sheetViews>
  <sheetFormatPr defaultColWidth="9.140625" defaultRowHeight="12.75"/>
  <cols>
    <col min="1" max="1" width="2" style="2" customWidth="1"/>
    <col min="2" max="2" width="22.140625" style="2" customWidth="1"/>
    <col min="3" max="3" width="7.28515625" style="2" customWidth="1"/>
    <col min="4" max="4" width="2" style="2" customWidth="1"/>
    <col min="5" max="5" width="21.85546875" style="2" customWidth="1"/>
    <col min="6" max="6" width="7.28515625" style="2" customWidth="1"/>
    <col min="7" max="7" width="2" style="2" customWidth="1"/>
    <col min="8" max="8" width="21.85546875" style="2" customWidth="1"/>
    <col min="9" max="9" width="8.5703125" style="2" customWidth="1"/>
    <col min="10" max="10" width="2" style="2" customWidth="1"/>
    <col min="11" max="11" width="21.85546875" style="2" customWidth="1"/>
    <col min="12" max="12" width="7.42578125" style="2" customWidth="1"/>
    <col min="13" max="13" width="2" style="2" customWidth="1"/>
    <col min="14" max="14" width="2.7109375" style="2" customWidth="1"/>
    <col min="15" max="16384" width="9.140625" style="2"/>
  </cols>
  <sheetData>
    <row r="1" spans="2:14" ht="9.4" customHeight="1"/>
    <row r="2" spans="2:14" ht="15.75">
      <c r="B2" s="3" t="s">
        <v>3703</v>
      </c>
      <c r="C2" s="4"/>
      <c r="D2" s="5"/>
      <c r="E2" s="5"/>
      <c r="N2" s="5"/>
    </row>
    <row r="3" spans="2:14" ht="10.5" customHeight="1">
      <c r="C3" s="4"/>
      <c r="D3" s="5"/>
      <c r="E3" s="5"/>
      <c r="N3" s="5"/>
    </row>
    <row r="4" spans="2:14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5"/>
    </row>
    <row r="5" spans="2:14" ht="13.15" customHeight="1">
      <c r="B5" s="442" t="s">
        <v>44</v>
      </c>
      <c r="C5" s="443" t="s">
        <v>46</v>
      </c>
      <c r="D5" s="414"/>
      <c r="E5" s="442" t="s">
        <v>44</v>
      </c>
      <c r="F5" s="443" t="s">
        <v>46</v>
      </c>
      <c r="H5" s="442" t="s">
        <v>44</v>
      </c>
      <c r="I5" s="443" t="s">
        <v>46</v>
      </c>
      <c r="K5" s="442" t="s">
        <v>44</v>
      </c>
      <c r="L5" s="443" t="s">
        <v>46</v>
      </c>
      <c r="N5" s="414"/>
    </row>
    <row r="6" spans="2:14">
      <c r="B6" s="803" t="s">
        <v>3704</v>
      </c>
      <c r="C6" s="804">
        <v>12</v>
      </c>
      <c r="D6" s="423"/>
      <c r="E6" s="805" t="s">
        <v>3705</v>
      </c>
      <c r="F6" s="738">
        <v>8</v>
      </c>
      <c r="H6" s="805" t="s">
        <v>3706</v>
      </c>
      <c r="I6" s="738">
        <v>10</v>
      </c>
      <c r="K6" s="736" t="s">
        <v>3707</v>
      </c>
      <c r="L6" s="737">
        <v>12</v>
      </c>
      <c r="N6" s="423"/>
    </row>
    <row r="7" spans="2:14">
      <c r="B7" s="720" t="s">
        <v>107</v>
      </c>
      <c r="C7" s="721">
        <v>9</v>
      </c>
      <c r="D7" s="423"/>
      <c r="E7" s="718" t="s">
        <v>3708</v>
      </c>
      <c r="F7" s="719">
        <v>8</v>
      </c>
      <c r="H7" s="718" t="s">
        <v>3709</v>
      </c>
      <c r="I7" s="719">
        <v>7</v>
      </c>
      <c r="K7" s="722" t="s">
        <v>3710</v>
      </c>
      <c r="L7" s="723">
        <v>9</v>
      </c>
      <c r="N7" s="423"/>
    </row>
    <row r="8" spans="2:14">
      <c r="B8" s="720" t="s">
        <v>3711</v>
      </c>
      <c r="C8" s="721">
        <v>6</v>
      </c>
      <c r="D8" s="423"/>
      <c r="E8" s="718" t="s">
        <v>3712</v>
      </c>
      <c r="F8" s="719">
        <v>7</v>
      </c>
      <c r="H8" s="718" t="s">
        <v>3713</v>
      </c>
      <c r="I8" s="719">
        <v>6</v>
      </c>
      <c r="K8" s="722" t="s">
        <v>3712</v>
      </c>
      <c r="L8" s="723">
        <v>9</v>
      </c>
      <c r="N8" s="423"/>
    </row>
    <row r="9" spans="2:14">
      <c r="B9" s="720" t="s">
        <v>3714</v>
      </c>
      <c r="C9" s="721">
        <v>6</v>
      </c>
      <c r="D9" s="423"/>
      <c r="E9" s="718" t="s">
        <v>3715</v>
      </c>
      <c r="F9" s="719">
        <v>6</v>
      </c>
      <c r="H9" s="718" t="s">
        <v>3710</v>
      </c>
      <c r="I9" s="719">
        <v>6</v>
      </c>
      <c r="K9" s="722" t="s">
        <v>3716</v>
      </c>
      <c r="L9" s="723">
        <v>7</v>
      </c>
      <c r="N9" s="423"/>
    </row>
    <row r="10" spans="2:14">
      <c r="B10" s="720" t="s">
        <v>3717</v>
      </c>
      <c r="C10" s="721">
        <v>5</v>
      </c>
      <c r="D10" s="423"/>
      <c r="E10" s="718" t="s">
        <v>3718</v>
      </c>
      <c r="F10" s="719">
        <v>6</v>
      </c>
      <c r="H10" s="718" t="s">
        <v>3712</v>
      </c>
      <c r="I10" s="719">
        <v>6</v>
      </c>
      <c r="K10" s="722" t="s">
        <v>3719</v>
      </c>
      <c r="L10" s="723">
        <v>7</v>
      </c>
      <c r="N10" s="423"/>
    </row>
    <row r="11" spans="2:14">
      <c r="B11" s="720" t="s">
        <v>3716</v>
      </c>
      <c r="C11" s="721">
        <v>5</v>
      </c>
      <c r="D11" s="423"/>
      <c r="E11" s="718" t="s">
        <v>3720</v>
      </c>
      <c r="F11" s="719">
        <v>6</v>
      </c>
      <c r="H11" s="718" t="s">
        <v>3721</v>
      </c>
      <c r="I11" s="719">
        <v>6</v>
      </c>
      <c r="K11" s="722" t="s">
        <v>3722</v>
      </c>
      <c r="L11" s="723">
        <v>5</v>
      </c>
      <c r="N11" s="423"/>
    </row>
    <row r="12" spans="2:14">
      <c r="B12" s="720" t="s">
        <v>3723</v>
      </c>
      <c r="C12" s="721">
        <v>5</v>
      </c>
      <c r="D12" s="423"/>
      <c r="E12" s="718" t="s">
        <v>3724</v>
      </c>
      <c r="F12" s="719">
        <v>5</v>
      </c>
      <c r="H12" s="718" t="s">
        <v>3725</v>
      </c>
      <c r="I12" s="719">
        <v>5</v>
      </c>
      <c r="K12" s="722" t="s">
        <v>3726</v>
      </c>
      <c r="L12" s="723">
        <v>5</v>
      </c>
      <c r="N12" s="423"/>
    </row>
    <row r="13" spans="2:14">
      <c r="B13" s="720" t="s">
        <v>3713</v>
      </c>
      <c r="C13" s="721">
        <v>4</v>
      </c>
      <c r="D13" s="423"/>
      <c r="E13" s="718" t="s">
        <v>3719</v>
      </c>
      <c r="F13" s="719">
        <v>4</v>
      </c>
      <c r="H13" s="718" t="s">
        <v>3704</v>
      </c>
      <c r="I13" s="719">
        <v>4</v>
      </c>
      <c r="K13" s="722" t="s">
        <v>3727</v>
      </c>
      <c r="L13" s="723">
        <v>4</v>
      </c>
      <c r="N13" s="423"/>
    </row>
    <row r="14" spans="2:14">
      <c r="B14" s="720" t="s">
        <v>3728</v>
      </c>
      <c r="C14" s="721">
        <v>3</v>
      </c>
      <c r="D14" s="423"/>
      <c r="E14" s="718" t="s">
        <v>3729</v>
      </c>
      <c r="F14" s="719">
        <v>4</v>
      </c>
      <c r="H14" s="718" t="s">
        <v>3730</v>
      </c>
      <c r="I14" s="719">
        <v>3</v>
      </c>
      <c r="K14" s="718" t="s">
        <v>3731</v>
      </c>
      <c r="L14" s="723">
        <v>3</v>
      </c>
      <c r="N14" s="423"/>
    </row>
    <row r="15" spans="2:14">
      <c r="B15" s="720" t="s">
        <v>3712</v>
      </c>
      <c r="C15" s="721">
        <v>3</v>
      </c>
      <c r="D15" s="423"/>
      <c r="E15" s="718" t="s">
        <v>3732</v>
      </c>
      <c r="F15" s="719">
        <v>3</v>
      </c>
      <c r="H15" s="718" t="s">
        <v>3733</v>
      </c>
      <c r="I15" s="719">
        <v>3</v>
      </c>
      <c r="K15" s="722" t="s">
        <v>3734</v>
      </c>
      <c r="L15" s="723">
        <v>2</v>
      </c>
      <c r="N15" s="423"/>
    </row>
    <row r="16" spans="2:14">
      <c r="B16" s="720" t="s">
        <v>3735</v>
      </c>
      <c r="C16" s="721">
        <v>2</v>
      </c>
      <c r="D16" s="423"/>
      <c r="E16" s="718" t="s">
        <v>3736</v>
      </c>
      <c r="F16" s="719">
        <v>3</v>
      </c>
      <c r="H16" s="718" t="s">
        <v>3720</v>
      </c>
      <c r="I16" s="719">
        <v>3</v>
      </c>
      <c r="K16" s="722" t="s">
        <v>3737</v>
      </c>
      <c r="L16" s="723">
        <v>1</v>
      </c>
      <c r="N16" s="423"/>
    </row>
    <row r="17" spans="2:14">
      <c r="B17" s="720" t="s">
        <v>3722</v>
      </c>
      <c r="C17" s="721">
        <v>2</v>
      </c>
      <c r="D17" s="423"/>
      <c r="E17" s="718" t="s">
        <v>3716</v>
      </c>
      <c r="F17" s="719">
        <v>2</v>
      </c>
      <c r="H17" s="718" t="s">
        <v>3738</v>
      </c>
      <c r="I17" s="719">
        <v>2</v>
      </c>
      <c r="K17" s="722" t="s">
        <v>3733</v>
      </c>
      <c r="L17" s="723">
        <v>1</v>
      </c>
      <c r="N17" s="423"/>
    </row>
    <row r="18" spans="2:14">
      <c r="B18" s="720" t="s">
        <v>3721</v>
      </c>
      <c r="C18" s="721">
        <v>2</v>
      </c>
      <c r="D18" s="423"/>
      <c r="E18" s="718" t="s">
        <v>3739</v>
      </c>
      <c r="F18" s="719">
        <v>2</v>
      </c>
      <c r="H18" s="718" t="s">
        <v>3740</v>
      </c>
      <c r="I18" s="719">
        <v>2</v>
      </c>
      <c r="K18" s="722" t="s">
        <v>3741</v>
      </c>
      <c r="L18" s="723">
        <v>1</v>
      </c>
      <c r="N18" s="423"/>
    </row>
    <row r="19" spans="2:14" ht="13.15" customHeight="1">
      <c r="B19" s="806" t="s">
        <v>1487</v>
      </c>
      <c r="C19" s="807">
        <v>1</v>
      </c>
      <c r="D19" s="423"/>
      <c r="E19" s="718" t="s">
        <v>3742</v>
      </c>
      <c r="F19" s="719">
        <v>1</v>
      </c>
      <c r="H19" s="718" t="s">
        <v>3731</v>
      </c>
      <c r="I19" s="719">
        <v>1</v>
      </c>
      <c r="K19" s="722"/>
      <c r="L19" s="723"/>
      <c r="N19" s="423"/>
    </row>
    <row r="20" spans="2:14">
      <c r="B20" s="724" t="s">
        <v>3743</v>
      </c>
      <c r="C20" s="725">
        <v>1</v>
      </c>
      <c r="E20" s="726" t="s">
        <v>3704</v>
      </c>
      <c r="F20" s="727">
        <v>1</v>
      </c>
      <c r="H20" s="726"/>
      <c r="I20" s="727"/>
      <c r="K20" s="728"/>
      <c r="L20" s="729"/>
    </row>
    <row r="21" spans="2:14" ht="13.5" customHeight="1">
      <c r="K21" s="4"/>
      <c r="L21" s="4"/>
    </row>
    <row r="22" spans="2:14">
      <c r="B22" s="35" t="s">
        <v>1508</v>
      </c>
      <c r="C22" s="43"/>
      <c r="E22" s="35" t="s">
        <v>1512</v>
      </c>
      <c r="F22" s="43"/>
      <c r="H22" s="35" t="s">
        <v>1513</v>
      </c>
      <c r="I22" s="43"/>
      <c r="K22" s="35" t="s">
        <v>1514</v>
      </c>
      <c r="L22" s="43"/>
    </row>
    <row r="23" spans="2:14">
      <c r="B23" s="442" t="s">
        <v>44</v>
      </c>
      <c r="C23" s="443" t="s">
        <v>46</v>
      </c>
      <c r="E23" s="442" t="s">
        <v>44</v>
      </c>
      <c r="F23" s="808" t="s">
        <v>46</v>
      </c>
      <c r="H23" s="442" t="s">
        <v>44</v>
      </c>
      <c r="I23" s="443" t="s">
        <v>46</v>
      </c>
      <c r="K23" s="442" t="s">
        <v>44</v>
      </c>
      <c r="L23" s="443" t="s">
        <v>46</v>
      </c>
    </row>
    <row r="24" spans="2:14">
      <c r="B24" s="736" t="s">
        <v>3744</v>
      </c>
      <c r="C24" s="737">
        <v>14</v>
      </c>
      <c r="E24" s="736" t="s">
        <v>3712</v>
      </c>
      <c r="F24" s="737">
        <v>14</v>
      </c>
      <c r="H24" s="736" t="s">
        <v>3723</v>
      </c>
      <c r="I24" s="737">
        <v>35</v>
      </c>
      <c r="K24" s="736" t="s">
        <v>3745</v>
      </c>
      <c r="L24" s="737">
        <v>23</v>
      </c>
    </row>
    <row r="25" spans="2:14">
      <c r="B25" s="722" t="s">
        <v>3735</v>
      </c>
      <c r="C25" s="723">
        <v>10</v>
      </c>
      <c r="E25" s="722" t="s">
        <v>3713</v>
      </c>
      <c r="F25" s="723">
        <v>9</v>
      </c>
      <c r="H25" s="722" t="s">
        <v>3713</v>
      </c>
      <c r="I25" s="723">
        <v>13</v>
      </c>
      <c r="K25" s="722" t="s">
        <v>3746</v>
      </c>
      <c r="L25" s="723">
        <v>19</v>
      </c>
    </row>
    <row r="26" spans="2:14">
      <c r="B26" s="722" t="s">
        <v>3745</v>
      </c>
      <c r="C26" s="723">
        <v>7</v>
      </c>
      <c r="E26" s="722" t="s">
        <v>3729</v>
      </c>
      <c r="F26" s="723">
        <v>8</v>
      </c>
      <c r="H26" s="722" t="s">
        <v>3729</v>
      </c>
      <c r="I26" s="723">
        <v>11</v>
      </c>
      <c r="K26" s="722" t="s">
        <v>3747</v>
      </c>
      <c r="L26" s="723">
        <v>7</v>
      </c>
    </row>
    <row r="27" spans="2:14">
      <c r="B27" s="722" t="s">
        <v>3748</v>
      </c>
      <c r="C27" s="723">
        <v>6</v>
      </c>
      <c r="E27" s="722" t="s">
        <v>3735</v>
      </c>
      <c r="F27" s="723">
        <v>7</v>
      </c>
      <c r="H27" s="722" t="s">
        <v>3749</v>
      </c>
      <c r="I27" s="723">
        <v>3</v>
      </c>
      <c r="K27" s="722" t="s">
        <v>3750</v>
      </c>
      <c r="L27" s="723">
        <v>4</v>
      </c>
    </row>
    <row r="28" spans="2:14">
      <c r="B28" s="722" t="s">
        <v>3709</v>
      </c>
      <c r="C28" s="723">
        <v>5</v>
      </c>
      <c r="E28" s="722" t="s">
        <v>3751</v>
      </c>
      <c r="F28" s="723">
        <v>6</v>
      </c>
      <c r="H28" s="722" t="s">
        <v>3717</v>
      </c>
      <c r="I28" s="723">
        <v>3</v>
      </c>
      <c r="K28" s="722" t="s">
        <v>3752</v>
      </c>
      <c r="L28" s="723">
        <v>3</v>
      </c>
    </row>
    <row r="29" spans="2:14">
      <c r="B29" s="722" t="s">
        <v>3721</v>
      </c>
      <c r="C29" s="723">
        <v>5</v>
      </c>
      <c r="E29" s="722" t="s">
        <v>3705</v>
      </c>
      <c r="F29" s="723">
        <v>5</v>
      </c>
      <c r="H29" s="722" t="s">
        <v>3753</v>
      </c>
      <c r="I29" s="723">
        <v>2</v>
      </c>
      <c r="K29" s="722" t="s">
        <v>3754</v>
      </c>
      <c r="L29" s="723">
        <v>3</v>
      </c>
    </row>
    <row r="30" spans="2:14">
      <c r="B30" s="722" t="s">
        <v>3729</v>
      </c>
      <c r="C30" s="723">
        <v>4</v>
      </c>
      <c r="E30" s="722" t="s">
        <v>3742</v>
      </c>
      <c r="F30" s="723">
        <v>4</v>
      </c>
      <c r="H30" s="722" t="s">
        <v>3755</v>
      </c>
      <c r="I30" s="723">
        <v>1</v>
      </c>
      <c r="K30" s="722" t="s">
        <v>3756</v>
      </c>
      <c r="L30" s="723">
        <v>3</v>
      </c>
    </row>
    <row r="31" spans="2:14">
      <c r="B31" s="722" t="s">
        <v>3723</v>
      </c>
      <c r="C31" s="723">
        <v>4</v>
      </c>
      <c r="E31" s="722" t="s">
        <v>3706</v>
      </c>
      <c r="F31" s="723">
        <v>3</v>
      </c>
      <c r="H31" s="722"/>
      <c r="I31" s="723"/>
      <c r="K31" s="722" t="s">
        <v>3723</v>
      </c>
      <c r="L31" s="723">
        <v>2</v>
      </c>
    </row>
    <row r="32" spans="2:14">
      <c r="B32" s="722" t="s">
        <v>3712</v>
      </c>
      <c r="C32" s="723">
        <v>4</v>
      </c>
      <c r="E32" s="722" t="s">
        <v>3736</v>
      </c>
      <c r="F32" s="723">
        <v>3</v>
      </c>
      <c r="H32" s="722"/>
      <c r="I32" s="723"/>
      <c r="K32" s="722" t="s">
        <v>3706</v>
      </c>
      <c r="L32" s="723">
        <v>1</v>
      </c>
    </row>
    <row r="33" spans="2:12">
      <c r="B33" s="722" t="s">
        <v>3720</v>
      </c>
      <c r="C33" s="723">
        <v>3</v>
      </c>
      <c r="E33" s="722" t="s">
        <v>3757</v>
      </c>
      <c r="F33" s="723">
        <v>2</v>
      </c>
      <c r="H33" s="722"/>
      <c r="I33" s="723"/>
      <c r="K33" s="722"/>
      <c r="L33" s="723"/>
    </row>
    <row r="34" spans="2:12">
      <c r="B34" s="722" t="s">
        <v>3737</v>
      </c>
      <c r="C34" s="723">
        <v>2</v>
      </c>
      <c r="E34" s="722" t="s">
        <v>3741</v>
      </c>
      <c r="F34" s="723">
        <v>2</v>
      </c>
      <c r="H34" s="722"/>
      <c r="I34" s="723"/>
      <c r="K34" s="722"/>
      <c r="L34" s="723"/>
    </row>
    <row r="35" spans="2:12">
      <c r="B35" s="722" t="s">
        <v>3758</v>
      </c>
      <c r="C35" s="723">
        <v>2</v>
      </c>
      <c r="E35" s="722" t="s">
        <v>3749</v>
      </c>
      <c r="F35" s="723">
        <v>1</v>
      </c>
      <c r="H35" s="722"/>
      <c r="I35" s="723"/>
      <c r="K35" s="722"/>
      <c r="L35" s="723"/>
    </row>
    <row r="36" spans="2:12">
      <c r="B36" s="722" t="s">
        <v>3740</v>
      </c>
      <c r="C36" s="723">
        <v>1</v>
      </c>
      <c r="E36" s="722"/>
      <c r="F36" s="723"/>
      <c r="H36" s="722"/>
      <c r="I36" s="723"/>
      <c r="K36" s="722"/>
      <c r="L36" s="723"/>
    </row>
    <row r="37" spans="2:12">
      <c r="B37" s="718" t="s">
        <v>3714</v>
      </c>
      <c r="C37" s="723">
        <v>1</v>
      </c>
      <c r="E37" s="722"/>
      <c r="F37" s="723"/>
      <c r="H37" s="722"/>
      <c r="I37" s="723"/>
      <c r="K37" s="722"/>
      <c r="L37" s="723"/>
    </row>
    <row r="38" spans="2:12">
      <c r="B38" s="728"/>
      <c r="C38" s="729"/>
      <c r="E38" s="728"/>
      <c r="F38" s="729"/>
      <c r="H38" s="728"/>
      <c r="I38" s="729"/>
      <c r="K38" s="728"/>
      <c r="L38" s="729"/>
    </row>
    <row r="40" spans="2:12">
      <c r="B40" s="35" t="s">
        <v>1515</v>
      </c>
      <c r="C40" s="43"/>
      <c r="E40" s="35" t="s">
        <v>1516</v>
      </c>
      <c r="F40" s="43"/>
      <c r="H40" s="35" t="s">
        <v>1517</v>
      </c>
      <c r="I40" s="43"/>
      <c r="K40" s="35" t="s">
        <v>3759</v>
      </c>
      <c r="L40" s="43"/>
    </row>
    <row r="41" spans="2:12">
      <c r="B41" s="442" t="s">
        <v>44</v>
      </c>
      <c r="C41" s="443" t="s">
        <v>46</v>
      </c>
      <c r="E41" s="442" t="s">
        <v>44</v>
      </c>
      <c r="F41" s="443" t="s">
        <v>46</v>
      </c>
      <c r="H41" s="442" t="s">
        <v>44</v>
      </c>
      <c r="I41" s="443" t="s">
        <v>46</v>
      </c>
      <c r="K41" s="442" t="s">
        <v>44</v>
      </c>
      <c r="L41" s="443" t="s">
        <v>46</v>
      </c>
    </row>
    <row r="42" spans="2:12">
      <c r="B42" s="736" t="s">
        <v>3754</v>
      </c>
      <c r="C42" s="737">
        <v>23</v>
      </c>
      <c r="E42" s="736" t="s">
        <v>3704</v>
      </c>
      <c r="F42" s="737">
        <v>26</v>
      </c>
      <c r="H42" s="736" t="s">
        <v>3760</v>
      </c>
      <c r="I42" s="737">
        <v>17</v>
      </c>
      <c r="K42" s="736" t="s">
        <v>3712</v>
      </c>
      <c r="L42" s="737">
        <v>26</v>
      </c>
    </row>
    <row r="43" spans="2:12">
      <c r="B43" s="722" t="s">
        <v>3706</v>
      </c>
      <c r="C43" s="723">
        <v>8</v>
      </c>
      <c r="E43" s="722" t="s">
        <v>3761</v>
      </c>
      <c r="F43" s="723">
        <v>12</v>
      </c>
      <c r="H43" s="722" t="s">
        <v>3727</v>
      </c>
      <c r="I43" s="723">
        <v>10</v>
      </c>
      <c r="K43" s="722" t="s">
        <v>3762</v>
      </c>
      <c r="L43" s="723">
        <v>10</v>
      </c>
    </row>
    <row r="44" spans="2:12">
      <c r="B44" s="722" t="s">
        <v>3763</v>
      </c>
      <c r="C44" s="723">
        <v>7</v>
      </c>
      <c r="E44" s="722" t="s">
        <v>3750</v>
      </c>
      <c r="F44" s="723">
        <v>10</v>
      </c>
      <c r="H44" s="722" t="s">
        <v>3714</v>
      </c>
      <c r="I44" s="723">
        <v>9</v>
      </c>
      <c r="K44" s="722" t="s">
        <v>3754</v>
      </c>
      <c r="L44" s="723">
        <v>6</v>
      </c>
    </row>
    <row r="45" spans="2:12">
      <c r="B45" s="722" t="s">
        <v>3749</v>
      </c>
      <c r="C45" s="723">
        <v>6</v>
      </c>
      <c r="E45" s="722" t="s">
        <v>3729</v>
      </c>
      <c r="F45" s="723">
        <v>8</v>
      </c>
      <c r="H45" s="722" t="s">
        <v>3716</v>
      </c>
      <c r="I45" s="723">
        <v>8</v>
      </c>
      <c r="K45" s="722" t="s">
        <v>3764</v>
      </c>
      <c r="L45" s="723">
        <v>6</v>
      </c>
    </row>
    <row r="46" spans="2:12">
      <c r="B46" s="722" t="s">
        <v>3745</v>
      </c>
      <c r="C46" s="723">
        <v>5</v>
      </c>
      <c r="E46" s="722" t="s">
        <v>3723</v>
      </c>
      <c r="F46" s="723">
        <v>7</v>
      </c>
      <c r="H46" s="722" t="s">
        <v>3729</v>
      </c>
      <c r="I46" s="723">
        <v>8</v>
      </c>
      <c r="K46" s="722" t="s">
        <v>3711</v>
      </c>
      <c r="L46" s="723">
        <v>5</v>
      </c>
    </row>
    <row r="47" spans="2:12">
      <c r="B47" s="722" t="s">
        <v>3726</v>
      </c>
      <c r="C47" s="723">
        <v>5</v>
      </c>
      <c r="E47" s="722" t="s">
        <v>3736</v>
      </c>
      <c r="F47" s="723">
        <v>7</v>
      </c>
      <c r="H47" s="722" t="s">
        <v>3764</v>
      </c>
      <c r="I47" s="723">
        <v>8</v>
      </c>
      <c r="K47" s="722" t="s">
        <v>3718</v>
      </c>
      <c r="L47" s="723">
        <v>4</v>
      </c>
    </row>
    <row r="48" spans="2:12">
      <c r="B48" s="722" t="s">
        <v>3765</v>
      </c>
      <c r="C48" s="723">
        <v>4</v>
      </c>
      <c r="E48" s="722" t="s">
        <v>3719</v>
      </c>
      <c r="F48" s="723">
        <v>6</v>
      </c>
      <c r="H48" s="722" t="s">
        <v>3744</v>
      </c>
      <c r="I48" s="723">
        <v>5</v>
      </c>
      <c r="K48" s="722" t="s">
        <v>3766</v>
      </c>
      <c r="L48" s="723">
        <v>3</v>
      </c>
    </row>
    <row r="49" spans="2:12">
      <c r="B49" s="722" t="s">
        <v>3704</v>
      </c>
      <c r="C49" s="723">
        <v>4</v>
      </c>
      <c r="E49" s="722" t="s">
        <v>3767</v>
      </c>
      <c r="F49" s="723">
        <v>2</v>
      </c>
      <c r="H49" s="722" t="s">
        <v>3722</v>
      </c>
      <c r="I49" s="723">
        <v>1</v>
      </c>
      <c r="K49" s="722" t="s">
        <v>3756</v>
      </c>
      <c r="L49" s="723">
        <v>3</v>
      </c>
    </row>
    <row r="50" spans="2:12">
      <c r="B50" s="722" t="s">
        <v>3736</v>
      </c>
      <c r="C50" s="723">
        <v>3</v>
      </c>
      <c r="E50" s="722"/>
      <c r="F50" s="723"/>
      <c r="H50" s="722"/>
      <c r="I50" s="723"/>
      <c r="K50" s="722" t="s">
        <v>3768</v>
      </c>
      <c r="L50" s="723">
        <v>2</v>
      </c>
    </row>
    <row r="51" spans="2:12">
      <c r="B51" s="722" t="s">
        <v>3756</v>
      </c>
      <c r="C51" s="723">
        <v>3</v>
      </c>
      <c r="E51" s="722"/>
      <c r="F51" s="723"/>
      <c r="H51" s="722"/>
      <c r="I51" s="723"/>
      <c r="K51" s="722" t="s">
        <v>3769</v>
      </c>
      <c r="L51" s="723">
        <v>2</v>
      </c>
    </row>
    <row r="52" spans="2:12">
      <c r="B52" s="722" t="s">
        <v>3719</v>
      </c>
      <c r="C52" s="723">
        <v>2</v>
      </c>
      <c r="E52" s="722"/>
      <c r="F52" s="723"/>
      <c r="H52" s="722"/>
      <c r="I52" s="723"/>
      <c r="K52" s="722" t="s">
        <v>3770</v>
      </c>
      <c r="L52" s="723">
        <v>1</v>
      </c>
    </row>
    <row r="53" spans="2:12">
      <c r="B53" s="722" t="s">
        <v>3771</v>
      </c>
      <c r="C53" s="723">
        <v>1</v>
      </c>
      <c r="E53" s="722"/>
      <c r="F53" s="723"/>
      <c r="H53" s="722"/>
      <c r="I53" s="723"/>
      <c r="K53" s="722" t="s">
        <v>3772</v>
      </c>
      <c r="L53" s="723">
        <v>1</v>
      </c>
    </row>
    <row r="54" spans="2:12">
      <c r="B54" s="722" t="s">
        <v>3773</v>
      </c>
      <c r="C54" s="723">
        <v>1</v>
      </c>
      <c r="E54" s="722"/>
      <c r="F54" s="723"/>
      <c r="H54" s="722"/>
      <c r="I54" s="723"/>
      <c r="K54" s="722"/>
      <c r="L54" s="723"/>
    </row>
    <row r="55" spans="2:12">
      <c r="B55" s="722"/>
      <c r="C55" s="723"/>
      <c r="E55" s="722"/>
      <c r="F55" s="723"/>
      <c r="H55" s="722"/>
      <c r="I55" s="723"/>
      <c r="K55" s="722"/>
      <c r="L55" s="723"/>
    </row>
    <row r="56" spans="2:12">
      <c r="B56" s="728"/>
      <c r="C56" s="729"/>
      <c r="E56" s="728"/>
      <c r="F56" s="729"/>
      <c r="H56" s="728"/>
      <c r="I56" s="729"/>
      <c r="K56" s="728"/>
      <c r="L56" s="729"/>
    </row>
    <row r="58" spans="2:12">
      <c r="B58" s="35" t="s">
        <v>3774</v>
      </c>
      <c r="C58" s="43"/>
      <c r="E58" s="35" t="s">
        <v>3775</v>
      </c>
      <c r="F58" s="43"/>
      <c r="H58" s="35" t="s">
        <v>3776</v>
      </c>
      <c r="I58" s="43"/>
      <c r="K58" s="35" t="s">
        <v>3777</v>
      </c>
      <c r="L58" s="43"/>
    </row>
    <row r="59" spans="2:12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</row>
    <row r="60" spans="2:12">
      <c r="B60" s="736" t="s">
        <v>3713</v>
      </c>
      <c r="C60" s="737">
        <v>25</v>
      </c>
      <c r="E60" s="736" t="s">
        <v>3709</v>
      </c>
      <c r="F60" s="737">
        <v>15</v>
      </c>
      <c r="H60" s="736" t="s">
        <v>3721</v>
      </c>
      <c r="I60" s="737">
        <v>17</v>
      </c>
      <c r="K60" s="736" t="s">
        <v>3755</v>
      </c>
      <c r="L60" s="737">
        <v>10</v>
      </c>
    </row>
    <row r="61" spans="2:12">
      <c r="B61" s="722" t="s">
        <v>3771</v>
      </c>
      <c r="C61" s="723">
        <v>7</v>
      </c>
      <c r="E61" s="722" t="s">
        <v>3735</v>
      </c>
      <c r="F61" s="723">
        <v>13</v>
      </c>
      <c r="H61" s="722" t="s">
        <v>3722</v>
      </c>
      <c r="I61" s="723">
        <v>7</v>
      </c>
      <c r="K61" s="722" t="s">
        <v>3749</v>
      </c>
      <c r="L61" s="723">
        <v>9</v>
      </c>
    </row>
    <row r="62" spans="2:12">
      <c r="B62" s="722" t="s">
        <v>3778</v>
      </c>
      <c r="C62" s="723">
        <v>7</v>
      </c>
      <c r="E62" s="722" t="s">
        <v>3704</v>
      </c>
      <c r="F62" s="723">
        <v>7</v>
      </c>
      <c r="H62" s="722" t="s">
        <v>3748</v>
      </c>
      <c r="I62" s="723">
        <v>6</v>
      </c>
      <c r="K62" s="722" t="s">
        <v>3758</v>
      </c>
      <c r="L62" s="723">
        <v>8</v>
      </c>
    </row>
    <row r="63" spans="2:12">
      <c r="B63" s="722" t="s">
        <v>3706</v>
      </c>
      <c r="C63" s="723">
        <v>7</v>
      </c>
      <c r="E63" s="722" t="s">
        <v>3729</v>
      </c>
      <c r="F63" s="723">
        <v>6</v>
      </c>
      <c r="H63" s="722" t="s">
        <v>3779</v>
      </c>
      <c r="I63" s="723">
        <v>5</v>
      </c>
      <c r="K63" s="722" t="s">
        <v>3710</v>
      </c>
      <c r="L63" s="723">
        <v>7</v>
      </c>
    </row>
    <row r="64" spans="2:12">
      <c r="B64" s="722" t="s">
        <v>3752</v>
      </c>
      <c r="C64" s="723">
        <v>5</v>
      </c>
      <c r="E64" s="722" t="s">
        <v>3764</v>
      </c>
      <c r="F64" s="723">
        <v>6</v>
      </c>
      <c r="H64" s="722" t="s">
        <v>3723</v>
      </c>
      <c r="I64" s="723">
        <v>5</v>
      </c>
      <c r="K64" s="722" t="s">
        <v>3723</v>
      </c>
      <c r="L64" s="723">
        <v>6</v>
      </c>
    </row>
    <row r="65" spans="2:12">
      <c r="B65" s="722" t="s">
        <v>3745</v>
      </c>
      <c r="C65" s="723">
        <v>4</v>
      </c>
      <c r="E65" s="722" t="s">
        <v>3780</v>
      </c>
      <c r="F65" s="723">
        <v>4</v>
      </c>
      <c r="H65" s="722" t="s">
        <v>3781</v>
      </c>
      <c r="I65" s="723">
        <v>5</v>
      </c>
      <c r="K65" s="722" t="s">
        <v>3706</v>
      </c>
      <c r="L65" s="723">
        <v>5</v>
      </c>
    </row>
    <row r="66" spans="2:12">
      <c r="B66" s="722" t="s">
        <v>3782</v>
      </c>
      <c r="C66" s="723">
        <v>4</v>
      </c>
      <c r="E66" s="722" t="s">
        <v>3745</v>
      </c>
      <c r="F66" s="723">
        <v>4</v>
      </c>
      <c r="H66" s="722" t="s">
        <v>3743</v>
      </c>
      <c r="I66" s="723">
        <v>4</v>
      </c>
      <c r="K66" s="722" t="s">
        <v>3712</v>
      </c>
      <c r="L66" s="723">
        <v>5</v>
      </c>
    </row>
    <row r="67" spans="2:12">
      <c r="B67" s="722" t="s">
        <v>3783</v>
      </c>
      <c r="C67" s="723">
        <v>3</v>
      </c>
      <c r="E67" s="722" t="s">
        <v>3784</v>
      </c>
      <c r="F67" s="723">
        <v>3</v>
      </c>
      <c r="H67" s="722" t="s">
        <v>3710</v>
      </c>
      <c r="I67" s="723">
        <v>4</v>
      </c>
      <c r="K67" s="722" t="s">
        <v>3785</v>
      </c>
      <c r="L67" s="723">
        <v>4</v>
      </c>
    </row>
    <row r="68" spans="2:12">
      <c r="B68" s="722" t="s">
        <v>3747</v>
      </c>
      <c r="C68" s="723">
        <v>3</v>
      </c>
      <c r="E68" s="722" t="s">
        <v>3721</v>
      </c>
      <c r="F68" s="723">
        <v>3</v>
      </c>
      <c r="H68" s="722" t="s">
        <v>3715</v>
      </c>
      <c r="I68" s="723">
        <v>3</v>
      </c>
      <c r="K68" s="722" t="s">
        <v>3721</v>
      </c>
      <c r="L68" s="723">
        <v>4</v>
      </c>
    </row>
    <row r="69" spans="2:12">
      <c r="B69" s="722" t="s">
        <v>3761</v>
      </c>
      <c r="C69" s="723">
        <v>2</v>
      </c>
      <c r="E69" s="722" t="s">
        <v>3731</v>
      </c>
      <c r="F69" s="723">
        <v>2</v>
      </c>
      <c r="H69" s="722" t="s">
        <v>3786</v>
      </c>
      <c r="I69" s="723">
        <v>3</v>
      </c>
      <c r="K69" s="722" t="s">
        <v>3740</v>
      </c>
      <c r="L69" s="723">
        <v>3</v>
      </c>
    </row>
    <row r="70" spans="2:12">
      <c r="B70" s="722" t="s">
        <v>3716</v>
      </c>
      <c r="C70" s="723">
        <v>2</v>
      </c>
      <c r="E70" s="722" t="s">
        <v>3746</v>
      </c>
      <c r="F70" s="723">
        <v>2</v>
      </c>
      <c r="H70" s="722" t="s">
        <v>3754</v>
      </c>
      <c r="I70" s="723">
        <v>3</v>
      </c>
      <c r="K70" s="722" t="s">
        <v>3757</v>
      </c>
      <c r="L70" s="723">
        <v>2</v>
      </c>
    </row>
    <row r="71" spans="2:12">
      <c r="B71" s="722" t="s">
        <v>3785</v>
      </c>
      <c r="C71" s="723">
        <v>1</v>
      </c>
      <c r="E71" s="722" t="s">
        <v>3748</v>
      </c>
      <c r="F71" s="723">
        <v>1</v>
      </c>
      <c r="H71" s="722" t="s">
        <v>3729</v>
      </c>
      <c r="I71" s="723">
        <v>3</v>
      </c>
      <c r="K71" s="722" t="s">
        <v>3787</v>
      </c>
      <c r="L71" s="723">
        <v>2</v>
      </c>
    </row>
    <row r="72" spans="2:12">
      <c r="B72" s="722"/>
      <c r="C72" s="723"/>
      <c r="E72" s="722" t="s">
        <v>3719</v>
      </c>
      <c r="F72" s="723">
        <v>1</v>
      </c>
      <c r="H72" s="722" t="s">
        <v>3732</v>
      </c>
      <c r="I72" s="723">
        <v>2</v>
      </c>
      <c r="K72" s="722" t="s">
        <v>3729</v>
      </c>
      <c r="L72" s="723">
        <v>1</v>
      </c>
    </row>
    <row r="73" spans="2:12">
      <c r="B73" s="722"/>
      <c r="C73" s="723"/>
      <c r="E73" s="722"/>
      <c r="F73" s="723"/>
      <c r="H73" s="722" t="s">
        <v>3788</v>
      </c>
      <c r="I73" s="723">
        <v>1</v>
      </c>
      <c r="K73" s="722" t="s">
        <v>3739</v>
      </c>
      <c r="L73" s="723">
        <v>1</v>
      </c>
    </row>
    <row r="74" spans="2:12">
      <c r="B74" s="728"/>
      <c r="C74" s="729"/>
      <c r="E74" s="728"/>
      <c r="F74" s="729"/>
      <c r="H74" s="728"/>
      <c r="I74" s="729"/>
      <c r="K74" s="728"/>
      <c r="L74" s="729"/>
    </row>
    <row r="76" spans="2:12">
      <c r="B76" s="35" t="s">
        <v>3789</v>
      </c>
      <c r="C76" s="43"/>
      <c r="E76" s="35" t="s">
        <v>3790</v>
      </c>
      <c r="F76" s="43"/>
      <c r="H76" s="35" t="s">
        <v>3791</v>
      </c>
      <c r="I76" s="43"/>
      <c r="K76" s="35" t="s">
        <v>3792</v>
      </c>
      <c r="L76" s="43"/>
    </row>
    <row r="77" spans="2:12">
      <c r="B77" s="442" t="s">
        <v>44</v>
      </c>
      <c r="C77" s="443" t="s">
        <v>46</v>
      </c>
      <c r="E77" s="442" t="s">
        <v>44</v>
      </c>
      <c r="F77" s="443" t="s">
        <v>46</v>
      </c>
      <c r="H77" s="442" t="s">
        <v>44</v>
      </c>
      <c r="I77" s="443" t="s">
        <v>46</v>
      </c>
      <c r="K77" s="442" t="s">
        <v>44</v>
      </c>
      <c r="L77" s="443" t="s">
        <v>46</v>
      </c>
    </row>
    <row r="78" spans="2:12">
      <c r="B78" s="736" t="s">
        <v>3716</v>
      </c>
      <c r="C78" s="737">
        <v>12</v>
      </c>
      <c r="E78" s="736" t="s">
        <v>3729</v>
      </c>
      <c r="F78" s="737">
        <v>21</v>
      </c>
      <c r="H78" s="736" t="s">
        <v>3742</v>
      </c>
      <c r="I78" s="737">
        <v>23</v>
      </c>
      <c r="K78" s="736" t="s">
        <v>3721</v>
      </c>
      <c r="L78" s="737">
        <v>16</v>
      </c>
    </row>
    <row r="79" spans="2:12">
      <c r="B79" s="722" t="s">
        <v>3704</v>
      </c>
      <c r="C79" s="723">
        <v>11</v>
      </c>
      <c r="E79" s="722" t="s">
        <v>3736</v>
      </c>
      <c r="F79" s="723">
        <v>11</v>
      </c>
      <c r="H79" s="722" t="s">
        <v>3752</v>
      </c>
      <c r="I79" s="723">
        <v>6</v>
      </c>
      <c r="K79" s="722" t="s">
        <v>3729</v>
      </c>
      <c r="L79" s="723">
        <v>12</v>
      </c>
    </row>
    <row r="80" spans="2:12">
      <c r="B80" s="722" t="s">
        <v>3729</v>
      </c>
      <c r="C80" s="723">
        <v>11</v>
      </c>
      <c r="E80" s="722" t="s">
        <v>3721</v>
      </c>
      <c r="F80" s="723">
        <v>9</v>
      </c>
      <c r="H80" s="722" t="s">
        <v>3765</v>
      </c>
      <c r="I80" s="723">
        <v>6</v>
      </c>
      <c r="K80" s="722" t="s">
        <v>3793</v>
      </c>
      <c r="L80" s="723">
        <v>11</v>
      </c>
    </row>
    <row r="81" spans="2:12">
      <c r="B81" s="722" t="s">
        <v>3712</v>
      </c>
      <c r="C81" s="723">
        <v>8</v>
      </c>
      <c r="E81" s="722" t="s">
        <v>3716</v>
      </c>
      <c r="F81" s="723">
        <v>6</v>
      </c>
      <c r="H81" s="722" t="s">
        <v>3758</v>
      </c>
      <c r="I81" s="723">
        <v>5</v>
      </c>
      <c r="K81" s="722" t="s">
        <v>3756</v>
      </c>
      <c r="L81" s="723">
        <v>11</v>
      </c>
    </row>
    <row r="82" spans="2:12">
      <c r="B82" s="722" t="s">
        <v>3721</v>
      </c>
      <c r="C82" s="723">
        <v>8</v>
      </c>
      <c r="E82" s="722" t="s">
        <v>3740</v>
      </c>
      <c r="F82" s="723">
        <v>4</v>
      </c>
      <c r="H82" s="722" t="s">
        <v>3764</v>
      </c>
      <c r="I82" s="723">
        <v>5</v>
      </c>
      <c r="K82" s="722" t="s">
        <v>3794</v>
      </c>
      <c r="L82" s="723">
        <v>6</v>
      </c>
    </row>
    <row r="83" spans="2:12">
      <c r="B83" s="722" t="s">
        <v>3738</v>
      </c>
      <c r="C83" s="723">
        <v>6</v>
      </c>
      <c r="E83" s="722" t="s">
        <v>3750</v>
      </c>
      <c r="F83" s="723">
        <v>4</v>
      </c>
      <c r="H83" s="722" t="s">
        <v>3795</v>
      </c>
      <c r="I83" s="723">
        <v>5</v>
      </c>
      <c r="K83" s="722" t="s">
        <v>3744</v>
      </c>
      <c r="L83" s="723">
        <v>5</v>
      </c>
    </row>
    <row r="84" spans="2:12">
      <c r="B84" s="722" t="s">
        <v>3757</v>
      </c>
      <c r="C84" s="723">
        <v>4</v>
      </c>
      <c r="E84" s="722" t="s">
        <v>3704</v>
      </c>
      <c r="F84" s="723">
        <v>3</v>
      </c>
      <c r="H84" s="722" t="s">
        <v>3763</v>
      </c>
      <c r="I84" s="723">
        <v>4</v>
      </c>
      <c r="K84" s="722" t="s">
        <v>3753</v>
      </c>
      <c r="L84" s="723">
        <v>5</v>
      </c>
    </row>
    <row r="85" spans="2:12">
      <c r="B85" s="722" t="s">
        <v>3732</v>
      </c>
      <c r="C85" s="723">
        <v>3</v>
      </c>
      <c r="E85" s="722" t="s">
        <v>3756</v>
      </c>
      <c r="F85" s="723">
        <v>2</v>
      </c>
      <c r="H85" s="722" t="s">
        <v>3732</v>
      </c>
      <c r="I85" s="723">
        <v>3</v>
      </c>
      <c r="K85" s="722" t="s">
        <v>3765</v>
      </c>
      <c r="L85" s="723">
        <v>4</v>
      </c>
    </row>
    <row r="86" spans="2:12">
      <c r="B86" s="722" t="s">
        <v>3709</v>
      </c>
      <c r="C86" s="723">
        <v>3</v>
      </c>
      <c r="E86" s="722" t="s">
        <v>3796</v>
      </c>
      <c r="F86" s="723">
        <v>1</v>
      </c>
      <c r="H86" s="722" t="s">
        <v>3797</v>
      </c>
      <c r="I86" s="723">
        <v>3</v>
      </c>
      <c r="K86" s="722" t="s">
        <v>3798</v>
      </c>
      <c r="L86" s="723">
        <v>1</v>
      </c>
    </row>
    <row r="87" spans="2:12">
      <c r="B87" s="722" t="s">
        <v>3708</v>
      </c>
      <c r="C87" s="723">
        <v>3</v>
      </c>
      <c r="E87" s="722" t="s">
        <v>3799</v>
      </c>
      <c r="F87" s="723">
        <v>1</v>
      </c>
      <c r="H87" s="722" t="s">
        <v>3800</v>
      </c>
      <c r="I87" s="723">
        <v>2</v>
      </c>
      <c r="K87" s="722"/>
      <c r="L87" s="723"/>
    </row>
    <row r="88" spans="2:12">
      <c r="B88" s="722" t="s">
        <v>3734</v>
      </c>
      <c r="C88" s="723">
        <v>2</v>
      </c>
      <c r="E88" s="722"/>
      <c r="F88" s="723"/>
      <c r="H88" s="722" t="s">
        <v>3801</v>
      </c>
      <c r="I88" s="723">
        <v>2</v>
      </c>
      <c r="K88" s="722"/>
      <c r="L88" s="723"/>
    </row>
    <row r="89" spans="2:12">
      <c r="B89" s="722" t="s">
        <v>3802</v>
      </c>
      <c r="C89" s="723">
        <v>2</v>
      </c>
      <c r="E89" s="722"/>
      <c r="F89" s="723"/>
      <c r="H89" s="722" t="s">
        <v>3710</v>
      </c>
      <c r="I89" s="723">
        <v>1</v>
      </c>
      <c r="K89" s="722"/>
      <c r="L89" s="723"/>
    </row>
    <row r="90" spans="2:12">
      <c r="B90" s="722" t="s">
        <v>3760</v>
      </c>
      <c r="C90" s="723">
        <v>1</v>
      </c>
      <c r="E90" s="722"/>
      <c r="F90" s="723"/>
      <c r="H90" s="722"/>
      <c r="I90" s="723"/>
      <c r="K90" s="722"/>
      <c r="L90" s="723"/>
    </row>
    <row r="91" spans="2:12">
      <c r="B91" s="722"/>
      <c r="C91" s="723"/>
      <c r="E91" s="722"/>
      <c r="F91" s="723"/>
      <c r="H91" s="722"/>
      <c r="I91" s="723"/>
      <c r="K91" s="722"/>
      <c r="L91" s="723"/>
    </row>
    <row r="92" spans="2:12">
      <c r="B92" s="728"/>
      <c r="C92" s="729"/>
      <c r="E92" s="728"/>
      <c r="F92" s="729"/>
      <c r="H92" s="728"/>
      <c r="I92" s="729"/>
      <c r="K92" s="728"/>
      <c r="L92" s="729"/>
    </row>
    <row r="94" spans="2:12">
      <c r="B94" s="35" t="s">
        <v>3803</v>
      </c>
      <c r="C94" s="43"/>
      <c r="E94" s="35" t="s">
        <v>3804</v>
      </c>
      <c r="F94" s="43"/>
      <c r="H94" s="35" t="s">
        <v>3805</v>
      </c>
      <c r="I94" s="43"/>
      <c r="K94" s="35" t="s">
        <v>3806</v>
      </c>
      <c r="L94" s="43"/>
    </row>
    <row r="95" spans="2:12">
      <c r="B95" s="442" t="s">
        <v>44</v>
      </c>
      <c r="C95" s="443" t="s">
        <v>46</v>
      </c>
      <c r="E95" s="442" t="s">
        <v>44</v>
      </c>
      <c r="F95" s="443" t="s">
        <v>46</v>
      </c>
      <c r="H95" s="442" t="s">
        <v>44</v>
      </c>
      <c r="I95" s="443" t="s">
        <v>46</v>
      </c>
      <c r="K95" s="442" t="s">
        <v>44</v>
      </c>
      <c r="L95" s="443" t="s">
        <v>46</v>
      </c>
    </row>
    <row r="96" spans="2:12">
      <c r="B96" s="736" t="s">
        <v>3744</v>
      </c>
      <c r="C96" s="737">
        <v>9</v>
      </c>
      <c r="E96" s="736" t="s">
        <v>3712</v>
      </c>
      <c r="F96" s="737">
        <v>12</v>
      </c>
      <c r="H96" s="736" t="s">
        <v>3723</v>
      </c>
      <c r="I96" s="737">
        <v>16</v>
      </c>
      <c r="K96" s="736" t="s">
        <v>3807</v>
      </c>
      <c r="L96" s="737">
        <v>10</v>
      </c>
    </row>
    <row r="97" spans="2:12">
      <c r="B97" s="722" t="s">
        <v>3748</v>
      </c>
      <c r="C97" s="723">
        <v>9</v>
      </c>
      <c r="E97" s="722" t="s">
        <v>3808</v>
      </c>
      <c r="F97" s="723">
        <v>8</v>
      </c>
      <c r="H97" s="722" t="s">
        <v>3704</v>
      </c>
      <c r="I97" s="723">
        <v>14</v>
      </c>
      <c r="K97" s="722" t="s">
        <v>3731</v>
      </c>
      <c r="L97" s="723">
        <v>6</v>
      </c>
    </row>
    <row r="98" spans="2:12">
      <c r="B98" s="722" t="s">
        <v>3721</v>
      </c>
      <c r="C98" s="723">
        <v>7</v>
      </c>
      <c r="E98" s="722" t="s">
        <v>3713</v>
      </c>
      <c r="F98" s="723">
        <v>6</v>
      </c>
      <c r="H98" s="722" t="s">
        <v>3742</v>
      </c>
      <c r="I98" s="723">
        <v>8</v>
      </c>
      <c r="K98" s="722" t="s">
        <v>3742</v>
      </c>
      <c r="L98" s="723">
        <v>6</v>
      </c>
    </row>
    <row r="99" spans="2:12">
      <c r="B99" s="722" t="s">
        <v>3732</v>
      </c>
      <c r="C99" s="723">
        <v>6</v>
      </c>
      <c r="E99" s="722" t="s">
        <v>3758</v>
      </c>
      <c r="F99" s="723">
        <v>6</v>
      </c>
      <c r="H99" s="722" t="s">
        <v>3712</v>
      </c>
      <c r="I99" s="723">
        <v>7</v>
      </c>
      <c r="K99" s="722" t="s">
        <v>3725</v>
      </c>
      <c r="L99" s="723">
        <v>6</v>
      </c>
    </row>
    <row r="100" spans="2:12">
      <c r="B100" s="722" t="s">
        <v>3754</v>
      </c>
      <c r="C100" s="723">
        <v>6</v>
      </c>
      <c r="E100" s="722" t="s">
        <v>3757</v>
      </c>
      <c r="F100" s="723">
        <v>5</v>
      </c>
      <c r="H100" s="722" t="s">
        <v>3751</v>
      </c>
      <c r="I100" s="723">
        <v>5</v>
      </c>
      <c r="K100" s="722" t="s">
        <v>3809</v>
      </c>
      <c r="L100" s="723">
        <v>6</v>
      </c>
    </row>
    <row r="101" spans="2:12">
      <c r="B101" s="722" t="s">
        <v>3706</v>
      </c>
      <c r="C101" s="723">
        <v>5</v>
      </c>
      <c r="E101" s="722" t="s">
        <v>3751</v>
      </c>
      <c r="F101" s="723">
        <v>4</v>
      </c>
      <c r="H101" s="722" t="s">
        <v>3724</v>
      </c>
      <c r="I101" s="723">
        <v>5</v>
      </c>
      <c r="K101" s="722" t="s">
        <v>3730</v>
      </c>
      <c r="L101" s="723">
        <v>5</v>
      </c>
    </row>
    <row r="102" spans="2:12">
      <c r="B102" s="722" t="s">
        <v>3729</v>
      </c>
      <c r="C102" s="723">
        <v>5</v>
      </c>
      <c r="E102" s="722" t="s">
        <v>3810</v>
      </c>
      <c r="F102" s="723">
        <v>4</v>
      </c>
      <c r="H102" s="722" t="s">
        <v>3811</v>
      </c>
      <c r="I102" s="723">
        <v>4</v>
      </c>
      <c r="K102" s="722" t="s">
        <v>3723</v>
      </c>
      <c r="L102" s="723">
        <v>5</v>
      </c>
    </row>
    <row r="103" spans="2:12">
      <c r="B103" s="722" t="s">
        <v>3812</v>
      </c>
      <c r="C103" s="723">
        <v>4</v>
      </c>
      <c r="E103" s="722" t="s">
        <v>3813</v>
      </c>
      <c r="F103" s="723">
        <v>4</v>
      </c>
      <c r="H103" s="722" t="s">
        <v>3735</v>
      </c>
      <c r="I103" s="723">
        <v>3</v>
      </c>
      <c r="K103" s="722" t="s">
        <v>3764</v>
      </c>
      <c r="L103" s="723">
        <v>4</v>
      </c>
    </row>
    <row r="104" spans="2:12">
      <c r="B104" s="722" t="s">
        <v>3783</v>
      </c>
      <c r="C104" s="723">
        <v>4</v>
      </c>
      <c r="E104" s="722" t="s">
        <v>3729</v>
      </c>
      <c r="F104" s="723">
        <v>3</v>
      </c>
      <c r="H104" s="722" t="s">
        <v>3765</v>
      </c>
      <c r="I104" s="723">
        <v>2</v>
      </c>
      <c r="K104" s="722" t="s">
        <v>3756</v>
      </c>
      <c r="L104" s="723">
        <v>4</v>
      </c>
    </row>
    <row r="105" spans="2:12">
      <c r="B105" s="722" t="s">
        <v>3716</v>
      </c>
      <c r="C105" s="723">
        <v>3</v>
      </c>
      <c r="E105" s="722" t="s">
        <v>3721</v>
      </c>
      <c r="F105" s="723">
        <v>3</v>
      </c>
      <c r="H105" s="722" t="s">
        <v>3725</v>
      </c>
      <c r="I105" s="723">
        <v>2</v>
      </c>
      <c r="K105" s="722" t="s">
        <v>3814</v>
      </c>
      <c r="L105" s="723">
        <v>3</v>
      </c>
    </row>
    <row r="106" spans="2:12">
      <c r="B106" s="722" t="s">
        <v>3810</v>
      </c>
      <c r="C106" s="723">
        <v>3</v>
      </c>
      <c r="E106" s="722" t="s">
        <v>3705</v>
      </c>
      <c r="F106" s="723">
        <v>2</v>
      </c>
      <c r="H106" s="722" t="s">
        <v>3747</v>
      </c>
      <c r="I106" s="723">
        <v>2</v>
      </c>
      <c r="K106" s="722" t="s">
        <v>3815</v>
      </c>
      <c r="L106" s="723">
        <v>3</v>
      </c>
    </row>
    <row r="107" spans="2:12">
      <c r="B107" s="722" t="s">
        <v>3715</v>
      </c>
      <c r="C107" s="723">
        <v>2</v>
      </c>
      <c r="E107" s="722" t="s">
        <v>3770</v>
      </c>
      <c r="F107" s="723">
        <v>2</v>
      </c>
      <c r="H107" s="722" t="s">
        <v>3721</v>
      </c>
      <c r="I107" s="723">
        <v>1</v>
      </c>
      <c r="K107" s="722" t="s">
        <v>3706</v>
      </c>
      <c r="L107" s="723">
        <v>3</v>
      </c>
    </row>
    <row r="108" spans="2:12">
      <c r="B108" s="722" t="s">
        <v>3720</v>
      </c>
      <c r="C108" s="723">
        <v>2</v>
      </c>
      <c r="E108" s="722" t="s">
        <v>3754</v>
      </c>
      <c r="F108" s="723">
        <v>2</v>
      </c>
      <c r="H108" s="722"/>
      <c r="I108" s="723"/>
      <c r="K108" s="722" t="s">
        <v>3729</v>
      </c>
      <c r="L108" s="723">
        <v>2</v>
      </c>
    </row>
    <row r="109" spans="2:12">
      <c r="B109" s="722" t="s">
        <v>3751</v>
      </c>
      <c r="C109" s="723">
        <v>1</v>
      </c>
      <c r="E109" s="722" t="s">
        <v>3732</v>
      </c>
      <c r="F109" s="723">
        <v>1</v>
      </c>
      <c r="H109" s="722"/>
      <c r="I109" s="723"/>
      <c r="K109" s="722"/>
      <c r="L109" s="723"/>
    </row>
    <row r="110" spans="2:12">
      <c r="B110" s="728" t="s">
        <v>3816</v>
      </c>
      <c r="C110" s="729">
        <v>1</v>
      </c>
      <c r="E110" s="728" t="s">
        <v>3723</v>
      </c>
      <c r="F110" s="729">
        <v>1</v>
      </c>
      <c r="H110" s="728"/>
      <c r="I110" s="729"/>
      <c r="K110" s="728"/>
      <c r="L110" s="729"/>
    </row>
    <row r="112" spans="2:12">
      <c r="B112" s="35" t="s">
        <v>3817</v>
      </c>
      <c r="C112" s="43"/>
      <c r="E112" s="35" t="s">
        <v>3818</v>
      </c>
      <c r="F112" s="43"/>
      <c r="H112" s="35" t="s">
        <v>3819</v>
      </c>
      <c r="I112" s="43"/>
      <c r="K112" s="35" t="s">
        <v>3820</v>
      </c>
      <c r="L112" s="43"/>
    </row>
    <row r="113" spans="2:12">
      <c r="B113" s="442" t="s">
        <v>44</v>
      </c>
      <c r="C113" s="443" t="s">
        <v>46</v>
      </c>
      <c r="E113" s="442" t="s">
        <v>44</v>
      </c>
      <c r="F113" s="443" t="s">
        <v>46</v>
      </c>
      <c r="H113" s="442" t="s">
        <v>44</v>
      </c>
      <c r="I113" s="443" t="s">
        <v>46</v>
      </c>
      <c r="K113" s="442" t="s">
        <v>44</v>
      </c>
      <c r="L113" s="443" t="s">
        <v>46</v>
      </c>
    </row>
    <row r="114" spans="2:12">
      <c r="B114" s="736" t="s">
        <v>3712</v>
      </c>
      <c r="C114" s="737">
        <v>28</v>
      </c>
      <c r="E114" s="736" t="s">
        <v>3715</v>
      </c>
      <c r="F114" s="737">
        <v>10</v>
      </c>
      <c r="H114" s="736" t="s">
        <v>3723</v>
      </c>
      <c r="I114" s="737">
        <v>27</v>
      </c>
      <c r="K114" s="736" t="s">
        <v>3717</v>
      </c>
      <c r="L114" s="737">
        <v>21</v>
      </c>
    </row>
    <row r="115" spans="2:12">
      <c r="B115" s="722" t="s">
        <v>3726</v>
      </c>
      <c r="C115" s="723">
        <v>18</v>
      </c>
      <c r="E115" s="722" t="s">
        <v>3713</v>
      </c>
      <c r="F115" s="723">
        <v>8</v>
      </c>
      <c r="H115" s="722" t="s">
        <v>3749</v>
      </c>
      <c r="I115" s="723">
        <v>11</v>
      </c>
      <c r="K115" s="722" t="s">
        <v>3770</v>
      </c>
      <c r="L115" s="723">
        <v>14</v>
      </c>
    </row>
    <row r="116" spans="2:12">
      <c r="B116" s="722" t="s">
        <v>3744</v>
      </c>
      <c r="C116" s="723">
        <v>9</v>
      </c>
      <c r="E116" s="722" t="s">
        <v>3712</v>
      </c>
      <c r="F116" s="723">
        <v>8</v>
      </c>
      <c r="H116" s="722" t="s">
        <v>3756</v>
      </c>
      <c r="I116" s="723">
        <v>11</v>
      </c>
      <c r="K116" s="722" t="s">
        <v>3726</v>
      </c>
      <c r="L116" s="723">
        <v>12</v>
      </c>
    </row>
    <row r="117" spans="2:12">
      <c r="B117" s="722" t="s">
        <v>3821</v>
      </c>
      <c r="C117" s="723">
        <v>6</v>
      </c>
      <c r="E117" s="722" t="s">
        <v>3748</v>
      </c>
      <c r="F117" s="723">
        <v>6</v>
      </c>
      <c r="H117" s="722" t="s">
        <v>1606</v>
      </c>
      <c r="I117" s="723">
        <v>8</v>
      </c>
      <c r="K117" s="722" t="s">
        <v>3729</v>
      </c>
      <c r="L117" s="723">
        <v>4</v>
      </c>
    </row>
    <row r="118" spans="2:12">
      <c r="B118" s="722" t="s">
        <v>3822</v>
      </c>
      <c r="C118" s="723">
        <v>5</v>
      </c>
      <c r="E118" s="722" t="s">
        <v>3741</v>
      </c>
      <c r="F118" s="723">
        <v>4</v>
      </c>
      <c r="H118" s="722" t="s">
        <v>3762</v>
      </c>
      <c r="I118" s="723">
        <v>7</v>
      </c>
      <c r="K118" s="722" t="s">
        <v>3710</v>
      </c>
      <c r="L118" s="723">
        <v>3</v>
      </c>
    </row>
    <row r="119" spans="2:12">
      <c r="B119" s="722" t="s">
        <v>3723</v>
      </c>
      <c r="C119" s="723">
        <v>3</v>
      </c>
      <c r="E119" s="722" t="s">
        <v>3721</v>
      </c>
      <c r="F119" s="723">
        <v>4</v>
      </c>
      <c r="H119" s="722" t="s">
        <v>3823</v>
      </c>
      <c r="I119" s="723">
        <v>3</v>
      </c>
      <c r="K119" s="722" t="s">
        <v>3707</v>
      </c>
      <c r="L119" s="723">
        <v>2</v>
      </c>
    </row>
    <row r="120" spans="2:12">
      <c r="B120" s="722" t="s">
        <v>3770</v>
      </c>
      <c r="C120" s="723">
        <v>2</v>
      </c>
      <c r="E120" s="722" t="s">
        <v>3704</v>
      </c>
      <c r="F120" s="723">
        <v>3</v>
      </c>
      <c r="H120" s="722" t="s">
        <v>3824</v>
      </c>
      <c r="I120" s="723">
        <v>1</v>
      </c>
      <c r="K120" s="722" t="s">
        <v>3721</v>
      </c>
      <c r="L120" s="723">
        <v>1</v>
      </c>
    </row>
    <row r="121" spans="2:12">
      <c r="B121" s="722"/>
      <c r="C121" s="723"/>
      <c r="E121" s="722" t="s">
        <v>3708</v>
      </c>
      <c r="F121" s="723">
        <v>2</v>
      </c>
      <c r="H121" s="722"/>
      <c r="I121" s="723"/>
      <c r="K121" s="722"/>
      <c r="L121" s="723"/>
    </row>
    <row r="122" spans="2:12">
      <c r="B122" s="809"/>
      <c r="C122" s="810"/>
      <c r="E122" s="722" t="s">
        <v>3731</v>
      </c>
      <c r="F122" s="723">
        <v>1</v>
      </c>
      <c r="H122" s="809"/>
      <c r="I122" s="810"/>
      <c r="K122" s="722"/>
      <c r="L122" s="723"/>
    </row>
    <row r="123" spans="2:12">
      <c r="B123" s="722"/>
      <c r="C123" s="723"/>
      <c r="E123" s="722" t="s">
        <v>3710</v>
      </c>
      <c r="F123" s="723">
        <v>1</v>
      </c>
      <c r="H123" s="722"/>
      <c r="I123" s="723"/>
      <c r="K123" s="722"/>
      <c r="L123" s="723"/>
    </row>
    <row r="124" spans="2:12">
      <c r="B124" s="722"/>
      <c r="C124" s="723"/>
      <c r="E124" s="722"/>
      <c r="F124" s="723"/>
      <c r="H124" s="722"/>
      <c r="I124" s="723"/>
      <c r="K124" s="722"/>
      <c r="L124" s="723"/>
    </row>
    <row r="125" spans="2:12">
      <c r="B125" s="722"/>
      <c r="C125" s="723"/>
      <c r="E125" s="722"/>
      <c r="F125" s="723"/>
      <c r="H125" s="722"/>
      <c r="I125" s="723"/>
      <c r="K125" s="722"/>
      <c r="L125" s="723"/>
    </row>
    <row r="126" spans="2:12">
      <c r="B126" s="722"/>
      <c r="C126" s="723"/>
      <c r="E126" s="722"/>
      <c r="F126" s="723"/>
      <c r="H126" s="722"/>
      <c r="I126" s="723"/>
      <c r="K126" s="722"/>
      <c r="L126" s="723"/>
    </row>
    <row r="127" spans="2:12">
      <c r="B127" s="722"/>
      <c r="C127" s="723"/>
      <c r="E127" s="722"/>
      <c r="F127" s="723"/>
      <c r="H127" s="722"/>
      <c r="I127" s="723"/>
      <c r="K127" s="722"/>
      <c r="L127" s="723"/>
    </row>
    <row r="128" spans="2:12">
      <c r="B128" s="728"/>
      <c r="C128" s="729"/>
      <c r="E128" s="728"/>
      <c r="F128" s="729"/>
      <c r="H128" s="728"/>
      <c r="I128" s="729"/>
      <c r="K128" s="728"/>
      <c r="L128" s="729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fitToHeight="0" orientation="portrait" horizontalDpi="300" verticalDpi="300"/>
  <headerFooter alignWithMargins="0"/>
  <rowBreaks count="1" manualBreakCount="1">
    <brk id="75" max="16383" man="1"/>
  </rowBreaks>
  <colBreaks count="1" manualBreakCount="1">
    <brk id="1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H900"/>
  <sheetViews>
    <sheetView topLeftCell="A22" zoomScale="80" zoomScaleNormal="80" workbookViewId="0">
      <selection activeCell="D39" sqref="D39"/>
    </sheetView>
  </sheetViews>
  <sheetFormatPr defaultColWidth="11.85546875" defaultRowHeight="12.75" outlineLevelRow="2"/>
  <cols>
    <col min="1" max="1" width="11.85546875" style="811" customWidth="1"/>
    <col min="2" max="2" width="26.5703125" style="811" customWidth="1"/>
    <col min="3" max="3" width="28.140625" style="811" customWidth="1"/>
    <col min="4" max="4" width="20.28515625" style="811" customWidth="1"/>
    <col min="5" max="5" width="14.7109375" style="812" customWidth="1"/>
    <col min="6" max="6" width="13.5703125" style="813" customWidth="1"/>
    <col min="7" max="7" width="15.28515625" style="813" customWidth="1"/>
    <col min="8" max="16384" width="11.85546875" style="811"/>
  </cols>
  <sheetData>
    <row r="1" spans="1:8" s="814" customFormat="1">
      <c r="B1" s="815" t="s">
        <v>1539</v>
      </c>
      <c r="C1" s="815" t="s">
        <v>44</v>
      </c>
      <c r="D1" s="815" t="s">
        <v>1540</v>
      </c>
      <c r="E1" s="816" t="s">
        <v>1541</v>
      </c>
      <c r="F1" s="817" t="s">
        <v>1543</v>
      </c>
      <c r="G1" s="817" t="s">
        <v>1542</v>
      </c>
    </row>
    <row r="2" spans="1:8" s="814" customFormat="1">
      <c r="B2" s="815"/>
      <c r="C2" s="815"/>
      <c r="D2" s="815"/>
      <c r="E2" s="816"/>
      <c r="F2" s="817"/>
      <c r="G2" s="817"/>
    </row>
    <row r="3" spans="1:8" outlineLevel="2">
      <c r="A3" s="811">
        <v>1</v>
      </c>
      <c r="B3" s="811" t="s">
        <v>1544</v>
      </c>
      <c r="C3" s="811" t="s">
        <v>2655</v>
      </c>
      <c r="D3" s="811" t="s">
        <v>3362</v>
      </c>
      <c r="E3" s="812">
        <v>42652</v>
      </c>
      <c r="F3" s="813">
        <v>1</v>
      </c>
      <c r="G3" s="813">
        <v>6</v>
      </c>
      <c r="H3" s="811" t="s">
        <v>3825</v>
      </c>
    </row>
    <row r="4" spans="1:8" outlineLevel="1">
      <c r="B4" s="811" t="s">
        <v>1544</v>
      </c>
      <c r="C4" s="814" t="s">
        <v>3826</v>
      </c>
      <c r="F4" s="813">
        <f>SUBTOTAL(9,F3:F3)</f>
        <v>1</v>
      </c>
    </row>
    <row r="5" spans="1:8" outlineLevel="2">
      <c r="A5" s="811">
        <v>1</v>
      </c>
      <c r="B5" s="811" t="s">
        <v>1544</v>
      </c>
      <c r="C5" s="811" t="s">
        <v>114</v>
      </c>
      <c r="D5" s="811" t="s">
        <v>3323</v>
      </c>
      <c r="E5" s="812">
        <v>42799</v>
      </c>
      <c r="F5" s="813">
        <v>4</v>
      </c>
      <c r="G5" s="813">
        <v>3</v>
      </c>
      <c r="H5" s="811" t="s">
        <v>3827</v>
      </c>
    </row>
    <row r="6" spans="1:8" outlineLevel="1">
      <c r="B6" s="811" t="s">
        <v>1544</v>
      </c>
      <c r="C6" s="814" t="s">
        <v>291</v>
      </c>
      <c r="F6" s="813">
        <f>SUBTOTAL(9,F5:F5)</f>
        <v>4</v>
      </c>
    </row>
    <row r="7" spans="1:8" outlineLevel="2">
      <c r="A7" s="811">
        <v>1</v>
      </c>
      <c r="B7" s="811" t="s">
        <v>1544</v>
      </c>
      <c r="C7" s="811" t="s">
        <v>148</v>
      </c>
      <c r="D7" s="811" t="s">
        <v>3357</v>
      </c>
      <c r="E7" s="812">
        <v>42876</v>
      </c>
      <c r="F7" s="813">
        <v>6</v>
      </c>
      <c r="G7" s="813">
        <v>1</v>
      </c>
      <c r="H7" s="811" t="s">
        <v>3828</v>
      </c>
    </row>
    <row r="8" spans="1:8" outlineLevel="1">
      <c r="B8" s="811" t="s">
        <v>1544</v>
      </c>
      <c r="C8" s="814" t="s">
        <v>300</v>
      </c>
      <c r="F8" s="813">
        <f>SUBTOTAL(9,F7:F7)</f>
        <v>6</v>
      </c>
    </row>
    <row r="9" spans="1:8" outlineLevel="2">
      <c r="A9" s="811">
        <v>1</v>
      </c>
      <c r="B9" s="811" t="s">
        <v>1544</v>
      </c>
      <c r="C9" s="811" t="s">
        <v>1610</v>
      </c>
      <c r="D9" s="811" t="s">
        <v>3362</v>
      </c>
      <c r="E9" s="812">
        <v>42652</v>
      </c>
      <c r="F9" s="813">
        <v>5</v>
      </c>
      <c r="G9" s="813">
        <v>2</v>
      </c>
      <c r="H9" s="811" t="s">
        <v>3829</v>
      </c>
    </row>
    <row r="10" spans="1:8" outlineLevel="1">
      <c r="B10" s="811" t="s">
        <v>1544</v>
      </c>
      <c r="C10" s="814" t="s">
        <v>1729</v>
      </c>
      <c r="F10" s="813">
        <f>SUBTOTAL(9,F9:F9)</f>
        <v>5</v>
      </c>
    </row>
    <row r="11" spans="1:8" outlineLevel="2">
      <c r="A11" s="811">
        <v>1</v>
      </c>
      <c r="B11" s="811" t="s">
        <v>1544</v>
      </c>
      <c r="C11" s="811" t="s">
        <v>120</v>
      </c>
      <c r="D11" s="811" t="s">
        <v>3323</v>
      </c>
      <c r="E11" s="812">
        <v>42799</v>
      </c>
      <c r="F11" s="813">
        <v>5</v>
      </c>
      <c r="G11" s="813">
        <v>2</v>
      </c>
      <c r="H11" s="811" t="s">
        <v>3829</v>
      </c>
    </row>
    <row r="12" spans="1:8" outlineLevel="1">
      <c r="B12" s="811" t="s">
        <v>1544</v>
      </c>
      <c r="C12" s="814" t="s">
        <v>515</v>
      </c>
      <c r="F12" s="813">
        <f>SUBTOTAL(9,F11:F11)</f>
        <v>5</v>
      </c>
    </row>
    <row r="13" spans="1:8" outlineLevel="2">
      <c r="A13" s="811">
        <v>1</v>
      </c>
      <c r="B13" s="811" t="s">
        <v>1544</v>
      </c>
      <c r="C13" s="811" t="s">
        <v>107</v>
      </c>
      <c r="D13" s="811" t="s">
        <v>3323</v>
      </c>
      <c r="E13" s="812">
        <v>42799</v>
      </c>
      <c r="F13" s="813">
        <v>6</v>
      </c>
      <c r="G13" s="813">
        <v>1</v>
      </c>
      <c r="H13" s="811" t="s">
        <v>3828</v>
      </c>
    </row>
    <row r="14" spans="1:8" outlineLevel="2">
      <c r="A14" s="811">
        <v>1</v>
      </c>
      <c r="B14" s="811" t="s">
        <v>1544</v>
      </c>
      <c r="C14" s="811" t="s">
        <v>107</v>
      </c>
      <c r="D14" s="811" t="s">
        <v>3323</v>
      </c>
      <c r="E14" s="812">
        <v>42799</v>
      </c>
      <c r="F14" s="813">
        <v>3</v>
      </c>
      <c r="G14" s="813">
        <v>4</v>
      </c>
      <c r="H14" s="811" t="s">
        <v>3830</v>
      </c>
    </row>
    <row r="15" spans="1:8" outlineLevel="1">
      <c r="B15" s="811" t="s">
        <v>1544</v>
      </c>
      <c r="C15" s="814" t="s">
        <v>3831</v>
      </c>
      <c r="F15" s="813">
        <f>SUBTOTAL(9,F13:F14)</f>
        <v>9</v>
      </c>
    </row>
    <row r="16" spans="1:8" outlineLevel="2">
      <c r="A16" s="811">
        <v>1</v>
      </c>
      <c r="B16" s="811" t="s">
        <v>1544</v>
      </c>
      <c r="C16" s="811" t="s">
        <v>126</v>
      </c>
      <c r="D16" s="811" t="s">
        <v>3323</v>
      </c>
      <c r="E16" s="812">
        <v>42799</v>
      </c>
      <c r="F16" s="813">
        <v>2</v>
      </c>
      <c r="G16" s="813">
        <v>5</v>
      </c>
      <c r="H16" s="811" t="s">
        <v>3832</v>
      </c>
    </row>
    <row r="17" spans="1:8" outlineLevel="1">
      <c r="B17" s="811" t="s">
        <v>1544</v>
      </c>
      <c r="C17" s="814" t="s">
        <v>614</v>
      </c>
      <c r="F17" s="813">
        <f>SUBTOTAL(9,F16:F16)</f>
        <v>2</v>
      </c>
    </row>
    <row r="18" spans="1:8" outlineLevel="2">
      <c r="A18" s="811">
        <v>1</v>
      </c>
      <c r="B18" s="811" t="s">
        <v>1544</v>
      </c>
      <c r="C18" s="811" t="s">
        <v>123</v>
      </c>
      <c r="D18" s="811" t="s">
        <v>3357</v>
      </c>
      <c r="E18" s="812">
        <v>42876</v>
      </c>
      <c r="F18" s="813">
        <v>5</v>
      </c>
      <c r="G18" s="813">
        <v>2</v>
      </c>
      <c r="H18" s="811" t="s">
        <v>3829</v>
      </c>
    </row>
    <row r="19" spans="1:8" outlineLevel="2">
      <c r="A19" s="811">
        <v>1</v>
      </c>
      <c r="B19" s="811" t="s">
        <v>1544</v>
      </c>
      <c r="C19" s="811" t="s">
        <v>123</v>
      </c>
      <c r="D19" s="811" t="s">
        <v>3357</v>
      </c>
      <c r="E19" s="812">
        <v>42876</v>
      </c>
      <c r="F19" s="813">
        <v>4</v>
      </c>
      <c r="G19" s="813">
        <v>3</v>
      </c>
      <c r="H19" s="811" t="s">
        <v>3827</v>
      </c>
    </row>
    <row r="20" spans="1:8" outlineLevel="2">
      <c r="A20" s="811">
        <v>1</v>
      </c>
      <c r="B20" s="811" t="s">
        <v>1544</v>
      </c>
      <c r="C20" s="811" t="s">
        <v>123</v>
      </c>
      <c r="D20" s="811" t="s">
        <v>1663</v>
      </c>
      <c r="E20" s="812">
        <v>42883</v>
      </c>
      <c r="F20" s="813">
        <v>3</v>
      </c>
      <c r="G20" s="813">
        <v>4</v>
      </c>
      <c r="H20" s="811" t="s">
        <v>3833</v>
      </c>
    </row>
    <row r="21" spans="1:8" s="818" customFormat="1" outlineLevel="1">
      <c r="B21" s="811" t="s">
        <v>1544</v>
      </c>
      <c r="C21" s="815" t="s">
        <v>763</v>
      </c>
      <c r="D21" s="819" t="s">
        <v>3834</v>
      </c>
      <c r="E21" s="820"/>
      <c r="F21" s="821">
        <f>SUBTOTAL(9,F18:F20)</f>
        <v>12</v>
      </c>
      <c r="G21" s="821"/>
    </row>
    <row r="22" spans="1:8" outlineLevel="2">
      <c r="A22" s="811">
        <v>1</v>
      </c>
      <c r="B22" s="811" t="s">
        <v>1544</v>
      </c>
      <c r="C22" s="811" t="s">
        <v>202</v>
      </c>
      <c r="D22" s="811" t="s">
        <v>3362</v>
      </c>
      <c r="E22" s="812">
        <v>42652</v>
      </c>
      <c r="F22" s="813">
        <v>6</v>
      </c>
      <c r="G22" s="813">
        <v>1</v>
      </c>
      <c r="H22" s="811" t="s">
        <v>3828</v>
      </c>
    </row>
    <row r="23" spans="1:8" outlineLevel="1">
      <c r="B23" s="811" t="s">
        <v>1544</v>
      </c>
      <c r="C23" s="814" t="s">
        <v>788</v>
      </c>
      <c r="F23" s="813">
        <f>SUBTOTAL(9,F22:F22)</f>
        <v>6</v>
      </c>
    </row>
    <row r="24" spans="1:8" outlineLevel="2">
      <c r="A24" s="811">
        <v>1</v>
      </c>
      <c r="B24" s="811" t="s">
        <v>1544</v>
      </c>
      <c r="C24" s="811" t="s">
        <v>3835</v>
      </c>
      <c r="D24" s="811" t="s">
        <v>3362</v>
      </c>
      <c r="E24" s="812">
        <v>42652</v>
      </c>
      <c r="F24" s="813">
        <v>3</v>
      </c>
      <c r="G24" s="813">
        <v>4</v>
      </c>
      <c r="H24" s="811" t="s">
        <v>3830</v>
      </c>
    </row>
    <row r="25" spans="1:8" outlineLevel="1">
      <c r="B25" s="811" t="s">
        <v>1544</v>
      </c>
      <c r="C25" s="814" t="s">
        <v>3836</v>
      </c>
      <c r="F25" s="813">
        <f>SUBTOTAL(9,F24:F24)</f>
        <v>3</v>
      </c>
    </row>
    <row r="26" spans="1:8" outlineLevel="2">
      <c r="A26" s="811">
        <v>1</v>
      </c>
      <c r="B26" s="811" t="s">
        <v>1544</v>
      </c>
      <c r="C26" s="811" t="s">
        <v>106</v>
      </c>
      <c r="D26" s="811" t="s">
        <v>3362</v>
      </c>
      <c r="E26" s="812">
        <v>42652</v>
      </c>
      <c r="F26" s="813">
        <v>4</v>
      </c>
      <c r="G26" s="813">
        <v>3</v>
      </c>
      <c r="H26" s="811" t="s">
        <v>3827</v>
      </c>
    </row>
    <row r="27" spans="1:8" outlineLevel="2">
      <c r="A27" s="811">
        <v>1</v>
      </c>
      <c r="B27" s="811" t="s">
        <v>1544</v>
      </c>
      <c r="C27" s="811" t="s">
        <v>106</v>
      </c>
      <c r="D27" s="811" t="s">
        <v>3357</v>
      </c>
      <c r="E27" s="812">
        <v>42876</v>
      </c>
      <c r="F27" s="813">
        <v>1</v>
      </c>
      <c r="G27" s="813">
        <v>6</v>
      </c>
      <c r="H27" s="811" t="s">
        <v>3825</v>
      </c>
    </row>
    <row r="28" spans="1:8" outlineLevel="1">
      <c r="B28" s="811" t="s">
        <v>1544</v>
      </c>
      <c r="C28" s="814" t="s">
        <v>1181</v>
      </c>
      <c r="F28" s="813">
        <f>SUBTOTAL(9,F26:F27)</f>
        <v>5</v>
      </c>
    </row>
    <row r="29" spans="1:8" outlineLevel="2">
      <c r="A29" s="811">
        <v>1</v>
      </c>
      <c r="B29" s="811" t="s">
        <v>1544</v>
      </c>
      <c r="C29" s="811" t="s">
        <v>122</v>
      </c>
      <c r="D29" s="811" t="s">
        <v>3357</v>
      </c>
      <c r="E29" s="812">
        <v>42876</v>
      </c>
      <c r="F29" s="813">
        <v>3</v>
      </c>
      <c r="G29" s="813">
        <v>4</v>
      </c>
      <c r="H29" s="811" t="s">
        <v>3830</v>
      </c>
    </row>
    <row r="30" spans="1:8" outlineLevel="1">
      <c r="B30" s="811" t="s">
        <v>1544</v>
      </c>
      <c r="C30" s="814" t="s">
        <v>1285</v>
      </c>
      <c r="F30" s="813">
        <f>SUBTOTAL(9,F29:F29)</f>
        <v>3</v>
      </c>
    </row>
    <row r="31" spans="1:8" outlineLevel="2">
      <c r="A31" s="811">
        <v>1</v>
      </c>
      <c r="B31" s="811" t="s">
        <v>1544</v>
      </c>
      <c r="C31" s="811" t="s">
        <v>104</v>
      </c>
      <c r="D31" s="811" t="s">
        <v>3362</v>
      </c>
      <c r="E31" s="812">
        <v>42652</v>
      </c>
      <c r="F31" s="813">
        <v>2</v>
      </c>
      <c r="G31" s="813">
        <v>5</v>
      </c>
      <c r="H31" s="811" t="s">
        <v>3832</v>
      </c>
    </row>
    <row r="32" spans="1:8" outlineLevel="1">
      <c r="B32" s="811" t="s">
        <v>1544</v>
      </c>
      <c r="C32" s="814" t="s">
        <v>1362</v>
      </c>
      <c r="F32" s="813">
        <f>SUBTOTAL(9,F31:F31)</f>
        <v>2</v>
      </c>
    </row>
    <row r="33" spans="1:8" outlineLevel="2">
      <c r="A33" s="811">
        <v>1</v>
      </c>
      <c r="B33" s="811" t="s">
        <v>1544</v>
      </c>
      <c r="C33" s="811" t="s">
        <v>92</v>
      </c>
      <c r="D33" s="811" t="s">
        <v>3357</v>
      </c>
      <c r="E33" s="812">
        <v>42876</v>
      </c>
      <c r="F33" s="813">
        <v>2</v>
      </c>
      <c r="G33" s="813">
        <v>5</v>
      </c>
      <c r="H33" s="811" t="s">
        <v>3832</v>
      </c>
    </row>
    <row r="34" spans="1:8" outlineLevel="1">
      <c r="B34" s="811" t="s">
        <v>1544</v>
      </c>
      <c r="C34" s="814" t="s">
        <v>1424</v>
      </c>
      <c r="F34" s="813">
        <f>SUBTOTAL(9,F33:F33)</f>
        <v>2</v>
      </c>
    </row>
    <row r="35" spans="1:8" outlineLevel="2">
      <c r="A35" s="811">
        <v>1</v>
      </c>
      <c r="B35" s="811" t="s">
        <v>1544</v>
      </c>
      <c r="C35" s="811" t="s">
        <v>1487</v>
      </c>
      <c r="D35" s="811" t="s">
        <v>3323</v>
      </c>
      <c r="E35" s="812">
        <v>42799</v>
      </c>
      <c r="F35" s="813">
        <v>1</v>
      </c>
      <c r="G35" s="813">
        <v>6</v>
      </c>
      <c r="H35" s="811" t="s">
        <v>3825</v>
      </c>
    </row>
    <row r="36" spans="1:8" outlineLevel="1">
      <c r="A36" s="822"/>
      <c r="B36" s="811" t="s">
        <v>1544</v>
      </c>
      <c r="C36" s="823" t="s">
        <v>1486</v>
      </c>
      <c r="D36" s="822"/>
      <c r="E36" s="824"/>
      <c r="F36" s="825">
        <f>SUBTOTAL(9,F35:F35)</f>
        <v>1</v>
      </c>
      <c r="G36" s="825"/>
      <c r="H36" s="822"/>
    </row>
    <row r="37" spans="1:8" outlineLevel="2">
      <c r="A37" s="811">
        <v>2</v>
      </c>
      <c r="B37" s="811" t="s">
        <v>1545</v>
      </c>
      <c r="C37" s="811" t="s">
        <v>124</v>
      </c>
      <c r="D37" s="811" t="s">
        <v>3357</v>
      </c>
      <c r="E37" s="812">
        <v>42876</v>
      </c>
      <c r="F37" s="813">
        <v>6</v>
      </c>
      <c r="G37" s="813">
        <v>1</v>
      </c>
      <c r="H37" s="811" t="s">
        <v>3837</v>
      </c>
    </row>
    <row r="38" spans="1:8" outlineLevel="1">
      <c r="B38" s="811" t="s">
        <v>1545</v>
      </c>
      <c r="C38" s="814" t="s">
        <v>3838</v>
      </c>
      <c r="F38" s="813">
        <f>SUBTOTAL(9,F37:F37)</f>
        <v>6</v>
      </c>
    </row>
    <row r="39" spans="1:8" outlineLevel="2">
      <c r="A39" s="811">
        <v>2</v>
      </c>
      <c r="B39" s="811" t="s">
        <v>1545</v>
      </c>
      <c r="C39" s="811" t="s">
        <v>1615</v>
      </c>
      <c r="D39" s="811" t="s">
        <v>3362</v>
      </c>
      <c r="E39" s="812">
        <v>42652</v>
      </c>
      <c r="F39" s="813">
        <v>5</v>
      </c>
      <c r="G39" s="813">
        <v>2</v>
      </c>
      <c r="H39" s="811" t="s">
        <v>3839</v>
      </c>
    </row>
    <row r="40" spans="1:8" outlineLevel="2">
      <c r="A40" s="811">
        <v>2</v>
      </c>
      <c r="B40" s="811" t="s">
        <v>1545</v>
      </c>
      <c r="C40" s="811" t="s">
        <v>1615</v>
      </c>
      <c r="D40" s="811" t="s">
        <v>3357</v>
      </c>
      <c r="E40" s="812">
        <v>42876</v>
      </c>
      <c r="F40" s="813">
        <v>3</v>
      </c>
      <c r="G40" s="813">
        <v>4</v>
      </c>
      <c r="H40" s="811" t="s">
        <v>3840</v>
      </c>
    </row>
    <row r="41" spans="1:8" s="818" customFormat="1" outlineLevel="1">
      <c r="B41" s="811" t="s">
        <v>1545</v>
      </c>
      <c r="C41" s="815" t="s">
        <v>1776</v>
      </c>
      <c r="D41" s="819" t="s">
        <v>3841</v>
      </c>
      <c r="E41" s="820"/>
      <c r="F41" s="821">
        <f>SUBTOTAL(9,F39:F40)</f>
        <v>8</v>
      </c>
      <c r="G41" s="821"/>
    </row>
    <row r="42" spans="1:8" outlineLevel="2">
      <c r="A42" s="811">
        <v>2</v>
      </c>
      <c r="B42" s="811" t="s">
        <v>1545</v>
      </c>
      <c r="C42" s="811" t="s">
        <v>120</v>
      </c>
      <c r="D42" s="811" t="s">
        <v>3357</v>
      </c>
      <c r="E42" s="812">
        <v>42876</v>
      </c>
      <c r="F42" s="813">
        <v>2</v>
      </c>
      <c r="G42" s="813">
        <v>5</v>
      </c>
      <c r="H42" s="811" t="s">
        <v>3842</v>
      </c>
    </row>
    <row r="43" spans="1:8" outlineLevel="1">
      <c r="B43" s="811" t="s">
        <v>1545</v>
      </c>
      <c r="C43" s="814" t="s">
        <v>515</v>
      </c>
      <c r="F43" s="813">
        <f>SUBTOTAL(9,F42:F42)</f>
        <v>2</v>
      </c>
    </row>
    <row r="44" spans="1:8" outlineLevel="2">
      <c r="A44" s="811">
        <v>2</v>
      </c>
      <c r="B44" s="811" t="s">
        <v>1545</v>
      </c>
      <c r="C44" s="811" t="s">
        <v>1627</v>
      </c>
      <c r="D44" s="811" t="s">
        <v>3323</v>
      </c>
      <c r="E44" s="812">
        <v>42799</v>
      </c>
      <c r="F44" s="813">
        <v>6</v>
      </c>
      <c r="G44" s="813">
        <v>1</v>
      </c>
      <c r="H44" s="811" t="s">
        <v>3837</v>
      </c>
    </row>
    <row r="45" spans="1:8" outlineLevel="1">
      <c r="B45" s="811" t="s">
        <v>1545</v>
      </c>
      <c r="C45" s="814" t="s">
        <v>3843</v>
      </c>
      <c r="F45" s="813">
        <f>SUBTOTAL(9,F44:F44)</f>
        <v>6</v>
      </c>
    </row>
    <row r="46" spans="1:8" outlineLevel="2">
      <c r="A46" s="811">
        <v>2</v>
      </c>
      <c r="B46" s="811" t="s">
        <v>1545</v>
      </c>
      <c r="C46" s="811" t="s">
        <v>107</v>
      </c>
      <c r="D46" s="811" t="s">
        <v>3323</v>
      </c>
      <c r="E46" s="812">
        <v>42799</v>
      </c>
      <c r="F46" s="813">
        <v>1</v>
      </c>
      <c r="G46" s="813">
        <v>6</v>
      </c>
      <c r="H46" s="811" t="s">
        <v>3844</v>
      </c>
    </row>
    <row r="47" spans="1:8" outlineLevel="1">
      <c r="B47" s="811" t="s">
        <v>1545</v>
      </c>
      <c r="C47" s="814" t="s">
        <v>3831</v>
      </c>
      <c r="F47" s="813">
        <f>SUBTOTAL(9,F46:F46)</f>
        <v>1</v>
      </c>
    </row>
    <row r="48" spans="1:8" outlineLevel="2">
      <c r="A48" s="811">
        <v>2</v>
      </c>
      <c r="B48" s="811" t="s">
        <v>1545</v>
      </c>
      <c r="C48" s="811" t="s">
        <v>178</v>
      </c>
      <c r="D48" s="811" t="s">
        <v>3362</v>
      </c>
      <c r="E48" s="812">
        <v>42652</v>
      </c>
      <c r="F48" s="813">
        <v>3</v>
      </c>
      <c r="G48" s="813">
        <v>4</v>
      </c>
      <c r="H48" s="811" t="s">
        <v>3840</v>
      </c>
    </row>
    <row r="49" spans="1:8" outlineLevel="1">
      <c r="B49" s="811" t="s">
        <v>1545</v>
      </c>
      <c r="C49" s="814" t="s">
        <v>584</v>
      </c>
      <c r="F49" s="813">
        <f>SUBTOTAL(9,F48:F48)</f>
        <v>3</v>
      </c>
    </row>
    <row r="50" spans="1:8" outlineLevel="2">
      <c r="A50" s="811">
        <v>2</v>
      </c>
      <c r="B50" s="811" t="s">
        <v>1545</v>
      </c>
      <c r="C50" s="811" t="s">
        <v>123</v>
      </c>
      <c r="D50" s="811" t="s">
        <v>3357</v>
      </c>
      <c r="E50" s="812">
        <v>42876</v>
      </c>
      <c r="F50" s="813">
        <v>1</v>
      </c>
      <c r="G50" s="813">
        <v>6</v>
      </c>
      <c r="H50" s="811" t="s">
        <v>3844</v>
      </c>
    </row>
    <row r="51" spans="1:8" outlineLevel="1">
      <c r="B51" s="811" t="s">
        <v>1545</v>
      </c>
      <c r="C51" s="814" t="s">
        <v>763</v>
      </c>
      <c r="F51" s="813">
        <f>SUBTOTAL(9,F50:F50)</f>
        <v>1</v>
      </c>
    </row>
    <row r="52" spans="1:8" outlineLevel="2">
      <c r="A52" s="811">
        <v>2</v>
      </c>
      <c r="B52" s="811" t="s">
        <v>1545</v>
      </c>
      <c r="C52" s="811" t="s">
        <v>188</v>
      </c>
      <c r="D52" s="811" t="s">
        <v>3323</v>
      </c>
      <c r="E52" s="812">
        <v>42799</v>
      </c>
      <c r="F52" s="813">
        <v>4</v>
      </c>
      <c r="G52" s="813">
        <v>3</v>
      </c>
      <c r="H52" s="811" t="s">
        <v>3845</v>
      </c>
    </row>
    <row r="53" spans="1:8" outlineLevel="1">
      <c r="B53" s="811" t="s">
        <v>1545</v>
      </c>
      <c r="C53" s="814" t="s">
        <v>856</v>
      </c>
      <c r="F53" s="813">
        <f>SUBTOTAL(9,F52:F52)</f>
        <v>4</v>
      </c>
    </row>
    <row r="54" spans="1:8" outlineLevel="2">
      <c r="A54" s="811">
        <v>2</v>
      </c>
      <c r="B54" s="811" t="s">
        <v>1545</v>
      </c>
      <c r="C54" s="811" t="s">
        <v>198</v>
      </c>
      <c r="D54" s="811" t="s">
        <v>3323</v>
      </c>
      <c r="E54" s="812">
        <v>42799</v>
      </c>
      <c r="F54" s="813">
        <v>5</v>
      </c>
      <c r="G54" s="813">
        <v>2</v>
      </c>
      <c r="H54" s="811" t="s">
        <v>3839</v>
      </c>
    </row>
    <row r="55" spans="1:8" outlineLevel="1">
      <c r="B55" s="811" t="s">
        <v>1545</v>
      </c>
      <c r="C55" s="814" t="s">
        <v>866</v>
      </c>
      <c r="F55" s="813">
        <f>SUBTOTAL(9,F54:F54)</f>
        <v>5</v>
      </c>
    </row>
    <row r="56" spans="1:8" outlineLevel="2">
      <c r="A56" s="811">
        <v>2</v>
      </c>
      <c r="B56" s="811" t="s">
        <v>1545</v>
      </c>
      <c r="C56" s="811" t="s">
        <v>125</v>
      </c>
      <c r="D56" s="811" t="s">
        <v>3362</v>
      </c>
      <c r="E56" s="812">
        <v>42652</v>
      </c>
      <c r="F56" s="813">
        <v>2</v>
      </c>
      <c r="G56" s="813">
        <v>5</v>
      </c>
      <c r="H56" s="811" t="s">
        <v>3842</v>
      </c>
    </row>
    <row r="57" spans="1:8" outlineLevel="2">
      <c r="A57" s="811">
        <v>2</v>
      </c>
      <c r="B57" s="811" t="s">
        <v>1545</v>
      </c>
      <c r="C57" s="811" t="s">
        <v>125</v>
      </c>
      <c r="D57" s="811" t="s">
        <v>3357</v>
      </c>
      <c r="E57" s="812">
        <v>42876</v>
      </c>
      <c r="F57" s="813">
        <v>4</v>
      </c>
      <c r="G57" s="813">
        <v>3</v>
      </c>
      <c r="H57" s="811" t="s">
        <v>3845</v>
      </c>
    </row>
    <row r="58" spans="1:8" outlineLevel="1">
      <c r="B58" s="811" t="s">
        <v>1545</v>
      </c>
      <c r="C58" s="814" t="s">
        <v>1012</v>
      </c>
      <c r="F58" s="813">
        <f>SUBTOTAL(9,F56:F57)</f>
        <v>6</v>
      </c>
    </row>
    <row r="59" spans="1:8" outlineLevel="2">
      <c r="A59" s="811">
        <v>2</v>
      </c>
      <c r="B59" s="811" t="s">
        <v>1545</v>
      </c>
      <c r="C59" s="811" t="s">
        <v>101</v>
      </c>
      <c r="D59" s="811" t="s">
        <v>3357</v>
      </c>
      <c r="E59" s="812">
        <v>42876</v>
      </c>
      <c r="F59" s="813">
        <v>5</v>
      </c>
      <c r="G59" s="813">
        <v>2</v>
      </c>
      <c r="H59" s="811" t="s">
        <v>3839</v>
      </c>
    </row>
    <row r="60" spans="1:8" outlineLevel="2">
      <c r="A60" s="811">
        <v>2</v>
      </c>
      <c r="B60" s="811" t="s">
        <v>1545</v>
      </c>
      <c r="C60" s="811" t="s">
        <v>101</v>
      </c>
      <c r="D60" s="811" t="s">
        <v>1663</v>
      </c>
      <c r="E60" s="812">
        <v>42883</v>
      </c>
      <c r="F60" s="813">
        <v>3</v>
      </c>
      <c r="G60" s="813">
        <v>4</v>
      </c>
      <c r="H60" s="811" t="s">
        <v>3846</v>
      </c>
    </row>
    <row r="61" spans="1:8" s="818" customFormat="1" outlineLevel="1">
      <c r="B61" s="811" t="s">
        <v>1545</v>
      </c>
      <c r="C61" s="815" t="s">
        <v>1032</v>
      </c>
      <c r="D61" s="819" t="s">
        <v>3841</v>
      </c>
      <c r="E61" s="820"/>
      <c r="F61" s="821">
        <f>SUBTOTAL(9,F59:F60)</f>
        <v>8</v>
      </c>
      <c r="G61" s="821"/>
    </row>
    <row r="62" spans="1:8" outlineLevel="2">
      <c r="A62" s="811">
        <v>2</v>
      </c>
      <c r="B62" s="811" t="s">
        <v>1545</v>
      </c>
      <c r="C62" s="811" t="s">
        <v>90</v>
      </c>
      <c r="D62" s="811" t="s">
        <v>3362</v>
      </c>
      <c r="E62" s="812">
        <v>42652</v>
      </c>
      <c r="F62" s="813">
        <v>4</v>
      </c>
      <c r="G62" s="813">
        <v>3</v>
      </c>
      <c r="H62" s="811" t="s">
        <v>3845</v>
      </c>
    </row>
    <row r="63" spans="1:8" outlineLevel="1">
      <c r="B63" s="811" t="s">
        <v>1545</v>
      </c>
      <c r="C63" s="814" t="s">
        <v>1123</v>
      </c>
      <c r="F63" s="813">
        <f>SUBTOTAL(9,F62:F62)</f>
        <v>4</v>
      </c>
    </row>
    <row r="64" spans="1:8" outlineLevel="2">
      <c r="A64" s="811">
        <v>2</v>
      </c>
      <c r="B64" s="811" t="s">
        <v>1545</v>
      </c>
      <c r="C64" s="811" t="s">
        <v>122</v>
      </c>
      <c r="D64" s="811" t="s">
        <v>3362</v>
      </c>
      <c r="E64" s="812">
        <v>42652</v>
      </c>
      <c r="F64" s="813">
        <v>6</v>
      </c>
      <c r="G64" s="813">
        <v>1</v>
      </c>
      <c r="H64" s="811" t="s">
        <v>3837</v>
      </c>
    </row>
    <row r="65" spans="1:8" outlineLevel="2">
      <c r="A65" s="811">
        <v>2</v>
      </c>
      <c r="B65" s="811" t="s">
        <v>1545</v>
      </c>
      <c r="C65" s="811" t="s">
        <v>122</v>
      </c>
      <c r="D65" s="811" t="s">
        <v>3362</v>
      </c>
      <c r="E65" s="812">
        <v>42652</v>
      </c>
      <c r="F65" s="813">
        <v>1</v>
      </c>
      <c r="G65" s="813">
        <v>6</v>
      </c>
      <c r="H65" s="811" t="s">
        <v>3844</v>
      </c>
    </row>
    <row r="66" spans="1:8" outlineLevel="1">
      <c r="B66" s="811" t="s">
        <v>1545</v>
      </c>
      <c r="C66" s="814" t="s">
        <v>1285</v>
      </c>
      <c r="F66" s="813">
        <f>SUBTOTAL(9,F64:F65)</f>
        <v>7</v>
      </c>
    </row>
    <row r="67" spans="1:8" outlineLevel="2">
      <c r="A67" s="811">
        <v>2</v>
      </c>
      <c r="B67" s="811" t="s">
        <v>1545</v>
      </c>
      <c r="C67" s="811" t="s">
        <v>1594</v>
      </c>
      <c r="D67" s="811" t="s">
        <v>3323</v>
      </c>
      <c r="E67" s="812">
        <v>42799</v>
      </c>
      <c r="F67" s="813">
        <v>2</v>
      </c>
      <c r="G67" s="813">
        <v>5</v>
      </c>
      <c r="H67" s="811" t="s">
        <v>3842</v>
      </c>
    </row>
    <row r="68" spans="1:8" outlineLevel="1">
      <c r="B68" s="811" t="s">
        <v>1545</v>
      </c>
      <c r="C68" s="814" t="s">
        <v>3847</v>
      </c>
      <c r="F68" s="813">
        <f>SUBTOTAL(9,F67:F67)</f>
        <v>2</v>
      </c>
    </row>
    <row r="69" spans="1:8" outlineLevel="2">
      <c r="A69" s="811">
        <v>2</v>
      </c>
      <c r="B69" s="811" t="s">
        <v>1545</v>
      </c>
      <c r="C69" s="811" t="s">
        <v>127</v>
      </c>
      <c r="D69" s="811" t="s">
        <v>3323</v>
      </c>
      <c r="E69" s="812">
        <v>42799</v>
      </c>
      <c r="F69" s="813">
        <v>3</v>
      </c>
      <c r="G69" s="813">
        <v>4</v>
      </c>
      <c r="H69" s="811" t="s">
        <v>3840</v>
      </c>
    </row>
    <row r="70" spans="1:8" outlineLevel="1">
      <c r="B70" s="811" t="s">
        <v>1545</v>
      </c>
      <c r="C70" s="814" t="s">
        <v>1435</v>
      </c>
      <c r="F70" s="813">
        <f>SUBTOTAL(9,F69:F69)</f>
        <v>3</v>
      </c>
    </row>
    <row r="71" spans="1:8" outlineLevel="2">
      <c r="A71" s="811">
        <v>3</v>
      </c>
      <c r="B71" s="811" t="s">
        <v>1546</v>
      </c>
      <c r="C71" s="811" t="s">
        <v>114</v>
      </c>
      <c r="D71" s="811" t="s">
        <v>3323</v>
      </c>
      <c r="E71" s="812">
        <v>42799</v>
      </c>
      <c r="F71" s="813">
        <v>5</v>
      </c>
      <c r="G71" s="813">
        <v>2</v>
      </c>
      <c r="H71" s="811" t="s">
        <v>3848</v>
      </c>
    </row>
    <row r="72" spans="1:8" outlineLevel="2">
      <c r="A72" s="811">
        <v>3</v>
      </c>
      <c r="B72" s="811" t="s">
        <v>1546</v>
      </c>
      <c r="C72" s="811" t="s">
        <v>114</v>
      </c>
      <c r="D72" s="811" t="s">
        <v>3357</v>
      </c>
      <c r="E72" s="812">
        <v>42876</v>
      </c>
      <c r="F72" s="813">
        <v>1</v>
      </c>
      <c r="G72" s="813">
        <v>6</v>
      </c>
      <c r="H72" s="811" t="s">
        <v>3849</v>
      </c>
    </row>
    <row r="73" spans="1:8" outlineLevel="1">
      <c r="B73" s="811" t="s">
        <v>1546</v>
      </c>
      <c r="C73" s="814" t="s">
        <v>291</v>
      </c>
      <c r="F73" s="813">
        <f>SUBTOTAL(9,F71:F72)</f>
        <v>6</v>
      </c>
    </row>
    <row r="74" spans="1:8" outlineLevel="2">
      <c r="A74" s="811">
        <v>3</v>
      </c>
      <c r="B74" s="811" t="s">
        <v>1546</v>
      </c>
      <c r="C74" s="811" t="s">
        <v>113</v>
      </c>
      <c r="D74" s="811" t="s">
        <v>3323</v>
      </c>
      <c r="E74" s="812">
        <v>42799</v>
      </c>
      <c r="F74" s="813">
        <v>2</v>
      </c>
      <c r="G74" s="813">
        <v>5</v>
      </c>
      <c r="H74" s="811" t="s">
        <v>3850</v>
      </c>
    </row>
    <row r="75" spans="1:8" outlineLevel="1">
      <c r="B75" s="811" t="s">
        <v>1546</v>
      </c>
      <c r="C75" s="814" t="s">
        <v>336</v>
      </c>
      <c r="F75" s="813">
        <f>SUBTOTAL(9,F74:F74)</f>
        <v>2</v>
      </c>
    </row>
    <row r="76" spans="1:8" outlineLevel="2">
      <c r="A76" s="811">
        <v>3</v>
      </c>
      <c r="B76" s="811" t="s">
        <v>1546</v>
      </c>
      <c r="C76" s="811" t="s">
        <v>139</v>
      </c>
      <c r="D76" s="811" t="s">
        <v>3323</v>
      </c>
      <c r="E76" s="812">
        <v>42799</v>
      </c>
      <c r="F76" s="813">
        <v>1</v>
      </c>
      <c r="G76" s="813">
        <v>6</v>
      </c>
      <c r="H76" s="811" t="s">
        <v>3849</v>
      </c>
    </row>
    <row r="77" spans="1:8" outlineLevel="1">
      <c r="B77" s="811" t="s">
        <v>1546</v>
      </c>
      <c r="C77" s="814" t="s">
        <v>350</v>
      </c>
      <c r="F77" s="813">
        <f>SUBTOTAL(9,F76:F76)</f>
        <v>1</v>
      </c>
    </row>
    <row r="78" spans="1:8" outlineLevel="2">
      <c r="A78" s="811">
        <v>3</v>
      </c>
      <c r="B78" s="811" t="s">
        <v>1546</v>
      </c>
      <c r="C78" s="811" t="s">
        <v>1616</v>
      </c>
      <c r="D78" s="811" t="s">
        <v>3357</v>
      </c>
      <c r="E78" s="812">
        <v>42876</v>
      </c>
      <c r="F78" s="813">
        <v>3</v>
      </c>
      <c r="G78" s="813">
        <v>4</v>
      </c>
      <c r="H78" s="811" t="s">
        <v>3851</v>
      </c>
    </row>
    <row r="79" spans="1:8" outlineLevel="1">
      <c r="B79" s="811" t="s">
        <v>1546</v>
      </c>
      <c r="C79" s="814" t="s">
        <v>1788</v>
      </c>
      <c r="F79" s="813">
        <f>SUBTOTAL(9,F78:F78)</f>
        <v>3</v>
      </c>
    </row>
    <row r="80" spans="1:8" outlineLevel="2">
      <c r="A80" s="811">
        <v>3</v>
      </c>
      <c r="B80" s="811" t="s">
        <v>1546</v>
      </c>
      <c r="C80" s="811" t="s">
        <v>186</v>
      </c>
      <c r="D80" s="811" t="s">
        <v>3357</v>
      </c>
      <c r="E80" s="812">
        <v>42876</v>
      </c>
      <c r="F80" s="813">
        <v>2</v>
      </c>
      <c r="G80" s="813">
        <v>5</v>
      </c>
      <c r="H80" s="811" t="s">
        <v>3850</v>
      </c>
    </row>
    <row r="81" spans="1:8" outlineLevel="1">
      <c r="B81" s="811" t="s">
        <v>1546</v>
      </c>
      <c r="C81" s="814" t="s">
        <v>403</v>
      </c>
      <c r="F81" s="813">
        <f>SUBTOTAL(9,F80:F80)</f>
        <v>2</v>
      </c>
    </row>
    <row r="82" spans="1:8" outlineLevel="2">
      <c r="A82" s="811">
        <v>3</v>
      </c>
      <c r="B82" s="811" t="s">
        <v>1546</v>
      </c>
      <c r="C82" s="811" t="s">
        <v>193</v>
      </c>
      <c r="D82" s="811" t="s">
        <v>3357</v>
      </c>
      <c r="E82" s="812">
        <v>42876</v>
      </c>
      <c r="F82" s="813">
        <v>6</v>
      </c>
      <c r="G82" s="813">
        <v>1</v>
      </c>
      <c r="H82" s="811" t="s">
        <v>3852</v>
      </c>
    </row>
    <row r="83" spans="1:8" outlineLevel="2">
      <c r="A83" s="811">
        <v>3</v>
      </c>
      <c r="B83" s="811" t="s">
        <v>1546</v>
      </c>
      <c r="C83" s="811" t="s">
        <v>193</v>
      </c>
      <c r="D83" s="811" t="s">
        <v>1663</v>
      </c>
      <c r="E83" s="812">
        <v>42883</v>
      </c>
      <c r="F83" s="813">
        <v>1</v>
      </c>
      <c r="G83" s="813">
        <v>6</v>
      </c>
      <c r="H83" s="811" t="s">
        <v>3853</v>
      </c>
    </row>
    <row r="84" spans="1:8" outlineLevel="1">
      <c r="B84" s="811" t="s">
        <v>1546</v>
      </c>
      <c r="C84" s="814" t="s">
        <v>598</v>
      </c>
      <c r="F84" s="813">
        <f>SUBTOTAL(9,F82:F83)</f>
        <v>7</v>
      </c>
    </row>
    <row r="85" spans="1:8" outlineLevel="2">
      <c r="A85" s="811">
        <v>3</v>
      </c>
      <c r="B85" s="811" t="s">
        <v>1546</v>
      </c>
      <c r="C85" s="811" t="s">
        <v>3854</v>
      </c>
      <c r="D85" s="811" t="s">
        <v>3323</v>
      </c>
      <c r="E85" s="812">
        <v>42799</v>
      </c>
      <c r="F85" s="813">
        <v>3</v>
      </c>
      <c r="G85" s="813">
        <v>4</v>
      </c>
      <c r="H85" s="811" t="s">
        <v>3851</v>
      </c>
    </row>
    <row r="86" spans="1:8" outlineLevel="1">
      <c r="B86" s="811" t="s">
        <v>1546</v>
      </c>
      <c r="C86" s="814" t="s">
        <v>3855</v>
      </c>
      <c r="F86" s="813">
        <f>SUBTOTAL(9,F85:F85)</f>
        <v>3</v>
      </c>
    </row>
    <row r="87" spans="1:8" outlineLevel="2">
      <c r="A87" s="811">
        <v>3</v>
      </c>
      <c r="B87" s="811" t="s">
        <v>1546</v>
      </c>
      <c r="C87" s="811" t="s">
        <v>123</v>
      </c>
      <c r="D87" s="811" t="s">
        <v>3362</v>
      </c>
      <c r="E87" s="812">
        <v>42652</v>
      </c>
      <c r="F87" s="813">
        <v>4</v>
      </c>
      <c r="G87" s="813">
        <v>3</v>
      </c>
      <c r="H87" s="811" t="s">
        <v>3856</v>
      </c>
    </row>
    <row r="88" spans="1:8" outlineLevel="1">
      <c r="B88" s="811" t="s">
        <v>1546</v>
      </c>
      <c r="C88" s="814" t="s">
        <v>763</v>
      </c>
      <c r="F88" s="813">
        <f>SUBTOTAL(9,F87:F87)</f>
        <v>4</v>
      </c>
    </row>
    <row r="89" spans="1:8" outlineLevel="2">
      <c r="A89" s="811">
        <v>3</v>
      </c>
      <c r="B89" s="811" t="s">
        <v>1546</v>
      </c>
      <c r="C89" s="811" t="s">
        <v>115</v>
      </c>
      <c r="D89" s="811" t="s">
        <v>3362</v>
      </c>
      <c r="E89" s="812">
        <v>42652</v>
      </c>
      <c r="F89" s="813">
        <v>1</v>
      </c>
      <c r="G89" s="813">
        <v>6</v>
      </c>
      <c r="H89" s="811" t="s">
        <v>3849</v>
      </c>
    </row>
    <row r="90" spans="1:8" outlineLevel="2">
      <c r="A90" s="811">
        <v>3</v>
      </c>
      <c r="B90" s="811" t="s">
        <v>1546</v>
      </c>
      <c r="C90" s="811" t="s">
        <v>115</v>
      </c>
      <c r="D90" s="811" t="s">
        <v>3357</v>
      </c>
      <c r="E90" s="812">
        <v>42876</v>
      </c>
      <c r="F90" s="813">
        <v>5</v>
      </c>
      <c r="G90" s="813">
        <v>2</v>
      </c>
      <c r="H90" s="811" t="s">
        <v>3848</v>
      </c>
    </row>
    <row r="91" spans="1:8" outlineLevel="1">
      <c r="B91" s="811" t="s">
        <v>1546</v>
      </c>
      <c r="C91" s="814" t="s">
        <v>920</v>
      </c>
      <c r="F91" s="813">
        <f>SUBTOTAL(9,F89:F90)</f>
        <v>6</v>
      </c>
    </row>
    <row r="92" spans="1:8" outlineLevel="2">
      <c r="A92" s="811">
        <v>3</v>
      </c>
      <c r="B92" s="811" t="s">
        <v>1546</v>
      </c>
      <c r="C92" s="811" t="s">
        <v>1634</v>
      </c>
      <c r="D92" s="811" t="s">
        <v>3362</v>
      </c>
      <c r="E92" s="812">
        <v>42652</v>
      </c>
      <c r="F92" s="813">
        <v>5</v>
      </c>
      <c r="G92" s="813">
        <v>2</v>
      </c>
      <c r="H92" s="811" t="s">
        <v>3848</v>
      </c>
    </row>
    <row r="93" spans="1:8" outlineLevel="1">
      <c r="B93" s="811" t="s">
        <v>1546</v>
      </c>
      <c r="C93" s="814" t="s">
        <v>923</v>
      </c>
      <c r="F93" s="813">
        <f>SUBTOTAL(9,F92:F92)</f>
        <v>5</v>
      </c>
    </row>
    <row r="94" spans="1:8" outlineLevel="2">
      <c r="A94" s="811">
        <v>3</v>
      </c>
      <c r="B94" s="811" t="s">
        <v>1546</v>
      </c>
      <c r="C94" s="811" t="s">
        <v>99</v>
      </c>
      <c r="D94" s="811" t="s">
        <v>3362</v>
      </c>
      <c r="E94" s="812">
        <v>42652</v>
      </c>
      <c r="F94" s="813">
        <v>6</v>
      </c>
      <c r="G94" s="813">
        <v>1</v>
      </c>
      <c r="H94" s="811" t="s">
        <v>3852</v>
      </c>
    </row>
    <row r="95" spans="1:8" outlineLevel="2">
      <c r="A95" s="811">
        <v>3</v>
      </c>
      <c r="B95" s="811" t="s">
        <v>1546</v>
      </c>
      <c r="C95" s="811" t="s">
        <v>99</v>
      </c>
      <c r="D95" s="811" t="s">
        <v>3323</v>
      </c>
      <c r="E95" s="812">
        <v>42799</v>
      </c>
      <c r="F95" s="813">
        <v>4</v>
      </c>
      <c r="G95" s="813">
        <v>3</v>
      </c>
      <c r="H95" s="811" t="s">
        <v>3856</v>
      </c>
    </row>
    <row r="96" spans="1:8" s="818" customFormat="1" outlineLevel="1">
      <c r="B96" s="811" t="s">
        <v>1546</v>
      </c>
      <c r="C96" s="815" t="s">
        <v>3857</v>
      </c>
      <c r="D96" s="819" t="s">
        <v>3834</v>
      </c>
      <c r="E96" s="820"/>
      <c r="F96" s="821">
        <f>SUBTOTAL(9,F94:F95)</f>
        <v>10</v>
      </c>
      <c r="G96" s="821"/>
    </row>
    <row r="97" spans="1:8" outlineLevel="2">
      <c r="A97" s="811">
        <v>3</v>
      </c>
      <c r="B97" s="811" t="s">
        <v>1546</v>
      </c>
      <c r="C97" s="811" t="s">
        <v>125</v>
      </c>
      <c r="D97" s="811" t="s">
        <v>3362</v>
      </c>
      <c r="E97" s="812">
        <v>42652</v>
      </c>
      <c r="F97" s="813">
        <v>3</v>
      </c>
      <c r="G97" s="813">
        <v>4</v>
      </c>
      <c r="H97" s="811" t="s">
        <v>3851</v>
      </c>
    </row>
    <row r="98" spans="1:8" outlineLevel="1">
      <c r="B98" s="811" t="s">
        <v>1546</v>
      </c>
      <c r="C98" s="814" t="s">
        <v>1012</v>
      </c>
      <c r="F98" s="813">
        <f>SUBTOTAL(9,F97:F97)</f>
        <v>3</v>
      </c>
    </row>
    <row r="99" spans="1:8" outlineLevel="2">
      <c r="A99" s="811">
        <v>3</v>
      </c>
      <c r="B99" s="811" t="s">
        <v>1546</v>
      </c>
      <c r="C99" s="811" t="s">
        <v>122</v>
      </c>
      <c r="D99" s="811" t="s">
        <v>3362</v>
      </c>
      <c r="E99" s="812">
        <v>42652</v>
      </c>
      <c r="F99" s="813">
        <v>2</v>
      </c>
      <c r="G99" s="813">
        <v>5</v>
      </c>
      <c r="H99" s="811" t="s">
        <v>3850</v>
      </c>
    </row>
    <row r="100" spans="1:8" outlineLevel="2">
      <c r="A100" s="811">
        <v>3</v>
      </c>
      <c r="B100" s="811" t="s">
        <v>1546</v>
      </c>
      <c r="C100" s="811" t="s">
        <v>122</v>
      </c>
      <c r="D100" s="811" t="s">
        <v>3357</v>
      </c>
      <c r="E100" s="812">
        <v>42876</v>
      </c>
      <c r="F100" s="813">
        <v>4</v>
      </c>
      <c r="G100" s="813">
        <v>3</v>
      </c>
      <c r="H100" s="811" t="s">
        <v>3856</v>
      </c>
    </row>
    <row r="101" spans="1:8" outlineLevel="1">
      <c r="B101" s="811" t="s">
        <v>1546</v>
      </c>
      <c r="C101" s="814" t="s">
        <v>1285</v>
      </c>
      <c r="F101" s="813">
        <f>SUBTOTAL(9,F99:F100)</f>
        <v>6</v>
      </c>
    </row>
    <row r="102" spans="1:8" outlineLevel="2">
      <c r="A102" s="811">
        <v>3</v>
      </c>
      <c r="B102" s="811" t="s">
        <v>1546</v>
      </c>
      <c r="C102" s="811" t="s">
        <v>92</v>
      </c>
      <c r="D102" s="811" t="s">
        <v>3323</v>
      </c>
      <c r="E102" s="812">
        <v>42799</v>
      </c>
      <c r="F102" s="813">
        <v>6</v>
      </c>
      <c r="G102" s="813">
        <v>1</v>
      </c>
      <c r="H102" s="811" t="s">
        <v>3852</v>
      </c>
    </row>
    <row r="103" spans="1:8" outlineLevel="1">
      <c r="B103" s="811" t="s">
        <v>1546</v>
      </c>
      <c r="C103" s="814" t="s">
        <v>1424</v>
      </c>
      <c r="F103" s="813">
        <f>SUBTOTAL(9,F102:F102)</f>
        <v>6</v>
      </c>
    </row>
    <row r="104" spans="1:8" outlineLevel="2">
      <c r="A104" s="811">
        <v>4</v>
      </c>
      <c r="B104" s="811" t="s">
        <v>1547</v>
      </c>
      <c r="C104" s="811" t="s">
        <v>139</v>
      </c>
      <c r="D104" s="811" t="s">
        <v>3362</v>
      </c>
      <c r="E104" s="812">
        <v>42652</v>
      </c>
      <c r="F104" s="813">
        <v>3</v>
      </c>
      <c r="G104" s="813">
        <v>4</v>
      </c>
      <c r="H104" s="811" t="s">
        <v>3858</v>
      </c>
    </row>
    <row r="105" spans="1:8" outlineLevel="1">
      <c r="B105" s="811" t="s">
        <v>1547</v>
      </c>
      <c r="C105" s="814" t="s">
        <v>350</v>
      </c>
      <c r="F105" s="813">
        <f>SUBTOTAL(9,F104:F104)</f>
        <v>3</v>
      </c>
    </row>
    <row r="106" spans="1:8" outlineLevel="2">
      <c r="A106" s="811">
        <v>4</v>
      </c>
      <c r="B106" s="811" t="s">
        <v>1547</v>
      </c>
      <c r="C106" s="811" t="s">
        <v>1617</v>
      </c>
      <c r="D106" s="811" t="s">
        <v>3362</v>
      </c>
      <c r="E106" s="812">
        <v>42652</v>
      </c>
      <c r="F106" s="813">
        <v>4</v>
      </c>
      <c r="G106" s="813">
        <v>3</v>
      </c>
      <c r="H106" s="811" t="s">
        <v>3859</v>
      </c>
    </row>
    <row r="107" spans="1:8" outlineLevel="1">
      <c r="B107" s="811" t="s">
        <v>1547</v>
      </c>
      <c r="C107" s="814" t="s">
        <v>1791</v>
      </c>
      <c r="F107" s="813">
        <f>SUBTOTAL(9,F106:F106)</f>
        <v>4</v>
      </c>
    </row>
    <row r="108" spans="1:8" outlineLevel="2">
      <c r="A108" s="811">
        <v>4</v>
      </c>
      <c r="B108" s="811" t="s">
        <v>1547</v>
      </c>
      <c r="C108" s="811" t="s">
        <v>208</v>
      </c>
      <c r="D108" s="811" t="s">
        <v>3323</v>
      </c>
      <c r="E108" s="812">
        <v>42799</v>
      </c>
      <c r="F108" s="813">
        <v>6</v>
      </c>
      <c r="G108" s="813">
        <v>1</v>
      </c>
      <c r="H108" s="811" t="s">
        <v>3860</v>
      </c>
    </row>
    <row r="109" spans="1:8" outlineLevel="2">
      <c r="A109" s="811">
        <v>4</v>
      </c>
      <c r="B109" s="811" t="s">
        <v>1547</v>
      </c>
      <c r="C109" s="811" t="s">
        <v>208</v>
      </c>
      <c r="D109" s="811" t="s">
        <v>3357</v>
      </c>
      <c r="E109" s="812">
        <v>42876</v>
      </c>
      <c r="F109" s="813">
        <v>6</v>
      </c>
      <c r="G109" s="813">
        <v>1</v>
      </c>
      <c r="H109" s="811" t="s">
        <v>3860</v>
      </c>
    </row>
    <row r="110" spans="1:8" s="818" customFormat="1" outlineLevel="1">
      <c r="B110" s="811" t="s">
        <v>1547</v>
      </c>
      <c r="C110" s="815" t="s">
        <v>441</v>
      </c>
      <c r="D110" s="819" t="s">
        <v>3834</v>
      </c>
      <c r="E110" s="820"/>
      <c r="F110" s="821">
        <f>SUBTOTAL(9,F108:F109)</f>
        <v>12</v>
      </c>
      <c r="G110" s="821"/>
    </row>
    <row r="111" spans="1:8" outlineLevel="2">
      <c r="A111" s="811">
        <v>4</v>
      </c>
      <c r="B111" s="811" t="s">
        <v>1547</v>
      </c>
      <c r="C111" s="811" t="s">
        <v>445</v>
      </c>
      <c r="D111" s="811" t="s">
        <v>3362</v>
      </c>
      <c r="E111" s="812">
        <v>42652</v>
      </c>
      <c r="F111" s="813">
        <v>2</v>
      </c>
      <c r="G111" s="813">
        <v>5</v>
      </c>
      <c r="H111" s="811" t="s">
        <v>3861</v>
      </c>
    </row>
    <row r="112" spans="1:8" outlineLevel="1">
      <c r="B112" s="811" t="s">
        <v>1547</v>
      </c>
      <c r="C112" s="814" t="s">
        <v>447</v>
      </c>
      <c r="F112" s="813">
        <f>SUBTOTAL(9,F111:F111)</f>
        <v>2</v>
      </c>
    </row>
    <row r="113" spans="1:8" outlineLevel="2">
      <c r="A113" s="811">
        <v>4</v>
      </c>
      <c r="B113" s="811" t="s">
        <v>1547</v>
      </c>
      <c r="C113" s="811" t="s">
        <v>183</v>
      </c>
      <c r="D113" s="811" t="s">
        <v>3362</v>
      </c>
      <c r="E113" s="812">
        <v>42652</v>
      </c>
      <c r="F113" s="813">
        <v>1</v>
      </c>
      <c r="G113" s="813">
        <v>6</v>
      </c>
      <c r="H113" s="811" t="s">
        <v>3862</v>
      </c>
    </row>
    <row r="114" spans="1:8" outlineLevel="1">
      <c r="B114" s="811" t="s">
        <v>1547</v>
      </c>
      <c r="C114" s="814" t="s">
        <v>1836</v>
      </c>
      <c r="F114" s="813">
        <f>SUBTOTAL(9,F113:F113)</f>
        <v>1</v>
      </c>
    </row>
    <row r="115" spans="1:8" outlineLevel="2">
      <c r="A115" s="811">
        <v>4</v>
      </c>
      <c r="B115" s="811" t="s">
        <v>1547</v>
      </c>
      <c r="C115" s="811" t="s">
        <v>120</v>
      </c>
      <c r="D115" s="811" t="s">
        <v>3357</v>
      </c>
      <c r="E115" s="812">
        <v>42876</v>
      </c>
      <c r="F115" s="813">
        <v>4</v>
      </c>
      <c r="G115" s="813">
        <v>3</v>
      </c>
      <c r="H115" s="811" t="s">
        <v>3859</v>
      </c>
    </row>
    <row r="116" spans="1:8" outlineLevel="2">
      <c r="A116" s="811">
        <v>4</v>
      </c>
      <c r="B116" s="811" t="s">
        <v>1547</v>
      </c>
      <c r="C116" s="811" t="s">
        <v>120</v>
      </c>
      <c r="D116" s="811" t="s">
        <v>1663</v>
      </c>
      <c r="E116" s="812">
        <v>42883</v>
      </c>
      <c r="F116" s="813">
        <v>3</v>
      </c>
      <c r="G116" s="813">
        <v>4</v>
      </c>
      <c r="H116" s="811" t="s">
        <v>3863</v>
      </c>
    </row>
    <row r="117" spans="1:8" outlineLevel="1">
      <c r="B117" s="811" t="s">
        <v>1547</v>
      </c>
      <c r="C117" s="814" t="s">
        <v>515</v>
      </c>
      <c r="F117" s="813">
        <f>SUBTOTAL(9,F115:F116)</f>
        <v>7</v>
      </c>
    </row>
    <row r="118" spans="1:8" outlineLevel="2">
      <c r="A118" s="811">
        <v>4</v>
      </c>
      <c r="B118" s="811" t="s">
        <v>1547</v>
      </c>
      <c r="C118" s="811" t="s">
        <v>3854</v>
      </c>
      <c r="D118" s="811" t="s">
        <v>3323</v>
      </c>
      <c r="E118" s="812">
        <v>42799</v>
      </c>
      <c r="F118" s="813">
        <v>1</v>
      </c>
      <c r="G118" s="813">
        <v>6</v>
      </c>
      <c r="H118" s="811" t="s">
        <v>3862</v>
      </c>
    </row>
    <row r="119" spans="1:8" outlineLevel="1">
      <c r="B119" s="811" t="s">
        <v>1547</v>
      </c>
      <c r="C119" s="814" t="s">
        <v>3855</v>
      </c>
      <c r="F119" s="813">
        <f>SUBTOTAL(9,F118:F118)</f>
        <v>1</v>
      </c>
    </row>
    <row r="120" spans="1:8" outlineLevel="2">
      <c r="A120" s="811">
        <v>4</v>
      </c>
      <c r="B120" s="811" t="s">
        <v>1547</v>
      </c>
      <c r="C120" s="811" t="s">
        <v>174</v>
      </c>
      <c r="D120" s="811" t="s">
        <v>3357</v>
      </c>
      <c r="E120" s="812">
        <v>42876</v>
      </c>
      <c r="F120" s="813">
        <v>1</v>
      </c>
      <c r="G120" s="813">
        <v>6</v>
      </c>
      <c r="H120" s="811" t="s">
        <v>3862</v>
      </c>
    </row>
    <row r="121" spans="1:8" outlineLevel="1">
      <c r="B121" s="811" t="s">
        <v>1547</v>
      </c>
      <c r="C121" s="814" t="s">
        <v>714</v>
      </c>
      <c r="F121" s="813">
        <f>SUBTOTAL(9,F120:F120)</f>
        <v>1</v>
      </c>
    </row>
    <row r="122" spans="1:8" outlineLevel="2">
      <c r="A122" s="811">
        <v>4</v>
      </c>
      <c r="B122" s="811" t="s">
        <v>1547</v>
      </c>
      <c r="C122" s="811" t="s">
        <v>188</v>
      </c>
      <c r="D122" s="811" t="s">
        <v>3323</v>
      </c>
      <c r="E122" s="812">
        <v>42799</v>
      </c>
      <c r="F122" s="813">
        <v>5</v>
      </c>
      <c r="G122" s="813">
        <v>2</v>
      </c>
      <c r="H122" s="811" t="s">
        <v>3864</v>
      </c>
    </row>
    <row r="123" spans="1:8" outlineLevel="2">
      <c r="A123" s="811">
        <v>4</v>
      </c>
      <c r="B123" s="811" t="s">
        <v>1547</v>
      </c>
      <c r="C123" s="811" t="s">
        <v>188</v>
      </c>
      <c r="D123" s="811" t="s">
        <v>3323</v>
      </c>
      <c r="E123" s="812">
        <v>42799</v>
      </c>
      <c r="F123" s="813">
        <v>2</v>
      </c>
      <c r="G123" s="813">
        <v>5</v>
      </c>
      <c r="H123" s="811" t="s">
        <v>3861</v>
      </c>
    </row>
    <row r="124" spans="1:8" outlineLevel="1">
      <c r="B124" s="811" t="s">
        <v>1547</v>
      </c>
      <c r="C124" s="814" t="s">
        <v>856</v>
      </c>
      <c r="F124" s="813">
        <f>SUBTOTAL(9,F122:F123)</f>
        <v>7</v>
      </c>
    </row>
    <row r="125" spans="1:8" outlineLevel="2">
      <c r="A125" s="811">
        <v>4</v>
      </c>
      <c r="B125" s="811" t="s">
        <v>1547</v>
      </c>
      <c r="C125" s="811" t="s">
        <v>115</v>
      </c>
      <c r="D125" s="811" t="s">
        <v>3362</v>
      </c>
      <c r="E125" s="812">
        <v>42652</v>
      </c>
      <c r="F125" s="813">
        <v>5</v>
      </c>
      <c r="G125" s="813">
        <v>2</v>
      </c>
      <c r="H125" s="811" t="s">
        <v>3864</v>
      </c>
    </row>
    <row r="126" spans="1:8" outlineLevel="2">
      <c r="A126" s="811">
        <v>4</v>
      </c>
      <c r="B126" s="811" t="s">
        <v>1547</v>
      </c>
      <c r="C126" s="811" t="s">
        <v>115</v>
      </c>
      <c r="D126" s="811" t="s">
        <v>3323</v>
      </c>
      <c r="E126" s="812">
        <v>42799</v>
      </c>
      <c r="F126" s="813">
        <v>4</v>
      </c>
      <c r="G126" s="813">
        <v>3</v>
      </c>
      <c r="H126" s="811" t="s">
        <v>3859</v>
      </c>
    </row>
    <row r="127" spans="1:8" outlineLevel="1">
      <c r="B127" s="811" t="s">
        <v>1547</v>
      </c>
      <c r="C127" s="814" t="s">
        <v>920</v>
      </c>
      <c r="F127" s="813">
        <f>SUBTOTAL(9,F125:F126)</f>
        <v>9</v>
      </c>
    </row>
    <row r="128" spans="1:8" outlineLevel="2">
      <c r="A128" s="811">
        <v>4</v>
      </c>
      <c r="B128" s="811" t="s">
        <v>1547</v>
      </c>
      <c r="C128" s="811" t="s">
        <v>122</v>
      </c>
      <c r="D128" s="811" t="s">
        <v>3362</v>
      </c>
      <c r="E128" s="812">
        <v>42652</v>
      </c>
      <c r="F128" s="813">
        <v>6</v>
      </c>
      <c r="G128" s="813">
        <v>1</v>
      </c>
      <c r="H128" s="811" t="s">
        <v>3860</v>
      </c>
    </row>
    <row r="129" spans="1:8" outlineLevel="2">
      <c r="A129" s="811">
        <v>4</v>
      </c>
      <c r="B129" s="811" t="s">
        <v>1547</v>
      </c>
      <c r="C129" s="811" t="s">
        <v>122</v>
      </c>
      <c r="D129" s="811" t="s">
        <v>3357</v>
      </c>
      <c r="E129" s="812">
        <v>42876</v>
      </c>
      <c r="F129" s="813">
        <v>3</v>
      </c>
      <c r="G129" s="813">
        <v>4</v>
      </c>
      <c r="H129" s="811" t="s">
        <v>3858</v>
      </c>
    </row>
    <row r="130" spans="1:8" outlineLevel="1">
      <c r="B130" s="811" t="s">
        <v>1547</v>
      </c>
      <c r="C130" s="814" t="s">
        <v>1285</v>
      </c>
      <c r="F130" s="813">
        <f>SUBTOTAL(9,F128:F129)</f>
        <v>9</v>
      </c>
    </row>
    <row r="131" spans="1:8" outlineLevel="2">
      <c r="A131" s="811">
        <v>4</v>
      </c>
      <c r="B131" s="811" t="s">
        <v>1547</v>
      </c>
      <c r="C131" s="811" t="s">
        <v>104</v>
      </c>
      <c r="D131" s="811" t="s">
        <v>3323</v>
      </c>
      <c r="E131" s="812">
        <v>42799</v>
      </c>
      <c r="F131" s="813">
        <v>3</v>
      </c>
      <c r="G131" s="813">
        <v>4</v>
      </c>
      <c r="H131" s="811" t="s">
        <v>3858</v>
      </c>
    </row>
    <row r="132" spans="1:8" outlineLevel="2">
      <c r="A132" s="811">
        <v>4</v>
      </c>
      <c r="B132" s="811" t="s">
        <v>1547</v>
      </c>
      <c r="C132" s="811" t="s">
        <v>104</v>
      </c>
      <c r="D132" s="811" t="s">
        <v>3357</v>
      </c>
      <c r="E132" s="812">
        <v>42876</v>
      </c>
      <c r="F132" s="813">
        <v>2</v>
      </c>
      <c r="G132" s="813">
        <v>5</v>
      </c>
      <c r="H132" s="811" t="s">
        <v>3861</v>
      </c>
    </row>
    <row r="133" spans="1:8" outlineLevel="1">
      <c r="B133" s="811" t="s">
        <v>1547</v>
      </c>
      <c r="C133" s="814" t="s">
        <v>1362</v>
      </c>
      <c r="F133" s="813">
        <f>SUBTOTAL(9,F131:F132)</f>
        <v>5</v>
      </c>
    </row>
    <row r="134" spans="1:8" outlineLevel="2">
      <c r="A134" s="811">
        <v>4</v>
      </c>
      <c r="B134" s="811" t="s">
        <v>1547</v>
      </c>
      <c r="C134" s="811" t="s">
        <v>1602</v>
      </c>
      <c r="D134" s="811" t="s">
        <v>3357</v>
      </c>
      <c r="E134" s="812">
        <v>42876</v>
      </c>
      <c r="F134" s="813">
        <v>5</v>
      </c>
      <c r="G134" s="813">
        <v>2</v>
      </c>
      <c r="H134" s="811" t="s">
        <v>3864</v>
      </c>
    </row>
    <row r="135" spans="1:8" outlineLevel="1">
      <c r="B135" s="811" t="s">
        <v>1547</v>
      </c>
      <c r="C135" s="814" t="s">
        <v>1450</v>
      </c>
      <c r="F135" s="813">
        <f>SUBTOTAL(9,F134:F134)</f>
        <v>5</v>
      </c>
    </row>
    <row r="136" spans="1:8" outlineLevel="2">
      <c r="A136" s="811">
        <v>5</v>
      </c>
      <c r="B136" s="811" t="s">
        <v>1548</v>
      </c>
      <c r="C136" s="811" t="s">
        <v>110</v>
      </c>
      <c r="D136" s="811" t="s">
        <v>3362</v>
      </c>
      <c r="E136" s="812">
        <v>42652</v>
      </c>
      <c r="F136" s="813">
        <v>6</v>
      </c>
      <c r="G136" s="813">
        <v>1</v>
      </c>
      <c r="H136" s="811" t="s">
        <v>3865</v>
      </c>
    </row>
    <row r="137" spans="1:8" outlineLevel="2">
      <c r="A137" s="811">
        <v>5</v>
      </c>
      <c r="B137" s="811" t="s">
        <v>1548</v>
      </c>
      <c r="C137" s="811" t="s">
        <v>110</v>
      </c>
      <c r="D137" s="811" t="s">
        <v>3357</v>
      </c>
      <c r="E137" s="812">
        <v>42876</v>
      </c>
      <c r="F137" s="813">
        <v>6</v>
      </c>
      <c r="G137" s="813">
        <v>1</v>
      </c>
      <c r="H137" s="811" t="s">
        <v>3865</v>
      </c>
    </row>
    <row r="138" spans="1:8" outlineLevel="2">
      <c r="A138" s="811">
        <v>5</v>
      </c>
      <c r="B138" s="811" t="s">
        <v>1548</v>
      </c>
      <c r="C138" s="811" t="s">
        <v>110</v>
      </c>
      <c r="D138" s="811" t="s">
        <v>1663</v>
      </c>
      <c r="E138" s="812">
        <v>42883</v>
      </c>
      <c r="F138" s="813">
        <v>2</v>
      </c>
      <c r="G138" s="813">
        <v>5</v>
      </c>
      <c r="H138" s="811" t="s">
        <v>3866</v>
      </c>
    </row>
    <row r="139" spans="1:8" s="818" customFormat="1" outlineLevel="1">
      <c r="B139" s="811" t="s">
        <v>1548</v>
      </c>
      <c r="C139" s="815" t="s">
        <v>385</v>
      </c>
      <c r="D139" s="819" t="s">
        <v>3834</v>
      </c>
      <c r="E139" s="820"/>
      <c r="F139" s="821">
        <f>SUBTOTAL(9,F136:F138)</f>
        <v>14</v>
      </c>
      <c r="G139" s="821"/>
    </row>
    <row r="140" spans="1:8" outlineLevel="2">
      <c r="A140" s="811">
        <v>5</v>
      </c>
      <c r="B140" s="811" t="s">
        <v>1548</v>
      </c>
      <c r="C140" s="811" t="s">
        <v>186</v>
      </c>
      <c r="D140" s="811" t="s">
        <v>3323</v>
      </c>
      <c r="E140" s="812">
        <v>42799</v>
      </c>
      <c r="F140" s="813">
        <v>1</v>
      </c>
      <c r="G140" s="813">
        <v>6</v>
      </c>
      <c r="H140" s="811" t="s">
        <v>3867</v>
      </c>
    </row>
    <row r="141" spans="1:8" outlineLevel="1">
      <c r="B141" s="811" t="s">
        <v>1548</v>
      </c>
      <c r="C141" s="814" t="s">
        <v>403</v>
      </c>
      <c r="F141" s="813">
        <f>SUBTOTAL(9,F140:F140)</f>
        <v>1</v>
      </c>
    </row>
    <row r="142" spans="1:8" outlineLevel="2">
      <c r="A142" s="811">
        <v>5</v>
      </c>
      <c r="B142" s="811" t="s">
        <v>1548</v>
      </c>
      <c r="C142" s="811" t="s">
        <v>183</v>
      </c>
      <c r="D142" s="811" t="s">
        <v>3323</v>
      </c>
      <c r="E142" s="812">
        <v>42799</v>
      </c>
      <c r="F142" s="813">
        <v>2</v>
      </c>
      <c r="G142" s="813">
        <v>5</v>
      </c>
      <c r="H142" s="811" t="s">
        <v>3868</v>
      </c>
    </row>
    <row r="143" spans="1:8" outlineLevel="1">
      <c r="B143" s="811" t="s">
        <v>1548</v>
      </c>
      <c r="C143" s="814" t="s">
        <v>1836</v>
      </c>
      <c r="F143" s="813">
        <f>SUBTOTAL(9,F142:F142)</f>
        <v>2</v>
      </c>
    </row>
    <row r="144" spans="1:8" outlineLevel="2">
      <c r="A144" s="811">
        <v>5</v>
      </c>
      <c r="B144" s="811" t="s">
        <v>1548</v>
      </c>
      <c r="C144" s="811" t="s">
        <v>193</v>
      </c>
      <c r="D144" s="811" t="s">
        <v>3362</v>
      </c>
      <c r="E144" s="812">
        <v>42652</v>
      </c>
      <c r="F144" s="813">
        <v>5</v>
      </c>
      <c r="G144" s="813">
        <v>2</v>
      </c>
      <c r="H144" s="811" t="s">
        <v>3869</v>
      </c>
    </row>
    <row r="145" spans="1:8" outlineLevel="1">
      <c r="B145" s="811" t="s">
        <v>1548</v>
      </c>
      <c r="C145" s="814" t="s">
        <v>598</v>
      </c>
      <c r="F145" s="813">
        <f>SUBTOTAL(9,F144:F144)</f>
        <v>5</v>
      </c>
    </row>
    <row r="146" spans="1:8" outlineLevel="2">
      <c r="A146" s="811">
        <v>5</v>
      </c>
      <c r="B146" s="811" t="s">
        <v>1548</v>
      </c>
      <c r="C146" s="811" t="s">
        <v>126</v>
      </c>
      <c r="D146" s="811" t="s">
        <v>3357</v>
      </c>
      <c r="E146" s="812">
        <v>42876</v>
      </c>
      <c r="F146" s="813">
        <v>5</v>
      </c>
      <c r="G146" s="813">
        <v>2</v>
      </c>
      <c r="H146" s="811" t="s">
        <v>3869</v>
      </c>
    </row>
    <row r="147" spans="1:8" outlineLevel="2">
      <c r="A147" s="811">
        <v>5</v>
      </c>
      <c r="B147" s="811" t="s">
        <v>1548</v>
      </c>
      <c r="C147" s="811" t="s">
        <v>126</v>
      </c>
      <c r="D147" s="811" t="s">
        <v>3357</v>
      </c>
      <c r="E147" s="812">
        <v>42876</v>
      </c>
      <c r="F147" s="813">
        <v>2</v>
      </c>
      <c r="G147" s="813">
        <v>5</v>
      </c>
      <c r="H147" s="811" t="s">
        <v>3868</v>
      </c>
    </row>
    <row r="148" spans="1:8" outlineLevel="2">
      <c r="A148" s="811">
        <v>5</v>
      </c>
      <c r="B148" s="811" t="s">
        <v>1548</v>
      </c>
      <c r="C148" s="811" t="s">
        <v>126</v>
      </c>
      <c r="D148" s="811" t="s">
        <v>1663</v>
      </c>
      <c r="E148" s="812">
        <v>42883</v>
      </c>
      <c r="F148" s="813">
        <v>3</v>
      </c>
      <c r="G148" s="813">
        <v>4</v>
      </c>
      <c r="H148" s="811" t="s">
        <v>3870</v>
      </c>
    </row>
    <row r="149" spans="1:8" outlineLevel="1">
      <c r="B149" s="811" t="s">
        <v>1548</v>
      </c>
      <c r="C149" s="814" t="s">
        <v>614</v>
      </c>
      <c r="F149" s="813">
        <f>SUBTOTAL(9,F146:F148)</f>
        <v>10</v>
      </c>
    </row>
    <row r="150" spans="1:8" outlineLevel="2">
      <c r="A150" s="811">
        <v>5</v>
      </c>
      <c r="B150" s="811" t="s">
        <v>1548</v>
      </c>
      <c r="C150" s="811" t="s">
        <v>103</v>
      </c>
      <c r="D150" s="811" t="s">
        <v>3323</v>
      </c>
      <c r="E150" s="812">
        <v>42799</v>
      </c>
      <c r="F150" s="813">
        <v>6</v>
      </c>
      <c r="G150" s="813">
        <v>1</v>
      </c>
      <c r="H150" s="811" t="s">
        <v>3865</v>
      </c>
    </row>
    <row r="151" spans="1:8" outlineLevel="1">
      <c r="B151" s="811" t="s">
        <v>1548</v>
      </c>
      <c r="C151" s="814" t="s">
        <v>688</v>
      </c>
      <c r="F151" s="813">
        <f>SUBTOTAL(9,F150:F150)</f>
        <v>6</v>
      </c>
    </row>
    <row r="152" spans="1:8" outlineLevel="2">
      <c r="A152" s="811">
        <v>5</v>
      </c>
      <c r="B152" s="811" t="s">
        <v>1548</v>
      </c>
      <c r="C152" s="811" t="s">
        <v>202</v>
      </c>
      <c r="D152" s="811" t="s">
        <v>3357</v>
      </c>
      <c r="E152" s="812">
        <v>42876</v>
      </c>
      <c r="F152" s="813">
        <v>1</v>
      </c>
      <c r="G152" s="813">
        <v>6</v>
      </c>
      <c r="H152" s="811" t="s">
        <v>3867</v>
      </c>
    </row>
    <row r="153" spans="1:8" outlineLevel="1">
      <c r="B153" s="811" t="s">
        <v>1548</v>
      </c>
      <c r="C153" s="814" t="s">
        <v>788</v>
      </c>
      <c r="F153" s="813">
        <f>SUBTOTAL(9,F152:F152)</f>
        <v>1</v>
      </c>
    </row>
    <row r="154" spans="1:8" outlineLevel="2">
      <c r="A154" s="811">
        <v>5</v>
      </c>
      <c r="B154" s="811" t="s">
        <v>1548</v>
      </c>
      <c r="C154" s="811" t="s">
        <v>3871</v>
      </c>
      <c r="D154" s="811" t="s">
        <v>3362</v>
      </c>
      <c r="E154" s="812">
        <v>42652</v>
      </c>
      <c r="F154" s="813">
        <v>2</v>
      </c>
      <c r="G154" s="813">
        <v>5</v>
      </c>
      <c r="H154" s="811" t="s">
        <v>3868</v>
      </c>
    </row>
    <row r="155" spans="1:8" outlineLevel="1">
      <c r="B155" s="811" t="s">
        <v>1548</v>
      </c>
      <c r="C155" s="814" t="s">
        <v>3872</v>
      </c>
      <c r="F155" s="813">
        <f>SUBTOTAL(9,F154:F154)</f>
        <v>2</v>
      </c>
    </row>
    <row r="156" spans="1:8" outlineLevel="2">
      <c r="A156" s="811">
        <v>5</v>
      </c>
      <c r="B156" s="811" t="s">
        <v>1548</v>
      </c>
      <c r="C156" s="811" t="s">
        <v>125</v>
      </c>
      <c r="D156" s="811" t="s">
        <v>3362</v>
      </c>
      <c r="E156" s="812">
        <v>42652</v>
      </c>
      <c r="F156" s="813">
        <v>3</v>
      </c>
      <c r="G156" s="813">
        <v>4</v>
      </c>
      <c r="H156" s="811" t="s">
        <v>3873</v>
      </c>
    </row>
    <row r="157" spans="1:8" outlineLevel="1">
      <c r="B157" s="811" t="s">
        <v>1548</v>
      </c>
      <c r="C157" s="814" t="s">
        <v>1012</v>
      </c>
      <c r="F157" s="813">
        <f>SUBTOTAL(9,F156:F156)</f>
        <v>3</v>
      </c>
    </row>
    <row r="158" spans="1:8" outlineLevel="2">
      <c r="A158" s="811">
        <v>5</v>
      </c>
      <c r="B158" s="811" t="s">
        <v>1548</v>
      </c>
      <c r="C158" s="811" t="s">
        <v>185</v>
      </c>
      <c r="D158" s="811" t="s">
        <v>3323</v>
      </c>
      <c r="E158" s="812">
        <v>42799</v>
      </c>
      <c r="F158" s="813">
        <v>4</v>
      </c>
      <c r="G158" s="813">
        <v>3</v>
      </c>
      <c r="H158" s="811" t="s">
        <v>3874</v>
      </c>
    </row>
    <row r="159" spans="1:8" outlineLevel="2">
      <c r="A159" s="811">
        <v>5</v>
      </c>
      <c r="B159" s="811" t="s">
        <v>1548</v>
      </c>
      <c r="C159" s="811" t="s">
        <v>185</v>
      </c>
      <c r="D159" s="811" t="s">
        <v>3323</v>
      </c>
      <c r="E159" s="812">
        <v>42799</v>
      </c>
      <c r="F159" s="813">
        <v>3</v>
      </c>
      <c r="G159" s="813">
        <v>4</v>
      </c>
      <c r="H159" s="811" t="s">
        <v>3873</v>
      </c>
    </row>
    <row r="160" spans="1:8" outlineLevel="1">
      <c r="B160" s="811" t="s">
        <v>1548</v>
      </c>
      <c r="C160" s="814" t="s">
        <v>1045</v>
      </c>
      <c r="F160" s="813">
        <f>SUBTOTAL(9,F158:F159)</f>
        <v>7</v>
      </c>
    </row>
    <row r="161" spans="1:8" outlineLevel="2">
      <c r="A161" s="811">
        <v>5</v>
      </c>
      <c r="B161" s="811" t="s">
        <v>1548</v>
      </c>
      <c r="C161" s="811" t="s">
        <v>90</v>
      </c>
      <c r="D161" s="811" t="s">
        <v>3357</v>
      </c>
      <c r="E161" s="812">
        <v>42876</v>
      </c>
      <c r="F161" s="813">
        <v>4</v>
      </c>
      <c r="G161" s="813">
        <v>3</v>
      </c>
      <c r="H161" s="811" t="s">
        <v>3874</v>
      </c>
    </row>
    <row r="162" spans="1:8" outlineLevel="1">
      <c r="B162" s="811" t="s">
        <v>1548</v>
      </c>
      <c r="C162" s="814" t="s">
        <v>1123</v>
      </c>
      <c r="F162" s="813">
        <f>SUBTOTAL(9,F161:F161)</f>
        <v>4</v>
      </c>
    </row>
    <row r="163" spans="1:8" outlineLevel="2">
      <c r="A163" s="811">
        <v>5</v>
      </c>
      <c r="B163" s="811" t="s">
        <v>1548</v>
      </c>
      <c r="C163" s="811" t="s">
        <v>106</v>
      </c>
      <c r="D163" s="811" t="s">
        <v>3362</v>
      </c>
      <c r="E163" s="812">
        <v>42652</v>
      </c>
      <c r="F163" s="813">
        <v>1</v>
      </c>
      <c r="G163" s="813">
        <v>6</v>
      </c>
      <c r="H163" s="811" t="s">
        <v>3867</v>
      </c>
    </row>
    <row r="164" spans="1:8" outlineLevel="2">
      <c r="A164" s="811">
        <v>5</v>
      </c>
      <c r="B164" s="811" t="s">
        <v>1548</v>
      </c>
      <c r="C164" s="811" t="s">
        <v>106</v>
      </c>
      <c r="D164" s="811" t="s">
        <v>3357</v>
      </c>
      <c r="E164" s="812">
        <v>42876</v>
      </c>
      <c r="F164" s="813">
        <v>3</v>
      </c>
      <c r="G164" s="813">
        <v>4</v>
      </c>
      <c r="H164" s="811" t="s">
        <v>3873</v>
      </c>
    </row>
    <row r="165" spans="1:8" outlineLevel="1">
      <c r="B165" s="811" t="s">
        <v>1548</v>
      </c>
      <c r="C165" s="814" t="s">
        <v>1181</v>
      </c>
      <c r="F165" s="813">
        <f>SUBTOTAL(9,F163:F164)</f>
        <v>4</v>
      </c>
    </row>
    <row r="166" spans="1:8" outlineLevel="2">
      <c r="A166" s="811">
        <v>5</v>
      </c>
      <c r="B166" s="811" t="s">
        <v>1548</v>
      </c>
      <c r="C166" s="811" t="s">
        <v>122</v>
      </c>
      <c r="D166" s="811" t="s">
        <v>3362</v>
      </c>
      <c r="E166" s="812">
        <v>42652</v>
      </c>
      <c r="F166" s="813">
        <v>4</v>
      </c>
      <c r="G166" s="813">
        <v>3</v>
      </c>
      <c r="H166" s="811" t="s">
        <v>3874</v>
      </c>
    </row>
    <row r="167" spans="1:8" outlineLevel="1">
      <c r="B167" s="811" t="s">
        <v>1548</v>
      </c>
      <c r="C167" s="814" t="s">
        <v>1285</v>
      </c>
      <c r="F167" s="813">
        <f>SUBTOTAL(9,F166:F166)</f>
        <v>4</v>
      </c>
    </row>
    <row r="168" spans="1:8" outlineLevel="2">
      <c r="A168" s="811">
        <v>5</v>
      </c>
      <c r="B168" s="811" t="s">
        <v>1548</v>
      </c>
      <c r="C168" s="811" t="s">
        <v>92</v>
      </c>
      <c r="D168" s="811" t="s">
        <v>3323</v>
      </c>
      <c r="E168" s="812">
        <v>42799</v>
      </c>
      <c r="F168" s="813">
        <v>5</v>
      </c>
      <c r="G168" s="813">
        <v>2</v>
      </c>
      <c r="H168" s="811" t="s">
        <v>3869</v>
      </c>
    </row>
    <row r="169" spans="1:8" outlineLevel="1">
      <c r="B169" s="811" t="s">
        <v>1548</v>
      </c>
      <c r="C169" s="814" t="s">
        <v>1424</v>
      </c>
      <c r="F169" s="813">
        <f>SUBTOTAL(9,F168:F168)</f>
        <v>5</v>
      </c>
    </row>
    <row r="170" spans="1:8" outlineLevel="2">
      <c r="A170" s="811">
        <v>6</v>
      </c>
      <c r="B170" s="811" t="s">
        <v>3875</v>
      </c>
      <c r="C170" s="811" t="s">
        <v>117</v>
      </c>
      <c r="D170" s="811" t="s">
        <v>3323</v>
      </c>
      <c r="E170" s="812">
        <v>42799</v>
      </c>
      <c r="F170" s="813">
        <v>1</v>
      </c>
      <c r="G170" s="813">
        <v>6</v>
      </c>
      <c r="H170" s="811" t="s">
        <v>3876</v>
      </c>
    </row>
    <row r="171" spans="1:8" outlineLevel="1">
      <c r="B171" s="811" t="s">
        <v>3875</v>
      </c>
      <c r="C171" s="814" t="s">
        <v>1674</v>
      </c>
      <c r="F171" s="813">
        <f>SUBTOTAL(9,F170:F170)</f>
        <v>1</v>
      </c>
    </row>
    <row r="172" spans="1:8" outlineLevel="2">
      <c r="A172" s="811">
        <v>6</v>
      </c>
      <c r="B172" s="811" t="s">
        <v>3875</v>
      </c>
      <c r="C172" s="811" t="s">
        <v>1608</v>
      </c>
      <c r="D172" s="811" t="s">
        <v>3357</v>
      </c>
      <c r="E172" s="812">
        <v>42876</v>
      </c>
      <c r="F172" s="813">
        <v>2</v>
      </c>
      <c r="G172" s="813">
        <v>5</v>
      </c>
      <c r="H172" s="811" t="s">
        <v>3877</v>
      </c>
    </row>
    <row r="173" spans="1:8" outlineLevel="1">
      <c r="B173" s="811" t="s">
        <v>3875</v>
      </c>
      <c r="C173" s="814" t="s">
        <v>1680</v>
      </c>
      <c r="F173" s="813">
        <f>SUBTOTAL(9,F172:F172)</f>
        <v>2</v>
      </c>
    </row>
    <row r="174" spans="1:8" outlineLevel="2">
      <c r="A174" s="811">
        <v>6</v>
      </c>
      <c r="B174" s="811" t="s">
        <v>3875</v>
      </c>
      <c r="C174" s="811" t="s">
        <v>114</v>
      </c>
      <c r="D174" s="811" t="s">
        <v>3362</v>
      </c>
      <c r="E174" s="812">
        <v>42652</v>
      </c>
      <c r="F174" s="813">
        <v>4</v>
      </c>
      <c r="G174" s="813">
        <v>3</v>
      </c>
      <c r="H174" s="811" t="s">
        <v>3878</v>
      </c>
    </row>
    <row r="175" spans="1:8" outlineLevel="2">
      <c r="A175" s="811">
        <v>6</v>
      </c>
      <c r="B175" s="811" t="s">
        <v>3875</v>
      </c>
      <c r="C175" s="811" t="s">
        <v>114</v>
      </c>
      <c r="D175" s="811" t="s">
        <v>3357</v>
      </c>
      <c r="E175" s="812">
        <v>42876</v>
      </c>
      <c r="F175" s="813">
        <v>4</v>
      </c>
      <c r="G175" s="813">
        <v>3</v>
      </c>
      <c r="H175" s="811" t="s">
        <v>3879</v>
      </c>
    </row>
    <row r="176" spans="1:8" outlineLevel="2">
      <c r="A176" s="811">
        <v>6</v>
      </c>
      <c r="B176" s="811" t="s">
        <v>3875</v>
      </c>
      <c r="C176" s="811" t="s">
        <v>114</v>
      </c>
      <c r="D176" s="811" t="s">
        <v>1663</v>
      </c>
      <c r="E176" s="812">
        <v>42883</v>
      </c>
      <c r="F176" s="813">
        <v>1</v>
      </c>
      <c r="G176" s="813">
        <v>6</v>
      </c>
      <c r="H176" s="811" t="s">
        <v>3880</v>
      </c>
    </row>
    <row r="177" spans="1:8" outlineLevel="1">
      <c r="B177" s="811" t="s">
        <v>3875</v>
      </c>
      <c r="C177" s="814" t="s">
        <v>291</v>
      </c>
      <c r="F177" s="813">
        <f>SUBTOTAL(9,F174:F176)</f>
        <v>9</v>
      </c>
    </row>
    <row r="178" spans="1:8" outlineLevel="2">
      <c r="A178" s="811">
        <v>6</v>
      </c>
      <c r="B178" s="811" t="s">
        <v>3875</v>
      </c>
      <c r="C178" s="811" t="s">
        <v>1615</v>
      </c>
      <c r="D178" s="811" t="s">
        <v>3357</v>
      </c>
      <c r="E178" s="812">
        <v>42876</v>
      </c>
      <c r="F178" s="813">
        <v>5</v>
      </c>
      <c r="G178" s="813">
        <v>2</v>
      </c>
      <c r="H178" s="811" t="s">
        <v>3881</v>
      </c>
    </row>
    <row r="179" spans="1:8" outlineLevel="1">
      <c r="B179" s="811" t="s">
        <v>3875</v>
      </c>
      <c r="C179" s="814" t="s">
        <v>1776</v>
      </c>
      <c r="F179" s="813">
        <f>SUBTOTAL(9,F178:F178)</f>
        <v>5</v>
      </c>
    </row>
    <row r="180" spans="1:8" outlineLevel="2">
      <c r="A180" s="811">
        <v>6</v>
      </c>
      <c r="B180" s="811" t="s">
        <v>3875</v>
      </c>
      <c r="C180" s="811" t="s">
        <v>107</v>
      </c>
      <c r="D180" s="811" t="s">
        <v>3323</v>
      </c>
      <c r="E180" s="812">
        <v>42799</v>
      </c>
      <c r="F180" s="813">
        <v>4</v>
      </c>
      <c r="G180" s="813">
        <v>3</v>
      </c>
      <c r="H180" s="811" t="s">
        <v>3878</v>
      </c>
    </row>
    <row r="181" spans="1:8" outlineLevel="1">
      <c r="B181" s="811" t="s">
        <v>3875</v>
      </c>
      <c r="C181" s="814" t="s">
        <v>3831</v>
      </c>
      <c r="F181" s="813">
        <f>SUBTOTAL(9,F180:F180)</f>
        <v>4</v>
      </c>
    </row>
    <row r="182" spans="1:8" outlineLevel="2">
      <c r="A182" s="811">
        <v>6</v>
      </c>
      <c r="B182" s="811" t="s">
        <v>3875</v>
      </c>
      <c r="C182" s="811" t="s">
        <v>126</v>
      </c>
      <c r="D182" s="811" t="s">
        <v>3362</v>
      </c>
      <c r="E182" s="812">
        <v>42652</v>
      </c>
      <c r="F182" s="813">
        <v>5</v>
      </c>
      <c r="G182" s="813">
        <v>2</v>
      </c>
      <c r="H182" s="811" t="s">
        <v>3882</v>
      </c>
    </row>
    <row r="183" spans="1:8" outlineLevel="2">
      <c r="A183" s="811">
        <v>6</v>
      </c>
      <c r="B183" s="811" t="s">
        <v>3875</v>
      </c>
      <c r="C183" s="811" t="s">
        <v>126</v>
      </c>
      <c r="D183" s="811" t="s">
        <v>3362</v>
      </c>
      <c r="E183" s="812">
        <v>42652</v>
      </c>
      <c r="F183" s="813">
        <v>2</v>
      </c>
      <c r="G183" s="813">
        <v>5</v>
      </c>
      <c r="H183" s="811" t="s">
        <v>3883</v>
      </c>
    </row>
    <row r="184" spans="1:8" outlineLevel="1">
      <c r="B184" s="811" t="s">
        <v>3875</v>
      </c>
      <c r="C184" s="814" t="s">
        <v>614</v>
      </c>
      <c r="F184" s="813">
        <f>SUBTOTAL(9,F182:F183)</f>
        <v>7</v>
      </c>
    </row>
    <row r="185" spans="1:8" outlineLevel="2">
      <c r="A185" s="811">
        <v>6</v>
      </c>
      <c r="B185" s="811" t="s">
        <v>3875</v>
      </c>
      <c r="C185" s="811" t="s">
        <v>165</v>
      </c>
      <c r="D185" s="811" t="s">
        <v>3323</v>
      </c>
      <c r="E185" s="812">
        <v>42799</v>
      </c>
      <c r="F185" s="813">
        <v>6</v>
      </c>
      <c r="G185" s="813">
        <v>1</v>
      </c>
      <c r="H185" s="811" t="s">
        <v>3884</v>
      </c>
    </row>
    <row r="186" spans="1:8" outlineLevel="1">
      <c r="B186" s="811" t="s">
        <v>3875</v>
      </c>
      <c r="C186" s="814" t="s">
        <v>640</v>
      </c>
      <c r="F186" s="813">
        <f>SUBTOTAL(9,F185:F185)</f>
        <v>6</v>
      </c>
    </row>
    <row r="187" spans="1:8" outlineLevel="2">
      <c r="A187" s="811">
        <v>6</v>
      </c>
      <c r="B187" s="811" t="s">
        <v>3875</v>
      </c>
      <c r="C187" s="811" t="s">
        <v>174</v>
      </c>
      <c r="D187" s="811" t="s">
        <v>3323</v>
      </c>
      <c r="E187" s="812">
        <v>42799</v>
      </c>
      <c r="F187" s="813">
        <v>2</v>
      </c>
      <c r="G187" s="813">
        <v>5</v>
      </c>
      <c r="H187" s="811" t="s">
        <v>3883</v>
      </c>
    </row>
    <row r="188" spans="1:8" outlineLevel="1">
      <c r="B188" s="811" t="s">
        <v>3875</v>
      </c>
      <c r="C188" s="814" t="s">
        <v>714</v>
      </c>
      <c r="F188" s="813">
        <f>SUBTOTAL(9,F187:F187)</f>
        <v>2</v>
      </c>
    </row>
    <row r="189" spans="1:8" outlineLevel="2">
      <c r="A189" s="811">
        <v>6</v>
      </c>
      <c r="B189" s="811" t="s">
        <v>3875</v>
      </c>
      <c r="C189" s="811" t="s">
        <v>99</v>
      </c>
      <c r="D189" s="811" t="s">
        <v>3362</v>
      </c>
      <c r="E189" s="812">
        <v>42652</v>
      </c>
      <c r="F189" s="813">
        <v>3</v>
      </c>
      <c r="G189" s="813">
        <v>4</v>
      </c>
      <c r="H189" s="811" t="s">
        <v>3885</v>
      </c>
    </row>
    <row r="190" spans="1:8" outlineLevel="1">
      <c r="B190" s="811" t="s">
        <v>3875</v>
      </c>
      <c r="C190" s="814" t="s">
        <v>3857</v>
      </c>
      <c r="F190" s="813">
        <f>SUBTOTAL(9,F189:F189)</f>
        <v>3</v>
      </c>
    </row>
    <row r="191" spans="1:8" outlineLevel="2">
      <c r="A191" s="811">
        <v>6</v>
      </c>
      <c r="B191" s="811" t="s">
        <v>3875</v>
      </c>
      <c r="C191" s="811" t="s">
        <v>90</v>
      </c>
      <c r="D191" s="811" t="s">
        <v>3323</v>
      </c>
      <c r="E191" s="812">
        <v>42799</v>
      </c>
      <c r="F191" s="813">
        <v>5</v>
      </c>
      <c r="G191" s="813">
        <v>2</v>
      </c>
      <c r="H191" s="811" t="s">
        <v>3882</v>
      </c>
    </row>
    <row r="192" spans="1:8" outlineLevel="2">
      <c r="A192" s="811">
        <v>6</v>
      </c>
      <c r="B192" s="811" t="s">
        <v>3875</v>
      </c>
      <c r="C192" s="811" t="s">
        <v>90</v>
      </c>
      <c r="D192" s="811" t="s">
        <v>3323</v>
      </c>
      <c r="E192" s="812">
        <v>42799</v>
      </c>
      <c r="F192" s="813">
        <v>3</v>
      </c>
      <c r="G192" s="813">
        <v>4</v>
      </c>
      <c r="H192" s="811" t="s">
        <v>3885</v>
      </c>
    </row>
    <row r="193" spans="1:8" outlineLevel="1">
      <c r="B193" s="811" t="s">
        <v>3875</v>
      </c>
      <c r="C193" s="814" t="s">
        <v>1123</v>
      </c>
      <c r="F193" s="813">
        <f>SUBTOTAL(9,F191:F192)</f>
        <v>8</v>
      </c>
    </row>
    <row r="194" spans="1:8" outlineLevel="2">
      <c r="A194" s="811">
        <v>6</v>
      </c>
      <c r="B194" s="811" t="s">
        <v>3875</v>
      </c>
      <c r="C194" s="811" t="s">
        <v>122</v>
      </c>
      <c r="D194" s="811" t="s">
        <v>3362</v>
      </c>
      <c r="E194" s="812">
        <v>42652</v>
      </c>
      <c r="F194" s="813">
        <v>6</v>
      </c>
      <c r="G194" s="813">
        <v>1</v>
      </c>
      <c r="H194" s="811" t="s">
        <v>3884</v>
      </c>
    </row>
    <row r="195" spans="1:8" outlineLevel="2">
      <c r="A195" s="811">
        <v>6</v>
      </c>
      <c r="B195" s="811" t="s">
        <v>3875</v>
      </c>
      <c r="C195" s="811" t="s">
        <v>122</v>
      </c>
      <c r="D195" s="811" t="s">
        <v>3362</v>
      </c>
      <c r="E195" s="812">
        <v>42652</v>
      </c>
      <c r="F195" s="813">
        <v>1</v>
      </c>
      <c r="G195" s="813">
        <v>6</v>
      </c>
      <c r="H195" s="811" t="s">
        <v>3876</v>
      </c>
    </row>
    <row r="196" spans="1:8" outlineLevel="2">
      <c r="A196" s="811">
        <v>6</v>
      </c>
      <c r="B196" s="811" t="s">
        <v>3875</v>
      </c>
      <c r="C196" s="811" t="s">
        <v>122</v>
      </c>
      <c r="D196" s="811" t="s">
        <v>3357</v>
      </c>
      <c r="E196" s="812">
        <v>42876</v>
      </c>
      <c r="F196" s="813">
        <v>6</v>
      </c>
      <c r="G196" s="813">
        <v>1</v>
      </c>
      <c r="H196" s="811" t="s">
        <v>3886</v>
      </c>
    </row>
    <row r="197" spans="1:8" outlineLevel="2">
      <c r="A197" s="811">
        <v>6</v>
      </c>
      <c r="B197" s="811" t="s">
        <v>3875</v>
      </c>
      <c r="C197" s="811" t="s">
        <v>122</v>
      </c>
      <c r="D197" s="811" t="s">
        <v>3357</v>
      </c>
      <c r="E197" s="812">
        <v>42876</v>
      </c>
      <c r="F197" s="813">
        <v>1</v>
      </c>
      <c r="G197" s="813">
        <v>6</v>
      </c>
      <c r="H197" s="811" t="s">
        <v>3887</v>
      </c>
    </row>
    <row r="198" spans="1:8" s="818" customFormat="1" outlineLevel="1">
      <c r="B198" s="811" t="s">
        <v>3875</v>
      </c>
      <c r="C198" s="815" t="s">
        <v>1285</v>
      </c>
      <c r="D198" s="819" t="s">
        <v>3834</v>
      </c>
      <c r="E198" s="820"/>
      <c r="F198" s="821">
        <f>SUBTOTAL(9,F194:F197)</f>
        <v>14</v>
      </c>
      <c r="G198" s="821"/>
    </row>
    <row r="199" spans="1:8" outlineLevel="2">
      <c r="A199" s="811">
        <v>6</v>
      </c>
      <c r="B199" s="811" t="s">
        <v>3875</v>
      </c>
      <c r="C199" s="811" t="s">
        <v>127</v>
      </c>
      <c r="D199" s="811" t="s">
        <v>3357</v>
      </c>
      <c r="E199" s="812">
        <v>42876</v>
      </c>
      <c r="F199" s="813">
        <v>3</v>
      </c>
      <c r="G199" s="813">
        <v>4</v>
      </c>
      <c r="H199" s="811" t="s">
        <v>3888</v>
      </c>
    </row>
    <row r="200" spans="1:8" outlineLevel="1">
      <c r="B200" s="811" t="s">
        <v>3875</v>
      </c>
      <c r="C200" s="814" t="s">
        <v>1435</v>
      </c>
      <c r="F200" s="813">
        <f>SUBTOTAL(9,F199:F199)</f>
        <v>3</v>
      </c>
    </row>
    <row r="201" spans="1:8" outlineLevel="2">
      <c r="A201" s="811">
        <v>7</v>
      </c>
      <c r="B201" s="811" t="s">
        <v>3889</v>
      </c>
      <c r="C201" s="811" t="s">
        <v>200</v>
      </c>
      <c r="D201" s="811" t="s">
        <v>3357</v>
      </c>
      <c r="E201" s="812">
        <v>42876</v>
      </c>
      <c r="F201" s="813">
        <v>1</v>
      </c>
      <c r="G201" s="813">
        <v>6</v>
      </c>
      <c r="H201" s="811" t="s">
        <v>3890</v>
      </c>
    </row>
    <row r="202" spans="1:8" outlineLevel="1">
      <c r="B202" s="811" t="s">
        <v>3889</v>
      </c>
      <c r="C202" s="814" t="s">
        <v>225</v>
      </c>
      <c r="F202" s="813">
        <f>SUBTOTAL(9,F201:F201)</f>
        <v>1</v>
      </c>
    </row>
    <row r="203" spans="1:8" outlineLevel="2">
      <c r="A203" s="811">
        <v>7</v>
      </c>
      <c r="B203" s="811" t="s">
        <v>3889</v>
      </c>
      <c r="C203" s="811" t="s">
        <v>117</v>
      </c>
      <c r="D203" s="811" t="s">
        <v>3362</v>
      </c>
      <c r="E203" s="812">
        <v>42652</v>
      </c>
      <c r="F203" s="813">
        <v>3</v>
      </c>
      <c r="G203" s="813">
        <v>4</v>
      </c>
      <c r="H203" s="811" t="s">
        <v>3891</v>
      </c>
    </row>
    <row r="204" spans="1:8" outlineLevel="1">
      <c r="B204" s="811" t="s">
        <v>3889</v>
      </c>
      <c r="C204" s="814" t="s">
        <v>1674</v>
      </c>
      <c r="F204" s="813">
        <f>SUBTOTAL(9,F203:F203)</f>
        <v>3</v>
      </c>
    </row>
    <row r="205" spans="1:8" outlineLevel="2">
      <c r="A205" s="811">
        <v>7</v>
      </c>
      <c r="B205" s="811" t="s">
        <v>3889</v>
      </c>
      <c r="C205" s="811" t="s">
        <v>114</v>
      </c>
      <c r="D205" s="811" t="s">
        <v>3362</v>
      </c>
      <c r="E205" s="812">
        <v>42652</v>
      </c>
      <c r="F205" s="813">
        <v>2</v>
      </c>
      <c r="G205" s="813">
        <v>5</v>
      </c>
      <c r="H205" s="811" t="s">
        <v>3892</v>
      </c>
    </row>
    <row r="206" spans="1:8" outlineLevel="2">
      <c r="A206" s="811">
        <v>7</v>
      </c>
      <c r="B206" s="811" t="s">
        <v>3889</v>
      </c>
      <c r="C206" s="811" t="s">
        <v>114</v>
      </c>
      <c r="D206" s="811" t="s">
        <v>3323</v>
      </c>
      <c r="E206" s="812">
        <v>42799</v>
      </c>
      <c r="F206" s="813">
        <v>6</v>
      </c>
      <c r="G206" s="813">
        <v>1</v>
      </c>
      <c r="H206" s="811" t="s">
        <v>3893</v>
      </c>
    </row>
    <row r="207" spans="1:8" outlineLevel="2">
      <c r="A207" s="811">
        <v>7</v>
      </c>
      <c r="B207" s="811" t="s">
        <v>3889</v>
      </c>
      <c r="C207" s="811" t="s">
        <v>114</v>
      </c>
      <c r="D207" s="811" t="s">
        <v>3323</v>
      </c>
      <c r="E207" s="812">
        <v>42799</v>
      </c>
      <c r="F207" s="813">
        <v>3</v>
      </c>
      <c r="G207" s="813">
        <v>4</v>
      </c>
      <c r="H207" s="811" t="s">
        <v>3891</v>
      </c>
    </row>
    <row r="208" spans="1:8" outlineLevel="2">
      <c r="A208" s="811">
        <v>7</v>
      </c>
      <c r="B208" s="811" t="s">
        <v>3889</v>
      </c>
      <c r="C208" s="811" t="s">
        <v>114</v>
      </c>
      <c r="D208" s="811" t="s">
        <v>3323</v>
      </c>
      <c r="E208" s="812">
        <v>42799</v>
      </c>
      <c r="F208" s="813">
        <v>2</v>
      </c>
      <c r="G208" s="813">
        <v>5</v>
      </c>
      <c r="H208" s="811" t="s">
        <v>3892</v>
      </c>
    </row>
    <row r="209" spans="1:8" outlineLevel="1">
      <c r="B209" s="811" t="s">
        <v>3889</v>
      </c>
      <c r="C209" s="814" t="s">
        <v>291</v>
      </c>
      <c r="F209" s="813">
        <f>SUBTOTAL(9,F205:F208)</f>
        <v>13</v>
      </c>
    </row>
    <row r="210" spans="1:8" outlineLevel="2">
      <c r="A210" s="811">
        <v>7</v>
      </c>
      <c r="B210" s="811" t="s">
        <v>3889</v>
      </c>
      <c r="C210" s="811" t="s">
        <v>1610</v>
      </c>
      <c r="D210" s="811" t="s">
        <v>3357</v>
      </c>
      <c r="E210" s="812">
        <v>42876</v>
      </c>
      <c r="F210" s="813">
        <v>3</v>
      </c>
      <c r="G210" s="813">
        <v>4</v>
      </c>
      <c r="H210" s="811" t="s">
        <v>3894</v>
      </c>
    </row>
    <row r="211" spans="1:8" outlineLevel="1">
      <c r="B211" s="811" t="s">
        <v>3889</v>
      </c>
      <c r="C211" s="814" t="s">
        <v>1729</v>
      </c>
      <c r="F211" s="813">
        <f>SUBTOTAL(9,F210:F210)</f>
        <v>3</v>
      </c>
    </row>
    <row r="212" spans="1:8" outlineLevel="2">
      <c r="A212" s="811">
        <v>7</v>
      </c>
      <c r="B212" s="811" t="s">
        <v>3889</v>
      </c>
      <c r="C212" s="811" t="s">
        <v>90</v>
      </c>
      <c r="D212" s="811" t="s">
        <v>3362</v>
      </c>
      <c r="E212" s="812">
        <v>42652</v>
      </c>
      <c r="F212" s="813">
        <v>6</v>
      </c>
      <c r="G212" s="813">
        <v>1</v>
      </c>
      <c r="H212" s="811" t="s">
        <v>3893</v>
      </c>
    </row>
    <row r="213" spans="1:8" outlineLevel="2">
      <c r="A213" s="811">
        <v>7</v>
      </c>
      <c r="B213" s="811" t="s">
        <v>3889</v>
      </c>
      <c r="C213" s="811" t="s">
        <v>90</v>
      </c>
      <c r="D213" s="811" t="s">
        <v>3362</v>
      </c>
      <c r="E213" s="812">
        <v>42652</v>
      </c>
      <c r="F213" s="813">
        <v>5</v>
      </c>
      <c r="G213" s="813">
        <v>2</v>
      </c>
      <c r="H213" s="811" t="s">
        <v>3895</v>
      </c>
    </row>
    <row r="214" spans="1:8" outlineLevel="1">
      <c r="B214" s="811" t="s">
        <v>3889</v>
      </c>
      <c r="C214" s="814" t="s">
        <v>1123</v>
      </c>
      <c r="F214" s="813">
        <f>SUBTOTAL(9,F212:F213)</f>
        <v>11</v>
      </c>
    </row>
    <row r="215" spans="1:8" outlineLevel="2">
      <c r="A215" s="811">
        <v>7</v>
      </c>
      <c r="B215" s="811" t="s">
        <v>3889</v>
      </c>
      <c r="C215" s="811" t="s">
        <v>106</v>
      </c>
      <c r="D215" s="811" t="s">
        <v>3362</v>
      </c>
      <c r="E215" s="812">
        <v>42652</v>
      </c>
      <c r="F215" s="813">
        <v>4</v>
      </c>
      <c r="G215" s="813">
        <v>3</v>
      </c>
      <c r="H215" s="811" t="s">
        <v>3896</v>
      </c>
    </row>
    <row r="216" spans="1:8" outlineLevel="2">
      <c r="A216" s="811">
        <v>7</v>
      </c>
      <c r="B216" s="811" t="s">
        <v>3889</v>
      </c>
      <c r="C216" s="811" t="s">
        <v>106</v>
      </c>
      <c r="D216" s="811" t="s">
        <v>3362</v>
      </c>
      <c r="E216" s="812">
        <v>42652</v>
      </c>
      <c r="F216" s="813">
        <v>1</v>
      </c>
      <c r="G216" s="813">
        <v>6</v>
      </c>
      <c r="H216" s="811" t="s">
        <v>3897</v>
      </c>
    </row>
    <row r="217" spans="1:8" outlineLevel="2">
      <c r="A217" s="811">
        <v>7</v>
      </c>
      <c r="B217" s="811" t="s">
        <v>3889</v>
      </c>
      <c r="C217" s="811" t="s">
        <v>106</v>
      </c>
      <c r="D217" s="811" t="s">
        <v>3323</v>
      </c>
      <c r="E217" s="812">
        <v>42799</v>
      </c>
      <c r="F217" s="813">
        <v>5</v>
      </c>
      <c r="G217" s="813">
        <v>2</v>
      </c>
      <c r="H217" s="811" t="s">
        <v>3895</v>
      </c>
    </row>
    <row r="218" spans="1:8" outlineLevel="2">
      <c r="A218" s="811">
        <v>7</v>
      </c>
      <c r="B218" s="811" t="s">
        <v>3889</v>
      </c>
      <c r="C218" s="811" t="s">
        <v>106</v>
      </c>
      <c r="D218" s="811" t="s">
        <v>3323</v>
      </c>
      <c r="E218" s="812">
        <v>42799</v>
      </c>
      <c r="F218" s="813">
        <v>4</v>
      </c>
      <c r="G218" s="813">
        <v>3</v>
      </c>
      <c r="H218" s="811" t="s">
        <v>3896</v>
      </c>
    </row>
    <row r="219" spans="1:8" outlineLevel="2">
      <c r="A219" s="811">
        <v>7</v>
      </c>
      <c r="B219" s="811" t="s">
        <v>3889</v>
      </c>
      <c r="C219" s="811" t="s">
        <v>106</v>
      </c>
      <c r="D219" s="811" t="s">
        <v>3323</v>
      </c>
      <c r="E219" s="812">
        <v>42799</v>
      </c>
      <c r="F219" s="813">
        <v>1</v>
      </c>
      <c r="G219" s="813">
        <v>6</v>
      </c>
      <c r="H219" s="811" t="s">
        <v>3897</v>
      </c>
    </row>
    <row r="220" spans="1:8" outlineLevel="2">
      <c r="A220" s="811">
        <v>7</v>
      </c>
      <c r="B220" s="811" t="s">
        <v>3889</v>
      </c>
      <c r="C220" s="811" t="s">
        <v>106</v>
      </c>
      <c r="D220" s="811" t="s">
        <v>3357</v>
      </c>
      <c r="E220" s="812">
        <v>42876</v>
      </c>
      <c r="F220" s="813">
        <v>6</v>
      </c>
      <c r="G220" s="813">
        <v>1</v>
      </c>
      <c r="H220" s="811" t="s">
        <v>3898</v>
      </c>
    </row>
    <row r="221" spans="1:8" outlineLevel="2">
      <c r="A221" s="811">
        <v>7</v>
      </c>
      <c r="B221" s="811" t="s">
        <v>3889</v>
      </c>
      <c r="C221" s="811" t="s">
        <v>106</v>
      </c>
      <c r="D221" s="811" t="s">
        <v>3357</v>
      </c>
      <c r="E221" s="812">
        <v>42876</v>
      </c>
      <c r="F221" s="813">
        <v>5</v>
      </c>
      <c r="G221" s="813">
        <v>2</v>
      </c>
      <c r="H221" s="811" t="s">
        <v>3899</v>
      </c>
    </row>
    <row r="222" spans="1:8" outlineLevel="2">
      <c r="A222" s="811">
        <v>7</v>
      </c>
      <c r="B222" s="811" t="s">
        <v>3889</v>
      </c>
      <c r="C222" s="811" t="s">
        <v>106</v>
      </c>
      <c r="D222" s="811" t="s">
        <v>1663</v>
      </c>
      <c r="E222" s="812">
        <v>42883</v>
      </c>
      <c r="F222" s="813">
        <v>5</v>
      </c>
      <c r="G222" s="813">
        <v>2</v>
      </c>
      <c r="H222" s="811" t="s">
        <v>3900</v>
      </c>
    </row>
    <row r="223" spans="1:8" outlineLevel="2">
      <c r="A223" s="811">
        <v>7</v>
      </c>
      <c r="B223" s="811" t="s">
        <v>3889</v>
      </c>
      <c r="C223" s="811" t="s">
        <v>106</v>
      </c>
      <c r="D223" s="811" t="s">
        <v>3357</v>
      </c>
      <c r="E223" s="812">
        <v>42876</v>
      </c>
      <c r="F223" s="813">
        <v>4</v>
      </c>
      <c r="G223" s="813">
        <v>3</v>
      </c>
      <c r="H223" s="811" t="s">
        <v>3901</v>
      </c>
    </row>
    <row r="224" spans="1:8" s="818" customFormat="1" outlineLevel="1">
      <c r="B224" s="811" t="s">
        <v>3889</v>
      </c>
      <c r="C224" s="815" t="s">
        <v>1181</v>
      </c>
      <c r="D224" s="819" t="s">
        <v>3834</v>
      </c>
      <c r="E224" s="820"/>
      <c r="F224" s="821">
        <f>SUBTOTAL(9,F215:F223)</f>
        <v>35</v>
      </c>
      <c r="G224" s="821"/>
    </row>
    <row r="225" spans="1:8" outlineLevel="2">
      <c r="A225" s="811">
        <v>7</v>
      </c>
      <c r="B225" s="811" t="s">
        <v>3889</v>
      </c>
      <c r="C225" s="811" t="s">
        <v>87</v>
      </c>
      <c r="D225" s="811" t="s">
        <v>3357</v>
      </c>
      <c r="E225" s="812">
        <v>42876</v>
      </c>
      <c r="F225" s="813">
        <v>2</v>
      </c>
      <c r="G225" s="813">
        <v>5</v>
      </c>
      <c r="H225" s="811" t="s">
        <v>3902</v>
      </c>
    </row>
    <row r="226" spans="1:8" outlineLevel="1">
      <c r="B226" s="811" t="s">
        <v>3889</v>
      </c>
      <c r="C226" s="814" t="s">
        <v>1499</v>
      </c>
      <c r="F226" s="813">
        <f>SUBTOTAL(9,F225:F225)</f>
        <v>2</v>
      </c>
    </row>
    <row r="227" spans="1:8" outlineLevel="2">
      <c r="A227" s="811">
        <v>8</v>
      </c>
      <c r="B227" s="811" t="s">
        <v>3903</v>
      </c>
      <c r="C227" s="811" t="s">
        <v>166</v>
      </c>
      <c r="D227" s="811" t="s">
        <v>3357</v>
      </c>
      <c r="E227" s="812">
        <v>42876</v>
      </c>
      <c r="F227" s="813">
        <v>3</v>
      </c>
      <c r="G227" s="813">
        <v>4</v>
      </c>
      <c r="H227" s="811" t="s">
        <v>3904</v>
      </c>
    </row>
    <row r="228" spans="1:8" outlineLevel="1">
      <c r="B228" s="811" t="s">
        <v>3903</v>
      </c>
      <c r="C228" s="814" t="s">
        <v>595</v>
      </c>
      <c r="F228" s="813">
        <f>SUBTOTAL(9,F227:F227)</f>
        <v>3</v>
      </c>
    </row>
    <row r="229" spans="1:8" outlineLevel="2">
      <c r="A229" s="811">
        <v>8</v>
      </c>
      <c r="B229" s="811" t="s">
        <v>3903</v>
      </c>
      <c r="C229" s="811" t="s">
        <v>3905</v>
      </c>
      <c r="D229" s="811" t="s">
        <v>3362</v>
      </c>
      <c r="E229" s="812">
        <v>42652</v>
      </c>
      <c r="F229" s="813">
        <v>2</v>
      </c>
      <c r="G229" s="813">
        <v>5</v>
      </c>
      <c r="H229" s="811" t="s">
        <v>3906</v>
      </c>
    </row>
    <row r="230" spans="1:8" outlineLevel="2">
      <c r="A230" s="811">
        <v>8</v>
      </c>
      <c r="B230" s="811" t="s">
        <v>3903</v>
      </c>
      <c r="C230" s="811" t="s">
        <v>3905</v>
      </c>
      <c r="D230" s="811" t="s">
        <v>3357</v>
      </c>
      <c r="E230" s="812">
        <v>42876</v>
      </c>
      <c r="F230" s="813">
        <v>1</v>
      </c>
      <c r="G230" s="813">
        <v>6</v>
      </c>
      <c r="H230" s="811" t="s">
        <v>3907</v>
      </c>
    </row>
    <row r="231" spans="1:8" outlineLevel="1">
      <c r="B231" s="811" t="s">
        <v>3903</v>
      </c>
      <c r="C231" s="814" t="s">
        <v>3908</v>
      </c>
      <c r="F231" s="813">
        <f>SUBTOTAL(9,F229:F230)</f>
        <v>3</v>
      </c>
    </row>
    <row r="232" spans="1:8" outlineLevel="2">
      <c r="A232" s="811">
        <v>8</v>
      </c>
      <c r="B232" s="811" t="s">
        <v>3903</v>
      </c>
      <c r="C232" s="811" t="s">
        <v>99</v>
      </c>
      <c r="D232" s="811" t="s">
        <v>3362</v>
      </c>
      <c r="E232" s="812">
        <v>42652</v>
      </c>
      <c r="F232" s="813">
        <v>1</v>
      </c>
      <c r="G232" s="813">
        <v>6</v>
      </c>
      <c r="H232" s="811" t="s">
        <v>3907</v>
      </c>
    </row>
    <row r="233" spans="1:8" outlineLevel="1">
      <c r="B233" s="811" t="s">
        <v>3903</v>
      </c>
      <c r="C233" s="814" t="s">
        <v>3857</v>
      </c>
      <c r="F233" s="813">
        <f>SUBTOTAL(9,F232:F232)</f>
        <v>1</v>
      </c>
    </row>
    <row r="234" spans="1:8" outlineLevel="2">
      <c r="A234" s="811">
        <v>8</v>
      </c>
      <c r="B234" s="811" t="s">
        <v>3903</v>
      </c>
      <c r="C234" s="811" t="s">
        <v>185</v>
      </c>
      <c r="D234" s="811" t="s">
        <v>3362</v>
      </c>
      <c r="E234" s="812">
        <v>42652</v>
      </c>
      <c r="F234" s="813">
        <v>5</v>
      </c>
      <c r="G234" s="813">
        <v>2</v>
      </c>
      <c r="H234" s="811" t="s">
        <v>3909</v>
      </c>
    </row>
    <row r="235" spans="1:8" outlineLevel="2">
      <c r="A235" s="811">
        <v>8</v>
      </c>
      <c r="B235" s="811" t="s">
        <v>3903</v>
      </c>
      <c r="C235" s="811" t="s">
        <v>185</v>
      </c>
      <c r="D235" s="811" t="s">
        <v>3362</v>
      </c>
      <c r="E235" s="812">
        <v>42652</v>
      </c>
      <c r="F235" s="813">
        <v>4</v>
      </c>
      <c r="G235" s="813">
        <v>3</v>
      </c>
      <c r="H235" s="811" t="s">
        <v>3910</v>
      </c>
    </row>
    <row r="236" spans="1:8" outlineLevel="2">
      <c r="A236" s="811">
        <v>8</v>
      </c>
      <c r="B236" s="811" t="s">
        <v>3903</v>
      </c>
      <c r="C236" s="811" t="s">
        <v>185</v>
      </c>
      <c r="D236" s="811" t="s">
        <v>3323</v>
      </c>
      <c r="E236" s="812">
        <v>42799</v>
      </c>
      <c r="F236" s="813">
        <v>3</v>
      </c>
      <c r="G236" s="813">
        <v>4</v>
      </c>
      <c r="H236" s="811" t="s">
        <v>3904</v>
      </c>
    </row>
    <row r="237" spans="1:8" outlineLevel="2">
      <c r="A237" s="811">
        <v>8</v>
      </c>
      <c r="B237" s="811" t="s">
        <v>3903</v>
      </c>
      <c r="C237" s="811" t="s">
        <v>185</v>
      </c>
      <c r="D237" s="811" t="s">
        <v>3357</v>
      </c>
      <c r="E237" s="812">
        <v>42876</v>
      </c>
      <c r="F237" s="813">
        <v>6</v>
      </c>
      <c r="G237" s="813">
        <v>1</v>
      </c>
      <c r="H237" s="811" t="s">
        <v>3911</v>
      </c>
    </row>
    <row r="238" spans="1:8" outlineLevel="2">
      <c r="A238" s="811">
        <v>8</v>
      </c>
      <c r="B238" s="811" t="s">
        <v>3903</v>
      </c>
      <c r="C238" s="811" t="s">
        <v>185</v>
      </c>
      <c r="D238" s="811" t="s">
        <v>3357</v>
      </c>
      <c r="E238" s="812">
        <v>42876</v>
      </c>
      <c r="F238" s="813">
        <v>5</v>
      </c>
      <c r="G238" s="813">
        <v>2</v>
      </c>
      <c r="H238" s="811" t="s">
        <v>3909</v>
      </c>
    </row>
    <row r="239" spans="1:8" s="818" customFormat="1" outlineLevel="1">
      <c r="B239" s="811" t="s">
        <v>3903</v>
      </c>
      <c r="C239" s="815" t="s">
        <v>1045</v>
      </c>
      <c r="D239" s="819" t="s">
        <v>3834</v>
      </c>
      <c r="E239" s="820"/>
      <c r="F239" s="821">
        <f>SUBTOTAL(9,F234:F238)</f>
        <v>23</v>
      </c>
      <c r="G239" s="821"/>
    </row>
    <row r="240" spans="1:8" outlineLevel="2">
      <c r="A240" s="811">
        <v>8</v>
      </c>
      <c r="B240" s="811" t="s">
        <v>3903</v>
      </c>
      <c r="C240" s="811" t="s">
        <v>106</v>
      </c>
      <c r="D240" s="811" t="s">
        <v>1663</v>
      </c>
      <c r="E240" s="812">
        <v>42883</v>
      </c>
      <c r="F240" s="813">
        <v>2</v>
      </c>
      <c r="G240" s="813">
        <v>5</v>
      </c>
      <c r="H240" s="811" t="s">
        <v>3912</v>
      </c>
    </row>
    <row r="241" spans="1:8" outlineLevel="1">
      <c r="B241" s="811" t="s">
        <v>3903</v>
      </c>
      <c r="C241" s="814" t="s">
        <v>1181</v>
      </c>
      <c r="F241" s="813">
        <f>SUBTOTAL(9,F240:F240)</f>
        <v>2</v>
      </c>
    </row>
    <row r="242" spans="1:8" outlineLevel="2">
      <c r="A242" s="811">
        <v>8</v>
      </c>
      <c r="B242" s="811" t="s">
        <v>3903</v>
      </c>
      <c r="C242" s="811" t="s">
        <v>93</v>
      </c>
      <c r="D242" s="811" t="s">
        <v>3362</v>
      </c>
      <c r="E242" s="812">
        <v>42652</v>
      </c>
      <c r="F242" s="813">
        <v>6</v>
      </c>
      <c r="G242" s="813">
        <v>1</v>
      </c>
      <c r="H242" s="811" t="s">
        <v>3911</v>
      </c>
    </row>
    <row r="243" spans="1:8" outlineLevel="2">
      <c r="A243" s="811">
        <v>8</v>
      </c>
      <c r="B243" s="811" t="s">
        <v>3903</v>
      </c>
      <c r="C243" s="811" t="s">
        <v>93</v>
      </c>
      <c r="D243" s="811" t="s">
        <v>3362</v>
      </c>
      <c r="E243" s="812">
        <v>42652</v>
      </c>
      <c r="F243" s="813">
        <v>3</v>
      </c>
      <c r="G243" s="813">
        <v>4</v>
      </c>
      <c r="H243" s="811" t="s">
        <v>3904</v>
      </c>
    </row>
    <row r="244" spans="1:8" outlineLevel="2">
      <c r="A244" s="811">
        <v>8</v>
      </c>
      <c r="B244" s="811" t="s">
        <v>3903</v>
      </c>
      <c r="C244" s="811" t="s">
        <v>93</v>
      </c>
      <c r="D244" s="811" t="s">
        <v>3323</v>
      </c>
      <c r="E244" s="812">
        <v>42799</v>
      </c>
      <c r="F244" s="813">
        <v>6</v>
      </c>
      <c r="G244" s="813">
        <v>1</v>
      </c>
      <c r="H244" s="811" t="s">
        <v>3911</v>
      </c>
    </row>
    <row r="245" spans="1:8" outlineLevel="2">
      <c r="A245" s="811">
        <v>8</v>
      </c>
      <c r="B245" s="811" t="s">
        <v>3903</v>
      </c>
      <c r="C245" s="811" t="s">
        <v>93</v>
      </c>
      <c r="D245" s="811" t="s">
        <v>3323</v>
      </c>
      <c r="E245" s="812">
        <v>42799</v>
      </c>
      <c r="F245" s="813">
        <v>4</v>
      </c>
      <c r="G245" s="813">
        <v>3</v>
      </c>
      <c r="H245" s="811" t="s">
        <v>3910</v>
      </c>
    </row>
    <row r="246" spans="1:8" outlineLevel="1">
      <c r="B246" s="811" t="s">
        <v>3903</v>
      </c>
      <c r="C246" s="814" t="s">
        <v>1337</v>
      </c>
      <c r="F246" s="813">
        <f>SUBTOTAL(9,F242:F245)</f>
        <v>19</v>
      </c>
    </row>
    <row r="247" spans="1:8" outlineLevel="2">
      <c r="A247" s="811">
        <v>8</v>
      </c>
      <c r="B247" s="811" t="s">
        <v>3903</v>
      </c>
      <c r="C247" s="811" t="s">
        <v>189</v>
      </c>
      <c r="D247" s="811" t="s">
        <v>3323</v>
      </c>
      <c r="E247" s="812">
        <v>42799</v>
      </c>
      <c r="F247" s="813">
        <v>5</v>
      </c>
      <c r="G247" s="813">
        <v>2</v>
      </c>
      <c r="H247" s="811" t="s">
        <v>3909</v>
      </c>
    </row>
    <row r="248" spans="1:8" outlineLevel="2">
      <c r="A248" s="811">
        <v>8</v>
      </c>
      <c r="B248" s="811" t="s">
        <v>3903</v>
      </c>
      <c r="C248" s="811" t="s">
        <v>189</v>
      </c>
      <c r="D248" s="811" t="s">
        <v>3323</v>
      </c>
      <c r="E248" s="812">
        <v>42799</v>
      </c>
      <c r="F248" s="813">
        <v>2</v>
      </c>
      <c r="G248" s="813">
        <v>5</v>
      </c>
      <c r="H248" s="811" t="s">
        <v>3906</v>
      </c>
    </row>
    <row r="249" spans="1:8" outlineLevel="1">
      <c r="B249" s="811" t="s">
        <v>3903</v>
      </c>
      <c r="C249" s="814" t="s">
        <v>1443</v>
      </c>
      <c r="F249" s="813">
        <f>SUBTOTAL(9,F247:F248)</f>
        <v>7</v>
      </c>
    </row>
    <row r="250" spans="1:8" outlineLevel="2">
      <c r="A250" s="811">
        <v>8</v>
      </c>
      <c r="B250" s="811" t="s">
        <v>3903</v>
      </c>
      <c r="C250" s="811" t="s">
        <v>137</v>
      </c>
      <c r="D250" s="811" t="s">
        <v>3357</v>
      </c>
      <c r="E250" s="812">
        <v>42876</v>
      </c>
      <c r="F250" s="813">
        <v>4</v>
      </c>
      <c r="G250" s="813">
        <v>3</v>
      </c>
      <c r="H250" s="811" t="s">
        <v>3910</v>
      </c>
    </row>
    <row r="251" spans="1:8" outlineLevel="1">
      <c r="B251" s="811" t="s">
        <v>3903</v>
      </c>
      <c r="C251" s="814" t="s">
        <v>1469</v>
      </c>
      <c r="F251" s="813">
        <f>SUBTOTAL(9,F250:F250)</f>
        <v>4</v>
      </c>
    </row>
    <row r="252" spans="1:8" outlineLevel="2">
      <c r="A252" s="811">
        <v>8</v>
      </c>
      <c r="B252" s="811" t="s">
        <v>3903</v>
      </c>
      <c r="C252" s="811" t="s">
        <v>116</v>
      </c>
      <c r="D252" s="811" t="s">
        <v>3323</v>
      </c>
      <c r="E252" s="812">
        <v>42799</v>
      </c>
      <c r="F252" s="813">
        <v>1</v>
      </c>
      <c r="G252" s="813">
        <v>6</v>
      </c>
      <c r="H252" s="811" t="s">
        <v>3907</v>
      </c>
    </row>
    <row r="253" spans="1:8" outlineLevel="2">
      <c r="A253" s="811">
        <v>8</v>
      </c>
      <c r="B253" s="811" t="s">
        <v>3903</v>
      </c>
      <c r="C253" s="811" t="s">
        <v>116</v>
      </c>
      <c r="D253" s="811" t="s">
        <v>3357</v>
      </c>
      <c r="E253" s="812">
        <v>42876</v>
      </c>
      <c r="F253" s="813">
        <v>2</v>
      </c>
      <c r="G253" s="813">
        <v>5</v>
      </c>
      <c r="H253" s="811" t="s">
        <v>3906</v>
      </c>
    </row>
    <row r="254" spans="1:8" outlineLevel="1">
      <c r="B254" s="811" t="s">
        <v>3903</v>
      </c>
      <c r="C254" s="814" t="s">
        <v>1484</v>
      </c>
      <c r="F254" s="813">
        <f>SUBTOTAL(9,F252:F253)</f>
        <v>3</v>
      </c>
    </row>
    <row r="255" spans="1:8" outlineLevel="2">
      <c r="A255" s="811">
        <v>9</v>
      </c>
      <c r="B255" s="811" t="s">
        <v>1552</v>
      </c>
      <c r="C255" s="811" t="s">
        <v>117</v>
      </c>
      <c r="D255" s="811" t="s">
        <v>3357</v>
      </c>
      <c r="E255" s="812">
        <v>42876</v>
      </c>
      <c r="F255" s="813">
        <v>3</v>
      </c>
      <c r="G255" s="813">
        <v>4</v>
      </c>
      <c r="H255" s="811" t="s">
        <v>3913</v>
      </c>
    </row>
    <row r="256" spans="1:8" outlineLevel="2">
      <c r="A256" s="811">
        <v>9</v>
      </c>
      <c r="B256" s="811" t="s">
        <v>1552</v>
      </c>
      <c r="C256" s="811" t="s">
        <v>117</v>
      </c>
      <c r="D256" s="811" t="s">
        <v>3357</v>
      </c>
      <c r="E256" s="812">
        <v>42876</v>
      </c>
      <c r="F256" s="813">
        <v>2</v>
      </c>
      <c r="G256" s="813">
        <v>5</v>
      </c>
      <c r="H256" s="811" t="s">
        <v>3914</v>
      </c>
    </row>
    <row r="257" spans="1:8" outlineLevel="2">
      <c r="A257" s="811">
        <v>9</v>
      </c>
      <c r="B257" s="811" t="s">
        <v>1552</v>
      </c>
      <c r="C257" s="811" t="s">
        <v>117</v>
      </c>
      <c r="D257" s="811" t="s">
        <v>1663</v>
      </c>
      <c r="E257" s="812">
        <v>42883</v>
      </c>
      <c r="F257" s="813">
        <v>1</v>
      </c>
      <c r="G257" s="813">
        <v>5</v>
      </c>
      <c r="H257" s="811" t="s">
        <v>3915</v>
      </c>
    </row>
    <row r="258" spans="1:8" outlineLevel="1">
      <c r="B258" s="811" t="s">
        <v>1552</v>
      </c>
      <c r="C258" s="814" t="s">
        <v>1674</v>
      </c>
      <c r="F258" s="813">
        <f>SUBTOTAL(9,F255:F257)</f>
        <v>6</v>
      </c>
    </row>
    <row r="259" spans="1:8" outlineLevel="2">
      <c r="A259" s="811">
        <v>9</v>
      </c>
      <c r="B259" s="811" t="s">
        <v>1552</v>
      </c>
      <c r="C259" s="811" t="s">
        <v>177</v>
      </c>
      <c r="D259" s="811" t="s">
        <v>3362</v>
      </c>
      <c r="E259" s="812">
        <v>42652</v>
      </c>
      <c r="F259" s="813">
        <v>1</v>
      </c>
      <c r="G259" s="813">
        <v>6</v>
      </c>
      <c r="H259" s="811" t="s">
        <v>3916</v>
      </c>
    </row>
    <row r="260" spans="1:8" outlineLevel="1">
      <c r="B260" s="811" t="s">
        <v>1552</v>
      </c>
      <c r="C260" s="814" t="s">
        <v>333</v>
      </c>
      <c r="F260" s="813">
        <f>SUBTOTAL(9,F259:F259)</f>
        <v>1</v>
      </c>
    </row>
    <row r="261" spans="1:8" outlineLevel="2">
      <c r="A261" s="811">
        <v>9</v>
      </c>
      <c r="B261" s="811" t="s">
        <v>1552</v>
      </c>
      <c r="C261" s="811" t="s">
        <v>1527</v>
      </c>
      <c r="D261" s="811" t="s">
        <v>3323</v>
      </c>
      <c r="E261" s="812">
        <v>42799</v>
      </c>
      <c r="F261" s="813">
        <v>4</v>
      </c>
      <c r="G261" s="813">
        <v>3</v>
      </c>
      <c r="H261" s="811" t="s">
        <v>3917</v>
      </c>
    </row>
    <row r="262" spans="1:8" outlineLevel="1">
      <c r="B262" s="811" t="s">
        <v>1552</v>
      </c>
      <c r="C262" s="814" t="s">
        <v>2034</v>
      </c>
      <c r="F262" s="813">
        <f>SUBTOTAL(9,F261:F261)</f>
        <v>4</v>
      </c>
    </row>
    <row r="263" spans="1:8" outlineLevel="2">
      <c r="A263" s="811">
        <v>9</v>
      </c>
      <c r="B263" s="811" t="s">
        <v>1552</v>
      </c>
      <c r="C263" s="811" t="s">
        <v>123</v>
      </c>
      <c r="D263" s="811" t="s">
        <v>3357</v>
      </c>
      <c r="E263" s="812">
        <v>42876</v>
      </c>
      <c r="F263" s="813">
        <v>4</v>
      </c>
      <c r="G263" s="813">
        <v>3</v>
      </c>
      <c r="H263" s="811" t="s">
        <v>3917</v>
      </c>
    </row>
    <row r="264" spans="1:8" outlineLevel="1">
      <c r="B264" s="811" t="s">
        <v>1552</v>
      </c>
      <c r="C264" s="814" t="s">
        <v>763</v>
      </c>
      <c r="F264" s="813">
        <f>SUBTOTAL(9,F263:F263)</f>
        <v>4</v>
      </c>
    </row>
    <row r="265" spans="1:8" outlineLevel="2">
      <c r="A265" s="811">
        <v>9</v>
      </c>
      <c r="B265" s="811" t="s">
        <v>1552</v>
      </c>
      <c r="C265" s="811" t="s">
        <v>188</v>
      </c>
      <c r="D265" s="811" t="s">
        <v>3323</v>
      </c>
      <c r="E265" s="812">
        <v>42799</v>
      </c>
      <c r="F265" s="813">
        <v>2</v>
      </c>
      <c r="G265" s="813">
        <v>5</v>
      </c>
      <c r="H265" s="811" t="s">
        <v>3914</v>
      </c>
    </row>
    <row r="266" spans="1:8" outlineLevel="1">
      <c r="B266" s="811" t="s">
        <v>1552</v>
      </c>
      <c r="C266" s="814" t="s">
        <v>856</v>
      </c>
      <c r="F266" s="813">
        <f>SUBTOTAL(9,F265:F265)</f>
        <v>2</v>
      </c>
    </row>
    <row r="267" spans="1:8" outlineLevel="2">
      <c r="A267" s="811">
        <v>9</v>
      </c>
      <c r="B267" s="811" t="s">
        <v>1552</v>
      </c>
      <c r="C267" s="811" t="s">
        <v>3905</v>
      </c>
      <c r="D267" s="811" t="s">
        <v>3323</v>
      </c>
      <c r="E267" s="812">
        <v>42799</v>
      </c>
      <c r="F267" s="813">
        <v>6</v>
      </c>
      <c r="G267" s="813">
        <v>1</v>
      </c>
      <c r="H267" s="811" t="s">
        <v>3918</v>
      </c>
    </row>
    <row r="268" spans="1:8" outlineLevel="2">
      <c r="A268" s="811">
        <v>9</v>
      </c>
      <c r="B268" s="811" t="s">
        <v>1552</v>
      </c>
      <c r="C268" s="811" t="s">
        <v>3905</v>
      </c>
      <c r="D268" s="811" t="s">
        <v>3323</v>
      </c>
      <c r="E268" s="812">
        <v>42799</v>
      </c>
      <c r="F268" s="813">
        <v>5</v>
      </c>
      <c r="G268" s="813">
        <v>2</v>
      </c>
      <c r="H268" s="811" t="s">
        <v>3919</v>
      </c>
    </row>
    <row r="269" spans="1:8" outlineLevel="2">
      <c r="A269" s="811">
        <v>9</v>
      </c>
      <c r="B269" s="811" t="s">
        <v>1552</v>
      </c>
      <c r="C269" s="811" t="s">
        <v>3905</v>
      </c>
      <c r="D269" s="811" t="s">
        <v>3357</v>
      </c>
      <c r="E269" s="812">
        <v>42876</v>
      </c>
      <c r="F269" s="813">
        <v>6</v>
      </c>
      <c r="G269" s="813">
        <v>1</v>
      </c>
      <c r="H269" s="811" t="s">
        <v>3918</v>
      </c>
    </row>
    <row r="270" spans="1:8" outlineLevel="2">
      <c r="A270" s="811">
        <v>9</v>
      </c>
      <c r="B270" s="811" t="s">
        <v>1552</v>
      </c>
      <c r="C270" s="811" t="s">
        <v>3905</v>
      </c>
      <c r="D270" s="811" t="s">
        <v>1663</v>
      </c>
      <c r="E270" s="812">
        <v>42883</v>
      </c>
      <c r="F270" s="813">
        <v>6</v>
      </c>
      <c r="G270" s="813">
        <v>1</v>
      </c>
      <c r="H270" s="811" t="s">
        <v>3920</v>
      </c>
    </row>
    <row r="271" spans="1:8" s="818" customFormat="1" outlineLevel="1">
      <c r="B271" s="811" t="s">
        <v>1552</v>
      </c>
      <c r="C271" s="815" t="s">
        <v>3908</v>
      </c>
      <c r="D271" s="819" t="s">
        <v>3834</v>
      </c>
      <c r="E271" s="820"/>
      <c r="F271" s="821">
        <f>SUBTOTAL(9,F267:F270)</f>
        <v>23</v>
      </c>
      <c r="G271" s="821"/>
    </row>
    <row r="272" spans="1:8" outlineLevel="2">
      <c r="A272" s="811">
        <v>9</v>
      </c>
      <c r="B272" s="811" t="s">
        <v>1552</v>
      </c>
      <c r="C272" s="811" t="s">
        <v>99</v>
      </c>
      <c r="D272" s="811" t="s">
        <v>3362</v>
      </c>
      <c r="E272" s="812">
        <v>42652</v>
      </c>
      <c r="F272" s="813">
        <v>6</v>
      </c>
      <c r="G272" s="813">
        <v>1</v>
      </c>
      <c r="H272" s="811" t="s">
        <v>3918</v>
      </c>
    </row>
    <row r="273" spans="1:8" outlineLevel="2">
      <c r="A273" s="811">
        <v>9</v>
      </c>
      <c r="B273" s="811" t="s">
        <v>1552</v>
      </c>
      <c r="C273" s="811" t="s">
        <v>99</v>
      </c>
      <c r="D273" s="811" t="s">
        <v>3362</v>
      </c>
      <c r="E273" s="812">
        <v>42652</v>
      </c>
      <c r="F273" s="813">
        <v>2</v>
      </c>
      <c r="G273" s="813">
        <v>5</v>
      </c>
      <c r="H273" s="811" t="s">
        <v>3914</v>
      </c>
    </row>
    <row r="274" spans="1:8" outlineLevel="1">
      <c r="B274" s="811" t="s">
        <v>1552</v>
      </c>
      <c r="C274" s="814" t="s">
        <v>3857</v>
      </c>
      <c r="F274" s="813">
        <f>SUBTOTAL(9,F272:F273)</f>
        <v>8</v>
      </c>
    </row>
    <row r="275" spans="1:8" outlineLevel="2">
      <c r="A275" s="811">
        <v>9</v>
      </c>
      <c r="B275" s="811" t="s">
        <v>1552</v>
      </c>
      <c r="C275" s="811" t="s">
        <v>185</v>
      </c>
      <c r="D275" s="811" t="s">
        <v>3362</v>
      </c>
      <c r="E275" s="812">
        <v>42652</v>
      </c>
      <c r="F275" s="813">
        <v>5</v>
      </c>
      <c r="G275" s="813">
        <v>2</v>
      </c>
      <c r="H275" s="811" t="s">
        <v>3919</v>
      </c>
    </row>
    <row r="276" spans="1:8" outlineLevel="1">
      <c r="B276" s="811" t="s">
        <v>1552</v>
      </c>
      <c r="C276" s="814" t="s">
        <v>1045</v>
      </c>
      <c r="F276" s="813">
        <f>SUBTOTAL(9,F275:F275)</f>
        <v>5</v>
      </c>
    </row>
    <row r="277" spans="1:8" outlineLevel="2">
      <c r="A277" s="811">
        <v>9</v>
      </c>
      <c r="B277" s="811" t="s">
        <v>1552</v>
      </c>
      <c r="C277" s="811" t="s">
        <v>1345</v>
      </c>
      <c r="D277" s="811" t="s">
        <v>3357</v>
      </c>
      <c r="E277" s="812">
        <v>42876</v>
      </c>
      <c r="F277" s="813">
        <v>5</v>
      </c>
      <c r="G277" s="813">
        <v>2</v>
      </c>
      <c r="H277" s="811" t="s">
        <v>3919</v>
      </c>
    </row>
    <row r="278" spans="1:8" outlineLevel="2">
      <c r="A278" s="811">
        <v>9</v>
      </c>
      <c r="B278" s="811" t="s">
        <v>1552</v>
      </c>
      <c r="C278" s="811" t="s">
        <v>1345</v>
      </c>
      <c r="D278" s="811" t="s">
        <v>1663</v>
      </c>
      <c r="E278" s="812">
        <v>42883</v>
      </c>
      <c r="F278" s="813">
        <v>2</v>
      </c>
      <c r="G278" s="813">
        <v>5</v>
      </c>
      <c r="H278" s="811" t="s">
        <v>3921</v>
      </c>
    </row>
    <row r="279" spans="1:8" outlineLevel="1">
      <c r="B279" s="811" t="s">
        <v>1552</v>
      </c>
      <c r="C279" s="814" t="s">
        <v>3922</v>
      </c>
      <c r="F279" s="813">
        <f>SUBTOTAL(9,F277:F278)</f>
        <v>7</v>
      </c>
    </row>
    <row r="280" spans="1:8" outlineLevel="2">
      <c r="A280" s="811">
        <v>9</v>
      </c>
      <c r="B280" s="811" t="s">
        <v>1552</v>
      </c>
      <c r="C280" s="811" t="s">
        <v>127</v>
      </c>
      <c r="D280" s="811" t="s">
        <v>3323</v>
      </c>
      <c r="E280" s="812">
        <v>42799</v>
      </c>
      <c r="F280" s="813">
        <v>3</v>
      </c>
      <c r="G280" s="813">
        <v>4</v>
      </c>
      <c r="H280" s="811" t="s">
        <v>3913</v>
      </c>
    </row>
    <row r="281" spans="1:8" outlineLevel="1">
      <c r="B281" s="811" t="s">
        <v>1552</v>
      </c>
      <c r="C281" s="814" t="s">
        <v>1435</v>
      </c>
      <c r="F281" s="813">
        <f>SUBTOTAL(9,F280:F280)</f>
        <v>3</v>
      </c>
    </row>
    <row r="282" spans="1:8" outlineLevel="2">
      <c r="A282" s="811">
        <v>9</v>
      </c>
      <c r="B282" s="811" t="s">
        <v>1552</v>
      </c>
      <c r="C282" s="811" t="s">
        <v>3923</v>
      </c>
      <c r="D282" s="811" t="s">
        <v>3323</v>
      </c>
      <c r="E282" s="812">
        <v>42799</v>
      </c>
      <c r="F282" s="813">
        <v>1</v>
      </c>
      <c r="G282" s="813">
        <v>6</v>
      </c>
      <c r="H282" s="811" t="s">
        <v>3916</v>
      </c>
    </row>
    <row r="283" spans="1:8" outlineLevel="1">
      <c r="B283" s="811" t="s">
        <v>1552</v>
      </c>
      <c r="C283" s="814" t="s">
        <v>3924</v>
      </c>
      <c r="F283" s="813">
        <f>SUBTOTAL(9,F282:F282)</f>
        <v>1</v>
      </c>
    </row>
    <row r="284" spans="1:8" outlineLevel="2">
      <c r="A284" s="811">
        <v>9</v>
      </c>
      <c r="B284" s="811" t="s">
        <v>1552</v>
      </c>
      <c r="C284" s="811" t="s">
        <v>1602</v>
      </c>
      <c r="D284" s="811" t="s">
        <v>3362</v>
      </c>
      <c r="E284" s="812">
        <v>42652</v>
      </c>
      <c r="F284" s="813">
        <v>4</v>
      </c>
      <c r="G284" s="813">
        <v>3</v>
      </c>
      <c r="H284" s="811" t="s">
        <v>3917</v>
      </c>
    </row>
    <row r="285" spans="1:8" outlineLevel="2">
      <c r="A285" s="811">
        <v>9</v>
      </c>
      <c r="B285" s="811" t="s">
        <v>1552</v>
      </c>
      <c r="C285" s="811" t="s">
        <v>1602</v>
      </c>
      <c r="D285" s="811" t="s">
        <v>3357</v>
      </c>
      <c r="E285" s="812">
        <v>42876</v>
      </c>
      <c r="F285" s="813">
        <v>1</v>
      </c>
      <c r="G285" s="813">
        <v>6</v>
      </c>
      <c r="H285" s="811" t="s">
        <v>3916</v>
      </c>
    </row>
    <row r="286" spans="1:8" outlineLevel="1">
      <c r="B286" s="811" t="s">
        <v>1552</v>
      </c>
      <c r="C286" s="814" t="s">
        <v>1450</v>
      </c>
      <c r="F286" s="813">
        <f>SUBTOTAL(9,F284:F285)</f>
        <v>5</v>
      </c>
    </row>
    <row r="287" spans="1:8" outlineLevel="2">
      <c r="A287" s="811">
        <v>9</v>
      </c>
      <c r="B287" s="811" t="s">
        <v>1552</v>
      </c>
      <c r="C287" s="811" t="s">
        <v>116</v>
      </c>
      <c r="D287" s="811" t="s">
        <v>3362</v>
      </c>
      <c r="E287" s="812">
        <v>42652</v>
      </c>
      <c r="F287" s="813">
        <v>3</v>
      </c>
      <c r="G287" s="813">
        <v>4</v>
      </c>
      <c r="H287" s="811" t="s">
        <v>3913</v>
      </c>
    </row>
    <row r="288" spans="1:8" outlineLevel="1">
      <c r="B288" s="811" t="s">
        <v>1552</v>
      </c>
      <c r="C288" s="814" t="s">
        <v>1484</v>
      </c>
      <c r="F288" s="813">
        <f>SUBTOTAL(9,F287:F287)</f>
        <v>3</v>
      </c>
    </row>
    <row r="289" spans="1:8" outlineLevel="2">
      <c r="A289" s="811">
        <v>10</v>
      </c>
      <c r="B289" s="811" t="s">
        <v>1553</v>
      </c>
      <c r="C289" s="811" t="s">
        <v>1619</v>
      </c>
      <c r="D289" s="811" t="s">
        <v>3362</v>
      </c>
      <c r="E289" s="812">
        <v>42652</v>
      </c>
      <c r="F289" s="813">
        <v>4</v>
      </c>
      <c r="G289" s="813">
        <v>3</v>
      </c>
      <c r="H289" s="811" t="s">
        <v>3925</v>
      </c>
    </row>
    <row r="290" spans="1:8" outlineLevel="2">
      <c r="A290" s="811">
        <v>10</v>
      </c>
      <c r="B290" s="811" t="s">
        <v>1553</v>
      </c>
      <c r="C290" s="811" t="s">
        <v>1619</v>
      </c>
      <c r="D290" s="811" t="s">
        <v>3362</v>
      </c>
      <c r="E290" s="812">
        <v>42652</v>
      </c>
      <c r="F290" s="813">
        <v>3</v>
      </c>
      <c r="G290" s="813">
        <v>4</v>
      </c>
      <c r="H290" s="811" t="s">
        <v>3926</v>
      </c>
    </row>
    <row r="291" spans="1:8" outlineLevel="2">
      <c r="A291" s="811">
        <v>10</v>
      </c>
      <c r="B291" s="811" t="s">
        <v>1553</v>
      </c>
      <c r="C291" s="811" t="s">
        <v>1619</v>
      </c>
      <c r="D291" s="811" t="s">
        <v>3362</v>
      </c>
      <c r="E291" s="812">
        <v>42652</v>
      </c>
      <c r="F291" s="813">
        <v>2</v>
      </c>
      <c r="G291" s="813">
        <v>5</v>
      </c>
      <c r="H291" s="811" t="s">
        <v>3927</v>
      </c>
    </row>
    <row r="292" spans="1:8" outlineLevel="2">
      <c r="A292" s="811">
        <v>10</v>
      </c>
      <c r="B292" s="811" t="s">
        <v>1553</v>
      </c>
      <c r="C292" s="811" t="s">
        <v>1619</v>
      </c>
      <c r="D292" s="811" t="s">
        <v>3357</v>
      </c>
      <c r="E292" s="812">
        <v>42876</v>
      </c>
      <c r="F292" s="813">
        <v>3</v>
      </c>
      <c r="G292" s="813">
        <v>4</v>
      </c>
      <c r="H292" s="811" t="s">
        <v>3926</v>
      </c>
    </row>
    <row r="293" spans="1:8" outlineLevel="1">
      <c r="B293" s="811" t="s">
        <v>1553</v>
      </c>
      <c r="C293" s="814" t="s">
        <v>1794</v>
      </c>
      <c r="F293" s="813">
        <f>SUBTOTAL(9,F289:F292)</f>
        <v>12</v>
      </c>
    </row>
    <row r="294" spans="1:8" outlineLevel="2">
      <c r="A294" s="811">
        <v>10</v>
      </c>
      <c r="B294" s="811" t="s">
        <v>1553</v>
      </c>
      <c r="C294" s="811" t="s">
        <v>123</v>
      </c>
      <c r="D294" s="811" t="s">
        <v>3357</v>
      </c>
      <c r="E294" s="812">
        <v>42876</v>
      </c>
      <c r="F294" s="813">
        <v>6</v>
      </c>
      <c r="G294" s="813">
        <v>1</v>
      </c>
      <c r="H294" s="811" t="s">
        <v>3928</v>
      </c>
    </row>
    <row r="295" spans="1:8" outlineLevel="2">
      <c r="A295" s="811">
        <v>10</v>
      </c>
      <c r="B295" s="811" t="s">
        <v>1553</v>
      </c>
      <c r="C295" s="811" t="s">
        <v>123</v>
      </c>
      <c r="D295" s="811" t="s">
        <v>3357</v>
      </c>
      <c r="E295" s="812">
        <v>42876</v>
      </c>
      <c r="F295" s="813">
        <v>5</v>
      </c>
      <c r="G295" s="813">
        <v>2</v>
      </c>
      <c r="H295" s="811" t="s">
        <v>3929</v>
      </c>
    </row>
    <row r="296" spans="1:8" outlineLevel="2">
      <c r="A296" s="811">
        <v>10</v>
      </c>
      <c r="B296" s="811" t="s">
        <v>1553</v>
      </c>
      <c r="C296" s="811" t="s">
        <v>123</v>
      </c>
      <c r="D296" s="811" t="s">
        <v>1663</v>
      </c>
      <c r="E296" s="812">
        <v>42883</v>
      </c>
      <c r="F296" s="813">
        <v>6</v>
      </c>
      <c r="G296" s="813">
        <v>1</v>
      </c>
      <c r="H296" s="811" t="s">
        <v>3930</v>
      </c>
    </row>
    <row r="297" spans="1:8" outlineLevel="2">
      <c r="A297" s="811">
        <v>10</v>
      </c>
      <c r="B297" s="811" t="s">
        <v>1553</v>
      </c>
      <c r="C297" s="811" t="s">
        <v>123</v>
      </c>
      <c r="D297" s="811" t="s">
        <v>1663</v>
      </c>
      <c r="E297" s="812">
        <v>42883</v>
      </c>
      <c r="F297" s="813">
        <v>5</v>
      </c>
      <c r="G297" s="813">
        <v>2</v>
      </c>
      <c r="H297" s="811" t="s">
        <v>3931</v>
      </c>
    </row>
    <row r="298" spans="1:8" outlineLevel="2">
      <c r="A298" s="811">
        <v>10</v>
      </c>
      <c r="B298" s="811" t="s">
        <v>1553</v>
      </c>
      <c r="C298" s="811" t="s">
        <v>123</v>
      </c>
      <c r="D298" s="811" t="s">
        <v>1663</v>
      </c>
      <c r="E298" s="812">
        <v>42883</v>
      </c>
      <c r="F298" s="813">
        <v>4</v>
      </c>
      <c r="G298" s="813">
        <v>3</v>
      </c>
      <c r="H298" s="811" t="s">
        <v>3932</v>
      </c>
    </row>
    <row r="299" spans="1:8" s="818" customFormat="1" outlineLevel="1">
      <c r="B299" s="811" t="s">
        <v>1553</v>
      </c>
      <c r="C299" s="815" t="s">
        <v>763</v>
      </c>
      <c r="D299" s="819" t="s">
        <v>3834</v>
      </c>
      <c r="E299" s="820"/>
      <c r="F299" s="821">
        <f>SUBTOTAL(9,F294:F298)</f>
        <v>26</v>
      </c>
      <c r="G299" s="821"/>
    </row>
    <row r="300" spans="1:8" outlineLevel="2">
      <c r="A300" s="811">
        <v>10</v>
      </c>
      <c r="B300" s="811" t="s">
        <v>1553</v>
      </c>
      <c r="C300" s="811" t="s">
        <v>188</v>
      </c>
      <c r="D300" s="811" t="s">
        <v>3323</v>
      </c>
      <c r="E300" s="812">
        <v>42799</v>
      </c>
      <c r="F300" s="813">
        <v>5</v>
      </c>
      <c r="G300" s="813">
        <v>2</v>
      </c>
      <c r="H300" s="811" t="s">
        <v>3929</v>
      </c>
    </row>
    <row r="301" spans="1:8" outlineLevel="2">
      <c r="A301" s="811">
        <v>10</v>
      </c>
      <c r="B301" s="811" t="s">
        <v>1553</v>
      </c>
      <c r="C301" s="811" t="s">
        <v>188</v>
      </c>
      <c r="D301" s="811" t="s">
        <v>3323</v>
      </c>
      <c r="E301" s="812">
        <v>42799</v>
      </c>
      <c r="F301" s="813">
        <v>1</v>
      </c>
      <c r="G301" s="813">
        <v>6</v>
      </c>
      <c r="H301" s="811" t="s">
        <v>3933</v>
      </c>
    </row>
    <row r="302" spans="1:8" outlineLevel="1">
      <c r="B302" s="811" t="s">
        <v>1553</v>
      </c>
      <c r="C302" s="814" t="s">
        <v>856</v>
      </c>
      <c r="F302" s="813">
        <f>SUBTOTAL(9,F300:F301)</f>
        <v>6</v>
      </c>
    </row>
    <row r="303" spans="1:8" outlineLevel="2">
      <c r="A303" s="811">
        <v>10</v>
      </c>
      <c r="B303" s="811" t="s">
        <v>1553</v>
      </c>
      <c r="C303" s="811" t="s">
        <v>90</v>
      </c>
      <c r="D303" s="811" t="s">
        <v>3362</v>
      </c>
      <c r="E303" s="812">
        <v>42652</v>
      </c>
      <c r="F303" s="813">
        <v>1</v>
      </c>
      <c r="G303" s="813">
        <v>6</v>
      </c>
      <c r="H303" s="811" t="s">
        <v>3933</v>
      </c>
    </row>
    <row r="304" spans="1:8" outlineLevel="2">
      <c r="A304" s="811">
        <v>10</v>
      </c>
      <c r="B304" s="811" t="s">
        <v>1553</v>
      </c>
      <c r="C304" s="811" t="s">
        <v>90</v>
      </c>
      <c r="D304" s="811" t="s">
        <v>3323</v>
      </c>
      <c r="E304" s="812">
        <v>42799</v>
      </c>
      <c r="F304" s="813">
        <v>4</v>
      </c>
      <c r="G304" s="813">
        <v>3</v>
      </c>
      <c r="H304" s="811" t="s">
        <v>3925</v>
      </c>
    </row>
    <row r="305" spans="1:8" outlineLevel="2">
      <c r="A305" s="811">
        <v>10</v>
      </c>
      <c r="B305" s="811" t="s">
        <v>1553</v>
      </c>
      <c r="C305" s="811" t="s">
        <v>90</v>
      </c>
      <c r="D305" s="811" t="s">
        <v>3323</v>
      </c>
      <c r="E305" s="812">
        <v>42799</v>
      </c>
      <c r="F305" s="813">
        <v>3</v>
      </c>
      <c r="G305" s="813">
        <v>4</v>
      </c>
      <c r="H305" s="811" t="s">
        <v>3926</v>
      </c>
    </row>
    <row r="306" spans="1:8" outlineLevel="1">
      <c r="B306" s="811" t="s">
        <v>1553</v>
      </c>
      <c r="C306" s="814" t="s">
        <v>1123</v>
      </c>
      <c r="F306" s="813">
        <f>SUBTOTAL(9,F303:F305)</f>
        <v>8</v>
      </c>
    </row>
    <row r="307" spans="1:8" outlineLevel="2">
      <c r="A307" s="811">
        <v>10</v>
      </c>
      <c r="B307" s="811" t="s">
        <v>1553</v>
      </c>
      <c r="C307" s="811" t="s">
        <v>106</v>
      </c>
      <c r="D307" s="811" t="s">
        <v>3362</v>
      </c>
      <c r="E307" s="812">
        <v>42652</v>
      </c>
      <c r="F307" s="813">
        <v>5</v>
      </c>
      <c r="G307" s="813">
        <v>2</v>
      </c>
      <c r="H307" s="811" t="s">
        <v>3929</v>
      </c>
    </row>
    <row r="308" spans="1:8" outlineLevel="2">
      <c r="A308" s="811">
        <v>10</v>
      </c>
      <c r="B308" s="811" t="s">
        <v>1553</v>
      </c>
      <c r="C308" s="811" t="s">
        <v>106</v>
      </c>
      <c r="D308" s="811" t="s">
        <v>3323</v>
      </c>
      <c r="E308" s="812">
        <v>42799</v>
      </c>
      <c r="F308" s="813">
        <v>2</v>
      </c>
      <c r="G308" s="813">
        <v>5</v>
      </c>
      <c r="H308" s="811" t="s">
        <v>3927</v>
      </c>
    </row>
    <row r="309" spans="1:8" outlineLevel="1">
      <c r="B309" s="811" t="s">
        <v>1553</v>
      </c>
      <c r="C309" s="814" t="s">
        <v>1181</v>
      </c>
      <c r="F309" s="813">
        <f>SUBTOTAL(9,F307:F308)</f>
        <v>7</v>
      </c>
    </row>
    <row r="310" spans="1:8" outlineLevel="2">
      <c r="A310" s="811">
        <v>10</v>
      </c>
      <c r="B310" s="811" t="s">
        <v>1553</v>
      </c>
      <c r="C310" s="811" t="s">
        <v>127</v>
      </c>
      <c r="D310" s="811" t="s">
        <v>3323</v>
      </c>
      <c r="E310" s="812">
        <v>42799</v>
      </c>
      <c r="F310" s="813">
        <v>6</v>
      </c>
      <c r="G310" s="813">
        <v>1</v>
      </c>
      <c r="H310" s="811" t="s">
        <v>3928</v>
      </c>
    </row>
    <row r="311" spans="1:8" outlineLevel="2">
      <c r="A311" s="811">
        <v>10</v>
      </c>
      <c r="B311" s="811" t="s">
        <v>1553</v>
      </c>
      <c r="C311" s="811" t="s">
        <v>127</v>
      </c>
      <c r="D311" s="811" t="s">
        <v>3357</v>
      </c>
      <c r="E311" s="812">
        <v>42876</v>
      </c>
      <c r="F311" s="813">
        <v>1</v>
      </c>
      <c r="G311" s="813">
        <v>6</v>
      </c>
      <c r="H311" s="811" t="s">
        <v>3933</v>
      </c>
    </row>
    <row r="312" spans="1:8" outlineLevel="1">
      <c r="B312" s="811" t="s">
        <v>1553</v>
      </c>
      <c r="C312" s="814" t="s">
        <v>1435</v>
      </c>
      <c r="F312" s="813">
        <f>SUBTOTAL(9,F310:F311)</f>
        <v>7</v>
      </c>
    </row>
    <row r="313" spans="1:8" outlineLevel="2">
      <c r="A313" s="811">
        <v>10</v>
      </c>
      <c r="B313" s="811" t="s">
        <v>1553</v>
      </c>
      <c r="C313" s="811" t="s">
        <v>3311</v>
      </c>
      <c r="D313" s="811" t="s">
        <v>3357</v>
      </c>
      <c r="E313" s="812">
        <v>42876</v>
      </c>
      <c r="F313" s="813">
        <v>2</v>
      </c>
      <c r="G313" s="813">
        <v>5</v>
      </c>
      <c r="H313" s="811" t="s">
        <v>3927</v>
      </c>
    </row>
    <row r="314" spans="1:8" outlineLevel="1">
      <c r="B314" s="811" t="s">
        <v>1553</v>
      </c>
      <c r="C314" s="814" t="s">
        <v>3934</v>
      </c>
      <c r="F314" s="813">
        <f>SUBTOTAL(9,F313:F313)</f>
        <v>2</v>
      </c>
    </row>
    <row r="315" spans="1:8" outlineLevel="2">
      <c r="A315" s="811">
        <v>10</v>
      </c>
      <c r="B315" s="811" t="s">
        <v>1553</v>
      </c>
      <c r="C315" s="811" t="s">
        <v>137</v>
      </c>
      <c r="D315" s="811" t="s">
        <v>3362</v>
      </c>
      <c r="E315" s="812">
        <v>42652</v>
      </c>
      <c r="F315" s="813">
        <v>6</v>
      </c>
      <c r="G315" s="813">
        <v>1</v>
      </c>
      <c r="H315" s="811" t="s">
        <v>3928</v>
      </c>
    </row>
    <row r="316" spans="1:8" outlineLevel="2">
      <c r="A316" s="811">
        <v>10</v>
      </c>
      <c r="B316" s="811" t="s">
        <v>1553</v>
      </c>
      <c r="C316" s="811" t="s">
        <v>137</v>
      </c>
      <c r="D316" s="811" t="s">
        <v>3357</v>
      </c>
      <c r="E316" s="812">
        <v>42876</v>
      </c>
      <c r="F316" s="813">
        <v>4</v>
      </c>
      <c r="G316" s="813">
        <v>3</v>
      </c>
      <c r="H316" s="811" t="s">
        <v>3925</v>
      </c>
    </row>
    <row r="317" spans="1:8" outlineLevel="1">
      <c r="B317" s="811" t="s">
        <v>1553</v>
      </c>
      <c r="C317" s="814" t="s">
        <v>1469</v>
      </c>
      <c r="F317" s="813">
        <f>SUBTOTAL(9,F315:F316)</f>
        <v>10</v>
      </c>
    </row>
    <row r="318" spans="1:8" outlineLevel="2">
      <c r="A318" s="811">
        <v>11</v>
      </c>
      <c r="B318" s="811" t="s">
        <v>1554</v>
      </c>
      <c r="C318" s="811" t="s">
        <v>110</v>
      </c>
      <c r="D318" s="811" t="s">
        <v>3362</v>
      </c>
      <c r="E318" s="812">
        <v>42652</v>
      </c>
      <c r="F318" s="813">
        <v>2</v>
      </c>
      <c r="G318" s="813">
        <v>5</v>
      </c>
      <c r="H318" s="811" t="s">
        <v>3935</v>
      </c>
    </row>
    <row r="319" spans="1:8" outlineLevel="2">
      <c r="A319" s="811">
        <v>11</v>
      </c>
      <c r="B319" s="811" t="s">
        <v>1554</v>
      </c>
      <c r="C319" s="811" t="s">
        <v>110</v>
      </c>
      <c r="D319" s="811" t="s">
        <v>3357</v>
      </c>
      <c r="E319" s="812">
        <v>42876</v>
      </c>
      <c r="F319" s="813">
        <v>3</v>
      </c>
      <c r="G319" s="813">
        <v>4</v>
      </c>
      <c r="H319" s="811" t="s">
        <v>3936</v>
      </c>
    </row>
    <row r="320" spans="1:8" outlineLevel="1">
      <c r="B320" s="811" t="s">
        <v>1554</v>
      </c>
      <c r="C320" s="814" t="s">
        <v>385</v>
      </c>
      <c r="F320" s="813">
        <f>SUBTOTAL(9,F318:F319)</f>
        <v>5</v>
      </c>
    </row>
    <row r="321" spans="1:8" outlineLevel="2">
      <c r="A321" s="811">
        <v>11</v>
      </c>
      <c r="B321" s="811" t="s">
        <v>1554</v>
      </c>
      <c r="C321" s="811" t="s">
        <v>1617</v>
      </c>
      <c r="D321" s="811" t="s">
        <v>3362</v>
      </c>
      <c r="E321" s="812">
        <v>42652</v>
      </c>
      <c r="F321" s="813">
        <v>3</v>
      </c>
      <c r="G321" s="813">
        <v>4</v>
      </c>
      <c r="H321" s="811" t="s">
        <v>3936</v>
      </c>
    </row>
    <row r="322" spans="1:8" outlineLevel="2">
      <c r="A322" s="811">
        <v>11</v>
      </c>
      <c r="B322" s="811" t="s">
        <v>1554</v>
      </c>
      <c r="C322" s="811" t="s">
        <v>1617</v>
      </c>
      <c r="D322" s="811" t="s">
        <v>3323</v>
      </c>
      <c r="E322" s="812">
        <v>42799</v>
      </c>
      <c r="F322" s="813">
        <v>6</v>
      </c>
      <c r="G322" s="813">
        <v>1</v>
      </c>
      <c r="H322" s="811" t="s">
        <v>3937</v>
      </c>
    </row>
    <row r="323" spans="1:8" outlineLevel="2">
      <c r="A323" s="811">
        <v>11</v>
      </c>
      <c r="B323" s="811" t="s">
        <v>1554</v>
      </c>
      <c r="C323" s="811" t="s">
        <v>1617</v>
      </c>
      <c r="D323" s="811" t="s">
        <v>3323</v>
      </c>
      <c r="E323" s="812">
        <v>42799</v>
      </c>
      <c r="F323" s="813">
        <v>1</v>
      </c>
      <c r="G323" s="813">
        <v>6</v>
      </c>
      <c r="H323" s="811" t="s">
        <v>3938</v>
      </c>
    </row>
    <row r="324" spans="1:8" outlineLevel="1">
      <c r="B324" s="811" t="s">
        <v>1554</v>
      </c>
      <c r="C324" s="814" t="s">
        <v>1791</v>
      </c>
      <c r="F324" s="813">
        <f>SUBTOTAL(9,F321:F323)</f>
        <v>10</v>
      </c>
    </row>
    <row r="325" spans="1:8" outlineLevel="2">
      <c r="A325" s="811">
        <v>11</v>
      </c>
      <c r="B325" s="811" t="s">
        <v>1554</v>
      </c>
      <c r="C325" s="811" t="s">
        <v>120</v>
      </c>
      <c r="D325" s="811" t="s">
        <v>3323</v>
      </c>
      <c r="E325" s="812">
        <v>42799</v>
      </c>
      <c r="F325" s="813">
        <v>5</v>
      </c>
      <c r="G325" s="813">
        <v>2</v>
      </c>
      <c r="H325" s="811" t="s">
        <v>3939</v>
      </c>
    </row>
    <row r="326" spans="1:8" outlineLevel="2">
      <c r="A326" s="811">
        <v>11</v>
      </c>
      <c r="B326" s="811" t="s">
        <v>1554</v>
      </c>
      <c r="C326" s="811" t="s">
        <v>120</v>
      </c>
      <c r="D326" s="811" t="s">
        <v>3323</v>
      </c>
      <c r="E326" s="812">
        <v>42799</v>
      </c>
      <c r="F326" s="813">
        <v>3</v>
      </c>
      <c r="G326" s="813">
        <v>4</v>
      </c>
      <c r="H326" s="811" t="s">
        <v>3936</v>
      </c>
    </row>
    <row r="327" spans="1:8" outlineLevel="1">
      <c r="B327" s="811" t="s">
        <v>1554</v>
      </c>
      <c r="C327" s="814" t="s">
        <v>515</v>
      </c>
      <c r="F327" s="813">
        <f>SUBTOTAL(9,F325:F326)</f>
        <v>8</v>
      </c>
    </row>
    <row r="328" spans="1:8" outlineLevel="2">
      <c r="A328" s="811">
        <v>11</v>
      </c>
      <c r="B328" s="811" t="s">
        <v>1554</v>
      </c>
      <c r="C328" s="811" t="s">
        <v>202</v>
      </c>
      <c r="D328" s="811" t="s">
        <v>3362</v>
      </c>
      <c r="E328" s="812">
        <v>42652</v>
      </c>
      <c r="F328" s="813">
        <v>1</v>
      </c>
      <c r="G328" s="813">
        <v>6</v>
      </c>
      <c r="H328" s="811" t="s">
        <v>3938</v>
      </c>
    </row>
    <row r="329" spans="1:8" outlineLevel="2">
      <c r="A329" s="811">
        <v>11</v>
      </c>
      <c r="B329" s="811" t="s">
        <v>1554</v>
      </c>
      <c r="C329" s="811" t="s">
        <v>202</v>
      </c>
      <c r="D329" s="811" t="s">
        <v>3357</v>
      </c>
      <c r="E329" s="812">
        <v>42876</v>
      </c>
      <c r="F329" s="813">
        <v>6</v>
      </c>
      <c r="G329" s="813">
        <v>1</v>
      </c>
      <c r="H329" s="811" t="s">
        <v>3937</v>
      </c>
    </row>
    <row r="330" spans="1:8" outlineLevel="2">
      <c r="A330" s="811">
        <v>11</v>
      </c>
      <c r="B330" s="811" t="s">
        <v>1554</v>
      </c>
      <c r="C330" s="811" t="s">
        <v>202</v>
      </c>
      <c r="D330" s="811" t="s">
        <v>3357</v>
      </c>
      <c r="E330" s="812">
        <v>42876</v>
      </c>
      <c r="F330" s="813">
        <v>2</v>
      </c>
      <c r="G330" s="813">
        <v>5</v>
      </c>
      <c r="H330" s="811" t="s">
        <v>3935</v>
      </c>
    </row>
    <row r="331" spans="1:8" outlineLevel="1">
      <c r="B331" s="811" t="s">
        <v>1554</v>
      </c>
      <c r="C331" s="814" t="s">
        <v>788</v>
      </c>
      <c r="F331" s="813">
        <f>SUBTOTAL(9,F328:F330)</f>
        <v>9</v>
      </c>
    </row>
    <row r="332" spans="1:8" outlineLevel="2">
      <c r="A332" s="811">
        <v>11</v>
      </c>
      <c r="B332" s="811" t="s">
        <v>1554</v>
      </c>
      <c r="C332" s="811" t="s">
        <v>168</v>
      </c>
      <c r="D332" s="811" t="s">
        <v>3362</v>
      </c>
      <c r="E332" s="812">
        <v>42652</v>
      </c>
      <c r="F332" s="813">
        <v>5</v>
      </c>
      <c r="G332" s="813">
        <v>2</v>
      </c>
      <c r="H332" s="811" t="s">
        <v>3939</v>
      </c>
    </row>
    <row r="333" spans="1:8" outlineLevel="2">
      <c r="A333" s="811">
        <v>11</v>
      </c>
      <c r="B333" s="811" t="s">
        <v>1554</v>
      </c>
      <c r="C333" s="811" t="s">
        <v>168</v>
      </c>
      <c r="D333" s="811" t="s">
        <v>3362</v>
      </c>
      <c r="E333" s="812">
        <v>42652</v>
      </c>
      <c r="F333" s="813">
        <v>4</v>
      </c>
      <c r="G333" s="813">
        <v>3</v>
      </c>
      <c r="H333" s="811" t="s">
        <v>3940</v>
      </c>
    </row>
    <row r="334" spans="1:8" outlineLevel="2">
      <c r="A334" s="811">
        <v>11</v>
      </c>
      <c r="B334" s="811" t="s">
        <v>1554</v>
      </c>
      <c r="C334" s="811" t="s">
        <v>168</v>
      </c>
      <c r="D334" s="811" t="s">
        <v>3323</v>
      </c>
      <c r="E334" s="812">
        <v>42799</v>
      </c>
      <c r="F334" s="813">
        <v>4</v>
      </c>
      <c r="G334" s="813">
        <v>3</v>
      </c>
      <c r="H334" s="811" t="s">
        <v>3940</v>
      </c>
    </row>
    <row r="335" spans="1:8" outlineLevel="2">
      <c r="A335" s="811">
        <v>11</v>
      </c>
      <c r="B335" s="811" t="s">
        <v>1554</v>
      </c>
      <c r="C335" s="811" t="s">
        <v>3531</v>
      </c>
      <c r="D335" s="811" t="s">
        <v>3357</v>
      </c>
      <c r="E335" s="812">
        <v>42876</v>
      </c>
      <c r="F335" s="813">
        <v>4</v>
      </c>
      <c r="G335" s="813">
        <v>3</v>
      </c>
      <c r="H335" s="811" t="s">
        <v>3940</v>
      </c>
    </row>
    <row r="336" spans="1:8" s="818" customFormat="1" outlineLevel="1">
      <c r="B336" s="811" t="s">
        <v>1554</v>
      </c>
      <c r="C336" s="815" t="s">
        <v>817</v>
      </c>
      <c r="D336" s="819" t="s">
        <v>3834</v>
      </c>
      <c r="E336" s="820"/>
      <c r="F336" s="821">
        <f>SUBTOTAL(9,F332:F335)</f>
        <v>17</v>
      </c>
      <c r="G336" s="821"/>
    </row>
    <row r="337" spans="1:8" outlineLevel="2">
      <c r="A337" s="811">
        <v>11</v>
      </c>
      <c r="B337" s="811" t="s">
        <v>1554</v>
      </c>
      <c r="C337" s="811" t="s">
        <v>90</v>
      </c>
      <c r="D337" s="811" t="s">
        <v>3362</v>
      </c>
      <c r="E337" s="812">
        <v>42652</v>
      </c>
      <c r="F337" s="813">
        <v>6</v>
      </c>
      <c r="G337" s="813">
        <v>1</v>
      </c>
      <c r="H337" s="811" t="s">
        <v>3937</v>
      </c>
    </row>
    <row r="338" spans="1:8" outlineLevel="2">
      <c r="A338" s="811">
        <v>11</v>
      </c>
      <c r="B338" s="811" t="s">
        <v>1554</v>
      </c>
      <c r="C338" s="811" t="s">
        <v>90</v>
      </c>
      <c r="D338" s="811" t="s">
        <v>3323</v>
      </c>
      <c r="E338" s="812">
        <v>42799</v>
      </c>
      <c r="F338" s="813">
        <v>2</v>
      </c>
      <c r="G338" s="813">
        <v>5</v>
      </c>
      <c r="H338" s="811" t="s">
        <v>3935</v>
      </c>
    </row>
    <row r="339" spans="1:8" outlineLevel="1">
      <c r="B339" s="811" t="s">
        <v>1554</v>
      </c>
      <c r="C339" s="814" t="s">
        <v>1123</v>
      </c>
      <c r="F339" s="813">
        <f>SUBTOTAL(9,F337:F338)</f>
        <v>8</v>
      </c>
    </row>
    <row r="340" spans="1:8" outlineLevel="2">
      <c r="A340" s="811">
        <v>11</v>
      </c>
      <c r="B340" s="811" t="s">
        <v>1554</v>
      </c>
      <c r="C340" s="811" t="s">
        <v>104</v>
      </c>
      <c r="D340" s="811" t="s">
        <v>3357</v>
      </c>
      <c r="E340" s="812">
        <v>42876</v>
      </c>
      <c r="F340" s="813">
        <v>1</v>
      </c>
      <c r="G340" s="813">
        <v>6</v>
      </c>
      <c r="H340" s="811" t="s">
        <v>3938</v>
      </c>
    </row>
    <row r="341" spans="1:8" outlineLevel="1">
      <c r="B341" s="811" t="s">
        <v>1554</v>
      </c>
      <c r="C341" s="814" t="s">
        <v>1362</v>
      </c>
      <c r="F341" s="813">
        <f>SUBTOTAL(9,F340:F340)</f>
        <v>1</v>
      </c>
    </row>
    <row r="342" spans="1:8" outlineLevel="2">
      <c r="A342" s="811">
        <v>11</v>
      </c>
      <c r="B342" s="811" t="s">
        <v>1554</v>
      </c>
      <c r="C342" s="811" t="s">
        <v>1638</v>
      </c>
      <c r="D342" s="811" t="s">
        <v>3357</v>
      </c>
      <c r="E342" s="812">
        <v>42876</v>
      </c>
      <c r="F342" s="813">
        <v>5</v>
      </c>
      <c r="G342" s="813">
        <v>2</v>
      </c>
      <c r="H342" s="811" t="s">
        <v>3939</v>
      </c>
    </row>
    <row r="343" spans="1:8" outlineLevel="2">
      <c r="A343" s="811">
        <v>11</v>
      </c>
      <c r="B343" s="811" t="s">
        <v>1554</v>
      </c>
      <c r="C343" s="811" t="s">
        <v>1638</v>
      </c>
      <c r="D343" s="811" t="s">
        <v>1663</v>
      </c>
      <c r="E343" s="812">
        <v>42883</v>
      </c>
      <c r="F343" s="813">
        <v>3</v>
      </c>
      <c r="G343" s="813">
        <v>4</v>
      </c>
      <c r="H343" s="811" t="s">
        <v>3941</v>
      </c>
    </row>
    <row r="344" spans="1:8" outlineLevel="1">
      <c r="B344" s="811" t="s">
        <v>1554</v>
      </c>
      <c r="C344" s="814" t="s">
        <v>2527</v>
      </c>
      <c r="F344" s="813">
        <f>SUBTOTAL(9,F342:F343)</f>
        <v>8</v>
      </c>
    </row>
    <row r="345" spans="1:8" outlineLevel="2">
      <c r="A345" s="811">
        <v>12</v>
      </c>
      <c r="B345" s="811" t="s">
        <v>1556</v>
      </c>
      <c r="C345" s="811" t="s">
        <v>148</v>
      </c>
      <c r="D345" s="811" t="s">
        <v>3357</v>
      </c>
      <c r="E345" s="812">
        <v>42876</v>
      </c>
      <c r="F345" s="813">
        <v>5</v>
      </c>
      <c r="G345" s="813">
        <v>2</v>
      </c>
      <c r="H345" s="811" t="s">
        <v>3942</v>
      </c>
    </row>
    <row r="346" spans="1:8" outlineLevel="1">
      <c r="B346" s="811" t="s">
        <v>1556</v>
      </c>
      <c r="C346" s="814" t="s">
        <v>300</v>
      </c>
      <c r="F346" s="813">
        <f>SUBTOTAL(9,F345:F345)</f>
        <v>5</v>
      </c>
    </row>
    <row r="347" spans="1:8" outlineLevel="2">
      <c r="A347" s="811">
        <v>12</v>
      </c>
      <c r="B347" s="811" t="s">
        <v>1556</v>
      </c>
      <c r="C347" s="811" t="s">
        <v>3943</v>
      </c>
      <c r="D347" s="811" t="s">
        <v>3323</v>
      </c>
      <c r="E347" s="812">
        <v>42799</v>
      </c>
      <c r="F347" s="813">
        <v>2</v>
      </c>
      <c r="G347" s="813">
        <v>5</v>
      </c>
      <c r="H347" s="811" t="s">
        <v>3944</v>
      </c>
    </row>
    <row r="348" spans="1:8" outlineLevel="1">
      <c r="B348" s="811" t="s">
        <v>1556</v>
      </c>
      <c r="C348" s="814" t="s">
        <v>3945</v>
      </c>
      <c r="F348" s="813">
        <f>SUBTOTAL(9,F347:F347)</f>
        <v>2</v>
      </c>
    </row>
    <row r="349" spans="1:8" outlineLevel="2">
      <c r="A349" s="811">
        <v>12</v>
      </c>
      <c r="B349" s="811" t="s">
        <v>1556</v>
      </c>
      <c r="C349" s="811" t="s">
        <v>187</v>
      </c>
      <c r="D349" s="811" t="s">
        <v>3323</v>
      </c>
      <c r="E349" s="812">
        <v>42799</v>
      </c>
      <c r="F349" s="813">
        <v>1</v>
      </c>
      <c r="G349" s="813">
        <v>6</v>
      </c>
      <c r="H349" s="811" t="s">
        <v>3946</v>
      </c>
    </row>
    <row r="350" spans="1:8" outlineLevel="1">
      <c r="B350" s="811" t="s">
        <v>1556</v>
      </c>
      <c r="C350" s="814" t="s">
        <v>470</v>
      </c>
      <c r="F350" s="813">
        <f>SUBTOTAL(9,F349:F349)</f>
        <v>1</v>
      </c>
    </row>
    <row r="351" spans="1:8" outlineLevel="2">
      <c r="A351" s="811">
        <v>12</v>
      </c>
      <c r="B351" s="811" t="s">
        <v>1556</v>
      </c>
      <c r="C351" s="811" t="s">
        <v>1627</v>
      </c>
      <c r="D351" s="811" t="s">
        <v>3323</v>
      </c>
      <c r="E351" s="812">
        <v>42799</v>
      </c>
      <c r="F351" s="813">
        <v>4</v>
      </c>
      <c r="G351" s="813">
        <v>3</v>
      </c>
      <c r="H351" s="811" t="s">
        <v>3947</v>
      </c>
    </row>
    <row r="352" spans="1:8" outlineLevel="1">
      <c r="B352" s="811" t="s">
        <v>1556</v>
      </c>
      <c r="C352" s="814" t="s">
        <v>3843</v>
      </c>
      <c r="F352" s="813">
        <f>SUBTOTAL(9,F351:F351)</f>
        <v>4</v>
      </c>
    </row>
    <row r="353" spans="1:8" outlineLevel="2">
      <c r="A353" s="811">
        <v>12</v>
      </c>
      <c r="B353" s="811" t="s">
        <v>1556</v>
      </c>
      <c r="C353" s="811" t="s">
        <v>162</v>
      </c>
      <c r="D353" s="811" t="s">
        <v>3357</v>
      </c>
      <c r="E353" s="812">
        <v>42876</v>
      </c>
      <c r="F353" s="813">
        <v>2</v>
      </c>
      <c r="G353" s="813">
        <v>5</v>
      </c>
      <c r="H353" s="811" t="s">
        <v>3944</v>
      </c>
    </row>
    <row r="354" spans="1:8" outlineLevel="1">
      <c r="B354" s="811" t="s">
        <v>1556</v>
      </c>
      <c r="C354" s="814" t="s">
        <v>717</v>
      </c>
      <c r="F354" s="813">
        <f>SUBTOTAL(9,F353:F353)</f>
        <v>2</v>
      </c>
    </row>
    <row r="355" spans="1:8" outlineLevel="2">
      <c r="A355" s="811">
        <v>12</v>
      </c>
      <c r="B355" s="811" t="s">
        <v>1556</v>
      </c>
      <c r="C355" s="811" t="s">
        <v>109</v>
      </c>
      <c r="D355" s="811" t="s">
        <v>3362</v>
      </c>
      <c r="E355" s="812">
        <v>42652</v>
      </c>
      <c r="F355" s="813">
        <v>6</v>
      </c>
      <c r="G355" s="813">
        <v>1</v>
      </c>
      <c r="H355" s="811" t="s">
        <v>3948</v>
      </c>
    </row>
    <row r="356" spans="1:8" outlineLevel="2">
      <c r="A356" s="811">
        <v>12</v>
      </c>
      <c r="B356" s="811" t="s">
        <v>1556</v>
      </c>
      <c r="C356" s="811" t="s">
        <v>109</v>
      </c>
      <c r="D356" s="811" t="s">
        <v>3362</v>
      </c>
      <c r="E356" s="812">
        <v>42652</v>
      </c>
      <c r="F356" s="813">
        <v>4</v>
      </c>
      <c r="G356" s="813">
        <v>3</v>
      </c>
      <c r="H356" s="811" t="s">
        <v>3947</v>
      </c>
    </row>
    <row r="357" spans="1:8" outlineLevel="1">
      <c r="B357" s="811" t="s">
        <v>1556</v>
      </c>
      <c r="C357" s="814" t="s">
        <v>783</v>
      </c>
      <c r="F357" s="813">
        <f>SUBTOTAL(9,F355:F356)</f>
        <v>10</v>
      </c>
    </row>
    <row r="358" spans="1:8" outlineLevel="2">
      <c r="A358" s="811">
        <v>12</v>
      </c>
      <c r="B358" s="811" t="s">
        <v>1556</v>
      </c>
      <c r="C358" s="811" t="s">
        <v>167</v>
      </c>
      <c r="D358" s="811" t="s">
        <v>3362</v>
      </c>
      <c r="E358" s="812">
        <v>42652</v>
      </c>
      <c r="F358" s="813">
        <v>1</v>
      </c>
      <c r="G358" s="813">
        <v>6</v>
      </c>
      <c r="H358" s="811" t="s">
        <v>3946</v>
      </c>
    </row>
    <row r="359" spans="1:8" outlineLevel="1">
      <c r="B359" s="811" t="s">
        <v>1556</v>
      </c>
      <c r="C359" s="814" t="s">
        <v>847</v>
      </c>
      <c r="F359" s="813">
        <f>SUBTOTAL(9,F358:F358)</f>
        <v>1</v>
      </c>
    </row>
    <row r="360" spans="1:8" outlineLevel="2">
      <c r="A360" s="811">
        <v>12</v>
      </c>
      <c r="B360" s="811" t="s">
        <v>1556</v>
      </c>
      <c r="C360" s="811" t="s">
        <v>3949</v>
      </c>
      <c r="D360" s="811" t="s">
        <v>3323</v>
      </c>
      <c r="E360" s="812">
        <v>42799</v>
      </c>
      <c r="F360" s="813">
        <v>3</v>
      </c>
      <c r="G360" s="813">
        <v>4</v>
      </c>
      <c r="H360" s="811" t="s">
        <v>3950</v>
      </c>
    </row>
    <row r="361" spans="1:8" outlineLevel="1">
      <c r="B361" s="811" t="s">
        <v>1556</v>
      </c>
      <c r="C361" s="814" t="s">
        <v>3951</v>
      </c>
      <c r="F361" s="813">
        <f>SUBTOTAL(9,F360:F360)</f>
        <v>3</v>
      </c>
    </row>
    <row r="362" spans="1:8" outlineLevel="2">
      <c r="A362" s="811">
        <v>12</v>
      </c>
      <c r="B362" s="811" t="s">
        <v>1556</v>
      </c>
      <c r="C362" s="811" t="s">
        <v>3905</v>
      </c>
      <c r="D362" s="811" t="s">
        <v>3323</v>
      </c>
      <c r="E362" s="812">
        <v>42799</v>
      </c>
      <c r="F362" s="813">
        <v>6</v>
      </c>
      <c r="G362" s="813">
        <v>1</v>
      </c>
      <c r="H362" s="811" t="s">
        <v>3948</v>
      </c>
    </row>
    <row r="363" spans="1:8" outlineLevel="1">
      <c r="B363" s="811" t="s">
        <v>1556</v>
      </c>
      <c r="C363" s="814" t="s">
        <v>3908</v>
      </c>
      <c r="F363" s="813">
        <f>SUBTOTAL(9,F362:F362)</f>
        <v>6</v>
      </c>
    </row>
    <row r="364" spans="1:8" outlineLevel="2">
      <c r="A364" s="811">
        <v>12</v>
      </c>
      <c r="B364" s="811" t="s">
        <v>1556</v>
      </c>
      <c r="C364" s="811" t="s">
        <v>122</v>
      </c>
      <c r="D364" s="811" t="s">
        <v>3362</v>
      </c>
      <c r="E364" s="812">
        <v>42652</v>
      </c>
      <c r="F364" s="813">
        <v>5</v>
      </c>
      <c r="G364" s="813">
        <v>2</v>
      </c>
      <c r="H364" s="811" t="s">
        <v>3942</v>
      </c>
    </row>
    <row r="365" spans="1:8" outlineLevel="2">
      <c r="A365" s="811">
        <v>12</v>
      </c>
      <c r="B365" s="811" t="s">
        <v>1556</v>
      </c>
      <c r="C365" s="811" t="s">
        <v>122</v>
      </c>
      <c r="D365" s="811" t="s">
        <v>3362</v>
      </c>
      <c r="E365" s="812">
        <v>42652</v>
      </c>
      <c r="F365" s="813">
        <v>2</v>
      </c>
      <c r="G365" s="813">
        <v>5</v>
      </c>
      <c r="H365" s="811" t="s">
        <v>3944</v>
      </c>
    </row>
    <row r="366" spans="1:8" outlineLevel="2">
      <c r="A366" s="811">
        <v>12</v>
      </c>
      <c r="B366" s="811" t="s">
        <v>1556</v>
      </c>
      <c r="C366" s="811" t="s">
        <v>122</v>
      </c>
      <c r="D366" s="811" t="s">
        <v>3357</v>
      </c>
      <c r="E366" s="812">
        <v>42876</v>
      </c>
      <c r="F366" s="813">
        <v>6</v>
      </c>
      <c r="G366" s="813">
        <v>1</v>
      </c>
      <c r="H366" s="811" t="s">
        <v>3948</v>
      </c>
    </row>
    <row r="367" spans="1:8" outlineLevel="2">
      <c r="A367" s="811">
        <v>12</v>
      </c>
      <c r="B367" s="811" t="s">
        <v>1556</v>
      </c>
      <c r="C367" s="811" t="s">
        <v>122</v>
      </c>
      <c r="D367" s="811" t="s">
        <v>3357</v>
      </c>
      <c r="E367" s="812">
        <v>42876</v>
      </c>
      <c r="F367" s="813">
        <v>4</v>
      </c>
      <c r="G367" s="813">
        <v>3</v>
      </c>
      <c r="H367" s="811" t="s">
        <v>3947</v>
      </c>
    </row>
    <row r="368" spans="1:8" outlineLevel="2">
      <c r="A368" s="811">
        <v>12</v>
      </c>
      <c r="B368" s="811" t="s">
        <v>1556</v>
      </c>
      <c r="C368" s="811" t="s">
        <v>122</v>
      </c>
      <c r="D368" s="811" t="s">
        <v>3357</v>
      </c>
      <c r="E368" s="812">
        <v>42876</v>
      </c>
      <c r="F368" s="813">
        <v>3</v>
      </c>
      <c r="G368" s="813">
        <v>4</v>
      </c>
      <c r="H368" s="811" t="s">
        <v>3950</v>
      </c>
    </row>
    <row r="369" spans="1:8" outlineLevel="2">
      <c r="A369" s="811">
        <v>12</v>
      </c>
      <c r="B369" s="811" t="s">
        <v>1556</v>
      </c>
      <c r="C369" s="811" t="s">
        <v>122</v>
      </c>
      <c r="D369" s="811" t="s">
        <v>1663</v>
      </c>
      <c r="E369" s="812">
        <v>42883</v>
      </c>
      <c r="F369" s="813">
        <v>4</v>
      </c>
      <c r="G369" s="813">
        <v>3</v>
      </c>
      <c r="H369" s="811" t="s">
        <v>3952</v>
      </c>
    </row>
    <row r="370" spans="1:8" outlineLevel="2">
      <c r="A370" s="811">
        <v>12</v>
      </c>
      <c r="B370" s="811" t="s">
        <v>1556</v>
      </c>
      <c r="C370" s="811" t="s">
        <v>122</v>
      </c>
      <c r="D370" s="811" t="s">
        <v>1663</v>
      </c>
      <c r="E370" s="812">
        <v>42883</v>
      </c>
      <c r="F370" s="813">
        <v>2</v>
      </c>
      <c r="G370" s="813">
        <v>5</v>
      </c>
      <c r="H370" s="811" t="s">
        <v>3953</v>
      </c>
    </row>
    <row r="371" spans="1:8" s="818" customFormat="1" outlineLevel="1">
      <c r="B371" s="811" t="s">
        <v>1556</v>
      </c>
      <c r="C371" s="815" t="s">
        <v>1285</v>
      </c>
      <c r="D371" s="819" t="s">
        <v>3834</v>
      </c>
      <c r="E371" s="820"/>
      <c r="F371" s="821">
        <f>SUBTOTAL(9,F364:F370)</f>
        <v>26</v>
      </c>
      <c r="G371" s="821"/>
    </row>
    <row r="372" spans="1:8" outlineLevel="2">
      <c r="A372" s="811">
        <v>12</v>
      </c>
      <c r="B372" s="811" t="s">
        <v>1556</v>
      </c>
      <c r="C372" s="811" t="s">
        <v>1638</v>
      </c>
      <c r="D372" s="811" t="s">
        <v>3323</v>
      </c>
      <c r="E372" s="812">
        <v>42799</v>
      </c>
      <c r="F372" s="813">
        <v>5</v>
      </c>
      <c r="G372" s="813">
        <v>2</v>
      </c>
      <c r="H372" s="811" t="s">
        <v>3942</v>
      </c>
    </row>
    <row r="373" spans="1:8" outlineLevel="2">
      <c r="A373" s="811">
        <v>12</v>
      </c>
      <c r="B373" s="811" t="s">
        <v>1556</v>
      </c>
      <c r="C373" s="811" t="s">
        <v>1638</v>
      </c>
      <c r="D373" s="811" t="s">
        <v>3357</v>
      </c>
      <c r="E373" s="812">
        <v>42876</v>
      </c>
      <c r="F373" s="813">
        <v>1</v>
      </c>
      <c r="G373" s="813">
        <v>6</v>
      </c>
      <c r="H373" s="811" t="s">
        <v>3946</v>
      </c>
    </row>
    <row r="374" spans="1:8" outlineLevel="1">
      <c r="B374" s="811" t="s">
        <v>1556</v>
      </c>
      <c r="C374" s="814" t="s">
        <v>2527</v>
      </c>
      <c r="F374" s="813">
        <f>SUBTOTAL(9,F372:F373)</f>
        <v>6</v>
      </c>
    </row>
    <row r="375" spans="1:8" outlineLevel="2">
      <c r="A375" s="811">
        <v>12</v>
      </c>
      <c r="B375" s="811" t="s">
        <v>1556</v>
      </c>
      <c r="C375" s="811" t="s">
        <v>116</v>
      </c>
      <c r="D375" s="811" t="s">
        <v>3362</v>
      </c>
      <c r="E375" s="812">
        <v>42652</v>
      </c>
      <c r="F375" s="813">
        <v>3</v>
      </c>
      <c r="G375" s="813">
        <v>4</v>
      </c>
      <c r="H375" s="811" t="s">
        <v>3950</v>
      </c>
    </row>
    <row r="376" spans="1:8" outlineLevel="1">
      <c r="B376" s="811" t="s">
        <v>1556</v>
      </c>
      <c r="C376" s="814" t="s">
        <v>1484</v>
      </c>
      <c r="F376" s="813">
        <f>SUBTOTAL(9,F375:F375)</f>
        <v>3</v>
      </c>
    </row>
    <row r="377" spans="1:8" outlineLevel="2">
      <c r="A377" s="811">
        <v>13</v>
      </c>
      <c r="B377" s="811" t="s">
        <v>1557</v>
      </c>
      <c r="C377" s="811" t="s">
        <v>114</v>
      </c>
      <c r="D377" s="811" t="s">
        <v>3362</v>
      </c>
      <c r="E377" s="812">
        <v>42652</v>
      </c>
      <c r="F377" s="813">
        <v>6</v>
      </c>
      <c r="G377" s="813">
        <v>1</v>
      </c>
      <c r="H377" s="811" t="s">
        <v>3954</v>
      </c>
    </row>
    <row r="378" spans="1:8" outlineLevel="2">
      <c r="A378" s="811">
        <v>13</v>
      </c>
      <c r="B378" s="811" t="s">
        <v>1557</v>
      </c>
      <c r="C378" s="811" t="s">
        <v>114</v>
      </c>
      <c r="D378" s="811" t="s">
        <v>3362</v>
      </c>
      <c r="E378" s="812">
        <v>42652</v>
      </c>
      <c r="F378" s="813">
        <v>3</v>
      </c>
      <c r="G378" s="813">
        <v>4</v>
      </c>
      <c r="H378" s="811" t="s">
        <v>3955</v>
      </c>
    </row>
    <row r="379" spans="1:8" outlineLevel="2">
      <c r="A379" s="811">
        <v>13</v>
      </c>
      <c r="B379" s="811" t="s">
        <v>1557</v>
      </c>
      <c r="C379" s="811" t="s">
        <v>114</v>
      </c>
      <c r="D379" s="811" t="s">
        <v>3323</v>
      </c>
      <c r="E379" s="812">
        <v>42799</v>
      </c>
      <c r="F379" s="813">
        <v>6</v>
      </c>
      <c r="G379" s="813">
        <v>1</v>
      </c>
      <c r="H379" s="811" t="s">
        <v>3954</v>
      </c>
    </row>
    <row r="380" spans="1:8" outlineLevel="2">
      <c r="A380" s="811">
        <v>13</v>
      </c>
      <c r="B380" s="811" t="s">
        <v>1557</v>
      </c>
      <c r="C380" s="811" t="s">
        <v>114</v>
      </c>
      <c r="D380" s="811" t="s">
        <v>3323</v>
      </c>
      <c r="E380" s="812">
        <v>42799</v>
      </c>
      <c r="F380" s="813">
        <v>5</v>
      </c>
      <c r="G380" s="813">
        <v>2</v>
      </c>
      <c r="H380" s="811" t="s">
        <v>3956</v>
      </c>
    </row>
    <row r="381" spans="1:8" outlineLevel="2">
      <c r="A381" s="811">
        <v>13</v>
      </c>
      <c r="B381" s="811" t="s">
        <v>1557</v>
      </c>
      <c r="C381" s="811" t="s">
        <v>114</v>
      </c>
      <c r="D381" s="811" t="s">
        <v>3357</v>
      </c>
      <c r="E381" s="812">
        <v>42876</v>
      </c>
      <c r="F381" s="813">
        <v>5</v>
      </c>
      <c r="G381" s="813">
        <v>2</v>
      </c>
      <c r="H381" s="811" t="s">
        <v>3956</v>
      </c>
    </row>
    <row r="382" spans="1:8" s="818" customFormat="1" outlineLevel="1">
      <c r="B382" s="811" t="s">
        <v>1557</v>
      </c>
      <c r="C382" s="815" t="s">
        <v>291</v>
      </c>
      <c r="D382" s="819" t="s">
        <v>3834</v>
      </c>
      <c r="E382" s="820"/>
      <c r="F382" s="821">
        <f>SUBTOTAL(9,F377:F381)</f>
        <v>25</v>
      </c>
      <c r="G382" s="821"/>
    </row>
    <row r="383" spans="1:8" outlineLevel="2">
      <c r="A383" s="811">
        <v>13</v>
      </c>
      <c r="B383" s="811" t="s">
        <v>1557</v>
      </c>
      <c r="C383" s="811" t="s">
        <v>177</v>
      </c>
      <c r="D383" s="811" t="s">
        <v>3357</v>
      </c>
      <c r="E383" s="812">
        <v>42876</v>
      </c>
      <c r="F383" s="813">
        <v>6</v>
      </c>
      <c r="G383" s="813">
        <v>1</v>
      </c>
      <c r="H383" s="811" t="s">
        <v>3954</v>
      </c>
    </row>
    <row r="384" spans="1:8" outlineLevel="2">
      <c r="A384" s="811">
        <v>13</v>
      </c>
      <c r="B384" s="811" t="s">
        <v>1557</v>
      </c>
      <c r="C384" s="811" t="s">
        <v>177</v>
      </c>
      <c r="D384" s="811" t="s">
        <v>1663</v>
      </c>
      <c r="E384" s="812">
        <v>42883</v>
      </c>
      <c r="F384" s="813">
        <v>1</v>
      </c>
      <c r="G384" s="813">
        <v>6</v>
      </c>
      <c r="H384" s="811" t="s">
        <v>3957</v>
      </c>
    </row>
    <row r="385" spans="1:8" outlineLevel="1">
      <c r="B385" s="811" t="s">
        <v>1557</v>
      </c>
      <c r="C385" s="814" t="s">
        <v>333</v>
      </c>
      <c r="F385" s="813">
        <f>SUBTOTAL(9,F383:F384)</f>
        <v>7</v>
      </c>
    </row>
    <row r="386" spans="1:8" outlineLevel="2">
      <c r="A386" s="811">
        <v>13</v>
      </c>
      <c r="B386" s="811" t="s">
        <v>1557</v>
      </c>
      <c r="C386" s="811" t="s">
        <v>1619</v>
      </c>
      <c r="D386" s="811" t="s">
        <v>3362</v>
      </c>
      <c r="E386" s="812">
        <v>42652</v>
      </c>
      <c r="F386" s="813">
        <v>2</v>
      </c>
      <c r="G386" s="813">
        <v>5</v>
      </c>
      <c r="H386" s="811" t="s">
        <v>3958</v>
      </c>
    </row>
    <row r="387" spans="1:8" outlineLevel="1">
      <c r="B387" s="811" t="s">
        <v>1557</v>
      </c>
      <c r="C387" s="814" t="s">
        <v>1794</v>
      </c>
      <c r="F387" s="813">
        <f>SUBTOTAL(9,F386:F386)</f>
        <v>2</v>
      </c>
    </row>
    <row r="388" spans="1:8" outlineLevel="2">
      <c r="A388" s="811">
        <v>13</v>
      </c>
      <c r="B388" s="811" t="s">
        <v>1557</v>
      </c>
      <c r="C388" s="811" t="s">
        <v>120</v>
      </c>
      <c r="D388" s="811" t="s">
        <v>3323</v>
      </c>
      <c r="E388" s="812">
        <v>42799</v>
      </c>
      <c r="F388" s="813">
        <v>2</v>
      </c>
      <c r="G388" s="813">
        <v>5</v>
      </c>
      <c r="H388" s="811" t="s">
        <v>3958</v>
      </c>
    </row>
    <row r="389" spans="1:8" outlineLevel="1">
      <c r="B389" s="811" t="s">
        <v>1557</v>
      </c>
      <c r="C389" s="814" t="s">
        <v>515</v>
      </c>
      <c r="F389" s="813">
        <f>SUBTOTAL(9,F388:F388)</f>
        <v>2</v>
      </c>
    </row>
    <row r="390" spans="1:8" outlineLevel="2">
      <c r="A390" s="811">
        <v>13</v>
      </c>
      <c r="B390" s="811" t="s">
        <v>1557</v>
      </c>
      <c r="C390" s="811" t="s">
        <v>166</v>
      </c>
      <c r="D390" s="811" t="s">
        <v>3362</v>
      </c>
      <c r="E390" s="812">
        <v>42652</v>
      </c>
      <c r="F390" s="813">
        <v>4</v>
      </c>
      <c r="G390" s="813">
        <v>3</v>
      </c>
      <c r="H390" s="811" t="s">
        <v>3959</v>
      </c>
    </row>
    <row r="391" spans="1:8" outlineLevel="2">
      <c r="A391" s="811">
        <v>13</v>
      </c>
      <c r="B391" s="811" t="s">
        <v>1557</v>
      </c>
      <c r="C391" s="811" t="s">
        <v>166</v>
      </c>
      <c r="D391" s="811" t="s">
        <v>3362</v>
      </c>
      <c r="E391" s="812">
        <v>42652</v>
      </c>
      <c r="F391" s="813">
        <v>1</v>
      </c>
      <c r="G391" s="813">
        <v>6</v>
      </c>
      <c r="H391" s="811" t="s">
        <v>3960</v>
      </c>
    </row>
    <row r="392" spans="1:8" outlineLevel="1">
      <c r="B392" s="811" t="s">
        <v>1557</v>
      </c>
      <c r="C392" s="814" t="s">
        <v>595</v>
      </c>
      <c r="F392" s="813">
        <f>SUBTOTAL(9,F390:F391)</f>
        <v>5</v>
      </c>
    </row>
    <row r="393" spans="1:8" outlineLevel="2">
      <c r="A393" s="811">
        <v>13</v>
      </c>
      <c r="B393" s="811" t="s">
        <v>1557</v>
      </c>
      <c r="C393" s="811" t="s">
        <v>133</v>
      </c>
      <c r="D393" s="811" t="s">
        <v>3357</v>
      </c>
      <c r="E393" s="812">
        <v>42876</v>
      </c>
      <c r="F393" s="813">
        <v>1</v>
      </c>
      <c r="G393" s="813">
        <v>6</v>
      </c>
      <c r="H393" s="811" t="s">
        <v>3960</v>
      </c>
    </row>
    <row r="394" spans="1:8" outlineLevel="2">
      <c r="A394" s="811">
        <v>13</v>
      </c>
      <c r="B394" s="811" t="s">
        <v>1557</v>
      </c>
      <c r="C394" s="811" t="s">
        <v>133</v>
      </c>
      <c r="D394" s="811" t="s">
        <v>1663</v>
      </c>
      <c r="E394" s="812">
        <v>42883</v>
      </c>
      <c r="F394" s="813">
        <v>6</v>
      </c>
      <c r="G394" s="813">
        <v>1</v>
      </c>
      <c r="H394" s="811" t="s">
        <v>3961</v>
      </c>
    </row>
    <row r="395" spans="1:8" outlineLevel="1">
      <c r="B395" s="811" t="s">
        <v>1557</v>
      </c>
      <c r="C395" s="814" t="s">
        <v>655</v>
      </c>
      <c r="F395" s="813">
        <f>SUBTOTAL(9,F393:F394)</f>
        <v>7</v>
      </c>
    </row>
    <row r="396" spans="1:8" outlineLevel="2">
      <c r="A396" s="811">
        <v>13</v>
      </c>
      <c r="B396" s="811" t="s">
        <v>1557</v>
      </c>
      <c r="C396" s="811" t="s">
        <v>121</v>
      </c>
      <c r="D396" s="811" t="s">
        <v>3323</v>
      </c>
      <c r="E396" s="812">
        <v>42799</v>
      </c>
      <c r="F396" s="813">
        <v>1</v>
      </c>
      <c r="G396" s="813">
        <v>6</v>
      </c>
      <c r="H396" s="811" t="s">
        <v>3960</v>
      </c>
    </row>
    <row r="397" spans="1:8" outlineLevel="1">
      <c r="B397" s="811" t="s">
        <v>1557</v>
      </c>
      <c r="C397" s="814" t="s">
        <v>951</v>
      </c>
      <c r="F397" s="813">
        <f>SUBTOTAL(9,F396:F396)</f>
        <v>1</v>
      </c>
    </row>
    <row r="398" spans="1:8" outlineLevel="2">
      <c r="A398" s="811">
        <v>13</v>
      </c>
      <c r="B398" s="811" t="s">
        <v>1557</v>
      </c>
      <c r="C398" s="811" t="s">
        <v>99</v>
      </c>
      <c r="D398" s="811" t="s">
        <v>3362</v>
      </c>
      <c r="E398" s="812">
        <v>42652</v>
      </c>
      <c r="F398" s="813">
        <v>5</v>
      </c>
      <c r="G398" s="813">
        <v>2</v>
      </c>
      <c r="H398" s="811" t="s">
        <v>3956</v>
      </c>
    </row>
    <row r="399" spans="1:8" outlineLevel="2">
      <c r="A399" s="811">
        <v>13</v>
      </c>
      <c r="B399" s="811" t="s">
        <v>1557</v>
      </c>
      <c r="C399" s="811" t="s">
        <v>99</v>
      </c>
      <c r="D399" s="811" t="s">
        <v>3357</v>
      </c>
      <c r="E399" s="812">
        <v>42876</v>
      </c>
      <c r="F399" s="813">
        <v>2</v>
      </c>
      <c r="G399" s="813">
        <v>5</v>
      </c>
      <c r="H399" s="811" t="s">
        <v>3958</v>
      </c>
    </row>
    <row r="400" spans="1:8" outlineLevel="1">
      <c r="B400" s="811" t="s">
        <v>1557</v>
      </c>
      <c r="C400" s="814" t="s">
        <v>3857</v>
      </c>
      <c r="F400" s="813">
        <f>SUBTOTAL(9,F398:F399)</f>
        <v>7</v>
      </c>
    </row>
    <row r="401" spans="1:8" outlineLevel="2">
      <c r="A401" s="811">
        <v>13</v>
      </c>
      <c r="B401" s="811" t="s">
        <v>1557</v>
      </c>
      <c r="C401" s="811" t="s">
        <v>185</v>
      </c>
      <c r="D401" s="811" t="s">
        <v>3357</v>
      </c>
      <c r="E401" s="812">
        <v>42876</v>
      </c>
      <c r="F401" s="813">
        <v>4</v>
      </c>
      <c r="G401" s="813">
        <v>3</v>
      </c>
      <c r="H401" s="811" t="s">
        <v>3959</v>
      </c>
    </row>
    <row r="402" spans="1:8" outlineLevel="1">
      <c r="B402" s="811" t="s">
        <v>1557</v>
      </c>
      <c r="C402" s="814" t="s">
        <v>1045</v>
      </c>
      <c r="F402" s="813">
        <f>SUBTOTAL(9,F401:F401)</f>
        <v>4</v>
      </c>
    </row>
    <row r="403" spans="1:8" outlineLevel="2">
      <c r="A403" s="811">
        <v>13</v>
      </c>
      <c r="B403" s="811" t="s">
        <v>1557</v>
      </c>
      <c r="C403" s="811" t="s">
        <v>1640</v>
      </c>
      <c r="D403" s="811" t="s">
        <v>3323</v>
      </c>
      <c r="E403" s="812">
        <v>42799</v>
      </c>
      <c r="F403" s="813">
        <v>3</v>
      </c>
      <c r="G403" s="813">
        <v>4</v>
      </c>
      <c r="H403" s="811" t="s">
        <v>3955</v>
      </c>
    </row>
    <row r="404" spans="1:8" outlineLevel="1">
      <c r="B404" s="811" t="s">
        <v>1557</v>
      </c>
      <c r="C404" s="814" t="s">
        <v>2587</v>
      </c>
      <c r="F404" s="813">
        <f>SUBTOTAL(9,F403:F403)</f>
        <v>3</v>
      </c>
    </row>
    <row r="405" spans="1:8" outlineLevel="2">
      <c r="A405" s="811">
        <v>13</v>
      </c>
      <c r="B405" s="811" t="s">
        <v>1557</v>
      </c>
      <c r="C405" s="811" t="s">
        <v>189</v>
      </c>
      <c r="D405" s="811" t="s">
        <v>3357</v>
      </c>
      <c r="E405" s="812">
        <v>42876</v>
      </c>
      <c r="F405" s="813">
        <v>3</v>
      </c>
      <c r="G405" s="813">
        <v>4</v>
      </c>
      <c r="H405" s="811" t="s">
        <v>3955</v>
      </c>
    </row>
    <row r="406" spans="1:8" outlineLevel="1">
      <c r="B406" s="811" t="s">
        <v>1557</v>
      </c>
      <c r="C406" s="814" t="s">
        <v>1443</v>
      </c>
      <c r="F406" s="813">
        <f>SUBTOTAL(9,F405:F405)</f>
        <v>3</v>
      </c>
    </row>
    <row r="407" spans="1:8" outlineLevel="2">
      <c r="A407" s="811">
        <v>13</v>
      </c>
      <c r="B407" s="811" t="s">
        <v>1557</v>
      </c>
      <c r="C407" s="811" t="s">
        <v>1492</v>
      </c>
      <c r="D407" s="811" t="s">
        <v>3323</v>
      </c>
      <c r="E407" s="812">
        <v>42799</v>
      </c>
      <c r="F407" s="813">
        <v>4</v>
      </c>
      <c r="G407" s="813">
        <v>3</v>
      </c>
      <c r="H407" s="811" t="s">
        <v>3959</v>
      </c>
    </row>
    <row r="408" spans="1:8" outlineLevel="1">
      <c r="B408" s="811" t="s">
        <v>1557</v>
      </c>
      <c r="C408" s="814" t="s">
        <v>1495</v>
      </c>
      <c r="F408" s="813">
        <f>SUBTOTAL(9,F407:F407)</f>
        <v>4</v>
      </c>
    </row>
    <row r="409" spans="1:8" outlineLevel="2">
      <c r="A409" s="811">
        <v>14</v>
      </c>
      <c r="B409" s="811" t="s">
        <v>1558</v>
      </c>
      <c r="C409" s="811" t="s">
        <v>139</v>
      </c>
      <c r="D409" s="811" t="s">
        <v>3323</v>
      </c>
      <c r="E409" s="812">
        <v>42799</v>
      </c>
      <c r="F409" s="813">
        <v>2</v>
      </c>
      <c r="G409" s="813">
        <v>5</v>
      </c>
      <c r="H409" s="811" t="s">
        <v>3962</v>
      </c>
    </row>
    <row r="410" spans="1:8" outlineLevel="1">
      <c r="B410" s="811" t="s">
        <v>1558</v>
      </c>
      <c r="C410" s="814" t="s">
        <v>350</v>
      </c>
      <c r="F410" s="813">
        <f>SUBTOTAL(9,F409:F409)</f>
        <v>2</v>
      </c>
    </row>
    <row r="411" spans="1:8" outlineLevel="2">
      <c r="A411" s="811">
        <v>14</v>
      </c>
      <c r="B411" s="811" t="s">
        <v>1558</v>
      </c>
      <c r="C411" s="811" t="s">
        <v>199</v>
      </c>
      <c r="D411" s="811" t="s">
        <v>3323</v>
      </c>
      <c r="E411" s="812">
        <v>42799</v>
      </c>
      <c r="F411" s="813">
        <v>4</v>
      </c>
      <c r="G411" s="813">
        <v>3</v>
      </c>
      <c r="H411" s="811" t="s">
        <v>3963</v>
      </c>
    </row>
    <row r="412" spans="1:8" outlineLevel="1">
      <c r="B412" s="811" t="s">
        <v>1558</v>
      </c>
      <c r="C412" s="814" t="s">
        <v>358</v>
      </c>
      <c r="F412" s="813">
        <f>SUBTOTAL(9,F411:F411)</f>
        <v>4</v>
      </c>
    </row>
    <row r="413" spans="1:8" outlineLevel="2">
      <c r="A413" s="811">
        <v>14</v>
      </c>
      <c r="B413" s="811" t="s">
        <v>1558</v>
      </c>
      <c r="C413" s="811" t="s">
        <v>193</v>
      </c>
      <c r="D413" s="811" t="s">
        <v>3362</v>
      </c>
      <c r="E413" s="812">
        <v>42652</v>
      </c>
      <c r="F413" s="813">
        <v>5</v>
      </c>
      <c r="G413" s="813">
        <v>2</v>
      </c>
      <c r="H413" s="811" t="s">
        <v>3964</v>
      </c>
    </row>
    <row r="414" spans="1:8" outlineLevel="2">
      <c r="A414" s="811">
        <v>14</v>
      </c>
      <c r="B414" s="811" t="s">
        <v>1558</v>
      </c>
      <c r="C414" s="811" t="s">
        <v>193</v>
      </c>
      <c r="D414" s="811" t="s">
        <v>3362</v>
      </c>
      <c r="E414" s="812">
        <v>42652</v>
      </c>
      <c r="F414" s="813">
        <v>3</v>
      </c>
      <c r="G414" s="813">
        <v>4</v>
      </c>
      <c r="H414" s="811" t="s">
        <v>3965</v>
      </c>
    </row>
    <row r="415" spans="1:8" outlineLevel="2">
      <c r="A415" s="811">
        <v>14</v>
      </c>
      <c r="B415" s="811" t="s">
        <v>1558</v>
      </c>
      <c r="C415" s="811" t="s">
        <v>193</v>
      </c>
      <c r="D415" s="811" t="s">
        <v>3357</v>
      </c>
      <c r="E415" s="812">
        <v>42876</v>
      </c>
      <c r="F415" s="813">
        <v>5</v>
      </c>
      <c r="G415" s="813">
        <v>2</v>
      </c>
      <c r="H415" s="811" t="s">
        <v>3964</v>
      </c>
    </row>
    <row r="416" spans="1:8" outlineLevel="2">
      <c r="A416" s="811">
        <v>14</v>
      </c>
      <c r="B416" s="811" t="s">
        <v>1558</v>
      </c>
      <c r="C416" s="811" t="s">
        <v>193</v>
      </c>
      <c r="D416" s="811" t="s">
        <v>3357</v>
      </c>
      <c r="E416" s="812">
        <v>42876</v>
      </c>
      <c r="F416" s="813">
        <v>2</v>
      </c>
      <c r="G416" s="813">
        <v>5</v>
      </c>
      <c r="H416" s="811" t="s">
        <v>3962</v>
      </c>
    </row>
    <row r="417" spans="1:8" s="818" customFormat="1" outlineLevel="1">
      <c r="B417" s="811" t="s">
        <v>1558</v>
      </c>
      <c r="C417" s="815" t="s">
        <v>598</v>
      </c>
      <c r="D417" s="819" t="s">
        <v>3834</v>
      </c>
      <c r="E417" s="820"/>
      <c r="F417" s="821">
        <f>SUBTOTAL(9,F413:F416)</f>
        <v>15</v>
      </c>
      <c r="G417" s="821"/>
    </row>
    <row r="418" spans="1:8" outlineLevel="2">
      <c r="A418" s="811">
        <v>14</v>
      </c>
      <c r="B418" s="811" t="s">
        <v>1558</v>
      </c>
      <c r="C418" s="811" t="s">
        <v>126</v>
      </c>
      <c r="D418" s="811" t="s">
        <v>3323</v>
      </c>
      <c r="E418" s="812">
        <v>42799</v>
      </c>
      <c r="F418" s="813">
        <v>5</v>
      </c>
      <c r="G418" s="813">
        <v>2</v>
      </c>
      <c r="H418" s="811" t="s">
        <v>3964</v>
      </c>
    </row>
    <row r="419" spans="1:8" outlineLevel="2">
      <c r="A419" s="811">
        <v>14</v>
      </c>
      <c r="B419" s="811" t="s">
        <v>1558</v>
      </c>
      <c r="C419" s="811" t="s">
        <v>126</v>
      </c>
      <c r="D419" s="811" t="s">
        <v>3357</v>
      </c>
      <c r="E419" s="812">
        <v>42876</v>
      </c>
      <c r="F419" s="813">
        <v>4</v>
      </c>
      <c r="G419" s="813">
        <v>3</v>
      </c>
      <c r="H419" s="811" t="s">
        <v>3963</v>
      </c>
    </row>
    <row r="420" spans="1:8" outlineLevel="2">
      <c r="A420" s="811">
        <v>14</v>
      </c>
      <c r="B420" s="811" t="s">
        <v>1558</v>
      </c>
      <c r="C420" s="811" t="s">
        <v>126</v>
      </c>
      <c r="D420" s="811" t="s">
        <v>1663</v>
      </c>
      <c r="E420" s="812">
        <v>42883</v>
      </c>
      <c r="F420" s="813">
        <v>4</v>
      </c>
      <c r="G420" s="813">
        <v>3</v>
      </c>
      <c r="H420" s="811" t="s">
        <v>3966</v>
      </c>
    </row>
    <row r="421" spans="1:8" outlineLevel="1">
      <c r="B421" s="811" t="s">
        <v>1558</v>
      </c>
      <c r="C421" s="814" t="s">
        <v>614</v>
      </c>
      <c r="F421" s="813">
        <f>SUBTOTAL(9,F418:F420)</f>
        <v>13</v>
      </c>
    </row>
    <row r="422" spans="1:8" outlineLevel="2">
      <c r="A422" s="811">
        <v>14</v>
      </c>
      <c r="B422" s="811" t="s">
        <v>1558</v>
      </c>
      <c r="C422" s="811" t="s">
        <v>103</v>
      </c>
      <c r="D422" s="811" t="s">
        <v>3357</v>
      </c>
      <c r="E422" s="812">
        <v>42876</v>
      </c>
      <c r="F422" s="813">
        <v>1</v>
      </c>
      <c r="G422" s="813">
        <v>6</v>
      </c>
      <c r="H422" s="811" t="s">
        <v>3967</v>
      </c>
    </row>
    <row r="423" spans="1:8" outlineLevel="1">
      <c r="B423" s="811" t="s">
        <v>1558</v>
      </c>
      <c r="C423" s="814" t="s">
        <v>688</v>
      </c>
      <c r="F423" s="813">
        <f>SUBTOTAL(9,F422:F422)</f>
        <v>1</v>
      </c>
    </row>
    <row r="424" spans="1:8" outlineLevel="2">
      <c r="A424" s="811">
        <v>14</v>
      </c>
      <c r="B424" s="811" t="s">
        <v>1558</v>
      </c>
      <c r="C424" s="811" t="s">
        <v>123</v>
      </c>
      <c r="D424" s="811" t="s">
        <v>3362</v>
      </c>
      <c r="E424" s="812">
        <v>42652</v>
      </c>
      <c r="F424" s="813">
        <v>1</v>
      </c>
      <c r="G424" s="813">
        <v>6</v>
      </c>
      <c r="H424" s="811" t="s">
        <v>3967</v>
      </c>
    </row>
    <row r="425" spans="1:8" outlineLevel="2">
      <c r="A425" s="811">
        <v>14</v>
      </c>
      <c r="B425" s="811" t="s">
        <v>1558</v>
      </c>
      <c r="C425" s="811" t="s">
        <v>123</v>
      </c>
      <c r="D425" s="811" t="s">
        <v>3357</v>
      </c>
      <c r="E425" s="812">
        <v>42876</v>
      </c>
      <c r="F425" s="813">
        <v>6</v>
      </c>
      <c r="G425" s="813">
        <v>1</v>
      </c>
      <c r="H425" s="811" t="s">
        <v>3968</v>
      </c>
    </row>
    <row r="426" spans="1:8" outlineLevel="1">
      <c r="B426" s="811" t="s">
        <v>1558</v>
      </c>
      <c r="C426" s="814" t="s">
        <v>763</v>
      </c>
      <c r="F426" s="813">
        <f>SUBTOTAL(9,F424:F425)</f>
        <v>7</v>
      </c>
    </row>
    <row r="427" spans="1:8" outlineLevel="2">
      <c r="A427" s="811">
        <v>14</v>
      </c>
      <c r="B427" s="811" t="s">
        <v>1558</v>
      </c>
      <c r="C427" s="811" t="s">
        <v>3969</v>
      </c>
      <c r="D427" s="811" t="s">
        <v>3357</v>
      </c>
      <c r="E427" s="812">
        <v>42876</v>
      </c>
      <c r="F427" s="813">
        <v>3</v>
      </c>
      <c r="G427" s="813">
        <v>4</v>
      </c>
      <c r="H427" s="811" t="s">
        <v>3965</v>
      </c>
    </row>
    <row r="428" spans="1:8" outlineLevel="1">
      <c r="B428" s="811" t="s">
        <v>1558</v>
      </c>
      <c r="C428" s="814" t="s">
        <v>3970</v>
      </c>
      <c r="F428" s="813">
        <f>SUBTOTAL(9,F427:F427)</f>
        <v>3</v>
      </c>
    </row>
    <row r="429" spans="1:8" outlineLevel="2">
      <c r="A429" s="811">
        <v>14</v>
      </c>
      <c r="B429" s="811" t="s">
        <v>1558</v>
      </c>
      <c r="C429" s="811" t="s">
        <v>188</v>
      </c>
      <c r="D429" s="811" t="s">
        <v>3323</v>
      </c>
      <c r="E429" s="812">
        <v>42799</v>
      </c>
      <c r="F429" s="813">
        <v>1</v>
      </c>
      <c r="G429" s="813">
        <v>6</v>
      </c>
      <c r="H429" s="811" t="s">
        <v>3967</v>
      </c>
    </row>
    <row r="430" spans="1:8" outlineLevel="1">
      <c r="B430" s="811" t="s">
        <v>1558</v>
      </c>
      <c r="C430" s="814" t="s">
        <v>856</v>
      </c>
      <c r="F430" s="813">
        <f>SUBTOTAL(9,F429:F429)</f>
        <v>1</v>
      </c>
    </row>
    <row r="431" spans="1:8" outlineLevel="2">
      <c r="A431" s="811">
        <v>14</v>
      </c>
      <c r="B431" s="811" t="s">
        <v>1558</v>
      </c>
      <c r="C431" s="811" t="s">
        <v>185</v>
      </c>
      <c r="D431" s="811" t="s">
        <v>3362</v>
      </c>
      <c r="E431" s="812">
        <v>42652</v>
      </c>
      <c r="F431" s="813">
        <v>4</v>
      </c>
      <c r="G431" s="813">
        <v>3</v>
      </c>
      <c r="H431" s="811" t="s">
        <v>3963</v>
      </c>
    </row>
    <row r="432" spans="1:8" outlineLevel="1">
      <c r="B432" s="811" t="s">
        <v>1558</v>
      </c>
      <c r="C432" s="814" t="s">
        <v>1045</v>
      </c>
      <c r="F432" s="813">
        <f>SUBTOTAL(9,F431:F431)</f>
        <v>4</v>
      </c>
    </row>
    <row r="433" spans="1:8" outlineLevel="2">
      <c r="A433" s="811">
        <v>14</v>
      </c>
      <c r="B433" s="811" t="s">
        <v>1558</v>
      </c>
      <c r="C433" s="811" t="s">
        <v>90</v>
      </c>
      <c r="D433" s="811" t="s">
        <v>3362</v>
      </c>
      <c r="E433" s="812">
        <v>42652</v>
      </c>
      <c r="F433" s="813">
        <v>6</v>
      </c>
      <c r="G433" s="813">
        <v>1</v>
      </c>
      <c r="H433" s="811" t="s">
        <v>3968</v>
      </c>
    </row>
    <row r="434" spans="1:8" outlineLevel="1">
      <c r="B434" s="811" t="s">
        <v>1558</v>
      </c>
      <c r="C434" s="814" t="s">
        <v>1123</v>
      </c>
      <c r="F434" s="813">
        <f>SUBTOTAL(9,F433:F433)</f>
        <v>6</v>
      </c>
    </row>
    <row r="435" spans="1:8" outlineLevel="2">
      <c r="A435" s="811">
        <v>14</v>
      </c>
      <c r="B435" s="811" t="s">
        <v>1558</v>
      </c>
      <c r="C435" s="811" t="s">
        <v>93</v>
      </c>
      <c r="D435" s="811" t="s">
        <v>3362</v>
      </c>
      <c r="E435" s="812">
        <v>42652</v>
      </c>
      <c r="F435" s="813">
        <v>2</v>
      </c>
      <c r="G435" s="813">
        <v>5</v>
      </c>
      <c r="H435" s="811" t="s">
        <v>3962</v>
      </c>
    </row>
    <row r="436" spans="1:8" outlineLevel="1">
      <c r="B436" s="811" t="s">
        <v>1558</v>
      </c>
      <c r="C436" s="814" t="s">
        <v>1337</v>
      </c>
      <c r="F436" s="813">
        <f>SUBTOTAL(9,F435:F435)</f>
        <v>2</v>
      </c>
    </row>
    <row r="437" spans="1:8" outlineLevel="2">
      <c r="A437" s="811">
        <v>14</v>
      </c>
      <c r="B437" s="811" t="s">
        <v>1558</v>
      </c>
      <c r="C437" s="811" t="s">
        <v>1638</v>
      </c>
      <c r="D437" s="811" t="s">
        <v>3323</v>
      </c>
      <c r="E437" s="812">
        <v>42799</v>
      </c>
      <c r="F437" s="813">
        <v>6</v>
      </c>
      <c r="G437" s="813">
        <v>1</v>
      </c>
      <c r="H437" s="811" t="s">
        <v>3968</v>
      </c>
    </row>
    <row r="438" spans="1:8" outlineLevel="1">
      <c r="B438" s="811" t="s">
        <v>1558</v>
      </c>
      <c r="C438" s="814" t="s">
        <v>2527</v>
      </c>
      <c r="F438" s="813">
        <f>SUBTOTAL(9,F437:F437)</f>
        <v>6</v>
      </c>
    </row>
    <row r="439" spans="1:8" outlineLevel="2">
      <c r="A439" s="811">
        <v>14</v>
      </c>
      <c r="B439" s="811" t="s">
        <v>1558</v>
      </c>
      <c r="C439" s="811" t="s">
        <v>92</v>
      </c>
      <c r="D439" s="811" t="s">
        <v>3323</v>
      </c>
      <c r="E439" s="812">
        <v>42799</v>
      </c>
      <c r="F439" s="813">
        <v>3</v>
      </c>
      <c r="G439" s="813">
        <v>4</v>
      </c>
      <c r="H439" s="811" t="s">
        <v>3965</v>
      </c>
    </row>
    <row r="440" spans="1:8" outlineLevel="1">
      <c r="B440" s="811" t="s">
        <v>1558</v>
      </c>
      <c r="C440" s="814" t="s">
        <v>1424</v>
      </c>
      <c r="F440" s="813">
        <f>SUBTOTAL(9,F439:F439)</f>
        <v>3</v>
      </c>
    </row>
    <row r="441" spans="1:8" outlineLevel="2">
      <c r="A441" s="811">
        <v>15</v>
      </c>
      <c r="B441" s="811" t="s">
        <v>1559</v>
      </c>
      <c r="C441" s="811" t="s">
        <v>124</v>
      </c>
      <c r="D441" s="811" t="s">
        <v>3357</v>
      </c>
      <c r="E441" s="812">
        <v>42876</v>
      </c>
      <c r="F441" s="813">
        <v>3</v>
      </c>
      <c r="G441" s="813">
        <v>4</v>
      </c>
      <c r="H441" s="811" t="s">
        <v>3971</v>
      </c>
    </row>
    <row r="442" spans="1:8" outlineLevel="1">
      <c r="B442" s="811" t="s">
        <v>1559</v>
      </c>
      <c r="C442" s="814" t="s">
        <v>3838</v>
      </c>
      <c r="F442" s="813">
        <f>SUBTOTAL(9,F441:F441)</f>
        <v>3</v>
      </c>
    </row>
    <row r="443" spans="1:8" outlineLevel="2">
      <c r="A443" s="811">
        <v>15</v>
      </c>
      <c r="B443" s="811" t="s">
        <v>1559</v>
      </c>
      <c r="C443" s="811" t="s">
        <v>2655</v>
      </c>
      <c r="D443" s="811" t="s">
        <v>3362</v>
      </c>
      <c r="E443" s="812">
        <v>42652</v>
      </c>
      <c r="F443" s="813">
        <v>4</v>
      </c>
      <c r="G443" s="813">
        <v>3</v>
      </c>
      <c r="H443" s="811" t="s">
        <v>3972</v>
      </c>
    </row>
    <row r="444" spans="1:8" outlineLevel="1">
      <c r="B444" s="811" t="s">
        <v>1559</v>
      </c>
      <c r="C444" s="814" t="s">
        <v>3826</v>
      </c>
      <c r="F444" s="813">
        <f>SUBTOTAL(9,F443:F443)</f>
        <v>4</v>
      </c>
    </row>
    <row r="445" spans="1:8" outlineLevel="2">
      <c r="A445" s="811">
        <v>15</v>
      </c>
      <c r="B445" s="811" t="s">
        <v>1559</v>
      </c>
      <c r="C445" s="811" t="s">
        <v>307</v>
      </c>
      <c r="D445" s="811" t="s">
        <v>3323</v>
      </c>
      <c r="E445" s="812">
        <v>42799</v>
      </c>
      <c r="F445" s="813">
        <v>3</v>
      </c>
      <c r="G445" s="813">
        <v>4</v>
      </c>
      <c r="H445" s="811" t="s">
        <v>3971</v>
      </c>
    </row>
    <row r="446" spans="1:8" outlineLevel="1">
      <c r="B446" s="811" t="s">
        <v>1559</v>
      </c>
      <c r="C446" s="814" t="s">
        <v>3377</v>
      </c>
      <c r="F446" s="813">
        <f>SUBTOTAL(9,F445:F445)</f>
        <v>3</v>
      </c>
    </row>
    <row r="447" spans="1:8" outlineLevel="2">
      <c r="A447" s="811">
        <v>15</v>
      </c>
      <c r="B447" s="811" t="s">
        <v>1559</v>
      </c>
      <c r="C447" s="811" t="s">
        <v>178</v>
      </c>
      <c r="D447" s="811" t="s">
        <v>3323</v>
      </c>
      <c r="E447" s="812">
        <v>42799</v>
      </c>
      <c r="F447" s="813">
        <v>2</v>
      </c>
      <c r="G447" s="813">
        <v>5</v>
      </c>
      <c r="H447" s="811" t="s">
        <v>3973</v>
      </c>
    </row>
    <row r="448" spans="1:8" outlineLevel="1">
      <c r="B448" s="811" t="s">
        <v>1559</v>
      </c>
      <c r="C448" s="814" t="s">
        <v>584</v>
      </c>
      <c r="F448" s="813">
        <f>SUBTOTAL(9,F447:F447)</f>
        <v>2</v>
      </c>
    </row>
    <row r="449" spans="1:8" outlineLevel="2">
      <c r="A449" s="811">
        <v>15</v>
      </c>
      <c r="B449" s="811" t="s">
        <v>1559</v>
      </c>
      <c r="C449" s="811" t="s">
        <v>103</v>
      </c>
      <c r="D449" s="811" t="s">
        <v>3323</v>
      </c>
      <c r="E449" s="812">
        <v>42799</v>
      </c>
      <c r="F449" s="813">
        <v>6</v>
      </c>
      <c r="G449" s="813">
        <v>1</v>
      </c>
      <c r="H449" s="811" t="s">
        <v>3974</v>
      </c>
    </row>
    <row r="450" spans="1:8" outlineLevel="1">
      <c r="B450" s="811" t="s">
        <v>1559</v>
      </c>
      <c r="C450" s="814" t="s">
        <v>688</v>
      </c>
      <c r="F450" s="813">
        <f>SUBTOTAL(9,F449:F449)</f>
        <v>6</v>
      </c>
    </row>
    <row r="451" spans="1:8" outlineLevel="2">
      <c r="A451" s="811">
        <v>15</v>
      </c>
      <c r="B451" s="811" t="s">
        <v>1559</v>
      </c>
      <c r="C451" s="811" t="s">
        <v>1630</v>
      </c>
      <c r="D451" s="811" t="s">
        <v>3357</v>
      </c>
      <c r="E451" s="812">
        <v>42876</v>
      </c>
      <c r="F451" s="813">
        <v>1</v>
      </c>
      <c r="G451" s="813">
        <v>6</v>
      </c>
      <c r="H451" s="811" t="s">
        <v>3975</v>
      </c>
    </row>
    <row r="452" spans="1:8" outlineLevel="1">
      <c r="B452" s="811" t="s">
        <v>1559</v>
      </c>
      <c r="C452" s="814" t="s">
        <v>2937</v>
      </c>
      <c r="F452" s="813">
        <f>SUBTOTAL(9,F451:F451)</f>
        <v>1</v>
      </c>
    </row>
    <row r="453" spans="1:8" outlineLevel="2">
      <c r="A453" s="811">
        <v>15</v>
      </c>
      <c r="B453" s="811" t="s">
        <v>1559</v>
      </c>
      <c r="C453" s="811" t="s">
        <v>3531</v>
      </c>
      <c r="D453" s="811" t="s">
        <v>3357</v>
      </c>
      <c r="E453" s="812">
        <v>42876</v>
      </c>
      <c r="F453" s="813">
        <v>5</v>
      </c>
      <c r="G453" s="813">
        <v>2</v>
      </c>
      <c r="H453" s="811" t="s">
        <v>3976</v>
      </c>
    </row>
    <row r="454" spans="1:8" outlineLevel="1">
      <c r="B454" s="811" t="s">
        <v>1559</v>
      </c>
      <c r="C454" s="814" t="s">
        <v>3977</v>
      </c>
      <c r="F454" s="813">
        <f>SUBTOTAL(9,F453:F453)</f>
        <v>5</v>
      </c>
    </row>
    <row r="455" spans="1:8" outlineLevel="2">
      <c r="A455" s="811">
        <v>15</v>
      </c>
      <c r="B455" s="811" t="s">
        <v>1559</v>
      </c>
      <c r="C455" s="811" t="s">
        <v>3905</v>
      </c>
      <c r="D455" s="811" t="s">
        <v>3362</v>
      </c>
      <c r="E455" s="812">
        <v>42652</v>
      </c>
      <c r="F455" s="813">
        <v>2</v>
      </c>
      <c r="G455" s="813">
        <v>5</v>
      </c>
      <c r="H455" s="811" t="s">
        <v>3973</v>
      </c>
    </row>
    <row r="456" spans="1:8" outlineLevel="2">
      <c r="A456" s="811">
        <v>15</v>
      </c>
      <c r="B456" s="811" t="s">
        <v>1559</v>
      </c>
      <c r="C456" s="811" t="s">
        <v>3905</v>
      </c>
      <c r="D456" s="811" t="s">
        <v>3323</v>
      </c>
      <c r="E456" s="812">
        <v>42799</v>
      </c>
      <c r="F456" s="813">
        <v>1</v>
      </c>
      <c r="G456" s="813">
        <v>6</v>
      </c>
      <c r="H456" s="811" t="s">
        <v>3975</v>
      </c>
    </row>
    <row r="457" spans="1:8" outlineLevel="1">
      <c r="B457" s="811" t="s">
        <v>1559</v>
      </c>
      <c r="C457" s="814" t="s">
        <v>3908</v>
      </c>
      <c r="F457" s="813">
        <f>SUBTOTAL(9,F455:F456)</f>
        <v>3</v>
      </c>
    </row>
    <row r="458" spans="1:8" outlineLevel="2">
      <c r="A458" s="811">
        <v>15</v>
      </c>
      <c r="B458" s="811" t="s">
        <v>1559</v>
      </c>
      <c r="C458" s="811" t="s">
        <v>115</v>
      </c>
      <c r="D458" s="811" t="s">
        <v>3323</v>
      </c>
      <c r="E458" s="812">
        <v>42799</v>
      </c>
      <c r="F458" s="813">
        <v>4</v>
      </c>
      <c r="G458" s="813">
        <v>3</v>
      </c>
      <c r="H458" s="811" t="s">
        <v>3972</v>
      </c>
    </row>
    <row r="459" spans="1:8" outlineLevel="1">
      <c r="B459" s="811" t="s">
        <v>1559</v>
      </c>
      <c r="C459" s="814" t="s">
        <v>920</v>
      </c>
      <c r="F459" s="813">
        <f>SUBTOTAL(9,F458:F458)</f>
        <v>4</v>
      </c>
    </row>
    <row r="460" spans="1:8" outlineLevel="2">
      <c r="A460" s="811">
        <v>15</v>
      </c>
      <c r="B460" s="811" t="s">
        <v>1559</v>
      </c>
      <c r="C460" s="811" t="s">
        <v>90</v>
      </c>
      <c r="D460" s="811" t="s">
        <v>3362</v>
      </c>
      <c r="E460" s="812">
        <v>42652</v>
      </c>
      <c r="F460" s="813">
        <v>3</v>
      </c>
      <c r="G460" s="813">
        <v>4</v>
      </c>
      <c r="H460" s="811" t="s">
        <v>3971</v>
      </c>
    </row>
    <row r="461" spans="1:8" outlineLevel="1">
      <c r="B461" s="811" t="s">
        <v>1559</v>
      </c>
      <c r="C461" s="814" t="s">
        <v>1123</v>
      </c>
      <c r="F461" s="813">
        <f>SUBTOTAL(9,F460:F460)</f>
        <v>3</v>
      </c>
    </row>
    <row r="462" spans="1:8" outlineLevel="2">
      <c r="A462" s="811">
        <v>15</v>
      </c>
      <c r="B462" s="811" t="s">
        <v>1559</v>
      </c>
      <c r="C462" s="811" t="s">
        <v>106</v>
      </c>
      <c r="D462" s="811" t="s">
        <v>3362</v>
      </c>
      <c r="E462" s="812">
        <v>42652</v>
      </c>
      <c r="F462" s="813">
        <v>5</v>
      </c>
      <c r="G462" s="813">
        <v>2</v>
      </c>
      <c r="H462" s="811" t="s">
        <v>3976</v>
      </c>
    </row>
    <row r="463" spans="1:8" outlineLevel="1">
      <c r="B463" s="811" t="s">
        <v>1559</v>
      </c>
      <c r="C463" s="814" t="s">
        <v>1181</v>
      </c>
      <c r="F463" s="813">
        <f>SUBTOTAL(9,F462:F462)</f>
        <v>5</v>
      </c>
    </row>
    <row r="464" spans="1:8" outlineLevel="2">
      <c r="A464" s="811">
        <v>15</v>
      </c>
      <c r="B464" s="811" t="s">
        <v>1559</v>
      </c>
      <c r="C464" s="811" t="s">
        <v>104</v>
      </c>
      <c r="D464" s="811" t="s">
        <v>3362</v>
      </c>
      <c r="E464" s="812">
        <v>42652</v>
      </c>
      <c r="F464" s="813">
        <v>6</v>
      </c>
      <c r="G464" s="813">
        <v>1</v>
      </c>
      <c r="H464" s="811" t="s">
        <v>3974</v>
      </c>
    </row>
    <row r="465" spans="1:8" outlineLevel="2">
      <c r="A465" s="811">
        <v>15</v>
      </c>
      <c r="B465" s="811" t="s">
        <v>1559</v>
      </c>
      <c r="C465" s="811" t="s">
        <v>104</v>
      </c>
      <c r="D465" s="811" t="s">
        <v>3362</v>
      </c>
      <c r="E465" s="812">
        <v>42652</v>
      </c>
      <c r="F465" s="813">
        <v>1</v>
      </c>
      <c r="G465" s="813">
        <v>6</v>
      </c>
      <c r="H465" s="811" t="s">
        <v>3975</v>
      </c>
    </row>
    <row r="466" spans="1:8" outlineLevel="1">
      <c r="B466" s="811" t="s">
        <v>1559</v>
      </c>
      <c r="C466" s="814" t="s">
        <v>1362</v>
      </c>
      <c r="F466" s="813">
        <f>SUBTOTAL(9,F464:F465)</f>
        <v>7</v>
      </c>
    </row>
    <row r="467" spans="1:8" outlineLevel="2">
      <c r="A467" s="811">
        <v>15</v>
      </c>
      <c r="B467" s="811" t="s">
        <v>1559</v>
      </c>
      <c r="C467" s="811" t="s">
        <v>92</v>
      </c>
      <c r="D467" s="811" t="s">
        <v>3357</v>
      </c>
      <c r="E467" s="812">
        <v>42876</v>
      </c>
      <c r="F467" s="813">
        <v>6</v>
      </c>
      <c r="G467" s="813">
        <v>1</v>
      </c>
      <c r="H467" s="811" t="s">
        <v>3974</v>
      </c>
    </row>
    <row r="468" spans="1:8" outlineLevel="2">
      <c r="A468" s="811">
        <v>15</v>
      </c>
      <c r="B468" s="811" t="s">
        <v>1559</v>
      </c>
      <c r="C468" s="811" t="s">
        <v>92</v>
      </c>
      <c r="D468" s="811" t="s">
        <v>3357</v>
      </c>
      <c r="E468" s="812">
        <v>42876</v>
      </c>
      <c r="F468" s="813">
        <v>4</v>
      </c>
      <c r="G468" s="813">
        <v>3</v>
      </c>
      <c r="H468" s="811" t="s">
        <v>3972</v>
      </c>
    </row>
    <row r="469" spans="1:8" outlineLevel="2">
      <c r="A469" s="811">
        <v>15</v>
      </c>
      <c r="B469" s="811" t="s">
        <v>1559</v>
      </c>
      <c r="C469" s="811" t="s">
        <v>92</v>
      </c>
      <c r="D469" s="811" t="s">
        <v>3357</v>
      </c>
      <c r="E469" s="812">
        <v>42876</v>
      </c>
      <c r="F469" s="813">
        <v>2</v>
      </c>
      <c r="G469" s="813">
        <v>5</v>
      </c>
      <c r="H469" s="811" t="s">
        <v>3973</v>
      </c>
    </row>
    <row r="470" spans="1:8" outlineLevel="2">
      <c r="A470" s="811">
        <v>15</v>
      </c>
      <c r="B470" s="811" t="s">
        <v>1559</v>
      </c>
      <c r="C470" s="811" t="s">
        <v>92</v>
      </c>
      <c r="D470" s="811" t="s">
        <v>1663</v>
      </c>
      <c r="E470" s="812">
        <v>42883</v>
      </c>
      <c r="F470" s="813">
        <v>5</v>
      </c>
      <c r="G470" s="813">
        <v>2</v>
      </c>
      <c r="H470" s="811" t="s">
        <v>3978</v>
      </c>
    </row>
    <row r="471" spans="1:8" s="818" customFormat="1" outlineLevel="1">
      <c r="B471" s="811" t="s">
        <v>1559</v>
      </c>
      <c r="C471" s="815" t="s">
        <v>1424</v>
      </c>
      <c r="D471" s="819" t="s">
        <v>3834</v>
      </c>
      <c r="E471" s="820"/>
      <c r="F471" s="821">
        <f>SUBTOTAL(9,F467:F470)</f>
        <v>17</v>
      </c>
      <c r="G471" s="821"/>
    </row>
    <row r="472" spans="1:8" outlineLevel="2">
      <c r="A472" s="811">
        <v>15</v>
      </c>
      <c r="B472" s="811" t="s">
        <v>1559</v>
      </c>
      <c r="C472" s="811" t="s">
        <v>1487</v>
      </c>
      <c r="D472" s="811" t="s">
        <v>3323</v>
      </c>
      <c r="E472" s="812">
        <v>42799</v>
      </c>
      <c r="F472" s="813">
        <v>5</v>
      </c>
      <c r="G472" s="813">
        <v>2</v>
      </c>
      <c r="H472" s="811" t="s">
        <v>3976</v>
      </c>
    </row>
    <row r="473" spans="1:8" outlineLevel="1">
      <c r="B473" s="811" t="s">
        <v>1559</v>
      </c>
      <c r="C473" s="814" t="s">
        <v>1486</v>
      </c>
      <c r="F473" s="813">
        <f>SUBTOTAL(9,F472:F472)</f>
        <v>5</v>
      </c>
    </row>
    <row r="474" spans="1:8" outlineLevel="2">
      <c r="A474" s="811">
        <v>16</v>
      </c>
      <c r="B474" s="811" t="s">
        <v>1560</v>
      </c>
      <c r="C474" s="811" t="s">
        <v>200</v>
      </c>
      <c r="D474" s="811" t="s">
        <v>3323</v>
      </c>
      <c r="E474" s="812">
        <v>42799</v>
      </c>
      <c r="F474" s="813">
        <v>6</v>
      </c>
      <c r="G474" s="813">
        <v>1</v>
      </c>
      <c r="H474" s="811" t="s">
        <v>3979</v>
      </c>
    </row>
    <row r="475" spans="1:8" outlineLevel="2">
      <c r="A475" s="811">
        <v>16</v>
      </c>
      <c r="B475" s="811" t="s">
        <v>1560</v>
      </c>
      <c r="C475" s="811" t="s">
        <v>200</v>
      </c>
      <c r="D475" s="811" t="s">
        <v>3323</v>
      </c>
      <c r="E475" s="812">
        <v>42799</v>
      </c>
      <c r="F475" s="813">
        <v>4</v>
      </c>
      <c r="G475" s="813">
        <v>3</v>
      </c>
      <c r="H475" s="811" t="s">
        <v>3980</v>
      </c>
    </row>
    <row r="476" spans="1:8" s="818" customFormat="1" outlineLevel="1">
      <c r="B476" s="811" t="s">
        <v>1560</v>
      </c>
      <c r="C476" s="815" t="s">
        <v>225</v>
      </c>
      <c r="D476" s="819" t="s">
        <v>3834</v>
      </c>
      <c r="E476" s="820"/>
      <c r="F476" s="821">
        <f>SUBTOTAL(9,F474:F475)</f>
        <v>10</v>
      </c>
      <c r="G476" s="821"/>
    </row>
    <row r="477" spans="1:8" outlineLevel="2">
      <c r="A477" s="811">
        <v>16</v>
      </c>
      <c r="B477" s="811" t="s">
        <v>1560</v>
      </c>
      <c r="C477" s="811" t="s">
        <v>117</v>
      </c>
      <c r="D477" s="811" t="s">
        <v>3357</v>
      </c>
      <c r="E477" s="812">
        <v>42876</v>
      </c>
      <c r="F477" s="813">
        <v>6</v>
      </c>
      <c r="G477" s="813">
        <v>1</v>
      </c>
      <c r="H477" s="811" t="s">
        <v>3979</v>
      </c>
    </row>
    <row r="478" spans="1:8" outlineLevel="2">
      <c r="A478" s="811">
        <v>16</v>
      </c>
      <c r="B478" s="811" t="s">
        <v>1560</v>
      </c>
      <c r="C478" s="811" t="s">
        <v>117</v>
      </c>
      <c r="D478" s="811" t="s">
        <v>1663</v>
      </c>
      <c r="E478" s="812">
        <v>42883</v>
      </c>
      <c r="F478" s="813">
        <v>3</v>
      </c>
      <c r="G478" s="813">
        <v>4</v>
      </c>
      <c r="H478" s="811" t="s">
        <v>3981</v>
      </c>
    </row>
    <row r="479" spans="1:8" outlineLevel="1">
      <c r="B479" s="811" t="s">
        <v>1560</v>
      </c>
      <c r="C479" s="814" t="s">
        <v>1674</v>
      </c>
      <c r="F479" s="813">
        <f>SUBTOTAL(9,F477:F478)</f>
        <v>9</v>
      </c>
    </row>
    <row r="480" spans="1:8" outlineLevel="2">
      <c r="A480" s="811">
        <v>16</v>
      </c>
      <c r="B480" s="811" t="s">
        <v>1560</v>
      </c>
      <c r="C480" s="811" t="s">
        <v>1608</v>
      </c>
      <c r="D480" s="811" t="s">
        <v>3362</v>
      </c>
      <c r="E480" s="812">
        <v>42652</v>
      </c>
      <c r="F480" s="813">
        <v>2</v>
      </c>
      <c r="G480" s="813">
        <v>5</v>
      </c>
      <c r="H480" s="811" t="s">
        <v>3982</v>
      </c>
    </row>
    <row r="481" spans="1:8" outlineLevel="1">
      <c r="B481" s="811" t="s">
        <v>1560</v>
      </c>
      <c r="C481" s="814" t="s">
        <v>1680</v>
      </c>
      <c r="F481" s="813">
        <f>SUBTOTAL(9,F480:F480)</f>
        <v>2</v>
      </c>
    </row>
    <row r="482" spans="1:8" outlineLevel="2">
      <c r="A482" s="811">
        <v>16</v>
      </c>
      <c r="B482" s="811" t="s">
        <v>1560</v>
      </c>
      <c r="C482" s="811" t="s">
        <v>186</v>
      </c>
      <c r="D482" s="811" t="s">
        <v>3323</v>
      </c>
      <c r="E482" s="812">
        <v>42799</v>
      </c>
      <c r="F482" s="813">
        <v>3</v>
      </c>
      <c r="G482" s="813">
        <v>4</v>
      </c>
      <c r="H482" s="811" t="s">
        <v>3983</v>
      </c>
    </row>
    <row r="483" spans="1:8" outlineLevel="1">
      <c r="B483" s="811" t="s">
        <v>1560</v>
      </c>
      <c r="C483" s="814" t="s">
        <v>403</v>
      </c>
      <c r="F483" s="813">
        <f>SUBTOTAL(9,F482:F482)</f>
        <v>3</v>
      </c>
    </row>
    <row r="484" spans="1:8" outlineLevel="2">
      <c r="A484" s="811">
        <v>16</v>
      </c>
      <c r="B484" s="811" t="s">
        <v>1560</v>
      </c>
      <c r="C484" s="811" t="s">
        <v>3871</v>
      </c>
      <c r="D484" s="811" t="s">
        <v>3362</v>
      </c>
      <c r="E484" s="812">
        <v>42652</v>
      </c>
      <c r="F484" s="813">
        <v>5</v>
      </c>
      <c r="G484" s="813">
        <v>2</v>
      </c>
      <c r="H484" s="811" t="s">
        <v>3984</v>
      </c>
    </row>
    <row r="485" spans="1:8" outlineLevel="2">
      <c r="A485" s="811">
        <v>16</v>
      </c>
      <c r="B485" s="811" t="s">
        <v>1560</v>
      </c>
      <c r="C485" s="811" t="s">
        <v>3871</v>
      </c>
      <c r="D485" s="811" t="s">
        <v>3357</v>
      </c>
      <c r="E485" s="812">
        <v>42876</v>
      </c>
      <c r="F485" s="813">
        <v>3</v>
      </c>
      <c r="G485" s="813">
        <v>4</v>
      </c>
      <c r="H485" s="811" t="s">
        <v>3983</v>
      </c>
    </row>
    <row r="486" spans="1:8" outlineLevel="1">
      <c r="B486" s="811" t="s">
        <v>1560</v>
      </c>
      <c r="C486" s="814" t="s">
        <v>3872</v>
      </c>
      <c r="F486" s="813">
        <f>SUBTOTAL(9,F484:F485)</f>
        <v>8</v>
      </c>
    </row>
    <row r="487" spans="1:8" outlineLevel="2">
      <c r="A487" s="811">
        <v>16</v>
      </c>
      <c r="B487" s="811" t="s">
        <v>1560</v>
      </c>
      <c r="C487" s="811" t="s">
        <v>115</v>
      </c>
      <c r="D487" s="811" t="s">
        <v>3357</v>
      </c>
      <c r="E487" s="812">
        <v>42876</v>
      </c>
      <c r="F487" s="813">
        <v>5</v>
      </c>
      <c r="G487" s="813">
        <v>2</v>
      </c>
      <c r="H487" s="811" t="s">
        <v>3984</v>
      </c>
    </row>
    <row r="488" spans="1:8" outlineLevel="2">
      <c r="A488" s="811">
        <v>16</v>
      </c>
      <c r="B488" s="811" t="s">
        <v>1560</v>
      </c>
      <c r="C488" s="811" t="s">
        <v>115</v>
      </c>
      <c r="D488" s="811" t="s">
        <v>3357</v>
      </c>
      <c r="E488" s="812">
        <v>42876</v>
      </c>
      <c r="F488" s="813">
        <v>1</v>
      </c>
      <c r="G488" s="813">
        <v>6</v>
      </c>
      <c r="H488" s="811" t="s">
        <v>3985</v>
      </c>
    </row>
    <row r="489" spans="1:8" outlineLevel="2">
      <c r="A489" s="811">
        <v>16</v>
      </c>
      <c r="B489" s="811" t="s">
        <v>1560</v>
      </c>
      <c r="C489" s="811" t="s">
        <v>115</v>
      </c>
      <c r="D489" s="811" t="s">
        <v>1663</v>
      </c>
      <c r="E489" s="812">
        <v>42883</v>
      </c>
      <c r="F489" s="813">
        <v>1</v>
      </c>
      <c r="G489" s="813">
        <v>6</v>
      </c>
      <c r="H489" s="811" t="s">
        <v>3986</v>
      </c>
    </row>
    <row r="490" spans="1:8" outlineLevel="1">
      <c r="B490" s="811" t="s">
        <v>1560</v>
      </c>
      <c r="C490" s="814" t="s">
        <v>920</v>
      </c>
      <c r="F490" s="813">
        <f>SUBTOTAL(9,F487:F489)</f>
        <v>7</v>
      </c>
    </row>
    <row r="491" spans="1:8" outlineLevel="2">
      <c r="A491" s="811">
        <v>16</v>
      </c>
      <c r="B491" s="811" t="s">
        <v>1560</v>
      </c>
      <c r="C491" s="811" t="s">
        <v>121</v>
      </c>
      <c r="D491" s="811" t="s">
        <v>3357</v>
      </c>
      <c r="E491" s="812">
        <v>42876</v>
      </c>
      <c r="F491" s="813">
        <v>4</v>
      </c>
      <c r="G491" s="813">
        <v>3</v>
      </c>
      <c r="H491" s="811" t="s">
        <v>3980</v>
      </c>
    </row>
    <row r="492" spans="1:8" outlineLevel="1">
      <c r="B492" s="811" t="s">
        <v>1560</v>
      </c>
      <c r="C492" s="814" t="s">
        <v>951</v>
      </c>
      <c r="F492" s="813">
        <f>SUBTOTAL(9,F491:F491)</f>
        <v>4</v>
      </c>
    </row>
    <row r="493" spans="1:8" outlineLevel="2">
      <c r="A493" s="811">
        <v>16</v>
      </c>
      <c r="B493" s="811" t="s">
        <v>1560</v>
      </c>
      <c r="C493" s="811" t="s">
        <v>99</v>
      </c>
      <c r="D493" s="811" t="s">
        <v>3323</v>
      </c>
      <c r="E493" s="812">
        <v>42799</v>
      </c>
      <c r="F493" s="813">
        <v>5</v>
      </c>
      <c r="G493" s="813">
        <v>2</v>
      </c>
      <c r="H493" s="811" t="s">
        <v>3984</v>
      </c>
    </row>
    <row r="494" spans="1:8" outlineLevel="1">
      <c r="B494" s="811" t="s">
        <v>1560</v>
      </c>
      <c r="C494" s="814" t="s">
        <v>3857</v>
      </c>
      <c r="F494" s="813">
        <f>SUBTOTAL(9,F493:F493)</f>
        <v>5</v>
      </c>
    </row>
    <row r="495" spans="1:8" outlineLevel="2">
      <c r="A495" s="811">
        <v>16</v>
      </c>
      <c r="B495" s="811" t="s">
        <v>1560</v>
      </c>
      <c r="C495" s="811" t="s">
        <v>90</v>
      </c>
      <c r="D495" s="811" t="s">
        <v>3362</v>
      </c>
      <c r="E495" s="812">
        <v>42652</v>
      </c>
      <c r="F495" s="813">
        <v>1</v>
      </c>
      <c r="G495" s="813">
        <v>6</v>
      </c>
      <c r="H495" s="811" t="s">
        <v>3985</v>
      </c>
    </row>
    <row r="496" spans="1:8" outlineLevel="1">
      <c r="B496" s="811" t="s">
        <v>1560</v>
      </c>
      <c r="C496" s="814" t="s">
        <v>1123</v>
      </c>
      <c r="F496" s="813">
        <f>SUBTOTAL(9,F495:F495)</f>
        <v>1</v>
      </c>
    </row>
    <row r="497" spans="1:8" outlineLevel="2">
      <c r="A497" s="811">
        <v>16</v>
      </c>
      <c r="B497" s="811" t="s">
        <v>1560</v>
      </c>
      <c r="C497" s="811" t="s">
        <v>106</v>
      </c>
      <c r="D497" s="811" t="s">
        <v>3362</v>
      </c>
      <c r="E497" s="812">
        <v>42652</v>
      </c>
      <c r="F497" s="813">
        <v>6</v>
      </c>
      <c r="G497" s="813">
        <v>1</v>
      </c>
      <c r="H497" s="811" t="s">
        <v>3979</v>
      </c>
    </row>
    <row r="498" spans="1:8" outlineLevel="1">
      <c r="B498" s="811" t="s">
        <v>1560</v>
      </c>
      <c r="C498" s="814" t="s">
        <v>1181</v>
      </c>
      <c r="F498" s="813">
        <f>SUBTOTAL(9,F497:F497)</f>
        <v>6</v>
      </c>
    </row>
    <row r="499" spans="1:8" outlineLevel="2">
      <c r="A499" s="811">
        <v>16</v>
      </c>
      <c r="B499" s="811" t="s">
        <v>1560</v>
      </c>
      <c r="C499" s="811" t="s">
        <v>171</v>
      </c>
      <c r="D499" s="811" t="s">
        <v>3323</v>
      </c>
      <c r="E499" s="812">
        <v>42799</v>
      </c>
      <c r="F499" s="813">
        <v>2</v>
      </c>
      <c r="G499" s="813">
        <v>5</v>
      </c>
      <c r="H499" s="811" t="s">
        <v>3982</v>
      </c>
    </row>
    <row r="500" spans="1:8" outlineLevel="1">
      <c r="B500" s="811" t="s">
        <v>1560</v>
      </c>
      <c r="C500" s="814" t="s">
        <v>1197</v>
      </c>
      <c r="F500" s="813">
        <f>SUBTOTAL(9,F499:F499)</f>
        <v>2</v>
      </c>
    </row>
    <row r="501" spans="1:8" outlineLevel="2">
      <c r="A501" s="811">
        <v>16</v>
      </c>
      <c r="B501" s="811" t="s">
        <v>1560</v>
      </c>
      <c r="C501" s="811" t="s">
        <v>122</v>
      </c>
      <c r="D501" s="811" t="s">
        <v>3362</v>
      </c>
      <c r="E501" s="812">
        <v>42652</v>
      </c>
      <c r="F501" s="813">
        <v>3</v>
      </c>
      <c r="G501" s="813">
        <v>4</v>
      </c>
      <c r="H501" s="811" t="s">
        <v>3983</v>
      </c>
    </row>
    <row r="502" spans="1:8" outlineLevel="2">
      <c r="A502" s="811">
        <v>16</v>
      </c>
      <c r="B502" s="811" t="s">
        <v>1560</v>
      </c>
      <c r="C502" s="811" t="s">
        <v>122</v>
      </c>
      <c r="D502" s="811" t="s">
        <v>3357</v>
      </c>
      <c r="E502" s="812">
        <v>42876</v>
      </c>
      <c r="F502" s="813">
        <v>2</v>
      </c>
      <c r="G502" s="813">
        <v>5</v>
      </c>
      <c r="H502" s="811" t="s">
        <v>3982</v>
      </c>
    </row>
    <row r="503" spans="1:8" outlineLevel="1">
      <c r="B503" s="811" t="s">
        <v>1560</v>
      </c>
      <c r="C503" s="814" t="s">
        <v>1285</v>
      </c>
      <c r="F503" s="813">
        <f>SUBTOTAL(9,F501:F502)</f>
        <v>5</v>
      </c>
    </row>
    <row r="504" spans="1:8" outlineLevel="2">
      <c r="A504" s="811">
        <v>16</v>
      </c>
      <c r="B504" s="811" t="s">
        <v>1560</v>
      </c>
      <c r="C504" s="811" t="s">
        <v>1594</v>
      </c>
      <c r="D504" s="811" t="s">
        <v>3323</v>
      </c>
      <c r="E504" s="812">
        <v>42799</v>
      </c>
      <c r="F504" s="813">
        <v>1</v>
      </c>
      <c r="G504" s="813">
        <v>6</v>
      </c>
      <c r="H504" s="811" t="s">
        <v>3985</v>
      </c>
    </row>
    <row r="505" spans="1:8" outlineLevel="1">
      <c r="B505" s="811" t="s">
        <v>1560</v>
      </c>
      <c r="C505" s="814" t="s">
        <v>3847</v>
      </c>
      <c r="F505" s="813">
        <f>SUBTOTAL(9,F504:F504)</f>
        <v>1</v>
      </c>
    </row>
    <row r="506" spans="1:8" outlineLevel="2">
      <c r="A506" s="811">
        <v>16</v>
      </c>
      <c r="B506" s="811" t="s">
        <v>1560</v>
      </c>
      <c r="C506" s="811" t="s">
        <v>92</v>
      </c>
      <c r="D506" s="811" t="s">
        <v>3362</v>
      </c>
      <c r="E506" s="812">
        <v>42652</v>
      </c>
      <c r="F506" s="813">
        <v>4</v>
      </c>
      <c r="G506" s="813">
        <v>3</v>
      </c>
      <c r="H506" s="811" t="s">
        <v>3980</v>
      </c>
    </row>
    <row r="507" spans="1:8" outlineLevel="1">
      <c r="B507" s="811" t="s">
        <v>1560</v>
      </c>
      <c r="C507" s="814" t="s">
        <v>1424</v>
      </c>
      <c r="F507" s="813">
        <f>SUBTOTAL(9,F506:F506)</f>
        <v>4</v>
      </c>
    </row>
    <row r="508" spans="1:8" outlineLevel="2">
      <c r="A508" s="811">
        <v>17</v>
      </c>
      <c r="B508" s="811" t="s">
        <v>1561</v>
      </c>
      <c r="C508" s="811" t="s">
        <v>1608</v>
      </c>
      <c r="D508" s="811" t="s">
        <v>3362</v>
      </c>
      <c r="E508" s="812">
        <v>42652</v>
      </c>
      <c r="F508" s="813">
        <v>4</v>
      </c>
      <c r="G508" s="813">
        <v>3</v>
      </c>
      <c r="H508" s="811" t="s">
        <v>3987</v>
      </c>
    </row>
    <row r="509" spans="1:8" outlineLevel="1">
      <c r="B509" s="811" t="s">
        <v>1561</v>
      </c>
      <c r="C509" s="814" t="s">
        <v>1680</v>
      </c>
      <c r="F509" s="813">
        <f>SUBTOTAL(9,F508:F508)</f>
        <v>4</v>
      </c>
    </row>
    <row r="510" spans="1:8" outlineLevel="2">
      <c r="A510" s="811">
        <v>17</v>
      </c>
      <c r="B510" s="811" t="s">
        <v>1561</v>
      </c>
      <c r="C510" s="811" t="s">
        <v>113</v>
      </c>
      <c r="D510" s="811" t="s">
        <v>3323</v>
      </c>
      <c r="E510" s="812">
        <v>42799</v>
      </c>
      <c r="F510" s="813">
        <v>6</v>
      </c>
      <c r="G510" s="813">
        <v>1</v>
      </c>
      <c r="H510" s="811" t="s">
        <v>3988</v>
      </c>
    </row>
    <row r="511" spans="1:8" outlineLevel="1">
      <c r="B511" s="811" t="s">
        <v>1561</v>
      </c>
      <c r="C511" s="814" t="s">
        <v>336</v>
      </c>
      <c r="F511" s="813">
        <f>SUBTOTAL(9,F510:F510)</f>
        <v>6</v>
      </c>
    </row>
    <row r="512" spans="1:8" outlineLevel="2">
      <c r="A512" s="811">
        <v>17</v>
      </c>
      <c r="B512" s="811" t="s">
        <v>1561</v>
      </c>
      <c r="C512" s="811" t="s">
        <v>445</v>
      </c>
      <c r="D512" s="811" t="s">
        <v>3362</v>
      </c>
      <c r="E512" s="812">
        <v>42652</v>
      </c>
      <c r="F512" s="813">
        <v>2</v>
      </c>
      <c r="G512" s="813">
        <v>5</v>
      </c>
      <c r="H512" s="811" t="s">
        <v>3989</v>
      </c>
    </row>
    <row r="513" spans="1:8" outlineLevel="1">
      <c r="B513" s="811" t="s">
        <v>1561</v>
      </c>
      <c r="C513" s="814" t="s">
        <v>447</v>
      </c>
      <c r="F513" s="813">
        <f>SUBTOTAL(9,F512:F512)</f>
        <v>2</v>
      </c>
    </row>
    <row r="514" spans="1:8" outlineLevel="2">
      <c r="A514" s="811">
        <v>17</v>
      </c>
      <c r="B514" s="811" t="s">
        <v>1561</v>
      </c>
      <c r="C514" s="811" t="s">
        <v>120</v>
      </c>
      <c r="D514" s="811" t="s">
        <v>3357</v>
      </c>
      <c r="E514" s="812">
        <v>42876</v>
      </c>
      <c r="F514" s="813">
        <v>6</v>
      </c>
      <c r="G514" s="813">
        <v>1</v>
      </c>
      <c r="H514" s="811" t="s">
        <v>3988</v>
      </c>
    </row>
    <row r="515" spans="1:8" outlineLevel="2">
      <c r="A515" s="811">
        <v>17</v>
      </c>
      <c r="B515" s="811" t="s">
        <v>1561</v>
      </c>
      <c r="C515" s="811" t="s">
        <v>120</v>
      </c>
      <c r="D515" s="811" t="s">
        <v>1663</v>
      </c>
      <c r="E515" s="812">
        <v>42883</v>
      </c>
      <c r="F515" s="813">
        <v>6</v>
      </c>
      <c r="G515" s="813">
        <v>1</v>
      </c>
      <c r="H515" s="811" t="s">
        <v>3990</v>
      </c>
    </row>
    <row r="516" spans="1:8" s="818" customFormat="1" outlineLevel="1">
      <c r="B516" s="811" t="s">
        <v>1561</v>
      </c>
      <c r="C516" s="815" t="s">
        <v>515</v>
      </c>
      <c r="D516" s="819" t="s">
        <v>3834</v>
      </c>
      <c r="E516" s="820"/>
      <c r="F516" s="821">
        <f>SUBTOTAL(9,F514:F515)</f>
        <v>12</v>
      </c>
      <c r="G516" s="821"/>
    </row>
    <row r="517" spans="1:8" outlineLevel="2">
      <c r="A517" s="811">
        <v>17</v>
      </c>
      <c r="B517" s="811" t="s">
        <v>1561</v>
      </c>
      <c r="C517" s="811" t="s">
        <v>178</v>
      </c>
      <c r="D517" s="811" t="s">
        <v>3323</v>
      </c>
      <c r="E517" s="812">
        <v>42799</v>
      </c>
      <c r="F517" s="813">
        <v>3</v>
      </c>
      <c r="G517" s="813">
        <v>4</v>
      </c>
      <c r="H517" s="811" t="s">
        <v>3991</v>
      </c>
    </row>
    <row r="518" spans="1:8" outlineLevel="1">
      <c r="B518" s="811" t="s">
        <v>1561</v>
      </c>
      <c r="C518" s="814" t="s">
        <v>584</v>
      </c>
      <c r="F518" s="813">
        <f>SUBTOTAL(9,F517:F517)</f>
        <v>3</v>
      </c>
    </row>
    <row r="519" spans="1:8" outlineLevel="2">
      <c r="A519" s="811">
        <v>17</v>
      </c>
      <c r="B519" s="811" t="s">
        <v>1561</v>
      </c>
      <c r="C519" s="811" t="s">
        <v>193</v>
      </c>
      <c r="D519" s="811" t="s">
        <v>3362</v>
      </c>
      <c r="E519" s="812">
        <v>42652</v>
      </c>
      <c r="F519" s="813">
        <v>3</v>
      </c>
      <c r="G519" s="813">
        <v>4</v>
      </c>
      <c r="H519" s="811" t="s">
        <v>3991</v>
      </c>
    </row>
    <row r="520" spans="1:8" outlineLevel="1">
      <c r="B520" s="811" t="s">
        <v>1561</v>
      </c>
      <c r="C520" s="814" t="s">
        <v>598</v>
      </c>
      <c r="F520" s="813">
        <f>SUBTOTAL(9,F519:F519)</f>
        <v>3</v>
      </c>
    </row>
    <row r="521" spans="1:8" outlineLevel="2">
      <c r="A521" s="811">
        <v>17</v>
      </c>
      <c r="B521" s="811" t="s">
        <v>1561</v>
      </c>
      <c r="C521" s="811" t="s">
        <v>123</v>
      </c>
      <c r="D521" s="811" t="s">
        <v>3357</v>
      </c>
      <c r="E521" s="812">
        <v>42876</v>
      </c>
      <c r="F521" s="813">
        <v>5</v>
      </c>
      <c r="G521" s="813">
        <v>2</v>
      </c>
      <c r="H521" s="811" t="s">
        <v>3992</v>
      </c>
    </row>
    <row r="522" spans="1:8" outlineLevel="2">
      <c r="A522" s="811">
        <v>17</v>
      </c>
      <c r="B522" s="811" t="s">
        <v>1561</v>
      </c>
      <c r="C522" s="811" t="s">
        <v>123</v>
      </c>
      <c r="D522" s="811" t="s">
        <v>3357</v>
      </c>
      <c r="E522" s="812">
        <v>42876</v>
      </c>
      <c r="F522" s="813">
        <v>1</v>
      </c>
      <c r="G522" s="813">
        <v>6</v>
      </c>
      <c r="H522" s="811" t="s">
        <v>3993</v>
      </c>
    </row>
    <row r="523" spans="1:8" outlineLevel="2">
      <c r="A523" s="811">
        <v>17</v>
      </c>
      <c r="B523" s="811" t="s">
        <v>1561</v>
      </c>
      <c r="C523" s="811" t="s">
        <v>123</v>
      </c>
      <c r="D523" s="811" t="s">
        <v>1663</v>
      </c>
      <c r="E523" s="812">
        <v>42883</v>
      </c>
      <c r="F523" s="813">
        <v>5</v>
      </c>
      <c r="G523" s="813">
        <v>2</v>
      </c>
      <c r="H523" s="811" t="s">
        <v>3994</v>
      </c>
    </row>
    <row r="524" spans="1:8" outlineLevel="1">
      <c r="B524" s="811" t="s">
        <v>1561</v>
      </c>
      <c r="C524" s="814" t="s">
        <v>763</v>
      </c>
      <c r="F524" s="813">
        <f>SUBTOTAL(9,F521:F523)</f>
        <v>11</v>
      </c>
    </row>
    <row r="525" spans="1:8" outlineLevel="2">
      <c r="A525" s="811">
        <v>17</v>
      </c>
      <c r="B525" s="811" t="s">
        <v>1561</v>
      </c>
      <c r="C525" s="811" t="s">
        <v>168</v>
      </c>
      <c r="D525" s="811" t="s">
        <v>3323</v>
      </c>
      <c r="E525" s="812">
        <v>42799</v>
      </c>
      <c r="F525" s="813">
        <v>1</v>
      </c>
      <c r="G525" s="813">
        <v>6</v>
      </c>
      <c r="H525" s="811" t="s">
        <v>3993</v>
      </c>
    </row>
    <row r="526" spans="1:8" outlineLevel="1">
      <c r="B526" s="811" t="s">
        <v>1561</v>
      </c>
      <c r="C526" s="814" t="s">
        <v>817</v>
      </c>
      <c r="F526" s="813">
        <f>SUBTOTAL(9,F525:F525)</f>
        <v>1</v>
      </c>
    </row>
    <row r="527" spans="1:8" outlineLevel="2">
      <c r="A527" s="811">
        <v>17</v>
      </c>
      <c r="B527" s="811" t="s">
        <v>1561</v>
      </c>
      <c r="C527" s="811" t="s">
        <v>3995</v>
      </c>
      <c r="D527" s="811" t="s">
        <v>3323</v>
      </c>
      <c r="E527" s="812">
        <v>42799</v>
      </c>
      <c r="F527" s="813">
        <v>2</v>
      </c>
      <c r="G527" s="813">
        <v>5</v>
      </c>
      <c r="H527" s="811" t="s">
        <v>3989</v>
      </c>
    </row>
    <row r="528" spans="1:8" outlineLevel="1">
      <c r="B528" s="811" t="s">
        <v>1561</v>
      </c>
      <c r="C528" s="814" t="s">
        <v>3996</v>
      </c>
      <c r="F528" s="813">
        <f>SUBTOTAL(9,F527:F527)</f>
        <v>2</v>
      </c>
    </row>
    <row r="529" spans="1:8" outlineLevel="2">
      <c r="A529" s="811">
        <v>17</v>
      </c>
      <c r="B529" s="811" t="s">
        <v>1561</v>
      </c>
      <c r="C529" s="811" t="s">
        <v>101</v>
      </c>
      <c r="D529" s="811" t="s">
        <v>3357</v>
      </c>
      <c r="E529" s="812">
        <v>42876</v>
      </c>
      <c r="F529" s="813">
        <v>3</v>
      </c>
      <c r="G529" s="813">
        <v>4</v>
      </c>
      <c r="H529" s="811" t="s">
        <v>3991</v>
      </c>
    </row>
    <row r="530" spans="1:8" outlineLevel="1">
      <c r="B530" s="811" t="s">
        <v>1561</v>
      </c>
      <c r="C530" s="814" t="s">
        <v>1032</v>
      </c>
      <c r="F530" s="813">
        <f>SUBTOTAL(9,F529:F529)</f>
        <v>3</v>
      </c>
    </row>
    <row r="531" spans="1:8" outlineLevel="2">
      <c r="A531" s="811">
        <v>17</v>
      </c>
      <c r="B531" s="811" t="s">
        <v>1561</v>
      </c>
      <c r="C531" s="811" t="s">
        <v>90</v>
      </c>
      <c r="D531" s="811" t="s">
        <v>3362</v>
      </c>
      <c r="E531" s="812">
        <v>42652</v>
      </c>
      <c r="F531" s="813">
        <v>5</v>
      </c>
      <c r="G531" s="813">
        <v>2</v>
      </c>
      <c r="H531" s="811" t="s">
        <v>3992</v>
      </c>
    </row>
    <row r="532" spans="1:8" outlineLevel="2">
      <c r="A532" s="811">
        <v>17</v>
      </c>
      <c r="B532" s="811" t="s">
        <v>1561</v>
      </c>
      <c r="C532" s="811" t="s">
        <v>90</v>
      </c>
      <c r="D532" s="811" t="s">
        <v>3362</v>
      </c>
      <c r="E532" s="812">
        <v>42652</v>
      </c>
      <c r="F532" s="813">
        <v>1</v>
      </c>
      <c r="G532" s="813">
        <v>6</v>
      </c>
      <c r="H532" s="811" t="s">
        <v>3993</v>
      </c>
    </row>
    <row r="533" spans="1:8" outlineLevel="2">
      <c r="A533" s="811">
        <v>17</v>
      </c>
      <c r="B533" s="811" t="s">
        <v>1561</v>
      </c>
      <c r="C533" s="811" t="s">
        <v>90</v>
      </c>
      <c r="D533" s="811" t="s">
        <v>3323</v>
      </c>
      <c r="E533" s="812">
        <v>42799</v>
      </c>
      <c r="F533" s="813">
        <v>5</v>
      </c>
      <c r="G533" s="813">
        <v>2</v>
      </c>
      <c r="H533" s="811" t="s">
        <v>3992</v>
      </c>
    </row>
    <row r="534" spans="1:8" outlineLevel="1">
      <c r="B534" s="811" t="s">
        <v>1561</v>
      </c>
      <c r="C534" s="814" t="s">
        <v>1123</v>
      </c>
      <c r="F534" s="813">
        <f>SUBTOTAL(9,F531:F533)</f>
        <v>11</v>
      </c>
    </row>
    <row r="535" spans="1:8" outlineLevel="2">
      <c r="A535" s="811">
        <v>17</v>
      </c>
      <c r="B535" s="811" t="s">
        <v>1561</v>
      </c>
      <c r="C535" s="811" t="s">
        <v>122</v>
      </c>
      <c r="D535" s="811" t="s">
        <v>3362</v>
      </c>
      <c r="E535" s="812">
        <v>42652</v>
      </c>
      <c r="F535" s="813">
        <v>6</v>
      </c>
      <c r="G535" s="813">
        <v>1</v>
      </c>
      <c r="H535" s="811" t="s">
        <v>3988</v>
      </c>
    </row>
    <row r="536" spans="1:8" outlineLevel="2">
      <c r="A536" s="811">
        <v>17</v>
      </c>
      <c r="B536" s="811" t="s">
        <v>1561</v>
      </c>
      <c r="C536" s="811" t="s">
        <v>122</v>
      </c>
      <c r="D536" s="811" t="s">
        <v>3357</v>
      </c>
      <c r="E536" s="812">
        <v>42876</v>
      </c>
      <c r="F536" s="813">
        <v>2</v>
      </c>
      <c r="G536" s="813">
        <v>5</v>
      </c>
      <c r="H536" s="811" t="s">
        <v>3989</v>
      </c>
    </row>
    <row r="537" spans="1:8" outlineLevel="1">
      <c r="B537" s="811" t="s">
        <v>1561</v>
      </c>
      <c r="C537" s="814" t="s">
        <v>1285</v>
      </c>
      <c r="F537" s="813">
        <f>SUBTOTAL(9,F535:F536)</f>
        <v>8</v>
      </c>
    </row>
    <row r="538" spans="1:8" outlineLevel="2">
      <c r="A538" s="811">
        <v>17</v>
      </c>
      <c r="B538" s="811" t="s">
        <v>1561</v>
      </c>
      <c r="C538" s="811" t="s">
        <v>92</v>
      </c>
      <c r="D538" s="811" t="s">
        <v>3323</v>
      </c>
      <c r="E538" s="812">
        <v>42799</v>
      </c>
      <c r="F538" s="813">
        <v>4</v>
      </c>
      <c r="G538" s="813">
        <v>3</v>
      </c>
      <c r="H538" s="811" t="s">
        <v>3987</v>
      </c>
    </row>
    <row r="539" spans="1:8" outlineLevel="2">
      <c r="A539" s="811">
        <v>17</v>
      </c>
      <c r="B539" s="811" t="s">
        <v>1561</v>
      </c>
      <c r="C539" s="811" t="s">
        <v>92</v>
      </c>
      <c r="D539" s="811" t="s">
        <v>3357</v>
      </c>
      <c r="E539" s="812">
        <v>42876</v>
      </c>
      <c r="F539" s="813">
        <v>4</v>
      </c>
      <c r="G539" s="813">
        <v>3</v>
      </c>
      <c r="H539" s="811" t="s">
        <v>3987</v>
      </c>
    </row>
    <row r="540" spans="1:8" outlineLevel="1">
      <c r="B540" s="811" t="s">
        <v>1561</v>
      </c>
      <c r="C540" s="814" t="s">
        <v>1424</v>
      </c>
      <c r="F540" s="813">
        <f>SUBTOTAL(9,F538:F539)</f>
        <v>8</v>
      </c>
    </row>
    <row r="541" spans="1:8" outlineLevel="2">
      <c r="A541" s="811">
        <v>18</v>
      </c>
      <c r="B541" s="811" t="s">
        <v>1562</v>
      </c>
      <c r="C541" s="811" t="s">
        <v>186</v>
      </c>
      <c r="D541" s="811" t="s">
        <v>3323</v>
      </c>
      <c r="E541" s="812">
        <v>42799</v>
      </c>
      <c r="F541" s="813">
        <v>2</v>
      </c>
      <c r="G541" s="813">
        <v>5</v>
      </c>
      <c r="H541" s="811" t="s">
        <v>3997</v>
      </c>
    </row>
    <row r="542" spans="1:8" outlineLevel="2">
      <c r="A542" s="811">
        <v>18</v>
      </c>
      <c r="B542" s="811" t="s">
        <v>1562</v>
      </c>
      <c r="C542" s="811" t="s">
        <v>186</v>
      </c>
      <c r="D542" s="811" t="s">
        <v>3357</v>
      </c>
      <c r="E542" s="812">
        <v>42876</v>
      </c>
      <c r="F542" s="813">
        <v>2</v>
      </c>
      <c r="G542" s="813">
        <v>5</v>
      </c>
      <c r="H542" s="811" t="s">
        <v>3997</v>
      </c>
    </row>
    <row r="543" spans="1:8" outlineLevel="1">
      <c r="B543" s="811" t="s">
        <v>1562</v>
      </c>
      <c r="C543" s="814" t="s">
        <v>403</v>
      </c>
      <c r="F543" s="813">
        <f>SUBTOTAL(9,F541:F542)</f>
        <v>4</v>
      </c>
    </row>
    <row r="544" spans="1:8" outlineLevel="2">
      <c r="A544" s="811">
        <v>18</v>
      </c>
      <c r="B544" s="811" t="s">
        <v>1562</v>
      </c>
      <c r="C544" s="811" t="s">
        <v>120</v>
      </c>
      <c r="D544" s="811" t="s">
        <v>3323</v>
      </c>
      <c r="E544" s="812">
        <v>42799</v>
      </c>
      <c r="F544" s="813">
        <v>3</v>
      </c>
      <c r="G544" s="813">
        <v>4</v>
      </c>
      <c r="H544" s="811" t="s">
        <v>3998</v>
      </c>
    </row>
    <row r="545" spans="1:8" outlineLevel="2">
      <c r="A545" s="811">
        <v>18</v>
      </c>
      <c r="B545" s="811" t="s">
        <v>1562</v>
      </c>
      <c r="C545" s="811" t="s">
        <v>120</v>
      </c>
      <c r="D545" s="811" t="s">
        <v>3357</v>
      </c>
      <c r="E545" s="812">
        <v>42876</v>
      </c>
      <c r="F545" s="813">
        <v>3</v>
      </c>
      <c r="G545" s="813">
        <v>4</v>
      </c>
      <c r="H545" s="811" t="s">
        <v>3998</v>
      </c>
    </row>
    <row r="546" spans="1:8" outlineLevel="1">
      <c r="B546" s="811" t="s">
        <v>1562</v>
      </c>
      <c r="C546" s="814" t="s">
        <v>515</v>
      </c>
      <c r="F546" s="813">
        <f>SUBTOTAL(9,F544:F545)</f>
        <v>6</v>
      </c>
    </row>
    <row r="547" spans="1:8" outlineLevel="2">
      <c r="A547" s="811">
        <v>18</v>
      </c>
      <c r="B547" s="811" t="s">
        <v>1562</v>
      </c>
      <c r="C547" s="811" t="s">
        <v>1624</v>
      </c>
      <c r="D547" s="811" t="s">
        <v>3323</v>
      </c>
      <c r="E547" s="812">
        <v>42799</v>
      </c>
      <c r="F547" s="813">
        <v>1</v>
      </c>
      <c r="G547" s="813">
        <v>6</v>
      </c>
      <c r="H547" s="811" t="s">
        <v>3999</v>
      </c>
    </row>
    <row r="548" spans="1:8" outlineLevel="1">
      <c r="B548" s="811" t="s">
        <v>1562</v>
      </c>
      <c r="C548" s="814" t="s">
        <v>4000</v>
      </c>
      <c r="F548" s="813">
        <f>SUBTOTAL(9,F547:F547)</f>
        <v>1</v>
      </c>
    </row>
    <row r="549" spans="1:8" outlineLevel="2">
      <c r="A549" s="811">
        <v>18</v>
      </c>
      <c r="B549" s="811" t="s">
        <v>1562</v>
      </c>
      <c r="C549" s="811" t="s">
        <v>123</v>
      </c>
      <c r="D549" s="811" t="s">
        <v>3362</v>
      </c>
      <c r="E549" s="812">
        <v>42652</v>
      </c>
      <c r="F549" s="813">
        <v>3</v>
      </c>
      <c r="G549" s="813">
        <v>4</v>
      </c>
      <c r="H549" s="811" t="s">
        <v>3998</v>
      </c>
    </row>
    <row r="550" spans="1:8" outlineLevel="1">
      <c r="B550" s="811" t="s">
        <v>1562</v>
      </c>
      <c r="C550" s="814" t="s">
        <v>763</v>
      </c>
      <c r="F550" s="813">
        <f>SUBTOTAL(9,F549:F549)</f>
        <v>3</v>
      </c>
    </row>
    <row r="551" spans="1:8" outlineLevel="2">
      <c r="A551" s="811">
        <v>18</v>
      </c>
      <c r="B551" s="811" t="s">
        <v>1562</v>
      </c>
      <c r="C551" s="811" t="s">
        <v>90</v>
      </c>
      <c r="D551" s="811" t="s">
        <v>3362</v>
      </c>
      <c r="E551" s="812">
        <v>42652</v>
      </c>
      <c r="F551" s="813">
        <v>6</v>
      </c>
      <c r="G551" s="813">
        <v>1</v>
      </c>
      <c r="H551" s="811" t="s">
        <v>4001</v>
      </c>
    </row>
    <row r="552" spans="1:8" outlineLevel="2">
      <c r="A552" s="811">
        <v>18</v>
      </c>
      <c r="B552" s="811" t="s">
        <v>1562</v>
      </c>
      <c r="C552" s="811" t="s">
        <v>90</v>
      </c>
      <c r="D552" s="811" t="s">
        <v>3362</v>
      </c>
      <c r="E552" s="812">
        <v>42652</v>
      </c>
      <c r="F552" s="813">
        <v>5</v>
      </c>
      <c r="G552" s="813">
        <v>2</v>
      </c>
      <c r="H552" s="811" t="s">
        <v>4002</v>
      </c>
    </row>
    <row r="553" spans="1:8" outlineLevel="2">
      <c r="A553" s="811">
        <v>18</v>
      </c>
      <c r="B553" s="811" t="s">
        <v>1562</v>
      </c>
      <c r="C553" s="811" t="s">
        <v>90</v>
      </c>
      <c r="D553" s="811" t="s">
        <v>3323</v>
      </c>
      <c r="E553" s="812">
        <v>42799</v>
      </c>
      <c r="F553" s="813">
        <v>4</v>
      </c>
      <c r="G553" s="813">
        <v>3</v>
      </c>
      <c r="H553" s="811" t="s">
        <v>4003</v>
      </c>
    </row>
    <row r="554" spans="1:8" outlineLevel="2">
      <c r="A554" s="811">
        <v>18</v>
      </c>
      <c r="B554" s="811" t="s">
        <v>1562</v>
      </c>
      <c r="C554" s="811" t="s">
        <v>90</v>
      </c>
      <c r="D554" s="811" t="s">
        <v>3357</v>
      </c>
      <c r="E554" s="812">
        <v>42876</v>
      </c>
      <c r="F554" s="813">
        <v>6</v>
      </c>
      <c r="G554" s="813">
        <v>1</v>
      </c>
      <c r="H554" s="811" t="s">
        <v>4001</v>
      </c>
    </row>
    <row r="555" spans="1:8" s="818" customFormat="1" outlineLevel="1">
      <c r="B555" s="811" t="s">
        <v>1562</v>
      </c>
      <c r="C555" s="815" t="s">
        <v>1123</v>
      </c>
      <c r="D555" s="819" t="s">
        <v>3834</v>
      </c>
      <c r="E555" s="820"/>
      <c r="F555" s="821">
        <f>SUBTOTAL(9,F551:F554)</f>
        <v>21</v>
      </c>
      <c r="G555" s="821"/>
    </row>
    <row r="556" spans="1:8" outlineLevel="2">
      <c r="A556" s="811">
        <v>18</v>
      </c>
      <c r="B556" s="811" t="s">
        <v>1562</v>
      </c>
      <c r="C556" s="811" t="s">
        <v>4004</v>
      </c>
      <c r="D556" s="811" t="s">
        <v>3357</v>
      </c>
      <c r="E556" s="812">
        <v>42876</v>
      </c>
      <c r="F556" s="813">
        <v>1</v>
      </c>
      <c r="G556" s="813">
        <v>6</v>
      </c>
      <c r="H556" s="811" t="s">
        <v>3999</v>
      </c>
    </row>
    <row r="557" spans="1:8" outlineLevel="1">
      <c r="B557" s="811" t="s">
        <v>1562</v>
      </c>
      <c r="C557" s="814" t="s">
        <v>4005</v>
      </c>
      <c r="F557" s="813">
        <f>SUBTOTAL(9,F556:F556)</f>
        <v>1</v>
      </c>
    </row>
    <row r="558" spans="1:8" outlineLevel="2">
      <c r="A558" s="811">
        <v>18</v>
      </c>
      <c r="B558" s="811" t="s">
        <v>1562</v>
      </c>
      <c r="C558" s="811" t="s">
        <v>4006</v>
      </c>
      <c r="D558" s="811" t="s">
        <v>3362</v>
      </c>
      <c r="E558" s="812">
        <v>42652</v>
      </c>
      <c r="F558" s="813">
        <v>1</v>
      </c>
      <c r="G558" s="813">
        <v>6</v>
      </c>
      <c r="H558" s="811" t="s">
        <v>3999</v>
      </c>
    </row>
    <row r="559" spans="1:8" outlineLevel="1">
      <c r="B559" s="811" t="s">
        <v>1562</v>
      </c>
      <c r="C559" s="814" t="s">
        <v>4007</v>
      </c>
      <c r="F559" s="813">
        <f>SUBTOTAL(9,F558:F558)</f>
        <v>1</v>
      </c>
    </row>
    <row r="560" spans="1:8" outlineLevel="2">
      <c r="A560" s="811">
        <v>18</v>
      </c>
      <c r="B560" s="811" t="s">
        <v>1562</v>
      </c>
      <c r="C560" s="811" t="s">
        <v>92</v>
      </c>
      <c r="D560" s="811" t="s">
        <v>3357</v>
      </c>
      <c r="E560" s="812">
        <v>42876</v>
      </c>
      <c r="F560" s="813">
        <v>5</v>
      </c>
      <c r="G560" s="813">
        <v>2</v>
      </c>
      <c r="H560" s="811" t="s">
        <v>4002</v>
      </c>
    </row>
    <row r="561" spans="1:8" outlineLevel="2">
      <c r="A561" s="811">
        <v>18</v>
      </c>
      <c r="B561" s="811" t="s">
        <v>1562</v>
      </c>
      <c r="C561" s="811" t="s">
        <v>92</v>
      </c>
      <c r="D561" s="811" t="s">
        <v>3357</v>
      </c>
      <c r="E561" s="812">
        <v>42876</v>
      </c>
      <c r="F561" s="813">
        <v>4</v>
      </c>
      <c r="G561" s="813">
        <v>3</v>
      </c>
      <c r="H561" s="811" t="s">
        <v>4003</v>
      </c>
    </row>
    <row r="562" spans="1:8" outlineLevel="1">
      <c r="B562" s="811" t="s">
        <v>1562</v>
      </c>
      <c r="C562" s="814" t="s">
        <v>1424</v>
      </c>
      <c r="F562" s="813">
        <f>SUBTOTAL(9,F560:F561)</f>
        <v>9</v>
      </c>
    </row>
    <row r="563" spans="1:8" outlineLevel="2">
      <c r="A563" s="811">
        <v>18</v>
      </c>
      <c r="B563" s="811" t="s">
        <v>1562</v>
      </c>
      <c r="C563" s="811" t="s">
        <v>127</v>
      </c>
      <c r="D563" s="811" t="s">
        <v>3323</v>
      </c>
      <c r="E563" s="812">
        <v>42799</v>
      </c>
      <c r="F563" s="813">
        <v>6</v>
      </c>
      <c r="G563" s="813">
        <v>1</v>
      </c>
      <c r="H563" s="811" t="s">
        <v>4001</v>
      </c>
    </row>
    <row r="564" spans="1:8" outlineLevel="2">
      <c r="A564" s="811">
        <v>18</v>
      </c>
      <c r="B564" s="811" t="s">
        <v>1562</v>
      </c>
      <c r="C564" s="811" t="s">
        <v>127</v>
      </c>
      <c r="D564" s="811" t="s">
        <v>3323</v>
      </c>
      <c r="E564" s="812">
        <v>42799</v>
      </c>
      <c r="F564" s="813">
        <v>5</v>
      </c>
      <c r="G564" s="813">
        <v>2</v>
      </c>
      <c r="H564" s="811" t="s">
        <v>4002</v>
      </c>
    </row>
    <row r="565" spans="1:8" outlineLevel="1">
      <c r="B565" s="811" t="s">
        <v>1562</v>
      </c>
      <c r="C565" s="814" t="s">
        <v>1435</v>
      </c>
      <c r="F565" s="813">
        <f>SUBTOTAL(9,F563:F564)</f>
        <v>11</v>
      </c>
    </row>
    <row r="566" spans="1:8" outlineLevel="2">
      <c r="A566" s="811">
        <v>18</v>
      </c>
      <c r="B566" s="811" t="s">
        <v>1562</v>
      </c>
      <c r="C566" s="811" t="s">
        <v>137</v>
      </c>
      <c r="D566" s="811" t="s">
        <v>3362</v>
      </c>
      <c r="E566" s="812">
        <v>42652</v>
      </c>
      <c r="F566" s="813">
        <v>4</v>
      </c>
      <c r="G566" s="813">
        <v>3</v>
      </c>
      <c r="H566" s="811" t="s">
        <v>4003</v>
      </c>
    </row>
    <row r="567" spans="1:8" outlineLevel="1">
      <c r="B567" s="811" t="s">
        <v>1562</v>
      </c>
      <c r="C567" s="814" t="s">
        <v>1469</v>
      </c>
      <c r="F567" s="813">
        <f>SUBTOTAL(9,F566:F566)</f>
        <v>4</v>
      </c>
    </row>
    <row r="568" spans="1:8" outlineLevel="2">
      <c r="A568" s="811">
        <v>18</v>
      </c>
      <c r="B568" s="811" t="s">
        <v>1562</v>
      </c>
      <c r="C568" s="811" t="s">
        <v>116</v>
      </c>
      <c r="D568" s="811" t="s">
        <v>3362</v>
      </c>
      <c r="E568" s="812">
        <v>42652</v>
      </c>
      <c r="F568" s="813">
        <v>2</v>
      </c>
      <c r="G568" s="813">
        <v>5</v>
      </c>
      <c r="H568" s="811" t="s">
        <v>3997</v>
      </c>
    </row>
    <row r="569" spans="1:8" outlineLevel="1">
      <c r="B569" s="811" t="s">
        <v>1562</v>
      </c>
      <c r="C569" s="814" t="s">
        <v>1484</v>
      </c>
      <c r="F569" s="813">
        <f>SUBTOTAL(9,F568:F568)</f>
        <v>2</v>
      </c>
    </row>
    <row r="570" spans="1:8" outlineLevel="2">
      <c r="A570" s="811">
        <v>19</v>
      </c>
      <c r="B570" s="811" t="s">
        <v>1563</v>
      </c>
      <c r="C570" s="811" t="s">
        <v>107</v>
      </c>
      <c r="D570" s="811" t="s">
        <v>3323</v>
      </c>
      <c r="E570" s="812">
        <v>42799</v>
      </c>
      <c r="F570" s="813">
        <v>6</v>
      </c>
      <c r="G570" s="813">
        <v>1</v>
      </c>
      <c r="H570" s="811" t="s">
        <v>4008</v>
      </c>
    </row>
    <row r="571" spans="1:8" outlineLevel="2">
      <c r="A571" s="811">
        <v>19</v>
      </c>
      <c r="B571" s="811" t="s">
        <v>1563</v>
      </c>
      <c r="C571" s="811" t="s">
        <v>107</v>
      </c>
      <c r="D571" s="811" t="s">
        <v>3323</v>
      </c>
      <c r="E571" s="812">
        <v>42799</v>
      </c>
      <c r="F571" s="813">
        <v>5</v>
      </c>
      <c r="G571" s="813">
        <v>2</v>
      </c>
      <c r="H571" s="811" t="s">
        <v>4009</v>
      </c>
    </row>
    <row r="572" spans="1:8" outlineLevel="2">
      <c r="A572" s="811">
        <v>19</v>
      </c>
      <c r="B572" s="811" t="s">
        <v>1563</v>
      </c>
      <c r="C572" s="811" t="s">
        <v>107</v>
      </c>
      <c r="D572" s="811" t="s">
        <v>3323</v>
      </c>
      <c r="E572" s="812">
        <v>42799</v>
      </c>
      <c r="F572" s="813">
        <v>4</v>
      </c>
      <c r="G572" s="813">
        <v>3</v>
      </c>
      <c r="H572" s="811" t="s">
        <v>4010</v>
      </c>
    </row>
    <row r="573" spans="1:8" outlineLevel="2">
      <c r="A573" s="811">
        <v>19</v>
      </c>
      <c r="B573" s="811" t="s">
        <v>1563</v>
      </c>
      <c r="C573" s="811" t="s">
        <v>107</v>
      </c>
      <c r="D573" s="811" t="s">
        <v>3357</v>
      </c>
      <c r="E573" s="812">
        <v>42876</v>
      </c>
      <c r="F573" s="813">
        <v>6</v>
      </c>
      <c r="G573" s="813">
        <v>1</v>
      </c>
      <c r="H573" s="811" t="s">
        <v>4008</v>
      </c>
    </row>
    <row r="574" spans="1:8" outlineLevel="2">
      <c r="A574" s="811">
        <v>19</v>
      </c>
      <c r="B574" s="811" t="s">
        <v>1563</v>
      </c>
      <c r="C574" s="811" t="s">
        <v>107</v>
      </c>
      <c r="D574" s="811" t="s">
        <v>1663</v>
      </c>
      <c r="E574" s="812">
        <v>42883</v>
      </c>
      <c r="F574" s="813">
        <v>2</v>
      </c>
      <c r="G574" s="813">
        <v>5</v>
      </c>
      <c r="H574" s="811" t="s">
        <v>4011</v>
      </c>
    </row>
    <row r="575" spans="1:8" s="818" customFormat="1" outlineLevel="1">
      <c r="B575" s="811" t="s">
        <v>1563</v>
      </c>
      <c r="C575" s="815" t="s">
        <v>3831</v>
      </c>
      <c r="D575" s="819" t="s">
        <v>3834</v>
      </c>
      <c r="E575" s="820"/>
      <c r="F575" s="821">
        <f>SUBTOTAL(9,F570:F574)</f>
        <v>23</v>
      </c>
      <c r="G575" s="821"/>
    </row>
    <row r="576" spans="1:8" outlineLevel="2">
      <c r="A576" s="811">
        <v>19</v>
      </c>
      <c r="B576" s="811" t="s">
        <v>1563</v>
      </c>
      <c r="C576" s="811" t="s">
        <v>178</v>
      </c>
      <c r="D576" s="811" t="s">
        <v>3323</v>
      </c>
      <c r="E576" s="812">
        <v>42799</v>
      </c>
      <c r="F576" s="813">
        <v>3</v>
      </c>
      <c r="G576" s="813">
        <v>4</v>
      </c>
      <c r="H576" s="811" t="s">
        <v>4012</v>
      </c>
    </row>
    <row r="577" spans="1:8" outlineLevel="1">
      <c r="B577" s="811" t="s">
        <v>1563</v>
      </c>
      <c r="C577" s="814" t="s">
        <v>584</v>
      </c>
      <c r="F577" s="813">
        <f>SUBTOTAL(9,F576:F576)</f>
        <v>3</v>
      </c>
    </row>
    <row r="578" spans="1:8" outlineLevel="2">
      <c r="A578" s="811">
        <v>19</v>
      </c>
      <c r="B578" s="811" t="s">
        <v>1563</v>
      </c>
      <c r="C578" s="811" t="s">
        <v>166</v>
      </c>
      <c r="D578" s="811" t="s">
        <v>3362</v>
      </c>
      <c r="E578" s="812">
        <v>42652</v>
      </c>
      <c r="F578" s="813">
        <v>3</v>
      </c>
      <c r="G578" s="813">
        <v>4</v>
      </c>
      <c r="H578" s="811" t="s">
        <v>4012</v>
      </c>
    </row>
    <row r="579" spans="1:8" outlineLevel="2">
      <c r="A579" s="811">
        <v>19</v>
      </c>
      <c r="B579" s="811" t="s">
        <v>1563</v>
      </c>
      <c r="C579" s="811" t="s">
        <v>166</v>
      </c>
      <c r="D579" s="811" t="s">
        <v>3362</v>
      </c>
      <c r="E579" s="812">
        <v>42652</v>
      </c>
      <c r="F579" s="813">
        <v>2</v>
      </c>
      <c r="G579" s="813">
        <v>5</v>
      </c>
      <c r="H579" s="811" t="s">
        <v>4013</v>
      </c>
    </row>
    <row r="580" spans="1:8" outlineLevel="2">
      <c r="A580" s="811">
        <v>19</v>
      </c>
      <c r="B580" s="811" t="s">
        <v>1563</v>
      </c>
      <c r="C580" s="811" t="s">
        <v>166</v>
      </c>
      <c r="D580" s="811" t="s">
        <v>3323</v>
      </c>
      <c r="E580" s="812">
        <v>42799</v>
      </c>
      <c r="F580" s="813">
        <v>1</v>
      </c>
      <c r="G580" s="813">
        <v>6</v>
      </c>
      <c r="H580" s="811" t="s">
        <v>4014</v>
      </c>
    </row>
    <row r="581" spans="1:8" outlineLevel="1">
      <c r="B581" s="811" t="s">
        <v>1563</v>
      </c>
      <c r="C581" s="814" t="s">
        <v>595</v>
      </c>
      <c r="F581" s="813">
        <f>SUBTOTAL(9,F578:F580)</f>
        <v>6</v>
      </c>
    </row>
    <row r="582" spans="1:8" outlineLevel="2">
      <c r="A582" s="811">
        <v>19</v>
      </c>
      <c r="B582" s="811" t="s">
        <v>1563</v>
      </c>
      <c r="C582" s="811" t="s">
        <v>1527</v>
      </c>
      <c r="D582" s="811" t="s">
        <v>3362</v>
      </c>
      <c r="E582" s="812">
        <v>42652</v>
      </c>
      <c r="F582" s="813">
        <v>6</v>
      </c>
      <c r="G582" s="813">
        <v>1</v>
      </c>
      <c r="H582" s="811" t="s">
        <v>4008</v>
      </c>
    </row>
    <row r="583" spans="1:8" outlineLevel="1">
      <c r="B583" s="811" t="s">
        <v>1563</v>
      </c>
      <c r="C583" s="814" t="s">
        <v>2034</v>
      </c>
      <c r="F583" s="813">
        <f>SUBTOTAL(9,F582:F582)</f>
        <v>6</v>
      </c>
    </row>
    <row r="584" spans="1:8" outlineLevel="2">
      <c r="A584" s="811">
        <v>19</v>
      </c>
      <c r="B584" s="811" t="s">
        <v>1563</v>
      </c>
      <c r="C584" s="811" t="s">
        <v>146</v>
      </c>
      <c r="D584" s="811" t="s">
        <v>3357</v>
      </c>
      <c r="E584" s="812">
        <v>42876</v>
      </c>
      <c r="F584" s="813">
        <v>3</v>
      </c>
      <c r="G584" s="813">
        <v>4</v>
      </c>
      <c r="H584" s="811" t="s">
        <v>4012</v>
      </c>
    </row>
    <row r="585" spans="1:8" outlineLevel="1">
      <c r="B585" s="811" t="s">
        <v>1563</v>
      </c>
      <c r="C585" s="814" t="s">
        <v>776</v>
      </c>
      <c r="F585" s="813">
        <f>SUBTOTAL(9,F584:F584)</f>
        <v>3</v>
      </c>
    </row>
    <row r="586" spans="1:8" outlineLevel="2">
      <c r="A586" s="811">
        <v>19</v>
      </c>
      <c r="B586" s="811" t="s">
        <v>1563</v>
      </c>
      <c r="C586" s="811" t="s">
        <v>3871</v>
      </c>
      <c r="D586" s="811" t="s">
        <v>3362</v>
      </c>
      <c r="E586" s="812">
        <v>42652</v>
      </c>
      <c r="F586" s="813">
        <v>5</v>
      </c>
      <c r="G586" s="813">
        <v>2</v>
      </c>
      <c r="H586" s="811" t="s">
        <v>4009</v>
      </c>
    </row>
    <row r="587" spans="1:8" outlineLevel="1">
      <c r="B587" s="811" t="s">
        <v>1563</v>
      </c>
      <c r="C587" s="814" t="s">
        <v>3872</v>
      </c>
      <c r="F587" s="813">
        <f>SUBTOTAL(9,F586:F586)</f>
        <v>5</v>
      </c>
    </row>
    <row r="588" spans="1:8" outlineLevel="2">
      <c r="A588" s="811">
        <v>19</v>
      </c>
      <c r="B588" s="811" t="s">
        <v>1563</v>
      </c>
      <c r="C588" s="811" t="s">
        <v>115</v>
      </c>
      <c r="D588" s="811" t="s">
        <v>3357</v>
      </c>
      <c r="E588" s="812">
        <v>42876</v>
      </c>
      <c r="F588" s="813">
        <v>1</v>
      </c>
      <c r="G588" s="813">
        <v>6</v>
      </c>
      <c r="H588" s="811" t="s">
        <v>4014</v>
      </c>
    </row>
    <row r="589" spans="1:8" outlineLevel="1">
      <c r="B589" s="811" t="s">
        <v>1563</v>
      </c>
      <c r="C589" s="814" t="s">
        <v>920</v>
      </c>
      <c r="F589" s="813">
        <f>SUBTOTAL(9,F588:F588)</f>
        <v>1</v>
      </c>
    </row>
    <row r="590" spans="1:8" outlineLevel="2">
      <c r="A590" s="811">
        <v>19</v>
      </c>
      <c r="B590" s="811" t="s">
        <v>1563</v>
      </c>
      <c r="C590" s="811" t="s">
        <v>180</v>
      </c>
      <c r="D590" s="811" t="s">
        <v>3357</v>
      </c>
      <c r="E590" s="812">
        <v>42876</v>
      </c>
      <c r="F590" s="813">
        <v>2</v>
      </c>
      <c r="G590" s="813">
        <v>5</v>
      </c>
      <c r="H590" s="811" t="s">
        <v>4013</v>
      </c>
    </row>
    <row r="591" spans="1:8" outlineLevel="1">
      <c r="B591" s="811" t="s">
        <v>1563</v>
      </c>
      <c r="C591" s="814" t="s">
        <v>1018</v>
      </c>
      <c r="F591" s="813">
        <f>SUBTOTAL(9,F590:F590)</f>
        <v>2</v>
      </c>
    </row>
    <row r="592" spans="1:8" outlineLevel="2">
      <c r="A592" s="811">
        <v>19</v>
      </c>
      <c r="B592" s="811" t="s">
        <v>1563</v>
      </c>
      <c r="C592" s="811" t="s">
        <v>1345</v>
      </c>
      <c r="D592" s="811" t="s">
        <v>3357</v>
      </c>
      <c r="E592" s="812">
        <v>42876</v>
      </c>
      <c r="F592" s="813">
        <v>4</v>
      </c>
      <c r="G592" s="813">
        <v>3</v>
      </c>
      <c r="H592" s="811" t="s">
        <v>4010</v>
      </c>
    </row>
    <row r="593" spans="1:8" outlineLevel="1">
      <c r="B593" s="811" t="s">
        <v>1563</v>
      </c>
      <c r="C593" s="814" t="s">
        <v>3922</v>
      </c>
      <c r="F593" s="813">
        <f>SUBTOTAL(9,F592:F592)</f>
        <v>4</v>
      </c>
    </row>
    <row r="594" spans="1:8" outlineLevel="2">
      <c r="A594" s="811">
        <v>19</v>
      </c>
      <c r="B594" s="811" t="s">
        <v>1563</v>
      </c>
      <c r="C594" s="811" t="s">
        <v>170</v>
      </c>
      <c r="D594" s="811" t="s">
        <v>3323</v>
      </c>
      <c r="E594" s="812">
        <v>42799</v>
      </c>
      <c r="F594" s="813">
        <v>2</v>
      </c>
      <c r="G594" s="813">
        <v>5</v>
      </c>
      <c r="H594" s="811" t="s">
        <v>4013</v>
      </c>
    </row>
    <row r="595" spans="1:8" outlineLevel="1">
      <c r="B595" s="811" t="s">
        <v>1563</v>
      </c>
      <c r="C595" s="814" t="s">
        <v>1355</v>
      </c>
      <c r="F595" s="813">
        <f>SUBTOTAL(9,F594:F594)</f>
        <v>2</v>
      </c>
    </row>
    <row r="596" spans="1:8" outlineLevel="2">
      <c r="A596" s="811">
        <v>19</v>
      </c>
      <c r="B596" s="811" t="s">
        <v>1563</v>
      </c>
      <c r="C596" s="811" t="s">
        <v>1638</v>
      </c>
      <c r="D596" s="811" t="s">
        <v>3362</v>
      </c>
      <c r="E596" s="812">
        <v>42652</v>
      </c>
      <c r="F596" s="813">
        <v>4</v>
      </c>
      <c r="G596" s="813">
        <v>3</v>
      </c>
      <c r="H596" s="811" t="s">
        <v>4010</v>
      </c>
    </row>
    <row r="597" spans="1:8" outlineLevel="2">
      <c r="A597" s="811">
        <v>19</v>
      </c>
      <c r="B597" s="811" t="s">
        <v>1563</v>
      </c>
      <c r="C597" s="811" t="s">
        <v>1638</v>
      </c>
      <c r="D597" s="811" t="s">
        <v>3362</v>
      </c>
      <c r="E597" s="812">
        <v>42652</v>
      </c>
      <c r="F597" s="813">
        <v>1</v>
      </c>
      <c r="G597" s="813">
        <v>6</v>
      </c>
      <c r="H597" s="811" t="s">
        <v>4014</v>
      </c>
    </row>
    <row r="598" spans="1:8" outlineLevel="1">
      <c r="B598" s="811" t="s">
        <v>1563</v>
      </c>
      <c r="C598" s="814" t="s">
        <v>2527</v>
      </c>
      <c r="F598" s="813">
        <f>SUBTOTAL(9,F596:F597)</f>
        <v>5</v>
      </c>
    </row>
    <row r="599" spans="1:8" outlineLevel="2">
      <c r="A599" s="811">
        <v>19</v>
      </c>
      <c r="B599" s="811" t="s">
        <v>1563</v>
      </c>
      <c r="C599" s="811" t="s">
        <v>1600</v>
      </c>
      <c r="D599" s="811" t="s">
        <v>3357</v>
      </c>
      <c r="E599" s="812">
        <v>42876</v>
      </c>
      <c r="F599" s="813">
        <v>5</v>
      </c>
      <c r="G599" s="813">
        <v>2</v>
      </c>
      <c r="H599" s="811" t="s">
        <v>4009</v>
      </c>
    </row>
    <row r="600" spans="1:8" outlineLevel="1">
      <c r="B600" s="811" t="s">
        <v>1563</v>
      </c>
      <c r="C600" s="814" t="s">
        <v>2643</v>
      </c>
      <c r="F600" s="813">
        <f>SUBTOTAL(9,F599:F599)</f>
        <v>5</v>
      </c>
    </row>
    <row r="601" spans="1:8" outlineLevel="2">
      <c r="A601" s="811">
        <v>20</v>
      </c>
      <c r="B601" s="811" t="s">
        <v>1564</v>
      </c>
      <c r="C601" s="811" t="s">
        <v>110</v>
      </c>
      <c r="D601" s="811" t="s">
        <v>3362</v>
      </c>
      <c r="E601" s="812">
        <v>42652</v>
      </c>
      <c r="F601" s="813">
        <v>3</v>
      </c>
      <c r="G601" s="813">
        <v>4</v>
      </c>
      <c r="H601" s="811" t="s">
        <v>4015</v>
      </c>
    </row>
    <row r="602" spans="1:8" outlineLevel="2">
      <c r="A602" s="811">
        <v>20</v>
      </c>
      <c r="B602" s="811" t="s">
        <v>1564</v>
      </c>
      <c r="C602" s="811" t="s">
        <v>110</v>
      </c>
      <c r="D602" s="811" t="s">
        <v>3362</v>
      </c>
      <c r="E602" s="812">
        <v>42652</v>
      </c>
      <c r="F602" s="813">
        <v>2</v>
      </c>
      <c r="G602" s="813">
        <v>5</v>
      </c>
      <c r="H602" s="811" t="s">
        <v>4016</v>
      </c>
    </row>
    <row r="603" spans="1:8" outlineLevel="1">
      <c r="B603" s="811" t="s">
        <v>1564</v>
      </c>
      <c r="C603" s="814" t="s">
        <v>385</v>
      </c>
      <c r="F603" s="813">
        <f>SUBTOTAL(9,F601:F602)</f>
        <v>5</v>
      </c>
    </row>
    <row r="604" spans="1:8" outlineLevel="2">
      <c r="A604" s="811">
        <v>20</v>
      </c>
      <c r="B604" s="811" t="s">
        <v>1564</v>
      </c>
      <c r="C604" s="811" t="s">
        <v>209</v>
      </c>
      <c r="D604" s="811" t="s">
        <v>3323</v>
      </c>
      <c r="E604" s="812">
        <v>42799</v>
      </c>
      <c r="F604" s="813">
        <v>3</v>
      </c>
      <c r="G604" s="813">
        <v>4</v>
      </c>
      <c r="H604" s="811" t="s">
        <v>4015</v>
      </c>
    </row>
    <row r="605" spans="1:8" outlineLevel="2">
      <c r="A605" s="811">
        <v>20</v>
      </c>
      <c r="B605" s="811" t="s">
        <v>1564</v>
      </c>
      <c r="C605" s="811" t="s">
        <v>209</v>
      </c>
      <c r="D605" s="811" t="s">
        <v>3323</v>
      </c>
      <c r="E605" s="812">
        <v>42799</v>
      </c>
      <c r="F605" s="813">
        <v>2</v>
      </c>
      <c r="G605" s="813">
        <v>5</v>
      </c>
      <c r="H605" s="811" t="s">
        <v>4016</v>
      </c>
    </row>
    <row r="606" spans="1:8" outlineLevel="2">
      <c r="A606" s="811">
        <v>20</v>
      </c>
      <c r="B606" s="811" t="s">
        <v>1564</v>
      </c>
      <c r="C606" s="811" t="s">
        <v>209</v>
      </c>
      <c r="D606" s="811" t="s">
        <v>3357</v>
      </c>
      <c r="E606" s="812">
        <v>42876</v>
      </c>
      <c r="F606" s="813">
        <v>6</v>
      </c>
      <c r="G606" s="813">
        <v>1</v>
      </c>
      <c r="H606" s="811" t="s">
        <v>4017</v>
      </c>
    </row>
    <row r="607" spans="1:8" outlineLevel="1">
      <c r="B607" s="811" t="s">
        <v>1564</v>
      </c>
      <c r="C607" s="814" t="s">
        <v>450</v>
      </c>
      <c r="F607" s="813">
        <f>SUBTOTAL(9,F604:F606)</f>
        <v>11</v>
      </c>
    </row>
    <row r="608" spans="1:8" outlineLevel="2">
      <c r="A608" s="811">
        <v>20</v>
      </c>
      <c r="B608" s="811" t="s">
        <v>1564</v>
      </c>
      <c r="C608" s="811" t="s">
        <v>4018</v>
      </c>
      <c r="D608" s="811" t="s">
        <v>3323</v>
      </c>
      <c r="E608" s="812">
        <v>42799</v>
      </c>
      <c r="F608" s="813">
        <v>1</v>
      </c>
      <c r="G608" s="813">
        <v>6</v>
      </c>
      <c r="H608" s="811" t="s">
        <v>4019</v>
      </c>
    </row>
    <row r="609" spans="1:8" outlineLevel="1">
      <c r="B609" s="811" t="s">
        <v>1564</v>
      </c>
      <c r="C609" s="814" t="s">
        <v>4020</v>
      </c>
      <c r="F609" s="813">
        <f>SUBTOTAL(9,F608:F608)</f>
        <v>1</v>
      </c>
    </row>
    <row r="610" spans="1:8" outlineLevel="2">
      <c r="A610" s="811">
        <v>20</v>
      </c>
      <c r="B610" s="811" t="s">
        <v>1564</v>
      </c>
      <c r="C610" s="811" t="s">
        <v>179</v>
      </c>
      <c r="D610" s="811" t="s">
        <v>3323</v>
      </c>
      <c r="E610" s="812">
        <v>42799</v>
      </c>
      <c r="F610" s="813">
        <v>6</v>
      </c>
      <c r="G610" s="813">
        <v>1</v>
      </c>
      <c r="H610" s="811" t="s">
        <v>4017</v>
      </c>
    </row>
    <row r="611" spans="1:8" outlineLevel="1">
      <c r="B611" s="811" t="s">
        <v>1564</v>
      </c>
      <c r="C611" s="814" t="s">
        <v>518</v>
      </c>
      <c r="F611" s="813">
        <f>SUBTOTAL(9,F610:F610)</f>
        <v>6</v>
      </c>
    </row>
    <row r="612" spans="1:8" outlineLevel="2">
      <c r="A612" s="811">
        <v>20</v>
      </c>
      <c r="B612" s="811" t="s">
        <v>1564</v>
      </c>
      <c r="C612" s="811" t="s">
        <v>1527</v>
      </c>
      <c r="D612" s="811" t="s">
        <v>3362</v>
      </c>
      <c r="E612" s="812">
        <v>42652</v>
      </c>
      <c r="F612" s="813">
        <v>4</v>
      </c>
      <c r="G612" s="813">
        <v>3</v>
      </c>
      <c r="H612" s="811" t="s">
        <v>4021</v>
      </c>
    </row>
    <row r="613" spans="1:8" outlineLevel="1">
      <c r="B613" s="811" t="s">
        <v>1564</v>
      </c>
      <c r="C613" s="814" t="s">
        <v>2034</v>
      </c>
      <c r="F613" s="813">
        <f>SUBTOTAL(9,F612:F612)</f>
        <v>4</v>
      </c>
    </row>
    <row r="614" spans="1:8" outlineLevel="2">
      <c r="A614" s="811">
        <v>20</v>
      </c>
      <c r="B614" s="811" t="s">
        <v>1564</v>
      </c>
      <c r="C614" s="811" t="s">
        <v>90</v>
      </c>
      <c r="D614" s="811" t="s">
        <v>3362</v>
      </c>
      <c r="E614" s="812">
        <v>42652</v>
      </c>
      <c r="F614" s="813">
        <v>6</v>
      </c>
      <c r="G614" s="813">
        <v>1</v>
      </c>
      <c r="H614" s="811" t="s">
        <v>4017</v>
      </c>
    </row>
    <row r="615" spans="1:8" outlineLevel="2">
      <c r="A615" s="811">
        <v>20</v>
      </c>
      <c r="B615" s="811" t="s">
        <v>1564</v>
      </c>
      <c r="C615" s="811" t="s">
        <v>90</v>
      </c>
      <c r="D615" s="811" t="s">
        <v>3362</v>
      </c>
      <c r="E615" s="812">
        <v>42652</v>
      </c>
      <c r="F615" s="813">
        <v>5</v>
      </c>
      <c r="G615" s="813">
        <v>2</v>
      </c>
      <c r="H615" s="811" t="s">
        <v>4022</v>
      </c>
    </row>
    <row r="616" spans="1:8" outlineLevel="2">
      <c r="A616" s="811">
        <v>20</v>
      </c>
      <c r="B616" s="811" t="s">
        <v>1564</v>
      </c>
      <c r="C616" s="811" t="s">
        <v>90</v>
      </c>
      <c r="D616" s="811" t="s">
        <v>3362</v>
      </c>
      <c r="E616" s="812">
        <v>42652</v>
      </c>
      <c r="F616" s="813">
        <v>1</v>
      </c>
      <c r="G616" s="813">
        <v>6</v>
      </c>
      <c r="H616" s="811" t="s">
        <v>4019</v>
      </c>
    </row>
    <row r="617" spans="1:8" outlineLevel="1">
      <c r="B617" s="811" t="s">
        <v>1564</v>
      </c>
      <c r="C617" s="814" t="s">
        <v>1123</v>
      </c>
      <c r="F617" s="813">
        <f>SUBTOTAL(9,F614:F616)</f>
        <v>12</v>
      </c>
    </row>
    <row r="618" spans="1:8" outlineLevel="2">
      <c r="A618" s="811">
        <v>20</v>
      </c>
      <c r="B618" s="811" t="s">
        <v>1564</v>
      </c>
      <c r="C618" s="811" t="s">
        <v>92</v>
      </c>
      <c r="D618" s="811" t="s">
        <v>3323</v>
      </c>
      <c r="E618" s="812">
        <v>42799</v>
      </c>
      <c r="F618" s="813">
        <v>5</v>
      </c>
      <c r="G618" s="813">
        <v>2</v>
      </c>
      <c r="H618" s="811" t="s">
        <v>4022</v>
      </c>
    </row>
    <row r="619" spans="1:8" outlineLevel="2">
      <c r="A619" s="811">
        <v>20</v>
      </c>
      <c r="B619" s="811" t="s">
        <v>1564</v>
      </c>
      <c r="C619" s="811" t="s">
        <v>92</v>
      </c>
      <c r="D619" s="811" t="s">
        <v>3323</v>
      </c>
      <c r="E619" s="812">
        <v>42799</v>
      </c>
      <c r="F619" s="813">
        <v>4</v>
      </c>
      <c r="G619" s="813">
        <v>3</v>
      </c>
      <c r="H619" s="811" t="s">
        <v>4021</v>
      </c>
    </row>
    <row r="620" spans="1:8" outlineLevel="2">
      <c r="A620" s="811">
        <v>20</v>
      </c>
      <c r="B620" s="811" t="s">
        <v>1564</v>
      </c>
      <c r="C620" s="811" t="s">
        <v>92</v>
      </c>
      <c r="D620" s="811" t="s">
        <v>3357</v>
      </c>
      <c r="E620" s="812">
        <v>42876</v>
      </c>
      <c r="F620" s="813">
        <v>4</v>
      </c>
      <c r="G620" s="813">
        <v>3</v>
      </c>
      <c r="H620" s="811" t="s">
        <v>4021</v>
      </c>
    </row>
    <row r="621" spans="1:8" outlineLevel="2">
      <c r="A621" s="811">
        <v>20</v>
      </c>
      <c r="B621" s="811" t="s">
        <v>1564</v>
      </c>
      <c r="C621" s="811" t="s">
        <v>92</v>
      </c>
      <c r="D621" s="811" t="s">
        <v>3357</v>
      </c>
      <c r="E621" s="812">
        <v>42876</v>
      </c>
      <c r="F621" s="813">
        <v>1</v>
      </c>
      <c r="G621" s="813">
        <v>6</v>
      </c>
      <c r="H621" s="811" t="s">
        <v>4019</v>
      </c>
    </row>
    <row r="622" spans="1:8" outlineLevel="2">
      <c r="A622" s="811">
        <v>20</v>
      </c>
      <c r="B622" s="811" t="s">
        <v>1564</v>
      </c>
      <c r="C622" s="811" t="s">
        <v>92</v>
      </c>
      <c r="D622" s="811" t="s">
        <v>1663</v>
      </c>
      <c r="E622" s="812">
        <v>42883</v>
      </c>
      <c r="F622" s="813">
        <v>2</v>
      </c>
      <c r="G622" s="813">
        <v>5</v>
      </c>
      <c r="H622" s="811" t="s">
        <v>4023</v>
      </c>
    </row>
    <row r="623" spans="1:8" s="818" customFormat="1" outlineLevel="1">
      <c r="B623" s="811" t="s">
        <v>1564</v>
      </c>
      <c r="C623" s="815" t="s">
        <v>1424</v>
      </c>
      <c r="D623" s="819" t="s">
        <v>3834</v>
      </c>
      <c r="E623" s="820"/>
      <c r="F623" s="821">
        <f>SUBTOTAL(9,F618:F622)</f>
        <v>16</v>
      </c>
      <c r="G623" s="821"/>
    </row>
    <row r="624" spans="1:8" outlineLevel="2">
      <c r="A624" s="811">
        <v>20</v>
      </c>
      <c r="B624" s="811" t="s">
        <v>1564</v>
      </c>
      <c r="C624" s="811" t="s">
        <v>116</v>
      </c>
      <c r="D624" s="811" t="s">
        <v>3357</v>
      </c>
      <c r="E624" s="812">
        <v>42876</v>
      </c>
      <c r="F624" s="813">
        <v>5</v>
      </c>
      <c r="G624" s="813">
        <v>2</v>
      </c>
      <c r="H624" s="811" t="s">
        <v>4022</v>
      </c>
    </row>
    <row r="625" spans="1:8" outlineLevel="2">
      <c r="A625" s="811">
        <v>20</v>
      </c>
      <c r="B625" s="811" t="s">
        <v>1564</v>
      </c>
      <c r="C625" s="811" t="s">
        <v>116</v>
      </c>
      <c r="D625" s="811" t="s">
        <v>1663</v>
      </c>
      <c r="E625" s="812">
        <v>42883</v>
      </c>
      <c r="F625" s="813">
        <v>6</v>
      </c>
      <c r="G625" s="813">
        <v>1</v>
      </c>
      <c r="H625" s="811" t="s">
        <v>4024</v>
      </c>
    </row>
    <row r="626" spans="1:8" outlineLevel="1">
      <c r="B626" s="811" t="s">
        <v>1564</v>
      </c>
      <c r="C626" s="814" t="s">
        <v>1484</v>
      </c>
      <c r="F626" s="813">
        <f>SUBTOTAL(9,F624:F625)</f>
        <v>11</v>
      </c>
    </row>
    <row r="627" spans="1:8" outlineLevel="2">
      <c r="A627" s="811">
        <v>20</v>
      </c>
      <c r="B627" s="811" t="s">
        <v>1564</v>
      </c>
      <c r="C627" s="811" t="s">
        <v>87</v>
      </c>
      <c r="D627" s="811" t="s">
        <v>3357</v>
      </c>
      <c r="E627" s="812">
        <v>42876</v>
      </c>
      <c r="F627" s="813">
        <v>3</v>
      </c>
      <c r="G627" s="813">
        <v>4</v>
      </c>
      <c r="H627" s="811" t="s">
        <v>4015</v>
      </c>
    </row>
    <row r="628" spans="1:8" outlineLevel="2">
      <c r="A628" s="811">
        <v>20</v>
      </c>
      <c r="B628" s="811" t="s">
        <v>1564</v>
      </c>
      <c r="C628" s="811" t="s">
        <v>87</v>
      </c>
      <c r="D628" s="811" t="s">
        <v>3357</v>
      </c>
      <c r="E628" s="812">
        <v>42876</v>
      </c>
      <c r="F628" s="813">
        <v>2</v>
      </c>
      <c r="G628" s="813">
        <v>5</v>
      </c>
      <c r="H628" s="811" t="s">
        <v>4016</v>
      </c>
    </row>
    <row r="629" spans="1:8" outlineLevel="1">
      <c r="B629" s="811" t="s">
        <v>1564</v>
      </c>
      <c r="C629" s="814" t="s">
        <v>1499</v>
      </c>
      <c r="F629" s="813">
        <f>SUBTOTAL(9,F627:F628)</f>
        <v>5</v>
      </c>
    </row>
    <row r="630" spans="1:8" outlineLevel="2">
      <c r="A630" s="811">
        <v>21</v>
      </c>
      <c r="B630" s="811" t="s">
        <v>1565</v>
      </c>
      <c r="C630" s="811" t="s">
        <v>124</v>
      </c>
      <c r="D630" s="811" t="s">
        <v>3357</v>
      </c>
      <c r="E630" s="812">
        <v>42876</v>
      </c>
      <c r="F630" s="813">
        <v>2</v>
      </c>
      <c r="G630" s="813">
        <v>5</v>
      </c>
      <c r="H630" s="811" t="s">
        <v>4025</v>
      </c>
    </row>
    <row r="631" spans="1:8" outlineLevel="1">
      <c r="B631" s="811" t="s">
        <v>1565</v>
      </c>
      <c r="C631" s="814" t="s">
        <v>3838</v>
      </c>
      <c r="F631" s="813">
        <f>SUBTOTAL(9,F630:F630)</f>
        <v>2</v>
      </c>
    </row>
    <row r="632" spans="1:8" outlineLevel="2">
      <c r="A632" s="811">
        <v>21</v>
      </c>
      <c r="B632" s="811" t="s">
        <v>1565</v>
      </c>
      <c r="C632" s="811" t="s">
        <v>110</v>
      </c>
      <c r="D632" s="811" t="s">
        <v>3362</v>
      </c>
      <c r="E632" s="812">
        <v>42652</v>
      </c>
      <c r="F632" s="813">
        <v>5</v>
      </c>
      <c r="G632" s="813">
        <v>2</v>
      </c>
      <c r="H632" s="811" t="s">
        <v>4026</v>
      </c>
    </row>
    <row r="633" spans="1:8" outlineLevel="2">
      <c r="A633" s="811">
        <v>21</v>
      </c>
      <c r="B633" s="811" t="s">
        <v>1565</v>
      </c>
      <c r="C633" s="811" t="s">
        <v>110</v>
      </c>
      <c r="D633" s="811" t="s">
        <v>3362</v>
      </c>
      <c r="E633" s="812">
        <v>42652</v>
      </c>
      <c r="F633" s="813">
        <v>3</v>
      </c>
      <c r="G633" s="813">
        <v>4</v>
      </c>
      <c r="H633" s="811" t="s">
        <v>4027</v>
      </c>
    </row>
    <row r="634" spans="1:8" outlineLevel="2">
      <c r="A634" s="811">
        <v>21</v>
      </c>
      <c r="B634" s="811" t="s">
        <v>1565</v>
      </c>
      <c r="C634" s="811" t="s">
        <v>110</v>
      </c>
      <c r="D634" s="811" t="s">
        <v>3357</v>
      </c>
      <c r="E634" s="812">
        <v>42876</v>
      </c>
      <c r="F634" s="813">
        <v>1</v>
      </c>
      <c r="G634" s="813">
        <v>6</v>
      </c>
      <c r="H634" s="811" t="s">
        <v>4028</v>
      </c>
    </row>
    <row r="635" spans="1:8" s="818" customFormat="1" outlineLevel="1">
      <c r="B635" s="811" t="s">
        <v>1565</v>
      </c>
      <c r="C635" s="815" t="s">
        <v>385</v>
      </c>
      <c r="D635" s="819" t="s">
        <v>3841</v>
      </c>
      <c r="E635" s="820"/>
      <c r="F635" s="821">
        <f>SUBTOTAL(9,F632:F634)</f>
        <v>9</v>
      </c>
      <c r="G635" s="821"/>
    </row>
    <row r="636" spans="1:8" outlineLevel="2">
      <c r="A636" s="811">
        <v>21</v>
      </c>
      <c r="B636" s="811" t="s">
        <v>1565</v>
      </c>
      <c r="C636" s="811" t="s">
        <v>120</v>
      </c>
      <c r="D636" s="811" t="s">
        <v>3357</v>
      </c>
      <c r="E636" s="812">
        <v>42876</v>
      </c>
      <c r="F636" s="813">
        <v>3</v>
      </c>
      <c r="G636" s="813">
        <v>4</v>
      </c>
      <c r="H636" s="811" t="s">
        <v>4027</v>
      </c>
    </row>
    <row r="637" spans="1:8" outlineLevel="1">
      <c r="B637" s="811" t="s">
        <v>1565</v>
      </c>
      <c r="C637" s="814" t="s">
        <v>515</v>
      </c>
      <c r="F637" s="813">
        <f>SUBTOTAL(9,F636:F636)</f>
        <v>3</v>
      </c>
    </row>
    <row r="638" spans="1:8" outlineLevel="2">
      <c r="A638" s="811">
        <v>21</v>
      </c>
      <c r="B638" s="811" t="s">
        <v>1565</v>
      </c>
      <c r="C638" s="811" t="s">
        <v>178</v>
      </c>
      <c r="D638" s="811" t="s">
        <v>3362</v>
      </c>
      <c r="E638" s="812">
        <v>42652</v>
      </c>
      <c r="F638" s="813">
        <v>6</v>
      </c>
      <c r="G638" s="813">
        <v>1</v>
      </c>
      <c r="H638" s="811" t="s">
        <v>4029</v>
      </c>
    </row>
    <row r="639" spans="1:8" outlineLevel="1">
      <c r="B639" s="811" t="s">
        <v>1565</v>
      </c>
      <c r="C639" s="814" t="s">
        <v>584</v>
      </c>
      <c r="F639" s="813">
        <f>SUBTOTAL(9,F638:F638)</f>
        <v>6</v>
      </c>
    </row>
    <row r="640" spans="1:8" outlineLevel="2">
      <c r="A640" s="811">
        <v>21</v>
      </c>
      <c r="B640" s="811" t="s">
        <v>1565</v>
      </c>
      <c r="C640" s="811" t="s">
        <v>165</v>
      </c>
      <c r="D640" s="811" t="s">
        <v>3362</v>
      </c>
      <c r="E640" s="812">
        <v>42652</v>
      </c>
      <c r="F640" s="813">
        <v>1</v>
      </c>
      <c r="G640" s="813">
        <v>6</v>
      </c>
      <c r="H640" s="811" t="s">
        <v>4028</v>
      </c>
    </row>
    <row r="641" spans="1:8" outlineLevel="1">
      <c r="B641" s="811" t="s">
        <v>1565</v>
      </c>
      <c r="C641" s="814" t="s">
        <v>640</v>
      </c>
      <c r="F641" s="813">
        <f>SUBTOTAL(9,F640:F640)</f>
        <v>1</v>
      </c>
    </row>
    <row r="642" spans="1:8" outlineLevel="2">
      <c r="A642" s="811">
        <v>21</v>
      </c>
      <c r="B642" s="811" t="s">
        <v>1565</v>
      </c>
      <c r="C642" s="811" t="s">
        <v>103</v>
      </c>
      <c r="D642" s="811" t="s">
        <v>3357</v>
      </c>
      <c r="E642" s="812">
        <v>42876</v>
      </c>
      <c r="F642" s="813">
        <v>6</v>
      </c>
      <c r="G642" s="813">
        <v>1</v>
      </c>
      <c r="H642" s="811" t="s">
        <v>4029</v>
      </c>
    </row>
    <row r="643" spans="1:8" outlineLevel="2">
      <c r="A643" s="811">
        <v>21</v>
      </c>
      <c r="B643" s="811" t="s">
        <v>1565</v>
      </c>
      <c r="C643" s="811" t="s">
        <v>103</v>
      </c>
      <c r="D643" s="811" t="s">
        <v>1663</v>
      </c>
      <c r="E643" s="812">
        <v>42883</v>
      </c>
      <c r="F643" s="813">
        <v>3</v>
      </c>
      <c r="G643" s="813">
        <v>4</v>
      </c>
      <c r="H643" s="811" t="s">
        <v>4030</v>
      </c>
    </row>
    <row r="644" spans="1:8" s="818" customFormat="1" outlineLevel="1">
      <c r="B644" s="811" t="s">
        <v>1565</v>
      </c>
      <c r="C644" s="815" t="s">
        <v>688</v>
      </c>
      <c r="D644" s="819" t="s">
        <v>3841</v>
      </c>
      <c r="E644" s="820"/>
      <c r="F644" s="821">
        <f>SUBTOTAL(9,F642:F643)</f>
        <v>9</v>
      </c>
      <c r="G644" s="821"/>
    </row>
    <row r="645" spans="1:8" outlineLevel="2">
      <c r="A645" s="811">
        <v>21</v>
      </c>
      <c r="B645" s="811" t="s">
        <v>1565</v>
      </c>
      <c r="C645" s="811" t="s">
        <v>2693</v>
      </c>
      <c r="D645" s="811" t="s">
        <v>3362</v>
      </c>
      <c r="E645" s="812">
        <v>42652</v>
      </c>
      <c r="F645" s="813">
        <v>4</v>
      </c>
      <c r="G645" s="813">
        <v>3</v>
      </c>
      <c r="H645" s="811" t="s">
        <v>4031</v>
      </c>
    </row>
    <row r="646" spans="1:8" outlineLevel="1">
      <c r="B646" s="811" t="s">
        <v>1565</v>
      </c>
      <c r="C646" s="814" t="s">
        <v>3534</v>
      </c>
      <c r="F646" s="813">
        <f>SUBTOTAL(9,F645:F645)</f>
        <v>4</v>
      </c>
    </row>
    <row r="647" spans="1:8" outlineLevel="2">
      <c r="A647" s="811">
        <v>21</v>
      </c>
      <c r="B647" s="811" t="s">
        <v>1565</v>
      </c>
      <c r="C647" s="811" t="s">
        <v>3905</v>
      </c>
      <c r="D647" s="811" t="s">
        <v>3362</v>
      </c>
      <c r="E647" s="812">
        <v>42652</v>
      </c>
      <c r="F647" s="813">
        <v>2</v>
      </c>
      <c r="G647" s="813">
        <v>5</v>
      </c>
      <c r="H647" s="811" t="s">
        <v>4025</v>
      </c>
    </row>
    <row r="648" spans="1:8" outlineLevel="2">
      <c r="A648" s="811">
        <v>21</v>
      </c>
      <c r="B648" s="811" t="s">
        <v>1565</v>
      </c>
      <c r="C648" s="811" t="s">
        <v>3905</v>
      </c>
      <c r="D648" s="811" t="s">
        <v>3357</v>
      </c>
      <c r="E648" s="812">
        <v>42876</v>
      </c>
      <c r="F648" s="813">
        <v>4</v>
      </c>
      <c r="G648" s="813">
        <v>3</v>
      </c>
      <c r="H648" s="811" t="s">
        <v>4031</v>
      </c>
    </row>
    <row r="649" spans="1:8" outlineLevel="1">
      <c r="B649" s="811" t="s">
        <v>1565</v>
      </c>
      <c r="C649" s="814" t="s">
        <v>3908</v>
      </c>
      <c r="F649" s="813">
        <f>SUBTOTAL(9,F647:F648)</f>
        <v>6</v>
      </c>
    </row>
    <row r="650" spans="1:8" outlineLevel="2">
      <c r="A650" s="811">
        <v>21</v>
      </c>
      <c r="B650" s="811" t="s">
        <v>1565</v>
      </c>
      <c r="C650" s="811" t="s">
        <v>181</v>
      </c>
      <c r="D650" s="811" t="s">
        <v>3323</v>
      </c>
      <c r="E650" s="812">
        <v>42799</v>
      </c>
      <c r="F650" s="813">
        <v>1</v>
      </c>
      <c r="G650" s="813">
        <v>6</v>
      </c>
      <c r="H650" s="811" t="s">
        <v>4028</v>
      </c>
    </row>
    <row r="651" spans="1:8" outlineLevel="1">
      <c r="B651" s="811" t="s">
        <v>1565</v>
      </c>
      <c r="C651" s="814" t="s">
        <v>892</v>
      </c>
      <c r="F651" s="813">
        <f>SUBTOTAL(9,F650:F650)</f>
        <v>1</v>
      </c>
    </row>
    <row r="652" spans="1:8" outlineLevel="2">
      <c r="A652" s="811">
        <v>21</v>
      </c>
      <c r="B652" s="811" t="s">
        <v>1565</v>
      </c>
      <c r="C652" s="811" t="s">
        <v>99</v>
      </c>
      <c r="D652" s="811" t="s">
        <v>3323</v>
      </c>
      <c r="E652" s="812">
        <v>42799</v>
      </c>
      <c r="F652" s="813">
        <v>5</v>
      </c>
      <c r="G652" s="813">
        <v>2</v>
      </c>
      <c r="H652" s="811" t="s">
        <v>4026</v>
      </c>
    </row>
    <row r="653" spans="1:8" outlineLevel="1">
      <c r="B653" s="811" t="s">
        <v>1565</v>
      </c>
      <c r="C653" s="814" t="s">
        <v>3857</v>
      </c>
      <c r="F653" s="813">
        <f>SUBTOTAL(9,F652:F652)</f>
        <v>5</v>
      </c>
    </row>
    <row r="654" spans="1:8" outlineLevel="2">
      <c r="A654" s="811">
        <v>21</v>
      </c>
      <c r="B654" s="811" t="s">
        <v>1565</v>
      </c>
      <c r="C654" s="811" t="s">
        <v>125</v>
      </c>
      <c r="D654" s="811" t="s">
        <v>3323</v>
      </c>
      <c r="E654" s="812">
        <v>42799</v>
      </c>
      <c r="F654" s="813">
        <v>2</v>
      </c>
      <c r="G654" s="813">
        <v>5</v>
      </c>
      <c r="H654" s="811" t="s">
        <v>4025</v>
      </c>
    </row>
    <row r="655" spans="1:8" outlineLevel="1">
      <c r="B655" s="811" t="s">
        <v>1565</v>
      </c>
      <c r="C655" s="814" t="s">
        <v>1012</v>
      </c>
      <c r="F655" s="813">
        <f>SUBTOTAL(9,F654:F654)</f>
        <v>2</v>
      </c>
    </row>
    <row r="656" spans="1:8" outlineLevel="2">
      <c r="A656" s="811">
        <v>21</v>
      </c>
      <c r="B656" s="811" t="s">
        <v>1565</v>
      </c>
      <c r="C656" s="811" t="s">
        <v>90</v>
      </c>
      <c r="D656" s="811" t="s">
        <v>3357</v>
      </c>
      <c r="E656" s="812">
        <v>42876</v>
      </c>
      <c r="F656" s="813">
        <v>5</v>
      </c>
      <c r="G656" s="813">
        <v>2</v>
      </c>
      <c r="H656" s="811" t="s">
        <v>4026</v>
      </c>
    </row>
    <row r="657" spans="1:8" outlineLevel="1">
      <c r="B657" s="811" t="s">
        <v>1565</v>
      </c>
      <c r="C657" s="814" t="s">
        <v>1123</v>
      </c>
      <c r="F657" s="813">
        <f>SUBTOTAL(9,F656:F656)</f>
        <v>5</v>
      </c>
    </row>
    <row r="658" spans="1:8" outlineLevel="2">
      <c r="A658" s="811">
        <v>21</v>
      </c>
      <c r="B658" s="811" t="s">
        <v>1565</v>
      </c>
      <c r="C658" s="811" t="s">
        <v>176</v>
      </c>
      <c r="D658" s="811" t="s">
        <v>3323</v>
      </c>
      <c r="E658" s="812">
        <v>42799</v>
      </c>
      <c r="F658" s="813">
        <v>3</v>
      </c>
      <c r="G658" s="813">
        <v>4</v>
      </c>
      <c r="H658" s="811" t="s">
        <v>4027</v>
      </c>
    </row>
    <row r="659" spans="1:8" outlineLevel="1">
      <c r="B659" s="811" t="s">
        <v>1565</v>
      </c>
      <c r="C659" s="814" t="s">
        <v>1371</v>
      </c>
      <c r="F659" s="813">
        <f>SUBTOTAL(9,F658:F658)</f>
        <v>3</v>
      </c>
    </row>
    <row r="660" spans="1:8" outlineLevel="2">
      <c r="A660" s="811">
        <v>21</v>
      </c>
      <c r="B660" s="811" t="s">
        <v>1565</v>
      </c>
      <c r="C660" s="811" t="s">
        <v>92</v>
      </c>
      <c r="D660" s="811" t="s">
        <v>3323</v>
      </c>
      <c r="E660" s="812">
        <v>42799</v>
      </c>
      <c r="F660" s="813">
        <v>6</v>
      </c>
      <c r="G660" s="813">
        <v>1</v>
      </c>
      <c r="H660" s="811" t="s">
        <v>4029</v>
      </c>
    </row>
    <row r="661" spans="1:8" outlineLevel="2">
      <c r="A661" s="811">
        <v>21</v>
      </c>
      <c r="B661" s="811" t="s">
        <v>1565</v>
      </c>
      <c r="C661" s="811" t="s">
        <v>92</v>
      </c>
      <c r="D661" s="811" t="s">
        <v>1663</v>
      </c>
      <c r="E661" s="812">
        <v>42883</v>
      </c>
      <c r="F661" s="813">
        <v>1</v>
      </c>
      <c r="G661" s="813">
        <v>6</v>
      </c>
      <c r="H661" s="811" t="s">
        <v>4032</v>
      </c>
    </row>
    <row r="662" spans="1:8" outlineLevel="1">
      <c r="B662" s="811" t="s">
        <v>1565</v>
      </c>
      <c r="C662" s="814" t="s">
        <v>1424</v>
      </c>
      <c r="F662" s="813">
        <f>SUBTOTAL(9,F660:F661)</f>
        <v>7</v>
      </c>
    </row>
    <row r="663" spans="1:8" outlineLevel="2">
      <c r="A663" s="811">
        <v>21</v>
      </c>
      <c r="B663" s="811" t="s">
        <v>1565</v>
      </c>
      <c r="C663" s="811" t="s">
        <v>1640</v>
      </c>
      <c r="D663" s="811" t="s">
        <v>3323</v>
      </c>
      <c r="E663" s="812">
        <v>42799</v>
      </c>
      <c r="F663" s="813">
        <v>4</v>
      </c>
      <c r="G663" s="813">
        <v>3</v>
      </c>
      <c r="H663" s="811" t="s">
        <v>4031</v>
      </c>
    </row>
    <row r="664" spans="1:8" outlineLevel="1">
      <c r="B664" s="811" t="s">
        <v>1565</v>
      </c>
      <c r="C664" s="814" t="s">
        <v>2587</v>
      </c>
      <c r="F664" s="813">
        <f>SUBTOTAL(9,F663:F663)</f>
        <v>4</v>
      </c>
    </row>
    <row r="665" spans="1:8" outlineLevel="2">
      <c r="A665" s="811">
        <v>22</v>
      </c>
      <c r="B665" s="811" t="s">
        <v>1566</v>
      </c>
      <c r="C665" s="811" t="s">
        <v>1608</v>
      </c>
      <c r="D665" s="811" t="s">
        <v>3357</v>
      </c>
      <c r="E665" s="812">
        <v>42876</v>
      </c>
      <c r="F665" s="813">
        <v>5</v>
      </c>
      <c r="G665" s="813">
        <v>2</v>
      </c>
      <c r="H665" s="811" t="s">
        <v>4033</v>
      </c>
    </row>
    <row r="666" spans="1:8" outlineLevel="1">
      <c r="B666" s="811" t="s">
        <v>1566</v>
      </c>
      <c r="C666" s="814" t="s">
        <v>1680</v>
      </c>
      <c r="F666" s="813">
        <f>SUBTOTAL(9,F665:F665)</f>
        <v>5</v>
      </c>
    </row>
    <row r="667" spans="1:8" outlineLevel="2">
      <c r="A667" s="811">
        <v>22</v>
      </c>
      <c r="B667" s="811" t="s">
        <v>1566</v>
      </c>
      <c r="C667" s="811" t="s">
        <v>114</v>
      </c>
      <c r="D667" s="811" t="s">
        <v>3323</v>
      </c>
      <c r="E667" s="812">
        <v>42799</v>
      </c>
      <c r="F667" s="813">
        <v>6</v>
      </c>
      <c r="G667" s="813">
        <v>1</v>
      </c>
      <c r="H667" s="811" t="s">
        <v>4034</v>
      </c>
    </row>
    <row r="668" spans="1:8" outlineLevel="1">
      <c r="B668" s="811" t="s">
        <v>1566</v>
      </c>
      <c r="C668" s="814" t="s">
        <v>291</v>
      </c>
      <c r="F668" s="813">
        <f>SUBTOTAL(9,F667:F667)</f>
        <v>6</v>
      </c>
    </row>
    <row r="669" spans="1:8" outlineLevel="2">
      <c r="A669" s="811">
        <v>22</v>
      </c>
      <c r="B669" s="811" t="s">
        <v>1566</v>
      </c>
      <c r="C669" s="811" t="s">
        <v>1615</v>
      </c>
      <c r="D669" s="811" t="s">
        <v>3323</v>
      </c>
      <c r="E669" s="812">
        <v>42799</v>
      </c>
      <c r="F669" s="813">
        <v>2</v>
      </c>
      <c r="G669" s="813">
        <v>5</v>
      </c>
      <c r="H669" s="811" t="s">
        <v>4035</v>
      </c>
    </row>
    <row r="670" spans="1:8" outlineLevel="1">
      <c r="B670" s="811" t="s">
        <v>1566</v>
      </c>
      <c r="C670" s="814" t="s">
        <v>1776</v>
      </c>
      <c r="F670" s="813">
        <f>SUBTOTAL(9,F669:F669)</f>
        <v>2</v>
      </c>
    </row>
    <row r="671" spans="1:8" outlineLevel="2">
      <c r="A671" s="811">
        <v>22</v>
      </c>
      <c r="B671" s="811" t="s">
        <v>1566</v>
      </c>
      <c r="C671" s="811" t="s">
        <v>1620</v>
      </c>
      <c r="D671" s="811" t="s">
        <v>3323</v>
      </c>
      <c r="E671" s="812">
        <v>42799</v>
      </c>
      <c r="F671" s="813">
        <v>5</v>
      </c>
      <c r="G671" s="813">
        <v>2</v>
      </c>
      <c r="H671" s="811" t="s">
        <v>4033</v>
      </c>
    </row>
    <row r="672" spans="1:8" outlineLevel="2">
      <c r="A672" s="811">
        <v>22</v>
      </c>
      <c r="B672" s="811" t="s">
        <v>1566</v>
      </c>
      <c r="C672" s="811" t="s">
        <v>1620</v>
      </c>
      <c r="D672" s="811" t="s">
        <v>3323</v>
      </c>
      <c r="E672" s="812">
        <v>42799</v>
      </c>
      <c r="F672" s="813">
        <v>3</v>
      </c>
      <c r="G672" s="813">
        <v>4</v>
      </c>
      <c r="H672" s="811" t="s">
        <v>4036</v>
      </c>
    </row>
    <row r="673" spans="1:8" outlineLevel="1">
      <c r="B673" s="811" t="s">
        <v>1566</v>
      </c>
      <c r="C673" s="814" t="s">
        <v>1802</v>
      </c>
      <c r="F673" s="813">
        <f>SUBTOTAL(9,F671:F672)</f>
        <v>8</v>
      </c>
    </row>
    <row r="674" spans="1:8" outlineLevel="2">
      <c r="A674" s="811">
        <v>22</v>
      </c>
      <c r="B674" s="811" t="s">
        <v>1566</v>
      </c>
      <c r="C674" s="811" t="s">
        <v>187</v>
      </c>
      <c r="D674" s="811" t="s">
        <v>3362</v>
      </c>
      <c r="E674" s="812">
        <v>42652</v>
      </c>
      <c r="F674" s="813">
        <v>2</v>
      </c>
      <c r="G674" s="813">
        <v>5</v>
      </c>
      <c r="H674" s="811" t="s">
        <v>4035</v>
      </c>
    </row>
    <row r="675" spans="1:8" outlineLevel="1">
      <c r="B675" s="811" t="s">
        <v>1566</v>
      </c>
      <c r="C675" s="814" t="s">
        <v>470</v>
      </c>
      <c r="F675" s="813">
        <f>SUBTOTAL(9,F674:F674)</f>
        <v>2</v>
      </c>
    </row>
    <row r="676" spans="1:8" outlineLevel="2">
      <c r="A676" s="811">
        <v>22</v>
      </c>
      <c r="B676" s="811" t="s">
        <v>1566</v>
      </c>
      <c r="C676" s="811" t="s">
        <v>178</v>
      </c>
      <c r="D676" s="811" t="s">
        <v>3357</v>
      </c>
      <c r="E676" s="812">
        <v>42876</v>
      </c>
      <c r="F676" s="813">
        <v>1</v>
      </c>
      <c r="G676" s="813">
        <v>6</v>
      </c>
      <c r="H676" s="811" t="s">
        <v>4037</v>
      </c>
    </row>
    <row r="677" spans="1:8" outlineLevel="1">
      <c r="B677" s="811" t="s">
        <v>1566</v>
      </c>
      <c r="C677" s="814" t="s">
        <v>584</v>
      </c>
      <c r="F677" s="813">
        <f>SUBTOTAL(9,F676:F676)</f>
        <v>1</v>
      </c>
    </row>
    <row r="678" spans="1:8" outlineLevel="2">
      <c r="A678" s="811">
        <v>22</v>
      </c>
      <c r="B678" s="811" t="s">
        <v>1566</v>
      </c>
      <c r="C678" s="811" t="s">
        <v>165</v>
      </c>
      <c r="D678" s="811" t="s">
        <v>3357</v>
      </c>
      <c r="E678" s="812">
        <v>42876</v>
      </c>
      <c r="F678" s="813">
        <v>4</v>
      </c>
      <c r="G678" s="813">
        <v>3</v>
      </c>
      <c r="H678" s="811" t="s">
        <v>4038</v>
      </c>
    </row>
    <row r="679" spans="1:8" outlineLevel="1">
      <c r="B679" s="811" t="s">
        <v>1566</v>
      </c>
      <c r="C679" s="814" t="s">
        <v>640</v>
      </c>
      <c r="F679" s="813">
        <f>SUBTOTAL(9,F678:F678)</f>
        <v>4</v>
      </c>
    </row>
    <row r="680" spans="1:8" outlineLevel="2">
      <c r="A680" s="811">
        <v>22</v>
      </c>
      <c r="B680" s="811" t="s">
        <v>1566</v>
      </c>
      <c r="C680" s="811" t="s">
        <v>3871</v>
      </c>
      <c r="D680" s="811" t="s">
        <v>3362</v>
      </c>
      <c r="E680" s="812">
        <v>42652</v>
      </c>
      <c r="F680" s="813">
        <v>5</v>
      </c>
      <c r="G680" s="813">
        <v>2</v>
      </c>
      <c r="H680" s="811" t="s">
        <v>4033</v>
      </c>
    </row>
    <row r="681" spans="1:8" outlineLevel="2">
      <c r="A681" s="811">
        <v>22</v>
      </c>
      <c r="B681" s="811" t="s">
        <v>1566</v>
      </c>
      <c r="C681" s="811" t="s">
        <v>3871</v>
      </c>
      <c r="D681" s="811" t="s">
        <v>3362</v>
      </c>
      <c r="E681" s="812">
        <v>42652</v>
      </c>
      <c r="F681" s="813">
        <v>1</v>
      </c>
      <c r="G681" s="813">
        <v>6</v>
      </c>
      <c r="H681" s="811" t="s">
        <v>4037</v>
      </c>
    </row>
    <row r="682" spans="1:8" outlineLevel="1">
      <c r="B682" s="811" t="s">
        <v>1566</v>
      </c>
      <c r="C682" s="814" t="s">
        <v>3872</v>
      </c>
      <c r="F682" s="813">
        <f>SUBTOTAL(9,F680:F681)</f>
        <v>6</v>
      </c>
    </row>
    <row r="683" spans="1:8" outlineLevel="2">
      <c r="A683" s="811">
        <v>22</v>
      </c>
      <c r="B683" s="811" t="s">
        <v>1566</v>
      </c>
      <c r="C683" s="811" t="s">
        <v>3905</v>
      </c>
      <c r="D683" s="811" t="s">
        <v>3357</v>
      </c>
      <c r="E683" s="812">
        <v>42876</v>
      </c>
      <c r="F683" s="813">
        <v>2</v>
      </c>
      <c r="G683" s="813">
        <v>5</v>
      </c>
      <c r="H683" s="811" t="s">
        <v>4035</v>
      </c>
    </row>
    <row r="684" spans="1:8" outlineLevel="1">
      <c r="B684" s="811" t="s">
        <v>1566</v>
      </c>
      <c r="C684" s="814" t="s">
        <v>3908</v>
      </c>
      <c r="F684" s="813">
        <f>SUBTOTAL(9,F683:F683)</f>
        <v>2</v>
      </c>
    </row>
    <row r="685" spans="1:8" outlineLevel="2">
      <c r="A685" s="811">
        <v>22</v>
      </c>
      <c r="B685" s="811" t="s">
        <v>1566</v>
      </c>
      <c r="C685" s="811" t="s">
        <v>90</v>
      </c>
      <c r="D685" s="811" t="s">
        <v>3362</v>
      </c>
      <c r="E685" s="812">
        <v>42652</v>
      </c>
      <c r="F685" s="813">
        <v>3</v>
      </c>
      <c r="G685" s="813">
        <v>4</v>
      </c>
      <c r="H685" s="811" t="s">
        <v>4036</v>
      </c>
    </row>
    <row r="686" spans="1:8" outlineLevel="1">
      <c r="B686" s="811" t="s">
        <v>1566</v>
      </c>
      <c r="C686" s="814" t="s">
        <v>1123</v>
      </c>
      <c r="F686" s="813">
        <f>SUBTOTAL(9,F685:F685)</f>
        <v>3</v>
      </c>
    </row>
    <row r="687" spans="1:8" outlineLevel="2">
      <c r="A687" s="811">
        <v>22</v>
      </c>
      <c r="B687" s="811" t="s">
        <v>1566</v>
      </c>
      <c r="C687" s="811" t="s">
        <v>106</v>
      </c>
      <c r="D687" s="811" t="s">
        <v>3323</v>
      </c>
      <c r="E687" s="812">
        <v>42799</v>
      </c>
      <c r="F687" s="813">
        <v>1</v>
      </c>
      <c r="G687" s="813">
        <v>6</v>
      </c>
      <c r="H687" s="811" t="s">
        <v>4037</v>
      </c>
    </row>
    <row r="688" spans="1:8" outlineLevel="1">
      <c r="B688" s="811" t="s">
        <v>1566</v>
      </c>
      <c r="C688" s="814" t="s">
        <v>1181</v>
      </c>
      <c r="F688" s="813">
        <f>SUBTOTAL(9,F687:F687)</f>
        <v>1</v>
      </c>
    </row>
    <row r="689" spans="1:8" outlineLevel="2">
      <c r="A689" s="811">
        <v>22</v>
      </c>
      <c r="B689" s="811" t="s">
        <v>1566</v>
      </c>
      <c r="C689" s="811" t="s">
        <v>122</v>
      </c>
      <c r="D689" s="811" t="s">
        <v>3362</v>
      </c>
      <c r="E689" s="812">
        <v>42652</v>
      </c>
      <c r="F689" s="813">
        <v>6</v>
      </c>
      <c r="G689" s="813">
        <v>1</v>
      </c>
      <c r="H689" s="811" t="s">
        <v>4034</v>
      </c>
    </row>
    <row r="690" spans="1:8" outlineLevel="2">
      <c r="A690" s="811">
        <v>22</v>
      </c>
      <c r="B690" s="811" t="s">
        <v>1566</v>
      </c>
      <c r="C690" s="811" t="s">
        <v>122</v>
      </c>
      <c r="D690" s="811" t="s">
        <v>3357</v>
      </c>
      <c r="E690" s="812">
        <v>42876</v>
      </c>
      <c r="F690" s="813">
        <v>6</v>
      </c>
      <c r="G690" s="813">
        <v>1</v>
      </c>
      <c r="H690" s="811" t="s">
        <v>4034</v>
      </c>
    </row>
    <row r="691" spans="1:8" s="818" customFormat="1" outlineLevel="1">
      <c r="B691" s="811" t="s">
        <v>1566</v>
      </c>
      <c r="C691" s="815" t="s">
        <v>1285</v>
      </c>
      <c r="D691" s="819" t="s">
        <v>3834</v>
      </c>
      <c r="E691" s="820"/>
      <c r="F691" s="821">
        <f>SUBTOTAL(9,F689:F690)</f>
        <v>12</v>
      </c>
      <c r="G691" s="821"/>
    </row>
    <row r="692" spans="1:8" outlineLevel="2">
      <c r="A692" s="811">
        <v>22</v>
      </c>
      <c r="B692" s="811" t="s">
        <v>1566</v>
      </c>
      <c r="C692" s="811" t="s">
        <v>176</v>
      </c>
      <c r="D692" s="811" t="s">
        <v>3323</v>
      </c>
      <c r="E692" s="812">
        <v>42799</v>
      </c>
      <c r="F692" s="813">
        <v>4</v>
      </c>
      <c r="G692" s="813">
        <v>3</v>
      </c>
      <c r="H692" s="811" t="s">
        <v>4038</v>
      </c>
    </row>
    <row r="693" spans="1:8" outlineLevel="1">
      <c r="B693" s="811" t="s">
        <v>1566</v>
      </c>
      <c r="C693" s="814" t="s">
        <v>1371</v>
      </c>
      <c r="F693" s="813">
        <f>SUBTOTAL(9,F692:F692)</f>
        <v>4</v>
      </c>
    </row>
    <row r="694" spans="1:8" outlineLevel="2">
      <c r="A694" s="811">
        <v>22</v>
      </c>
      <c r="B694" s="811" t="s">
        <v>1566</v>
      </c>
      <c r="C694" s="811" t="s">
        <v>4006</v>
      </c>
      <c r="D694" s="811" t="s">
        <v>3362</v>
      </c>
      <c r="E694" s="812">
        <v>42652</v>
      </c>
      <c r="F694" s="813">
        <v>4</v>
      </c>
      <c r="G694" s="813">
        <v>3</v>
      </c>
      <c r="H694" s="811" t="s">
        <v>4038</v>
      </c>
    </row>
    <row r="695" spans="1:8" outlineLevel="1">
      <c r="B695" s="811" t="s">
        <v>1566</v>
      </c>
      <c r="C695" s="814" t="s">
        <v>4007</v>
      </c>
      <c r="F695" s="813">
        <f>SUBTOTAL(9,F694:F694)</f>
        <v>4</v>
      </c>
    </row>
    <row r="696" spans="1:8" outlineLevel="2">
      <c r="A696" s="811">
        <v>22</v>
      </c>
      <c r="B696" s="811" t="s">
        <v>1566</v>
      </c>
      <c r="C696" s="811" t="s">
        <v>92</v>
      </c>
      <c r="D696" s="811" t="s">
        <v>3357</v>
      </c>
      <c r="E696" s="812">
        <v>42876</v>
      </c>
      <c r="F696" s="813">
        <v>3</v>
      </c>
      <c r="G696" s="813">
        <v>4</v>
      </c>
      <c r="H696" s="811" t="s">
        <v>4036</v>
      </c>
    </row>
    <row r="697" spans="1:8" outlineLevel="1">
      <c r="B697" s="811" t="s">
        <v>1566</v>
      </c>
      <c r="C697" s="814" t="s">
        <v>1424</v>
      </c>
      <c r="F697" s="813">
        <f>SUBTOTAL(9,F696:F696)</f>
        <v>3</v>
      </c>
    </row>
    <row r="698" spans="1:8" outlineLevel="2">
      <c r="A698" s="811">
        <v>23</v>
      </c>
      <c r="B698" s="811" t="s">
        <v>1567</v>
      </c>
      <c r="C698" s="811" t="s">
        <v>110</v>
      </c>
      <c r="D698" s="811" t="s">
        <v>3357</v>
      </c>
      <c r="E698" s="812">
        <v>42876</v>
      </c>
      <c r="F698" s="813">
        <v>3</v>
      </c>
      <c r="G698" s="813">
        <v>4</v>
      </c>
      <c r="H698" s="811" t="s">
        <v>4039</v>
      </c>
    </row>
    <row r="699" spans="1:8" outlineLevel="1">
      <c r="B699" s="811" t="s">
        <v>1567</v>
      </c>
      <c r="C699" s="814" t="s">
        <v>385</v>
      </c>
      <c r="F699" s="813">
        <f>SUBTOTAL(9,F698:F698)</f>
        <v>3</v>
      </c>
    </row>
    <row r="700" spans="1:8" outlineLevel="2">
      <c r="A700" s="811">
        <v>23</v>
      </c>
      <c r="B700" s="811" t="s">
        <v>1567</v>
      </c>
      <c r="C700" s="811" t="s">
        <v>107</v>
      </c>
      <c r="D700" s="811" t="s">
        <v>3357</v>
      </c>
      <c r="E700" s="812">
        <v>42876</v>
      </c>
      <c r="F700" s="813">
        <v>5</v>
      </c>
      <c r="G700" s="813">
        <v>2</v>
      </c>
      <c r="H700" s="811" t="s">
        <v>4040</v>
      </c>
    </row>
    <row r="701" spans="1:8" outlineLevel="2">
      <c r="A701" s="811">
        <v>23</v>
      </c>
      <c r="B701" s="811" t="s">
        <v>1567</v>
      </c>
      <c r="C701" s="811" t="s">
        <v>107</v>
      </c>
      <c r="D701" s="811" t="s">
        <v>1663</v>
      </c>
      <c r="E701" s="812">
        <v>42883</v>
      </c>
      <c r="F701" s="813">
        <v>3</v>
      </c>
      <c r="G701" s="813">
        <v>4</v>
      </c>
      <c r="H701" s="811" t="s">
        <v>4041</v>
      </c>
    </row>
    <row r="702" spans="1:8" outlineLevel="1">
      <c r="B702" s="811" t="s">
        <v>1567</v>
      </c>
      <c r="C702" s="814" t="s">
        <v>3831</v>
      </c>
      <c r="F702" s="813">
        <f>SUBTOTAL(9,F700:F701)</f>
        <v>8</v>
      </c>
    </row>
    <row r="703" spans="1:8" outlineLevel="2">
      <c r="A703" s="811">
        <v>23</v>
      </c>
      <c r="B703" s="811" t="s">
        <v>1567</v>
      </c>
      <c r="C703" s="811" t="s">
        <v>126</v>
      </c>
      <c r="D703" s="811" t="s">
        <v>3323</v>
      </c>
      <c r="E703" s="812">
        <v>42799</v>
      </c>
      <c r="F703" s="813">
        <v>3</v>
      </c>
      <c r="G703" s="813">
        <v>4</v>
      </c>
      <c r="H703" s="811" t="s">
        <v>4039</v>
      </c>
    </row>
    <row r="704" spans="1:8" outlineLevel="1">
      <c r="B704" s="811" t="s">
        <v>1567</v>
      </c>
      <c r="C704" s="814" t="s">
        <v>614</v>
      </c>
      <c r="F704" s="813">
        <f>SUBTOTAL(9,F703:F703)</f>
        <v>3</v>
      </c>
    </row>
    <row r="705" spans="1:8" outlineLevel="2">
      <c r="A705" s="811">
        <v>23</v>
      </c>
      <c r="B705" s="811" t="s">
        <v>1567</v>
      </c>
      <c r="C705" s="811" t="s">
        <v>165</v>
      </c>
      <c r="D705" s="811" t="s">
        <v>3362</v>
      </c>
      <c r="E705" s="812">
        <v>42652</v>
      </c>
      <c r="F705" s="813">
        <v>5</v>
      </c>
      <c r="G705" s="813">
        <v>2</v>
      </c>
      <c r="H705" s="811" t="s">
        <v>4040</v>
      </c>
    </row>
    <row r="706" spans="1:8" outlineLevel="1">
      <c r="B706" s="811" t="s">
        <v>1567</v>
      </c>
      <c r="C706" s="814" t="s">
        <v>640</v>
      </c>
      <c r="F706" s="813">
        <f>SUBTOTAL(9,F705:F705)</f>
        <v>5</v>
      </c>
    </row>
    <row r="707" spans="1:8" outlineLevel="2">
      <c r="A707" s="811">
        <v>23</v>
      </c>
      <c r="B707" s="811" t="s">
        <v>1567</v>
      </c>
      <c r="C707" s="811" t="s">
        <v>1527</v>
      </c>
      <c r="D707" s="811" t="s">
        <v>3323</v>
      </c>
      <c r="E707" s="812">
        <v>42799</v>
      </c>
      <c r="F707" s="813">
        <v>2</v>
      </c>
      <c r="G707" s="813">
        <v>5</v>
      </c>
      <c r="H707" s="811" t="s">
        <v>4042</v>
      </c>
    </row>
    <row r="708" spans="1:8" outlineLevel="1">
      <c r="B708" s="811" t="s">
        <v>1567</v>
      </c>
      <c r="C708" s="814" t="s">
        <v>2034</v>
      </c>
      <c r="F708" s="813">
        <f>SUBTOTAL(9,F707:F707)</f>
        <v>2</v>
      </c>
    </row>
    <row r="709" spans="1:8" outlineLevel="2">
      <c r="A709" s="811">
        <v>23</v>
      </c>
      <c r="B709" s="811" t="s">
        <v>1567</v>
      </c>
      <c r="C709" s="811" t="s">
        <v>123</v>
      </c>
      <c r="D709" s="811" t="s">
        <v>3362</v>
      </c>
      <c r="E709" s="812">
        <v>42652</v>
      </c>
      <c r="F709" s="813">
        <v>4</v>
      </c>
      <c r="G709" s="813">
        <v>3</v>
      </c>
      <c r="H709" s="811" t="s">
        <v>4043</v>
      </c>
    </row>
    <row r="710" spans="1:8" outlineLevel="2">
      <c r="A710" s="811">
        <v>23</v>
      </c>
      <c r="B710" s="811" t="s">
        <v>1567</v>
      </c>
      <c r="C710" s="811" t="s">
        <v>123</v>
      </c>
      <c r="D710" s="811" t="s">
        <v>3357</v>
      </c>
      <c r="E710" s="812">
        <v>42876</v>
      </c>
      <c r="F710" s="813">
        <v>4</v>
      </c>
      <c r="G710" s="813">
        <v>3</v>
      </c>
      <c r="H710" s="811" t="s">
        <v>4043</v>
      </c>
    </row>
    <row r="711" spans="1:8" outlineLevel="2">
      <c r="A711" s="811">
        <v>23</v>
      </c>
      <c r="B711" s="811" t="s">
        <v>1567</v>
      </c>
      <c r="C711" s="811" t="s">
        <v>123</v>
      </c>
      <c r="D711" s="811" t="s">
        <v>1663</v>
      </c>
      <c r="E711" s="812">
        <v>42883</v>
      </c>
      <c r="F711" s="813">
        <v>6</v>
      </c>
      <c r="G711" s="813">
        <v>1</v>
      </c>
      <c r="H711" s="811" t="s">
        <v>4044</v>
      </c>
    </row>
    <row r="712" spans="1:8" outlineLevel="1">
      <c r="B712" s="811" t="s">
        <v>1567</v>
      </c>
      <c r="C712" s="814" t="s">
        <v>763</v>
      </c>
      <c r="F712" s="813">
        <f>SUBTOTAL(9,F709:F711)</f>
        <v>14</v>
      </c>
    </row>
    <row r="713" spans="1:8" outlineLevel="2">
      <c r="A713" s="811">
        <v>23</v>
      </c>
      <c r="B713" s="811" t="s">
        <v>1567</v>
      </c>
      <c r="C713" s="811" t="s">
        <v>198</v>
      </c>
      <c r="D713" s="811" t="s">
        <v>3323</v>
      </c>
      <c r="E713" s="812">
        <v>42799</v>
      </c>
      <c r="F713" s="813">
        <v>5</v>
      </c>
      <c r="G713" s="813">
        <v>2</v>
      </c>
      <c r="H713" s="811" t="s">
        <v>4040</v>
      </c>
    </row>
    <row r="714" spans="1:8" outlineLevel="1">
      <c r="B714" s="811" t="s">
        <v>1567</v>
      </c>
      <c r="C714" s="814" t="s">
        <v>866</v>
      </c>
      <c r="F714" s="813">
        <f>SUBTOTAL(9,F713:F713)</f>
        <v>5</v>
      </c>
    </row>
    <row r="715" spans="1:8" outlineLevel="2">
      <c r="A715" s="811">
        <v>23</v>
      </c>
      <c r="B715" s="811" t="s">
        <v>1567</v>
      </c>
      <c r="C715" s="811" t="s">
        <v>1634</v>
      </c>
      <c r="D715" s="811" t="s">
        <v>3362</v>
      </c>
      <c r="E715" s="812">
        <v>42652</v>
      </c>
      <c r="F715" s="813">
        <v>2</v>
      </c>
      <c r="G715" s="813">
        <v>5</v>
      </c>
      <c r="H715" s="811" t="s">
        <v>4042</v>
      </c>
    </row>
    <row r="716" spans="1:8" outlineLevel="1">
      <c r="B716" s="811" t="s">
        <v>1567</v>
      </c>
      <c r="C716" s="814" t="s">
        <v>923</v>
      </c>
      <c r="F716" s="813">
        <f>SUBTOTAL(9,F715:F715)</f>
        <v>2</v>
      </c>
    </row>
    <row r="717" spans="1:8" outlineLevel="2">
      <c r="A717" s="811">
        <v>23</v>
      </c>
      <c r="B717" s="811" t="s">
        <v>1567</v>
      </c>
      <c r="C717" s="811" t="s">
        <v>201</v>
      </c>
      <c r="D717" s="811" t="s">
        <v>3323</v>
      </c>
      <c r="E717" s="812">
        <v>42799</v>
      </c>
      <c r="F717" s="813">
        <v>4</v>
      </c>
      <c r="G717" s="813">
        <v>3</v>
      </c>
      <c r="H717" s="811" t="s">
        <v>4043</v>
      </c>
    </row>
    <row r="718" spans="1:8" outlineLevel="1">
      <c r="B718" s="811" t="s">
        <v>1567</v>
      </c>
      <c r="C718" s="814" t="s">
        <v>1035</v>
      </c>
      <c r="F718" s="813">
        <f>SUBTOTAL(9,F717:F717)</f>
        <v>4</v>
      </c>
    </row>
    <row r="719" spans="1:8" outlineLevel="2">
      <c r="A719" s="811">
        <v>23</v>
      </c>
      <c r="B719" s="811" t="s">
        <v>1567</v>
      </c>
      <c r="C719" s="811" t="s">
        <v>106</v>
      </c>
      <c r="D719" s="811" t="s">
        <v>3362</v>
      </c>
      <c r="E719" s="812">
        <v>42652</v>
      </c>
      <c r="F719" s="813">
        <v>3</v>
      </c>
      <c r="G719" s="813">
        <v>4</v>
      </c>
      <c r="H719" s="811" t="s">
        <v>4039</v>
      </c>
    </row>
    <row r="720" spans="1:8" outlineLevel="2">
      <c r="A720" s="811">
        <v>23</v>
      </c>
      <c r="B720" s="811" t="s">
        <v>1567</v>
      </c>
      <c r="C720" s="811" t="s">
        <v>106</v>
      </c>
      <c r="D720" s="811" t="s">
        <v>3362</v>
      </c>
      <c r="E720" s="812">
        <v>42652</v>
      </c>
      <c r="F720" s="813">
        <v>1</v>
      </c>
      <c r="G720" s="813">
        <v>6</v>
      </c>
      <c r="H720" s="811" t="s">
        <v>4045</v>
      </c>
    </row>
    <row r="721" spans="1:8" outlineLevel="2">
      <c r="A721" s="811">
        <v>23</v>
      </c>
      <c r="B721" s="811" t="s">
        <v>1567</v>
      </c>
      <c r="C721" s="811" t="s">
        <v>106</v>
      </c>
      <c r="D721" s="811" t="s">
        <v>3323</v>
      </c>
      <c r="E721" s="812">
        <v>42799</v>
      </c>
      <c r="F721" s="813">
        <v>6</v>
      </c>
      <c r="G721" s="813">
        <v>1</v>
      </c>
      <c r="H721" s="811" t="s">
        <v>4046</v>
      </c>
    </row>
    <row r="722" spans="1:8" outlineLevel="2">
      <c r="A722" s="811">
        <v>23</v>
      </c>
      <c r="B722" s="811" t="s">
        <v>1567</v>
      </c>
      <c r="C722" s="811" t="s">
        <v>106</v>
      </c>
      <c r="D722" s="811" t="s">
        <v>3357</v>
      </c>
      <c r="E722" s="812">
        <v>42876</v>
      </c>
      <c r="F722" s="813">
        <v>6</v>
      </c>
      <c r="G722" s="813">
        <v>1</v>
      </c>
      <c r="H722" s="811" t="s">
        <v>4046</v>
      </c>
    </row>
    <row r="723" spans="1:8" s="818" customFormat="1" outlineLevel="1">
      <c r="B723" s="811" t="s">
        <v>1567</v>
      </c>
      <c r="C723" s="815" t="s">
        <v>1181</v>
      </c>
      <c r="D723" s="819" t="s">
        <v>3834</v>
      </c>
      <c r="E723" s="820"/>
      <c r="F723" s="821">
        <f>SUBTOTAL(9,F719:F722)</f>
        <v>16</v>
      </c>
      <c r="G723" s="821"/>
    </row>
    <row r="724" spans="1:8" outlineLevel="2">
      <c r="A724" s="811">
        <v>23</v>
      </c>
      <c r="B724" s="811" t="s">
        <v>1567</v>
      </c>
      <c r="C724" s="811" t="s">
        <v>122</v>
      </c>
      <c r="D724" s="811" t="s">
        <v>3362</v>
      </c>
      <c r="E724" s="812">
        <v>42652</v>
      </c>
      <c r="F724" s="813">
        <v>6</v>
      </c>
      <c r="G724" s="813">
        <v>1</v>
      </c>
      <c r="H724" s="811" t="s">
        <v>4046</v>
      </c>
    </row>
    <row r="725" spans="1:8" outlineLevel="2">
      <c r="A725" s="811">
        <v>23</v>
      </c>
      <c r="B725" s="811" t="s">
        <v>1567</v>
      </c>
      <c r="C725" s="811" t="s">
        <v>122</v>
      </c>
      <c r="D725" s="811" t="s">
        <v>3357</v>
      </c>
      <c r="E725" s="812">
        <v>42876</v>
      </c>
      <c r="F725" s="813">
        <v>1</v>
      </c>
      <c r="G725" s="813">
        <v>6</v>
      </c>
      <c r="H725" s="811" t="s">
        <v>4045</v>
      </c>
    </row>
    <row r="726" spans="1:8" outlineLevel="1">
      <c r="B726" s="811" t="s">
        <v>1567</v>
      </c>
      <c r="C726" s="814" t="s">
        <v>1285</v>
      </c>
      <c r="F726" s="813">
        <f>SUBTOTAL(9,F724:F725)</f>
        <v>7</v>
      </c>
    </row>
    <row r="727" spans="1:8" outlineLevel="2">
      <c r="A727" s="811">
        <v>23</v>
      </c>
      <c r="B727" s="811" t="s">
        <v>1567</v>
      </c>
      <c r="C727" s="811" t="s">
        <v>92</v>
      </c>
      <c r="D727" s="811" t="s">
        <v>3323</v>
      </c>
      <c r="E727" s="812">
        <v>42799</v>
      </c>
      <c r="F727" s="813">
        <v>1</v>
      </c>
      <c r="G727" s="813">
        <v>6</v>
      </c>
      <c r="H727" s="811" t="s">
        <v>4045</v>
      </c>
    </row>
    <row r="728" spans="1:8" outlineLevel="1">
      <c r="B728" s="811" t="s">
        <v>1567</v>
      </c>
      <c r="C728" s="814" t="s">
        <v>1424</v>
      </c>
      <c r="F728" s="813">
        <f>SUBTOTAL(9,F727:F727)</f>
        <v>1</v>
      </c>
    </row>
    <row r="729" spans="1:8" outlineLevel="2">
      <c r="A729" s="811">
        <v>23</v>
      </c>
      <c r="B729" s="811" t="s">
        <v>1567</v>
      </c>
      <c r="C729" s="811" t="s">
        <v>189</v>
      </c>
      <c r="D729" s="811" t="s">
        <v>3357</v>
      </c>
      <c r="E729" s="812">
        <v>42876</v>
      </c>
      <c r="F729" s="813">
        <v>2</v>
      </c>
      <c r="G729" s="813">
        <v>5</v>
      </c>
      <c r="H729" s="811" t="s">
        <v>4042</v>
      </c>
    </row>
    <row r="730" spans="1:8" outlineLevel="1">
      <c r="B730" s="811" t="s">
        <v>1567</v>
      </c>
      <c r="C730" s="814" t="s">
        <v>1443</v>
      </c>
      <c r="F730" s="813">
        <f>SUBTOTAL(9,F729:F729)</f>
        <v>2</v>
      </c>
    </row>
    <row r="731" spans="1:8" outlineLevel="2">
      <c r="A731" s="811">
        <v>24</v>
      </c>
      <c r="B731" s="811" t="s">
        <v>1568</v>
      </c>
      <c r="C731" s="811" t="s">
        <v>3345</v>
      </c>
      <c r="D731" s="811" t="s">
        <v>3323</v>
      </c>
      <c r="E731" s="812">
        <v>42799</v>
      </c>
      <c r="F731" s="813">
        <v>3</v>
      </c>
      <c r="G731" s="813">
        <v>4</v>
      </c>
      <c r="H731" s="811" t="s">
        <v>4047</v>
      </c>
    </row>
    <row r="732" spans="1:8" outlineLevel="1">
      <c r="B732" s="811" t="s">
        <v>1568</v>
      </c>
      <c r="C732" s="814" t="s">
        <v>3383</v>
      </c>
      <c r="F732" s="813">
        <f>SUBTOTAL(9,F731:F731)</f>
        <v>3</v>
      </c>
    </row>
    <row r="733" spans="1:8" outlineLevel="2">
      <c r="A733" s="811">
        <v>24</v>
      </c>
      <c r="B733" s="811" t="s">
        <v>1568</v>
      </c>
      <c r="C733" s="811" t="s">
        <v>139</v>
      </c>
      <c r="D733" s="811" t="s">
        <v>3362</v>
      </c>
      <c r="E733" s="812">
        <v>42652</v>
      </c>
      <c r="F733" s="813">
        <v>1</v>
      </c>
      <c r="G733" s="813">
        <v>6</v>
      </c>
      <c r="H733" s="811" t="s">
        <v>4048</v>
      </c>
    </row>
    <row r="734" spans="1:8" outlineLevel="2">
      <c r="A734" s="811">
        <v>24</v>
      </c>
      <c r="B734" s="811" t="s">
        <v>1568</v>
      </c>
      <c r="C734" s="811" t="s">
        <v>139</v>
      </c>
      <c r="D734" s="811" t="s">
        <v>3323</v>
      </c>
      <c r="E734" s="812">
        <v>42799</v>
      </c>
      <c r="F734" s="813">
        <v>2</v>
      </c>
      <c r="G734" s="813">
        <v>5</v>
      </c>
      <c r="H734" s="811" t="s">
        <v>4049</v>
      </c>
    </row>
    <row r="735" spans="1:8" outlineLevel="2">
      <c r="A735" s="811">
        <v>24</v>
      </c>
      <c r="B735" s="811" t="s">
        <v>1568</v>
      </c>
      <c r="C735" s="811" t="s">
        <v>139</v>
      </c>
      <c r="D735" s="811" t="s">
        <v>3357</v>
      </c>
      <c r="E735" s="812">
        <v>42876</v>
      </c>
      <c r="F735" s="813">
        <v>3</v>
      </c>
      <c r="G735" s="813">
        <v>4</v>
      </c>
      <c r="H735" s="811" t="s">
        <v>4047</v>
      </c>
    </row>
    <row r="736" spans="1:8" outlineLevel="1">
      <c r="B736" s="811" t="s">
        <v>1568</v>
      </c>
      <c r="C736" s="814" t="s">
        <v>350</v>
      </c>
      <c r="F736" s="813">
        <f>SUBTOTAL(9,F733:F735)</f>
        <v>6</v>
      </c>
    </row>
    <row r="737" spans="1:8" outlineLevel="2">
      <c r="A737" s="811">
        <v>24</v>
      </c>
      <c r="B737" s="811" t="s">
        <v>1568</v>
      </c>
      <c r="C737" s="811" t="s">
        <v>1616</v>
      </c>
      <c r="D737" s="811" t="s">
        <v>3357</v>
      </c>
      <c r="E737" s="812">
        <v>42876</v>
      </c>
      <c r="F737" s="813">
        <v>5</v>
      </c>
      <c r="G737" s="813">
        <v>2</v>
      </c>
      <c r="H737" s="811" t="s">
        <v>4050</v>
      </c>
    </row>
    <row r="738" spans="1:8" outlineLevel="1">
      <c r="B738" s="811" t="s">
        <v>1568</v>
      </c>
      <c r="C738" s="814" t="s">
        <v>1788</v>
      </c>
      <c r="F738" s="813">
        <f>SUBTOTAL(9,F737:F737)</f>
        <v>5</v>
      </c>
    </row>
    <row r="739" spans="1:8" outlineLevel="2">
      <c r="A739" s="811">
        <v>24</v>
      </c>
      <c r="B739" s="811" t="s">
        <v>1568</v>
      </c>
      <c r="C739" s="811" t="s">
        <v>4051</v>
      </c>
      <c r="D739" s="811" t="s">
        <v>3362</v>
      </c>
      <c r="E739" s="812">
        <v>42652</v>
      </c>
      <c r="F739" s="813">
        <v>3</v>
      </c>
      <c r="G739" s="813">
        <v>4</v>
      </c>
      <c r="H739" s="811" t="s">
        <v>4047</v>
      </c>
    </row>
    <row r="740" spans="1:8" outlineLevel="1">
      <c r="B740" s="811" t="s">
        <v>1568</v>
      </c>
      <c r="C740" s="814" t="s">
        <v>4052</v>
      </c>
      <c r="F740" s="813">
        <f>SUBTOTAL(9,F739:F739)</f>
        <v>3</v>
      </c>
    </row>
    <row r="741" spans="1:8" outlineLevel="2">
      <c r="A741" s="811">
        <v>24</v>
      </c>
      <c r="B741" s="811" t="s">
        <v>1568</v>
      </c>
      <c r="C741" s="811" t="s">
        <v>107</v>
      </c>
      <c r="D741" s="811" t="s">
        <v>3323</v>
      </c>
      <c r="E741" s="812">
        <v>42799</v>
      </c>
      <c r="F741" s="813">
        <v>5</v>
      </c>
      <c r="G741" s="813">
        <v>2</v>
      </c>
      <c r="H741" s="811" t="s">
        <v>4050</v>
      </c>
    </row>
    <row r="742" spans="1:8" outlineLevel="2">
      <c r="A742" s="811">
        <v>24</v>
      </c>
      <c r="B742" s="811" t="s">
        <v>1568</v>
      </c>
      <c r="C742" s="811" t="s">
        <v>107</v>
      </c>
      <c r="D742" s="811" t="s">
        <v>3323</v>
      </c>
      <c r="E742" s="812">
        <v>42799</v>
      </c>
      <c r="F742" s="813">
        <v>1</v>
      </c>
      <c r="G742" s="813">
        <v>6</v>
      </c>
      <c r="H742" s="811" t="s">
        <v>4048</v>
      </c>
    </row>
    <row r="743" spans="1:8" outlineLevel="1">
      <c r="B743" s="811" t="s">
        <v>1568</v>
      </c>
      <c r="C743" s="814" t="s">
        <v>3831</v>
      </c>
      <c r="F743" s="813">
        <f>SUBTOTAL(9,F741:F742)</f>
        <v>6</v>
      </c>
    </row>
    <row r="744" spans="1:8" outlineLevel="2">
      <c r="A744" s="811">
        <v>24</v>
      </c>
      <c r="B744" s="811" t="s">
        <v>1568</v>
      </c>
      <c r="C744" s="811" t="s">
        <v>118</v>
      </c>
      <c r="D744" s="811" t="s">
        <v>3357</v>
      </c>
      <c r="E744" s="812">
        <v>42876</v>
      </c>
      <c r="F744" s="813">
        <v>6</v>
      </c>
      <c r="G744" s="813">
        <v>1</v>
      </c>
      <c r="H744" s="811" t="s">
        <v>4053</v>
      </c>
    </row>
    <row r="745" spans="1:8" outlineLevel="2">
      <c r="A745" s="811">
        <v>24</v>
      </c>
      <c r="B745" s="811" t="s">
        <v>1568</v>
      </c>
      <c r="C745" s="811" t="s">
        <v>118</v>
      </c>
      <c r="D745" s="811" t="s">
        <v>3357</v>
      </c>
      <c r="E745" s="812">
        <v>42876</v>
      </c>
      <c r="F745" s="813">
        <v>4</v>
      </c>
      <c r="G745" s="813">
        <v>3</v>
      </c>
      <c r="H745" s="811" t="s">
        <v>4054</v>
      </c>
    </row>
    <row r="746" spans="1:8" s="818" customFormat="1" outlineLevel="1">
      <c r="B746" s="811" t="s">
        <v>1568</v>
      </c>
      <c r="C746" s="815" t="s">
        <v>801</v>
      </c>
      <c r="D746" s="819" t="s">
        <v>3834</v>
      </c>
      <c r="E746" s="820"/>
      <c r="F746" s="821">
        <f>SUBTOTAL(9,F744:F745)</f>
        <v>10</v>
      </c>
      <c r="G746" s="821"/>
    </row>
    <row r="747" spans="1:8" outlineLevel="2">
      <c r="A747" s="811">
        <v>24</v>
      </c>
      <c r="B747" s="811" t="s">
        <v>1568</v>
      </c>
      <c r="C747" s="811" t="s">
        <v>1634</v>
      </c>
      <c r="D747" s="811" t="s">
        <v>3362</v>
      </c>
      <c r="E747" s="812">
        <v>42652</v>
      </c>
      <c r="F747" s="813">
        <v>6</v>
      </c>
      <c r="G747" s="813">
        <v>1</v>
      </c>
      <c r="H747" s="811" t="s">
        <v>4053</v>
      </c>
    </row>
    <row r="748" spans="1:8" outlineLevel="1">
      <c r="B748" s="811" t="s">
        <v>1568</v>
      </c>
      <c r="C748" s="814" t="s">
        <v>923</v>
      </c>
      <c r="F748" s="813">
        <f>SUBTOTAL(9,F747:F747)</f>
        <v>6</v>
      </c>
    </row>
    <row r="749" spans="1:8" outlineLevel="2">
      <c r="A749" s="811">
        <v>24</v>
      </c>
      <c r="B749" s="811" t="s">
        <v>1568</v>
      </c>
      <c r="C749" s="811" t="s">
        <v>191</v>
      </c>
      <c r="D749" s="811" t="s">
        <v>3323</v>
      </c>
      <c r="E749" s="812">
        <v>42799</v>
      </c>
      <c r="F749" s="813">
        <v>6</v>
      </c>
      <c r="G749" s="813">
        <v>1</v>
      </c>
      <c r="H749" s="811" t="s">
        <v>4053</v>
      </c>
    </row>
    <row r="750" spans="1:8" outlineLevel="1">
      <c r="B750" s="811" t="s">
        <v>1568</v>
      </c>
      <c r="C750" s="814" t="s">
        <v>962</v>
      </c>
      <c r="F750" s="813">
        <f>SUBTOTAL(9,F749:F749)</f>
        <v>6</v>
      </c>
    </row>
    <row r="751" spans="1:8" outlineLevel="2">
      <c r="A751" s="811">
        <v>24</v>
      </c>
      <c r="B751" s="811" t="s">
        <v>1568</v>
      </c>
      <c r="C751" s="811" t="s">
        <v>99</v>
      </c>
      <c r="D751" s="811" t="s">
        <v>3357</v>
      </c>
      <c r="E751" s="812">
        <v>42876</v>
      </c>
      <c r="F751" s="813">
        <v>2</v>
      </c>
      <c r="G751" s="813">
        <v>5</v>
      </c>
      <c r="H751" s="811" t="s">
        <v>4049</v>
      </c>
    </row>
    <row r="752" spans="1:8" outlineLevel="2">
      <c r="A752" s="811">
        <v>24</v>
      </c>
      <c r="B752" s="811" t="s">
        <v>1568</v>
      </c>
      <c r="C752" s="811" t="s">
        <v>99</v>
      </c>
      <c r="D752" s="811" t="s">
        <v>3357</v>
      </c>
      <c r="E752" s="812">
        <v>42876</v>
      </c>
      <c r="F752" s="813">
        <v>1</v>
      </c>
      <c r="G752" s="813">
        <v>6</v>
      </c>
      <c r="H752" s="811" t="s">
        <v>4048</v>
      </c>
    </row>
    <row r="753" spans="1:8" outlineLevel="1">
      <c r="B753" s="811" t="s">
        <v>1568</v>
      </c>
      <c r="C753" s="814" t="s">
        <v>3857</v>
      </c>
      <c r="F753" s="813">
        <f>SUBTOTAL(9,F751:F752)</f>
        <v>3</v>
      </c>
    </row>
    <row r="754" spans="1:8" outlineLevel="2">
      <c r="A754" s="811">
        <v>24</v>
      </c>
      <c r="B754" s="811" t="s">
        <v>1568</v>
      </c>
      <c r="C754" s="811" t="s">
        <v>90</v>
      </c>
      <c r="D754" s="811" t="s">
        <v>3362</v>
      </c>
      <c r="E754" s="812">
        <v>42652</v>
      </c>
      <c r="F754" s="813">
        <v>2</v>
      </c>
      <c r="G754" s="813">
        <v>5</v>
      </c>
      <c r="H754" s="811" t="s">
        <v>4049</v>
      </c>
    </row>
    <row r="755" spans="1:8" outlineLevel="1">
      <c r="B755" s="811" t="s">
        <v>1568</v>
      </c>
      <c r="C755" s="814" t="s">
        <v>1123</v>
      </c>
      <c r="F755" s="813">
        <f>SUBTOTAL(9,F754:F754)</f>
        <v>2</v>
      </c>
    </row>
    <row r="756" spans="1:8" outlineLevel="2">
      <c r="A756" s="811">
        <v>24</v>
      </c>
      <c r="B756" s="811" t="s">
        <v>1568</v>
      </c>
      <c r="C756" s="811" t="s">
        <v>106</v>
      </c>
      <c r="D756" s="811" t="s">
        <v>3362</v>
      </c>
      <c r="E756" s="812">
        <v>42652</v>
      </c>
      <c r="F756" s="813">
        <v>5</v>
      </c>
      <c r="G756" s="813">
        <v>2</v>
      </c>
      <c r="H756" s="811" t="s">
        <v>4050</v>
      </c>
    </row>
    <row r="757" spans="1:8" outlineLevel="1">
      <c r="B757" s="811" t="s">
        <v>1568</v>
      </c>
      <c r="C757" s="814" t="s">
        <v>1181</v>
      </c>
      <c r="F757" s="813">
        <f>SUBTOTAL(9,F756:F756)</f>
        <v>5</v>
      </c>
    </row>
    <row r="758" spans="1:8" outlineLevel="2">
      <c r="A758" s="811">
        <v>24</v>
      </c>
      <c r="B758" s="811" t="s">
        <v>1568</v>
      </c>
      <c r="C758" s="811" t="s">
        <v>1638</v>
      </c>
      <c r="D758" s="811" t="s">
        <v>3323</v>
      </c>
      <c r="E758" s="812">
        <v>42799</v>
      </c>
      <c r="F758" s="813">
        <v>4</v>
      </c>
      <c r="G758" s="813">
        <v>3</v>
      </c>
      <c r="H758" s="811" t="s">
        <v>4054</v>
      </c>
    </row>
    <row r="759" spans="1:8" outlineLevel="1">
      <c r="B759" s="811" t="s">
        <v>1568</v>
      </c>
      <c r="C759" s="814" t="s">
        <v>2527</v>
      </c>
      <c r="F759" s="813">
        <f>SUBTOTAL(9,F758:F758)</f>
        <v>4</v>
      </c>
    </row>
    <row r="760" spans="1:8" outlineLevel="2">
      <c r="A760" s="811">
        <v>24</v>
      </c>
      <c r="B760" s="811" t="s">
        <v>1568</v>
      </c>
      <c r="C760" s="811" t="s">
        <v>116</v>
      </c>
      <c r="D760" s="811" t="s">
        <v>3362</v>
      </c>
      <c r="E760" s="812">
        <v>42652</v>
      </c>
      <c r="F760" s="813">
        <v>4</v>
      </c>
      <c r="G760" s="813">
        <v>3</v>
      </c>
      <c r="H760" s="811" t="s">
        <v>4054</v>
      </c>
    </row>
    <row r="761" spans="1:8" outlineLevel="1">
      <c r="B761" s="811" t="s">
        <v>1568</v>
      </c>
      <c r="C761" s="814" t="s">
        <v>1484</v>
      </c>
      <c r="F761" s="813">
        <f>SUBTOTAL(9,F760:F760)</f>
        <v>4</v>
      </c>
    </row>
    <row r="762" spans="1:8" outlineLevel="2">
      <c r="A762" s="811">
        <v>25</v>
      </c>
      <c r="B762" s="811" t="s">
        <v>1570</v>
      </c>
      <c r="C762" s="811" t="s">
        <v>128</v>
      </c>
      <c r="D762" s="811" t="s">
        <v>3323</v>
      </c>
      <c r="E762" s="812">
        <v>42799</v>
      </c>
      <c r="F762" s="813">
        <v>2</v>
      </c>
      <c r="G762" s="813">
        <v>5</v>
      </c>
      <c r="H762" s="811" t="s">
        <v>4055</v>
      </c>
    </row>
    <row r="763" spans="1:8" outlineLevel="2">
      <c r="A763" s="811">
        <v>25</v>
      </c>
      <c r="B763" s="811" t="s">
        <v>1570</v>
      </c>
      <c r="C763" s="811" t="s">
        <v>128</v>
      </c>
      <c r="D763" s="811" t="s">
        <v>3357</v>
      </c>
      <c r="E763" s="812">
        <v>42876</v>
      </c>
      <c r="F763" s="813">
        <v>4</v>
      </c>
      <c r="G763" s="813">
        <v>3</v>
      </c>
      <c r="H763" s="811" t="s">
        <v>4056</v>
      </c>
    </row>
    <row r="764" spans="1:8" outlineLevel="1">
      <c r="B764" s="811" t="s">
        <v>1570</v>
      </c>
      <c r="C764" s="814" t="s">
        <v>330</v>
      </c>
      <c r="F764" s="813">
        <f>SUBTOTAL(9,F762:F763)</f>
        <v>6</v>
      </c>
    </row>
    <row r="765" spans="1:8" outlineLevel="2">
      <c r="A765" s="811">
        <v>25</v>
      </c>
      <c r="B765" s="811" t="s">
        <v>1570</v>
      </c>
      <c r="C765" s="811" t="s">
        <v>110</v>
      </c>
      <c r="D765" s="811" t="s">
        <v>3362</v>
      </c>
      <c r="E765" s="812">
        <v>42652</v>
      </c>
      <c r="F765" s="813">
        <v>3</v>
      </c>
      <c r="G765" s="813">
        <v>4</v>
      </c>
      <c r="H765" s="811" t="s">
        <v>4057</v>
      </c>
    </row>
    <row r="766" spans="1:8" outlineLevel="2">
      <c r="A766" s="811">
        <v>25</v>
      </c>
      <c r="B766" s="811" t="s">
        <v>1570</v>
      </c>
      <c r="C766" s="811" t="s">
        <v>110</v>
      </c>
      <c r="D766" s="811" t="s">
        <v>3362</v>
      </c>
      <c r="E766" s="812">
        <v>42652</v>
      </c>
      <c r="F766" s="813">
        <v>1</v>
      </c>
      <c r="G766" s="813">
        <v>6</v>
      </c>
      <c r="H766" s="811" t="s">
        <v>4058</v>
      </c>
    </row>
    <row r="767" spans="1:8" outlineLevel="2">
      <c r="A767" s="811">
        <v>25</v>
      </c>
      <c r="B767" s="811" t="s">
        <v>1570</v>
      </c>
      <c r="C767" s="811" t="s">
        <v>110</v>
      </c>
      <c r="D767" s="811" t="s">
        <v>3323</v>
      </c>
      <c r="E767" s="812">
        <v>42799</v>
      </c>
      <c r="F767" s="813">
        <v>4</v>
      </c>
      <c r="G767" s="813">
        <v>3</v>
      </c>
      <c r="H767" s="811" t="s">
        <v>4056</v>
      </c>
    </row>
    <row r="768" spans="1:8" outlineLevel="2">
      <c r="A768" s="811">
        <v>25</v>
      </c>
      <c r="B768" s="811" t="s">
        <v>1570</v>
      </c>
      <c r="C768" s="811" t="s">
        <v>110</v>
      </c>
      <c r="D768" s="811" t="s">
        <v>3357</v>
      </c>
      <c r="E768" s="812">
        <v>42876</v>
      </c>
      <c r="F768" s="813">
        <v>1</v>
      </c>
      <c r="G768" s="813">
        <v>6</v>
      </c>
      <c r="H768" s="811" t="s">
        <v>4058</v>
      </c>
    </row>
    <row r="769" spans="1:8" outlineLevel="1">
      <c r="B769" s="811" t="s">
        <v>1570</v>
      </c>
      <c r="C769" s="814" t="s">
        <v>385</v>
      </c>
      <c r="F769" s="813">
        <f>SUBTOTAL(9,F765:F768)</f>
        <v>9</v>
      </c>
    </row>
    <row r="770" spans="1:8" outlineLevel="2">
      <c r="A770" s="811">
        <v>25</v>
      </c>
      <c r="B770" s="811" t="s">
        <v>1570</v>
      </c>
      <c r="C770" s="811" t="s">
        <v>187</v>
      </c>
      <c r="D770" s="811" t="s">
        <v>3357</v>
      </c>
      <c r="E770" s="812">
        <v>42876</v>
      </c>
      <c r="F770" s="813">
        <v>2</v>
      </c>
      <c r="G770" s="813">
        <v>5</v>
      </c>
      <c r="H770" s="811" t="s">
        <v>4055</v>
      </c>
    </row>
    <row r="771" spans="1:8" outlineLevel="1">
      <c r="B771" s="811" t="s">
        <v>1570</v>
      </c>
      <c r="C771" s="814" t="s">
        <v>470</v>
      </c>
      <c r="F771" s="813">
        <f>SUBTOTAL(9,F770:F770)</f>
        <v>2</v>
      </c>
    </row>
    <row r="772" spans="1:8" outlineLevel="2">
      <c r="A772" s="811">
        <v>25</v>
      </c>
      <c r="B772" s="811" t="s">
        <v>1570</v>
      </c>
      <c r="C772" s="811" t="s">
        <v>67</v>
      </c>
      <c r="D772" s="811" t="s">
        <v>3323</v>
      </c>
      <c r="E772" s="812">
        <v>42799</v>
      </c>
      <c r="F772" s="813">
        <v>5</v>
      </c>
      <c r="G772" s="813">
        <v>2</v>
      </c>
      <c r="H772" s="811" t="s">
        <v>4059</v>
      </c>
    </row>
    <row r="773" spans="1:8" outlineLevel="1">
      <c r="B773" s="811" t="s">
        <v>1570</v>
      </c>
      <c r="C773" s="814" t="s">
        <v>1058</v>
      </c>
      <c r="F773" s="813">
        <f>SUBTOTAL(9,F772:F772)</f>
        <v>5</v>
      </c>
    </row>
    <row r="774" spans="1:8" outlineLevel="2">
      <c r="A774" s="811">
        <v>25</v>
      </c>
      <c r="B774" s="811" t="s">
        <v>1570</v>
      </c>
      <c r="C774" s="811" t="s">
        <v>106</v>
      </c>
      <c r="D774" s="811" t="s">
        <v>3357</v>
      </c>
      <c r="E774" s="812">
        <v>42876</v>
      </c>
      <c r="F774" s="813">
        <v>3</v>
      </c>
      <c r="G774" s="813">
        <v>4</v>
      </c>
      <c r="H774" s="811" t="s">
        <v>4057</v>
      </c>
    </row>
    <row r="775" spans="1:8" outlineLevel="1">
      <c r="B775" s="811" t="s">
        <v>1570</v>
      </c>
      <c r="C775" s="814" t="s">
        <v>1181</v>
      </c>
      <c r="F775" s="813">
        <f>SUBTOTAL(9,F774:F774)</f>
        <v>3</v>
      </c>
    </row>
    <row r="776" spans="1:8" outlineLevel="2">
      <c r="A776" s="811">
        <v>25</v>
      </c>
      <c r="B776" s="811" t="s">
        <v>1570</v>
      </c>
      <c r="C776" s="811" t="s">
        <v>122</v>
      </c>
      <c r="D776" s="811" t="s">
        <v>3362</v>
      </c>
      <c r="E776" s="812">
        <v>42652</v>
      </c>
      <c r="F776" s="813">
        <v>5</v>
      </c>
      <c r="G776" s="813">
        <v>2</v>
      </c>
      <c r="H776" s="811" t="s">
        <v>4059</v>
      </c>
    </row>
    <row r="777" spans="1:8" outlineLevel="2">
      <c r="A777" s="811">
        <v>25</v>
      </c>
      <c r="B777" s="811" t="s">
        <v>1570</v>
      </c>
      <c r="C777" s="811" t="s">
        <v>122</v>
      </c>
      <c r="D777" s="811" t="s">
        <v>3362</v>
      </c>
      <c r="E777" s="812">
        <v>42652</v>
      </c>
      <c r="F777" s="813">
        <v>4</v>
      </c>
      <c r="G777" s="813">
        <v>3</v>
      </c>
      <c r="H777" s="811" t="s">
        <v>4056</v>
      </c>
    </row>
    <row r="778" spans="1:8" outlineLevel="2">
      <c r="A778" s="811">
        <v>25</v>
      </c>
      <c r="B778" s="811" t="s">
        <v>1570</v>
      </c>
      <c r="C778" s="811" t="s">
        <v>122</v>
      </c>
      <c r="D778" s="811" t="s">
        <v>3357</v>
      </c>
      <c r="E778" s="812">
        <v>42876</v>
      </c>
      <c r="F778" s="813">
        <v>6</v>
      </c>
      <c r="G778" s="813">
        <v>1</v>
      </c>
      <c r="H778" s="811" t="s">
        <v>4060</v>
      </c>
    </row>
    <row r="779" spans="1:8" outlineLevel="2">
      <c r="A779" s="811">
        <v>25</v>
      </c>
      <c r="B779" s="811" t="s">
        <v>1570</v>
      </c>
      <c r="C779" s="811" t="s">
        <v>122</v>
      </c>
      <c r="D779" s="811" t="s">
        <v>3357</v>
      </c>
      <c r="E779" s="812">
        <v>42876</v>
      </c>
      <c r="F779" s="813">
        <v>5</v>
      </c>
      <c r="G779" s="813">
        <v>2</v>
      </c>
      <c r="H779" s="811" t="s">
        <v>4059</v>
      </c>
    </row>
    <row r="780" spans="1:8" outlineLevel="2">
      <c r="A780" s="811">
        <v>25</v>
      </c>
      <c r="B780" s="811" t="s">
        <v>1570</v>
      </c>
      <c r="C780" s="811" t="s">
        <v>122</v>
      </c>
      <c r="D780" s="811" t="s">
        <v>1663</v>
      </c>
      <c r="E780" s="812">
        <v>42883</v>
      </c>
      <c r="F780" s="813">
        <v>6</v>
      </c>
      <c r="G780" s="813">
        <v>1</v>
      </c>
      <c r="H780" s="811" t="s">
        <v>4061</v>
      </c>
    </row>
    <row r="781" spans="1:8" outlineLevel="2">
      <c r="A781" s="811">
        <v>25</v>
      </c>
      <c r="B781" s="811" t="s">
        <v>1570</v>
      </c>
      <c r="C781" s="811" t="s">
        <v>122</v>
      </c>
      <c r="D781" s="811" t="s">
        <v>1663</v>
      </c>
      <c r="E781" s="812">
        <v>42883</v>
      </c>
      <c r="F781" s="813">
        <v>2</v>
      </c>
      <c r="G781" s="813">
        <v>5</v>
      </c>
      <c r="H781" s="811" t="s">
        <v>4062</v>
      </c>
    </row>
    <row r="782" spans="1:8" s="818" customFormat="1" outlineLevel="1">
      <c r="B782" s="811" t="s">
        <v>1570</v>
      </c>
      <c r="C782" s="815" t="s">
        <v>1285</v>
      </c>
      <c r="D782" s="819" t="s">
        <v>3834</v>
      </c>
      <c r="E782" s="820"/>
      <c r="F782" s="821">
        <f>SUBTOTAL(9,F776:F781)</f>
        <v>28</v>
      </c>
      <c r="G782" s="821"/>
    </row>
    <row r="783" spans="1:8" outlineLevel="2">
      <c r="A783" s="811">
        <v>25</v>
      </c>
      <c r="B783" s="811" t="s">
        <v>1570</v>
      </c>
      <c r="C783" s="811" t="s">
        <v>1602</v>
      </c>
      <c r="D783" s="811" t="s">
        <v>3362</v>
      </c>
      <c r="E783" s="812">
        <v>42652</v>
      </c>
      <c r="F783" s="813">
        <v>6</v>
      </c>
      <c r="G783" s="813">
        <v>1</v>
      </c>
      <c r="H783" s="811" t="s">
        <v>4060</v>
      </c>
    </row>
    <row r="784" spans="1:8" outlineLevel="2">
      <c r="A784" s="811">
        <v>25</v>
      </c>
      <c r="B784" s="811" t="s">
        <v>1570</v>
      </c>
      <c r="C784" s="811" t="s">
        <v>1602</v>
      </c>
      <c r="D784" s="811" t="s">
        <v>3362</v>
      </c>
      <c r="E784" s="812">
        <v>42652</v>
      </c>
      <c r="F784" s="813">
        <v>2</v>
      </c>
      <c r="G784" s="813">
        <v>5</v>
      </c>
      <c r="H784" s="811" t="s">
        <v>4055</v>
      </c>
    </row>
    <row r="785" spans="1:8" outlineLevel="2">
      <c r="A785" s="811">
        <v>25</v>
      </c>
      <c r="B785" s="811" t="s">
        <v>1570</v>
      </c>
      <c r="C785" s="811" t="s">
        <v>1602</v>
      </c>
      <c r="D785" s="811" t="s">
        <v>3323</v>
      </c>
      <c r="E785" s="812">
        <v>42799</v>
      </c>
      <c r="F785" s="813">
        <v>6</v>
      </c>
      <c r="G785" s="813">
        <v>1</v>
      </c>
      <c r="H785" s="811" t="s">
        <v>4060</v>
      </c>
    </row>
    <row r="786" spans="1:8" outlineLevel="2">
      <c r="A786" s="811">
        <v>25</v>
      </c>
      <c r="B786" s="811" t="s">
        <v>1570</v>
      </c>
      <c r="C786" s="811" t="s">
        <v>1602</v>
      </c>
      <c r="D786" s="811" t="s">
        <v>3323</v>
      </c>
      <c r="E786" s="812">
        <v>42799</v>
      </c>
      <c r="F786" s="813">
        <v>3</v>
      </c>
      <c r="G786" s="813">
        <v>4</v>
      </c>
      <c r="H786" s="811" t="s">
        <v>4057</v>
      </c>
    </row>
    <row r="787" spans="1:8" outlineLevel="2">
      <c r="A787" s="811">
        <v>25</v>
      </c>
      <c r="B787" s="811" t="s">
        <v>1570</v>
      </c>
      <c r="C787" s="811" t="s">
        <v>1602</v>
      </c>
      <c r="D787" s="811" t="s">
        <v>3323</v>
      </c>
      <c r="E787" s="812">
        <v>42799</v>
      </c>
      <c r="F787" s="813">
        <v>1</v>
      </c>
      <c r="G787" s="813">
        <v>6</v>
      </c>
      <c r="H787" s="811" t="s">
        <v>4058</v>
      </c>
    </row>
    <row r="788" spans="1:8" outlineLevel="1">
      <c r="B788" s="811" t="s">
        <v>1570</v>
      </c>
      <c r="C788" s="814" t="s">
        <v>1450</v>
      </c>
      <c r="F788" s="813">
        <f>SUBTOTAL(9,F783:F787)</f>
        <v>18</v>
      </c>
    </row>
    <row r="789" spans="1:8" outlineLevel="2">
      <c r="A789" s="811">
        <v>26</v>
      </c>
      <c r="B789" s="811" t="s">
        <v>1571</v>
      </c>
      <c r="C789" s="811" t="s">
        <v>124</v>
      </c>
      <c r="D789" s="811" t="s">
        <v>3357</v>
      </c>
      <c r="E789" s="812">
        <v>42876</v>
      </c>
      <c r="F789" s="813">
        <v>6</v>
      </c>
      <c r="G789" s="813">
        <v>1</v>
      </c>
      <c r="H789" s="811" t="s">
        <v>4063</v>
      </c>
    </row>
    <row r="790" spans="1:8" outlineLevel="2">
      <c r="A790" s="811">
        <v>26</v>
      </c>
      <c r="B790" s="811" t="s">
        <v>1571</v>
      </c>
      <c r="C790" s="811" t="s">
        <v>124</v>
      </c>
      <c r="D790" s="811" t="s">
        <v>1663</v>
      </c>
      <c r="E790" s="812">
        <v>42883</v>
      </c>
      <c r="F790" s="813">
        <v>4</v>
      </c>
      <c r="G790" s="813">
        <v>3</v>
      </c>
      <c r="H790" s="811" t="s">
        <v>4064</v>
      </c>
    </row>
    <row r="791" spans="1:8" s="818" customFormat="1" outlineLevel="1">
      <c r="B791" s="811" t="s">
        <v>1571</v>
      </c>
      <c r="C791" s="815" t="s">
        <v>3838</v>
      </c>
      <c r="D791" s="819" t="s">
        <v>3834</v>
      </c>
      <c r="E791" s="820"/>
      <c r="F791" s="821">
        <f>SUBTOTAL(9,F789:F790)</f>
        <v>10</v>
      </c>
      <c r="G791" s="821"/>
    </row>
    <row r="792" spans="1:8" outlineLevel="2">
      <c r="A792" s="811">
        <v>26</v>
      </c>
      <c r="B792" s="811" t="s">
        <v>1571</v>
      </c>
      <c r="C792" s="811" t="s">
        <v>114</v>
      </c>
      <c r="D792" s="811" t="s">
        <v>3323</v>
      </c>
      <c r="E792" s="812">
        <v>42799</v>
      </c>
      <c r="F792" s="813">
        <v>5</v>
      </c>
      <c r="G792" s="813">
        <v>2</v>
      </c>
      <c r="H792" s="811" t="s">
        <v>4065</v>
      </c>
    </row>
    <row r="793" spans="1:8" outlineLevel="2">
      <c r="A793" s="811">
        <v>26</v>
      </c>
      <c r="B793" s="811" t="s">
        <v>1571</v>
      </c>
      <c r="C793" s="811" t="s">
        <v>114</v>
      </c>
      <c r="D793" s="811" t="s">
        <v>3323</v>
      </c>
      <c r="E793" s="812">
        <v>42799</v>
      </c>
      <c r="F793" s="813">
        <v>3</v>
      </c>
      <c r="G793" s="813">
        <v>4</v>
      </c>
      <c r="H793" s="811" t="s">
        <v>4066</v>
      </c>
    </row>
    <row r="794" spans="1:8" outlineLevel="1">
      <c r="B794" s="811" t="s">
        <v>1571</v>
      </c>
      <c r="C794" s="814" t="s">
        <v>291</v>
      </c>
      <c r="F794" s="813">
        <f>SUBTOTAL(9,F792:F793)</f>
        <v>8</v>
      </c>
    </row>
    <row r="795" spans="1:8" outlineLevel="2">
      <c r="A795" s="811">
        <v>26</v>
      </c>
      <c r="B795" s="811" t="s">
        <v>1571</v>
      </c>
      <c r="C795" s="811" t="s">
        <v>139</v>
      </c>
      <c r="D795" s="811" t="s">
        <v>3323</v>
      </c>
      <c r="E795" s="812">
        <v>42799</v>
      </c>
      <c r="F795" s="813">
        <v>1</v>
      </c>
      <c r="G795" s="813">
        <v>6</v>
      </c>
      <c r="H795" s="811" t="s">
        <v>4067</v>
      </c>
    </row>
    <row r="796" spans="1:8" outlineLevel="1">
      <c r="B796" s="811" t="s">
        <v>1571</v>
      </c>
      <c r="C796" s="814" t="s">
        <v>350</v>
      </c>
      <c r="F796" s="813">
        <f>SUBTOTAL(9,F795:F795)</f>
        <v>1</v>
      </c>
    </row>
    <row r="797" spans="1:8" outlineLevel="2">
      <c r="A797" s="811">
        <v>26</v>
      </c>
      <c r="B797" s="811" t="s">
        <v>1571</v>
      </c>
      <c r="C797" s="811" t="s">
        <v>103</v>
      </c>
      <c r="D797" s="811" t="s">
        <v>3323</v>
      </c>
      <c r="E797" s="812">
        <v>42799</v>
      </c>
      <c r="F797" s="813">
        <v>6</v>
      </c>
      <c r="G797" s="813">
        <v>1</v>
      </c>
      <c r="H797" s="811" t="s">
        <v>4063</v>
      </c>
    </row>
    <row r="798" spans="1:8" outlineLevel="1">
      <c r="B798" s="811" t="s">
        <v>1571</v>
      </c>
      <c r="C798" s="814" t="s">
        <v>688</v>
      </c>
      <c r="F798" s="813">
        <f>SUBTOTAL(9,F797:F797)</f>
        <v>6</v>
      </c>
    </row>
    <row r="799" spans="1:8" outlineLevel="2">
      <c r="A799" s="811">
        <v>26</v>
      </c>
      <c r="B799" s="811" t="s">
        <v>1571</v>
      </c>
      <c r="C799" s="811" t="s">
        <v>174</v>
      </c>
      <c r="D799" s="811" t="s">
        <v>3357</v>
      </c>
      <c r="E799" s="812">
        <v>42876</v>
      </c>
      <c r="F799" s="813">
        <v>4</v>
      </c>
      <c r="G799" s="813">
        <v>3</v>
      </c>
      <c r="H799" s="811" t="s">
        <v>4068</v>
      </c>
    </row>
    <row r="800" spans="1:8" outlineLevel="1">
      <c r="B800" s="811" t="s">
        <v>1571</v>
      </c>
      <c r="C800" s="814" t="s">
        <v>714</v>
      </c>
      <c r="F800" s="813">
        <f>SUBTOTAL(9,F799:F799)</f>
        <v>4</v>
      </c>
    </row>
    <row r="801" spans="1:8" outlineLevel="2">
      <c r="A801" s="811">
        <v>26</v>
      </c>
      <c r="B801" s="811" t="s">
        <v>1571</v>
      </c>
      <c r="C801" s="811" t="s">
        <v>123</v>
      </c>
      <c r="D801" s="811" t="s">
        <v>3357</v>
      </c>
      <c r="E801" s="812">
        <v>42876</v>
      </c>
      <c r="F801" s="813">
        <v>3</v>
      </c>
      <c r="G801" s="813">
        <v>4</v>
      </c>
      <c r="H801" s="811" t="s">
        <v>4066</v>
      </c>
    </row>
    <row r="802" spans="1:8" outlineLevel="1">
      <c r="B802" s="811" t="s">
        <v>1571</v>
      </c>
      <c r="C802" s="814" t="s">
        <v>763</v>
      </c>
      <c r="F802" s="813">
        <f>SUBTOTAL(9,F801:F801)</f>
        <v>3</v>
      </c>
    </row>
    <row r="803" spans="1:8" outlineLevel="2">
      <c r="A803" s="811">
        <v>26</v>
      </c>
      <c r="B803" s="811" t="s">
        <v>1571</v>
      </c>
      <c r="C803" s="811" t="s">
        <v>115</v>
      </c>
      <c r="D803" s="811" t="s">
        <v>3357</v>
      </c>
      <c r="E803" s="812">
        <v>42876</v>
      </c>
      <c r="F803" s="813">
        <v>1</v>
      </c>
      <c r="G803" s="813">
        <v>6</v>
      </c>
      <c r="H803" s="811" t="s">
        <v>4067</v>
      </c>
    </row>
    <row r="804" spans="1:8" outlineLevel="1">
      <c r="B804" s="811" t="s">
        <v>1571</v>
      </c>
      <c r="C804" s="814" t="s">
        <v>920</v>
      </c>
      <c r="F804" s="813">
        <f>SUBTOTAL(9,F803:F803)</f>
        <v>1</v>
      </c>
    </row>
    <row r="805" spans="1:8" outlineLevel="2">
      <c r="A805" s="811">
        <v>26</v>
      </c>
      <c r="B805" s="811" t="s">
        <v>1571</v>
      </c>
      <c r="C805" s="811" t="s">
        <v>101</v>
      </c>
      <c r="D805" s="811" t="s">
        <v>3323</v>
      </c>
      <c r="E805" s="812">
        <v>42799</v>
      </c>
      <c r="F805" s="813">
        <v>2</v>
      </c>
      <c r="G805" s="813">
        <v>5</v>
      </c>
      <c r="H805" s="811" t="s">
        <v>4069</v>
      </c>
    </row>
    <row r="806" spans="1:8" outlineLevel="1">
      <c r="B806" s="811" t="s">
        <v>1571</v>
      </c>
      <c r="C806" s="814" t="s">
        <v>1032</v>
      </c>
      <c r="F806" s="813">
        <f>SUBTOTAL(9,F805:F805)</f>
        <v>2</v>
      </c>
    </row>
    <row r="807" spans="1:8" outlineLevel="2">
      <c r="A807" s="811">
        <v>26</v>
      </c>
      <c r="B807" s="811" t="s">
        <v>1571</v>
      </c>
      <c r="C807" s="811" t="s">
        <v>122</v>
      </c>
      <c r="D807" s="811" t="s">
        <v>3357</v>
      </c>
      <c r="E807" s="812">
        <v>42876</v>
      </c>
      <c r="F807" s="813">
        <v>5</v>
      </c>
      <c r="G807" s="813">
        <v>2</v>
      </c>
      <c r="H807" s="811" t="s">
        <v>4065</v>
      </c>
    </row>
    <row r="808" spans="1:8" outlineLevel="2">
      <c r="A808" s="811">
        <v>26</v>
      </c>
      <c r="B808" s="811" t="s">
        <v>1571</v>
      </c>
      <c r="C808" s="811" t="s">
        <v>122</v>
      </c>
      <c r="D808" s="811" t="s">
        <v>3357</v>
      </c>
      <c r="E808" s="812">
        <v>42876</v>
      </c>
      <c r="F808" s="813">
        <v>2</v>
      </c>
      <c r="G808" s="813">
        <v>5</v>
      </c>
      <c r="H808" s="811" t="s">
        <v>4069</v>
      </c>
    </row>
    <row r="809" spans="1:8" outlineLevel="2">
      <c r="A809" s="811">
        <v>26</v>
      </c>
      <c r="B809" s="811" t="s">
        <v>1571</v>
      </c>
      <c r="C809" s="811" t="s">
        <v>122</v>
      </c>
      <c r="D809" s="811" t="s">
        <v>1663</v>
      </c>
      <c r="E809" s="812">
        <v>42883</v>
      </c>
      <c r="F809" s="813">
        <v>1</v>
      </c>
      <c r="G809" s="813">
        <v>6</v>
      </c>
      <c r="H809" s="811" t="s">
        <v>4070</v>
      </c>
    </row>
    <row r="810" spans="1:8" outlineLevel="1">
      <c r="B810" s="811" t="s">
        <v>1571</v>
      </c>
      <c r="C810" s="814" t="s">
        <v>1285</v>
      </c>
      <c r="F810" s="813">
        <f>SUBTOTAL(9,F807:F809)</f>
        <v>8</v>
      </c>
    </row>
    <row r="811" spans="1:8" outlineLevel="2">
      <c r="A811" s="811">
        <v>26</v>
      </c>
      <c r="B811" s="811" t="s">
        <v>1571</v>
      </c>
      <c r="C811" s="811" t="s">
        <v>92</v>
      </c>
      <c r="D811" s="811" t="s">
        <v>3323</v>
      </c>
      <c r="E811" s="812">
        <v>42799</v>
      </c>
      <c r="F811" s="813">
        <v>4</v>
      </c>
      <c r="G811" s="813">
        <v>3</v>
      </c>
      <c r="H811" s="811" t="s">
        <v>4068</v>
      </c>
    </row>
    <row r="812" spans="1:8" outlineLevel="1">
      <c r="B812" s="811" t="s">
        <v>1571</v>
      </c>
      <c r="C812" s="814" t="s">
        <v>1424</v>
      </c>
      <c r="F812" s="813">
        <f>SUBTOTAL(9,F811:F811)</f>
        <v>4</v>
      </c>
    </row>
    <row r="813" spans="1:8" outlineLevel="2">
      <c r="A813" s="811">
        <v>27</v>
      </c>
      <c r="B813" s="811" t="s">
        <v>4071</v>
      </c>
      <c r="C813" s="811" t="s">
        <v>1646</v>
      </c>
      <c r="D813" s="811" t="s">
        <v>3323</v>
      </c>
      <c r="E813" s="812">
        <v>42799</v>
      </c>
      <c r="F813" s="813">
        <v>4</v>
      </c>
      <c r="G813" s="813">
        <v>3</v>
      </c>
      <c r="H813" s="811" t="s">
        <v>3124</v>
      </c>
    </row>
    <row r="814" spans="1:8" outlineLevel="2">
      <c r="A814" s="811">
        <v>27</v>
      </c>
      <c r="B814" s="811" t="s">
        <v>4071</v>
      </c>
      <c r="C814" s="811" t="s">
        <v>1646</v>
      </c>
      <c r="D814" s="811" t="s">
        <v>3357</v>
      </c>
      <c r="E814" s="812">
        <v>42876</v>
      </c>
      <c r="F814" s="813">
        <v>3</v>
      </c>
      <c r="G814" s="813">
        <v>4</v>
      </c>
      <c r="H814" s="811" t="s">
        <v>4072</v>
      </c>
    </row>
    <row r="815" spans="1:8" outlineLevel="2">
      <c r="A815" s="811">
        <v>27</v>
      </c>
      <c r="B815" s="811" t="s">
        <v>4071</v>
      </c>
      <c r="C815" s="811" t="s">
        <v>1646</v>
      </c>
      <c r="D815" s="811" t="s">
        <v>3357</v>
      </c>
      <c r="E815" s="812">
        <v>42876</v>
      </c>
      <c r="F815" s="813">
        <v>1</v>
      </c>
      <c r="G815" s="813">
        <v>6</v>
      </c>
      <c r="H815" s="811" t="s">
        <v>4073</v>
      </c>
    </row>
    <row r="816" spans="1:8" outlineLevel="1">
      <c r="B816" s="811" t="s">
        <v>4071</v>
      </c>
      <c r="C816" s="814" t="s">
        <v>1649</v>
      </c>
      <c r="F816" s="813">
        <f>SUBTOTAL(9,F813:F815)</f>
        <v>8</v>
      </c>
    </row>
    <row r="817" spans="1:8" outlineLevel="2">
      <c r="A817" s="811">
        <v>27</v>
      </c>
      <c r="B817" s="811" t="s">
        <v>4071</v>
      </c>
      <c r="C817" s="811" t="s">
        <v>117</v>
      </c>
      <c r="D817" s="811" t="s">
        <v>3362</v>
      </c>
      <c r="E817" s="812">
        <v>42652</v>
      </c>
      <c r="F817" s="813">
        <v>4</v>
      </c>
      <c r="G817" s="813">
        <v>3</v>
      </c>
      <c r="H817" s="811" t="s">
        <v>3124</v>
      </c>
    </row>
    <row r="818" spans="1:8" outlineLevel="2">
      <c r="A818" s="811">
        <v>27</v>
      </c>
      <c r="B818" s="811" t="s">
        <v>4071</v>
      </c>
      <c r="C818" s="811" t="s">
        <v>117</v>
      </c>
      <c r="D818" s="811" t="s">
        <v>3362</v>
      </c>
      <c r="E818" s="812">
        <v>42652</v>
      </c>
      <c r="F818" s="813">
        <v>3</v>
      </c>
      <c r="G818" s="813">
        <v>4</v>
      </c>
      <c r="H818" s="811" t="s">
        <v>4074</v>
      </c>
    </row>
    <row r="819" spans="1:8" outlineLevel="2">
      <c r="A819" s="811">
        <v>27</v>
      </c>
      <c r="B819" s="811" t="s">
        <v>4071</v>
      </c>
      <c r="C819" s="811" t="s">
        <v>117</v>
      </c>
      <c r="D819" s="811" t="s">
        <v>3362</v>
      </c>
      <c r="E819" s="812">
        <v>42652</v>
      </c>
      <c r="F819" s="813">
        <v>2</v>
      </c>
      <c r="G819" s="813">
        <v>5</v>
      </c>
      <c r="H819" s="811" t="s">
        <v>4075</v>
      </c>
    </row>
    <row r="820" spans="1:8" outlineLevel="2">
      <c r="A820" s="811">
        <v>27</v>
      </c>
      <c r="B820" s="811" t="s">
        <v>4071</v>
      </c>
      <c r="C820" s="811" t="s">
        <v>117</v>
      </c>
      <c r="D820" s="811" t="s">
        <v>3357</v>
      </c>
      <c r="E820" s="812">
        <v>42876</v>
      </c>
      <c r="F820" s="813">
        <v>2</v>
      </c>
      <c r="G820" s="813">
        <v>5</v>
      </c>
      <c r="H820" s="811" t="s">
        <v>4076</v>
      </c>
    </row>
    <row r="821" spans="1:8" outlineLevel="1">
      <c r="B821" s="811" t="s">
        <v>4071</v>
      </c>
      <c r="C821" s="814" t="s">
        <v>1674</v>
      </c>
      <c r="F821" s="813">
        <f>SUBTOTAL(9,F817:F820)</f>
        <v>11</v>
      </c>
    </row>
    <row r="822" spans="1:8" outlineLevel="2">
      <c r="A822" s="811">
        <v>27</v>
      </c>
      <c r="B822" s="811" t="s">
        <v>4071</v>
      </c>
      <c r="C822" s="811" t="s">
        <v>207</v>
      </c>
      <c r="D822" s="811" t="s">
        <v>3323</v>
      </c>
      <c r="E822" s="812">
        <v>42799</v>
      </c>
      <c r="F822" s="813">
        <v>1</v>
      </c>
      <c r="G822" s="813">
        <v>6</v>
      </c>
      <c r="H822" s="811" t="s">
        <v>4077</v>
      </c>
    </row>
    <row r="823" spans="1:8" outlineLevel="1">
      <c r="B823" s="811" t="s">
        <v>4071</v>
      </c>
      <c r="C823" s="814" t="s">
        <v>388</v>
      </c>
      <c r="F823" s="813">
        <f>SUBTOTAL(9,F822:F822)</f>
        <v>1</v>
      </c>
    </row>
    <row r="824" spans="1:8" outlineLevel="2">
      <c r="A824" s="811">
        <v>27</v>
      </c>
      <c r="B824" s="811" t="s">
        <v>4071</v>
      </c>
      <c r="C824" s="811" t="s">
        <v>4078</v>
      </c>
      <c r="D824" s="811" t="s">
        <v>3323</v>
      </c>
      <c r="E824" s="812">
        <v>42799</v>
      </c>
      <c r="F824" s="813">
        <v>3</v>
      </c>
      <c r="G824" s="813">
        <v>4</v>
      </c>
      <c r="H824" s="811" t="s">
        <v>4074</v>
      </c>
    </row>
    <row r="825" spans="1:8" outlineLevel="1">
      <c r="B825" s="811" t="s">
        <v>4071</v>
      </c>
      <c r="C825" s="814" t="s">
        <v>4079</v>
      </c>
      <c r="F825" s="813">
        <f>SUBTOTAL(9,F824:F824)</f>
        <v>3</v>
      </c>
    </row>
    <row r="826" spans="1:8" outlineLevel="2">
      <c r="A826" s="811">
        <v>27</v>
      </c>
      <c r="B826" s="811" t="s">
        <v>4071</v>
      </c>
      <c r="C826" s="811" t="s">
        <v>109</v>
      </c>
      <c r="D826" s="811" t="s">
        <v>3323</v>
      </c>
      <c r="E826" s="812">
        <v>42799</v>
      </c>
      <c r="F826" s="813">
        <v>2</v>
      </c>
      <c r="G826" s="813">
        <v>5</v>
      </c>
      <c r="H826" s="811" t="s">
        <v>4075</v>
      </c>
    </row>
    <row r="827" spans="1:8" outlineLevel="2">
      <c r="A827" s="811">
        <v>27</v>
      </c>
      <c r="B827" s="811" t="s">
        <v>4071</v>
      </c>
      <c r="C827" s="811" t="s">
        <v>109</v>
      </c>
      <c r="D827" s="811" t="s">
        <v>3357</v>
      </c>
      <c r="E827" s="812">
        <v>42876</v>
      </c>
      <c r="F827" s="813">
        <v>5</v>
      </c>
      <c r="G827" s="813">
        <v>2</v>
      </c>
      <c r="H827" s="811" t="s">
        <v>4080</v>
      </c>
    </row>
    <row r="828" spans="1:8" outlineLevel="1">
      <c r="B828" s="811" t="s">
        <v>4071</v>
      </c>
      <c r="C828" s="814" t="s">
        <v>783</v>
      </c>
      <c r="F828" s="813">
        <f>SUBTOTAL(9,F826:F827)</f>
        <v>7</v>
      </c>
    </row>
    <row r="829" spans="1:8" outlineLevel="2">
      <c r="A829" s="811">
        <v>27</v>
      </c>
      <c r="B829" s="811" t="s">
        <v>4071</v>
      </c>
      <c r="C829" s="811" t="s">
        <v>106</v>
      </c>
      <c r="D829" s="811" t="s">
        <v>3362</v>
      </c>
      <c r="E829" s="812">
        <v>42652</v>
      </c>
      <c r="F829" s="813">
        <v>6</v>
      </c>
      <c r="G829" s="813">
        <v>1</v>
      </c>
      <c r="H829" s="811" t="s">
        <v>2785</v>
      </c>
    </row>
    <row r="830" spans="1:8" outlineLevel="2">
      <c r="A830" s="811">
        <v>27</v>
      </c>
      <c r="B830" s="811" t="s">
        <v>4071</v>
      </c>
      <c r="C830" s="811" t="s">
        <v>106</v>
      </c>
      <c r="D830" s="811" t="s">
        <v>3362</v>
      </c>
      <c r="E830" s="812">
        <v>42652</v>
      </c>
      <c r="F830" s="813">
        <v>5</v>
      </c>
      <c r="G830" s="813">
        <v>2</v>
      </c>
      <c r="H830" s="811" t="s">
        <v>3123</v>
      </c>
    </row>
    <row r="831" spans="1:8" outlineLevel="2">
      <c r="A831" s="811">
        <v>27</v>
      </c>
      <c r="B831" s="811" t="s">
        <v>4071</v>
      </c>
      <c r="C831" s="811" t="s">
        <v>106</v>
      </c>
      <c r="D831" s="811" t="s">
        <v>3323</v>
      </c>
      <c r="E831" s="812">
        <v>42799</v>
      </c>
      <c r="F831" s="813">
        <v>6</v>
      </c>
      <c r="G831" s="813">
        <v>1</v>
      </c>
      <c r="H831" s="811" t="s">
        <v>2785</v>
      </c>
    </row>
    <row r="832" spans="1:8" outlineLevel="2">
      <c r="A832" s="811">
        <v>27</v>
      </c>
      <c r="B832" s="811" t="s">
        <v>4071</v>
      </c>
      <c r="C832" s="811" t="s">
        <v>106</v>
      </c>
      <c r="D832" s="811" t="s">
        <v>3323</v>
      </c>
      <c r="E832" s="812">
        <v>42799</v>
      </c>
      <c r="F832" s="813">
        <v>5</v>
      </c>
      <c r="G832" s="813">
        <v>2</v>
      </c>
      <c r="H832" s="811" t="s">
        <v>3123</v>
      </c>
    </row>
    <row r="833" spans="1:8" outlineLevel="2">
      <c r="A833" s="811">
        <v>27</v>
      </c>
      <c r="B833" s="811" t="s">
        <v>4071</v>
      </c>
      <c r="C833" s="811" t="s">
        <v>106</v>
      </c>
      <c r="D833" s="811" t="s">
        <v>3357</v>
      </c>
      <c r="E833" s="812">
        <v>42876</v>
      </c>
      <c r="F833" s="813">
        <v>4</v>
      </c>
      <c r="G833" s="813">
        <v>3</v>
      </c>
      <c r="H833" s="811" t="s">
        <v>4081</v>
      </c>
    </row>
    <row r="834" spans="1:8" outlineLevel="2">
      <c r="A834" s="811">
        <v>27</v>
      </c>
      <c r="B834" s="811" t="s">
        <v>4071</v>
      </c>
      <c r="C834" s="811" t="s">
        <v>106</v>
      </c>
      <c r="D834" s="811" t="s">
        <v>1663</v>
      </c>
      <c r="E834" s="812">
        <v>42883</v>
      </c>
      <c r="F834" s="813">
        <v>1</v>
      </c>
      <c r="G834" s="813">
        <v>6</v>
      </c>
      <c r="H834" s="811" t="s">
        <v>4082</v>
      </c>
    </row>
    <row r="835" spans="1:8" s="818" customFormat="1" outlineLevel="1">
      <c r="B835" s="811" t="s">
        <v>4071</v>
      </c>
      <c r="C835" s="815" t="s">
        <v>1181</v>
      </c>
      <c r="D835" s="819" t="s">
        <v>3834</v>
      </c>
      <c r="E835" s="820"/>
      <c r="F835" s="821">
        <f>SUBTOTAL(9,F829:F834)</f>
        <v>27</v>
      </c>
      <c r="G835" s="821"/>
    </row>
    <row r="836" spans="1:8" outlineLevel="2">
      <c r="A836" s="811">
        <v>27</v>
      </c>
      <c r="B836" s="811" t="s">
        <v>4071</v>
      </c>
      <c r="C836" s="811" t="s">
        <v>116</v>
      </c>
      <c r="D836" s="811" t="s">
        <v>3357</v>
      </c>
      <c r="E836" s="812">
        <v>42876</v>
      </c>
      <c r="F836" s="813">
        <v>6</v>
      </c>
      <c r="G836" s="813">
        <v>1</v>
      </c>
      <c r="H836" s="811" t="s">
        <v>4083</v>
      </c>
    </row>
    <row r="837" spans="1:8" outlineLevel="2">
      <c r="A837" s="811">
        <v>27</v>
      </c>
      <c r="B837" s="811" t="s">
        <v>4071</v>
      </c>
      <c r="C837" s="811" t="s">
        <v>116</v>
      </c>
      <c r="D837" s="811" t="s">
        <v>1663</v>
      </c>
      <c r="E837" s="812">
        <v>42883</v>
      </c>
      <c r="F837" s="813">
        <v>5</v>
      </c>
      <c r="G837" s="813">
        <v>2</v>
      </c>
      <c r="H837" s="811" t="s">
        <v>4084</v>
      </c>
    </row>
    <row r="838" spans="1:8" outlineLevel="1">
      <c r="B838" s="811" t="s">
        <v>4071</v>
      </c>
      <c r="C838" s="814" t="s">
        <v>1484</v>
      </c>
      <c r="F838" s="813">
        <f>SUBTOTAL(9,F836:F837)</f>
        <v>11</v>
      </c>
    </row>
    <row r="839" spans="1:8" outlineLevel="2">
      <c r="A839" s="811">
        <v>28</v>
      </c>
      <c r="B839" s="811" t="s">
        <v>4085</v>
      </c>
      <c r="C839" s="811" t="s">
        <v>1610</v>
      </c>
      <c r="D839" s="811" t="s">
        <v>3362</v>
      </c>
      <c r="E839" s="812">
        <v>42652</v>
      </c>
      <c r="F839" s="813">
        <v>6</v>
      </c>
      <c r="G839" s="813">
        <v>1</v>
      </c>
      <c r="H839" s="811" t="s">
        <v>4086</v>
      </c>
    </row>
    <row r="840" spans="1:8" outlineLevel="2">
      <c r="A840" s="811">
        <v>28</v>
      </c>
      <c r="B840" s="811" t="s">
        <v>4085</v>
      </c>
      <c r="C840" s="811" t="s">
        <v>1610</v>
      </c>
      <c r="D840" s="811" t="s">
        <v>3323</v>
      </c>
      <c r="E840" s="812">
        <v>42799</v>
      </c>
      <c r="F840" s="813">
        <v>4</v>
      </c>
      <c r="G840" s="813">
        <v>3</v>
      </c>
      <c r="H840" s="811" t="s">
        <v>4087</v>
      </c>
    </row>
    <row r="841" spans="1:8" outlineLevel="2">
      <c r="A841" s="811">
        <v>28</v>
      </c>
      <c r="B841" s="811" t="s">
        <v>4085</v>
      </c>
      <c r="C841" s="811" t="s">
        <v>1610</v>
      </c>
      <c r="D841" s="811" t="s">
        <v>3357</v>
      </c>
      <c r="E841" s="812">
        <v>42876</v>
      </c>
      <c r="F841" s="813">
        <v>6</v>
      </c>
      <c r="G841" s="813">
        <v>1</v>
      </c>
      <c r="H841" s="811" t="s">
        <v>4086</v>
      </c>
    </row>
    <row r="842" spans="1:8" outlineLevel="2">
      <c r="A842" s="811">
        <v>28</v>
      </c>
      <c r="B842" s="811" t="s">
        <v>4085</v>
      </c>
      <c r="C842" s="811" t="s">
        <v>1610</v>
      </c>
      <c r="D842" s="811" t="s">
        <v>3357</v>
      </c>
      <c r="E842" s="812">
        <v>42876</v>
      </c>
      <c r="F842" s="813">
        <v>5</v>
      </c>
      <c r="G842" s="813">
        <v>2</v>
      </c>
      <c r="H842" s="811" t="s">
        <v>4088</v>
      </c>
    </row>
    <row r="843" spans="1:8" s="818" customFormat="1" outlineLevel="1">
      <c r="B843" s="811" t="s">
        <v>4085</v>
      </c>
      <c r="C843" s="815" t="s">
        <v>1729</v>
      </c>
      <c r="D843" s="819" t="s">
        <v>3834</v>
      </c>
      <c r="E843" s="820"/>
      <c r="F843" s="821">
        <f>SUBTOTAL(9,F839:F842)</f>
        <v>21</v>
      </c>
      <c r="G843" s="821"/>
    </row>
    <row r="844" spans="1:8" outlineLevel="2">
      <c r="A844" s="811">
        <v>28</v>
      </c>
      <c r="B844" s="811" t="s">
        <v>4085</v>
      </c>
      <c r="C844" s="811" t="s">
        <v>208</v>
      </c>
      <c r="D844" s="811" t="s">
        <v>3357</v>
      </c>
      <c r="E844" s="812">
        <v>42876</v>
      </c>
      <c r="F844" s="813">
        <v>2</v>
      </c>
      <c r="G844" s="813">
        <v>5</v>
      </c>
      <c r="H844" s="811" t="s">
        <v>4089</v>
      </c>
    </row>
    <row r="845" spans="1:8" outlineLevel="1">
      <c r="B845" s="811" t="s">
        <v>4085</v>
      </c>
      <c r="C845" s="814" t="s">
        <v>441</v>
      </c>
      <c r="F845" s="813">
        <f>SUBTOTAL(9,F844:F844)</f>
        <v>2</v>
      </c>
    </row>
    <row r="846" spans="1:8" outlineLevel="2">
      <c r="A846" s="811">
        <v>28</v>
      </c>
      <c r="B846" s="811" t="s">
        <v>4085</v>
      </c>
      <c r="C846" s="811" t="s">
        <v>187</v>
      </c>
      <c r="D846" s="811" t="s">
        <v>3323</v>
      </c>
      <c r="E846" s="812">
        <v>42799</v>
      </c>
      <c r="F846" s="813">
        <v>6</v>
      </c>
      <c r="G846" s="813">
        <v>1</v>
      </c>
      <c r="H846" s="811" t="s">
        <v>4086</v>
      </c>
    </row>
    <row r="847" spans="1:8" outlineLevel="2">
      <c r="A847" s="811">
        <v>28</v>
      </c>
      <c r="B847" s="811" t="s">
        <v>4085</v>
      </c>
      <c r="C847" s="811" t="s">
        <v>187</v>
      </c>
      <c r="D847" s="811" t="s">
        <v>3323</v>
      </c>
      <c r="E847" s="812">
        <v>42799</v>
      </c>
      <c r="F847" s="813">
        <v>5</v>
      </c>
      <c r="G847" s="813">
        <v>2</v>
      </c>
      <c r="H847" s="811" t="s">
        <v>4088</v>
      </c>
    </row>
    <row r="848" spans="1:8" outlineLevel="2">
      <c r="A848" s="811">
        <v>28</v>
      </c>
      <c r="B848" s="811" t="s">
        <v>4085</v>
      </c>
      <c r="C848" s="811" t="s">
        <v>187</v>
      </c>
      <c r="D848" s="811" t="s">
        <v>3357</v>
      </c>
      <c r="E848" s="812">
        <v>42876</v>
      </c>
      <c r="F848" s="813">
        <v>3</v>
      </c>
      <c r="G848" s="813">
        <v>4</v>
      </c>
      <c r="H848" s="811" t="s">
        <v>4090</v>
      </c>
    </row>
    <row r="849" spans="1:8" outlineLevel="1">
      <c r="B849" s="811" t="s">
        <v>4085</v>
      </c>
      <c r="C849" s="814" t="s">
        <v>470</v>
      </c>
      <c r="F849" s="813">
        <f>SUBTOTAL(9,F846:F848)</f>
        <v>14</v>
      </c>
    </row>
    <row r="850" spans="1:8" outlineLevel="2">
      <c r="A850" s="811">
        <v>28</v>
      </c>
      <c r="B850" s="811" t="s">
        <v>4085</v>
      </c>
      <c r="C850" s="811" t="s">
        <v>115</v>
      </c>
      <c r="D850" s="811" t="s">
        <v>3362</v>
      </c>
      <c r="E850" s="812">
        <v>42652</v>
      </c>
      <c r="F850" s="813">
        <v>2</v>
      </c>
      <c r="G850" s="813">
        <v>5</v>
      </c>
      <c r="H850" s="811" t="s">
        <v>4089</v>
      </c>
    </row>
    <row r="851" spans="1:8" outlineLevel="2">
      <c r="A851" s="811">
        <v>28</v>
      </c>
      <c r="B851" s="811" t="s">
        <v>4085</v>
      </c>
      <c r="C851" s="811" t="s">
        <v>115</v>
      </c>
      <c r="D851" s="811" t="s">
        <v>3362</v>
      </c>
      <c r="E851" s="812">
        <v>42652</v>
      </c>
      <c r="F851" s="813">
        <v>1</v>
      </c>
      <c r="G851" s="813">
        <v>6</v>
      </c>
      <c r="H851" s="811" t="s">
        <v>4091</v>
      </c>
    </row>
    <row r="852" spans="1:8" outlineLevel="1">
      <c r="B852" s="811" t="s">
        <v>4085</v>
      </c>
      <c r="C852" s="814" t="s">
        <v>920</v>
      </c>
      <c r="F852" s="813">
        <f>SUBTOTAL(9,F850:F851)</f>
        <v>3</v>
      </c>
    </row>
    <row r="853" spans="1:8" outlineLevel="2">
      <c r="A853" s="811">
        <v>28</v>
      </c>
      <c r="B853" s="811" t="s">
        <v>4085</v>
      </c>
      <c r="C853" s="811" t="s">
        <v>90</v>
      </c>
      <c r="D853" s="811" t="s">
        <v>3357</v>
      </c>
      <c r="E853" s="812">
        <v>42876</v>
      </c>
      <c r="F853" s="813">
        <v>4</v>
      </c>
      <c r="G853" s="813">
        <v>3</v>
      </c>
      <c r="H853" s="811" t="s">
        <v>4087</v>
      </c>
    </row>
    <row r="854" spans="1:8" outlineLevel="1">
      <c r="B854" s="811" t="s">
        <v>4085</v>
      </c>
      <c r="C854" s="814" t="s">
        <v>1123</v>
      </c>
      <c r="F854" s="813">
        <f>SUBTOTAL(9,F853:F853)</f>
        <v>4</v>
      </c>
    </row>
    <row r="855" spans="1:8" outlineLevel="2">
      <c r="A855" s="811">
        <v>28</v>
      </c>
      <c r="B855" s="811" t="s">
        <v>4085</v>
      </c>
      <c r="C855" s="811" t="s">
        <v>92</v>
      </c>
      <c r="D855" s="811" t="s">
        <v>3357</v>
      </c>
      <c r="E855" s="812">
        <v>42876</v>
      </c>
      <c r="F855" s="813">
        <v>1</v>
      </c>
      <c r="G855" s="813">
        <v>6</v>
      </c>
      <c r="H855" s="811" t="s">
        <v>4091</v>
      </c>
    </row>
    <row r="856" spans="1:8" outlineLevel="1">
      <c r="B856" s="811" t="s">
        <v>4085</v>
      </c>
      <c r="C856" s="814" t="s">
        <v>1424</v>
      </c>
      <c r="F856" s="813">
        <f>SUBTOTAL(9,F855:F855)</f>
        <v>1</v>
      </c>
    </row>
    <row r="857" spans="1:8" outlineLevel="2">
      <c r="A857" s="811">
        <v>28</v>
      </c>
      <c r="B857" s="811" t="s">
        <v>4085</v>
      </c>
      <c r="C857" s="811" t="s">
        <v>1602</v>
      </c>
      <c r="D857" s="811" t="s">
        <v>3362</v>
      </c>
      <c r="E857" s="812">
        <v>42652</v>
      </c>
      <c r="F857" s="813">
        <v>5</v>
      </c>
      <c r="G857" s="813">
        <v>2</v>
      </c>
      <c r="H857" s="811" t="s">
        <v>4088</v>
      </c>
    </row>
    <row r="858" spans="1:8" outlineLevel="2">
      <c r="A858" s="811">
        <v>28</v>
      </c>
      <c r="B858" s="811" t="s">
        <v>4085</v>
      </c>
      <c r="C858" s="811" t="s">
        <v>1602</v>
      </c>
      <c r="D858" s="811" t="s">
        <v>3362</v>
      </c>
      <c r="E858" s="812">
        <v>42652</v>
      </c>
      <c r="F858" s="813">
        <v>4</v>
      </c>
      <c r="G858" s="813">
        <v>3</v>
      </c>
      <c r="H858" s="811" t="s">
        <v>4087</v>
      </c>
    </row>
    <row r="859" spans="1:8" outlineLevel="2">
      <c r="A859" s="811">
        <v>28</v>
      </c>
      <c r="B859" s="811" t="s">
        <v>4085</v>
      </c>
      <c r="C859" s="811" t="s">
        <v>1602</v>
      </c>
      <c r="D859" s="811" t="s">
        <v>3362</v>
      </c>
      <c r="E859" s="812">
        <v>42652</v>
      </c>
      <c r="F859" s="813">
        <v>3</v>
      </c>
      <c r="G859" s="813">
        <v>4</v>
      </c>
      <c r="H859" s="811" t="s">
        <v>4090</v>
      </c>
    </row>
    <row r="860" spans="1:8" outlineLevel="1">
      <c r="B860" s="811" t="s">
        <v>4085</v>
      </c>
      <c r="C860" s="814" t="s">
        <v>1450</v>
      </c>
      <c r="F860" s="813">
        <f>SUBTOTAL(9,F857:F859)</f>
        <v>12</v>
      </c>
    </row>
    <row r="861" spans="1:8">
      <c r="C861" s="814" t="s">
        <v>4092</v>
      </c>
      <c r="F861" s="813">
        <f>SUBTOTAL(9,F3:F859)</f>
        <v>1865</v>
      </c>
    </row>
    <row r="896" spans="2:3">
      <c r="B896" s="811" t="s">
        <v>4093</v>
      </c>
      <c r="C896" s="811">
        <v>129</v>
      </c>
    </row>
    <row r="897" spans="2:3">
      <c r="B897" s="811" t="s">
        <v>3362</v>
      </c>
      <c r="C897" s="811">
        <v>566</v>
      </c>
    </row>
    <row r="898" spans="2:3">
      <c r="B898" s="811" t="s">
        <v>3322</v>
      </c>
      <c r="C898" s="811">
        <f>28*21</f>
        <v>588</v>
      </c>
    </row>
    <row r="899" spans="2:3">
      <c r="B899" s="811" t="s">
        <v>3323</v>
      </c>
      <c r="C899" s="811">
        <v>582</v>
      </c>
    </row>
    <row r="900" spans="2:3">
      <c r="B900" s="811" t="s">
        <v>46</v>
      </c>
      <c r="C900" s="811">
        <f>+SUM(C896:C899)</f>
        <v>1865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56"/>
  <sheetViews>
    <sheetView topLeftCell="A555" zoomScale="80" zoomScaleNormal="80" workbookViewId="0">
      <selection activeCell="K1062" sqref="K1062"/>
    </sheetView>
  </sheetViews>
  <sheetFormatPr defaultColWidth="7.28515625" defaultRowHeight="11.25" customHeight="1" outlineLevelRow="2"/>
  <cols>
    <col min="1" max="1" width="7" style="826" customWidth="1"/>
    <col min="2" max="2" width="8.42578125" style="827" customWidth="1"/>
    <col min="3" max="3" width="11.28515625" style="828" customWidth="1"/>
    <col min="4" max="4" width="18" style="828" customWidth="1"/>
    <col min="5" max="5" width="22.5703125" style="828" customWidth="1"/>
    <col min="6" max="6" width="14.7109375" style="829" customWidth="1"/>
    <col min="7" max="7" width="15.140625" style="830" customWidth="1"/>
    <col min="8" max="8" width="10.140625" style="831" customWidth="1"/>
    <col min="9" max="9" width="12.85546875" style="828" customWidth="1"/>
    <col min="10" max="10" width="13" style="832" customWidth="1"/>
    <col min="11" max="11" width="12.7109375" style="832" customWidth="1"/>
    <col min="12" max="12" width="12.85546875" style="832" customWidth="1"/>
    <col min="13" max="13" width="22.5703125" style="833" customWidth="1"/>
    <col min="14" max="14" width="12.28515625" style="832" customWidth="1"/>
    <col min="15" max="15" width="8.85546875" style="832" customWidth="1"/>
    <col min="16" max="16" width="6.140625" style="826" customWidth="1"/>
    <col min="17" max="17" width="11.85546875" style="832" customWidth="1"/>
    <col min="18" max="18" width="13.5703125" style="832" customWidth="1"/>
    <col min="19" max="19" width="21.5703125" style="832" customWidth="1"/>
    <col min="20" max="20" width="9.5703125" style="832" customWidth="1"/>
    <col min="21" max="16384" width="7.28515625" style="832"/>
  </cols>
  <sheetData>
    <row r="1" spans="1:25" s="842" customFormat="1" ht="11.25" customHeight="1">
      <c r="A1" s="834" t="s">
        <v>3353</v>
      </c>
      <c r="B1" s="835" t="s">
        <v>214</v>
      </c>
      <c r="C1" s="836" t="s">
        <v>215</v>
      </c>
      <c r="D1" s="836" t="s">
        <v>216</v>
      </c>
      <c r="E1" s="836" t="s">
        <v>217</v>
      </c>
      <c r="F1" s="837" t="s">
        <v>218</v>
      </c>
      <c r="G1" s="836" t="s">
        <v>219</v>
      </c>
      <c r="H1" s="838" t="s">
        <v>220</v>
      </c>
      <c r="I1" s="836" t="s">
        <v>3355</v>
      </c>
      <c r="J1" s="839"/>
      <c r="K1" s="839"/>
      <c r="L1" s="839"/>
      <c r="M1" s="840"/>
      <c r="N1" s="841"/>
      <c r="P1" s="843"/>
      <c r="Q1" s="844"/>
      <c r="R1" s="843"/>
      <c r="S1" s="843"/>
      <c r="T1" s="845"/>
      <c r="U1" s="846"/>
      <c r="V1" s="843"/>
      <c r="W1" s="843"/>
      <c r="X1" s="843"/>
      <c r="Y1" s="843"/>
    </row>
    <row r="2" spans="1:25" s="842" customFormat="1" ht="11.25" customHeight="1" outlineLevel="2">
      <c r="A2" s="826">
        <v>3</v>
      </c>
      <c r="B2" s="827">
        <v>2014</v>
      </c>
      <c r="C2" s="828" t="s">
        <v>129</v>
      </c>
      <c r="D2" s="828" t="s">
        <v>1646</v>
      </c>
      <c r="E2" s="830" t="s">
        <v>3323</v>
      </c>
      <c r="F2" s="829">
        <v>41700</v>
      </c>
      <c r="G2" s="828" t="s">
        <v>4094</v>
      </c>
      <c r="H2" s="831">
        <v>3</v>
      </c>
      <c r="I2" s="828" t="s">
        <v>1890</v>
      </c>
      <c r="J2" s="832"/>
      <c r="K2" s="832"/>
      <c r="L2" s="832"/>
      <c r="M2" s="847"/>
      <c r="P2" s="843"/>
      <c r="Q2" s="844"/>
      <c r="R2" s="843"/>
      <c r="S2" s="843"/>
      <c r="T2" s="845"/>
      <c r="U2" s="846"/>
      <c r="V2" s="843"/>
      <c r="W2" s="843"/>
      <c r="X2" s="843"/>
      <c r="Y2" s="843"/>
    </row>
    <row r="3" spans="1:25" s="839" customFormat="1" ht="11.25" customHeight="1" outlineLevel="2">
      <c r="A3" s="826">
        <v>3</v>
      </c>
      <c r="B3" s="827">
        <v>2014</v>
      </c>
      <c r="C3" s="828" t="s">
        <v>129</v>
      </c>
      <c r="D3" s="830" t="s">
        <v>1646</v>
      </c>
      <c r="E3" s="830" t="s">
        <v>3323</v>
      </c>
      <c r="F3" s="829">
        <v>41700</v>
      </c>
      <c r="G3" s="828" t="s">
        <v>4095</v>
      </c>
      <c r="H3" s="831">
        <v>7</v>
      </c>
      <c r="I3" s="828" t="s">
        <v>2339</v>
      </c>
      <c r="J3" s="832"/>
      <c r="K3" s="832"/>
      <c r="L3" s="832"/>
      <c r="M3" s="847"/>
      <c r="P3" s="834"/>
    </row>
    <row r="4" spans="1:25" s="839" customFormat="1" ht="11.25" customHeight="1" outlineLevel="1">
      <c r="A4" s="826"/>
      <c r="B4" s="827"/>
      <c r="C4" s="828"/>
      <c r="D4" s="830" t="s">
        <v>1649</v>
      </c>
      <c r="E4" s="830"/>
      <c r="F4" s="829"/>
      <c r="G4" s="828"/>
      <c r="H4" s="831">
        <f>SUBTOTAL(9,H2:H3)</f>
        <v>10</v>
      </c>
      <c r="I4" s="828"/>
      <c r="J4" s="832"/>
      <c r="K4" s="832"/>
      <c r="L4" s="832"/>
      <c r="M4" s="847"/>
      <c r="P4" s="834"/>
    </row>
    <row r="5" spans="1:25" s="848" customFormat="1" ht="11.25" customHeight="1" outlineLevel="2">
      <c r="A5" s="826">
        <v>10</v>
      </c>
      <c r="B5" s="827">
        <v>2014</v>
      </c>
      <c r="C5" s="828" t="s">
        <v>53</v>
      </c>
      <c r="D5" s="830" t="s">
        <v>2690</v>
      </c>
      <c r="E5" s="830" t="s">
        <v>2699</v>
      </c>
      <c r="F5" s="829">
        <v>41937</v>
      </c>
      <c r="G5" s="828" t="s">
        <v>2700</v>
      </c>
      <c r="H5" s="831">
        <v>5</v>
      </c>
      <c r="I5" s="828" t="s">
        <v>248</v>
      </c>
      <c r="J5" s="832"/>
      <c r="K5" s="832"/>
      <c r="L5" s="832"/>
      <c r="M5" s="847"/>
      <c r="P5" s="849"/>
    </row>
    <row r="6" spans="1:25" s="848" customFormat="1" ht="11.25" customHeight="1" outlineLevel="1">
      <c r="A6" s="826"/>
      <c r="B6" s="827"/>
      <c r="C6" s="828"/>
      <c r="D6" s="830" t="s">
        <v>4096</v>
      </c>
      <c r="E6" s="830"/>
      <c r="F6" s="829"/>
      <c r="G6" s="828"/>
      <c r="H6" s="831">
        <f>SUBTOTAL(9,H5:H5)</f>
        <v>5</v>
      </c>
      <c r="I6" s="828"/>
      <c r="J6" s="832"/>
      <c r="K6" s="832"/>
      <c r="L6" s="832"/>
      <c r="M6" s="847"/>
      <c r="P6" s="849"/>
    </row>
    <row r="7" spans="1:25" s="848" customFormat="1" ht="11.25" customHeight="1" outlineLevel="2">
      <c r="A7" s="850">
        <v>6</v>
      </c>
      <c r="B7" s="850">
        <v>2015</v>
      </c>
      <c r="C7" s="851" t="s">
        <v>129</v>
      </c>
      <c r="D7" s="851" t="s">
        <v>3342</v>
      </c>
      <c r="E7" s="851" t="s">
        <v>3357</v>
      </c>
      <c r="F7" s="852">
        <v>42169</v>
      </c>
      <c r="G7" s="851" t="s">
        <v>3358</v>
      </c>
      <c r="H7" s="853">
        <v>10</v>
      </c>
      <c r="I7" s="851" t="s">
        <v>2400</v>
      </c>
      <c r="J7" s="832"/>
      <c r="K7" s="832"/>
      <c r="L7" s="832"/>
      <c r="M7" s="847"/>
      <c r="P7" s="849"/>
    </row>
    <row r="8" spans="1:25" s="848" customFormat="1" ht="11.25" customHeight="1" outlineLevel="2">
      <c r="A8" s="850">
        <v>6</v>
      </c>
      <c r="B8" s="850">
        <v>2015</v>
      </c>
      <c r="C8" s="851" t="s">
        <v>129</v>
      </c>
      <c r="D8" s="851" t="s">
        <v>3342</v>
      </c>
      <c r="E8" s="851" t="s">
        <v>3359</v>
      </c>
      <c r="F8" s="852">
        <v>42176</v>
      </c>
      <c r="G8" s="851" t="s">
        <v>3358</v>
      </c>
      <c r="H8" s="853">
        <v>15</v>
      </c>
      <c r="I8" s="854" t="s">
        <v>3360</v>
      </c>
      <c r="J8" s="832"/>
      <c r="K8" s="832"/>
      <c r="L8" s="832"/>
      <c r="M8" s="847"/>
      <c r="P8" s="849"/>
    </row>
    <row r="9" spans="1:25" s="848" customFormat="1" ht="11.25" customHeight="1" outlineLevel="1">
      <c r="A9" s="850"/>
      <c r="B9" s="850"/>
      <c r="C9" s="851"/>
      <c r="D9" s="851" t="s">
        <v>4097</v>
      </c>
      <c r="E9" s="851"/>
      <c r="F9" s="852"/>
      <c r="G9" s="851"/>
      <c r="H9" s="853">
        <f>SUBTOTAL(9,H7:H8)</f>
        <v>25</v>
      </c>
      <c r="I9" s="854"/>
      <c r="J9" s="832"/>
      <c r="K9" s="832"/>
      <c r="L9" s="832"/>
      <c r="M9" s="847"/>
      <c r="P9" s="849"/>
    </row>
    <row r="10" spans="1:25" s="848" customFormat="1" ht="11.25" customHeight="1" outlineLevel="2">
      <c r="A10" s="826">
        <v>3</v>
      </c>
      <c r="B10" s="827">
        <v>2014</v>
      </c>
      <c r="C10" s="828" t="s">
        <v>164</v>
      </c>
      <c r="D10" s="828" t="s">
        <v>200</v>
      </c>
      <c r="E10" s="830" t="s">
        <v>3323</v>
      </c>
      <c r="F10" s="829">
        <v>41700</v>
      </c>
      <c r="G10" s="828" t="s">
        <v>4098</v>
      </c>
      <c r="H10" s="831">
        <v>7</v>
      </c>
      <c r="I10" s="828" t="s">
        <v>224</v>
      </c>
      <c r="J10" s="832"/>
      <c r="K10" s="832"/>
      <c r="L10" s="832"/>
      <c r="M10" s="847"/>
      <c r="P10" s="849"/>
    </row>
    <row r="11" spans="1:25" s="848" customFormat="1" ht="11.25" customHeight="1" outlineLevel="2">
      <c r="A11" s="826">
        <v>5</v>
      </c>
      <c r="B11" s="827">
        <v>2014</v>
      </c>
      <c r="C11" s="828" t="s">
        <v>164</v>
      </c>
      <c r="D11" s="828" t="s">
        <v>200</v>
      </c>
      <c r="E11" s="830" t="s">
        <v>86</v>
      </c>
      <c r="F11" s="829">
        <v>41776</v>
      </c>
      <c r="G11" s="828" t="s">
        <v>4099</v>
      </c>
      <c r="H11" s="831">
        <v>5</v>
      </c>
      <c r="I11" s="828" t="s">
        <v>354</v>
      </c>
      <c r="J11" s="832"/>
      <c r="K11" s="832"/>
      <c r="L11" s="832"/>
      <c r="M11" s="847"/>
      <c r="P11" s="849"/>
    </row>
    <row r="12" spans="1:25" s="848" customFormat="1" ht="11.25" customHeight="1" outlineLevel="2">
      <c r="A12" s="850">
        <v>10</v>
      </c>
      <c r="B12" s="855">
        <v>2015</v>
      </c>
      <c r="C12" s="851" t="s">
        <v>164</v>
      </c>
      <c r="D12" s="851" t="s">
        <v>200</v>
      </c>
      <c r="E12" s="856" t="s">
        <v>3362</v>
      </c>
      <c r="F12" s="852">
        <v>42288</v>
      </c>
      <c r="G12" s="851" t="s">
        <v>3363</v>
      </c>
      <c r="H12" s="853">
        <v>7</v>
      </c>
      <c r="I12" s="857" t="s">
        <v>2324</v>
      </c>
      <c r="J12" s="832"/>
      <c r="K12" s="832"/>
      <c r="L12" s="832"/>
      <c r="M12" s="847"/>
      <c r="P12" s="849"/>
    </row>
    <row r="13" spans="1:25" s="848" customFormat="1" ht="11.25" customHeight="1" outlineLevel="2">
      <c r="A13" s="849">
        <v>6</v>
      </c>
      <c r="B13" s="849">
        <v>2016</v>
      </c>
      <c r="C13" s="858" t="s">
        <v>164</v>
      </c>
      <c r="D13" s="859" t="s">
        <v>200</v>
      </c>
      <c r="E13" s="860" t="s">
        <v>3357</v>
      </c>
      <c r="F13" s="861">
        <v>42533</v>
      </c>
      <c r="G13" s="860" t="s">
        <v>223</v>
      </c>
      <c r="H13" s="849">
        <v>7</v>
      </c>
      <c r="I13" s="848" t="s">
        <v>2701</v>
      </c>
      <c r="M13" s="862"/>
      <c r="P13" s="849"/>
    </row>
    <row r="14" spans="1:25" s="848" customFormat="1" ht="11.25" customHeight="1" outlineLevel="2">
      <c r="A14" s="849">
        <v>6</v>
      </c>
      <c r="B14" s="849">
        <v>2016</v>
      </c>
      <c r="C14" s="858" t="s">
        <v>164</v>
      </c>
      <c r="D14" s="859" t="s">
        <v>200</v>
      </c>
      <c r="E14" s="860" t="s">
        <v>2702</v>
      </c>
      <c r="F14" s="861">
        <v>42540</v>
      </c>
      <c r="G14" s="860" t="s">
        <v>223</v>
      </c>
      <c r="H14" s="849">
        <v>10</v>
      </c>
      <c r="I14" s="848" t="s">
        <v>2703</v>
      </c>
      <c r="M14" s="862"/>
      <c r="P14" s="849"/>
    </row>
    <row r="15" spans="1:25" s="848" customFormat="1" ht="11.25" customHeight="1" outlineLevel="1">
      <c r="A15" s="849"/>
      <c r="B15" s="849"/>
      <c r="C15" s="858"/>
      <c r="D15" s="859" t="s">
        <v>225</v>
      </c>
      <c r="E15" s="860"/>
      <c r="F15" s="861"/>
      <c r="G15" s="860"/>
      <c r="H15" s="849">
        <f>SUBTOTAL(9,H10:H14)</f>
        <v>36</v>
      </c>
      <c r="M15" s="862"/>
      <c r="P15" s="849"/>
    </row>
    <row r="16" spans="1:25" s="872" customFormat="1" ht="11.25" customHeight="1" outlineLevel="2">
      <c r="A16" s="863">
        <v>3</v>
      </c>
      <c r="B16" s="864">
        <v>2014</v>
      </c>
      <c r="C16" s="865" t="s">
        <v>164</v>
      </c>
      <c r="D16" s="865" t="s">
        <v>1655</v>
      </c>
      <c r="E16" s="866" t="s">
        <v>3323</v>
      </c>
      <c r="F16" s="867">
        <v>41700</v>
      </c>
      <c r="G16" s="865" t="s">
        <v>4100</v>
      </c>
      <c r="H16" s="868">
        <v>10</v>
      </c>
      <c r="I16" s="865" t="s">
        <v>2930</v>
      </c>
      <c r="J16" s="869"/>
      <c r="K16" s="870" t="s">
        <v>4101</v>
      </c>
      <c r="L16" s="869"/>
      <c r="M16" s="871"/>
      <c r="P16" s="873"/>
    </row>
    <row r="17" spans="1:16" s="872" customFormat="1" ht="11.25" customHeight="1" outlineLevel="2">
      <c r="A17" s="863">
        <v>3</v>
      </c>
      <c r="B17" s="864">
        <v>2014</v>
      </c>
      <c r="C17" s="865" t="s">
        <v>164</v>
      </c>
      <c r="D17" s="865" t="s">
        <v>124</v>
      </c>
      <c r="E17" s="866" t="s">
        <v>3323</v>
      </c>
      <c r="F17" s="867">
        <v>41700</v>
      </c>
      <c r="G17" s="865" t="s">
        <v>4102</v>
      </c>
      <c r="H17" s="868">
        <v>3</v>
      </c>
      <c r="I17" s="865" t="s">
        <v>2026</v>
      </c>
      <c r="J17" s="869"/>
      <c r="K17" s="869"/>
      <c r="L17" s="869"/>
      <c r="M17" s="871"/>
      <c r="P17" s="873"/>
    </row>
    <row r="18" spans="1:16" s="872" customFormat="1" ht="11.25" customHeight="1" outlineLevel="2">
      <c r="A18" s="874">
        <v>6</v>
      </c>
      <c r="B18" s="874">
        <v>2015</v>
      </c>
      <c r="C18" s="875" t="s">
        <v>164</v>
      </c>
      <c r="D18" s="875" t="s">
        <v>124</v>
      </c>
      <c r="E18" s="875" t="s">
        <v>3357</v>
      </c>
      <c r="F18" s="876">
        <v>42169</v>
      </c>
      <c r="G18" s="875" t="s">
        <v>4103</v>
      </c>
      <c r="H18" s="877">
        <v>3</v>
      </c>
      <c r="I18" s="875" t="s">
        <v>3580</v>
      </c>
      <c r="J18" s="869"/>
      <c r="K18" s="869"/>
      <c r="L18" s="869"/>
      <c r="M18" s="871"/>
      <c r="P18" s="873"/>
    </row>
    <row r="19" spans="1:16" s="872" customFormat="1" ht="11.25" customHeight="1" outlineLevel="2">
      <c r="A19" s="874">
        <v>10</v>
      </c>
      <c r="B19" s="878">
        <v>2015</v>
      </c>
      <c r="C19" s="875" t="s">
        <v>164</v>
      </c>
      <c r="D19" s="875" t="s">
        <v>124</v>
      </c>
      <c r="E19" s="879" t="s">
        <v>3362</v>
      </c>
      <c r="F19" s="876">
        <v>42288</v>
      </c>
      <c r="G19" s="875" t="s">
        <v>4104</v>
      </c>
      <c r="H19" s="877">
        <v>10</v>
      </c>
      <c r="I19" s="880" t="s">
        <v>2408</v>
      </c>
      <c r="J19" s="869"/>
      <c r="K19" s="869"/>
      <c r="L19" s="869"/>
      <c r="M19" s="871"/>
      <c r="P19" s="873"/>
    </row>
    <row r="20" spans="1:16" s="872" customFormat="1" ht="11.25" customHeight="1" outlineLevel="2">
      <c r="A20" s="874">
        <v>10</v>
      </c>
      <c r="B20" s="878">
        <v>2015</v>
      </c>
      <c r="C20" s="875" t="s">
        <v>164</v>
      </c>
      <c r="D20" s="875" t="s">
        <v>124</v>
      </c>
      <c r="E20" s="879" t="s">
        <v>3362</v>
      </c>
      <c r="F20" s="876">
        <v>42288</v>
      </c>
      <c r="G20" s="875" t="s">
        <v>4105</v>
      </c>
      <c r="H20" s="877">
        <v>3</v>
      </c>
      <c r="I20" s="880" t="s">
        <v>1758</v>
      </c>
      <c r="J20" s="869"/>
      <c r="K20" s="869"/>
      <c r="L20" s="869"/>
      <c r="M20" s="871"/>
      <c r="P20" s="873"/>
    </row>
    <row r="21" spans="1:16" s="872" customFormat="1" ht="11.25" customHeight="1" outlineLevel="2">
      <c r="A21" s="873">
        <v>6</v>
      </c>
      <c r="B21" s="873">
        <v>2016</v>
      </c>
      <c r="C21" s="881" t="s">
        <v>164</v>
      </c>
      <c r="D21" s="882" t="s">
        <v>124</v>
      </c>
      <c r="E21" s="883" t="s">
        <v>3357</v>
      </c>
      <c r="F21" s="884">
        <v>42533</v>
      </c>
      <c r="G21" s="883" t="s">
        <v>4106</v>
      </c>
      <c r="H21" s="873">
        <v>10</v>
      </c>
      <c r="I21" s="872" t="s">
        <v>1715</v>
      </c>
      <c r="M21" s="885"/>
      <c r="P21" s="873"/>
    </row>
    <row r="22" spans="1:16" s="872" customFormat="1" ht="11.25" customHeight="1" outlineLevel="2">
      <c r="A22" s="873">
        <v>6</v>
      </c>
      <c r="B22" s="873">
        <v>2016</v>
      </c>
      <c r="C22" s="881" t="s">
        <v>164</v>
      </c>
      <c r="D22" s="882" t="s">
        <v>124</v>
      </c>
      <c r="E22" s="883" t="s">
        <v>3357</v>
      </c>
      <c r="F22" s="884">
        <v>42533</v>
      </c>
      <c r="G22" s="883" t="s">
        <v>4104</v>
      </c>
      <c r="H22" s="873">
        <v>10</v>
      </c>
      <c r="I22" s="872" t="s">
        <v>4107</v>
      </c>
      <c r="M22" s="885"/>
      <c r="P22" s="873"/>
    </row>
    <row r="23" spans="1:16" s="872" customFormat="1" ht="11.25" customHeight="1" outlineLevel="2">
      <c r="A23" s="873">
        <v>6</v>
      </c>
      <c r="B23" s="873">
        <v>2016</v>
      </c>
      <c r="C23" s="881" t="s">
        <v>164</v>
      </c>
      <c r="D23" s="882" t="s">
        <v>124</v>
      </c>
      <c r="E23" s="883" t="s">
        <v>3357</v>
      </c>
      <c r="F23" s="884">
        <v>42533</v>
      </c>
      <c r="G23" s="883" t="s">
        <v>4108</v>
      </c>
      <c r="H23" s="873">
        <v>3</v>
      </c>
      <c r="I23" s="872" t="s">
        <v>4109</v>
      </c>
      <c r="M23" s="885"/>
      <c r="P23" s="873"/>
    </row>
    <row r="24" spans="1:16" s="872" customFormat="1" ht="11.25" customHeight="1" outlineLevel="2">
      <c r="A24" s="873">
        <v>6</v>
      </c>
      <c r="B24" s="873">
        <v>2016</v>
      </c>
      <c r="C24" s="881" t="s">
        <v>164</v>
      </c>
      <c r="D24" s="882" t="s">
        <v>124</v>
      </c>
      <c r="E24" s="883" t="s">
        <v>2702</v>
      </c>
      <c r="F24" s="884">
        <v>42540</v>
      </c>
      <c r="G24" s="883" t="s">
        <v>4106</v>
      </c>
      <c r="H24" s="873">
        <v>15</v>
      </c>
      <c r="I24" s="872" t="s">
        <v>4110</v>
      </c>
      <c r="M24" s="885"/>
      <c r="P24" s="873"/>
    </row>
    <row r="25" spans="1:16" s="872" customFormat="1" ht="11.25" customHeight="1" outlineLevel="2">
      <c r="A25" s="873">
        <v>6</v>
      </c>
      <c r="B25" s="873">
        <v>2016</v>
      </c>
      <c r="C25" s="881" t="s">
        <v>164</v>
      </c>
      <c r="D25" s="882" t="s">
        <v>124</v>
      </c>
      <c r="E25" s="883" t="s">
        <v>2702</v>
      </c>
      <c r="F25" s="884">
        <v>42540</v>
      </c>
      <c r="G25" s="883" t="s">
        <v>4104</v>
      </c>
      <c r="H25" s="873">
        <v>15</v>
      </c>
      <c r="I25" s="872" t="s">
        <v>4111</v>
      </c>
      <c r="M25" s="885"/>
      <c r="P25" s="873"/>
    </row>
    <row r="26" spans="1:16" s="872" customFormat="1" ht="11.25" customHeight="1" outlineLevel="2">
      <c r="A26" s="873">
        <v>10</v>
      </c>
      <c r="B26" s="886">
        <v>2016</v>
      </c>
      <c r="C26" s="883" t="s">
        <v>164</v>
      </c>
      <c r="D26" s="883" t="s">
        <v>124</v>
      </c>
      <c r="E26" s="882" t="s">
        <v>3362</v>
      </c>
      <c r="F26" s="884">
        <v>42652</v>
      </c>
      <c r="G26" s="887" t="s">
        <v>4112</v>
      </c>
      <c r="H26" s="873">
        <v>3</v>
      </c>
      <c r="I26" s="872" t="s">
        <v>3479</v>
      </c>
      <c r="M26" s="885"/>
      <c r="P26" s="873"/>
    </row>
    <row r="27" spans="1:16" s="872" customFormat="1" ht="11.25" customHeight="1" outlineLevel="1">
      <c r="A27" s="873"/>
      <c r="B27" s="886"/>
      <c r="C27" s="883"/>
      <c r="D27" s="883" t="s">
        <v>245</v>
      </c>
      <c r="E27" s="882"/>
      <c r="F27" s="884"/>
      <c r="G27" s="887"/>
      <c r="H27" s="873">
        <f>SUBTOTAL(9,H16:H26)</f>
        <v>85</v>
      </c>
      <c r="M27" s="885"/>
      <c r="P27" s="873"/>
    </row>
    <row r="28" spans="1:16" s="897" customFormat="1" ht="11.25" customHeight="1" outlineLevel="2">
      <c r="A28" s="888">
        <v>3</v>
      </c>
      <c r="B28" s="889">
        <v>2014</v>
      </c>
      <c r="C28" s="890" t="s">
        <v>91</v>
      </c>
      <c r="D28" s="890" t="s">
        <v>117</v>
      </c>
      <c r="E28" s="891" t="s">
        <v>3323</v>
      </c>
      <c r="F28" s="892">
        <v>41700</v>
      </c>
      <c r="G28" s="890" t="s">
        <v>4113</v>
      </c>
      <c r="H28" s="893">
        <v>3</v>
      </c>
      <c r="I28" s="890" t="s">
        <v>1292</v>
      </c>
      <c r="J28" s="894"/>
      <c r="K28" s="895" t="s">
        <v>4114</v>
      </c>
      <c r="L28" s="894"/>
      <c r="M28" s="896"/>
      <c r="P28" s="898"/>
    </row>
    <row r="29" spans="1:16" s="897" customFormat="1" ht="11.25" customHeight="1" outlineLevel="2">
      <c r="A29" s="888">
        <v>6</v>
      </c>
      <c r="B29" s="889">
        <v>2014</v>
      </c>
      <c r="C29" s="890" t="s">
        <v>91</v>
      </c>
      <c r="D29" s="890" t="s">
        <v>117</v>
      </c>
      <c r="E29" s="891" t="s">
        <v>3357</v>
      </c>
      <c r="F29" s="892">
        <v>41797</v>
      </c>
      <c r="G29" s="890" t="s">
        <v>4115</v>
      </c>
      <c r="H29" s="899">
        <v>3</v>
      </c>
      <c r="I29" s="900" t="s">
        <v>1965</v>
      </c>
      <c r="J29" s="894"/>
      <c r="K29" s="894"/>
      <c r="L29" s="894"/>
      <c r="M29" s="896"/>
      <c r="P29" s="898"/>
    </row>
    <row r="30" spans="1:16" s="897" customFormat="1" ht="11.25" customHeight="1" outlineLevel="2">
      <c r="A30" s="898">
        <v>6</v>
      </c>
      <c r="B30" s="898">
        <v>2016</v>
      </c>
      <c r="C30" s="901" t="s">
        <v>91</v>
      </c>
      <c r="D30" s="902" t="s">
        <v>117</v>
      </c>
      <c r="E30" s="903" t="s">
        <v>3357</v>
      </c>
      <c r="F30" s="904">
        <v>42533</v>
      </c>
      <c r="G30" s="903" t="s">
        <v>2706</v>
      </c>
      <c r="H30" s="898">
        <v>7</v>
      </c>
      <c r="I30" s="897" t="s">
        <v>2707</v>
      </c>
      <c r="M30" s="905"/>
      <c r="P30" s="898"/>
    </row>
    <row r="31" spans="1:16" s="897" customFormat="1" ht="11.25" customHeight="1" outlineLevel="2">
      <c r="A31" s="898">
        <v>6</v>
      </c>
      <c r="B31" s="898">
        <v>2016</v>
      </c>
      <c r="C31" s="901" t="s">
        <v>91</v>
      </c>
      <c r="D31" s="902" t="s">
        <v>117</v>
      </c>
      <c r="E31" s="903" t="s">
        <v>3357</v>
      </c>
      <c r="F31" s="904">
        <v>42533</v>
      </c>
      <c r="G31" s="903" t="s">
        <v>2708</v>
      </c>
      <c r="H31" s="898">
        <v>3</v>
      </c>
      <c r="I31" s="897" t="s">
        <v>2709</v>
      </c>
      <c r="M31" s="905"/>
      <c r="P31" s="898"/>
    </row>
    <row r="32" spans="1:16" s="897" customFormat="1" ht="11.25" customHeight="1" outlineLevel="2">
      <c r="A32" s="898">
        <v>10</v>
      </c>
      <c r="B32" s="906">
        <v>2016</v>
      </c>
      <c r="C32" s="903" t="s">
        <v>91</v>
      </c>
      <c r="D32" s="903" t="s">
        <v>117</v>
      </c>
      <c r="E32" s="902" t="s">
        <v>3362</v>
      </c>
      <c r="F32" s="904">
        <v>42652</v>
      </c>
      <c r="G32" s="907" t="s">
        <v>2704</v>
      </c>
      <c r="H32" s="898">
        <v>3</v>
      </c>
      <c r="I32" s="897" t="s">
        <v>2705</v>
      </c>
      <c r="M32" s="905"/>
      <c r="P32" s="898"/>
    </row>
    <row r="33" spans="1:16" s="897" customFormat="1" ht="11.25" customHeight="1" outlineLevel="1">
      <c r="A33" s="898"/>
      <c r="B33" s="906"/>
      <c r="C33" s="903"/>
      <c r="D33" s="903" t="s">
        <v>1674</v>
      </c>
      <c r="E33" s="902"/>
      <c r="F33" s="904"/>
      <c r="G33" s="907"/>
      <c r="H33" s="898">
        <f>SUBTOTAL(9,H28:H32)</f>
        <v>19</v>
      </c>
      <c r="M33" s="905"/>
      <c r="P33" s="898"/>
    </row>
    <row r="34" spans="1:16" s="848" customFormat="1" ht="11.25" customHeight="1" outlineLevel="2">
      <c r="A34" s="850">
        <v>6</v>
      </c>
      <c r="B34" s="855">
        <v>2015</v>
      </c>
      <c r="C34" s="851" t="s">
        <v>164</v>
      </c>
      <c r="D34" s="851" t="s">
        <v>1607</v>
      </c>
      <c r="E34" s="856" t="s">
        <v>1675</v>
      </c>
      <c r="F34" s="852">
        <v>42161</v>
      </c>
      <c r="G34" s="851" t="s">
        <v>3365</v>
      </c>
      <c r="H34" s="853">
        <v>10</v>
      </c>
      <c r="I34" s="851" t="s">
        <v>626</v>
      </c>
      <c r="J34" s="832"/>
      <c r="K34" s="832"/>
      <c r="L34" s="832"/>
      <c r="M34" s="847"/>
      <c r="P34" s="849"/>
    </row>
    <row r="35" spans="1:16" s="848" customFormat="1" ht="11.25" customHeight="1" outlineLevel="2">
      <c r="A35" s="849">
        <v>6</v>
      </c>
      <c r="B35" s="908">
        <v>2016</v>
      </c>
      <c r="C35" s="860" t="s">
        <v>164</v>
      </c>
      <c r="D35" s="860" t="s">
        <v>1607</v>
      </c>
      <c r="E35" s="859" t="s">
        <v>1675</v>
      </c>
      <c r="F35" s="861">
        <v>42525</v>
      </c>
      <c r="G35" s="860" t="s">
        <v>2723</v>
      </c>
      <c r="H35" s="909">
        <v>10</v>
      </c>
      <c r="I35" s="860" t="s">
        <v>626</v>
      </c>
      <c r="M35" s="862"/>
      <c r="P35" s="849"/>
    </row>
    <row r="36" spans="1:16" s="848" customFormat="1" ht="11.25" customHeight="1" outlineLevel="1">
      <c r="A36" s="849"/>
      <c r="B36" s="908"/>
      <c r="C36" s="860"/>
      <c r="D36" s="860" t="s">
        <v>1677</v>
      </c>
      <c r="E36" s="859"/>
      <c r="F36" s="861"/>
      <c r="G36" s="860"/>
      <c r="H36" s="909">
        <f>SUBTOTAL(9,H34:H35)</f>
        <v>20</v>
      </c>
      <c r="I36" s="860"/>
      <c r="M36" s="862"/>
      <c r="P36" s="849"/>
    </row>
    <row r="37" spans="1:16" s="897" customFormat="1" ht="11.25" customHeight="1" outlineLevel="2">
      <c r="A37" s="888">
        <v>3</v>
      </c>
      <c r="B37" s="889">
        <v>2014</v>
      </c>
      <c r="C37" s="890" t="s">
        <v>91</v>
      </c>
      <c r="D37" s="890" t="s">
        <v>1608</v>
      </c>
      <c r="E37" s="891" t="s">
        <v>3323</v>
      </c>
      <c r="F37" s="892">
        <v>41700</v>
      </c>
      <c r="G37" s="890" t="s">
        <v>4116</v>
      </c>
      <c r="H37" s="893">
        <v>3</v>
      </c>
      <c r="I37" s="890" t="s">
        <v>452</v>
      </c>
      <c r="J37" s="894"/>
      <c r="K37" s="895" t="s">
        <v>4114</v>
      </c>
      <c r="L37" s="894"/>
      <c r="M37" s="896"/>
      <c r="P37" s="898"/>
    </row>
    <row r="38" spans="1:16" s="897" customFormat="1" ht="11.25" customHeight="1" outlineLevel="2">
      <c r="A38" s="888">
        <v>11</v>
      </c>
      <c r="B38" s="889">
        <v>2014</v>
      </c>
      <c r="C38" s="890" t="s">
        <v>91</v>
      </c>
      <c r="D38" s="890" t="s">
        <v>1608</v>
      </c>
      <c r="E38" s="891" t="s">
        <v>500</v>
      </c>
      <c r="F38" s="892">
        <v>41958</v>
      </c>
      <c r="G38" s="890" t="s">
        <v>2724</v>
      </c>
      <c r="H38" s="893">
        <v>10</v>
      </c>
      <c r="I38" s="890" t="s">
        <v>626</v>
      </c>
      <c r="J38" s="894"/>
      <c r="K38" s="894"/>
      <c r="L38" s="894"/>
      <c r="M38" s="896"/>
      <c r="P38" s="898"/>
    </row>
    <row r="39" spans="1:16" s="897" customFormat="1" ht="11.25" customHeight="1" outlineLevel="2">
      <c r="A39" s="910">
        <v>3</v>
      </c>
      <c r="B39" s="911">
        <v>2015</v>
      </c>
      <c r="C39" s="912" t="s">
        <v>91</v>
      </c>
      <c r="D39" s="912" t="s">
        <v>1608</v>
      </c>
      <c r="E39" s="913" t="s">
        <v>81</v>
      </c>
      <c r="F39" s="914">
        <v>42077</v>
      </c>
      <c r="G39" s="912" t="s">
        <v>3366</v>
      </c>
      <c r="H39" s="915">
        <v>10</v>
      </c>
      <c r="I39" s="912" t="s">
        <v>626</v>
      </c>
      <c r="J39" s="894"/>
      <c r="K39" s="894"/>
      <c r="L39" s="894"/>
      <c r="M39" s="896"/>
      <c r="P39" s="898"/>
    </row>
    <row r="40" spans="1:16" s="897" customFormat="1" ht="11.25" customHeight="1" outlineLevel="2">
      <c r="A40" s="898">
        <v>3</v>
      </c>
      <c r="B40" s="906">
        <v>2016</v>
      </c>
      <c r="C40" s="903" t="s">
        <v>91</v>
      </c>
      <c r="D40" s="903" t="s">
        <v>1608</v>
      </c>
      <c r="E40" s="902" t="s">
        <v>3323</v>
      </c>
      <c r="F40" s="904">
        <v>42435</v>
      </c>
      <c r="G40" s="903" t="s">
        <v>2724</v>
      </c>
      <c r="H40" s="916">
        <v>3</v>
      </c>
      <c r="I40" s="897" t="s">
        <v>1903</v>
      </c>
      <c r="M40" s="905"/>
      <c r="P40" s="898"/>
    </row>
    <row r="41" spans="1:16" s="897" customFormat="1" ht="11.25" customHeight="1" outlineLevel="2">
      <c r="A41" s="898">
        <v>10</v>
      </c>
      <c r="B41" s="906">
        <v>2016</v>
      </c>
      <c r="C41" s="903" t="s">
        <v>91</v>
      </c>
      <c r="D41" s="903" t="s">
        <v>1608</v>
      </c>
      <c r="E41" s="902" t="s">
        <v>3362</v>
      </c>
      <c r="F41" s="904">
        <v>42652</v>
      </c>
      <c r="G41" s="907" t="s">
        <v>2725</v>
      </c>
      <c r="H41" s="898">
        <v>3</v>
      </c>
      <c r="I41" s="897" t="s">
        <v>1897</v>
      </c>
      <c r="M41" s="905"/>
      <c r="P41" s="898"/>
    </row>
    <row r="42" spans="1:16" s="897" customFormat="1" ht="11.25" customHeight="1" outlineLevel="1">
      <c r="A42" s="898"/>
      <c r="B42" s="906"/>
      <c r="C42" s="903"/>
      <c r="D42" s="903" t="s">
        <v>1680</v>
      </c>
      <c r="E42" s="902"/>
      <c r="F42" s="904"/>
      <c r="G42" s="907"/>
      <c r="H42" s="898">
        <f>SUBTOTAL(9,H37:H41)</f>
        <v>29</v>
      </c>
      <c r="M42" s="905"/>
      <c r="P42" s="898"/>
    </row>
    <row r="43" spans="1:16" s="848" customFormat="1" ht="11.25" customHeight="1" outlineLevel="2">
      <c r="A43" s="826">
        <v>3</v>
      </c>
      <c r="B43" s="827">
        <v>2014</v>
      </c>
      <c r="C43" s="828" t="s">
        <v>91</v>
      </c>
      <c r="D43" s="828" t="s">
        <v>114</v>
      </c>
      <c r="E43" s="830" t="s">
        <v>3323</v>
      </c>
      <c r="F43" s="829">
        <v>41700</v>
      </c>
      <c r="G43" s="828" t="s">
        <v>4117</v>
      </c>
      <c r="H43" s="831">
        <v>3</v>
      </c>
      <c r="I43" s="828" t="s">
        <v>1767</v>
      </c>
      <c r="J43" s="832"/>
      <c r="K43" s="832"/>
      <c r="L43" s="832"/>
      <c r="M43" s="847"/>
      <c r="P43" s="849"/>
    </row>
    <row r="44" spans="1:16" s="848" customFormat="1" ht="11.25" customHeight="1" outlineLevel="2">
      <c r="A44" s="826">
        <v>3</v>
      </c>
      <c r="B44" s="827">
        <v>2014</v>
      </c>
      <c r="C44" s="828" t="s">
        <v>91</v>
      </c>
      <c r="D44" s="828" t="s">
        <v>114</v>
      </c>
      <c r="E44" s="830" t="s">
        <v>3323</v>
      </c>
      <c r="F44" s="829">
        <v>41700</v>
      </c>
      <c r="G44" s="828" t="s">
        <v>4118</v>
      </c>
      <c r="H44" s="831">
        <v>10</v>
      </c>
      <c r="I44" s="828" t="s">
        <v>1690</v>
      </c>
      <c r="J44" s="832"/>
      <c r="K44" s="832"/>
      <c r="L44" s="832"/>
      <c r="M44" s="847"/>
      <c r="P44" s="849"/>
    </row>
    <row r="45" spans="1:16" s="848" customFormat="1" ht="11.25" customHeight="1" outlineLevel="2">
      <c r="A45" s="826">
        <v>3</v>
      </c>
      <c r="B45" s="827">
        <v>2014</v>
      </c>
      <c r="C45" s="828" t="s">
        <v>91</v>
      </c>
      <c r="D45" s="828" t="s">
        <v>114</v>
      </c>
      <c r="E45" s="830" t="s">
        <v>3323</v>
      </c>
      <c r="F45" s="829">
        <v>41700</v>
      </c>
      <c r="G45" s="828" t="s">
        <v>3368</v>
      </c>
      <c r="H45" s="831">
        <v>7</v>
      </c>
      <c r="I45" s="828" t="s">
        <v>1442</v>
      </c>
      <c r="J45" s="832"/>
      <c r="K45" s="832"/>
      <c r="L45" s="832"/>
      <c r="M45" s="847"/>
      <c r="P45" s="849"/>
    </row>
    <row r="46" spans="1:16" s="848" customFormat="1" ht="11.25" customHeight="1" outlineLevel="2">
      <c r="A46" s="826">
        <v>3</v>
      </c>
      <c r="B46" s="827">
        <v>2014</v>
      </c>
      <c r="C46" s="828" t="s">
        <v>91</v>
      </c>
      <c r="D46" s="828" t="s">
        <v>114</v>
      </c>
      <c r="E46" s="830" t="s">
        <v>346</v>
      </c>
      <c r="F46" s="829">
        <v>41714</v>
      </c>
      <c r="G46" s="828" t="s">
        <v>4119</v>
      </c>
      <c r="H46" s="831">
        <v>10</v>
      </c>
      <c r="I46" s="828" t="s">
        <v>626</v>
      </c>
      <c r="J46" s="832"/>
      <c r="K46" s="832"/>
      <c r="L46" s="832"/>
      <c r="M46" s="847"/>
      <c r="P46" s="849"/>
    </row>
    <row r="47" spans="1:16" s="848" customFormat="1" ht="11.25" customHeight="1" outlineLevel="2">
      <c r="A47" s="826">
        <v>6</v>
      </c>
      <c r="B47" s="827">
        <v>2014</v>
      </c>
      <c r="C47" s="828" t="s">
        <v>91</v>
      </c>
      <c r="D47" s="828" t="s">
        <v>114</v>
      </c>
      <c r="E47" s="830" t="s">
        <v>3357</v>
      </c>
      <c r="F47" s="829">
        <v>41797</v>
      </c>
      <c r="G47" s="828" t="s">
        <v>4120</v>
      </c>
      <c r="H47" s="917">
        <v>3</v>
      </c>
      <c r="I47" s="918" t="s">
        <v>2252</v>
      </c>
      <c r="J47" s="832"/>
      <c r="K47" s="832"/>
      <c r="L47" s="832"/>
      <c r="M47" s="847"/>
      <c r="P47" s="849"/>
    </row>
    <row r="48" spans="1:16" s="848" customFormat="1" ht="11.25" customHeight="1" outlineLevel="2">
      <c r="A48" s="826">
        <v>10</v>
      </c>
      <c r="B48" s="826">
        <v>2014</v>
      </c>
      <c r="C48" s="832" t="s">
        <v>91</v>
      </c>
      <c r="D48" s="830" t="s">
        <v>114</v>
      </c>
      <c r="E48" s="828" t="s">
        <v>3362</v>
      </c>
      <c r="F48" s="919">
        <v>41924</v>
      </c>
      <c r="G48" s="828" t="s">
        <v>4121</v>
      </c>
      <c r="H48" s="831">
        <v>7</v>
      </c>
      <c r="I48" s="828" t="s">
        <v>3500</v>
      </c>
      <c r="J48" s="832"/>
      <c r="K48" s="832"/>
      <c r="L48" s="832"/>
      <c r="M48" s="847"/>
      <c r="P48" s="849"/>
    </row>
    <row r="49" spans="1:16" s="848" customFormat="1" ht="11.25" customHeight="1" outlineLevel="2">
      <c r="A49" s="826">
        <v>10</v>
      </c>
      <c r="B49" s="826">
        <v>2014</v>
      </c>
      <c r="C49" s="832" t="s">
        <v>91</v>
      </c>
      <c r="D49" s="830" t="s">
        <v>114</v>
      </c>
      <c r="E49" s="828" t="s">
        <v>3362</v>
      </c>
      <c r="F49" s="919">
        <v>41924</v>
      </c>
      <c r="G49" s="828" t="s">
        <v>4122</v>
      </c>
      <c r="H49" s="831">
        <v>3</v>
      </c>
      <c r="I49" s="828" t="s">
        <v>4123</v>
      </c>
      <c r="J49" s="832"/>
      <c r="K49" s="832"/>
      <c r="L49" s="832"/>
      <c r="M49" s="847"/>
      <c r="P49" s="849"/>
    </row>
    <row r="50" spans="1:16" s="848" customFormat="1" ht="11.25" customHeight="1" outlineLevel="2">
      <c r="A50" s="855">
        <v>3</v>
      </c>
      <c r="B50" s="850">
        <v>2015</v>
      </c>
      <c r="C50" s="851" t="s">
        <v>91</v>
      </c>
      <c r="D50" s="856" t="s">
        <v>114</v>
      </c>
      <c r="E50" s="851" t="s">
        <v>3323</v>
      </c>
      <c r="F50" s="852">
        <v>42064</v>
      </c>
      <c r="G50" s="851" t="s">
        <v>3367</v>
      </c>
      <c r="H50" s="853">
        <v>3</v>
      </c>
      <c r="I50" s="851" t="s">
        <v>2333</v>
      </c>
      <c r="J50" s="832"/>
      <c r="K50" s="832"/>
      <c r="L50" s="832"/>
      <c r="M50" s="847"/>
      <c r="P50" s="849"/>
    </row>
    <row r="51" spans="1:16" s="848" customFormat="1" ht="11.25" customHeight="1" outlineLevel="2">
      <c r="A51" s="855">
        <v>3</v>
      </c>
      <c r="B51" s="850">
        <v>2015</v>
      </c>
      <c r="C51" s="851" t="s">
        <v>91</v>
      </c>
      <c r="D51" s="856" t="s">
        <v>114</v>
      </c>
      <c r="E51" s="851" t="s">
        <v>3323</v>
      </c>
      <c r="F51" s="852">
        <v>42064</v>
      </c>
      <c r="G51" s="851" t="s">
        <v>3368</v>
      </c>
      <c r="H51" s="853">
        <v>10</v>
      </c>
      <c r="I51" s="851" t="s">
        <v>2335</v>
      </c>
      <c r="J51" s="832"/>
      <c r="K51" s="832"/>
      <c r="L51" s="832"/>
      <c r="M51" s="847"/>
      <c r="P51" s="849"/>
    </row>
    <row r="52" spans="1:16" s="848" customFormat="1" ht="11.25" customHeight="1" outlineLevel="2">
      <c r="A52" s="850">
        <v>6</v>
      </c>
      <c r="B52" s="850">
        <v>2015</v>
      </c>
      <c r="C52" s="851" t="s">
        <v>91</v>
      </c>
      <c r="D52" s="851" t="s">
        <v>114</v>
      </c>
      <c r="E52" s="851" t="s">
        <v>3357</v>
      </c>
      <c r="F52" s="852">
        <v>42169</v>
      </c>
      <c r="G52" s="851" t="s">
        <v>259</v>
      </c>
      <c r="H52" s="853">
        <v>7</v>
      </c>
      <c r="I52" s="851" t="s">
        <v>1695</v>
      </c>
      <c r="J52" s="832"/>
      <c r="K52" s="832"/>
      <c r="L52" s="832"/>
      <c r="M52" s="847"/>
      <c r="P52" s="849"/>
    </row>
    <row r="53" spans="1:16" s="848" customFormat="1" ht="11.25" customHeight="1" outlineLevel="2">
      <c r="A53" s="850">
        <v>6</v>
      </c>
      <c r="B53" s="850">
        <v>2015</v>
      </c>
      <c r="C53" s="851" t="s">
        <v>91</v>
      </c>
      <c r="D53" s="851" t="s">
        <v>114</v>
      </c>
      <c r="E53" s="851" t="s">
        <v>3357</v>
      </c>
      <c r="F53" s="852">
        <v>42169</v>
      </c>
      <c r="G53" s="851" t="s">
        <v>3369</v>
      </c>
      <c r="H53" s="853">
        <v>3</v>
      </c>
      <c r="I53" s="851" t="s">
        <v>2252</v>
      </c>
      <c r="J53" s="832"/>
      <c r="K53" s="832"/>
      <c r="L53" s="832"/>
      <c r="M53" s="847"/>
      <c r="P53" s="849"/>
    </row>
    <row r="54" spans="1:16" s="848" customFormat="1" ht="11.25" customHeight="1" outlineLevel="2">
      <c r="A54" s="850">
        <v>6</v>
      </c>
      <c r="B54" s="850">
        <v>2015</v>
      </c>
      <c r="C54" s="851" t="s">
        <v>91</v>
      </c>
      <c r="D54" s="851" t="s">
        <v>114</v>
      </c>
      <c r="E54" s="851" t="s">
        <v>3359</v>
      </c>
      <c r="F54" s="852">
        <v>42176</v>
      </c>
      <c r="G54" s="851" t="s">
        <v>2727</v>
      </c>
      <c r="H54" s="853">
        <v>15</v>
      </c>
      <c r="I54" s="854" t="s">
        <v>3370</v>
      </c>
      <c r="J54" s="832"/>
      <c r="K54" s="832"/>
      <c r="L54" s="832"/>
      <c r="M54" s="847"/>
      <c r="P54" s="849"/>
    </row>
    <row r="55" spans="1:16" s="848" customFormat="1" ht="11.25" customHeight="1" outlineLevel="2">
      <c r="A55" s="850">
        <v>10</v>
      </c>
      <c r="B55" s="855">
        <v>2015</v>
      </c>
      <c r="C55" s="851" t="s">
        <v>91</v>
      </c>
      <c r="D55" s="851" t="s">
        <v>114</v>
      </c>
      <c r="E55" s="856" t="s">
        <v>3362</v>
      </c>
      <c r="F55" s="852">
        <v>42288</v>
      </c>
      <c r="G55" s="851" t="s">
        <v>2730</v>
      </c>
      <c r="H55" s="853">
        <v>10</v>
      </c>
      <c r="I55" s="857" t="s">
        <v>3097</v>
      </c>
      <c r="J55" s="832"/>
      <c r="K55" s="832"/>
      <c r="L55" s="832"/>
      <c r="M55" s="847"/>
      <c r="P55" s="849"/>
    </row>
    <row r="56" spans="1:16" s="848" customFormat="1" ht="11.25" customHeight="1" outlineLevel="2">
      <c r="A56" s="850">
        <v>10</v>
      </c>
      <c r="B56" s="855">
        <v>2015</v>
      </c>
      <c r="C56" s="851" t="s">
        <v>91</v>
      </c>
      <c r="D56" s="851" t="s">
        <v>114</v>
      </c>
      <c r="E56" s="856" t="s">
        <v>3362</v>
      </c>
      <c r="F56" s="852">
        <v>42288</v>
      </c>
      <c r="G56" s="851" t="s">
        <v>3371</v>
      </c>
      <c r="H56" s="853">
        <v>3</v>
      </c>
      <c r="I56" s="857" t="s">
        <v>3129</v>
      </c>
      <c r="J56" s="832"/>
      <c r="K56" s="832"/>
      <c r="L56" s="832"/>
      <c r="M56" s="847"/>
      <c r="P56" s="849"/>
    </row>
    <row r="57" spans="1:16" s="848" customFormat="1" ht="11.25" customHeight="1" outlineLevel="2">
      <c r="A57" s="850">
        <v>10</v>
      </c>
      <c r="B57" s="855">
        <v>2015</v>
      </c>
      <c r="C57" s="851" t="s">
        <v>91</v>
      </c>
      <c r="D57" s="851" t="s">
        <v>114</v>
      </c>
      <c r="E57" s="856" t="s">
        <v>3362</v>
      </c>
      <c r="F57" s="852">
        <v>42288</v>
      </c>
      <c r="G57" s="851" t="s">
        <v>3372</v>
      </c>
      <c r="H57" s="853">
        <v>10</v>
      </c>
      <c r="I57" s="857" t="s">
        <v>1697</v>
      </c>
      <c r="J57" s="832"/>
      <c r="K57" s="832"/>
      <c r="L57" s="832"/>
      <c r="M57" s="847"/>
      <c r="P57" s="849"/>
    </row>
    <row r="58" spans="1:16" s="848" customFormat="1" ht="11.25" customHeight="1" outlineLevel="2">
      <c r="A58" s="849">
        <v>3</v>
      </c>
      <c r="B58" s="908">
        <v>2016</v>
      </c>
      <c r="C58" s="860" t="s">
        <v>91</v>
      </c>
      <c r="D58" s="860" t="s">
        <v>114</v>
      </c>
      <c r="E58" s="859" t="s">
        <v>3323</v>
      </c>
      <c r="F58" s="861">
        <v>42435</v>
      </c>
      <c r="G58" s="860" t="s">
        <v>2726</v>
      </c>
      <c r="H58" s="909">
        <v>10</v>
      </c>
      <c r="I58" s="848" t="s">
        <v>1828</v>
      </c>
      <c r="M58" s="862"/>
      <c r="P58" s="849"/>
    </row>
    <row r="59" spans="1:16" s="848" customFormat="1" ht="11.25" customHeight="1" outlineLevel="2">
      <c r="A59" s="849">
        <v>3</v>
      </c>
      <c r="B59" s="849">
        <v>2016</v>
      </c>
      <c r="C59" s="848" t="s">
        <v>91</v>
      </c>
      <c r="D59" s="860" t="s">
        <v>114</v>
      </c>
      <c r="E59" s="860" t="s">
        <v>3323</v>
      </c>
      <c r="F59" s="861">
        <v>42435</v>
      </c>
      <c r="G59" s="860" t="s">
        <v>2727</v>
      </c>
      <c r="H59" s="909">
        <v>7</v>
      </c>
      <c r="I59" s="848" t="s">
        <v>1688</v>
      </c>
      <c r="M59" s="862"/>
      <c r="P59" s="849"/>
    </row>
    <row r="60" spans="1:16" s="848" customFormat="1" ht="11.25" customHeight="1" outlineLevel="2">
      <c r="A60" s="849">
        <v>6</v>
      </c>
      <c r="B60" s="849">
        <v>2016</v>
      </c>
      <c r="C60" s="858" t="s">
        <v>91</v>
      </c>
      <c r="D60" s="859" t="s">
        <v>114</v>
      </c>
      <c r="E60" s="860" t="s">
        <v>3357</v>
      </c>
      <c r="F60" s="861">
        <v>42533</v>
      </c>
      <c r="G60" s="860" t="s">
        <v>2728</v>
      </c>
      <c r="H60" s="849">
        <v>7</v>
      </c>
      <c r="I60" s="848" t="s">
        <v>2729</v>
      </c>
      <c r="M60" s="862"/>
      <c r="P60" s="849"/>
    </row>
    <row r="61" spans="1:16" s="848" customFormat="1" ht="11.25" customHeight="1" outlineLevel="2">
      <c r="A61" s="849">
        <v>6</v>
      </c>
      <c r="B61" s="849">
        <v>2016</v>
      </c>
      <c r="C61" s="858" t="s">
        <v>91</v>
      </c>
      <c r="D61" s="859" t="s">
        <v>114</v>
      </c>
      <c r="E61" s="860" t="s">
        <v>3357</v>
      </c>
      <c r="F61" s="861">
        <v>42533</v>
      </c>
      <c r="G61" s="860" t="s">
        <v>2730</v>
      </c>
      <c r="H61" s="849">
        <v>7</v>
      </c>
      <c r="I61" s="848" t="s">
        <v>2731</v>
      </c>
      <c r="M61" s="862"/>
      <c r="P61" s="849"/>
    </row>
    <row r="62" spans="1:16" s="848" customFormat="1" ht="11.25" customHeight="1" outlineLevel="2">
      <c r="A62" s="849">
        <v>6</v>
      </c>
      <c r="B62" s="849">
        <v>2016</v>
      </c>
      <c r="C62" s="858" t="s">
        <v>91</v>
      </c>
      <c r="D62" s="859" t="s">
        <v>114</v>
      </c>
      <c r="E62" s="860" t="s">
        <v>3357</v>
      </c>
      <c r="F62" s="861">
        <v>42533</v>
      </c>
      <c r="G62" s="860" t="s">
        <v>2732</v>
      </c>
      <c r="H62" s="849">
        <v>3</v>
      </c>
      <c r="I62" s="848" t="s">
        <v>2252</v>
      </c>
      <c r="M62" s="862"/>
      <c r="P62" s="849"/>
    </row>
    <row r="63" spans="1:16" s="848" customFormat="1" ht="11.25" customHeight="1" outlineLevel="2">
      <c r="A63" s="849">
        <v>10</v>
      </c>
      <c r="B63" s="908">
        <v>2016</v>
      </c>
      <c r="C63" s="860" t="s">
        <v>91</v>
      </c>
      <c r="D63" s="860" t="s">
        <v>114</v>
      </c>
      <c r="E63" s="859" t="s">
        <v>3362</v>
      </c>
      <c r="F63" s="861">
        <v>42652</v>
      </c>
      <c r="G63" s="920" t="s">
        <v>2733</v>
      </c>
      <c r="H63" s="849">
        <v>3</v>
      </c>
      <c r="I63" s="848" t="s">
        <v>2734</v>
      </c>
      <c r="M63" s="862"/>
      <c r="P63" s="849"/>
    </row>
    <row r="64" spans="1:16" s="848" customFormat="1" ht="11.25" customHeight="1" outlineLevel="2">
      <c r="A64" s="849">
        <v>10</v>
      </c>
      <c r="B64" s="908">
        <v>2016</v>
      </c>
      <c r="C64" s="860" t="s">
        <v>91</v>
      </c>
      <c r="D64" s="860" t="s">
        <v>114</v>
      </c>
      <c r="E64" s="859" t="s">
        <v>3362</v>
      </c>
      <c r="F64" s="861">
        <v>42652</v>
      </c>
      <c r="G64" s="920" t="s">
        <v>2735</v>
      </c>
      <c r="H64" s="849">
        <v>10</v>
      </c>
      <c r="I64" s="848" t="s">
        <v>1697</v>
      </c>
      <c r="M64" s="862"/>
      <c r="P64" s="849"/>
    </row>
    <row r="65" spans="1:16" s="848" customFormat="1" ht="11.25" customHeight="1" outlineLevel="2">
      <c r="A65" s="849">
        <v>11</v>
      </c>
      <c r="B65" s="908">
        <v>2016</v>
      </c>
      <c r="C65" s="860" t="s">
        <v>91</v>
      </c>
      <c r="D65" s="860" t="s">
        <v>114</v>
      </c>
      <c r="E65" s="859" t="s">
        <v>500</v>
      </c>
      <c r="F65" s="861">
        <v>42686</v>
      </c>
      <c r="G65" s="920" t="s">
        <v>257</v>
      </c>
      <c r="H65" s="849">
        <v>10</v>
      </c>
      <c r="I65" s="848" t="s">
        <v>626</v>
      </c>
      <c r="M65" s="862"/>
      <c r="P65" s="849"/>
    </row>
    <row r="66" spans="1:16" s="848" customFormat="1" ht="11.25" customHeight="1" outlineLevel="1">
      <c r="A66" s="849"/>
      <c r="B66" s="908"/>
      <c r="C66" s="860"/>
      <c r="D66" s="860" t="s">
        <v>291</v>
      </c>
      <c r="E66" s="859"/>
      <c r="F66" s="861"/>
      <c r="G66" s="920"/>
      <c r="H66" s="849">
        <f>SUBTOTAL(9,H43:H65)</f>
        <v>161</v>
      </c>
      <c r="M66" s="862"/>
      <c r="P66" s="849"/>
    </row>
    <row r="67" spans="1:16" s="848" customFormat="1" ht="11.25" customHeight="1" outlineLevel="2">
      <c r="A67" s="826">
        <v>3</v>
      </c>
      <c r="B67" s="827">
        <v>2014</v>
      </c>
      <c r="C67" s="828" t="s">
        <v>129</v>
      </c>
      <c r="D67" s="828" t="s">
        <v>4124</v>
      </c>
      <c r="E67" s="830" t="s">
        <v>3323</v>
      </c>
      <c r="F67" s="829">
        <v>41700</v>
      </c>
      <c r="G67" s="828" t="s">
        <v>4125</v>
      </c>
      <c r="H67" s="831">
        <v>10</v>
      </c>
      <c r="I67" s="828" t="s">
        <v>1380</v>
      </c>
      <c r="J67" s="832"/>
      <c r="K67" s="832"/>
      <c r="L67" s="832"/>
      <c r="M67" s="847"/>
      <c r="P67" s="849"/>
    </row>
    <row r="68" spans="1:16" s="848" customFormat="1" ht="11.25" customHeight="1" outlineLevel="2">
      <c r="A68" s="826">
        <v>3</v>
      </c>
      <c r="B68" s="827">
        <v>2014</v>
      </c>
      <c r="C68" s="828" t="s">
        <v>129</v>
      </c>
      <c r="D68" s="828" t="s">
        <v>4124</v>
      </c>
      <c r="E68" s="830" t="s">
        <v>68</v>
      </c>
      <c r="F68" s="829">
        <v>41713</v>
      </c>
      <c r="G68" s="828" t="s">
        <v>4125</v>
      </c>
      <c r="H68" s="831">
        <v>5</v>
      </c>
      <c r="I68" s="828" t="s">
        <v>342</v>
      </c>
      <c r="J68" s="832" t="s">
        <v>4126</v>
      </c>
      <c r="K68" s="832" t="s">
        <v>2978</v>
      </c>
      <c r="L68" s="832"/>
      <c r="M68" s="847"/>
      <c r="P68" s="849"/>
    </row>
    <row r="69" spans="1:16" s="848" customFormat="1" ht="11.25" customHeight="1" outlineLevel="1">
      <c r="A69" s="826"/>
      <c r="B69" s="827"/>
      <c r="C69" s="828"/>
      <c r="D69" s="828" t="s">
        <v>4127</v>
      </c>
      <c r="E69" s="830"/>
      <c r="F69" s="829"/>
      <c r="G69" s="828"/>
      <c r="H69" s="831">
        <f>SUBTOTAL(9,H67:H68)</f>
        <v>15</v>
      </c>
      <c r="I69" s="828"/>
      <c r="J69" s="832"/>
      <c r="K69" s="832"/>
      <c r="L69" s="832"/>
      <c r="M69" s="847"/>
      <c r="P69" s="849"/>
    </row>
    <row r="70" spans="1:16" s="848" customFormat="1" ht="11.25" customHeight="1" outlineLevel="2">
      <c r="A70" s="850">
        <v>6</v>
      </c>
      <c r="B70" s="850">
        <v>2015</v>
      </c>
      <c r="C70" s="851" t="s">
        <v>164</v>
      </c>
      <c r="D70" s="851" t="s">
        <v>3343</v>
      </c>
      <c r="E70" s="851" t="s">
        <v>3357</v>
      </c>
      <c r="F70" s="852">
        <v>42169</v>
      </c>
      <c r="G70" s="851" t="s">
        <v>3373</v>
      </c>
      <c r="H70" s="853">
        <v>7</v>
      </c>
      <c r="I70" s="851" t="s">
        <v>2402</v>
      </c>
      <c r="J70" s="832"/>
      <c r="K70" s="832"/>
      <c r="L70" s="832"/>
      <c r="M70" s="847"/>
      <c r="P70" s="849"/>
    </row>
    <row r="71" spans="1:16" s="848" customFormat="1" ht="11.25" customHeight="1" outlineLevel="2">
      <c r="A71" s="826">
        <v>3</v>
      </c>
      <c r="B71" s="827">
        <v>2014</v>
      </c>
      <c r="C71" s="828" t="s">
        <v>164</v>
      </c>
      <c r="D71" s="828" t="s">
        <v>4128</v>
      </c>
      <c r="E71" s="830" t="s">
        <v>3323</v>
      </c>
      <c r="F71" s="829">
        <v>41700</v>
      </c>
      <c r="G71" s="828" t="s">
        <v>4129</v>
      </c>
      <c r="H71" s="831">
        <v>10</v>
      </c>
      <c r="I71" s="828" t="s">
        <v>2335</v>
      </c>
      <c r="J71" s="832"/>
      <c r="K71" s="832"/>
      <c r="L71" s="832"/>
      <c r="M71" s="847"/>
      <c r="P71" s="849"/>
    </row>
    <row r="72" spans="1:16" s="848" customFormat="1" ht="11.25" customHeight="1" outlineLevel="1">
      <c r="A72" s="826"/>
      <c r="B72" s="827"/>
      <c r="C72" s="828"/>
      <c r="D72" s="828" t="s">
        <v>3374</v>
      </c>
      <c r="E72" s="830"/>
      <c r="F72" s="829"/>
      <c r="G72" s="828"/>
      <c r="H72" s="831">
        <f>SUBTOTAL(9,H70:H71)</f>
        <v>17</v>
      </c>
      <c r="I72" s="828"/>
      <c r="J72" s="832"/>
      <c r="K72" s="832"/>
      <c r="L72" s="832"/>
      <c r="M72" s="847"/>
      <c r="P72" s="849"/>
    </row>
    <row r="73" spans="1:16" s="848" customFormat="1" ht="11.25" customHeight="1" outlineLevel="2">
      <c r="A73" s="921">
        <v>11</v>
      </c>
      <c r="B73" s="921">
        <v>2012</v>
      </c>
      <c r="C73" s="922" t="s">
        <v>53</v>
      </c>
      <c r="D73" s="922" t="s">
        <v>4130</v>
      </c>
      <c r="E73" s="923" t="s">
        <v>1855</v>
      </c>
      <c r="F73" s="924">
        <v>41223</v>
      </c>
      <c r="G73" s="922" t="s">
        <v>4131</v>
      </c>
      <c r="H73" s="925">
        <v>5</v>
      </c>
      <c r="I73" s="922" t="s">
        <v>248</v>
      </c>
      <c r="J73" s="832"/>
      <c r="K73" s="832" t="s">
        <v>4132</v>
      </c>
      <c r="L73" s="832"/>
      <c r="M73" s="847"/>
      <c r="P73" s="849"/>
    </row>
    <row r="74" spans="1:16" s="848" customFormat="1" ht="11.25" customHeight="1" outlineLevel="2">
      <c r="A74" s="850">
        <v>6</v>
      </c>
      <c r="B74" s="850">
        <v>2015</v>
      </c>
      <c r="C74" s="851" t="s">
        <v>53</v>
      </c>
      <c r="D74" s="851" t="s">
        <v>4130</v>
      </c>
      <c r="E74" s="851" t="s">
        <v>3357</v>
      </c>
      <c r="F74" s="852">
        <v>42169</v>
      </c>
      <c r="G74" s="851" t="s">
        <v>4133</v>
      </c>
      <c r="H74" s="853">
        <v>10</v>
      </c>
      <c r="I74" s="851" t="s">
        <v>2398</v>
      </c>
      <c r="J74" s="832"/>
      <c r="K74" s="832"/>
      <c r="L74" s="832"/>
      <c r="M74" s="847"/>
      <c r="P74" s="849"/>
    </row>
    <row r="75" spans="1:16" s="848" customFormat="1" ht="11.25" customHeight="1" outlineLevel="1">
      <c r="A75" s="850"/>
      <c r="B75" s="850"/>
      <c r="C75" s="851"/>
      <c r="D75" s="851" t="s">
        <v>4134</v>
      </c>
      <c r="E75" s="851"/>
      <c r="F75" s="852"/>
      <c r="G75" s="851"/>
      <c r="H75" s="853">
        <f>SUBTOTAL(9,H73:H74)</f>
        <v>15</v>
      </c>
      <c r="I75" s="851"/>
      <c r="J75" s="832"/>
      <c r="K75" s="832"/>
      <c r="L75" s="832"/>
      <c r="M75" s="847"/>
      <c r="P75" s="849"/>
    </row>
    <row r="76" spans="1:16" s="848" customFormat="1" ht="11.25" customHeight="1" outlineLevel="2">
      <c r="A76" s="827">
        <v>3</v>
      </c>
      <c r="B76" s="827">
        <v>2014</v>
      </c>
      <c r="C76" s="828" t="s">
        <v>4135</v>
      </c>
      <c r="D76" s="828" t="s">
        <v>4136</v>
      </c>
      <c r="E76" s="830" t="s">
        <v>68</v>
      </c>
      <c r="F76" s="829">
        <v>41713</v>
      </c>
      <c r="G76" s="828" t="s">
        <v>4137</v>
      </c>
      <c r="H76" s="831">
        <v>5</v>
      </c>
      <c r="I76" s="828" t="s">
        <v>305</v>
      </c>
      <c r="J76" s="832"/>
      <c r="K76" s="832"/>
      <c r="L76" s="832"/>
      <c r="M76" s="847"/>
      <c r="P76" s="849"/>
    </row>
    <row r="77" spans="1:16" s="848" customFormat="1" ht="11.25" customHeight="1" outlineLevel="1">
      <c r="A77" s="827"/>
      <c r="B77" s="827"/>
      <c r="C77" s="828"/>
      <c r="D77" s="828" t="s">
        <v>4138</v>
      </c>
      <c r="E77" s="830"/>
      <c r="F77" s="829"/>
      <c r="G77" s="828"/>
      <c r="H77" s="831">
        <f>SUBTOTAL(9,H76:H76)</f>
        <v>5</v>
      </c>
      <c r="I77" s="828"/>
      <c r="J77" s="832"/>
      <c r="K77" s="832"/>
      <c r="L77" s="832"/>
      <c r="M77" s="847"/>
      <c r="P77" s="849"/>
    </row>
    <row r="78" spans="1:16" s="848" customFormat="1" ht="11.25" customHeight="1" outlineLevel="2">
      <c r="A78" s="826">
        <v>3</v>
      </c>
      <c r="B78" s="827">
        <v>2014</v>
      </c>
      <c r="C78" s="828" t="s">
        <v>91</v>
      </c>
      <c r="D78" s="828" t="s">
        <v>1610</v>
      </c>
      <c r="E78" s="830" t="s">
        <v>3323</v>
      </c>
      <c r="F78" s="829">
        <v>41700</v>
      </c>
      <c r="G78" s="828" t="s">
        <v>4139</v>
      </c>
      <c r="H78" s="831">
        <v>10</v>
      </c>
      <c r="I78" s="828" t="s">
        <v>1651</v>
      </c>
      <c r="J78" s="832"/>
      <c r="K78" s="832"/>
      <c r="L78" s="832"/>
      <c r="M78" s="847"/>
      <c r="P78" s="849"/>
    </row>
    <row r="79" spans="1:16" s="848" customFormat="1" ht="11.25" customHeight="1" outlineLevel="2">
      <c r="A79" s="826">
        <v>6</v>
      </c>
      <c r="B79" s="827">
        <v>2014</v>
      </c>
      <c r="C79" s="828" t="s">
        <v>91</v>
      </c>
      <c r="D79" s="828" t="s">
        <v>1610</v>
      </c>
      <c r="E79" s="830" t="s">
        <v>3357</v>
      </c>
      <c r="F79" s="829">
        <v>41797</v>
      </c>
      <c r="G79" s="828" t="s">
        <v>4140</v>
      </c>
      <c r="H79" s="917">
        <v>3</v>
      </c>
      <c r="I79" s="918" t="s">
        <v>4141</v>
      </c>
      <c r="J79" s="832"/>
      <c r="K79" s="832"/>
      <c r="L79" s="832"/>
      <c r="M79" s="847"/>
      <c r="P79" s="849"/>
    </row>
    <row r="80" spans="1:16" s="848" customFormat="1" ht="11.25" customHeight="1" outlineLevel="2">
      <c r="A80" s="826">
        <v>10</v>
      </c>
      <c r="B80" s="826">
        <v>2014</v>
      </c>
      <c r="C80" s="832" t="s">
        <v>91</v>
      </c>
      <c r="D80" s="830" t="s">
        <v>1610</v>
      </c>
      <c r="E80" s="828" t="s">
        <v>3362</v>
      </c>
      <c r="F80" s="919">
        <v>41924</v>
      </c>
      <c r="G80" s="828" t="s">
        <v>4142</v>
      </c>
      <c r="H80" s="831">
        <v>10</v>
      </c>
      <c r="I80" s="828" t="s">
        <v>4143</v>
      </c>
      <c r="J80" s="832"/>
      <c r="K80" s="832"/>
      <c r="L80" s="832"/>
      <c r="M80" s="847"/>
      <c r="P80" s="849"/>
    </row>
    <row r="81" spans="1:16" s="848" customFormat="1" ht="11.25" customHeight="1" outlineLevel="2">
      <c r="A81" s="855">
        <v>3</v>
      </c>
      <c r="B81" s="850">
        <v>2015</v>
      </c>
      <c r="C81" s="851" t="s">
        <v>91</v>
      </c>
      <c r="D81" s="856" t="s">
        <v>1610</v>
      </c>
      <c r="E81" s="851" t="s">
        <v>3323</v>
      </c>
      <c r="F81" s="852">
        <v>42064</v>
      </c>
      <c r="G81" s="851" t="s">
        <v>3375</v>
      </c>
      <c r="H81" s="853">
        <v>3</v>
      </c>
      <c r="I81" s="851" t="s">
        <v>960</v>
      </c>
      <c r="J81" s="832"/>
      <c r="K81" s="832"/>
      <c r="L81" s="832"/>
      <c r="M81" s="847"/>
      <c r="P81" s="849"/>
    </row>
    <row r="82" spans="1:16" s="848" customFormat="1" ht="11.25" customHeight="1" outlineLevel="2">
      <c r="A82" s="850">
        <v>6</v>
      </c>
      <c r="B82" s="850">
        <v>2015</v>
      </c>
      <c r="C82" s="851" t="s">
        <v>91</v>
      </c>
      <c r="D82" s="851" t="s">
        <v>1610</v>
      </c>
      <c r="E82" s="851" t="s">
        <v>3357</v>
      </c>
      <c r="F82" s="852">
        <v>42169</v>
      </c>
      <c r="G82" s="851" t="s">
        <v>3376</v>
      </c>
      <c r="H82" s="853">
        <v>3</v>
      </c>
      <c r="I82" s="851" t="s">
        <v>1982</v>
      </c>
      <c r="J82" s="832"/>
      <c r="K82" s="832"/>
      <c r="L82" s="832"/>
      <c r="M82" s="847"/>
      <c r="P82" s="849"/>
    </row>
    <row r="83" spans="1:16" s="848" customFormat="1" ht="11.25" customHeight="1" outlineLevel="2">
      <c r="A83" s="850">
        <v>10</v>
      </c>
      <c r="B83" s="855">
        <v>2015</v>
      </c>
      <c r="C83" s="851" t="s">
        <v>91</v>
      </c>
      <c r="D83" s="851" t="s">
        <v>1610</v>
      </c>
      <c r="E83" s="856" t="s">
        <v>3362</v>
      </c>
      <c r="F83" s="852">
        <v>42288</v>
      </c>
      <c r="G83" s="851"/>
      <c r="H83" s="853">
        <v>10</v>
      </c>
      <c r="I83" s="857" t="s">
        <v>3137</v>
      </c>
      <c r="J83" s="832"/>
      <c r="K83" s="832"/>
      <c r="L83" s="832"/>
      <c r="M83" s="847"/>
      <c r="P83" s="849"/>
    </row>
    <row r="84" spans="1:16" s="848" customFormat="1" ht="11.25" customHeight="1" outlineLevel="2">
      <c r="A84" s="850">
        <v>10</v>
      </c>
      <c r="B84" s="855">
        <v>2015</v>
      </c>
      <c r="C84" s="851" t="s">
        <v>91</v>
      </c>
      <c r="D84" s="851" t="s">
        <v>1610</v>
      </c>
      <c r="E84" s="856" t="s">
        <v>3362</v>
      </c>
      <c r="F84" s="852">
        <v>42288</v>
      </c>
      <c r="G84" s="851"/>
      <c r="H84" s="853">
        <v>7</v>
      </c>
      <c r="I84" s="857" t="s">
        <v>3139</v>
      </c>
      <c r="J84" s="832"/>
      <c r="K84" s="832"/>
      <c r="L84" s="832"/>
      <c r="M84" s="847"/>
      <c r="P84" s="849"/>
    </row>
    <row r="85" spans="1:16" s="848" customFormat="1" ht="11.25" customHeight="1" outlineLevel="2">
      <c r="A85" s="849">
        <v>3</v>
      </c>
      <c r="B85" s="849">
        <v>2016</v>
      </c>
      <c r="C85" s="848" t="s">
        <v>91</v>
      </c>
      <c r="D85" s="860" t="s">
        <v>1610</v>
      </c>
      <c r="E85" s="860" t="s">
        <v>3323</v>
      </c>
      <c r="F85" s="861">
        <v>42435</v>
      </c>
      <c r="G85" s="860" t="s">
        <v>2747</v>
      </c>
      <c r="H85" s="909">
        <v>3</v>
      </c>
      <c r="I85" s="848" t="s">
        <v>1292</v>
      </c>
      <c r="M85" s="862"/>
      <c r="P85" s="849"/>
    </row>
    <row r="86" spans="1:16" s="848" customFormat="1" ht="11.25" customHeight="1" outlineLevel="2">
      <c r="A86" s="849">
        <v>10</v>
      </c>
      <c r="B86" s="908">
        <v>2016</v>
      </c>
      <c r="C86" s="860" t="s">
        <v>91</v>
      </c>
      <c r="D86" s="860" t="s">
        <v>1610</v>
      </c>
      <c r="E86" s="859" t="s">
        <v>3362</v>
      </c>
      <c r="F86" s="861">
        <v>42652</v>
      </c>
      <c r="G86" s="920" t="s">
        <v>2748</v>
      </c>
      <c r="H86" s="849">
        <v>7</v>
      </c>
      <c r="I86" s="848" t="s">
        <v>2410</v>
      </c>
      <c r="M86" s="862"/>
      <c r="P86" s="849"/>
    </row>
    <row r="87" spans="1:16" s="848" customFormat="1" ht="11.25" customHeight="1" outlineLevel="2">
      <c r="A87" s="849">
        <v>10</v>
      </c>
      <c r="B87" s="908">
        <v>2016</v>
      </c>
      <c r="C87" s="860" t="s">
        <v>91</v>
      </c>
      <c r="D87" s="860" t="s">
        <v>1610</v>
      </c>
      <c r="E87" s="859" t="s">
        <v>3362</v>
      </c>
      <c r="F87" s="861">
        <v>42652</v>
      </c>
      <c r="G87" s="920" t="s">
        <v>2749</v>
      </c>
      <c r="H87" s="849">
        <v>10</v>
      </c>
      <c r="I87" s="848" t="s">
        <v>2750</v>
      </c>
      <c r="M87" s="862"/>
      <c r="P87" s="849"/>
    </row>
    <row r="88" spans="1:16" s="848" customFormat="1" ht="11.25" customHeight="1" outlineLevel="1">
      <c r="A88" s="849"/>
      <c r="B88" s="908"/>
      <c r="C88" s="860"/>
      <c r="D88" s="860" t="s">
        <v>1729</v>
      </c>
      <c r="E88" s="859"/>
      <c r="F88" s="861"/>
      <c r="G88" s="920"/>
      <c r="H88" s="849">
        <f>SUBTOTAL(9,H78:H87)</f>
        <v>66</v>
      </c>
      <c r="M88" s="862"/>
      <c r="P88" s="849"/>
    </row>
    <row r="89" spans="1:16" s="848" customFormat="1" ht="11.25" customHeight="1" outlineLevel="2">
      <c r="A89" s="826">
        <v>5</v>
      </c>
      <c r="B89" s="827">
        <v>2014</v>
      </c>
      <c r="C89" s="828" t="s">
        <v>129</v>
      </c>
      <c r="D89" s="828" t="s">
        <v>3344</v>
      </c>
      <c r="E89" s="830" t="s">
        <v>1855</v>
      </c>
      <c r="F89" s="829">
        <v>41783</v>
      </c>
      <c r="G89" s="828" t="s">
        <v>4144</v>
      </c>
      <c r="H89" s="831">
        <v>5</v>
      </c>
      <c r="I89" s="828" t="s">
        <v>305</v>
      </c>
      <c r="J89" s="832"/>
      <c r="K89" s="832"/>
      <c r="L89" s="832"/>
      <c r="M89" s="847"/>
      <c r="P89" s="849"/>
    </row>
    <row r="90" spans="1:16" s="848" customFormat="1" ht="11.25" customHeight="1" outlineLevel="2">
      <c r="A90" s="850">
        <v>5</v>
      </c>
      <c r="B90" s="855">
        <v>2015</v>
      </c>
      <c r="C90" s="851" t="s">
        <v>129</v>
      </c>
      <c r="D90" s="851" t="s">
        <v>3344</v>
      </c>
      <c r="E90" s="856" t="s">
        <v>3378</v>
      </c>
      <c r="F90" s="852">
        <v>42161</v>
      </c>
      <c r="G90" s="851" t="s">
        <v>3379</v>
      </c>
      <c r="H90" s="853">
        <v>5</v>
      </c>
      <c r="I90" s="851" t="s">
        <v>305</v>
      </c>
      <c r="J90" s="832"/>
      <c r="K90" s="832"/>
      <c r="L90" s="832"/>
      <c r="M90" s="847"/>
      <c r="P90" s="849"/>
    </row>
    <row r="91" spans="1:16" s="848" customFormat="1" ht="11.25" customHeight="1" outlineLevel="1">
      <c r="A91" s="850"/>
      <c r="B91" s="855"/>
      <c r="C91" s="851"/>
      <c r="D91" s="851" t="s">
        <v>3380</v>
      </c>
      <c r="E91" s="856"/>
      <c r="F91" s="852"/>
      <c r="G91" s="851"/>
      <c r="H91" s="853">
        <f>SUBTOTAL(9,H89:H90)</f>
        <v>10</v>
      </c>
      <c r="I91" s="851"/>
      <c r="J91" s="832"/>
      <c r="K91" s="832"/>
      <c r="L91" s="832"/>
      <c r="M91" s="847"/>
      <c r="P91" s="849"/>
    </row>
    <row r="92" spans="1:16" s="932" customFormat="1" ht="11.25" customHeight="1" outlineLevel="2">
      <c r="A92" s="926">
        <v>11</v>
      </c>
      <c r="B92" s="927">
        <v>2016</v>
      </c>
      <c r="C92" s="928" t="s">
        <v>53</v>
      </c>
      <c r="D92" s="928" t="s">
        <v>4145</v>
      </c>
      <c r="E92" s="929" t="s">
        <v>500</v>
      </c>
      <c r="F92" s="930">
        <v>42686</v>
      </c>
      <c r="G92" s="928" t="s">
        <v>2752</v>
      </c>
      <c r="H92" s="931">
        <v>5</v>
      </c>
      <c r="I92" s="860" t="s">
        <v>435</v>
      </c>
      <c r="M92" s="933"/>
      <c r="P92" s="926"/>
    </row>
    <row r="93" spans="1:16" s="932" customFormat="1" ht="11.25" customHeight="1" outlineLevel="1">
      <c r="A93" s="926"/>
      <c r="B93" s="927"/>
      <c r="C93" s="928"/>
      <c r="D93" s="928" t="s">
        <v>4146</v>
      </c>
      <c r="E93" s="929"/>
      <c r="F93" s="930"/>
      <c r="G93" s="928"/>
      <c r="H93" s="931">
        <f>SUBTOTAL(9,H92:H92)</f>
        <v>5</v>
      </c>
      <c r="I93" s="860"/>
      <c r="M93" s="933"/>
      <c r="P93" s="926"/>
    </row>
    <row r="94" spans="1:16" s="848" customFormat="1" ht="11.25" customHeight="1" outlineLevel="2">
      <c r="A94" s="850">
        <v>6</v>
      </c>
      <c r="B94" s="850">
        <v>2015</v>
      </c>
      <c r="C94" s="851" t="s">
        <v>164</v>
      </c>
      <c r="D94" s="851" t="s">
        <v>3345</v>
      </c>
      <c r="E94" s="851" t="s">
        <v>3357</v>
      </c>
      <c r="F94" s="852">
        <v>42169</v>
      </c>
      <c r="G94" s="851" t="s">
        <v>3381</v>
      </c>
      <c r="H94" s="853">
        <v>3</v>
      </c>
      <c r="I94" s="851" t="s">
        <v>2093</v>
      </c>
      <c r="J94" s="832"/>
      <c r="K94" s="832"/>
      <c r="L94" s="832"/>
      <c r="M94" s="847"/>
      <c r="P94" s="849"/>
    </row>
    <row r="95" spans="1:16" s="848" customFormat="1" ht="11.25" customHeight="1" outlineLevel="2">
      <c r="A95" s="850">
        <v>10</v>
      </c>
      <c r="B95" s="855">
        <v>2015</v>
      </c>
      <c r="C95" s="851" t="s">
        <v>164</v>
      </c>
      <c r="D95" s="851" t="s">
        <v>3345</v>
      </c>
      <c r="E95" s="856" t="s">
        <v>3362</v>
      </c>
      <c r="F95" s="852">
        <v>42288</v>
      </c>
      <c r="G95" s="851" t="s">
        <v>3382</v>
      </c>
      <c r="H95" s="853">
        <v>7</v>
      </c>
      <c r="I95" s="857" t="s">
        <v>2553</v>
      </c>
      <c r="J95" s="832"/>
      <c r="K95" s="832"/>
      <c r="L95" s="832"/>
      <c r="M95" s="847"/>
      <c r="P95" s="849"/>
    </row>
    <row r="96" spans="1:16" s="848" customFormat="1" ht="11.25" customHeight="1" outlineLevel="1">
      <c r="A96" s="850"/>
      <c r="B96" s="855"/>
      <c r="C96" s="851"/>
      <c r="D96" s="851" t="s">
        <v>3383</v>
      </c>
      <c r="E96" s="856"/>
      <c r="F96" s="852"/>
      <c r="G96" s="851"/>
      <c r="H96" s="853">
        <f>SUBTOTAL(9,H94:H95)</f>
        <v>10</v>
      </c>
      <c r="I96" s="857"/>
      <c r="J96" s="832"/>
      <c r="K96" s="832"/>
      <c r="L96" s="832"/>
      <c r="M96" s="847"/>
      <c r="P96" s="849"/>
    </row>
    <row r="97" spans="1:25" s="848" customFormat="1" ht="11.25" customHeight="1" outlineLevel="2">
      <c r="A97" s="934">
        <v>7</v>
      </c>
      <c r="B97" s="934">
        <v>2014</v>
      </c>
      <c r="C97" s="918" t="s">
        <v>164</v>
      </c>
      <c r="D97" s="935" t="s">
        <v>4147</v>
      </c>
      <c r="E97" s="918" t="s">
        <v>3696</v>
      </c>
      <c r="F97" s="919">
        <v>41825</v>
      </c>
      <c r="G97" s="918" t="s">
        <v>4148</v>
      </c>
      <c r="H97" s="917">
        <v>10</v>
      </c>
      <c r="I97" s="918" t="s">
        <v>626</v>
      </c>
      <c r="J97" s="832"/>
      <c r="K97" s="832" t="s">
        <v>4149</v>
      </c>
      <c r="L97" s="832"/>
      <c r="M97" s="847"/>
      <c r="P97" s="849"/>
    </row>
    <row r="98" spans="1:25" s="848" customFormat="1" ht="11.25" customHeight="1" outlineLevel="1">
      <c r="A98" s="934"/>
      <c r="B98" s="934"/>
      <c r="C98" s="918"/>
      <c r="D98" s="935" t="s">
        <v>4150</v>
      </c>
      <c r="E98" s="918"/>
      <c r="F98" s="919"/>
      <c r="G98" s="918"/>
      <c r="H98" s="917">
        <f>SUBTOTAL(9,H97:H97)</f>
        <v>10</v>
      </c>
      <c r="I98" s="918"/>
      <c r="J98" s="832"/>
      <c r="K98" s="832"/>
      <c r="L98" s="832"/>
      <c r="M98" s="847"/>
      <c r="P98" s="849"/>
    </row>
    <row r="99" spans="1:25" s="848" customFormat="1" ht="11.25" customHeight="1" outlineLevel="2">
      <c r="A99" s="849">
        <v>3</v>
      </c>
      <c r="B99" s="849">
        <v>2016</v>
      </c>
      <c r="C99" s="848" t="s">
        <v>91</v>
      </c>
      <c r="D99" s="860" t="s">
        <v>113</v>
      </c>
      <c r="E99" s="860" t="s">
        <v>3323</v>
      </c>
      <c r="F99" s="861">
        <v>42435</v>
      </c>
      <c r="G99" s="860" t="s">
        <v>2761</v>
      </c>
      <c r="H99" s="909">
        <v>7</v>
      </c>
      <c r="I99" s="848" t="s">
        <v>849</v>
      </c>
      <c r="M99" s="862"/>
      <c r="P99" s="849"/>
    </row>
    <row r="100" spans="1:25" s="848" customFormat="1" ht="11.25" customHeight="1" outlineLevel="1">
      <c r="A100" s="849"/>
      <c r="B100" s="849"/>
      <c r="D100" s="860" t="s">
        <v>336</v>
      </c>
      <c r="E100" s="860"/>
      <c r="F100" s="861"/>
      <c r="G100" s="860"/>
      <c r="H100" s="909">
        <f>SUBTOTAL(9,H99:H99)</f>
        <v>7</v>
      </c>
      <c r="M100" s="862"/>
      <c r="P100" s="849"/>
    </row>
    <row r="101" spans="1:25" s="848" customFormat="1" ht="11.25" customHeight="1" outlineLevel="2">
      <c r="A101" s="849">
        <v>6</v>
      </c>
      <c r="B101" s="849">
        <v>2016</v>
      </c>
      <c r="C101" s="858" t="s">
        <v>91</v>
      </c>
      <c r="D101" s="859" t="s">
        <v>194</v>
      </c>
      <c r="E101" s="860" t="s">
        <v>3357</v>
      </c>
      <c r="F101" s="861">
        <v>42533</v>
      </c>
      <c r="G101" s="860" t="s">
        <v>2764</v>
      </c>
      <c r="H101" s="849">
        <v>7</v>
      </c>
      <c r="I101" s="848" t="s">
        <v>2611</v>
      </c>
      <c r="M101" s="862"/>
      <c r="P101" s="849"/>
    </row>
    <row r="102" spans="1:25" s="848" customFormat="1" ht="11.25" customHeight="1" outlineLevel="2">
      <c r="A102" s="849">
        <v>6</v>
      </c>
      <c r="B102" s="849">
        <v>2016</v>
      </c>
      <c r="C102" s="858" t="s">
        <v>91</v>
      </c>
      <c r="D102" s="859" t="s">
        <v>194</v>
      </c>
      <c r="E102" s="860" t="s">
        <v>2702</v>
      </c>
      <c r="F102" s="861">
        <v>42540</v>
      </c>
      <c r="G102" s="860" t="s">
        <v>2764</v>
      </c>
      <c r="H102" s="849">
        <v>15</v>
      </c>
      <c r="I102" s="848" t="s">
        <v>2765</v>
      </c>
      <c r="M102" s="862"/>
      <c r="P102" s="849"/>
    </row>
    <row r="103" spans="1:25" s="848" customFormat="1" ht="11.25" customHeight="1" outlineLevel="1">
      <c r="A103" s="849"/>
      <c r="B103" s="849"/>
      <c r="C103" s="858"/>
      <c r="D103" s="859" t="s">
        <v>340</v>
      </c>
      <c r="E103" s="860"/>
      <c r="F103" s="861"/>
      <c r="G103" s="860"/>
      <c r="H103" s="849">
        <f>SUBTOTAL(9,H101:H102)</f>
        <v>22</v>
      </c>
      <c r="M103" s="862"/>
      <c r="P103" s="849"/>
    </row>
    <row r="104" spans="1:25" s="848" customFormat="1" ht="11.25" customHeight="1" outlineLevel="2">
      <c r="A104" s="908">
        <v>3</v>
      </c>
      <c r="B104" s="849">
        <v>2016</v>
      </c>
      <c r="C104" s="860" t="s">
        <v>53</v>
      </c>
      <c r="D104" s="860" t="s">
        <v>139</v>
      </c>
      <c r="E104" s="860" t="s">
        <v>346</v>
      </c>
      <c r="F104" s="861">
        <v>42449</v>
      </c>
      <c r="G104" s="936" t="s">
        <v>3384</v>
      </c>
      <c r="H104" s="909">
        <v>5</v>
      </c>
      <c r="I104" s="860" t="s">
        <v>435</v>
      </c>
      <c r="M104" s="862"/>
      <c r="P104" s="849"/>
    </row>
    <row r="105" spans="1:25" s="848" customFormat="1" ht="11.25" customHeight="1" outlineLevel="1">
      <c r="A105" s="908"/>
      <c r="B105" s="849"/>
      <c r="C105" s="860"/>
      <c r="D105" s="860" t="s">
        <v>350</v>
      </c>
      <c r="E105" s="860"/>
      <c r="F105" s="861"/>
      <c r="G105" s="936"/>
      <c r="H105" s="909">
        <f>SUBTOTAL(9,H104:H104)</f>
        <v>5</v>
      </c>
      <c r="I105" s="860"/>
      <c r="M105" s="862"/>
      <c r="P105" s="849"/>
    </row>
    <row r="106" spans="1:25" s="848" customFormat="1" ht="11.25" customHeight="1" outlineLevel="2">
      <c r="A106" s="937">
        <v>5</v>
      </c>
      <c r="B106" s="938">
        <v>2013</v>
      </c>
      <c r="C106" s="939" t="s">
        <v>53</v>
      </c>
      <c r="D106" s="939" t="s">
        <v>4151</v>
      </c>
      <c r="E106" s="939" t="s">
        <v>433</v>
      </c>
      <c r="F106" s="940">
        <v>41399</v>
      </c>
      <c r="G106" s="941" t="s">
        <v>4152</v>
      </c>
      <c r="H106" s="942">
        <v>5</v>
      </c>
      <c r="I106" s="939" t="s">
        <v>305</v>
      </c>
      <c r="J106" s="832"/>
      <c r="K106" s="832"/>
      <c r="L106" s="832"/>
      <c r="M106" s="847"/>
      <c r="P106" s="849"/>
    </row>
    <row r="107" spans="1:25" s="848" customFormat="1" ht="11.25" customHeight="1" outlineLevel="1">
      <c r="A107" s="937"/>
      <c r="B107" s="938"/>
      <c r="C107" s="939"/>
      <c r="D107" s="939" t="s">
        <v>4153</v>
      </c>
      <c r="E107" s="939"/>
      <c r="F107" s="940"/>
      <c r="G107" s="941"/>
      <c r="H107" s="942">
        <f>SUBTOTAL(9,H106:H106)</f>
        <v>5</v>
      </c>
      <c r="I107" s="939"/>
      <c r="J107" s="832"/>
      <c r="K107" s="832"/>
      <c r="L107" s="832"/>
      <c r="M107" s="847"/>
      <c r="P107" s="849"/>
    </row>
    <row r="108" spans="1:25" s="872" customFormat="1" ht="11.25" customHeight="1" outlineLevel="2">
      <c r="A108" s="863">
        <v>9</v>
      </c>
      <c r="B108" s="864">
        <v>2014</v>
      </c>
      <c r="C108" s="865" t="s">
        <v>53</v>
      </c>
      <c r="D108" s="865" t="s">
        <v>1615</v>
      </c>
      <c r="E108" s="866" t="s">
        <v>4154</v>
      </c>
      <c r="F108" s="867">
        <v>41910</v>
      </c>
      <c r="G108" s="865" t="s">
        <v>4155</v>
      </c>
      <c r="H108" s="868">
        <v>5</v>
      </c>
      <c r="I108" s="865" t="s">
        <v>248</v>
      </c>
      <c r="J108" s="869"/>
      <c r="K108" s="870" t="s">
        <v>4156</v>
      </c>
      <c r="L108" s="869"/>
      <c r="M108" s="871"/>
      <c r="P108" s="873"/>
    </row>
    <row r="109" spans="1:25" s="880" customFormat="1" ht="11.25" customHeight="1" outlineLevel="2">
      <c r="A109" s="874">
        <v>2</v>
      </c>
      <c r="B109" s="878">
        <v>2015</v>
      </c>
      <c r="C109" s="875" t="s">
        <v>53</v>
      </c>
      <c r="D109" s="875" t="s">
        <v>1615</v>
      </c>
      <c r="E109" s="879" t="s">
        <v>657</v>
      </c>
      <c r="F109" s="876">
        <v>42050</v>
      </c>
      <c r="G109" s="875" t="s">
        <v>4157</v>
      </c>
      <c r="H109" s="877">
        <v>5</v>
      </c>
      <c r="I109" s="875" t="s">
        <v>435</v>
      </c>
      <c r="J109" s="869"/>
      <c r="K109" s="869"/>
      <c r="L109" s="869"/>
      <c r="M109" s="871"/>
      <c r="N109" s="872"/>
      <c r="P109" s="943"/>
      <c r="Q109" s="944"/>
      <c r="R109" s="943"/>
      <c r="S109" s="945"/>
      <c r="T109" s="946"/>
      <c r="U109" s="947"/>
      <c r="V109" s="943"/>
      <c r="W109" s="943"/>
      <c r="X109" s="943"/>
      <c r="Y109" s="943"/>
    </row>
    <row r="110" spans="1:25" s="872" customFormat="1" ht="11.25" customHeight="1" outlineLevel="2">
      <c r="A110" s="873">
        <v>9</v>
      </c>
      <c r="B110" s="886">
        <v>2016</v>
      </c>
      <c r="C110" s="883" t="s">
        <v>53</v>
      </c>
      <c r="D110" s="883" t="s">
        <v>1615</v>
      </c>
      <c r="E110" s="882" t="s">
        <v>4154</v>
      </c>
      <c r="F110" s="884">
        <v>42638</v>
      </c>
      <c r="G110" s="883" t="s">
        <v>1772</v>
      </c>
      <c r="H110" s="948">
        <v>5</v>
      </c>
      <c r="I110" s="883" t="s">
        <v>248</v>
      </c>
      <c r="M110" s="885"/>
      <c r="P110" s="949"/>
      <c r="Q110" s="950"/>
      <c r="R110" s="949"/>
      <c r="S110" s="951"/>
      <c r="T110" s="952"/>
      <c r="U110" s="953"/>
      <c r="V110" s="949"/>
      <c r="W110" s="949"/>
      <c r="X110" s="949"/>
      <c r="Y110" s="949"/>
    </row>
    <row r="111" spans="1:25" s="872" customFormat="1" ht="11.25" customHeight="1" outlineLevel="2">
      <c r="A111" s="873">
        <v>10</v>
      </c>
      <c r="B111" s="886">
        <v>2016</v>
      </c>
      <c r="C111" s="883" t="s">
        <v>53</v>
      </c>
      <c r="D111" s="883" t="s">
        <v>1615</v>
      </c>
      <c r="E111" s="882" t="s">
        <v>3362</v>
      </c>
      <c r="F111" s="884">
        <v>42652</v>
      </c>
      <c r="G111" s="887" t="s">
        <v>1772</v>
      </c>
      <c r="H111" s="873">
        <v>10</v>
      </c>
      <c r="I111" s="872" t="s">
        <v>4158</v>
      </c>
      <c r="M111" s="885"/>
      <c r="P111" s="949"/>
      <c r="Q111" s="950"/>
      <c r="R111" s="949"/>
      <c r="S111" s="951"/>
      <c r="T111" s="952"/>
      <c r="U111" s="953"/>
      <c r="V111" s="949"/>
      <c r="W111" s="949"/>
      <c r="X111" s="949"/>
      <c r="Y111" s="949"/>
    </row>
    <row r="112" spans="1:25" s="872" customFormat="1" ht="11.25" customHeight="1" outlineLevel="2">
      <c r="A112" s="873">
        <v>10</v>
      </c>
      <c r="B112" s="886">
        <v>2016</v>
      </c>
      <c r="C112" s="883" t="s">
        <v>53</v>
      </c>
      <c r="D112" s="883" t="s">
        <v>1615</v>
      </c>
      <c r="E112" s="882" t="s">
        <v>819</v>
      </c>
      <c r="F112" s="884">
        <v>42666</v>
      </c>
      <c r="G112" s="887" t="s">
        <v>1772</v>
      </c>
      <c r="H112" s="873">
        <v>5</v>
      </c>
      <c r="I112" s="872" t="s">
        <v>248</v>
      </c>
      <c r="M112" s="885"/>
      <c r="P112" s="949"/>
      <c r="Q112" s="950"/>
      <c r="R112" s="949"/>
      <c r="S112" s="951"/>
      <c r="T112" s="952"/>
      <c r="U112" s="953"/>
      <c r="V112" s="949"/>
      <c r="W112" s="949"/>
      <c r="X112" s="949"/>
      <c r="Y112" s="949"/>
    </row>
    <row r="113" spans="1:25" s="872" customFormat="1" ht="11.25" customHeight="1" outlineLevel="1">
      <c r="A113" s="873"/>
      <c r="B113" s="886"/>
      <c r="C113" s="883"/>
      <c r="D113" s="883" t="s">
        <v>1776</v>
      </c>
      <c r="E113" s="882"/>
      <c r="F113" s="884"/>
      <c r="G113" s="887"/>
      <c r="H113" s="873">
        <f>SUBTOTAL(9,H108:H112)</f>
        <v>30</v>
      </c>
      <c r="M113" s="885"/>
      <c r="P113" s="949"/>
      <c r="Q113" s="950"/>
      <c r="R113" s="949"/>
      <c r="S113" s="951"/>
      <c r="T113" s="952"/>
      <c r="U113" s="953"/>
      <c r="V113" s="949"/>
      <c r="W113" s="949"/>
      <c r="X113" s="949"/>
      <c r="Y113" s="949"/>
    </row>
    <row r="114" spans="1:25" s="848" customFormat="1" ht="11.25" customHeight="1" outlineLevel="2">
      <c r="A114" s="849">
        <v>3</v>
      </c>
      <c r="B114" s="908">
        <v>2016</v>
      </c>
      <c r="C114" s="860" t="s">
        <v>164</v>
      </c>
      <c r="D114" s="860" t="s">
        <v>110</v>
      </c>
      <c r="E114" s="859" t="s">
        <v>3323</v>
      </c>
      <c r="F114" s="861">
        <v>42435</v>
      </c>
      <c r="G114" s="860" t="s">
        <v>3394</v>
      </c>
      <c r="H114" s="909">
        <v>3</v>
      </c>
      <c r="I114" s="848" t="s">
        <v>344</v>
      </c>
      <c r="M114" s="862"/>
      <c r="P114" s="954"/>
      <c r="Q114" s="955"/>
      <c r="R114" s="954"/>
      <c r="S114" s="956"/>
      <c r="T114" s="957"/>
      <c r="U114" s="958"/>
      <c r="V114" s="954"/>
      <c r="W114" s="954"/>
      <c r="X114" s="954"/>
      <c r="Y114" s="954"/>
    </row>
    <row r="115" spans="1:25" s="848" customFormat="1" ht="11.25" customHeight="1" outlineLevel="2">
      <c r="A115" s="849">
        <v>6</v>
      </c>
      <c r="B115" s="849">
        <v>2016</v>
      </c>
      <c r="C115" s="858" t="s">
        <v>164</v>
      </c>
      <c r="D115" s="859" t="s">
        <v>110</v>
      </c>
      <c r="E115" s="860" t="s">
        <v>3357</v>
      </c>
      <c r="F115" s="861">
        <v>42533</v>
      </c>
      <c r="G115" s="860" t="s">
        <v>3396</v>
      </c>
      <c r="H115" s="849">
        <v>10</v>
      </c>
      <c r="I115" s="848" t="s">
        <v>3397</v>
      </c>
      <c r="M115" s="862"/>
      <c r="P115" s="954"/>
      <c r="Q115" s="955"/>
      <c r="R115" s="954"/>
      <c r="S115" s="956"/>
      <c r="T115" s="957"/>
      <c r="U115" s="958"/>
      <c r="V115" s="954"/>
      <c r="W115" s="954"/>
      <c r="X115" s="954"/>
      <c r="Y115" s="954"/>
    </row>
    <row r="116" spans="1:25" s="848" customFormat="1" ht="11.25" customHeight="1" outlineLevel="2">
      <c r="A116" s="849">
        <v>9</v>
      </c>
      <c r="B116" s="908">
        <v>2016</v>
      </c>
      <c r="C116" s="860" t="s">
        <v>164</v>
      </c>
      <c r="D116" s="860" t="s">
        <v>110</v>
      </c>
      <c r="E116" s="859" t="s">
        <v>4154</v>
      </c>
      <c r="F116" s="861">
        <v>42638</v>
      </c>
      <c r="G116" s="860" t="s">
        <v>3398</v>
      </c>
      <c r="H116" s="909">
        <v>10</v>
      </c>
      <c r="I116" s="848" t="s">
        <v>236</v>
      </c>
      <c r="M116" s="862"/>
      <c r="P116" s="954"/>
      <c r="Q116" s="955"/>
      <c r="R116" s="954"/>
      <c r="S116" s="956"/>
      <c r="T116" s="957"/>
      <c r="U116" s="958"/>
      <c r="V116" s="954"/>
      <c r="W116" s="954"/>
      <c r="X116" s="954"/>
      <c r="Y116" s="954"/>
    </row>
    <row r="117" spans="1:25" s="848" customFormat="1" ht="11.25" customHeight="1" outlineLevel="2">
      <c r="A117" s="849">
        <v>10</v>
      </c>
      <c r="B117" s="908">
        <v>2016</v>
      </c>
      <c r="C117" s="860" t="s">
        <v>164</v>
      </c>
      <c r="D117" s="860" t="s">
        <v>110</v>
      </c>
      <c r="E117" s="859" t="s">
        <v>3362</v>
      </c>
      <c r="F117" s="861">
        <v>42652</v>
      </c>
      <c r="G117" s="920" t="s">
        <v>3399</v>
      </c>
      <c r="H117" s="849">
        <v>10</v>
      </c>
      <c r="I117" s="848" t="s">
        <v>2416</v>
      </c>
      <c r="M117" s="862"/>
      <c r="P117" s="954"/>
      <c r="Q117" s="955"/>
      <c r="R117" s="954"/>
      <c r="S117" s="956"/>
      <c r="T117" s="957"/>
      <c r="U117" s="958"/>
      <c r="V117" s="954"/>
      <c r="W117" s="954"/>
      <c r="X117" s="954"/>
      <c r="Y117" s="954"/>
    </row>
    <row r="118" spans="1:25" s="848" customFormat="1" ht="11.25" customHeight="1" outlineLevel="2">
      <c r="A118" s="849">
        <v>10</v>
      </c>
      <c r="B118" s="908">
        <v>2016</v>
      </c>
      <c r="C118" s="860" t="s">
        <v>164</v>
      </c>
      <c r="D118" s="860" t="s">
        <v>110</v>
      </c>
      <c r="E118" s="859" t="s">
        <v>3362</v>
      </c>
      <c r="F118" s="861">
        <v>42652</v>
      </c>
      <c r="G118" s="920" t="s">
        <v>3400</v>
      </c>
      <c r="H118" s="849">
        <v>7</v>
      </c>
      <c r="I118" s="848" t="s">
        <v>2424</v>
      </c>
      <c r="M118" s="862"/>
      <c r="P118" s="954"/>
      <c r="Q118" s="955"/>
      <c r="R118" s="954"/>
      <c r="S118" s="956"/>
      <c r="T118" s="957"/>
      <c r="U118" s="958"/>
      <c r="V118" s="954"/>
      <c r="W118" s="954"/>
      <c r="X118" s="954"/>
      <c r="Y118" s="954"/>
    </row>
    <row r="119" spans="1:25" s="848" customFormat="1" ht="11.25" customHeight="1" outlineLevel="2">
      <c r="A119" s="849">
        <v>10</v>
      </c>
      <c r="B119" s="908">
        <v>2016</v>
      </c>
      <c r="C119" s="860" t="s">
        <v>164</v>
      </c>
      <c r="D119" s="860" t="s">
        <v>110</v>
      </c>
      <c r="E119" s="859" t="s">
        <v>819</v>
      </c>
      <c r="F119" s="861">
        <v>42666</v>
      </c>
      <c r="G119" s="920" t="s">
        <v>362</v>
      </c>
      <c r="H119" s="849">
        <v>10</v>
      </c>
      <c r="I119" s="848" t="s">
        <v>626</v>
      </c>
      <c r="M119" s="862"/>
      <c r="P119" s="954"/>
      <c r="Q119" s="955"/>
      <c r="R119" s="954"/>
      <c r="S119" s="956"/>
      <c r="T119" s="957"/>
      <c r="U119" s="958"/>
      <c r="V119" s="954"/>
      <c r="W119" s="954"/>
      <c r="X119" s="954"/>
      <c r="Y119" s="954"/>
    </row>
    <row r="120" spans="1:25" s="848" customFormat="1" ht="11.25" customHeight="1" outlineLevel="1">
      <c r="A120" s="849"/>
      <c r="B120" s="908"/>
      <c r="C120" s="860"/>
      <c r="D120" s="860" t="s">
        <v>385</v>
      </c>
      <c r="E120" s="859"/>
      <c r="F120" s="861"/>
      <c r="G120" s="920"/>
      <c r="H120" s="849">
        <f>SUBTOTAL(9,H114:H119)</f>
        <v>50</v>
      </c>
      <c r="M120" s="862"/>
      <c r="P120" s="954"/>
      <c r="Q120" s="955"/>
      <c r="R120" s="954"/>
      <c r="S120" s="956"/>
      <c r="T120" s="957"/>
      <c r="U120" s="958"/>
      <c r="V120" s="954"/>
      <c r="W120" s="954"/>
      <c r="X120" s="954"/>
      <c r="Y120" s="954"/>
    </row>
    <row r="121" spans="1:25" s="848" customFormat="1" ht="11.25" customHeight="1" outlineLevel="2">
      <c r="A121" s="849">
        <v>6</v>
      </c>
      <c r="B121" s="849">
        <v>2016</v>
      </c>
      <c r="C121" s="858" t="s">
        <v>164</v>
      </c>
      <c r="D121" s="859" t="s">
        <v>1616</v>
      </c>
      <c r="E121" s="860" t="s">
        <v>3357</v>
      </c>
      <c r="F121" s="861">
        <v>42533</v>
      </c>
      <c r="G121" s="860" t="s">
        <v>2767</v>
      </c>
      <c r="H121" s="849">
        <v>7</v>
      </c>
      <c r="I121" s="848" t="s">
        <v>2768</v>
      </c>
      <c r="M121" s="862"/>
      <c r="P121" s="954"/>
      <c r="Q121" s="955"/>
      <c r="R121" s="954"/>
      <c r="S121" s="956"/>
      <c r="T121" s="957"/>
      <c r="U121" s="958"/>
      <c r="V121" s="954"/>
      <c r="W121" s="954"/>
      <c r="X121" s="954"/>
      <c r="Y121" s="954"/>
    </row>
    <row r="122" spans="1:25" s="848" customFormat="1" ht="11.25" customHeight="1" outlineLevel="2">
      <c r="A122" s="849">
        <v>6</v>
      </c>
      <c r="B122" s="849">
        <v>2016</v>
      </c>
      <c r="C122" s="858" t="s">
        <v>164</v>
      </c>
      <c r="D122" s="859" t="s">
        <v>1616</v>
      </c>
      <c r="E122" s="860" t="s">
        <v>2702</v>
      </c>
      <c r="F122" s="861">
        <v>42540</v>
      </c>
      <c r="G122" s="860" t="s">
        <v>2767</v>
      </c>
      <c r="H122" s="849">
        <v>10</v>
      </c>
      <c r="I122" s="848" t="s">
        <v>2769</v>
      </c>
      <c r="M122" s="862"/>
      <c r="P122" s="954"/>
      <c r="Q122" s="955"/>
      <c r="R122" s="954"/>
      <c r="S122" s="956"/>
      <c r="T122" s="957"/>
      <c r="U122" s="958"/>
      <c r="V122" s="954"/>
      <c r="W122" s="954"/>
      <c r="X122" s="954"/>
      <c r="Y122" s="954"/>
    </row>
    <row r="123" spans="1:25" s="848" customFormat="1" ht="11.25" customHeight="1" outlineLevel="1">
      <c r="A123" s="849"/>
      <c r="B123" s="849"/>
      <c r="C123" s="858"/>
      <c r="D123" s="859" t="s">
        <v>1788</v>
      </c>
      <c r="E123" s="860"/>
      <c r="F123" s="861"/>
      <c r="G123" s="860"/>
      <c r="H123" s="849">
        <f>SUBTOTAL(9,H121:H122)</f>
        <v>17</v>
      </c>
      <c r="M123" s="862"/>
      <c r="P123" s="954"/>
      <c r="Q123" s="955"/>
      <c r="R123" s="954"/>
      <c r="S123" s="956"/>
      <c r="T123" s="957"/>
      <c r="U123" s="958"/>
      <c r="V123" s="954"/>
      <c r="W123" s="954"/>
      <c r="X123" s="954"/>
      <c r="Y123" s="954"/>
    </row>
    <row r="124" spans="1:25" s="848" customFormat="1" ht="11.25" customHeight="1" outlineLevel="2">
      <c r="A124" s="849">
        <v>6</v>
      </c>
      <c r="B124" s="849">
        <v>2016</v>
      </c>
      <c r="C124" s="858" t="s">
        <v>129</v>
      </c>
      <c r="D124" s="859" t="s">
        <v>1617</v>
      </c>
      <c r="E124" s="860" t="s">
        <v>3357</v>
      </c>
      <c r="F124" s="861">
        <v>42533</v>
      </c>
      <c r="G124" s="860" t="s">
        <v>2781</v>
      </c>
      <c r="H124" s="849">
        <v>3</v>
      </c>
      <c r="I124" s="848" t="s">
        <v>2782</v>
      </c>
      <c r="M124" s="862"/>
      <c r="P124" s="954"/>
      <c r="Q124" s="955"/>
      <c r="R124" s="954"/>
      <c r="S124" s="956"/>
      <c r="T124" s="957"/>
      <c r="U124" s="958"/>
      <c r="V124" s="954"/>
      <c r="W124" s="954"/>
      <c r="X124" s="954"/>
      <c r="Y124" s="954"/>
    </row>
    <row r="125" spans="1:25" s="848" customFormat="1" ht="11.25" customHeight="1" outlineLevel="2">
      <c r="A125" s="849">
        <v>10</v>
      </c>
      <c r="B125" s="908">
        <v>2016</v>
      </c>
      <c r="C125" s="860" t="s">
        <v>129</v>
      </c>
      <c r="D125" s="860" t="s">
        <v>1617</v>
      </c>
      <c r="E125" s="859" t="s">
        <v>3362</v>
      </c>
      <c r="F125" s="861">
        <v>42652</v>
      </c>
      <c r="G125" s="920" t="s">
        <v>2783</v>
      </c>
      <c r="H125" s="849">
        <v>3</v>
      </c>
      <c r="I125" s="848" t="s">
        <v>2784</v>
      </c>
      <c r="M125" s="862"/>
      <c r="P125" s="954"/>
      <c r="Q125" s="955"/>
      <c r="R125" s="954"/>
      <c r="S125" s="956"/>
      <c r="T125" s="957"/>
      <c r="U125" s="958"/>
      <c r="V125" s="954"/>
      <c r="W125" s="954"/>
      <c r="X125" s="954"/>
      <c r="Y125" s="954"/>
    </row>
    <row r="126" spans="1:25" s="848" customFormat="1" ht="11.25" customHeight="1" outlineLevel="1">
      <c r="A126" s="849"/>
      <c r="B126" s="908"/>
      <c r="C126" s="860"/>
      <c r="D126" s="860" t="s">
        <v>1791</v>
      </c>
      <c r="E126" s="859"/>
      <c r="F126" s="861"/>
      <c r="G126" s="920"/>
      <c r="H126" s="849">
        <f>SUBTOTAL(9,H124:H125)</f>
        <v>6</v>
      </c>
      <c r="M126" s="862"/>
      <c r="P126" s="954"/>
      <c r="Q126" s="955"/>
      <c r="R126" s="954"/>
      <c r="S126" s="956"/>
      <c r="T126" s="957"/>
      <c r="U126" s="958"/>
      <c r="V126" s="954"/>
      <c r="W126" s="954"/>
      <c r="X126" s="954"/>
      <c r="Y126" s="954"/>
    </row>
    <row r="127" spans="1:25" s="848" customFormat="1" ht="11.25" customHeight="1" outlineLevel="2">
      <c r="A127" s="826">
        <v>10</v>
      </c>
      <c r="B127" s="826">
        <v>2014</v>
      </c>
      <c r="C127" s="832" t="s">
        <v>164</v>
      </c>
      <c r="D127" s="830" t="s">
        <v>207</v>
      </c>
      <c r="E127" s="828" t="s">
        <v>3362</v>
      </c>
      <c r="F127" s="919">
        <v>41924</v>
      </c>
      <c r="G127" s="828"/>
      <c r="H127" s="831">
        <v>7</v>
      </c>
      <c r="I127" s="828" t="s">
        <v>3139</v>
      </c>
      <c r="J127" s="832"/>
      <c r="K127" s="832"/>
      <c r="L127" s="832"/>
      <c r="M127" s="847"/>
      <c r="N127" s="842"/>
      <c r="P127" s="954"/>
      <c r="Q127" s="955"/>
      <c r="R127" s="954"/>
      <c r="S127" s="956"/>
      <c r="T127" s="957"/>
      <c r="U127" s="958"/>
      <c r="V127" s="954"/>
      <c r="W127" s="954"/>
      <c r="X127" s="954"/>
      <c r="Y127" s="954"/>
    </row>
    <row r="128" spans="1:25" s="848" customFormat="1" ht="11.25" customHeight="1" outlineLevel="2">
      <c r="A128" s="850">
        <v>6</v>
      </c>
      <c r="B128" s="850">
        <v>2015</v>
      </c>
      <c r="C128" s="851" t="s">
        <v>164</v>
      </c>
      <c r="D128" s="851" t="s">
        <v>207</v>
      </c>
      <c r="E128" s="851" t="s">
        <v>3357</v>
      </c>
      <c r="F128" s="852">
        <v>42169</v>
      </c>
      <c r="G128" s="851" t="s">
        <v>3406</v>
      </c>
      <c r="H128" s="853">
        <v>3</v>
      </c>
      <c r="I128" s="851" t="s">
        <v>3407</v>
      </c>
      <c r="J128" s="832"/>
      <c r="K128" s="832"/>
      <c r="L128" s="832"/>
      <c r="M128" s="847"/>
      <c r="N128" s="842"/>
      <c r="P128" s="954"/>
      <c r="Q128" s="955"/>
      <c r="R128" s="954"/>
      <c r="S128" s="956"/>
      <c r="T128" s="957"/>
      <c r="U128" s="958"/>
      <c r="V128" s="954"/>
      <c r="W128" s="954"/>
      <c r="X128" s="954"/>
      <c r="Y128" s="954"/>
    </row>
    <row r="129" spans="1:25" s="848" customFormat="1" ht="11.25" customHeight="1" outlineLevel="2">
      <c r="A129" s="849">
        <v>2</v>
      </c>
      <c r="B129" s="908">
        <v>2016</v>
      </c>
      <c r="C129" s="860" t="s">
        <v>164</v>
      </c>
      <c r="D129" s="860" t="s">
        <v>207</v>
      </c>
      <c r="E129" s="859" t="s">
        <v>3323</v>
      </c>
      <c r="F129" s="861">
        <v>42435</v>
      </c>
      <c r="G129" s="860"/>
      <c r="H129" s="909">
        <v>6</v>
      </c>
      <c r="I129" s="848" t="s">
        <v>2785</v>
      </c>
      <c r="M129" s="862"/>
      <c r="P129" s="954"/>
      <c r="Q129" s="955"/>
      <c r="R129" s="954"/>
      <c r="S129" s="956"/>
      <c r="T129" s="957"/>
      <c r="U129" s="958"/>
      <c r="V129" s="954"/>
      <c r="W129" s="954"/>
      <c r="X129" s="954"/>
      <c r="Y129" s="954"/>
    </row>
    <row r="130" spans="1:25" s="848" customFormat="1" ht="11.25" customHeight="1" outlineLevel="1">
      <c r="A130" s="849"/>
      <c r="B130" s="908"/>
      <c r="C130" s="860"/>
      <c r="D130" s="860" t="s">
        <v>388</v>
      </c>
      <c r="E130" s="859"/>
      <c r="F130" s="861"/>
      <c r="G130" s="860"/>
      <c r="H130" s="909">
        <f>SUBTOTAL(9,H127:H129)</f>
        <v>16</v>
      </c>
      <c r="M130" s="862"/>
      <c r="P130" s="954"/>
      <c r="Q130" s="955"/>
      <c r="R130" s="954"/>
      <c r="S130" s="956"/>
      <c r="T130" s="957"/>
      <c r="U130" s="958"/>
      <c r="V130" s="954"/>
      <c r="W130" s="954"/>
      <c r="X130" s="954"/>
      <c r="Y130" s="954"/>
    </row>
    <row r="131" spans="1:25" s="848" customFormat="1" ht="11.25" customHeight="1" outlineLevel="2">
      <c r="A131" s="826">
        <v>3</v>
      </c>
      <c r="B131" s="827">
        <v>2014</v>
      </c>
      <c r="C131" s="828" t="s">
        <v>53</v>
      </c>
      <c r="D131" s="828" t="s">
        <v>1618</v>
      </c>
      <c r="E131" s="830" t="s">
        <v>3323</v>
      </c>
      <c r="F131" s="829">
        <v>41700</v>
      </c>
      <c r="G131" s="828" t="s">
        <v>2786</v>
      </c>
      <c r="H131" s="831">
        <v>10</v>
      </c>
      <c r="I131" s="828" t="s">
        <v>2787</v>
      </c>
      <c r="J131" s="832"/>
      <c r="K131" s="832"/>
      <c r="L131" s="832"/>
      <c r="M131" s="847"/>
      <c r="P131" s="954"/>
      <c r="Q131" s="955"/>
      <c r="R131" s="954"/>
      <c r="S131" s="956"/>
      <c r="T131" s="957"/>
      <c r="U131" s="958"/>
      <c r="V131" s="954"/>
      <c r="W131" s="954"/>
      <c r="X131" s="954"/>
      <c r="Y131" s="954"/>
    </row>
    <row r="132" spans="1:25" s="848" customFormat="1" ht="11.25" customHeight="1" outlineLevel="1">
      <c r="A132" s="826"/>
      <c r="B132" s="827"/>
      <c r="C132" s="828"/>
      <c r="D132" s="828" t="s">
        <v>2789</v>
      </c>
      <c r="E132" s="830"/>
      <c r="F132" s="829"/>
      <c r="G132" s="828"/>
      <c r="H132" s="831">
        <f>SUBTOTAL(9,H131:H131)</f>
        <v>10</v>
      </c>
      <c r="I132" s="828"/>
      <c r="J132" s="832"/>
      <c r="K132" s="832"/>
      <c r="L132" s="832"/>
      <c r="M132" s="847"/>
      <c r="P132" s="954"/>
      <c r="Q132" s="955"/>
      <c r="R132" s="954"/>
      <c r="S132" s="956"/>
      <c r="T132" s="957"/>
      <c r="U132" s="958"/>
      <c r="V132" s="954"/>
      <c r="W132" s="954"/>
      <c r="X132" s="954"/>
      <c r="Y132" s="954"/>
    </row>
    <row r="133" spans="1:25" s="897" customFormat="1" ht="11.25" customHeight="1" outlineLevel="2">
      <c r="A133" s="888">
        <v>10</v>
      </c>
      <c r="B133" s="888">
        <v>2014</v>
      </c>
      <c r="C133" s="894" t="s">
        <v>91</v>
      </c>
      <c r="D133" s="891" t="s">
        <v>1619</v>
      </c>
      <c r="E133" s="890" t="s">
        <v>3362</v>
      </c>
      <c r="F133" s="959">
        <v>41924</v>
      </c>
      <c r="G133" s="890" t="s">
        <v>4159</v>
      </c>
      <c r="H133" s="893">
        <v>10</v>
      </c>
      <c r="I133" s="890" t="s">
        <v>2264</v>
      </c>
      <c r="J133" s="894"/>
      <c r="K133" s="895" t="s">
        <v>4114</v>
      </c>
      <c r="L133" s="894"/>
      <c r="M133" s="896"/>
      <c r="P133" s="960"/>
      <c r="Q133" s="961"/>
      <c r="R133" s="960"/>
      <c r="S133" s="962"/>
      <c r="T133" s="963"/>
      <c r="U133" s="964"/>
      <c r="V133" s="960"/>
      <c r="W133" s="960"/>
      <c r="X133" s="960"/>
      <c r="Y133" s="960"/>
    </row>
    <row r="134" spans="1:25" s="897" customFormat="1" ht="11.25" customHeight="1" outlineLevel="2">
      <c r="A134" s="888">
        <v>10</v>
      </c>
      <c r="B134" s="888">
        <v>2014</v>
      </c>
      <c r="C134" s="894" t="s">
        <v>91</v>
      </c>
      <c r="D134" s="891" t="s">
        <v>1619</v>
      </c>
      <c r="E134" s="890" t="s">
        <v>819</v>
      </c>
      <c r="F134" s="959">
        <v>41938</v>
      </c>
      <c r="G134" s="890" t="s">
        <v>4159</v>
      </c>
      <c r="H134" s="893">
        <v>10</v>
      </c>
      <c r="I134" s="890" t="s">
        <v>236</v>
      </c>
      <c r="J134" s="894"/>
      <c r="K134" s="894"/>
      <c r="L134" s="894"/>
      <c r="M134" s="896"/>
      <c r="P134" s="960"/>
      <c r="Q134" s="961"/>
      <c r="R134" s="960"/>
      <c r="S134" s="962"/>
      <c r="T134" s="963"/>
      <c r="U134" s="964"/>
      <c r="V134" s="960"/>
      <c r="W134" s="960"/>
      <c r="X134" s="960"/>
      <c r="Y134" s="960"/>
    </row>
    <row r="135" spans="1:25" s="897" customFormat="1" ht="11.25" customHeight="1" outlineLevel="2">
      <c r="A135" s="910">
        <v>10</v>
      </c>
      <c r="B135" s="911">
        <v>2015</v>
      </c>
      <c r="C135" s="912" t="s">
        <v>91</v>
      </c>
      <c r="D135" s="912" t="s">
        <v>1619</v>
      </c>
      <c r="E135" s="913" t="s">
        <v>3362</v>
      </c>
      <c r="F135" s="914">
        <v>42288</v>
      </c>
      <c r="G135" s="912" t="s">
        <v>3408</v>
      </c>
      <c r="H135" s="915">
        <v>3</v>
      </c>
      <c r="I135" s="965" t="s">
        <v>2218</v>
      </c>
      <c r="J135" s="894"/>
      <c r="K135" s="894"/>
      <c r="L135" s="894"/>
      <c r="M135" s="896"/>
      <c r="P135" s="960"/>
      <c r="Q135" s="961"/>
      <c r="R135" s="960"/>
      <c r="S135" s="962"/>
      <c r="T135" s="963"/>
      <c r="U135" s="964"/>
      <c r="V135" s="960"/>
      <c r="W135" s="960"/>
      <c r="X135" s="960"/>
      <c r="Y135" s="960"/>
    </row>
    <row r="136" spans="1:25" s="897" customFormat="1" ht="11.25" customHeight="1" outlineLevel="2">
      <c r="A136" s="910">
        <v>10</v>
      </c>
      <c r="B136" s="911">
        <v>2015</v>
      </c>
      <c r="C136" s="912" t="s">
        <v>91</v>
      </c>
      <c r="D136" s="912" t="s">
        <v>1619</v>
      </c>
      <c r="E136" s="913" t="s">
        <v>3362</v>
      </c>
      <c r="F136" s="914">
        <v>42288</v>
      </c>
      <c r="G136" s="912" t="s">
        <v>3409</v>
      </c>
      <c r="H136" s="915">
        <v>3</v>
      </c>
      <c r="I136" s="965" t="s">
        <v>1899</v>
      </c>
      <c r="J136" s="894"/>
      <c r="K136" s="894"/>
      <c r="L136" s="894"/>
      <c r="M136" s="896"/>
      <c r="P136" s="960"/>
      <c r="Q136" s="961"/>
      <c r="R136" s="960"/>
      <c r="S136" s="962"/>
      <c r="T136" s="963"/>
      <c r="U136" s="964"/>
      <c r="V136" s="960"/>
      <c r="W136" s="960"/>
      <c r="X136" s="960"/>
      <c r="Y136" s="960"/>
    </row>
    <row r="137" spans="1:25" s="897" customFormat="1" ht="11.25" customHeight="1" outlineLevel="2">
      <c r="A137" s="910">
        <v>10</v>
      </c>
      <c r="B137" s="911">
        <v>2015</v>
      </c>
      <c r="C137" s="912" t="s">
        <v>91</v>
      </c>
      <c r="D137" s="912" t="s">
        <v>1619</v>
      </c>
      <c r="E137" s="913" t="s">
        <v>3362</v>
      </c>
      <c r="F137" s="914">
        <v>42288</v>
      </c>
      <c r="G137" s="912" t="s">
        <v>3410</v>
      </c>
      <c r="H137" s="915">
        <v>7</v>
      </c>
      <c r="I137" s="965" t="s">
        <v>3411</v>
      </c>
      <c r="J137" s="894"/>
      <c r="K137" s="894"/>
      <c r="L137" s="894"/>
      <c r="M137" s="896"/>
      <c r="N137" s="965"/>
      <c r="P137" s="960"/>
      <c r="Q137" s="961"/>
      <c r="R137" s="960"/>
      <c r="S137" s="962"/>
      <c r="T137" s="963"/>
      <c r="U137" s="964"/>
      <c r="V137" s="960"/>
      <c r="W137" s="960"/>
      <c r="X137" s="960"/>
      <c r="Y137" s="960"/>
    </row>
    <row r="138" spans="1:25" s="897" customFormat="1" ht="11.25" customHeight="1" outlineLevel="2">
      <c r="A138" s="910">
        <v>10</v>
      </c>
      <c r="B138" s="911">
        <v>2015</v>
      </c>
      <c r="C138" s="912" t="s">
        <v>91</v>
      </c>
      <c r="D138" s="912" t="s">
        <v>1619</v>
      </c>
      <c r="E138" s="913" t="s">
        <v>819</v>
      </c>
      <c r="F138" s="914">
        <v>42302</v>
      </c>
      <c r="G138" s="912" t="s">
        <v>3412</v>
      </c>
      <c r="H138" s="915">
        <v>10</v>
      </c>
      <c r="I138" s="965" t="s">
        <v>626</v>
      </c>
      <c r="J138" s="894"/>
      <c r="K138" s="894"/>
      <c r="L138" s="894"/>
      <c r="M138" s="896"/>
      <c r="N138" s="966"/>
      <c r="P138" s="960"/>
      <c r="Q138" s="961"/>
      <c r="R138" s="960"/>
      <c r="S138" s="962"/>
      <c r="T138" s="963"/>
      <c r="U138" s="964"/>
      <c r="V138" s="960"/>
      <c r="W138" s="960"/>
      <c r="X138" s="960"/>
      <c r="Y138" s="960"/>
    </row>
    <row r="139" spans="1:25" s="897" customFormat="1" ht="11.25" customHeight="1" outlineLevel="2">
      <c r="A139" s="910">
        <v>10</v>
      </c>
      <c r="B139" s="911">
        <v>2015</v>
      </c>
      <c r="C139" s="912" t="s">
        <v>91</v>
      </c>
      <c r="D139" s="912" t="s">
        <v>1619</v>
      </c>
      <c r="E139" s="913" t="s">
        <v>819</v>
      </c>
      <c r="F139" s="914">
        <v>42302</v>
      </c>
      <c r="G139" s="912" t="s">
        <v>3409</v>
      </c>
      <c r="H139" s="915">
        <v>10</v>
      </c>
      <c r="I139" s="965" t="s">
        <v>236</v>
      </c>
      <c r="J139" s="894"/>
      <c r="K139" s="894"/>
      <c r="L139" s="894"/>
      <c r="M139" s="896"/>
      <c r="P139" s="960"/>
      <c r="Q139" s="961"/>
      <c r="R139" s="960"/>
      <c r="S139" s="962"/>
      <c r="T139" s="963"/>
      <c r="U139" s="964"/>
      <c r="V139" s="960"/>
      <c r="W139" s="960"/>
      <c r="X139" s="960"/>
      <c r="Y139" s="960"/>
    </row>
    <row r="140" spans="1:25" s="897" customFormat="1" ht="11.25" customHeight="1" outlineLevel="2">
      <c r="A140" s="898">
        <v>10</v>
      </c>
      <c r="B140" s="906">
        <v>2016</v>
      </c>
      <c r="C140" s="903" t="s">
        <v>91</v>
      </c>
      <c r="D140" s="903" t="s">
        <v>1619</v>
      </c>
      <c r="E140" s="902" t="s">
        <v>3362</v>
      </c>
      <c r="F140" s="904">
        <v>42652</v>
      </c>
      <c r="G140" s="907" t="s">
        <v>2790</v>
      </c>
      <c r="H140" s="898">
        <v>3</v>
      </c>
      <c r="I140" s="897" t="s">
        <v>2322</v>
      </c>
      <c r="M140" s="905"/>
      <c r="P140" s="960"/>
      <c r="Q140" s="961"/>
      <c r="R140" s="960"/>
      <c r="S140" s="962"/>
      <c r="T140" s="963"/>
      <c r="U140" s="964"/>
      <c r="V140" s="960"/>
      <c r="W140" s="960"/>
      <c r="X140" s="960"/>
      <c r="Y140" s="960"/>
    </row>
    <row r="141" spans="1:25" s="897" customFormat="1" ht="11.25" customHeight="1" outlineLevel="1">
      <c r="A141" s="898"/>
      <c r="B141" s="906"/>
      <c r="C141" s="903"/>
      <c r="D141" s="903" t="s">
        <v>1794</v>
      </c>
      <c r="E141" s="902"/>
      <c r="F141" s="904"/>
      <c r="G141" s="907"/>
      <c r="H141" s="898">
        <f>SUBTOTAL(9,H133:H140)</f>
        <v>56</v>
      </c>
      <c r="M141" s="905"/>
      <c r="P141" s="960"/>
      <c r="Q141" s="961"/>
      <c r="R141" s="960"/>
      <c r="S141" s="962"/>
      <c r="T141" s="963"/>
      <c r="U141" s="964"/>
      <c r="V141" s="960"/>
      <c r="W141" s="960"/>
      <c r="X141" s="960"/>
      <c r="Y141" s="960"/>
    </row>
    <row r="142" spans="1:25" s="848" customFormat="1" ht="11.25" customHeight="1" outlineLevel="2">
      <c r="A142" s="849">
        <v>3</v>
      </c>
      <c r="B142" s="908">
        <v>2016</v>
      </c>
      <c r="C142" s="860" t="s">
        <v>164</v>
      </c>
      <c r="D142" s="860" t="s">
        <v>186</v>
      </c>
      <c r="E142" s="859" t="s">
        <v>3323</v>
      </c>
      <c r="F142" s="861">
        <v>42435</v>
      </c>
      <c r="G142" s="860" t="s">
        <v>2791</v>
      </c>
      <c r="H142" s="909">
        <v>7</v>
      </c>
      <c r="I142" s="848" t="s">
        <v>929</v>
      </c>
      <c r="M142" s="862"/>
      <c r="P142" s="954"/>
      <c r="Q142" s="955"/>
      <c r="R142" s="954"/>
      <c r="S142" s="956"/>
      <c r="T142" s="957"/>
      <c r="U142" s="958"/>
      <c r="V142" s="954"/>
      <c r="W142" s="954"/>
      <c r="X142" s="954"/>
      <c r="Y142" s="954"/>
    </row>
    <row r="143" spans="1:25" s="848" customFormat="1" ht="11.25" customHeight="1" outlineLevel="2">
      <c r="A143" s="849">
        <v>3</v>
      </c>
      <c r="B143" s="849">
        <v>2016</v>
      </c>
      <c r="C143" s="848" t="s">
        <v>164</v>
      </c>
      <c r="D143" s="860" t="s">
        <v>186</v>
      </c>
      <c r="E143" s="860" t="s">
        <v>3323</v>
      </c>
      <c r="F143" s="861">
        <v>42435</v>
      </c>
      <c r="G143" s="860" t="s">
        <v>2792</v>
      </c>
      <c r="H143" s="909">
        <v>10</v>
      </c>
      <c r="I143" s="848" t="s">
        <v>1651</v>
      </c>
      <c r="M143" s="862"/>
      <c r="P143" s="954"/>
      <c r="Q143" s="955"/>
      <c r="R143" s="954"/>
      <c r="S143" s="956"/>
      <c r="T143" s="957"/>
      <c r="U143" s="958"/>
      <c r="V143" s="954"/>
      <c r="W143" s="954"/>
      <c r="X143" s="954"/>
      <c r="Y143" s="954"/>
    </row>
    <row r="144" spans="1:25" s="848" customFormat="1" ht="11.25" customHeight="1" outlineLevel="2">
      <c r="A144" s="849">
        <v>3</v>
      </c>
      <c r="B144" s="849">
        <v>2016</v>
      </c>
      <c r="C144" s="848" t="s">
        <v>164</v>
      </c>
      <c r="D144" s="860" t="s">
        <v>186</v>
      </c>
      <c r="E144" s="860" t="s">
        <v>255</v>
      </c>
      <c r="F144" s="861">
        <v>42497</v>
      </c>
      <c r="G144" s="860" t="s">
        <v>2793</v>
      </c>
      <c r="H144" s="909">
        <v>5</v>
      </c>
      <c r="I144" s="848" t="s">
        <v>352</v>
      </c>
      <c r="M144" s="862"/>
      <c r="P144" s="954"/>
      <c r="Q144" s="955"/>
      <c r="R144" s="954"/>
      <c r="S144" s="956"/>
      <c r="T144" s="957"/>
      <c r="U144" s="958"/>
      <c r="V144" s="954"/>
      <c r="W144" s="954"/>
      <c r="X144" s="954"/>
      <c r="Y144" s="954"/>
    </row>
    <row r="145" spans="1:25" s="848" customFormat="1" ht="11.25" customHeight="1" outlineLevel="2">
      <c r="A145" s="849">
        <v>6</v>
      </c>
      <c r="B145" s="849">
        <v>2016</v>
      </c>
      <c r="C145" s="858" t="s">
        <v>164</v>
      </c>
      <c r="D145" s="859" t="s">
        <v>186</v>
      </c>
      <c r="E145" s="860" t="s">
        <v>3357</v>
      </c>
      <c r="F145" s="861">
        <v>42533</v>
      </c>
      <c r="G145" s="860" t="s">
        <v>2794</v>
      </c>
      <c r="H145" s="849">
        <v>7</v>
      </c>
      <c r="I145" s="848" t="s">
        <v>2795</v>
      </c>
      <c r="M145" s="862"/>
      <c r="P145" s="954"/>
      <c r="Q145" s="955"/>
      <c r="R145" s="954"/>
      <c r="S145" s="956"/>
      <c r="T145" s="957"/>
      <c r="U145" s="958"/>
      <c r="V145" s="954"/>
      <c r="W145" s="954"/>
      <c r="X145" s="954"/>
      <c r="Y145" s="954"/>
    </row>
    <row r="146" spans="1:25" s="848" customFormat="1" ht="11.25" customHeight="1" outlineLevel="1">
      <c r="A146" s="849"/>
      <c r="B146" s="849"/>
      <c r="C146" s="858"/>
      <c r="D146" s="859" t="s">
        <v>403</v>
      </c>
      <c r="E146" s="860"/>
      <c r="F146" s="861"/>
      <c r="G146" s="860"/>
      <c r="H146" s="849">
        <f>SUBTOTAL(9,H142:H145)</f>
        <v>29</v>
      </c>
      <c r="M146" s="862"/>
      <c r="P146" s="954"/>
      <c r="Q146" s="955"/>
      <c r="R146" s="954"/>
      <c r="S146" s="956"/>
      <c r="T146" s="957"/>
      <c r="U146" s="958"/>
      <c r="V146" s="954"/>
      <c r="W146" s="954"/>
      <c r="X146" s="954"/>
      <c r="Y146" s="954"/>
    </row>
    <row r="147" spans="1:25" s="848" customFormat="1" ht="11.25" customHeight="1" outlineLevel="2">
      <c r="A147" s="855">
        <v>3</v>
      </c>
      <c r="B147" s="850">
        <v>2015</v>
      </c>
      <c r="C147" s="851" t="s">
        <v>91</v>
      </c>
      <c r="D147" s="856" t="s">
        <v>1620</v>
      </c>
      <c r="E147" s="851" t="s">
        <v>3323</v>
      </c>
      <c r="F147" s="852">
        <v>42064</v>
      </c>
      <c r="G147" s="851" t="s">
        <v>3413</v>
      </c>
      <c r="H147" s="853">
        <v>7</v>
      </c>
      <c r="I147" s="851" t="s">
        <v>1128</v>
      </c>
      <c r="J147" s="832"/>
      <c r="K147" s="832"/>
      <c r="L147" s="832"/>
      <c r="M147" s="847"/>
      <c r="N147" s="857"/>
      <c r="P147" s="954"/>
      <c r="Q147" s="955"/>
      <c r="R147" s="954"/>
      <c r="S147" s="956"/>
      <c r="T147" s="957"/>
      <c r="U147" s="958"/>
      <c r="V147" s="954"/>
      <c r="W147" s="954"/>
      <c r="X147" s="954"/>
      <c r="Y147" s="954"/>
    </row>
    <row r="148" spans="1:25" s="848" customFormat="1" ht="11.25" customHeight="1" outlineLevel="2">
      <c r="A148" s="855">
        <v>3</v>
      </c>
      <c r="B148" s="850">
        <v>2015</v>
      </c>
      <c r="C148" s="851" t="s">
        <v>91</v>
      </c>
      <c r="D148" s="856" t="s">
        <v>1620</v>
      </c>
      <c r="E148" s="851" t="s">
        <v>3323</v>
      </c>
      <c r="F148" s="852">
        <v>42064</v>
      </c>
      <c r="G148" s="851" t="s">
        <v>3414</v>
      </c>
      <c r="H148" s="853">
        <v>10</v>
      </c>
      <c r="I148" s="851" t="s">
        <v>2208</v>
      </c>
      <c r="J148" s="832"/>
      <c r="K148" s="832"/>
      <c r="L148" s="832"/>
      <c r="M148" s="847"/>
      <c r="N148" s="857"/>
      <c r="P148" s="954"/>
      <c r="Q148" s="955"/>
      <c r="R148" s="954"/>
      <c r="S148" s="956"/>
      <c r="T148" s="957"/>
      <c r="U148" s="958"/>
      <c r="V148" s="954"/>
      <c r="W148" s="954"/>
      <c r="X148" s="954"/>
      <c r="Y148" s="954"/>
    </row>
    <row r="149" spans="1:25" s="848" customFormat="1" ht="11.25" customHeight="1" outlineLevel="2">
      <c r="A149" s="850">
        <v>6</v>
      </c>
      <c r="B149" s="850">
        <v>2015</v>
      </c>
      <c r="C149" s="851" t="s">
        <v>91</v>
      </c>
      <c r="D149" s="851" t="s">
        <v>1620</v>
      </c>
      <c r="E149" s="851" t="s">
        <v>3357</v>
      </c>
      <c r="F149" s="852">
        <v>42169</v>
      </c>
      <c r="G149" s="851" t="s">
        <v>3415</v>
      </c>
      <c r="H149" s="853">
        <v>10</v>
      </c>
      <c r="I149" s="851" t="s">
        <v>3416</v>
      </c>
      <c r="J149" s="832"/>
      <c r="K149" s="832"/>
      <c r="L149" s="832"/>
      <c r="M149" s="847"/>
      <c r="N149" s="857"/>
      <c r="P149" s="954"/>
      <c r="Q149" s="955"/>
      <c r="R149" s="954"/>
      <c r="S149" s="956"/>
      <c r="T149" s="957"/>
      <c r="U149" s="958"/>
      <c r="V149" s="954"/>
      <c r="W149" s="954"/>
      <c r="X149" s="954"/>
      <c r="Y149" s="954"/>
    </row>
    <row r="150" spans="1:25" s="848" customFormat="1" ht="11.25" customHeight="1" outlineLevel="2">
      <c r="A150" s="850">
        <v>6</v>
      </c>
      <c r="B150" s="850">
        <v>2015</v>
      </c>
      <c r="C150" s="851" t="s">
        <v>91</v>
      </c>
      <c r="D150" s="851" t="s">
        <v>1620</v>
      </c>
      <c r="E150" s="967" t="s">
        <v>3359</v>
      </c>
      <c r="F150" s="852">
        <v>42176</v>
      </c>
      <c r="G150" s="851" t="s">
        <v>3415</v>
      </c>
      <c r="H150" s="853">
        <v>10</v>
      </c>
      <c r="I150" s="854" t="s">
        <v>3417</v>
      </c>
      <c r="J150" s="832"/>
      <c r="K150" s="832"/>
      <c r="L150" s="832"/>
      <c r="M150" s="847"/>
      <c r="N150" s="857"/>
      <c r="P150" s="954"/>
      <c r="Q150" s="955"/>
      <c r="R150" s="954"/>
      <c r="S150" s="956"/>
      <c r="T150" s="957"/>
      <c r="U150" s="958"/>
      <c r="V150" s="954"/>
      <c r="W150" s="954"/>
      <c r="X150" s="954"/>
      <c r="Y150" s="954"/>
    </row>
    <row r="151" spans="1:25" s="848" customFormat="1" ht="11.25" customHeight="1" outlineLevel="2">
      <c r="A151" s="849">
        <v>6</v>
      </c>
      <c r="B151" s="849">
        <v>2016</v>
      </c>
      <c r="C151" s="858" t="s">
        <v>91</v>
      </c>
      <c r="D151" s="859" t="s">
        <v>1620</v>
      </c>
      <c r="E151" s="860" t="s">
        <v>3357</v>
      </c>
      <c r="F151" s="861">
        <v>42533</v>
      </c>
      <c r="G151" s="860" t="s">
        <v>2796</v>
      </c>
      <c r="H151" s="849">
        <v>10</v>
      </c>
      <c r="I151" s="848" t="s">
        <v>2797</v>
      </c>
      <c r="M151" s="862"/>
      <c r="P151" s="954"/>
      <c r="Q151" s="955"/>
      <c r="R151" s="954"/>
      <c r="S151" s="956"/>
      <c r="T151" s="957"/>
      <c r="U151" s="958"/>
      <c r="V151" s="954"/>
      <c r="W151" s="954"/>
      <c r="X151" s="954"/>
      <c r="Y151" s="954"/>
    </row>
    <row r="152" spans="1:25" s="848" customFormat="1" ht="11.25" customHeight="1" outlineLevel="1">
      <c r="A152" s="849"/>
      <c r="B152" s="849"/>
      <c r="C152" s="858"/>
      <c r="D152" s="859" t="s">
        <v>1802</v>
      </c>
      <c r="E152" s="860"/>
      <c r="F152" s="861"/>
      <c r="G152" s="860"/>
      <c r="H152" s="849">
        <f>SUBTOTAL(9,H147:H151)</f>
        <v>47</v>
      </c>
      <c r="M152" s="862"/>
      <c r="P152" s="954"/>
      <c r="Q152" s="955"/>
      <c r="R152" s="954"/>
      <c r="S152" s="956"/>
      <c r="T152" s="957"/>
      <c r="U152" s="958"/>
      <c r="V152" s="954"/>
      <c r="W152" s="954"/>
      <c r="X152" s="954"/>
      <c r="Y152" s="954"/>
    </row>
    <row r="153" spans="1:25" s="848" customFormat="1" ht="11.25" customHeight="1" outlineLevel="2">
      <c r="A153" s="855">
        <v>3</v>
      </c>
      <c r="B153" s="850">
        <v>2015</v>
      </c>
      <c r="C153" s="851" t="s">
        <v>53</v>
      </c>
      <c r="D153" s="856" t="s">
        <v>1622</v>
      </c>
      <c r="E153" s="851" t="s">
        <v>3323</v>
      </c>
      <c r="F153" s="852">
        <v>42064</v>
      </c>
      <c r="G153" s="851" t="s">
        <v>4160</v>
      </c>
      <c r="H153" s="853">
        <v>3</v>
      </c>
      <c r="I153" s="851" t="s">
        <v>1903</v>
      </c>
      <c r="J153" s="832"/>
      <c r="K153" s="832"/>
      <c r="L153" s="832"/>
      <c r="M153" s="847"/>
      <c r="N153" s="832"/>
      <c r="P153" s="954"/>
      <c r="Q153" s="955"/>
      <c r="R153" s="954"/>
      <c r="S153" s="956"/>
      <c r="T153" s="957"/>
      <c r="U153" s="958"/>
      <c r="V153" s="954"/>
      <c r="W153" s="954"/>
      <c r="X153" s="954"/>
      <c r="Y153" s="954"/>
    </row>
    <row r="154" spans="1:25" s="848" customFormat="1" ht="11.25" customHeight="1" outlineLevel="2">
      <c r="A154" s="849">
        <v>3</v>
      </c>
      <c r="B154" s="908">
        <v>2016</v>
      </c>
      <c r="C154" s="860" t="s">
        <v>53</v>
      </c>
      <c r="D154" s="860" t="s">
        <v>1622</v>
      </c>
      <c r="E154" s="859" t="s">
        <v>3323</v>
      </c>
      <c r="F154" s="861">
        <v>42435</v>
      </c>
      <c r="G154" s="860" t="s">
        <v>4161</v>
      </c>
      <c r="H154" s="909">
        <v>3</v>
      </c>
      <c r="I154" s="848" t="s">
        <v>440</v>
      </c>
      <c r="J154" s="832"/>
      <c r="K154" s="832"/>
      <c r="L154" s="832"/>
      <c r="M154" s="847"/>
      <c r="N154" s="968"/>
      <c r="P154" s="954"/>
      <c r="Q154" s="955"/>
      <c r="R154" s="954"/>
      <c r="S154" s="956"/>
      <c r="T154" s="957"/>
      <c r="U154" s="958"/>
      <c r="V154" s="954"/>
      <c r="W154" s="954"/>
      <c r="X154" s="954"/>
      <c r="Y154" s="954"/>
    </row>
    <row r="155" spans="1:25" s="848" customFormat="1" ht="11.25" customHeight="1" outlineLevel="1">
      <c r="A155" s="849"/>
      <c r="B155" s="908"/>
      <c r="C155" s="860"/>
      <c r="D155" s="860" t="s">
        <v>1807</v>
      </c>
      <c r="E155" s="859"/>
      <c r="F155" s="861"/>
      <c r="G155" s="860"/>
      <c r="H155" s="909">
        <f>SUBTOTAL(9,H153:H154)</f>
        <v>6</v>
      </c>
      <c r="J155" s="832"/>
      <c r="K155" s="832"/>
      <c r="L155" s="832"/>
      <c r="M155" s="847"/>
      <c r="N155" s="968"/>
      <c r="P155" s="954"/>
      <c r="Q155" s="955"/>
      <c r="R155" s="954"/>
      <c r="S155" s="956"/>
      <c r="T155" s="957"/>
      <c r="U155" s="958"/>
      <c r="V155" s="954"/>
      <c r="W155" s="954"/>
      <c r="X155" s="954"/>
      <c r="Y155" s="954"/>
    </row>
    <row r="156" spans="1:25" s="848" customFormat="1" ht="11.25" customHeight="1" outlineLevel="2">
      <c r="A156" s="934">
        <v>5</v>
      </c>
      <c r="B156" s="934">
        <v>2014</v>
      </c>
      <c r="C156" s="918" t="s">
        <v>53</v>
      </c>
      <c r="D156" s="935" t="s">
        <v>4162</v>
      </c>
      <c r="E156" s="918" t="s">
        <v>55</v>
      </c>
      <c r="F156" s="919">
        <v>41790</v>
      </c>
      <c r="G156" s="918" t="s">
        <v>4163</v>
      </c>
      <c r="H156" s="917">
        <v>5</v>
      </c>
      <c r="I156" s="918" t="s">
        <v>435</v>
      </c>
      <c r="J156" s="832"/>
      <c r="K156" s="832"/>
      <c r="L156" s="832"/>
      <c r="M156" s="847"/>
      <c r="N156" s="842"/>
      <c r="P156" s="954"/>
      <c r="Q156" s="955"/>
      <c r="R156" s="954"/>
      <c r="S156" s="956"/>
      <c r="T156" s="957"/>
      <c r="U156" s="958"/>
      <c r="V156" s="954"/>
      <c r="W156" s="954"/>
      <c r="X156" s="954"/>
      <c r="Y156" s="954"/>
    </row>
    <row r="157" spans="1:25" s="848" customFormat="1" ht="11.25" customHeight="1" outlineLevel="2">
      <c r="A157" s="934">
        <v>11</v>
      </c>
      <c r="B157" s="934">
        <v>2014</v>
      </c>
      <c r="C157" s="918" t="s">
        <v>53</v>
      </c>
      <c r="D157" s="935" t="s">
        <v>4162</v>
      </c>
      <c r="E157" s="918" t="s">
        <v>1309</v>
      </c>
      <c r="F157" s="919">
        <v>41951</v>
      </c>
      <c r="G157" s="918" t="s">
        <v>4164</v>
      </c>
      <c r="H157" s="917">
        <v>5</v>
      </c>
      <c r="I157" s="918" t="s">
        <v>248</v>
      </c>
      <c r="J157" s="832"/>
      <c r="K157" s="832"/>
      <c r="L157" s="832"/>
      <c r="M157" s="847"/>
      <c r="N157" s="842"/>
      <c r="P157" s="954"/>
      <c r="Q157" s="955"/>
      <c r="R157" s="954"/>
      <c r="S157" s="956"/>
      <c r="T157" s="957"/>
      <c r="U157" s="958"/>
      <c r="V157" s="954"/>
      <c r="W157" s="954"/>
      <c r="X157" s="954"/>
      <c r="Y157" s="954"/>
    </row>
    <row r="158" spans="1:25" s="848" customFormat="1" ht="11.25" customHeight="1" outlineLevel="2">
      <c r="A158" s="849">
        <v>2</v>
      </c>
      <c r="B158" s="849">
        <v>2016</v>
      </c>
      <c r="C158" s="860" t="s">
        <v>53</v>
      </c>
      <c r="D158" s="859" t="s">
        <v>4162</v>
      </c>
      <c r="E158" s="860" t="s">
        <v>81</v>
      </c>
      <c r="F158" s="861">
        <v>42406</v>
      </c>
      <c r="G158" s="860" t="s">
        <v>4165</v>
      </c>
      <c r="H158" s="909">
        <v>5</v>
      </c>
      <c r="I158" s="860" t="s">
        <v>309</v>
      </c>
      <c r="J158" s="832"/>
      <c r="K158" s="832"/>
      <c r="L158" s="832"/>
      <c r="M158" s="847"/>
      <c r="N158" s="842"/>
      <c r="P158" s="954"/>
      <c r="Q158" s="955"/>
      <c r="R158" s="954"/>
      <c r="S158" s="956"/>
      <c r="T158" s="957"/>
      <c r="U158" s="958"/>
      <c r="V158" s="954"/>
      <c r="W158" s="954"/>
      <c r="X158" s="954"/>
      <c r="Y158" s="954"/>
    </row>
    <row r="159" spans="1:25" s="848" customFormat="1" ht="11.25" customHeight="1" outlineLevel="1">
      <c r="A159" s="849"/>
      <c r="B159" s="849"/>
      <c r="C159" s="860"/>
      <c r="D159" s="859" t="s">
        <v>4166</v>
      </c>
      <c r="E159" s="860"/>
      <c r="F159" s="861"/>
      <c r="G159" s="860"/>
      <c r="H159" s="909">
        <f>SUBTOTAL(9,H156:H158)</f>
        <v>15</v>
      </c>
      <c r="I159" s="860"/>
      <c r="J159" s="832"/>
      <c r="K159" s="832"/>
      <c r="L159" s="832"/>
      <c r="M159" s="847"/>
      <c r="N159" s="842"/>
      <c r="P159" s="954"/>
      <c r="Q159" s="955"/>
      <c r="R159" s="954"/>
      <c r="S159" s="956"/>
      <c r="T159" s="957"/>
      <c r="U159" s="958"/>
      <c r="V159" s="954"/>
      <c r="W159" s="954"/>
      <c r="X159" s="954"/>
      <c r="Y159" s="954"/>
    </row>
    <row r="160" spans="1:25" s="848" customFormat="1" ht="11.25" customHeight="1" outlineLevel="2">
      <c r="A160" s="849">
        <v>3</v>
      </c>
      <c r="B160" s="908">
        <v>2016</v>
      </c>
      <c r="C160" s="860" t="s">
        <v>53</v>
      </c>
      <c r="D160" s="860" t="s">
        <v>432</v>
      </c>
      <c r="E160" s="859" t="s">
        <v>433</v>
      </c>
      <c r="F160" s="861">
        <v>42449</v>
      </c>
      <c r="G160" s="860" t="s">
        <v>434</v>
      </c>
      <c r="H160" s="909">
        <v>5</v>
      </c>
      <c r="I160" s="848" t="s">
        <v>435</v>
      </c>
      <c r="J160" s="832"/>
      <c r="K160" s="832"/>
      <c r="L160" s="832"/>
      <c r="M160" s="847"/>
      <c r="N160" s="842"/>
      <c r="P160" s="954"/>
      <c r="Q160" s="955"/>
      <c r="R160" s="954"/>
      <c r="S160" s="956"/>
      <c r="T160" s="957"/>
      <c r="U160" s="958"/>
      <c r="V160" s="954"/>
      <c r="W160" s="954"/>
      <c r="X160" s="954"/>
      <c r="Y160" s="954"/>
    </row>
    <row r="161" spans="1:25" s="848" customFormat="1" ht="11.25" customHeight="1" outlineLevel="1">
      <c r="A161" s="849"/>
      <c r="B161" s="908"/>
      <c r="C161" s="860"/>
      <c r="D161" s="860" t="s">
        <v>436</v>
      </c>
      <c r="E161" s="859"/>
      <c r="F161" s="861"/>
      <c r="G161" s="860"/>
      <c r="H161" s="909">
        <f>SUBTOTAL(9,H160:H160)</f>
        <v>5</v>
      </c>
      <c r="J161" s="832"/>
      <c r="K161" s="832"/>
      <c r="L161" s="832"/>
      <c r="M161" s="847"/>
      <c r="N161" s="842"/>
      <c r="P161" s="954"/>
      <c r="Q161" s="955"/>
      <c r="R161" s="954"/>
      <c r="S161" s="956"/>
      <c r="T161" s="957"/>
      <c r="U161" s="958"/>
      <c r="V161" s="954"/>
      <c r="W161" s="954"/>
      <c r="X161" s="954"/>
      <c r="Y161" s="954"/>
    </row>
    <row r="162" spans="1:25" s="848" customFormat="1" ht="11.25" customHeight="1" outlineLevel="2">
      <c r="A162" s="850">
        <v>6</v>
      </c>
      <c r="B162" s="850">
        <v>2015</v>
      </c>
      <c r="C162" s="851" t="s">
        <v>129</v>
      </c>
      <c r="D162" s="851" t="s">
        <v>3346</v>
      </c>
      <c r="E162" s="851" t="s">
        <v>3357</v>
      </c>
      <c r="F162" s="852">
        <v>42169</v>
      </c>
      <c r="G162" s="851" t="s">
        <v>3418</v>
      </c>
      <c r="H162" s="853">
        <v>7</v>
      </c>
      <c r="I162" s="851" t="s">
        <v>2125</v>
      </c>
      <c r="J162" s="832"/>
      <c r="K162" s="832"/>
      <c r="L162" s="832"/>
      <c r="M162" s="847"/>
      <c r="N162" s="842"/>
      <c r="P162" s="954"/>
      <c r="Q162" s="955"/>
      <c r="R162" s="954"/>
      <c r="S162" s="956"/>
      <c r="T162" s="957"/>
      <c r="U162" s="958"/>
      <c r="V162" s="954"/>
      <c r="W162" s="954"/>
      <c r="X162" s="954"/>
      <c r="Y162" s="954"/>
    </row>
    <row r="163" spans="1:25" s="848" customFormat="1" ht="11.25" customHeight="1" outlineLevel="2">
      <c r="A163" s="850">
        <v>10</v>
      </c>
      <c r="B163" s="855">
        <v>2015</v>
      </c>
      <c r="C163" s="851" t="s">
        <v>129</v>
      </c>
      <c r="D163" s="851" t="s">
        <v>3346</v>
      </c>
      <c r="E163" s="856" t="s">
        <v>3362</v>
      </c>
      <c r="F163" s="852">
        <v>42288</v>
      </c>
      <c r="G163" s="851" t="s">
        <v>3419</v>
      </c>
      <c r="H163" s="853">
        <v>7</v>
      </c>
      <c r="I163" s="857" t="s">
        <v>2424</v>
      </c>
      <c r="J163" s="832"/>
      <c r="K163" s="832"/>
      <c r="L163" s="832"/>
      <c r="M163" s="847"/>
      <c r="N163" s="842"/>
      <c r="P163" s="954"/>
      <c r="Q163" s="955"/>
      <c r="R163" s="954"/>
      <c r="S163" s="956"/>
      <c r="T163" s="957"/>
      <c r="U163" s="958"/>
      <c r="V163" s="954"/>
      <c r="W163" s="954"/>
      <c r="X163" s="954"/>
      <c r="Y163" s="954"/>
    </row>
    <row r="164" spans="1:25" s="848" customFormat="1" ht="11.25" customHeight="1" outlineLevel="1">
      <c r="A164" s="850"/>
      <c r="B164" s="855"/>
      <c r="C164" s="851"/>
      <c r="D164" s="851" t="s">
        <v>3420</v>
      </c>
      <c r="E164" s="856"/>
      <c r="F164" s="852"/>
      <c r="G164" s="851"/>
      <c r="H164" s="853">
        <f>SUBTOTAL(9,H162:H163)</f>
        <v>14</v>
      </c>
      <c r="I164" s="857"/>
      <c r="J164" s="832"/>
      <c r="K164" s="832"/>
      <c r="L164" s="832"/>
      <c r="M164" s="847"/>
      <c r="N164" s="842"/>
      <c r="P164" s="954"/>
      <c r="Q164" s="955"/>
      <c r="R164" s="954"/>
      <c r="S164" s="956"/>
      <c r="T164" s="957"/>
      <c r="U164" s="958"/>
      <c r="V164" s="954"/>
      <c r="W164" s="954"/>
      <c r="X164" s="954"/>
      <c r="Y164" s="954"/>
    </row>
    <row r="165" spans="1:25" s="848" customFormat="1" ht="11.25" customHeight="1" outlineLevel="2">
      <c r="A165" s="826">
        <v>6</v>
      </c>
      <c r="B165" s="827">
        <v>2014</v>
      </c>
      <c r="C165" s="828" t="s">
        <v>164</v>
      </c>
      <c r="D165" s="828" t="s">
        <v>119</v>
      </c>
      <c r="E165" s="830" t="s">
        <v>3357</v>
      </c>
      <c r="F165" s="829">
        <v>41797</v>
      </c>
      <c r="G165" s="828" t="s">
        <v>4167</v>
      </c>
      <c r="H165" s="917">
        <v>5</v>
      </c>
      <c r="I165" s="918" t="s">
        <v>3568</v>
      </c>
      <c r="J165" s="832"/>
      <c r="K165" s="832"/>
      <c r="L165" s="832"/>
      <c r="M165" s="847"/>
      <c r="N165" s="842"/>
      <c r="P165" s="954"/>
      <c r="Q165" s="955"/>
      <c r="R165" s="954"/>
      <c r="S165" s="956"/>
      <c r="T165" s="957"/>
      <c r="U165" s="958"/>
      <c r="V165" s="954"/>
      <c r="W165" s="954"/>
      <c r="X165" s="954"/>
      <c r="Y165" s="954"/>
    </row>
    <row r="166" spans="1:25" s="848" customFormat="1" ht="11.25" customHeight="1" outlineLevel="2">
      <c r="A166" s="826">
        <v>6</v>
      </c>
      <c r="B166" s="827">
        <v>2014</v>
      </c>
      <c r="C166" s="828" t="s">
        <v>164</v>
      </c>
      <c r="D166" s="828" t="s">
        <v>119</v>
      </c>
      <c r="E166" s="830" t="s">
        <v>3357</v>
      </c>
      <c r="F166" s="829">
        <v>41797</v>
      </c>
      <c r="G166" s="828" t="s">
        <v>4168</v>
      </c>
      <c r="H166" s="917">
        <v>3</v>
      </c>
      <c r="I166" s="918" t="s">
        <v>2949</v>
      </c>
      <c r="J166" s="832"/>
      <c r="K166" s="832"/>
      <c r="L166" s="832"/>
      <c r="M166" s="847"/>
      <c r="N166" s="842"/>
      <c r="P166" s="954"/>
      <c r="Q166" s="955"/>
      <c r="R166" s="954"/>
      <c r="S166" s="956"/>
      <c r="T166" s="957"/>
      <c r="U166" s="958"/>
      <c r="V166" s="954"/>
      <c r="W166" s="954"/>
      <c r="X166" s="954"/>
      <c r="Y166" s="954"/>
    </row>
    <row r="167" spans="1:25" s="848" customFormat="1" ht="11.25" customHeight="1" outlineLevel="2">
      <c r="A167" s="850">
        <v>10</v>
      </c>
      <c r="B167" s="855">
        <v>2015</v>
      </c>
      <c r="C167" s="851" t="s">
        <v>164</v>
      </c>
      <c r="D167" s="851" t="s">
        <v>119</v>
      </c>
      <c r="E167" s="856" t="s">
        <v>3362</v>
      </c>
      <c r="F167" s="852">
        <v>42288</v>
      </c>
      <c r="G167" s="851" t="s">
        <v>3421</v>
      </c>
      <c r="H167" s="853">
        <v>3</v>
      </c>
      <c r="I167" s="857" t="s">
        <v>2414</v>
      </c>
      <c r="J167" s="832"/>
      <c r="K167" s="832"/>
      <c r="L167" s="832"/>
      <c r="M167" s="847"/>
      <c r="N167" s="841"/>
      <c r="P167" s="954"/>
      <c r="Q167" s="955"/>
      <c r="R167" s="954"/>
      <c r="S167" s="956"/>
      <c r="T167" s="957"/>
      <c r="U167" s="958"/>
      <c r="V167" s="954"/>
      <c r="W167" s="954"/>
      <c r="X167" s="954"/>
      <c r="Y167" s="954"/>
    </row>
    <row r="168" spans="1:25" s="848" customFormat="1" ht="11.25" customHeight="1" outlineLevel="2">
      <c r="A168" s="849">
        <v>3</v>
      </c>
      <c r="B168" s="908">
        <v>2016</v>
      </c>
      <c r="C168" s="860" t="s">
        <v>164</v>
      </c>
      <c r="D168" s="860" t="s">
        <v>119</v>
      </c>
      <c r="E168" s="859" t="s">
        <v>66</v>
      </c>
      <c r="F168" s="861">
        <v>42442</v>
      </c>
      <c r="G168" s="860" t="s">
        <v>2798</v>
      </c>
      <c r="H168" s="909">
        <v>5</v>
      </c>
      <c r="I168" s="848" t="s">
        <v>2799</v>
      </c>
      <c r="K168" s="848" t="s">
        <v>2800</v>
      </c>
      <c r="M168" s="862"/>
      <c r="P168" s="954"/>
      <c r="Q168" s="955"/>
      <c r="R168" s="954"/>
      <c r="S168" s="956"/>
      <c r="T168" s="957"/>
      <c r="U168" s="958"/>
      <c r="V168" s="954"/>
      <c r="W168" s="954"/>
      <c r="X168" s="954"/>
      <c r="Y168" s="954"/>
    </row>
    <row r="169" spans="1:25" s="848" customFormat="1" ht="11.25" customHeight="1" outlineLevel="1">
      <c r="A169" s="849"/>
      <c r="B169" s="908"/>
      <c r="C169" s="860"/>
      <c r="D169" s="860" t="s">
        <v>1826</v>
      </c>
      <c r="E169" s="859"/>
      <c r="F169" s="861"/>
      <c r="G169" s="860"/>
      <c r="H169" s="909">
        <f>SUBTOTAL(9,H165:H168)</f>
        <v>16</v>
      </c>
      <c r="M169" s="862"/>
      <c r="P169" s="954"/>
      <c r="Q169" s="955"/>
      <c r="R169" s="954"/>
      <c r="S169" s="956"/>
      <c r="T169" s="957"/>
      <c r="U169" s="958"/>
      <c r="V169" s="954"/>
      <c r="W169" s="954"/>
      <c r="X169" s="954"/>
      <c r="Y169" s="954"/>
    </row>
    <row r="170" spans="1:25" s="848" customFormat="1" ht="11.25" customHeight="1" outlineLevel="2">
      <c r="A170" s="969">
        <v>3</v>
      </c>
      <c r="B170" s="969">
        <v>2015</v>
      </c>
      <c r="C170" s="970" t="s">
        <v>53</v>
      </c>
      <c r="D170" s="970" t="s">
        <v>445</v>
      </c>
      <c r="E170" s="970" t="s">
        <v>66</v>
      </c>
      <c r="F170" s="971">
        <v>42078</v>
      </c>
      <c r="G170" s="972" t="s">
        <v>446</v>
      </c>
      <c r="H170" s="973">
        <v>5</v>
      </c>
      <c r="I170" s="851" t="s">
        <v>435</v>
      </c>
      <c r="J170" s="832"/>
      <c r="K170" s="832"/>
      <c r="L170" s="832"/>
      <c r="M170" s="974"/>
      <c r="P170" s="954"/>
      <c r="Q170" s="955"/>
      <c r="R170" s="954"/>
      <c r="S170" s="956"/>
      <c r="T170" s="957"/>
      <c r="U170" s="958"/>
      <c r="V170" s="954"/>
      <c r="W170" s="954"/>
      <c r="X170" s="954"/>
      <c r="Y170" s="954"/>
    </row>
    <row r="171" spans="1:25" s="848" customFormat="1" ht="11.25" customHeight="1" outlineLevel="1">
      <c r="A171" s="969"/>
      <c r="B171" s="969"/>
      <c r="C171" s="970"/>
      <c r="D171" s="970" t="s">
        <v>447</v>
      </c>
      <c r="E171" s="970"/>
      <c r="F171" s="971"/>
      <c r="G171" s="972"/>
      <c r="H171" s="973">
        <f>SUBTOTAL(9,H170:H170)</f>
        <v>5</v>
      </c>
      <c r="I171" s="851"/>
      <c r="J171" s="832"/>
      <c r="K171" s="832"/>
      <c r="L171" s="832"/>
      <c r="M171" s="974"/>
      <c r="P171" s="954"/>
      <c r="Q171" s="955"/>
      <c r="R171" s="954"/>
      <c r="S171" s="956"/>
      <c r="T171" s="957"/>
      <c r="U171" s="958"/>
      <c r="V171" s="954"/>
      <c r="W171" s="954"/>
      <c r="X171" s="954"/>
      <c r="Y171" s="954"/>
    </row>
    <row r="172" spans="1:25" s="872" customFormat="1" ht="11.25" customHeight="1" outlineLevel="2">
      <c r="A172" s="975">
        <v>2</v>
      </c>
      <c r="B172" s="975">
        <v>2016</v>
      </c>
      <c r="C172" s="976" t="s">
        <v>129</v>
      </c>
      <c r="D172" s="976" t="s">
        <v>209</v>
      </c>
      <c r="E172" s="976" t="s">
        <v>58</v>
      </c>
      <c r="F172" s="977">
        <v>42414</v>
      </c>
      <c r="G172" s="978" t="s">
        <v>4169</v>
      </c>
      <c r="H172" s="979">
        <v>5</v>
      </c>
      <c r="I172" s="883" t="s">
        <v>531</v>
      </c>
      <c r="J172" s="869"/>
      <c r="K172" s="870" t="s">
        <v>4170</v>
      </c>
      <c r="L172" s="869"/>
      <c r="M172" s="980"/>
      <c r="P172" s="949"/>
      <c r="Q172" s="950"/>
      <c r="R172" s="949"/>
      <c r="S172" s="951"/>
      <c r="T172" s="952"/>
      <c r="U172" s="953"/>
      <c r="V172" s="949"/>
      <c r="W172" s="949"/>
      <c r="X172" s="949"/>
      <c r="Y172" s="949"/>
    </row>
    <row r="173" spans="1:25" s="872" customFormat="1" ht="11.25" customHeight="1" outlineLevel="2">
      <c r="A173" s="873">
        <v>3</v>
      </c>
      <c r="B173" s="873">
        <v>2016</v>
      </c>
      <c r="C173" s="976" t="s">
        <v>129</v>
      </c>
      <c r="D173" s="883" t="s">
        <v>209</v>
      </c>
      <c r="E173" s="883" t="s">
        <v>3323</v>
      </c>
      <c r="F173" s="884">
        <v>42435</v>
      </c>
      <c r="G173" s="883" t="s">
        <v>4171</v>
      </c>
      <c r="H173" s="948">
        <v>7</v>
      </c>
      <c r="I173" s="872" t="s">
        <v>2532</v>
      </c>
      <c r="J173" s="869"/>
      <c r="K173" s="869"/>
      <c r="L173" s="869"/>
      <c r="M173" s="871"/>
      <c r="P173" s="949"/>
      <c r="Q173" s="950"/>
      <c r="R173" s="949"/>
      <c r="S173" s="951"/>
      <c r="T173" s="952"/>
      <c r="U173" s="953"/>
      <c r="V173" s="949"/>
      <c r="W173" s="949"/>
      <c r="X173" s="949"/>
      <c r="Y173" s="949"/>
    </row>
    <row r="174" spans="1:25" s="872" customFormat="1" ht="11.25" customHeight="1" outlineLevel="2">
      <c r="A174" s="873">
        <v>3</v>
      </c>
      <c r="B174" s="873">
        <v>2016</v>
      </c>
      <c r="C174" s="976" t="s">
        <v>129</v>
      </c>
      <c r="D174" s="883" t="s">
        <v>209</v>
      </c>
      <c r="E174" s="883" t="s">
        <v>3323</v>
      </c>
      <c r="F174" s="884">
        <v>42435</v>
      </c>
      <c r="G174" s="883" t="s">
        <v>4172</v>
      </c>
      <c r="H174" s="948">
        <v>3</v>
      </c>
      <c r="I174" s="872" t="s">
        <v>449</v>
      </c>
      <c r="J174" s="869"/>
      <c r="K174" s="869"/>
      <c r="L174" s="869"/>
      <c r="M174" s="871"/>
      <c r="N174" s="981"/>
      <c r="P174" s="949"/>
      <c r="Q174" s="950"/>
      <c r="R174" s="949"/>
      <c r="S174" s="951"/>
      <c r="T174" s="952"/>
      <c r="U174" s="953"/>
      <c r="V174" s="949"/>
      <c r="W174" s="949"/>
      <c r="X174" s="949"/>
      <c r="Y174" s="949"/>
    </row>
    <row r="175" spans="1:25" s="872" customFormat="1" ht="11.25" customHeight="1" outlineLevel="2">
      <c r="A175" s="975">
        <v>2</v>
      </c>
      <c r="B175" s="975">
        <v>2016</v>
      </c>
      <c r="C175" s="976" t="s">
        <v>129</v>
      </c>
      <c r="D175" s="976" t="s">
        <v>209</v>
      </c>
      <c r="E175" s="976" t="s">
        <v>346</v>
      </c>
      <c r="F175" s="977">
        <v>42449</v>
      </c>
      <c r="G175" s="978" t="s">
        <v>4173</v>
      </c>
      <c r="H175" s="979">
        <v>5</v>
      </c>
      <c r="I175" s="883" t="s">
        <v>531</v>
      </c>
      <c r="J175" s="869"/>
      <c r="K175" s="869"/>
      <c r="L175" s="869"/>
      <c r="M175" s="980"/>
      <c r="N175" s="981"/>
      <c r="P175" s="949"/>
      <c r="Q175" s="950"/>
      <c r="R175" s="949"/>
      <c r="S175" s="951"/>
      <c r="T175" s="952"/>
      <c r="U175" s="953"/>
      <c r="V175" s="949"/>
      <c r="W175" s="949"/>
      <c r="X175" s="949"/>
      <c r="Y175" s="949"/>
    </row>
    <row r="176" spans="1:25" s="872" customFormat="1" ht="11.25" customHeight="1" outlineLevel="2">
      <c r="A176" s="975">
        <v>10</v>
      </c>
      <c r="B176" s="975">
        <v>2016</v>
      </c>
      <c r="C176" s="976" t="s">
        <v>129</v>
      </c>
      <c r="D176" s="976" t="s">
        <v>209</v>
      </c>
      <c r="E176" s="976" t="s">
        <v>3362</v>
      </c>
      <c r="F176" s="977">
        <v>42652</v>
      </c>
      <c r="G176" s="978" t="s">
        <v>4174</v>
      </c>
      <c r="H176" s="979">
        <v>7</v>
      </c>
      <c r="I176" s="883" t="s">
        <v>4175</v>
      </c>
      <c r="J176" s="869"/>
      <c r="K176" s="869"/>
      <c r="L176" s="869"/>
      <c r="M176" s="980"/>
      <c r="N176" s="981"/>
      <c r="P176" s="949"/>
      <c r="Q176" s="950"/>
      <c r="R176" s="949"/>
      <c r="S176" s="951"/>
      <c r="T176" s="952"/>
      <c r="U176" s="953"/>
      <c r="V176" s="949"/>
      <c r="W176" s="949"/>
      <c r="X176" s="949"/>
      <c r="Y176" s="949"/>
    </row>
    <row r="177" spans="1:25" s="872" customFormat="1" ht="11.25" customHeight="1" outlineLevel="2">
      <c r="A177" s="975">
        <v>10</v>
      </c>
      <c r="B177" s="975">
        <v>2016</v>
      </c>
      <c r="C177" s="976" t="s">
        <v>129</v>
      </c>
      <c r="D177" s="976" t="s">
        <v>209</v>
      </c>
      <c r="E177" s="976" t="s">
        <v>819</v>
      </c>
      <c r="F177" s="977">
        <v>42666</v>
      </c>
      <c r="G177" s="978" t="s">
        <v>4176</v>
      </c>
      <c r="H177" s="979">
        <v>5</v>
      </c>
      <c r="I177" s="883" t="s">
        <v>531</v>
      </c>
      <c r="J177" s="869"/>
      <c r="K177" s="869"/>
      <c r="L177" s="869"/>
      <c r="M177" s="980"/>
      <c r="N177" s="981"/>
      <c r="P177" s="949"/>
      <c r="Q177" s="950"/>
      <c r="R177" s="949"/>
      <c r="S177" s="951"/>
      <c r="T177" s="952"/>
      <c r="U177" s="953"/>
      <c r="V177" s="949"/>
      <c r="W177" s="949"/>
      <c r="X177" s="949"/>
      <c r="Y177" s="949"/>
    </row>
    <row r="178" spans="1:25" s="872" customFormat="1" ht="11.25" customHeight="1" outlineLevel="1">
      <c r="A178" s="975"/>
      <c r="B178" s="975"/>
      <c r="C178" s="976"/>
      <c r="D178" s="976" t="s">
        <v>450</v>
      </c>
      <c r="E178" s="976"/>
      <c r="F178" s="977"/>
      <c r="G178" s="978"/>
      <c r="H178" s="979">
        <f>SUBTOTAL(9,H172:H177)</f>
        <v>32</v>
      </c>
      <c r="I178" s="883"/>
      <c r="J178" s="869"/>
      <c r="K178" s="869"/>
      <c r="L178" s="869"/>
      <c r="M178" s="980"/>
      <c r="N178" s="981"/>
      <c r="P178" s="949"/>
      <c r="Q178" s="950"/>
      <c r="R178" s="949"/>
      <c r="S178" s="951"/>
      <c r="T178" s="952"/>
      <c r="U178" s="953"/>
      <c r="V178" s="949"/>
      <c r="W178" s="949"/>
      <c r="X178" s="949"/>
      <c r="Y178" s="949"/>
    </row>
    <row r="179" spans="1:25" s="848" customFormat="1" ht="11.25" customHeight="1" outlineLevel="2">
      <c r="A179" s="934">
        <v>5</v>
      </c>
      <c r="B179" s="982">
        <v>2014</v>
      </c>
      <c r="C179" s="918" t="s">
        <v>129</v>
      </c>
      <c r="D179" s="918" t="s">
        <v>183</v>
      </c>
      <c r="E179" s="935" t="s">
        <v>55</v>
      </c>
      <c r="F179" s="919">
        <v>41790</v>
      </c>
      <c r="G179" s="918" t="s">
        <v>2802</v>
      </c>
      <c r="H179" s="917">
        <v>5</v>
      </c>
      <c r="I179" s="918" t="s">
        <v>305</v>
      </c>
      <c r="J179" s="832"/>
      <c r="K179" s="832"/>
      <c r="L179" s="832"/>
      <c r="M179" s="847"/>
      <c r="N179" s="857"/>
      <c r="P179" s="954"/>
      <c r="Q179" s="955"/>
      <c r="R179" s="954"/>
      <c r="S179" s="956"/>
      <c r="T179" s="957"/>
      <c r="U179" s="958"/>
      <c r="V179" s="954"/>
      <c r="W179" s="954"/>
      <c r="X179" s="954"/>
      <c r="Y179" s="954"/>
    </row>
    <row r="180" spans="1:25" s="848" customFormat="1" ht="11.25" customHeight="1" outlineLevel="2">
      <c r="A180" s="934">
        <v>9</v>
      </c>
      <c r="B180" s="982">
        <v>2014</v>
      </c>
      <c r="C180" s="918" t="s">
        <v>129</v>
      </c>
      <c r="D180" s="918" t="s">
        <v>183</v>
      </c>
      <c r="E180" s="935" t="s">
        <v>72</v>
      </c>
      <c r="F180" s="919">
        <v>41896</v>
      </c>
      <c r="G180" s="918" t="s">
        <v>2802</v>
      </c>
      <c r="H180" s="917">
        <v>5</v>
      </c>
      <c r="I180" s="918" t="s">
        <v>305</v>
      </c>
      <c r="J180" s="832"/>
      <c r="K180" s="832"/>
      <c r="L180" s="832"/>
      <c r="M180" s="847"/>
      <c r="N180" s="841"/>
      <c r="P180" s="954"/>
      <c r="Q180" s="955"/>
      <c r="R180" s="954"/>
      <c r="S180" s="956"/>
      <c r="T180" s="957"/>
      <c r="U180" s="958"/>
      <c r="V180" s="954"/>
      <c r="W180" s="954"/>
      <c r="X180" s="954"/>
      <c r="Y180" s="954"/>
    </row>
    <row r="181" spans="1:25" s="848" customFormat="1" ht="11.25" customHeight="1" outlineLevel="2">
      <c r="A181" s="849">
        <v>2</v>
      </c>
      <c r="B181" s="908">
        <v>2016</v>
      </c>
      <c r="C181" s="860" t="s">
        <v>129</v>
      </c>
      <c r="D181" s="860" t="s">
        <v>183</v>
      </c>
      <c r="E181" s="859" t="s">
        <v>81</v>
      </c>
      <c r="F181" s="861">
        <v>42406</v>
      </c>
      <c r="G181" s="860" t="s">
        <v>2801</v>
      </c>
      <c r="H181" s="909">
        <v>5</v>
      </c>
      <c r="I181" s="860" t="s">
        <v>305</v>
      </c>
      <c r="J181" s="832"/>
      <c r="K181" s="832"/>
      <c r="L181" s="832"/>
      <c r="M181" s="847"/>
      <c r="N181" s="841"/>
      <c r="P181" s="954"/>
      <c r="Q181" s="955"/>
      <c r="R181" s="954"/>
      <c r="S181" s="956"/>
      <c r="T181" s="957"/>
      <c r="U181" s="958"/>
      <c r="V181" s="954"/>
      <c r="W181" s="954"/>
      <c r="X181" s="954"/>
      <c r="Y181" s="954"/>
    </row>
    <row r="182" spans="1:25" s="848" customFormat="1" ht="11.25" customHeight="1" outlineLevel="2">
      <c r="A182" s="849">
        <v>2</v>
      </c>
      <c r="B182" s="908">
        <v>2016</v>
      </c>
      <c r="C182" s="860" t="s">
        <v>129</v>
      </c>
      <c r="D182" s="860" t="s">
        <v>183</v>
      </c>
      <c r="E182" s="859" t="s">
        <v>81</v>
      </c>
      <c r="F182" s="861">
        <v>42406</v>
      </c>
      <c r="G182" s="860" t="s">
        <v>2802</v>
      </c>
      <c r="H182" s="909">
        <v>5</v>
      </c>
      <c r="I182" s="860" t="s">
        <v>304</v>
      </c>
      <c r="J182" s="832"/>
      <c r="K182" s="832"/>
      <c r="L182" s="832"/>
      <c r="M182" s="847"/>
      <c r="N182" s="841"/>
      <c r="P182" s="954"/>
      <c r="Q182" s="955"/>
      <c r="R182" s="954"/>
      <c r="S182" s="956"/>
      <c r="T182" s="957"/>
      <c r="U182" s="958"/>
      <c r="V182" s="954"/>
      <c r="W182" s="954"/>
      <c r="X182" s="954"/>
      <c r="Y182" s="954"/>
    </row>
    <row r="183" spans="1:25" s="848" customFormat="1" ht="11.25" customHeight="1" outlineLevel="2">
      <c r="A183" s="849">
        <v>2</v>
      </c>
      <c r="B183" s="908">
        <v>2016</v>
      </c>
      <c r="C183" s="860" t="s">
        <v>129</v>
      </c>
      <c r="D183" s="860" t="s">
        <v>183</v>
      </c>
      <c r="E183" s="859" t="s">
        <v>58</v>
      </c>
      <c r="F183" s="861">
        <v>42414</v>
      </c>
      <c r="G183" s="860" t="s">
        <v>2802</v>
      </c>
      <c r="H183" s="909">
        <v>5</v>
      </c>
      <c r="I183" s="860" t="s">
        <v>304</v>
      </c>
      <c r="J183" s="832"/>
      <c r="K183" s="832"/>
      <c r="L183" s="832"/>
      <c r="M183" s="847"/>
      <c r="N183" s="857"/>
      <c r="P183" s="954"/>
      <c r="Q183" s="955"/>
      <c r="R183" s="954"/>
      <c r="S183" s="956"/>
      <c r="T183" s="957"/>
      <c r="U183" s="958"/>
      <c r="V183" s="954"/>
      <c r="W183" s="954"/>
      <c r="X183" s="954"/>
      <c r="Y183" s="954"/>
    </row>
    <row r="184" spans="1:25" s="848" customFormat="1" ht="11.25" customHeight="1" outlineLevel="1">
      <c r="A184" s="849"/>
      <c r="B184" s="908"/>
      <c r="C184" s="860"/>
      <c r="D184" s="860" t="s">
        <v>1836</v>
      </c>
      <c r="E184" s="859"/>
      <c r="F184" s="861"/>
      <c r="G184" s="860"/>
      <c r="H184" s="909">
        <f>SUBTOTAL(9,H179:H183)</f>
        <v>25</v>
      </c>
      <c r="I184" s="860"/>
      <c r="J184" s="832"/>
      <c r="K184" s="832"/>
      <c r="L184" s="832"/>
      <c r="M184" s="847"/>
      <c r="N184" s="857"/>
      <c r="P184" s="954"/>
      <c r="Q184" s="955"/>
      <c r="R184" s="954"/>
      <c r="S184" s="956"/>
      <c r="T184" s="957"/>
      <c r="U184" s="958"/>
      <c r="V184" s="954"/>
      <c r="W184" s="954"/>
      <c r="X184" s="954"/>
      <c r="Y184" s="954"/>
    </row>
    <row r="185" spans="1:25" s="848" customFormat="1" ht="11.25" customHeight="1" outlineLevel="2">
      <c r="A185" s="849">
        <v>3</v>
      </c>
      <c r="B185" s="849">
        <v>2016</v>
      </c>
      <c r="C185" s="848" t="s">
        <v>164</v>
      </c>
      <c r="D185" s="860" t="s">
        <v>2691</v>
      </c>
      <c r="E185" s="860" t="s">
        <v>3323</v>
      </c>
      <c r="F185" s="861">
        <v>42435</v>
      </c>
      <c r="G185" s="860" t="s">
        <v>2809</v>
      </c>
      <c r="H185" s="909">
        <v>7</v>
      </c>
      <c r="I185" s="848" t="s">
        <v>299</v>
      </c>
      <c r="J185" s="832"/>
      <c r="K185" s="832"/>
      <c r="L185" s="832"/>
      <c r="M185" s="847"/>
      <c r="N185" s="857"/>
      <c r="P185" s="954"/>
      <c r="Q185" s="955"/>
      <c r="R185" s="954"/>
      <c r="S185" s="956"/>
      <c r="T185" s="957"/>
      <c r="U185" s="958"/>
      <c r="V185" s="954"/>
      <c r="W185" s="954"/>
      <c r="X185" s="954"/>
      <c r="Y185" s="954"/>
    </row>
    <row r="186" spans="1:25" s="848" customFormat="1" ht="11.25" customHeight="1" outlineLevel="1">
      <c r="A186" s="849"/>
      <c r="B186" s="849"/>
      <c r="D186" s="860" t="s">
        <v>2810</v>
      </c>
      <c r="E186" s="860"/>
      <c r="F186" s="861"/>
      <c r="G186" s="860"/>
      <c r="H186" s="909">
        <f>SUBTOTAL(9,H185:H185)</f>
        <v>7</v>
      </c>
      <c r="J186" s="832"/>
      <c r="K186" s="832"/>
      <c r="L186" s="832"/>
      <c r="M186" s="847"/>
      <c r="N186" s="857"/>
      <c r="P186" s="954"/>
      <c r="Q186" s="955"/>
      <c r="R186" s="954"/>
      <c r="S186" s="956"/>
      <c r="T186" s="957"/>
      <c r="U186" s="958"/>
      <c r="V186" s="954"/>
      <c r="W186" s="954"/>
      <c r="X186" s="954"/>
      <c r="Y186" s="954"/>
    </row>
    <row r="187" spans="1:25" s="848" customFormat="1" ht="11.25" customHeight="1" outlineLevel="2">
      <c r="A187" s="849">
        <v>6</v>
      </c>
      <c r="B187" s="849">
        <v>2016</v>
      </c>
      <c r="C187" s="858" t="s">
        <v>129</v>
      </c>
      <c r="D187" s="859" t="s">
        <v>2692</v>
      </c>
      <c r="E187" s="860" t="s">
        <v>3357</v>
      </c>
      <c r="F187" s="861">
        <v>42533</v>
      </c>
      <c r="G187" s="860" t="s">
        <v>2811</v>
      </c>
      <c r="H187" s="849">
        <v>3</v>
      </c>
      <c r="I187" s="848" t="s">
        <v>2812</v>
      </c>
      <c r="K187" s="832"/>
      <c r="L187" s="832"/>
      <c r="M187" s="847"/>
      <c r="N187" s="842"/>
      <c r="P187" s="954"/>
      <c r="Q187" s="955"/>
      <c r="R187" s="954"/>
      <c r="S187" s="956"/>
      <c r="T187" s="957"/>
      <c r="U187" s="958"/>
      <c r="V187" s="954"/>
      <c r="W187" s="954"/>
      <c r="X187" s="954"/>
      <c r="Y187" s="954"/>
    </row>
    <row r="188" spans="1:25" s="848" customFormat="1" ht="11.25" customHeight="1" outlineLevel="1">
      <c r="A188" s="849"/>
      <c r="B188" s="849"/>
      <c r="C188" s="858"/>
      <c r="D188" s="859" t="s">
        <v>2813</v>
      </c>
      <c r="E188" s="860"/>
      <c r="F188" s="861"/>
      <c r="G188" s="860"/>
      <c r="H188" s="849">
        <f>SUBTOTAL(9,H187:H187)</f>
        <v>3</v>
      </c>
      <c r="K188" s="832"/>
      <c r="L188" s="832"/>
      <c r="M188" s="847"/>
      <c r="N188" s="842"/>
      <c r="P188" s="954"/>
      <c r="Q188" s="955"/>
      <c r="R188" s="954"/>
      <c r="S188" s="956"/>
      <c r="T188" s="957"/>
      <c r="U188" s="958"/>
      <c r="V188" s="954"/>
      <c r="W188" s="954"/>
      <c r="X188" s="954"/>
      <c r="Y188" s="954"/>
    </row>
    <row r="189" spans="1:25" s="848" customFormat="1" ht="11.25" customHeight="1" outlineLevel="2">
      <c r="A189" s="826">
        <v>2</v>
      </c>
      <c r="B189" s="826">
        <v>2014</v>
      </c>
      <c r="C189" s="830" t="s">
        <v>164</v>
      </c>
      <c r="D189" s="828" t="s">
        <v>4177</v>
      </c>
      <c r="E189" s="828" t="s">
        <v>58</v>
      </c>
      <c r="F189" s="829">
        <v>41686</v>
      </c>
      <c r="G189" s="828" t="s">
        <v>4178</v>
      </c>
      <c r="H189" s="831">
        <v>5</v>
      </c>
      <c r="I189" s="828" t="s">
        <v>354</v>
      </c>
      <c r="J189" s="832"/>
      <c r="K189" s="832"/>
      <c r="L189" s="832"/>
      <c r="M189" s="847"/>
      <c r="N189" s="842"/>
      <c r="P189" s="954"/>
      <c r="Q189" s="955"/>
      <c r="R189" s="954"/>
      <c r="S189" s="956"/>
      <c r="T189" s="957"/>
      <c r="U189" s="958"/>
      <c r="V189" s="954"/>
      <c r="W189" s="954"/>
      <c r="X189" s="954"/>
      <c r="Y189" s="954"/>
    </row>
    <row r="190" spans="1:25" s="848" customFormat="1" ht="11.25" customHeight="1" outlineLevel="2">
      <c r="A190" s="826">
        <v>3</v>
      </c>
      <c r="B190" s="827">
        <v>2014</v>
      </c>
      <c r="C190" s="828" t="s">
        <v>164</v>
      </c>
      <c r="D190" s="828" t="s">
        <v>4177</v>
      </c>
      <c r="E190" s="830" t="s">
        <v>3323</v>
      </c>
      <c r="F190" s="829">
        <v>41700</v>
      </c>
      <c r="G190" s="828" t="s">
        <v>4178</v>
      </c>
      <c r="H190" s="831">
        <v>7</v>
      </c>
      <c r="I190" s="828" t="s">
        <v>365</v>
      </c>
      <c r="J190" s="832"/>
      <c r="K190" s="832"/>
      <c r="L190" s="832"/>
      <c r="M190" s="847"/>
      <c r="N190" s="857"/>
      <c r="P190" s="954"/>
      <c r="Q190" s="955"/>
      <c r="R190" s="954"/>
      <c r="S190" s="956"/>
      <c r="T190" s="957"/>
      <c r="U190" s="958"/>
      <c r="V190" s="954"/>
      <c r="W190" s="954"/>
      <c r="X190" s="954"/>
      <c r="Y190" s="954"/>
    </row>
    <row r="191" spans="1:25" s="848" customFormat="1" ht="11.25" customHeight="1" outlineLevel="1">
      <c r="A191" s="826"/>
      <c r="B191" s="827"/>
      <c r="C191" s="828"/>
      <c r="D191" s="828" t="s">
        <v>4179</v>
      </c>
      <c r="E191" s="830"/>
      <c r="F191" s="829"/>
      <c r="G191" s="828"/>
      <c r="H191" s="831">
        <f>SUBTOTAL(9,H189:H190)</f>
        <v>12</v>
      </c>
      <c r="I191" s="828"/>
      <c r="J191" s="832"/>
      <c r="K191" s="832"/>
      <c r="L191" s="832"/>
      <c r="M191" s="847"/>
      <c r="N191" s="857"/>
      <c r="P191" s="954"/>
      <c r="Q191" s="955"/>
      <c r="R191" s="954"/>
      <c r="S191" s="956"/>
      <c r="T191" s="957"/>
      <c r="U191" s="958"/>
      <c r="V191" s="954"/>
      <c r="W191" s="954"/>
      <c r="X191" s="954"/>
      <c r="Y191" s="954"/>
    </row>
    <row r="192" spans="1:25" s="848" customFormat="1" ht="11.25" customHeight="1" outlineLevel="2">
      <c r="A192" s="849">
        <v>3</v>
      </c>
      <c r="B192" s="849">
        <v>2016</v>
      </c>
      <c r="D192" s="860" t="s">
        <v>63</v>
      </c>
      <c r="E192" s="860" t="s">
        <v>3323</v>
      </c>
      <c r="F192" s="861">
        <v>42435</v>
      </c>
      <c r="G192" s="860" t="s">
        <v>451</v>
      </c>
      <c r="H192" s="909">
        <v>3</v>
      </c>
      <c r="I192" s="848" t="s">
        <v>452</v>
      </c>
      <c r="J192" s="832"/>
      <c r="K192" s="832"/>
      <c r="L192" s="832"/>
      <c r="M192" s="847"/>
      <c r="N192" s="857"/>
      <c r="P192" s="954"/>
      <c r="Q192" s="955"/>
      <c r="R192" s="954"/>
      <c r="S192" s="956"/>
      <c r="T192" s="957"/>
      <c r="U192" s="958"/>
      <c r="V192" s="954"/>
      <c r="W192" s="954"/>
      <c r="X192" s="954"/>
      <c r="Y192" s="954"/>
    </row>
    <row r="193" spans="1:25" s="848" customFormat="1" ht="11.25" customHeight="1" outlineLevel="1">
      <c r="A193" s="849"/>
      <c r="B193" s="849"/>
      <c r="D193" s="860" t="s">
        <v>460</v>
      </c>
      <c r="E193" s="860"/>
      <c r="F193" s="861"/>
      <c r="G193" s="860"/>
      <c r="H193" s="909">
        <f>SUBTOTAL(9,H192:H192)</f>
        <v>3</v>
      </c>
      <c r="J193" s="832"/>
      <c r="K193" s="832"/>
      <c r="L193" s="832"/>
      <c r="M193" s="847"/>
      <c r="N193" s="857"/>
      <c r="P193" s="954"/>
      <c r="Q193" s="955"/>
      <c r="R193" s="954"/>
      <c r="S193" s="956"/>
      <c r="T193" s="957"/>
      <c r="U193" s="958"/>
      <c r="V193" s="954"/>
      <c r="W193" s="954"/>
      <c r="X193" s="954"/>
      <c r="Y193" s="954"/>
    </row>
    <row r="194" spans="1:25" s="848" customFormat="1" ht="11.25" customHeight="1" outlineLevel="2">
      <c r="A194" s="826">
        <v>3</v>
      </c>
      <c r="B194" s="827">
        <v>2014</v>
      </c>
      <c r="C194" s="828" t="s">
        <v>91</v>
      </c>
      <c r="D194" s="828" t="s">
        <v>187</v>
      </c>
      <c r="E194" s="830" t="s">
        <v>3323</v>
      </c>
      <c r="F194" s="829">
        <v>41700</v>
      </c>
      <c r="G194" s="828" t="s">
        <v>4180</v>
      </c>
      <c r="H194" s="831">
        <v>7</v>
      </c>
      <c r="I194" s="828" t="s">
        <v>485</v>
      </c>
      <c r="J194" s="832"/>
      <c r="K194" s="832"/>
      <c r="L194" s="832"/>
      <c r="M194" s="847"/>
      <c r="N194" s="857"/>
      <c r="P194" s="954"/>
      <c r="Q194" s="955"/>
      <c r="R194" s="954"/>
      <c r="S194" s="956"/>
      <c r="T194" s="957"/>
      <c r="U194" s="958"/>
      <c r="V194" s="954"/>
      <c r="W194" s="954"/>
      <c r="X194" s="954"/>
      <c r="Y194" s="954"/>
    </row>
    <row r="195" spans="1:25" s="848" customFormat="1" ht="11.25" customHeight="1" outlineLevel="2">
      <c r="A195" s="826">
        <v>3</v>
      </c>
      <c r="B195" s="827">
        <v>2014</v>
      </c>
      <c r="C195" s="828" t="s">
        <v>91</v>
      </c>
      <c r="D195" s="828" t="s">
        <v>187</v>
      </c>
      <c r="E195" s="830" t="s">
        <v>3323</v>
      </c>
      <c r="F195" s="829">
        <v>41700</v>
      </c>
      <c r="G195" s="828" t="s">
        <v>4181</v>
      </c>
      <c r="H195" s="831">
        <v>7</v>
      </c>
      <c r="I195" s="828" t="s">
        <v>465</v>
      </c>
      <c r="J195" s="832"/>
      <c r="K195" s="832"/>
      <c r="L195" s="832"/>
      <c r="M195" s="847"/>
      <c r="N195" s="842"/>
      <c r="P195" s="954"/>
      <c r="Q195" s="955"/>
      <c r="R195" s="954"/>
      <c r="S195" s="956"/>
      <c r="T195" s="957"/>
      <c r="U195" s="958"/>
      <c r="V195" s="954"/>
      <c r="W195" s="954"/>
      <c r="X195" s="954"/>
      <c r="Y195" s="954"/>
    </row>
    <row r="196" spans="1:25" s="848" customFormat="1" ht="11.25" customHeight="1" outlineLevel="2">
      <c r="A196" s="826">
        <v>6</v>
      </c>
      <c r="B196" s="827">
        <v>2014</v>
      </c>
      <c r="C196" s="828" t="s">
        <v>91</v>
      </c>
      <c r="D196" s="828" t="s">
        <v>187</v>
      </c>
      <c r="E196" s="830" t="s">
        <v>3357</v>
      </c>
      <c r="F196" s="829">
        <v>41797</v>
      </c>
      <c r="G196" s="828" t="s">
        <v>3422</v>
      </c>
      <c r="H196" s="917">
        <v>7</v>
      </c>
      <c r="I196" s="918" t="s">
        <v>1716</v>
      </c>
      <c r="J196" s="832"/>
      <c r="K196" s="832"/>
      <c r="L196" s="832"/>
      <c r="M196" s="847"/>
      <c r="N196" s="842"/>
      <c r="P196" s="954"/>
      <c r="Q196" s="955"/>
      <c r="R196" s="954"/>
      <c r="S196" s="956"/>
      <c r="T196" s="957"/>
      <c r="U196" s="958"/>
      <c r="V196" s="954"/>
      <c r="W196" s="954"/>
      <c r="X196" s="954"/>
      <c r="Y196" s="954"/>
    </row>
    <row r="197" spans="1:25" s="848" customFormat="1" ht="11.25" customHeight="1" outlineLevel="2">
      <c r="A197" s="826">
        <v>6</v>
      </c>
      <c r="B197" s="827">
        <v>2014</v>
      </c>
      <c r="C197" s="828" t="s">
        <v>91</v>
      </c>
      <c r="D197" s="828" t="s">
        <v>187</v>
      </c>
      <c r="E197" s="830" t="s">
        <v>3357</v>
      </c>
      <c r="F197" s="829">
        <v>41797</v>
      </c>
      <c r="G197" s="828" t="s">
        <v>4182</v>
      </c>
      <c r="H197" s="917">
        <v>10</v>
      </c>
      <c r="I197" s="918" t="s">
        <v>2398</v>
      </c>
      <c r="J197" s="832"/>
      <c r="K197" s="832"/>
      <c r="L197" s="832"/>
      <c r="M197" s="847"/>
      <c r="N197" s="842"/>
      <c r="P197" s="954"/>
      <c r="Q197" s="955"/>
      <c r="R197" s="954"/>
      <c r="S197" s="956"/>
      <c r="T197" s="957"/>
      <c r="U197" s="958"/>
      <c r="V197" s="954"/>
      <c r="W197" s="954"/>
      <c r="X197" s="954"/>
      <c r="Y197" s="954"/>
    </row>
    <row r="198" spans="1:25" s="848" customFormat="1" ht="11.25" customHeight="1" outlineLevel="2">
      <c r="A198" s="826">
        <v>6</v>
      </c>
      <c r="B198" s="827">
        <v>2014</v>
      </c>
      <c r="C198" s="828" t="s">
        <v>91</v>
      </c>
      <c r="D198" s="828" t="s">
        <v>187</v>
      </c>
      <c r="E198" s="830" t="s">
        <v>3357</v>
      </c>
      <c r="F198" s="829">
        <v>41797</v>
      </c>
      <c r="G198" s="828" t="s">
        <v>4183</v>
      </c>
      <c r="H198" s="917">
        <v>3</v>
      </c>
      <c r="I198" s="918" t="s">
        <v>1733</v>
      </c>
      <c r="J198" s="832"/>
      <c r="K198" s="832"/>
      <c r="L198" s="832"/>
      <c r="M198" s="847"/>
      <c r="N198" s="983"/>
      <c r="P198" s="954"/>
      <c r="Q198" s="955"/>
      <c r="R198" s="954"/>
      <c r="S198" s="956"/>
      <c r="T198" s="957"/>
      <c r="U198" s="958"/>
      <c r="V198" s="954"/>
      <c r="W198" s="954"/>
      <c r="X198" s="954"/>
      <c r="Y198" s="954"/>
    </row>
    <row r="199" spans="1:25" s="848" customFormat="1" ht="11.25" customHeight="1" outlineLevel="2">
      <c r="A199" s="826">
        <v>6</v>
      </c>
      <c r="B199" s="827">
        <v>2014</v>
      </c>
      <c r="C199" s="828" t="s">
        <v>91</v>
      </c>
      <c r="D199" s="828" t="s">
        <v>187</v>
      </c>
      <c r="E199" s="830" t="s">
        <v>3357</v>
      </c>
      <c r="F199" s="829">
        <v>41797</v>
      </c>
      <c r="G199" s="828" t="s">
        <v>3424</v>
      </c>
      <c r="H199" s="917">
        <v>10</v>
      </c>
      <c r="I199" s="918" t="s">
        <v>2400</v>
      </c>
      <c r="J199" s="832"/>
      <c r="K199" s="832"/>
      <c r="L199" s="832"/>
      <c r="M199" s="847"/>
      <c r="N199" s="857"/>
      <c r="P199" s="954"/>
      <c r="Q199" s="955"/>
      <c r="R199" s="954"/>
      <c r="S199" s="956"/>
      <c r="T199" s="957"/>
      <c r="U199" s="958"/>
      <c r="V199" s="954"/>
      <c r="W199" s="954"/>
      <c r="X199" s="954"/>
      <c r="Y199" s="954"/>
    </row>
    <row r="200" spans="1:25" s="848" customFormat="1" ht="11.25" customHeight="1" outlineLevel="2">
      <c r="A200" s="826">
        <v>6</v>
      </c>
      <c r="B200" s="827">
        <v>2014</v>
      </c>
      <c r="C200" s="828" t="s">
        <v>91</v>
      </c>
      <c r="D200" s="828" t="s">
        <v>187</v>
      </c>
      <c r="E200" s="830" t="s">
        <v>4184</v>
      </c>
      <c r="F200" s="829">
        <v>41804</v>
      </c>
      <c r="G200" s="828" t="s">
        <v>3422</v>
      </c>
      <c r="H200" s="917">
        <v>15</v>
      </c>
      <c r="I200" s="918" t="s">
        <v>4185</v>
      </c>
      <c r="J200" s="832"/>
      <c r="K200" s="832"/>
      <c r="L200" s="832"/>
      <c r="M200" s="847"/>
      <c r="P200" s="954"/>
      <c r="Q200" s="955"/>
      <c r="R200" s="954"/>
      <c r="S200" s="956"/>
      <c r="T200" s="957"/>
      <c r="U200" s="958"/>
      <c r="V200" s="954"/>
      <c r="W200" s="954"/>
      <c r="X200" s="954"/>
      <c r="Y200" s="954"/>
    </row>
    <row r="201" spans="1:25" s="848" customFormat="1" ht="11.25" customHeight="1" outlineLevel="2">
      <c r="A201" s="826">
        <v>6</v>
      </c>
      <c r="B201" s="827">
        <v>2014</v>
      </c>
      <c r="C201" s="828" t="s">
        <v>91</v>
      </c>
      <c r="D201" s="828" t="s">
        <v>187</v>
      </c>
      <c r="E201" s="830" t="s">
        <v>4184</v>
      </c>
      <c r="F201" s="829">
        <v>41804</v>
      </c>
      <c r="G201" s="828" t="s">
        <v>4182</v>
      </c>
      <c r="H201" s="917">
        <v>15</v>
      </c>
      <c r="I201" s="918" t="s">
        <v>4186</v>
      </c>
      <c r="J201" s="832"/>
      <c r="K201" s="832"/>
      <c r="L201" s="832"/>
      <c r="M201" s="847"/>
      <c r="N201" s="983"/>
      <c r="P201" s="954"/>
      <c r="Q201" s="955"/>
      <c r="R201" s="954"/>
      <c r="S201" s="956"/>
      <c r="T201" s="957"/>
      <c r="U201" s="958"/>
      <c r="V201" s="954"/>
      <c r="W201" s="954"/>
      <c r="X201" s="954"/>
      <c r="Y201" s="954"/>
    </row>
    <row r="202" spans="1:25" s="848" customFormat="1" ht="11.25" customHeight="1" outlineLevel="2">
      <c r="A202" s="826">
        <v>6</v>
      </c>
      <c r="B202" s="827">
        <v>2014</v>
      </c>
      <c r="C202" s="828" t="s">
        <v>91</v>
      </c>
      <c r="D202" s="828" t="s">
        <v>187</v>
      </c>
      <c r="E202" s="830" t="s">
        <v>4184</v>
      </c>
      <c r="F202" s="829">
        <v>41804</v>
      </c>
      <c r="G202" s="828" t="s">
        <v>3424</v>
      </c>
      <c r="H202" s="917">
        <v>5</v>
      </c>
      <c r="I202" s="918" t="s">
        <v>4187</v>
      </c>
      <c r="J202" s="832"/>
      <c r="K202" s="832"/>
      <c r="L202" s="832"/>
      <c r="M202" s="847"/>
      <c r="N202" s="841"/>
      <c r="P202" s="954"/>
      <c r="Q202" s="955"/>
      <c r="R202" s="954"/>
      <c r="S202" s="956"/>
      <c r="T202" s="957"/>
      <c r="U202" s="958"/>
      <c r="V202" s="954"/>
      <c r="W202" s="954"/>
      <c r="X202" s="954"/>
      <c r="Y202" s="954"/>
    </row>
    <row r="203" spans="1:25" s="848" customFormat="1" ht="11.25" customHeight="1" outlineLevel="2">
      <c r="A203" s="826">
        <v>9</v>
      </c>
      <c r="B203" s="827">
        <v>2014</v>
      </c>
      <c r="C203" s="828" t="s">
        <v>91</v>
      </c>
      <c r="D203" s="828" t="s">
        <v>187</v>
      </c>
      <c r="E203" s="830" t="s">
        <v>72</v>
      </c>
      <c r="F203" s="829">
        <v>41896</v>
      </c>
      <c r="G203" s="828" t="s">
        <v>4188</v>
      </c>
      <c r="H203" s="917">
        <v>5</v>
      </c>
      <c r="I203" s="918" t="s">
        <v>273</v>
      </c>
      <c r="J203" s="832"/>
      <c r="K203" s="832"/>
      <c r="L203" s="832"/>
      <c r="M203" s="847"/>
      <c r="N203" s="841"/>
      <c r="P203" s="954"/>
      <c r="Q203" s="955"/>
      <c r="R203" s="954"/>
      <c r="S203" s="956"/>
      <c r="T203" s="957"/>
      <c r="U203" s="958"/>
      <c r="V203" s="954"/>
      <c r="W203" s="954"/>
      <c r="X203" s="954"/>
      <c r="Y203" s="954"/>
    </row>
    <row r="204" spans="1:25" s="848" customFormat="1" ht="11.25" customHeight="1" outlineLevel="2">
      <c r="A204" s="855">
        <v>3</v>
      </c>
      <c r="B204" s="850">
        <v>2015</v>
      </c>
      <c r="C204" s="851" t="s">
        <v>91</v>
      </c>
      <c r="D204" s="856" t="s">
        <v>187</v>
      </c>
      <c r="E204" s="851" t="s">
        <v>3323</v>
      </c>
      <c r="F204" s="852">
        <v>42064</v>
      </c>
      <c r="G204" s="851" t="s">
        <v>3422</v>
      </c>
      <c r="H204" s="853">
        <v>10</v>
      </c>
      <c r="I204" s="851" t="s">
        <v>3296</v>
      </c>
      <c r="J204" s="832"/>
      <c r="K204" s="832"/>
      <c r="L204" s="832"/>
      <c r="M204" s="847"/>
      <c r="N204" s="841"/>
      <c r="P204" s="954"/>
      <c r="Q204" s="955"/>
      <c r="R204" s="954"/>
      <c r="S204" s="956"/>
      <c r="T204" s="957"/>
      <c r="U204" s="958"/>
      <c r="V204" s="954"/>
      <c r="W204" s="954"/>
      <c r="X204" s="954"/>
      <c r="Y204" s="954"/>
    </row>
    <row r="205" spans="1:25" s="848" customFormat="1" ht="11.25" customHeight="1" outlineLevel="2">
      <c r="A205" s="855">
        <v>3</v>
      </c>
      <c r="B205" s="850">
        <v>2015</v>
      </c>
      <c r="C205" s="851" t="s">
        <v>91</v>
      </c>
      <c r="D205" s="856" t="s">
        <v>187</v>
      </c>
      <c r="E205" s="851" t="s">
        <v>3323</v>
      </c>
      <c r="F205" s="852">
        <v>42064</v>
      </c>
      <c r="G205" s="851" t="s">
        <v>3423</v>
      </c>
      <c r="H205" s="853">
        <v>3</v>
      </c>
      <c r="I205" s="851" t="s">
        <v>1890</v>
      </c>
      <c r="J205" s="832"/>
      <c r="K205" s="832"/>
      <c r="L205" s="832"/>
      <c r="M205" s="847"/>
      <c r="P205" s="954"/>
      <c r="Q205" s="955"/>
      <c r="R205" s="954"/>
      <c r="S205" s="956"/>
      <c r="T205" s="957"/>
      <c r="U205" s="958"/>
      <c r="V205" s="954"/>
      <c r="W205" s="954"/>
      <c r="X205" s="954"/>
      <c r="Y205" s="954"/>
    </row>
    <row r="206" spans="1:25" s="848" customFormat="1" ht="11.25" customHeight="1" outlineLevel="2">
      <c r="A206" s="855">
        <v>3</v>
      </c>
      <c r="B206" s="850">
        <v>2015</v>
      </c>
      <c r="C206" s="851" t="s">
        <v>91</v>
      </c>
      <c r="D206" s="856" t="s">
        <v>187</v>
      </c>
      <c r="E206" s="851" t="s">
        <v>3323</v>
      </c>
      <c r="F206" s="852">
        <v>42064</v>
      </c>
      <c r="G206" s="851" t="s">
        <v>3424</v>
      </c>
      <c r="H206" s="853">
        <v>10</v>
      </c>
      <c r="I206" s="851" t="s">
        <v>2787</v>
      </c>
      <c r="J206" s="832"/>
      <c r="K206" s="832"/>
      <c r="L206" s="832"/>
      <c r="M206" s="847"/>
      <c r="P206" s="954"/>
      <c r="Q206" s="955"/>
      <c r="R206" s="954"/>
      <c r="S206" s="956"/>
      <c r="T206" s="957"/>
      <c r="U206" s="958"/>
      <c r="V206" s="954"/>
      <c r="W206" s="954"/>
      <c r="X206" s="954"/>
      <c r="Y206" s="954"/>
    </row>
    <row r="207" spans="1:25" s="848" customFormat="1" ht="11.25" customHeight="1" outlineLevel="2">
      <c r="A207" s="855">
        <v>3</v>
      </c>
      <c r="B207" s="850">
        <v>2015</v>
      </c>
      <c r="C207" s="851" t="s">
        <v>91</v>
      </c>
      <c r="D207" s="856" t="s">
        <v>187</v>
      </c>
      <c r="E207" s="851" t="s">
        <v>3323</v>
      </c>
      <c r="F207" s="852">
        <v>42064</v>
      </c>
      <c r="G207" s="851" t="s">
        <v>3425</v>
      </c>
      <c r="H207" s="853">
        <v>7</v>
      </c>
      <c r="I207" s="851" t="s">
        <v>465</v>
      </c>
      <c r="J207" s="832"/>
      <c r="K207" s="832"/>
      <c r="L207" s="832"/>
      <c r="M207" s="847"/>
      <c r="N207" s="983"/>
      <c r="P207" s="954"/>
      <c r="Q207" s="955"/>
      <c r="R207" s="954"/>
      <c r="S207" s="956"/>
      <c r="T207" s="957"/>
      <c r="U207" s="958"/>
      <c r="V207" s="954"/>
      <c r="W207" s="954"/>
      <c r="X207" s="954"/>
      <c r="Y207" s="954"/>
    </row>
    <row r="208" spans="1:25" s="848" customFormat="1" ht="11.25" customHeight="1" outlineLevel="2">
      <c r="A208" s="850">
        <v>6</v>
      </c>
      <c r="B208" s="850">
        <v>2015</v>
      </c>
      <c r="C208" s="851" t="s">
        <v>91</v>
      </c>
      <c r="D208" s="851" t="s">
        <v>187</v>
      </c>
      <c r="E208" s="851" t="s">
        <v>3357</v>
      </c>
      <c r="F208" s="852">
        <v>42169</v>
      </c>
      <c r="G208" s="851" t="s">
        <v>3426</v>
      </c>
      <c r="H208" s="853">
        <v>3</v>
      </c>
      <c r="I208" s="851" t="s">
        <v>2396</v>
      </c>
      <c r="J208" s="832"/>
      <c r="K208" s="832"/>
      <c r="L208" s="832"/>
      <c r="M208" s="847"/>
      <c r="N208" s="983"/>
      <c r="P208" s="954"/>
      <c r="Q208" s="955"/>
      <c r="R208" s="954"/>
      <c r="S208" s="956"/>
      <c r="T208" s="957"/>
      <c r="U208" s="958"/>
      <c r="V208" s="954"/>
      <c r="W208" s="954"/>
      <c r="X208" s="954"/>
      <c r="Y208" s="954"/>
    </row>
    <row r="209" spans="1:25" s="848" customFormat="1" ht="11.25" customHeight="1" outlineLevel="2">
      <c r="A209" s="849">
        <v>3</v>
      </c>
      <c r="B209" s="908">
        <v>2016</v>
      </c>
      <c r="C209" s="860" t="s">
        <v>91</v>
      </c>
      <c r="D209" s="860" t="s">
        <v>187</v>
      </c>
      <c r="E209" s="859" t="s">
        <v>3323</v>
      </c>
      <c r="F209" s="861">
        <v>42435</v>
      </c>
      <c r="G209" s="860" t="s">
        <v>2814</v>
      </c>
      <c r="H209" s="909">
        <v>10</v>
      </c>
      <c r="I209" s="848" t="s">
        <v>2787</v>
      </c>
      <c r="M209" s="862"/>
      <c r="P209" s="954"/>
      <c r="Q209" s="955"/>
      <c r="R209" s="954"/>
      <c r="S209" s="956"/>
      <c r="T209" s="957"/>
      <c r="U209" s="958"/>
      <c r="V209" s="954"/>
      <c r="W209" s="954"/>
      <c r="X209" s="954"/>
      <c r="Y209" s="954"/>
    </row>
    <row r="210" spans="1:25" s="848" customFormat="1" ht="11.25" customHeight="1" outlineLevel="2">
      <c r="A210" s="849">
        <v>3</v>
      </c>
      <c r="B210" s="908">
        <v>2016</v>
      </c>
      <c r="C210" s="860" t="s">
        <v>91</v>
      </c>
      <c r="D210" s="860" t="s">
        <v>187</v>
      </c>
      <c r="E210" s="859" t="s">
        <v>3323</v>
      </c>
      <c r="F210" s="861">
        <v>42435</v>
      </c>
      <c r="G210" s="860" t="s">
        <v>464</v>
      </c>
      <c r="H210" s="909">
        <v>7</v>
      </c>
      <c r="I210" s="848" t="s">
        <v>465</v>
      </c>
      <c r="M210" s="862"/>
      <c r="P210" s="954"/>
      <c r="Q210" s="955"/>
      <c r="R210" s="954"/>
      <c r="S210" s="956"/>
      <c r="T210" s="957"/>
      <c r="U210" s="958"/>
      <c r="V210" s="954"/>
      <c r="W210" s="954"/>
      <c r="X210" s="954"/>
      <c r="Y210" s="954"/>
    </row>
    <row r="211" spans="1:25" s="848" customFormat="1" ht="11.25" customHeight="1" outlineLevel="2">
      <c r="A211" s="849">
        <v>3</v>
      </c>
      <c r="B211" s="908">
        <v>2016</v>
      </c>
      <c r="C211" s="860" t="s">
        <v>91</v>
      </c>
      <c r="D211" s="860" t="s">
        <v>187</v>
      </c>
      <c r="E211" s="859" t="s">
        <v>3323</v>
      </c>
      <c r="F211" s="861">
        <v>42435</v>
      </c>
      <c r="G211" s="860" t="s">
        <v>2815</v>
      </c>
      <c r="H211" s="909">
        <v>3</v>
      </c>
      <c r="I211" s="848" t="s">
        <v>311</v>
      </c>
      <c r="M211" s="862"/>
      <c r="P211" s="954"/>
      <c r="Q211" s="955"/>
      <c r="R211" s="954"/>
      <c r="S211" s="956"/>
      <c r="T211" s="957"/>
      <c r="U211" s="958"/>
      <c r="V211" s="954"/>
      <c r="W211" s="954"/>
      <c r="X211" s="954"/>
      <c r="Y211" s="954"/>
    </row>
    <row r="212" spans="1:25" s="848" customFormat="1" ht="11.25" customHeight="1" outlineLevel="2">
      <c r="A212" s="849">
        <v>6</v>
      </c>
      <c r="B212" s="849">
        <v>2016</v>
      </c>
      <c r="C212" s="858" t="s">
        <v>91</v>
      </c>
      <c r="D212" s="859" t="s">
        <v>187</v>
      </c>
      <c r="E212" s="860" t="s">
        <v>3357</v>
      </c>
      <c r="F212" s="861">
        <v>42533</v>
      </c>
      <c r="G212" s="860" t="s">
        <v>2816</v>
      </c>
      <c r="H212" s="849">
        <v>3</v>
      </c>
      <c r="I212" s="848" t="s">
        <v>2817</v>
      </c>
      <c r="M212" s="862"/>
      <c r="P212" s="954"/>
      <c r="Q212" s="955"/>
      <c r="R212" s="954"/>
      <c r="S212" s="956"/>
      <c r="T212" s="957"/>
      <c r="U212" s="958"/>
      <c r="V212" s="954"/>
      <c r="W212" s="954"/>
      <c r="X212" s="954"/>
      <c r="Y212" s="954"/>
    </row>
    <row r="213" spans="1:25" s="848" customFormat="1" ht="11.25" customHeight="1" outlineLevel="1">
      <c r="A213" s="849"/>
      <c r="B213" s="849"/>
      <c r="C213" s="858"/>
      <c r="D213" s="859" t="s">
        <v>470</v>
      </c>
      <c r="E213" s="860"/>
      <c r="F213" s="861"/>
      <c r="G213" s="860"/>
      <c r="H213" s="849">
        <f>SUBTOTAL(9,H194:H212)</f>
        <v>140</v>
      </c>
      <c r="M213" s="862"/>
      <c r="P213" s="954"/>
      <c r="Q213" s="955"/>
      <c r="R213" s="954"/>
      <c r="S213" s="956"/>
      <c r="T213" s="957"/>
      <c r="U213" s="958"/>
      <c r="V213" s="954"/>
      <c r="W213" s="954"/>
      <c r="X213" s="954"/>
      <c r="Y213" s="954"/>
    </row>
    <row r="214" spans="1:25" s="872" customFormat="1" ht="11.25" customHeight="1" outlineLevel="2">
      <c r="A214" s="878">
        <v>3</v>
      </c>
      <c r="B214" s="874">
        <v>2015</v>
      </c>
      <c r="C214" s="875" t="s">
        <v>129</v>
      </c>
      <c r="D214" s="879" t="s">
        <v>192</v>
      </c>
      <c r="E214" s="875" t="s">
        <v>68</v>
      </c>
      <c r="F214" s="876">
        <v>42084</v>
      </c>
      <c r="G214" s="875" t="s">
        <v>4189</v>
      </c>
      <c r="H214" s="877">
        <v>10</v>
      </c>
      <c r="I214" s="875" t="s">
        <v>626</v>
      </c>
      <c r="J214" s="869"/>
      <c r="K214" s="870" t="s">
        <v>4170</v>
      </c>
      <c r="L214" s="869"/>
      <c r="M214" s="871"/>
      <c r="N214" s="984"/>
      <c r="P214" s="949"/>
      <c r="Q214" s="950"/>
      <c r="R214" s="949"/>
      <c r="S214" s="951"/>
      <c r="T214" s="952"/>
      <c r="U214" s="953"/>
      <c r="V214" s="949"/>
      <c r="W214" s="949"/>
      <c r="X214" s="949"/>
      <c r="Y214" s="949"/>
    </row>
    <row r="215" spans="1:25" s="872" customFormat="1" ht="11.25" customHeight="1" outlineLevel="2">
      <c r="A215" s="886">
        <v>4</v>
      </c>
      <c r="B215" s="873">
        <v>2016</v>
      </c>
      <c r="C215" s="883" t="s">
        <v>129</v>
      </c>
      <c r="D215" s="882" t="s">
        <v>192</v>
      </c>
      <c r="E215" s="883" t="s">
        <v>3695</v>
      </c>
      <c r="F215" s="884">
        <v>42463</v>
      </c>
      <c r="G215" s="883" t="s">
        <v>4190</v>
      </c>
      <c r="H215" s="948">
        <v>10</v>
      </c>
      <c r="I215" s="883" t="s">
        <v>626</v>
      </c>
      <c r="M215" s="885"/>
      <c r="P215" s="949"/>
      <c r="Q215" s="950"/>
      <c r="R215" s="949"/>
      <c r="S215" s="951"/>
      <c r="T215" s="952"/>
      <c r="U215" s="953"/>
      <c r="V215" s="949"/>
      <c r="W215" s="949"/>
      <c r="X215" s="949"/>
      <c r="Y215" s="949"/>
    </row>
    <row r="216" spans="1:25" s="872" customFormat="1" ht="11.25" customHeight="1" outlineLevel="2">
      <c r="A216" s="886">
        <v>4</v>
      </c>
      <c r="B216" s="873">
        <v>2016</v>
      </c>
      <c r="C216" s="883" t="s">
        <v>129</v>
      </c>
      <c r="D216" s="882" t="s">
        <v>192</v>
      </c>
      <c r="E216" s="883" t="s">
        <v>3695</v>
      </c>
      <c r="F216" s="884">
        <v>42463</v>
      </c>
      <c r="G216" s="883" t="s">
        <v>4191</v>
      </c>
      <c r="H216" s="948">
        <v>5</v>
      </c>
      <c r="I216" s="883" t="s">
        <v>342</v>
      </c>
      <c r="K216" s="872" t="s">
        <v>2800</v>
      </c>
      <c r="M216" s="885"/>
      <c r="P216" s="949"/>
      <c r="Q216" s="950"/>
      <c r="R216" s="949"/>
      <c r="S216" s="951"/>
      <c r="T216" s="952"/>
      <c r="U216" s="953"/>
      <c r="V216" s="949"/>
      <c r="W216" s="949"/>
      <c r="X216" s="949"/>
      <c r="Y216" s="949"/>
    </row>
    <row r="217" spans="1:25" s="872" customFormat="1" ht="11.25" customHeight="1" outlineLevel="2">
      <c r="A217" s="886">
        <v>5</v>
      </c>
      <c r="B217" s="873">
        <v>2016</v>
      </c>
      <c r="C217" s="883" t="s">
        <v>129</v>
      </c>
      <c r="D217" s="882" t="s">
        <v>192</v>
      </c>
      <c r="E217" s="883" t="s">
        <v>86</v>
      </c>
      <c r="F217" s="884">
        <v>42504</v>
      </c>
      <c r="G217" s="883" t="s">
        <v>4191</v>
      </c>
      <c r="H217" s="948">
        <v>10</v>
      </c>
      <c r="I217" s="883" t="s">
        <v>342</v>
      </c>
      <c r="M217" s="885"/>
      <c r="P217" s="949"/>
      <c r="Q217" s="950"/>
      <c r="R217" s="949"/>
      <c r="S217" s="951"/>
      <c r="T217" s="952"/>
      <c r="U217" s="953"/>
      <c r="V217" s="949"/>
      <c r="W217" s="949"/>
      <c r="X217" s="949"/>
      <c r="Y217" s="949"/>
    </row>
    <row r="218" spans="1:25" s="872" customFormat="1" ht="11.25" customHeight="1" outlineLevel="2">
      <c r="A218" s="886">
        <v>5</v>
      </c>
      <c r="B218" s="873">
        <v>2016</v>
      </c>
      <c r="C218" s="883" t="s">
        <v>129</v>
      </c>
      <c r="D218" s="882" t="s">
        <v>192</v>
      </c>
      <c r="E218" s="883" t="s">
        <v>86</v>
      </c>
      <c r="F218" s="884">
        <v>42504</v>
      </c>
      <c r="G218" s="883" t="s">
        <v>4192</v>
      </c>
      <c r="H218" s="948">
        <v>5</v>
      </c>
      <c r="I218" s="883" t="s">
        <v>305</v>
      </c>
      <c r="M218" s="885"/>
      <c r="P218" s="949"/>
      <c r="Q218" s="950"/>
      <c r="R218" s="949"/>
      <c r="S218" s="951"/>
      <c r="T218" s="952"/>
      <c r="U218" s="953"/>
      <c r="V218" s="949"/>
      <c r="W218" s="949"/>
      <c r="X218" s="949"/>
      <c r="Y218" s="949"/>
    </row>
    <row r="219" spans="1:25" s="872" customFormat="1" ht="11.25" customHeight="1" outlineLevel="1">
      <c r="A219" s="886"/>
      <c r="B219" s="873"/>
      <c r="C219" s="883"/>
      <c r="D219" s="882" t="s">
        <v>476</v>
      </c>
      <c r="E219" s="883"/>
      <c r="F219" s="884"/>
      <c r="G219" s="883"/>
      <c r="H219" s="948">
        <f>SUBTOTAL(9,H214:H218)</f>
        <v>40</v>
      </c>
      <c r="I219" s="883"/>
      <c r="M219" s="885"/>
      <c r="P219" s="949"/>
      <c r="Q219" s="950"/>
      <c r="R219" s="949"/>
      <c r="S219" s="951"/>
      <c r="T219" s="952"/>
      <c r="U219" s="953"/>
      <c r="V219" s="949"/>
      <c r="W219" s="949"/>
      <c r="X219" s="949"/>
      <c r="Y219" s="949"/>
    </row>
    <row r="220" spans="1:25" s="848" customFormat="1" ht="11.25" customHeight="1" outlineLevel="2">
      <c r="A220" s="826">
        <v>6</v>
      </c>
      <c r="B220" s="827">
        <v>2014</v>
      </c>
      <c r="C220" s="828" t="s">
        <v>53</v>
      </c>
      <c r="D220" s="828" t="s">
        <v>1623</v>
      </c>
      <c r="E220" s="830" t="s">
        <v>3357</v>
      </c>
      <c r="F220" s="829">
        <v>41797</v>
      </c>
      <c r="G220" s="828" t="s">
        <v>3428</v>
      </c>
      <c r="H220" s="917">
        <v>3</v>
      </c>
      <c r="I220" s="918" t="s">
        <v>2538</v>
      </c>
      <c r="J220" s="832"/>
      <c r="K220" s="832"/>
      <c r="L220" s="832"/>
      <c r="M220" s="847"/>
      <c r="N220" s="857"/>
      <c r="P220" s="954"/>
      <c r="Q220" s="955"/>
      <c r="R220" s="954"/>
      <c r="S220" s="956"/>
      <c r="T220" s="957"/>
      <c r="U220" s="958"/>
      <c r="V220" s="954"/>
      <c r="W220" s="954"/>
      <c r="X220" s="954"/>
      <c r="Y220" s="954"/>
    </row>
    <row r="221" spans="1:25" s="848" customFormat="1" ht="11.25" customHeight="1" outlineLevel="2">
      <c r="A221" s="850">
        <v>5</v>
      </c>
      <c r="B221" s="855">
        <v>2015</v>
      </c>
      <c r="C221" s="851" t="s">
        <v>53</v>
      </c>
      <c r="D221" s="851" t="s">
        <v>1623</v>
      </c>
      <c r="E221" s="856" t="s">
        <v>86</v>
      </c>
      <c r="F221" s="852">
        <v>42140</v>
      </c>
      <c r="G221" s="851" t="s">
        <v>3428</v>
      </c>
      <c r="H221" s="853">
        <v>5</v>
      </c>
      <c r="I221" s="851" t="s">
        <v>309</v>
      </c>
      <c r="J221" s="832"/>
      <c r="K221" s="832"/>
      <c r="L221" s="832"/>
      <c r="M221" s="847"/>
      <c r="N221" s="842"/>
      <c r="P221" s="954"/>
      <c r="Q221" s="955"/>
      <c r="R221" s="954"/>
      <c r="S221" s="956"/>
      <c r="T221" s="957"/>
      <c r="U221" s="958"/>
      <c r="V221" s="954"/>
      <c r="W221" s="954"/>
      <c r="X221" s="954"/>
      <c r="Y221" s="954"/>
    </row>
    <row r="222" spans="1:25" s="848" customFormat="1" ht="11.25" customHeight="1" outlineLevel="1">
      <c r="A222" s="850"/>
      <c r="B222" s="855"/>
      <c r="C222" s="851"/>
      <c r="D222" s="851" t="s">
        <v>3429</v>
      </c>
      <c r="E222" s="856"/>
      <c r="F222" s="852"/>
      <c r="G222" s="851"/>
      <c r="H222" s="853">
        <f>SUBTOTAL(9,H220:H221)</f>
        <v>8</v>
      </c>
      <c r="I222" s="851"/>
      <c r="J222" s="832"/>
      <c r="K222" s="832"/>
      <c r="L222" s="832"/>
      <c r="M222" s="847"/>
      <c r="N222" s="842"/>
      <c r="P222" s="954"/>
      <c r="Q222" s="955"/>
      <c r="R222" s="954"/>
      <c r="S222" s="956"/>
      <c r="T222" s="957"/>
      <c r="U222" s="958"/>
      <c r="V222" s="954"/>
      <c r="W222" s="954"/>
      <c r="X222" s="954"/>
      <c r="Y222" s="954"/>
    </row>
    <row r="223" spans="1:25" s="848" customFormat="1" ht="11.25" customHeight="1" outlineLevel="2">
      <c r="A223" s="826">
        <v>2</v>
      </c>
      <c r="B223" s="826">
        <v>2014</v>
      </c>
      <c r="C223" s="830" t="s">
        <v>91</v>
      </c>
      <c r="D223" s="828" t="s">
        <v>120</v>
      </c>
      <c r="E223" s="828" t="s">
        <v>58</v>
      </c>
      <c r="F223" s="829">
        <v>41686</v>
      </c>
      <c r="G223" s="828" t="s">
        <v>4193</v>
      </c>
      <c r="H223" s="831">
        <v>10</v>
      </c>
      <c r="I223" s="828" t="s">
        <v>626</v>
      </c>
      <c r="J223" s="832"/>
      <c r="K223" s="832"/>
      <c r="L223" s="832"/>
      <c r="M223" s="847"/>
      <c r="N223" s="832"/>
      <c r="P223" s="954"/>
      <c r="Q223" s="955"/>
      <c r="R223" s="954"/>
      <c r="S223" s="956"/>
      <c r="T223" s="957"/>
      <c r="U223" s="958"/>
      <c r="V223" s="954"/>
      <c r="W223" s="954"/>
      <c r="X223" s="954"/>
      <c r="Y223" s="954"/>
    </row>
    <row r="224" spans="1:25" s="848" customFormat="1" ht="11.25" customHeight="1" outlineLevel="2">
      <c r="A224" s="826">
        <v>6</v>
      </c>
      <c r="B224" s="827">
        <v>2014</v>
      </c>
      <c r="C224" s="828" t="s">
        <v>91</v>
      </c>
      <c r="D224" s="828" t="s">
        <v>120</v>
      </c>
      <c r="E224" s="830" t="s">
        <v>3357</v>
      </c>
      <c r="F224" s="829">
        <v>41797</v>
      </c>
      <c r="G224" s="828" t="s">
        <v>4194</v>
      </c>
      <c r="H224" s="917">
        <v>3</v>
      </c>
      <c r="I224" s="918" t="s">
        <v>2284</v>
      </c>
      <c r="J224" s="832"/>
      <c r="K224" s="832"/>
      <c r="L224" s="832"/>
      <c r="M224" s="847"/>
      <c r="N224" s="842"/>
      <c r="P224" s="954"/>
      <c r="Q224" s="955"/>
      <c r="R224" s="954"/>
      <c r="S224" s="956"/>
      <c r="T224" s="957"/>
      <c r="U224" s="958"/>
      <c r="V224" s="954"/>
      <c r="W224" s="954"/>
      <c r="X224" s="954"/>
      <c r="Y224" s="954"/>
    </row>
    <row r="225" spans="1:25" s="848" customFormat="1" ht="11.25" customHeight="1" outlineLevel="2">
      <c r="A225" s="826">
        <v>6</v>
      </c>
      <c r="B225" s="827">
        <v>2014</v>
      </c>
      <c r="C225" s="828" t="s">
        <v>91</v>
      </c>
      <c r="D225" s="828" t="s">
        <v>120</v>
      </c>
      <c r="E225" s="830" t="s">
        <v>3357</v>
      </c>
      <c r="F225" s="829">
        <v>41797</v>
      </c>
      <c r="G225" s="828" t="s">
        <v>3433</v>
      </c>
      <c r="H225" s="917">
        <v>10</v>
      </c>
      <c r="I225" s="918" t="s">
        <v>2754</v>
      </c>
      <c r="J225" s="832"/>
      <c r="K225" s="832"/>
      <c r="L225" s="832"/>
      <c r="M225" s="847"/>
      <c r="N225" s="842"/>
      <c r="P225" s="954"/>
      <c r="Q225" s="955"/>
      <c r="R225" s="954"/>
      <c r="S225" s="956"/>
      <c r="T225" s="957"/>
      <c r="U225" s="958"/>
      <c r="V225" s="954"/>
      <c r="W225" s="954"/>
      <c r="X225" s="954"/>
      <c r="Y225" s="954"/>
    </row>
    <row r="226" spans="1:25" s="848" customFormat="1" ht="11.25" customHeight="1" outlineLevel="2">
      <c r="A226" s="826">
        <v>6</v>
      </c>
      <c r="B226" s="827">
        <v>2014</v>
      </c>
      <c r="C226" s="828" t="s">
        <v>91</v>
      </c>
      <c r="D226" s="828" t="s">
        <v>120</v>
      </c>
      <c r="E226" s="830" t="s">
        <v>3357</v>
      </c>
      <c r="F226" s="829">
        <v>41797</v>
      </c>
      <c r="G226" s="828" t="s">
        <v>2821</v>
      </c>
      <c r="H226" s="917">
        <v>10</v>
      </c>
      <c r="I226" s="918" t="s">
        <v>2285</v>
      </c>
      <c r="J226" s="832"/>
      <c r="K226" s="832"/>
      <c r="L226" s="832"/>
      <c r="M226" s="847"/>
      <c r="N226" s="842"/>
      <c r="P226" s="843"/>
      <c r="Q226" s="844"/>
      <c r="R226" s="843"/>
      <c r="S226" s="843"/>
      <c r="T226" s="845"/>
      <c r="U226" s="846"/>
      <c r="V226" s="843"/>
      <c r="W226" s="843"/>
      <c r="X226" s="843"/>
      <c r="Y226" s="843"/>
    </row>
    <row r="227" spans="1:25" s="839" customFormat="1" ht="11.25" customHeight="1" outlineLevel="2">
      <c r="A227" s="826">
        <v>6</v>
      </c>
      <c r="B227" s="827">
        <v>2014</v>
      </c>
      <c r="C227" s="828" t="s">
        <v>91</v>
      </c>
      <c r="D227" s="828" t="s">
        <v>120</v>
      </c>
      <c r="E227" s="830" t="s">
        <v>4184</v>
      </c>
      <c r="F227" s="829">
        <v>41804</v>
      </c>
      <c r="G227" s="828" t="s">
        <v>2821</v>
      </c>
      <c r="H227" s="917">
        <v>5</v>
      </c>
      <c r="I227" s="918" t="s">
        <v>4195</v>
      </c>
      <c r="J227" s="832"/>
      <c r="K227" s="832"/>
      <c r="L227" s="832"/>
      <c r="M227" s="847"/>
      <c r="N227" s="842"/>
      <c r="P227" s="843"/>
      <c r="Q227" s="844"/>
      <c r="R227" s="843"/>
      <c r="S227" s="843"/>
      <c r="T227" s="845"/>
      <c r="U227" s="846"/>
      <c r="V227" s="843"/>
      <c r="W227" s="843"/>
      <c r="X227" s="843"/>
      <c r="Y227" s="843"/>
    </row>
    <row r="228" spans="1:25" s="857" customFormat="1" ht="11.25" customHeight="1" outlineLevel="2">
      <c r="A228" s="826">
        <v>6</v>
      </c>
      <c r="B228" s="827">
        <v>2014</v>
      </c>
      <c r="C228" s="828" t="s">
        <v>91</v>
      </c>
      <c r="D228" s="828" t="s">
        <v>120</v>
      </c>
      <c r="E228" s="830" t="s">
        <v>4184</v>
      </c>
      <c r="F228" s="829">
        <v>41804</v>
      </c>
      <c r="G228" s="828" t="s">
        <v>3433</v>
      </c>
      <c r="H228" s="917">
        <v>10</v>
      </c>
      <c r="I228" s="918" t="s">
        <v>4196</v>
      </c>
      <c r="J228" s="832"/>
      <c r="K228" s="832"/>
      <c r="L228" s="832"/>
      <c r="M228" s="847"/>
      <c r="N228" s="848"/>
      <c r="P228" s="843"/>
      <c r="Q228" s="844"/>
      <c r="R228" s="843"/>
      <c r="S228" s="843"/>
      <c r="T228" s="845"/>
      <c r="U228" s="846"/>
      <c r="V228" s="843"/>
      <c r="W228" s="843"/>
      <c r="X228" s="843"/>
      <c r="Y228" s="843"/>
    </row>
    <row r="229" spans="1:25" s="857" customFormat="1" ht="11.25" customHeight="1" outlineLevel="2">
      <c r="A229" s="826">
        <v>10</v>
      </c>
      <c r="B229" s="826">
        <v>2014</v>
      </c>
      <c r="C229" s="828" t="s">
        <v>91</v>
      </c>
      <c r="D229" s="830" t="s">
        <v>120</v>
      </c>
      <c r="E229" s="828" t="s">
        <v>3362</v>
      </c>
      <c r="F229" s="919">
        <v>41924</v>
      </c>
      <c r="G229" s="828" t="s">
        <v>4197</v>
      </c>
      <c r="H229" s="831">
        <v>10</v>
      </c>
      <c r="I229" s="828" t="s">
        <v>2412</v>
      </c>
      <c r="J229" s="832"/>
      <c r="K229" s="832"/>
      <c r="L229" s="832"/>
      <c r="M229" s="847"/>
      <c r="N229" s="841"/>
      <c r="P229" s="843"/>
      <c r="Q229" s="844"/>
      <c r="R229" s="843"/>
      <c r="S229" s="843"/>
      <c r="T229" s="845"/>
      <c r="U229" s="846"/>
      <c r="V229" s="843"/>
      <c r="W229" s="843"/>
      <c r="X229" s="843"/>
      <c r="Y229" s="843"/>
    </row>
    <row r="230" spans="1:25" s="968" customFormat="1" ht="11.25" customHeight="1" outlineLevel="2">
      <c r="A230" s="826">
        <v>10</v>
      </c>
      <c r="B230" s="826">
        <v>2014</v>
      </c>
      <c r="C230" s="828" t="s">
        <v>91</v>
      </c>
      <c r="D230" s="830" t="s">
        <v>120</v>
      </c>
      <c r="E230" s="828" t="s">
        <v>819</v>
      </c>
      <c r="F230" s="919">
        <v>41938</v>
      </c>
      <c r="G230" s="828" t="s">
        <v>3430</v>
      </c>
      <c r="H230" s="831">
        <v>5</v>
      </c>
      <c r="I230" s="828" t="s">
        <v>244</v>
      </c>
      <c r="J230" s="832"/>
      <c r="K230" s="832"/>
      <c r="L230" s="832"/>
      <c r="M230" s="847"/>
      <c r="N230" s="842"/>
      <c r="P230" s="843"/>
      <c r="Q230" s="844"/>
      <c r="R230" s="843"/>
      <c r="S230" s="843"/>
      <c r="T230" s="845"/>
      <c r="U230" s="846"/>
      <c r="V230" s="843"/>
      <c r="W230" s="843"/>
      <c r="X230" s="843"/>
      <c r="Y230" s="843"/>
    </row>
    <row r="231" spans="1:25" s="839" customFormat="1" ht="11.25" customHeight="1" outlineLevel="2">
      <c r="A231" s="850">
        <v>2</v>
      </c>
      <c r="B231" s="850">
        <v>2015</v>
      </c>
      <c r="C231" s="851" t="s">
        <v>91</v>
      </c>
      <c r="D231" s="856" t="s">
        <v>120</v>
      </c>
      <c r="E231" s="851" t="s">
        <v>657</v>
      </c>
      <c r="F231" s="852">
        <v>42050</v>
      </c>
      <c r="G231" s="851" t="s">
        <v>3430</v>
      </c>
      <c r="H231" s="853">
        <v>10</v>
      </c>
      <c r="I231" s="851" t="s">
        <v>626</v>
      </c>
      <c r="J231" s="832"/>
      <c r="K231" s="832"/>
      <c r="L231" s="832"/>
      <c r="M231" s="847"/>
      <c r="N231" s="842"/>
      <c r="P231" s="843"/>
      <c r="Q231" s="844"/>
      <c r="R231" s="843"/>
      <c r="S231" s="843"/>
      <c r="T231" s="845"/>
      <c r="U231" s="846"/>
      <c r="V231" s="843"/>
      <c r="W231" s="843"/>
      <c r="X231" s="843"/>
      <c r="Y231" s="843"/>
    </row>
    <row r="232" spans="1:25" s="857" customFormat="1" ht="11.25" customHeight="1" outlineLevel="2">
      <c r="A232" s="850">
        <v>2</v>
      </c>
      <c r="B232" s="850">
        <v>2015</v>
      </c>
      <c r="C232" s="851" t="s">
        <v>91</v>
      </c>
      <c r="D232" s="856" t="s">
        <v>120</v>
      </c>
      <c r="E232" s="851" t="s">
        <v>657</v>
      </c>
      <c r="F232" s="852">
        <v>42050</v>
      </c>
      <c r="G232" s="851" t="s">
        <v>3431</v>
      </c>
      <c r="H232" s="853">
        <v>10</v>
      </c>
      <c r="I232" s="851" t="s">
        <v>342</v>
      </c>
      <c r="J232" s="832"/>
      <c r="K232" s="832"/>
      <c r="L232" s="832"/>
      <c r="M232" s="847"/>
      <c r="N232" s="848"/>
      <c r="P232" s="843"/>
      <c r="Q232" s="844"/>
      <c r="R232" s="843"/>
      <c r="S232" s="843"/>
      <c r="T232" s="845"/>
      <c r="U232" s="846"/>
      <c r="V232" s="843"/>
      <c r="W232" s="843"/>
      <c r="X232" s="843"/>
      <c r="Y232" s="843"/>
    </row>
    <row r="233" spans="1:25" s="968" customFormat="1" ht="11.25" customHeight="1" outlineLevel="2">
      <c r="A233" s="855">
        <v>3</v>
      </c>
      <c r="B233" s="850">
        <v>2015</v>
      </c>
      <c r="C233" s="851" t="s">
        <v>91</v>
      </c>
      <c r="D233" s="856" t="s">
        <v>120</v>
      </c>
      <c r="E233" s="851" t="s">
        <v>3323</v>
      </c>
      <c r="F233" s="852">
        <v>42064</v>
      </c>
      <c r="G233" s="851" t="s">
        <v>3432</v>
      </c>
      <c r="H233" s="853">
        <v>10</v>
      </c>
      <c r="I233" s="851" t="s">
        <v>1686</v>
      </c>
      <c r="J233" s="832"/>
      <c r="K233" s="832"/>
      <c r="L233" s="832"/>
      <c r="M233" s="847"/>
      <c r="N233" s="983"/>
      <c r="P233" s="843"/>
      <c r="Q233" s="844"/>
      <c r="R233" s="843"/>
      <c r="S233" s="843"/>
      <c r="T233" s="845"/>
      <c r="U233" s="846"/>
      <c r="V233" s="843"/>
      <c r="W233" s="843"/>
      <c r="X233" s="843"/>
      <c r="Y233" s="843"/>
    </row>
    <row r="234" spans="1:25" s="857" customFormat="1" ht="11.25" customHeight="1" outlineLevel="2">
      <c r="A234" s="855">
        <v>3</v>
      </c>
      <c r="B234" s="850">
        <v>2015</v>
      </c>
      <c r="C234" s="851" t="s">
        <v>91</v>
      </c>
      <c r="D234" s="856" t="s">
        <v>120</v>
      </c>
      <c r="E234" s="851" t="s">
        <v>3323</v>
      </c>
      <c r="F234" s="852">
        <v>42064</v>
      </c>
      <c r="G234" s="851" t="s">
        <v>3433</v>
      </c>
      <c r="H234" s="853">
        <v>3</v>
      </c>
      <c r="I234" s="851" t="s">
        <v>1494</v>
      </c>
      <c r="J234" s="832"/>
      <c r="K234" s="832"/>
      <c r="L234" s="832"/>
      <c r="M234" s="847"/>
      <c r="N234" s="841"/>
      <c r="P234" s="843"/>
      <c r="Q234" s="844"/>
      <c r="R234" s="843"/>
      <c r="S234" s="843"/>
      <c r="T234" s="845"/>
      <c r="U234" s="846"/>
      <c r="V234" s="843"/>
      <c r="W234" s="843"/>
      <c r="X234" s="843"/>
      <c r="Y234" s="843"/>
    </row>
    <row r="235" spans="1:25" s="842" customFormat="1" ht="11.25" customHeight="1" outlineLevel="2">
      <c r="A235" s="855">
        <v>3</v>
      </c>
      <c r="B235" s="850">
        <v>2015</v>
      </c>
      <c r="C235" s="851" t="s">
        <v>91</v>
      </c>
      <c r="D235" s="856" t="s">
        <v>120</v>
      </c>
      <c r="E235" s="851" t="s">
        <v>3323</v>
      </c>
      <c r="F235" s="852">
        <v>42064</v>
      </c>
      <c r="G235" s="851" t="s">
        <v>3434</v>
      </c>
      <c r="H235" s="853">
        <v>3</v>
      </c>
      <c r="I235" s="851" t="s">
        <v>2586</v>
      </c>
      <c r="J235" s="832"/>
      <c r="K235" s="832"/>
      <c r="L235" s="832"/>
      <c r="M235" s="847"/>
      <c r="N235" s="841"/>
      <c r="P235" s="843"/>
      <c r="Q235" s="844"/>
      <c r="R235" s="843"/>
      <c r="S235" s="843"/>
      <c r="T235" s="845"/>
      <c r="U235" s="846"/>
      <c r="V235" s="843"/>
      <c r="W235" s="843"/>
      <c r="X235" s="843"/>
      <c r="Y235" s="843"/>
    </row>
    <row r="236" spans="1:25" s="842" customFormat="1" ht="11.25" customHeight="1" outlineLevel="2">
      <c r="A236" s="855">
        <v>3</v>
      </c>
      <c r="B236" s="850">
        <v>2015</v>
      </c>
      <c r="C236" s="851" t="s">
        <v>91</v>
      </c>
      <c r="D236" s="856" t="s">
        <v>120</v>
      </c>
      <c r="E236" s="851" t="s">
        <v>3323</v>
      </c>
      <c r="F236" s="852">
        <v>42064</v>
      </c>
      <c r="G236" s="851" t="s">
        <v>3435</v>
      </c>
      <c r="H236" s="853">
        <v>10</v>
      </c>
      <c r="I236" s="851" t="s">
        <v>1690</v>
      </c>
      <c r="J236" s="832"/>
      <c r="K236" s="832"/>
      <c r="L236" s="832"/>
      <c r="M236" s="847"/>
      <c r="N236" s="983"/>
      <c r="P236" s="843"/>
      <c r="Q236" s="844"/>
      <c r="R236" s="843"/>
      <c r="S236" s="843"/>
      <c r="T236" s="845"/>
      <c r="U236" s="846"/>
      <c r="V236" s="843"/>
      <c r="W236" s="843"/>
      <c r="X236" s="843"/>
      <c r="Y236" s="843"/>
    </row>
    <row r="237" spans="1:25" s="842" customFormat="1" ht="11.25" customHeight="1" outlineLevel="2">
      <c r="A237" s="855">
        <v>5</v>
      </c>
      <c r="B237" s="850">
        <v>2015</v>
      </c>
      <c r="C237" s="851" t="s">
        <v>91</v>
      </c>
      <c r="D237" s="856" t="s">
        <v>120</v>
      </c>
      <c r="E237" s="851" t="s">
        <v>55</v>
      </c>
      <c r="F237" s="852">
        <v>42154</v>
      </c>
      <c r="G237" s="851" t="s">
        <v>3435</v>
      </c>
      <c r="H237" s="853">
        <v>5</v>
      </c>
      <c r="I237" s="851" t="s">
        <v>342</v>
      </c>
      <c r="J237" s="832"/>
      <c r="K237" s="832" t="s">
        <v>2800</v>
      </c>
      <c r="L237" s="832"/>
      <c r="M237" s="847"/>
      <c r="N237" s="848"/>
      <c r="P237" s="843"/>
      <c r="Q237" s="844"/>
      <c r="R237" s="843"/>
      <c r="S237" s="843"/>
      <c r="T237" s="845"/>
      <c r="U237" s="846"/>
      <c r="V237" s="843"/>
      <c r="W237" s="843"/>
      <c r="X237" s="843"/>
      <c r="Y237" s="843"/>
    </row>
    <row r="238" spans="1:25" s="857" customFormat="1" ht="11.25" customHeight="1" outlineLevel="2">
      <c r="A238" s="850">
        <v>6</v>
      </c>
      <c r="B238" s="850">
        <v>2015</v>
      </c>
      <c r="C238" s="851" t="s">
        <v>91</v>
      </c>
      <c r="D238" s="851" t="s">
        <v>120</v>
      </c>
      <c r="E238" s="851" t="s">
        <v>3357</v>
      </c>
      <c r="F238" s="852">
        <v>42169</v>
      </c>
      <c r="G238" s="851" t="s">
        <v>3436</v>
      </c>
      <c r="H238" s="853">
        <v>3</v>
      </c>
      <c r="I238" s="851" t="s">
        <v>2041</v>
      </c>
      <c r="J238" s="832"/>
      <c r="K238" s="832"/>
      <c r="L238" s="832"/>
      <c r="M238" s="847"/>
      <c r="N238" s="842"/>
      <c r="P238" s="843"/>
      <c r="Q238" s="844"/>
      <c r="R238" s="843"/>
      <c r="S238" s="843"/>
      <c r="T238" s="845"/>
      <c r="U238" s="846"/>
      <c r="V238" s="843"/>
      <c r="W238" s="843"/>
      <c r="X238" s="843"/>
      <c r="Y238" s="843"/>
    </row>
    <row r="239" spans="1:25" s="857" customFormat="1" ht="11.25" customHeight="1" outlineLevel="2">
      <c r="A239" s="850">
        <v>6</v>
      </c>
      <c r="B239" s="850">
        <v>2015</v>
      </c>
      <c r="C239" s="851" t="s">
        <v>91</v>
      </c>
      <c r="D239" s="851" t="s">
        <v>120</v>
      </c>
      <c r="E239" s="851" t="s">
        <v>3357</v>
      </c>
      <c r="F239" s="852">
        <v>42169</v>
      </c>
      <c r="G239" s="851" t="s">
        <v>3437</v>
      </c>
      <c r="H239" s="853">
        <v>10</v>
      </c>
      <c r="I239" s="851" t="s">
        <v>2713</v>
      </c>
      <c r="J239" s="832"/>
      <c r="K239" s="832"/>
      <c r="L239" s="832"/>
      <c r="M239" s="847"/>
      <c r="N239" s="848"/>
      <c r="P239" s="843"/>
      <c r="Q239" s="844"/>
      <c r="R239" s="843"/>
      <c r="S239" s="843"/>
      <c r="T239" s="845"/>
      <c r="U239" s="846"/>
      <c r="V239" s="843"/>
      <c r="W239" s="843"/>
      <c r="X239" s="843"/>
      <c r="Y239" s="843"/>
    </row>
    <row r="240" spans="1:25" s="842" customFormat="1" ht="11.25" customHeight="1" outlineLevel="2">
      <c r="A240" s="850">
        <v>6</v>
      </c>
      <c r="B240" s="850">
        <v>2015</v>
      </c>
      <c r="C240" s="851" t="s">
        <v>91</v>
      </c>
      <c r="D240" s="851" t="s">
        <v>120</v>
      </c>
      <c r="E240" s="851" t="s">
        <v>3357</v>
      </c>
      <c r="F240" s="852">
        <v>42169</v>
      </c>
      <c r="G240" s="851" t="s">
        <v>2819</v>
      </c>
      <c r="H240" s="853">
        <v>7</v>
      </c>
      <c r="I240" s="851" t="s">
        <v>2701</v>
      </c>
      <c r="J240" s="832"/>
      <c r="K240" s="832"/>
      <c r="L240" s="832"/>
      <c r="M240" s="847"/>
      <c r="N240" s="848"/>
      <c r="P240" s="843"/>
      <c r="Q240" s="844"/>
      <c r="R240" s="843"/>
      <c r="S240" s="843"/>
      <c r="T240" s="845"/>
      <c r="U240" s="846"/>
      <c r="V240" s="843"/>
      <c r="W240" s="843"/>
      <c r="X240" s="843"/>
      <c r="Y240" s="843"/>
    </row>
    <row r="241" spans="1:25" s="857" customFormat="1" ht="11.25" customHeight="1" outlineLevel="2">
      <c r="A241" s="850">
        <v>6</v>
      </c>
      <c r="B241" s="850">
        <v>2015</v>
      </c>
      <c r="C241" s="851" t="s">
        <v>91</v>
      </c>
      <c r="D241" s="851" t="s">
        <v>120</v>
      </c>
      <c r="E241" s="851" t="s">
        <v>3357</v>
      </c>
      <c r="F241" s="852">
        <v>42169</v>
      </c>
      <c r="G241" s="851" t="s">
        <v>2820</v>
      </c>
      <c r="H241" s="853">
        <v>7</v>
      </c>
      <c r="I241" s="851" t="s">
        <v>2542</v>
      </c>
      <c r="J241" s="832"/>
      <c r="K241" s="832"/>
      <c r="L241" s="832"/>
      <c r="M241" s="847"/>
      <c r="N241" s="848"/>
      <c r="P241" s="843"/>
      <c r="Q241" s="844"/>
      <c r="R241" s="843"/>
      <c r="S241" s="843"/>
      <c r="T241" s="845"/>
      <c r="U241" s="846"/>
      <c r="V241" s="843"/>
      <c r="W241" s="843"/>
      <c r="X241" s="843"/>
      <c r="Y241" s="843"/>
    </row>
    <row r="242" spans="1:25" s="985" customFormat="1" ht="11.25" customHeight="1" outlineLevel="2">
      <c r="A242" s="850">
        <v>6</v>
      </c>
      <c r="B242" s="850">
        <v>2015</v>
      </c>
      <c r="C242" s="851" t="s">
        <v>91</v>
      </c>
      <c r="D242" s="851" t="s">
        <v>120</v>
      </c>
      <c r="E242" s="851" t="s">
        <v>3357</v>
      </c>
      <c r="F242" s="852">
        <v>42169</v>
      </c>
      <c r="G242" s="851" t="s">
        <v>3438</v>
      </c>
      <c r="H242" s="853">
        <v>10</v>
      </c>
      <c r="I242" s="851" t="s">
        <v>3439</v>
      </c>
      <c r="J242" s="832"/>
      <c r="K242" s="832"/>
      <c r="L242" s="832"/>
      <c r="M242" s="847"/>
      <c r="N242" s="983"/>
      <c r="P242" s="986"/>
      <c r="Q242" s="987"/>
      <c r="R242" s="986"/>
      <c r="S242" s="986"/>
      <c r="T242" s="988"/>
      <c r="U242" s="989"/>
      <c r="V242" s="986"/>
      <c r="W242" s="986"/>
      <c r="X242" s="986"/>
      <c r="Y242" s="986"/>
    </row>
    <row r="243" spans="1:25" s="857" customFormat="1" ht="11.25" customHeight="1" outlineLevel="2">
      <c r="A243" s="850">
        <v>6</v>
      </c>
      <c r="B243" s="850">
        <v>2015</v>
      </c>
      <c r="C243" s="851" t="s">
        <v>91</v>
      </c>
      <c r="D243" s="851" t="s">
        <v>120</v>
      </c>
      <c r="E243" s="851" t="s">
        <v>3357</v>
      </c>
      <c r="F243" s="852">
        <v>42169</v>
      </c>
      <c r="G243" s="851" t="s">
        <v>3430</v>
      </c>
      <c r="H243" s="853">
        <v>7</v>
      </c>
      <c r="I243" s="851" t="s">
        <v>2287</v>
      </c>
      <c r="J243" s="832"/>
      <c r="K243" s="832"/>
      <c r="L243" s="832"/>
      <c r="M243" s="847"/>
      <c r="N243" s="983"/>
      <c r="P243" s="843"/>
      <c r="Q243" s="844"/>
      <c r="R243" s="843"/>
      <c r="S243" s="843"/>
      <c r="T243" s="845"/>
      <c r="U243" s="846"/>
      <c r="V243" s="843"/>
      <c r="W243" s="843"/>
      <c r="X243" s="843"/>
      <c r="Y243" s="843"/>
    </row>
    <row r="244" spans="1:25" s="842" customFormat="1" ht="11.25" customHeight="1" outlineLevel="2">
      <c r="A244" s="850">
        <v>6</v>
      </c>
      <c r="B244" s="850">
        <v>2015</v>
      </c>
      <c r="C244" s="851" t="s">
        <v>91</v>
      </c>
      <c r="D244" s="851" t="s">
        <v>120</v>
      </c>
      <c r="E244" s="851" t="s">
        <v>3359</v>
      </c>
      <c r="F244" s="852">
        <v>42176</v>
      </c>
      <c r="G244" s="851" t="s">
        <v>2820</v>
      </c>
      <c r="H244" s="853">
        <v>5</v>
      </c>
      <c r="I244" s="854" t="s">
        <v>3440</v>
      </c>
      <c r="J244" s="832"/>
      <c r="K244" s="832"/>
      <c r="L244" s="832"/>
      <c r="M244" s="847"/>
      <c r="N244" s="848"/>
      <c r="P244" s="843"/>
      <c r="Q244" s="844"/>
      <c r="R244" s="843"/>
      <c r="S244" s="843"/>
      <c r="T244" s="845"/>
      <c r="U244" s="846"/>
      <c r="V244" s="843"/>
      <c r="W244" s="843"/>
      <c r="X244" s="843"/>
      <c r="Y244" s="843"/>
    </row>
    <row r="245" spans="1:25" s="857" customFormat="1" ht="11.25" customHeight="1" outlineLevel="2">
      <c r="A245" s="850">
        <v>6</v>
      </c>
      <c r="B245" s="850">
        <v>2015</v>
      </c>
      <c r="C245" s="851" t="s">
        <v>91</v>
      </c>
      <c r="D245" s="851" t="s">
        <v>120</v>
      </c>
      <c r="E245" s="851" t="s">
        <v>3359</v>
      </c>
      <c r="F245" s="852">
        <v>42176</v>
      </c>
      <c r="G245" s="851" t="s">
        <v>3430</v>
      </c>
      <c r="H245" s="853">
        <v>15</v>
      </c>
      <c r="I245" s="854" t="s">
        <v>3441</v>
      </c>
      <c r="J245" s="832"/>
      <c r="K245" s="832"/>
      <c r="L245" s="832"/>
      <c r="M245" s="847"/>
      <c r="N245" s="848"/>
      <c r="P245" s="843"/>
      <c r="Q245" s="844"/>
      <c r="R245" s="843"/>
      <c r="S245" s="843"/>
      <c r="T245" s="845"/>
      <c r="U245" s="846"/>
      <c r="V245" s="843"/>
      <c r="W245" s="843"/>
      <c r="X245" s="843"/>
      <c r="Y245" s="843"/>
    </row>
    <row r="246" spans="1:25" s="857" customFormat="1" ht="11.25" customHeight="1" outlineLevel="2">
      <c r="A246" s="850">
        <v>9</v>
      </c>
      <c r="B246" s="850">
        <v>2015</v>
      </c>
      <c r="C246" s="851" t="s">
        <v>91</v>
      </c>
      <c r="D246" s="851" t="s">
        <v>120</v>
      </c>
      <c r="E246" s="851" t="s">
        <v>3442</v>
      </c>
      <c r="F246" s="852">
        <v>42260</v>
      </c>
      <c r="G246" s="851" t="s">
        <v>3443</v>
      </c>
      <c r="H246" s="853">
        <v>5</v>
      </c>
      <c r="I246" s="851" t="s">
        <v>273</v>
      </c>
      <c r="J246" s="832"/>
      <c r="K246" s="832"/>
      <c r="L246" s="832"/>
      <c r="M246" s="847"/>
      <c r="N246" s="848"/>
      <c r="P246" s="843"/>
      <c r="Q246" s="844"/>
      <c r="R246" s="843"/>
      <c r="S246" s="843"/>
      <c r="T246" s="845"/>
      <c r="U246" s="846"/>
      <c r="V246" s="843"/>
      <c r="W246" s="843"/>
      <c r="X246" s="843"/>
      <c r="Y246" s="843"/>
    </row>
    <row r="247" spans="1:25" s="857" customFormat="1" ht="11.25" customHeight="1" outlineLevel="2">
      <c r="A247" s="850">
        <v>10</v>
      </c>
      <c r="B247" s="855">
        <v>2015</v>
      </c>
      <c r="C247" s="851" t="s">
        <v>91</v>
      </c>
      <c r="D247" s="851" t="s">
        <v>120</v>
      </c>
      <c r="E247" s="856" t="s">
        <v>3362</v>
      </c>
      <c r="F247" s="852">
        <v>42288</v>
      </c>
      <c r="G247" s="851" t="s">
        <v>3444</v>
      </c>
      <c r="H247" s="853">
        <v>10</v>
      </c>
      <c r="I247" s="857" t="s">
        <v>3179</v>
      </c>
      <c r="J247" s="832"/>
      <c r="K247" s="832"/>
      <c r="L247" s="832"/>
      <c r="M247" s="847"/>
      <c r="N247" s="848"/>
      <c r="P247" s="843"/>
      <c r="Q247" s="844"/>
      <c r="R247" s="843"/>
      <c r="S247" s="843"/>
      <c r="T247" s="845"/>
      <c r="U247" s="846"/>
      <c r="V247" s="843"/>
      <c r="W247" s="843"/>
      <c r="X247" s="843"/>
      <c r="Y247" s="843"/>
    </row>
    <row r="248" spans="1:25" s="857" customFormat="1" ht="11.25" customHeight="1" outlineLevel="2">
      <c r="A248" s="850">
        <v>10</v>
      </c>
      <c r="B248" s="855">
        <v>2015</v>
      </c>
      <c r="C248" s="851" t="s">
        <v>91</v>
      </c>
      <c r="D248" s="851" t="s">
        <v>120</v>
      </c>
      <c r="E248" s="856" t="s">
        <v>3362</v>
      </c>
      <c r="F248" s="852">
        <v>42288</v>
      </c>
      <c r="G248" s="851" t="s">
        <v>3445</v>
      </c>
      <c r="H248" s="853">
        <v>7</v>
      </c>
      <c r="I248" s="857" t="s">
        <v>3402</v>
      </c>
      <c r="J248" s="832"/>
      <c r="K248" s="832"/>
      <c r="L248" s="832"/>
      <c r="M248" s="847"/>
      <c r="N248" s="841"/>
      <c r="P248" s="843"/>
      <c r="Q248" s="844"/>
      <c r="R248" s="843"/>
      <c r="S248" s="843"/>
      <c r="T248" s="845"/>
      <c r="U248" s="846"/>
      <c r="V248" s="843"/>
      <c r="W248" s="843"/>
      <c r="X248" s="843"/>
      <c r="Y248" s="843"/>
    </row>
    <row r="249" spans="1:25" s="968" customFormat="1" ht="11.25" customHeight="1" outlineLevel="2">
      <c r="A249" s="850">
        <v>11</v>
      </c>
      <c r="B249" s="855">
        <v>2015</v>
      </c>
      <c r="C249" s="851" t="s">
        <v>91</v>
      </c>
      <c r="D249" s="851" t="s">
        <v>120</v>
      </c>
      <c r="E249" s="856" t="s">
        <v>500</v>
      </c>
      <c r="F249" s="852">
        <v>42322</v>
      </c>
      <c r="G249" s="851" t="s">
        <v>3446</v>
      </c>
      <c r="H249" s="853">
        <v>10</v>
      </c>
      <c r="I249" s="857" t="s">
        <v>236</v>
      </c>
      <c r="J249" s="832"/>
      <c r="K249" s="832"/>
      <c r="L249" s="832"/>
      <c r="M249" s="847"/>
      <c r="N249" s="842"/>
      <c r="P249" s="843"/>
      <c r="Q249" s="844"/>
      <c r="R249" s="843"/>
      <c r="S249" s="843"/>
      <c r="T249" s="845"/>
      <c r="U249" s="846"/>
      <c r="V249" s="843"/>
      <c r="W249" s="843"/>
      <c r="X249" s="843"/>
      <c r="Y249" s="843"/>
    </row>
    <row r="250" spans="1:25" s="848" customFormat="1" ht="11.25" customHeight="1" outlineLevel="2">
      <c r="A250" s="849">
        <v>3</v>
      </c>
      <c r="B250" s="849">
        <v>2016</v>
      </c>
      <c r="C250" s="848" t="s">
        <v>91</v>
      </c>
      <c r="D250" s="860" t="s">
        <v>120</v>
      </c>
      <c r="E250" s="860" t="s">
        <v>3323</v>
      </c>
      <c r="F250" s="861">
        <v>42435</v>
      </c>
      <c r="G250" s="860" t="s">
        <v>2819</v>
      </c>
      <c r="H250" s="909">
        <v>3</v>
      </c>
      <c r="I250" s="848" t="s">
        <v>1653</v>
      </c>
      <c r="M250" s="862"/>
      <c r="P250" s="954"/>
      <c r="Q250" s="955"/>
      <c r="R250" s="954"/>
      <c r="S250" s="954"/>
      <c r="T250" s="957"/>
      <c r="U250" s="958"/>
      <c r="V250" s="954"/>
      <c r="W250" s="954"/>
      <c r="X250" s="954"/>
      <c r="Y250" s="954"/>
    </row>
    <row r="251" spans="1:25" s="848" customFormat="1" ht="11.25" customHeight="1" outlineLevel="2">
      <c r="A251" s="849">
        <v>3</v>
      </c>
      <c r="B251" s="849">
        <v>2016</v>
      </c>
      <c r="C251" s="848" t="s">
        <v>91</v>
      </c>
      <c r="D251" s="860" t="s">
        <v>120</v>
      </c>
      <c r="E251" s="860" t="s">
        <v>3323</v>
      </c>
      <c r="F251" s="861">
        <v>42435</v>
      </c>
      <c r="G251" s="860" t="s">
        <v>2820</v>
      </c>
      <c r="H251" s="909">
        <v>10</v>
      </c>
      <c r="I251" s="848" t="s">
        <v>723</v>
      </c>
      <c r="M251" s="862"/>
      <c r="P251" s="954"/>
      <c r="Q251" s="955"/>
      <c r="R251" s="954"/>
      <c r="S251" s="954"/>
      <c r="T251" s="957"/>
      <c r="U251" s="958"/>
      <c r="V251" s="954"/>
      <c r="W251" s="954"/>
      <c r="X251" s="954"/>
      <c r="Y251" s="954"/>
    </row>
    <row r="252" spans="1:25" s="848" customFormat="1" ht="11.25" customHeight="1" outlineLevel="2">
      <c r="A252" s="849">
        <v>3</v>
      </c>
      <c r="B252" s="849">
        <v>2016</v>
      </c>
      <c r="C252" s="848" t="s">
        <v>91</v>
      </c>
      <c r="D252" s="860" t="s">
        <v>120</v>
      </c>
      <c r="E252" s="860" t="s">
        <v>3323</v>
      </c>
      <c r="F252" s="861">
        <v>42435</v>
      </c>
      <c r="G252" s="860" t="s">
        <v>2821</v>
      </c>
      <c r="H252" s="909">
        <v>7</v>
      </c>
      <c r="I252" s="848" t="s">
        <v>1430</v>
      </c>
      <c r="M252" s="862"/>
      <c r="P252" s="954"/>
      <c r="Q252" s="955"/>
      <c r="R252" s="954"/>
      <c r="S252" s="954"/>
      <c r="T252" s="957"/>
      <c r="U252" s="958"/>
      <c r="V252" s="954"/>
      <c r="W252" s="954"/>
      <c r="X252" s="954"/>
      <c r="Y252" s="954"/>
    </row>
    <row r="253" spans="1:25" s="848" customFormat="1" ht="11.25" customHeight="1" outlineLevel="2">
      <c r="A253" s="849">
        <v>3</v>
      </c>
      <c r="B253" s="849">
        <v>2016</v>
      </c>
      <c r="C253" s="848" t="s">
        <v>91</v>
      </c>
      <c r="D253" s="860" t="s">
        <v>120</v>
      </c>
      <c r="E253" s="860" t="s">
        <v>3323</v>
      </c>
      <c r="F253" s="861">
        <v>42435</v>
      </c>
      <c r="G253" s="860" t="s">
        <v>2822</v>
      </c>
      <c r="H253" s="909">
        <v>3</v>
      </c>
      <c r="I253" s="848" t="s">
        <v>2823</v>
      </c>
      <c r="M253" s="862"/>
      <c r="P253" s="954"/>
      <c r="Q253" s="955"/>
      <c r="R253" s="954"/>
      <c r="S253" s="954"/>
      <c r="T253" s="957"/>
      <c r="U253" s="958"/>
      <c r="V253" s="954"/>
      <c r="W253" s="954"/>
      <c r="X253" s="954"/>
      <c r="Y253" s="954"/>
    </row>
    <row r="254" spans="1:25" s="848" customFormat="1" ht="11.25" customHeight="1" outlineLevel="2">
      <c r="A254" s="849">
        <v>11</v>
      </c>
      <c r="B254" s="849">
        <v>2016</v>
      </c>
      <c r="C254" s="848" t="s">
        <v>91</v>
      </c>
      <c r="D254" s="860" t="s">
        <v>120</v>
      </c>
      <c r="E254" s="860" t="s">
        <v>1309</v>
      </c>
      <c r="F254" s="861">
        <v>42700</v>
      </c>
      <c r="G254" s="860" t="s">
        <v>2824</v>
      </c>
      <c r="H254" s="909">
        <v>10</v>
      </c>
      <c r="I254" s="848" t="s">
        <v>236</v>
      </c>
      <c r="M254" s="862"/>
      <c r="P254" s="954"/>
      <c r="Q254" s="955"/>
      <c r="R254" s="954"/>
      <c r="S254" s="954"/>
      <c r="T254" s="957"/>
      <c r="U254" s="958"/>
      <c r="V254" s="954"/>
      <c r="W254" s="954"/>
      <c r="X254" s="954"/>
      <c r="Y254" s="954"/>
    </row>
    <row r="255" spans="1:25" s="848" customFormat="1" ht="11.25" customHeight="1" outlineLevel="1">
      <c r="A255" s="849"/>
      <c r="B255" s="849"/>
      <c r="D255" s="860" t="s">
        <v>515</v>
      </c>
      <c r="E255" s="860"/>
      <c r="F255" s="861"/>
      <c r="G255" s="860"/>
      <c r="H255" s="909">
        <f>SUBTOTAL(9,H223:H254)</f>
        <v>243</v>
      </c>
      <c r="M255" s="862"/>
      <c r="P255" s="954"/>
      <c r="Q255" s="955"/>
      <c r="R255" s="954"/>
      <c r="S255" s="954"/>
      <c r="T255" s="957"/>
      <c r="U255" s="958"/>
      <c r="V255" s="954"/>
      <c r="W255" s="954"/>
      <c r="X255" s="954"/>
      <c r="Y255" s="954"/>
    </row>
    <row r="256" spans="1:25" s="848" customFormat="1" ht="11.25" customHeight="1" outlineLevel="2">
      <c r="A256" s="849">
        <v>3</v>
      </c>
      <c r="B256" s="849">
        <v>2016</v>
      </c>
      <c r="C256" s="848" t="s">
        <v>91</v>
      </c>
      <c r="D256" s="860" t="s">
        <v>179</v>
      </c>
      <c r="E256" s="860" t="s">
        <v>3323</v>
      </c>
      <c r="F256" s="861">
        <v>42435</v>
      </c>
      <c r="G256" s="860" t="s">
        <v>2825</v>
      </c>
      <c r="H256" s="909">
        <v>10</v>
      </c>
      <c r="I256" s="848" t="s">
        <v>2826</v>
      </c>
      <c r="M256" s="862"/>
      <c r="P256" s="954"/>
      <c r="Q256" s="955"/>
      <c r="R256" s="954"/>
      <c r="S256" s="954"/>
      <c r="T256" s="957"/>
      <c r="U256" s="958"/>
      <c r="V256" s="954"/>
      <c r="W256" s="954"/>
      <c r="X256" s="954"/>
      <c r="Y256" s="954"/>
    </row>
    <row r="257" spans="1:25" s="848" customFormat="1" ht="11.25" customHeight="1" outlineLevel="2">
      <c r="A257" s="849">
        <v>3</v>
      </c>
      <c r="B257" s="849">
        <v>2016</v>
      </c>
      <c r="C257" s="848" t="s">
        <v>91</v>
      </c>
      <c r="D257" s="860" t="s">
        <v>179</v>
      </c>
      <c r="E257" s="860" t="s">
        <v>3323</v>
      </c>
      <c r="F257" s="861">
        <v>42435</v>
      </c>
      <c r="G257" s="860" t="s">
        <v>2827</v>
      </c>
      <c r="H257" s="909">
        <v>10</v>
      </c>
      <c r="I257" s="848" t="s">
        <v>1384</v>
      </c>
      <c r="M257" s="862"/>
      <c r="P257" s="954"/>
      <c r="Q257" s="955"/>
      <c r="R257" s="954"/>
      <c r="S257" s="954"/>
      <c r="T257" s="957"/>
      <c r="U257" s="958"/>
      <c r="V257" s="954"/>
      <c r="W257" s="954"/>
      <c r="X257" s="954"/>
      <c r="Y257" s="954"/>
    </row>
    <row r="258" spans="1:25" s="848" customFormat="1" ht="11.25" customHeight="1" outlineLevel="1">
      <c r="A258" s="849"/>
      <c r="B258" s="849"/>
      <c r="D258" s="860" t="s">
        <v>518</v>
      </c>
      <c r="E258" s="860"/>
      <c r="F258" s="861"/>
      <c r="G258" s="860"/>
      <c r="H258" s="909">
        <f>SUBTOTAL(9,H256:H257)</f>
        <v>20</v>
      </c>
      <c r="M258" s="862"/>
      <c r="P258" s="954"/>
      <c r="Q258" s="955"/>
      <c r="R258" s="954"/>
      <c r="S258" s="954"/>
      <c r="T258" s="957"/>
      <c r="U258" s="958"/>
      <c r="V258" s="954"/>
      <c r="W258" s="954"/>
      <c r="X258" s="954"/>
      <c r="Y258" s="954"/>
    </row>
    <row r="259" spans="1:25" s="842" customFormat="1" ht="11.25" customHeight="1" outlineLevel="2">
      <c r="A259" s="850">
        <v>10</v>
      </c>
      <c r="B259" s="855">
        <v>2015</v>
      </c>
      <c r="C259" s="851" t="s">
        <v>53</v>
      </c>
      <c r="D259" s="851" t="s">
        <v>519</v>
      </c>
      <c r="E259" s="856" t="s">
        <v>3362</v>
      </c>
      <c r="F259" s="852">
        <v>42288</v>
      </c>
      <c r="G259" s="851" t="s">
        <v>4198</v>
      </c>
      <c r="H259" s="853">
        <v>3</v>
      </c>
      <c r="I259" s="857" t="s">
        <v>2322</v>
      </c>
      <c r="J259" s="832"/>
      <c r="K259" s="832"/>
      <c r="L259" s="832"/>
      <c r="M259" s="847"/>
      <c r="N259" s="832"/>
      <c r="P259" s="843"/>
      <c r="Q259" s="844"/>
      <c r="R259" s="843"/>
      <c r="S259" s="843"/>
      <c r="T259" s="845"/>
      <c r="U259" s="846"/>
      <c r="V259" s="843"/>
      <c r="W259" s="843"/>
      <c r="X259" s="843"/>
      <c r="Y259" s="843"/>
    </row>
    <row r="260" spans="1:25" s="842" customFormat="1" ht="11.25" customHeight="1" outlineLevel="2">
      <c r="A260" s="850">
        <v>10</v>
      </c>
      <c r="B260" s="855">
        <v>2015</v>
      </c>
      <c r="C260" s="851" t="s">
        <v>53</v>
      </c>
      <c r="D260" s="851" t="s">
        <v>519</v>
      </c>
      <c r="E260" s="856" t="s">
        <v>3362</v>
      </c>
      <c r="F260" s="852">
        <v>42288</v>
      </c>
      <c r="G260" s="851" t="s">
        <v>4199</v>
      </c>
      <c r="H260" s="853">
        <v>10</v>
      </c>
      <c r="I260" s="857" t="s">
        <v>3033</v>
      </c>
      <c r="J260" s="832"/>
      <c r="K260" s="832"/>
      <c r="L260" s="832"/>
      <c r="M260" s="847"/>
      <c r="N260" s="832"/>
      <c r="P260" s="843"/>
      <c r="Q260" s="844"/>
      <c r="R260" s="843"/>
      <c r="S260" s="843"/>
      <c r="T260" s="845"/>
      <c r="U260" s="846"/>
      <c r="V260" s="843"/>
      <c r="W260" s="843"/>
      <c r="X260" s="843"/>
      <c r="Y260" s="843"/>
    </row>
    <row r="261" spans="1:25" s="848" customFormat="1" ht="11.25" customHeight="1" outlineLevel="2">
      <c r="A261" s="849">
        <v>3</v>
      </c>
      <c r="B261" s="908">
        <v>2016</v>
      </c>
      <c r="C261" s="860" t="s">
        <v>53</v>
      </c>
      <c r="D261" s="860" t="s">
        <v>519</v>
      </c>
      <c r="E261" s="859" t="s">
        <v>68</v>
      </c>
      <c r="F261" s="861">
        <v>42448</v>
      </c>
      <c r="G261" s="860" t="s">
        <v>4200</v>
      </c>
      <c r="H261" s="909">
        <v>5</v>
      </c>
      <c r="I261" s="860" t="s">
        <v>435</v>
      </c>
      <c r="M261" s="862"/>
      <c r="P261" s="954"/>
      <c r="Q261" s="955"/>
      <c r="R261" s="954"/>
      <c r="S261" s="954"/>
      <c r="T261" s="957"/>
      <c r="U261" s="958"/>
      <c r="V261" s="954"/>
      <c r="W261" s="954"/>
      <c r="X261" s="954"/>
      <c r="Y261" s="954"/>
    </row>
    <row r="262" spans="1:25" s="848" customFormat="1" ht="11.25" customHeight="1" outlineLevel="1">
      <c r="A262" s="849"/>
      <c r="B262" s="908"/>
      <c r="C262" s="860"/>
      <c r="D262" s="860" t="s">
        <v>4201</v>
      </c>
      <c r="E262" s="859"/>
      <c r="F262" s="861"/>
      <c r="G262" s="860"/>
      <c r="H262" s="909">
        <f>SUBTOTAL(9,H259:H261)</f>
        <v>18</v>
      </c>
      <c r="I262" s="860"/>
      <c r="M262" s="862"/>
      <c r="P262" s="954"/>
      <c r="Q262" s="955"/>
      <c r="R262" s="954"/>
      <c r="S262" s="954"/>
      <c r="T262" s="957"/>
      <c r="U262" s="958"/>
      <c r="V262" s="954"/>
      <c r="W262" s="954"/>
      <c r="X262" s="954"/>
      <c r="Y262" s="954"/>
    </row>
    <row r="263" spans="1:25" s="841" customFormat="1" ht="11.25" customHeight="1" outlineLevel="2">
      <c r="A263" s="826">
        <v>11</v>
      </c>
      <c r="B263" s="827">
        <v>2014</v>
      </c>
      <c r="C263" s="828" t="s">
        <v>164</v>
      </c>
      <c r="D263" s="828" t="s">
        <v>2840</v>
      </c>
      <c r="E263" s="830" t="s">
        <v>1309</v>
      </c>
      <c r="F263" s="829">
        <v>41951</v>
      </c>
      <c r="G263" s="828" t="s">
        <v>4202</v>
      </c>
      <c r="H263" s="917">
        <v>5</v>
      </c>
      <c r="I263" s="918" t="s">
        <v>414</v>
      </c>
      <c r="J263" s="832"/>
      <c r="K263" s="832"/>
      <c r="L263" s="832"/>
      <c r="M263" s="847"/>
      <c r="P263" s="843"/>
      <c r="Q263" s="844"/>
      <c r="R263" s="843"/>
      <c r="S263" s="843"/>
      <c r="T263" s="845"/>
      <c r="U263" s="846"/>
      <c r="V263" s="843"/>
      <c r="W263" s="843"/>
      <c r="X263" s="843"/>
      <c r="Y263" s="843"/>
    </row>
    <row r="264" spans="1:25" s="848" customFormat="1" ht="11.25" customHeight="1" outlineLevel="2">
      <c r="A264" s="849">
        <v>3</v>
      </c>
      <c r="B264" s="908">
        <v>2016</v>
      </c>
      <c r="C264" s="860" t="s">
        <v>164</v>
      </c>
      <c r="D264" s="860" t="s">
        <v>2840</v>
      </c>
      <c r="E264" s="859" t="s">
        <v>2841</v>
      </c>
      <c r="F264" s="861">
        <v>42441</v>
      </c>
      <c r="G264" s="860" t="s">
        <v>2842</v>
      </c>
      <c r="H264" s="909">
        <v>10</v>
      </c>
      <c r="I264" s="860" t="s">
        <v>2843</v>
      </c>
      <c r="K264" s="848" t="s">
        <v>2844</v>
      </c>
      <c r="M264" s="862"/>
      <c r="P264" s="954"/>
      <c r="Q264" s="955"/>
      <c r="R264" s="954"/>
      <c r="S264" s="954"/>
      <c r="T264" s="957"/>
      <c r="U264" s="958"/>
      <c r="V264" s="954"/>
      <c r="W264" s="954"/>
      <c r="X264" s="954"/>
      <c r="Y264" s="954"/>
    </row>
    <row r="265" spans="1:25" s="848" customFormat="1" ht="11.25" customHeight="1" outlineLevel="2">
      <c r="A265" s="849">
        <v>3</v>
      </c>
      <c r="B265" s="849">
        <v>2016</v>
      </c>
      <c r="C265" s="848" t="s">
        <v>164</v>
      </c>
      <c r="D265" s="860" t="s">
        <v>1624</v>
      </c>
      <c r="E265" s="860" t="s">
        <v>3323</v>
      </c>
      <c r="F265" s="861">
        <v>42435</v>
      </c>
      <c r="G265" s="860" t="s">
        <v>2842</v>
      </c>
      <c r="H265" s="909">
        <v>10</v>
      </c>
      <c r="I265" s="848" t="s">
        <v>1426</v>
      </c>
      <c r="M265" s="862"/>
      <c r="P265" s="954"/>
      <c r="Q265" s="955"/>
      <c r="R265" s="954"/>
      <c r="S265" s="954"/>
      <c r="T265" s="957"/>
      <c r="U265" s="958"/>
      <c r="V265" s="954"/>
      <c r="W265" s="954"/>
      <c r="X265" s="954"/>
      <c r="Y265" s="954"/>
    </row>
    <row r="266" spans="1:25" s="848" customFormat="1" ht="11.25" customHeight="1" outlineLevel="1">
      <c r="A266" s="849"/>
      <c r="B266" s="849"/>
      <c r="D266" s="860" t="s">
        <v>2845</v>
      </c>
      <c r="E266" s="860"/>
      <c r="F266" s="861"/>
      <c r="G266" s="860"/>
      <c r="H266" s="909">
        <f>SUBTOTAL(9,H263:H265)</f>
        <v>25</v>
      </c>
      <c r="M266" s="862"/>
      <c r="P266" s="954"/>
      <c r="Q266" s="955"/>
      <c r="R266" s="954"/>
      <c r="S266" s="954"/>
      <c r="T266" s="957"/>
      <c r="U266" s="958"/>
      <c r="V266" s="954"/>
      <c r="W266" s="954"/>
      <c r="X266" s="954"/>
      <c r="Y266" s="954"/>
    </row>
    <row r="267" spans="1:25" s="848" customFormat="1" ht="11.25" customHeight="1" outlineLevel="2">
      <c r="A267" s="849">
        <v>2</v>
      </c>
      <c r="B267" s="908">
        <v>2016</v>
      </c>
      <c r="C267" s="860" t="s">
        <v>53</v>
      </c>
      <c r="D267" s="860" t="s">
        <v>132</v>
      </c>
      <c r="E267" s="859" t="s">
        <v>81</v>
      </c>
      <c r="F267" s="861">
        <v>42406</v>
      </c>
      <c r="G267" s="860" t="s">
        <v>1878</v>
      </c>
      <c r="H267" s="909">
        <v>5</v>
      </c>
      <c r="I267" s="860" t="s">
        <v>435</v>
      </c>
      <c r="M267" s="862"/>
      <c r="P267" s="954"/>
      <c r="Q267" s="955"/>
      <c r="R267" s="954"/>
      <c r="S267" s="954"/>
      <c r="T267" s="957"/>
      <c r="U267" s="958"/>
      <c r="V267" s="954"/>
      <c r="W267" s="954"/>
      <c r="X267" s="954"/>
      <c r="Y267" s="954"/>
    </row>
    <row r="268" spans="1:25" s="848" customFormat="1" ht="11.25" customHeight="1" outlineLevel="2">
      <c r="A268" s="849">
        <v>2</v>
      </c>
      <c r="B268" s="908">
        <v>2016</v>
      </c>
      <c r="C268" s="860" t="s">
        <v>53</v>
      </c>
      <c r="D268" s="860" t="s">
        <v>132</v>
      </c>
      <c r="E268" s="859" t="s">
        <v>58</v>
      </c>
      <c r="F268" s="861">
        <v>42414</v>
      </c>
      <c r="G268" s="860" t="s">
        <v>1879</v>
      </c>
      <c r="H268" s="909">
        <v>5</v>
      </c>
      <c r="I268" s="860" t="s">
        <v>435</v>
      </c>
      <c r="M268" s="862"/>
      <c r="P268" s="954"/>
      <c r="Q268" s="955"/>
      <c r="R268" s="954"/>
      <c r="S268" s="954"/>
      <c r="T268" s="957"/>
      <c r="U268" s="958"/>
      <c r="V268" s="954"/>
      <c r="W268" s="954"/>
      <c r="X268" s="954"/>
      <c r="Y268" s="954"/>
    </row>
    <row r="269" spans="1:25" s="848" customFormat="1" ht="11.25" customHeight="1" outlineLevel="2">
      <c r="A269" s="849">
        <v>2</v>
      </c>
      <c r="B269" s="908">
        <v>2016</v>
      </c>
      <c r="C269" s="860" t="s">
        <v>53</v>
      </c>
      <c r="D269" s="860" t="s">
        <v>132</v>
      </c>
      <c r="E269" s="859" t="s">
        <v>58</v>
      </c>
      <c r="F269" s="861">
        <v>42414</v>
      </c>
      <c r="G269" s="860" t="s">
        <v>1880</v>
      </c>
      <c r="H269" s="909">
        <v>5</v>
      </c>
      <c r="I269" s="860" t="s">
        <v>342</v>
      </c>
      <c r="K269" s="848" t="s">
        <v>2800</v>
      </c>
      <c r="M269" s="862"/>
      <c r="P269" s="954"/>
      <c r="Q269" s="955"/>
      <c r="R269" s="954"/>
      <c r="S269" s="954"/>
      <c r="T269" s="957"/>
      <c r="U269" s="958"/>
      <c r="V269" s="954"/>
      <c r="W269" s="954"/>
      <c r="X269" s="954"/>
      <c r="Y269" s="954"/>
    </row>
    <row r="270" spans="1:25" s="848" customFormat="1" ht="11.25" customHeight="1" outlineLevel="2">
      <c r="A270" s="849">
        <v>6</v>
      </c>
      <c r="B270" s="849">
        <v>2016</v>
      </c>
      <c r="C270" s="858" t="s">
        <v>53</v>
      </c>
      <c r="D270" s="859" t="s">
        <v>132</v>
      </c>
      <c r="E270" s="860" t="s">
        <v>3357</v>
      </c>
      <c r="F270" s="861">
        <v>42533</v>
      </c>
      <c r="G270" s="860" t="s">
        <v>1881</v>
      </c>
      <c r="H270" s="849">
        <v>3</v>
      </c>
      <c r="I270" s="848" t="s">
        <v>1882</v>
      </c>
      <c r="M270" s="862"/>
      <c r="P270" s="954"/>
      <c r="Q270" s="955"/>
      <c r="R270" s="954"/>
      <c r="S270" s="954"/>
      <c r="T270" s="957"/>
      <c r="U270" s="958"/>
      <c r="V270" s="954"/>
      <c r="W270" s="954"/>
      <c r="X270" s="954"/>
      <c r="Y270" s="954"/>
    </row>
    <row r="271" spans="1:25" s="848" customFormat="1" ht="11.25" customHeight="1" outlineLevel="1">
      <c r="A271" s="849"/>
      <c r="B271" s="849"/>
      <c r="C271" s="858"/>
      <c r="D271" s="859" t="s">
        <v>535</v>
      </c>
      <c r="E271" s="860"/>
      <c r="F271" s="861"/>
      <c r="G271" s="860"/>
      <c r="H271" s="849">
        <f>SUBTOTAL(9,H267:H270)</f>
        <v>18</v>
      </c>
      <c r="M271" s="862"/>
      <c r="P271" s="954"/>
      <c r="Q271" s="955"/>
      <c r="R271" s="954"/>
      <c r="S271" s="954"/>
      <c r="T271" s="957"/>
      <c r="U271" s="958"/>
      <c r="V271" s="954"/>
      <c r="W271" s="954"/>
      <c r="X271" s="954"/>
      <c r="Y271" s="954"/>
    </row>
    <row r="272" spans="1:25" s="848" customFormat="1" ht="11.25" customHeight="1" outlineLevel="2">
      <c r="A272" s="849">
        <v>10</v>
      </c>
      <c r="B272" s="849">
        <v>2016</v>
      </c>
      <c r="C272" s="858" t="s">
        <v>129</v>
      </c>
      <c r="D272" s="859" t="s">
        <v>1625</v>
      </c>
      <c r="E272" s="860" t="s">
        <v>3362</v>
      </c>
      <c r="F272" s="861">
        <v>42652</v>
      </c>
      <c r="G272" s="860" t="s">
        <v>2846</v>
      </c>
      <c r="H272" s="849">
        <v>10</v>
      </c>
      <c r="I272" s="848" t="s">
        <v>2847</v>
      </c>
      <c r="M272" s="862"/>
      <c r="P272" s="954"/>
      <c r="Q272" s="955"/>
      <c r="R272" s="954"/>
      <c r="S272" s="954"/>
      <c r="T272" s="957"/>
      <c r="U272" s="958"/>
      <c r="V272" s="954"/>
      <c r="W272" s="954"/>
      <c r="X272" s="954"/>
      <c r="Y272" s="954"/>
    </row>
    <row r="273" spans="1:25" s="848" customFormat="1" ht="11.25" customHeight="1" outlineLevel="1">
      <c r="A273" s="849"/>
      <c r="B273" s="849"/>
      <c r="C273" s="858"/>
      <c r="D273" s="859" t="s">
        <v>2848</v>
      </c>
      <c r="E273" s="860"/>
      <c r="F273" s="861"/>
      <c r="G273" s="860"/>
      <c r="H273" s="849">
        <f>SUBTOTAL(9,H272:H272)</f>
        <v>10</v>
      </c>
      <c r="M273" s="862"/>
      <c r="P273" s="954"/>
      <c r="Q273" s="955"/>
      <c r="R273" s="954"/>
      <c r="S273" s="954"/>
      <c r="T273" s="957"/>
      <c r="U273" s="958"/>
      <c r="V273" s="954"/>
      <c r="W273" s="954"/>
      <c r="X273" s="954"/>
      <c r="Y273" s="954"/>
    </row>
    <row r="274" spans="1:25" s="857" customFormat="1" ht="11.25" customHeight="1" outlineLevel="2">
      <c r="A274" s="990">
        <v>8</v>
      </c>
      <c r="B274" s="921">
        <v>2012</v>
      </c>
      <c r="C274" s="922" t="s">
        <v>53</v>
      </c>
      <c r="D274" s="922" t="s">
        <v>4203</v>
      </c>
      <c r="E274" s="923" t="s">
        <v>4154</v>
      </c>
      <c r="F274" s="924">
        <v>41182</v>
      </c>
      <c r="G274" s="922" t="s">
        <v>4204</v>
      </c>
      <c r="H274" s="925">
        <v>5</v>
      </c>
      <c r="I274" s="922" t="s">
        <v>248</v>
      </c>
      <c r="J274" s="832"/>
      <c r="K274" s="832" t="s">
        <v>4132</v>
      </c>
      <c r="L274" s="832"/>
      <c r="M274" s="847"/>
      <c r="P274" s="843"/>
      <c r="Q274" s="844"/>
      <c r="R274" s="843"/>
      <c r="S274" s="843"/>
      <c r="T274" s="845"/>
      <c r="U274" s="846"/>
      <c r="V274" s="843"/>
      <c r="W274" s="843"/>
      <c r="X274" s="843"/>
      <c r="Y274" s="843"/>
    </row>
    <row r="275" spans="1:25" s="857" customFormat="1" ht="11.25" customHeight="1" outlineLevel="2">
      <c r="A275" s="990">
        <v>10</v>
      </c>
      <c r="B275" s="921">
        <v>2012</v>
      </c>
      <c r="C275" s="922" t="s">
        <v>53</v>
      </c>
      <c r="D275" s="922" t="s">
        <v>4203</v>
      </c>
      <c r="E275" s="923" t="s">
        <v>3362</v>
      </c>
      <c r="F275" s="924">
        <v>41196</v>
      </c>
      <c r="G275" s="922" t="s">
        <v>4204</v>
      </c>
      <c r="H275" s="925">
        <v>7</v>
      </c>
      <c r="I275" s="922" t="s">
        <v>2424</v>
      </c>
      <c r="J275" s="832"/>
      <c r="K275" s="832"/>
      <c r="L275" s="832"/>
      <c r="M275" s="847"/>
      <c r="N275" s="848"/>
      <c r="P275" s="843"/>
      <c r="Q275" s="844"/>
      <c r="R275" s="843"/>
      <c r="S275" s="843"/>
      <c r="T275" s="845"/>
      <c r="U275" s="846"/>
      <c r="V275" s="843"/>
      <c r="W275" s="843"/>
      <c r="X275" s="843"/>
      <c r="Y275" s="843"/>
    </row>
    <row r="276" spans="1:25" s="842" customFormat="1" ht="11.25" customHeight="1" outlineLevel="2">
      <c r="A276" s="938">
        <v>2</v>
      </c>
      <c r="B276" s="937">
        <v>2013</v>
      </c>
      <c r="C276" s="939" t="s">
        <v>53</v>
      </c>
      <c r="D276" s="939" t="s">
        <v>4203</v>
      </c>
      <c r="E276" s="991" t="s">
        <v>58</v>
      </c>
      <c r="F276" s="940">
        <v>41322</v>
      </c>
      <c r="G276" s="939" t="s">
        <v>4205</v>
      </c>
      <c r="H276" s="942">
        <v>5</v>
      </c>
      <c r="I276" s="939" t="s">
        <v>435</v>
      </c>
      <c r="J276" s="832"/>
      <c r="K276" s="832"/>
      <c r="L276" s="832"/>
      <c r="M276" s="847"/>
      <c r="N276" s="848"/>
      <c r="P276" s="843"/>
      <c r="Q276" s="844"/>
      <c r="R276" s="843"/>
      <c r="S276" s="843"/>
      <c r="T276" s="845"/>
      <c r="U276" s="846"/>
      <c r="V276" s="843"/>
      <c r="W276" s="843"/>
      <c r="X276" s="843"/>
      <c r="Y276" s="843"/>
    </row>
    <row r="277" spans="1:25" s="848" customFormat="1" ht="11.25" customHeight="1" outlineLevel="2">
      <c r="A277" s="849">
        <v>3</v>
      </c>
      <c r="B277" s="908">
        <v>2016</v>
      </c>
      <c r="C277" s="860" t="s">
        <v>53</v>
      </c>
      <c r="D277" s="860" t="s">
        <v>4203</v>
      </c>
      <c r="E277" s="859" t="s">
        <v>64</v>
      </c>
      <c r="F277" s="861">
        <v>42441</v>
      </c>
      <c r="G277" s="860" t="s">
        <v>4206</v>
      </c>
      <c r="H277" s="909">
        <v>5</v>
      </c>
      <c r="I277" s="860" t="s">
        <v>309</v>
      </c>
      <c r="M277" s="862"/>
      <c r="P277" s="954"/>
      <c r="Q277" s="955"/>
      <c r="R277" s="954"/>
      <c r="S277" s="954"/>
      <c r="T277" s="957"/>
      <c r="U277" s="958"/>
      <c r="V277" s="954"/>
      <c r="W277" s="954"/>
      <c r="X277" s="954"/>
      <c r="Y277" s="954"/>
    </row>
    <row r="278" spans="1:25" s="848" customFormat="1" ht="11.25" customHeight="1" outlineLevel="1">
      <c r="A278" s="849"/>
      <c r="B278" s="908"/>
      <c r="C278" s="860"/>
      <c r="D278" s="860" t="s">
        <v>4207</v>
      </c>
      <c r="E278" s="859"/>
      <c r="F278" s="861"/>
      <c r="G278" s="860"/>
      <c r="H278" s="909">
        <f>SUBTOTAL(9,H274:H277)</f>
        <v>22</v>
      </c>
      <c r="I278" s="860"/>
      <c r="M278" s="862"/>
      <c r="P278" s="954"/>
      <c r="Q278" s="955"/>
      <c r="R278" s="954"/>
      <c r="S278" s="954"/>
      <c r="T278" s="957"/>
      <c r="U278" s="958"/>
      <c r="V278" s="954"/>
      <c r="W278" s="954"/>
      <c r="X278" s="954"/>
      <c r="Y278" s="954"/>
    </row>
    <row r="279" spans="1:25" s="857" customFormat="1" ht="11.25" customHeight="1" outlineLevel="2">
      <c r="A279" s="826">
        <v>3</v>
      </c>
      <c r="B279" s="827">
        <v>2014</v>
      </c>
      <c r="C279" s="828" t="s">
        <v>164</v>
      </c>
      <c r="D279" s="828" t="s">
        <v>4208</v>
      </c>
      <c r="E279" s="830" t="s">
        <v>3323</v>
      </c>
      <c r="F279" s="829">
        <v>41700</v>
      </c>
      <c r="G279" s="828" t="s">
        <v>4209</v>
      </c>
      <c r="H279" s="831">
        <v>10</v>
      </c>
      <c r="I279" s="828" t="s">
        <v>1905</v>
      </c>
      <c r="J279" s="832"/>
      <c r="K279" s="832"/>
      <c r="L279" s="832"/>
      <c r="M279" s="847"/>
      <c r="P279" s="843"/>
      <c r="Q279" s="844"/>
      <c r="R279" s="843"/>
      <c r="S279" s="843"/>
      <c r="T279" s="845"/>
      <c r="U279" s="846"/>
      <c r="V279" s="843"/>
      <c r="W279" s="843"/>
      <c r="X279" s="843"/>
      <c r="Y279" s="843"/>
    </row>
    <row r="280" spans="1:25" s="857" customFormat="1" ht="11.25" customHeight="1" outlineLevel="2">
      <c r="A280" s="826">
        <v>3</v>
      </c>
      <c r="B280" s="827">
        <v>2014</v>
      </c>
      <c r="C280" s="828" t="s">
        <v>164</v>
      </c>
      <c r="D280" s="828" t="s">
        <v>4208</v>
      </c>
      <c r="E280" s="830" t="s">
        <v>3323</v>
      </c>
      <c r="F280" s="829">
        <v>41700</v>
      </c>
      <c r="G280" s="828" t="s">
        <v>4210</v>
      </c>
      <c r="H280" s="831">
        <v>7</v>
      </c>
      <c r="I280" s="828" t="s">
        <v>2532</v>
      </c>
      <c r="J280" s="832"/>
      <c r="K280" s="832"/>
      <c r="L280" s="832"/>
      <c r="M280" s="847"/>
      <c r="N280" s="848"/>
      <c r="P280" s="843"/>
      <c r="Q280" s="844"/>
      <c r="R280" s="843"/>
      <c r="S280" s="843"/>
      <c r="T280" s="845"/>
      <c r="U280" s="846"/>
      <c r="V280" s="843"/>
      <c r="W280" s="843"/>
      <c r="X280" s="843"/>
      <c r="Y280" s="843"/>
    </row>
    <row r="281" spans="1:25" s="857" customFormat="1" ht="11.25" customHeight="1" outlineLevel="2">
      <c r="A281" s="826">
        <v>6</v>
      </c>
      <c r="B281" s="827">
        <v>2014</v>
      </c>
      <c r="C281" s="828" t="s">
        <v>164</v>
      </c>
      <c r="D281" s="828" t="s">
        <v>4208</v>
      </c>
      <c r="E281" s="830" t="s">
        <v>3357</v>
      </c>
      <c r="F281" s="829">
        <v>41797</v>
      </c>
      <c r="G281" s="828" t="s">
        <v>4211</v>
      </c>
      <c r="H281" s="917">
        <v>7</v>
      </c>
      <c r="I281" s="918" t="s">
        <v>1695</v>
      </c>
      <c r="J281" s="832"/>
      <c r="K281" s="832"/>
      <c r="L281" s="832"/>
      <c r="M281" s="847"/>
      <c r="N281" s="842"/>
      <c r="P281" s="843"/>
      <c r="Q281" s="844"/>
      <c r="R281" s="843"/>
      <c r="S281" s="843"/>
      <c r="T281" s="845"/>
      <c r="U281" s="846"/>
      <c r="V281" s="843"/>
      <c r="W281" s="843"/>
      <c r="X281" s="843"/>
      <c r="Y281" s="843"/>
    </row>
    <row r="282" spans="1:25" s="842" customFormat="1" ht="12" customHeight="1" outlineLevel="2">
      <c r="A282" s="826">
        <v>6</v>
      </c>
      <c r="B282" s="827">
        <v>2014</v>
      </c>
      <c r="C282" s="828" t="s">
        <v>164</v>
      </c>
      <c r="D282" s="828" t="s">
        <v>4208</v>
      </c>
      <c r="E282" s="830" t="s">
        <v>4184</v>
      </c>
      <c r="F282" s="829">
        <v>41804</v>
      </c>
      <c r="G282" s="828" t="s">
        <v>4211</v>
      </c>
      <c r="H282" s="917">
        <v>5</v>
      </c>
      <c r="I282" s="918" t="s">
        <v>4212</v>
      </c>
      <c r="J282" s="832"/>
      <c r="K282" s="832"/>
      <c r="L282" s="832"/>
      <c r="M282" s="847"/>
      <c r="P282" s="843"/>
      <c r="Q282" s="844"/>
      <c r="R282" s="843"/>
      <c r="S282" s="843"/>
      <c r="T282" s="845"/>
      <c r="U282" s="846"/>
      <c r="V282" s="843"/>
      <c r="W282" s="843"/>
      <c r="X282" s="843"/>
      <c r="Y282" s="843"/>
    </row>
    <row r="283" spans="1:25" s="842" customFormat="1" ht="12" customHeight="1" outlineLevel="1">
      <c r="A283" s="826"/>
      <c r="B283" s="827"/>
      <c r="C283" s="828"/>
      <c r="D283" s="828" t="s">
        <v>4213</v>
      </c>
      <c r="E283" s="830"/>
      <c r="F283" s="829"/>
      <c r="G283" s="828"/>
      <c r="H283" s="917">
        <f>SUBTOTAL(9,H279:H282)</f>
        <v>29</v>
      </c>
      <c r="I283" s="918"/>
      <c r="J283" s="832"/>
      <c r="K283" s="832"/>
      <c r="L283" s="832"/>
      <c r="M283" s="847"/>
      <c r="P283" s="843"/>
      <c r="Q283" s="844"/>
      <c r="R283" s="843"/>
      <c r="S283" s="843"/>
      <c r="T283" s="845"/>
      <c r="U283" s="846"/>
      <c r="V283" s="843"/>
      <c r="W283" s="843"/>
      <c r="X283" s="843"/>
      <c r="Y283" s="843"/>
    </row>
    <row r="284" spans="1:25" s="841" customFormat="1" ht="11.25" customHeight="1" outlineLevel="2">
      <c r="A284" s="826">
        <v>3</v>
      </c>
      <c r="B284" s="827">
        <v>2014</v>
      </c>
      <c r="C284" s="828" t="s">
        <v>91</v>
      </c>
      <c r="D284" s="828" t="s">
        <v>107</v>
      </c>
      <c r="E284" s="830" t="s">
        <v>3323</v>
      </c>
      <c r="F284" s="829">
        <v>41700</v>
      </c>
      <c r="G284" s="828" t="s">
        <v>4214</v>
      </c>
      <c r="H284" s="831">
        <v>10</v>
      </c>
      <c r="I284" s="828" t="s">
        <v>1426</v>
      </c>
      <c r="J284" s="832"/>
      <c r="K284" s="832"/>
      <c r="L284" s="832"/>
      <c r="M284" s="847"/>
      <c r="N284" s="848"/>
      <c r="P284" s="992"/>
      <c r="Q284" s="992"/>
      <c r="R284" s="992"/>
      <c r="S284" s="992"/>
      <c r="T284" s="992"/>
      <c r="U284" s="846"/>
      <c r="V284" s="992"/>
      <c r="W284" s="992"/>
      <c r="X284" s="992"/>
      <c r="Y284" s="992"/>
    </row>
    <row r="285" spans="1:25" s="841" customFormat="1" ht="11.25" customHeight="1" outlineLevel="2">
      <c r="A285" s="826">
        <v>3</v>
      </c>
      <c r="B285" s="827">
        <v>2014</v>
      </c>
      <c r="C285" s="828" t="s">
        <v>91</v>
      </c>
      <c r="D285" s="828" t="s">
        <v>107</v>
      </c>
      <c r="E285" s="830" t="s">
        <v>3323</v>
      </c>
      <c r="F285" s="829">
        <v>41700</v>
      </c>
      <c r="G285" s="828" t="s">
        <v>4215</v>
      </c>
      <c r="H285" s="831">
        <v>3</v>
      </c>
      <c r="I285" s="828" t="s">
        <v>1909</v>
      </c>
      <c r="J285" s="832"/>
      <c r="K285" s="832"/>
      <c r="L285" s="832"/>
      <c r="M285" s="847"/>
      <c r="P285" s="992"/>
      <c r="Q285" s="992"/>
      <c r="R285" s="992"/>
      <c r="S285" s="992"/>
      <c r="T285" s="992"/>
      <c r="U285" s="846"/>
      <c r="V285" s="992"/>
      <c r="W285" s="992"/>
      <c r="X285" s="992"/>
      <c r="Y285" s="992"/>
    </row>
    <row r="286" spans="1:25" s="983" customFormat="1" ht="11.25" customHeight="1" outlineLevel="2">
      <c r="A286" s="826">
        <v>3</v>
      </c>
      <c r="B286" s="827">
        <v>2014</v>
      </c>
      <c r="C286" s="828" t="s">
        <v>91</v>
      </c>
      <c r="D286" s="828" t="s">
        <v>107</v>
      </c>
      <c r="E286" s="830" t="s">
        <v>3323</v>
      </c>
      <c r="F286" s="829">
        <v>41700</v>
      </c>
      <c r="G286" s="828" t="s">
        <v>4216</v>
      </c>
      <c r="H286" s="831">
        <v>10</v>
      </c>
      <c r="I286" s="828" t="s">
        <v>1386</v>
      </c>
      <c r="J286" s="832"/>
      <c r="K286" s="832"/>
      <c r="L286" s="832"/>
      <c r="M286" s="847"/>
      <c r="N286" s="842"/>
      <c r="P286" s="990"/>
    </row>
    <row r="287" spans="1:25" s="983" customFormat="1" ht="11.25" customHeight="1" outlineLevel="2">
      <c r="A287" s="826">
        <v>3</v>
      </c>
      <c r="B287" s="827">
        <v>2014</v>
      </c>
      <c r="C287" s="828" t="s">
        <v>91</v>
      </c>
      <c r="D287" s="828" t="s">
        <v>107</v>
      </c>
      <c r="E287" s="830" t="s">
        <v>3695</v>
      </c>
      <c r="F287" s="829">
        <v>41728</v>
      </c>
      <c r="G287" s="828" t="s">
        <v>4216</v>
      </c>
      <c r="H287" s="831">
        <v>5</v>
      </c>
      <c r="I287" s="828" t="s">
        <v>342</v>
      </c>
      <c r="J287" s="832"/>
      <c r="K287" s="832" t="s">
        <v>4126</v>
      </c>
      <c r="L287" s="832" t="s">
        <v>2978</v>
      </c>
      <c r="M287" s="847"/>
      <c r="N287" s="841"/>
      <c r="P287" s="990"/>
    </row>
    <row r="288" spans="1:25" s="842" customFormat="1" ht="11.25" customHeight="1" outlineLevel="2">
      <c r="A288" s="826">
        <v>5</v>
      </c>
      <c r="B288" s="827">
        <v>2014</v>
      </c>
      <c r="C288" s="828" t="s">
        <v>91</v>
      </c>
      <c r="D288" s="828" t="s">
        <v>107</v>
      </c>
      <c r="E288" s="830" t="s">
        <v>55</v>
      </c>
      <c r="F288" s="829">
        <v>41790</v>
      </c>
      <c r="G288" s="828" t="s">
        <v>4216</v>
      </c>
      <c r="H288" s="917">
        <v>5</v>
      </c>
      <c r="I288" s="918" t="s">
        <v>342</v>
      </c>
      <c r="J288" s="832"/>
      <c r="K288" s="832" t="s">
        <v>4126</v>
      </c>
      <c r="L288" s="832" t="s">
        <v>2978</v>
      </c>
      <c r="M288" s="847"/>
      <c r="N288" s="983"/>
      <c r="P288" s="993"/>
    </row>
    <row r="289" spans="1:25" s="842" customFormat="1" ht="11.25" customHeight="1" outlineLevel="2">
      <c r="A289" s="826">
        <v>6</v>
      </c>
      <c r="B289" s="827">
        <v>2014</v>
      </c>
      <c r="C289" s="828" t="s">
        <v>91</v>
      </c>
      <c r="D289" s="828" t="s">
        <v>542</v>
      </c>
      <c r="E289" s="830" t="s">
        <v>3357</v>
      </c>
      <c r="F289" s="829">
        <v>41797</v>
      </c>
      <c r="G289" s="828" t="s">
        <v>4217</v>
      </c>
      <c r="H289" s="917">
        <v>7</v>
      </c>
      <c r="I289" s="918" t="s">
        <v>2642</v>
      </c>
      <c r="J289" s="832"/>
      <c r="K289" s="832"/>
      <c r="L289" s="832"/>
      <c r="M289" s="847"/>
      <c r="P289" s="843"/>
      <c r="Q289" s="844"/>
      <c r="R289" s="843"/>
      <c r="S289" s="843"/>
      <c r="T289" s="845"/>
      <c r="U289" s="846"/>
      <c r="V289" s="843"/>
      <c r="W289" s="843"/>
      <c r="X289" s="843"/>
      <c r="Y289" s="843"/>
    </row>
    <row r="290" spans="1:25" s="841" customFormat="1" ht="11.25" customHeight="1" outlineLevel="2">
      <c r="A290" s="826">
        <v>6</v>
      </c>
      <c r="B290" s="827">
        <v>2014</v>
      </c>
      <c r="C290" s="828" t="s">
        <v>91</v>
      </c>
      <c r="D290" s="828" t="s">
        <v>107</v>
      </c>
      <c r="E290" s="830" t="s">
        <v>3357</v>
      </c>
      <c r="F290" s="829">
        <v>41797</v>
      </c>
      <c r="G290" s="828" t="s">
        <v>4218</v>
      </c>
      <c r="H290" s="917">
        <v>3</v>
      </c>
      <c r="I290" s="918" t="s">
        <v>2943</v>
      </c>
      <c r="J290" s="832"/>
      <c r="K290" s="832"/>
      <c r="L290" s="832"/>
      <c r="M290" s="847"/>
      <c r="N290" s="985"/>
      <c r="P290" s="938"/>
    </row>
    <row r="291" spans="1:25" s="842" customFormat="1" ht="11.25" customHeight="1" outlineLevel="2">
      <c r="A291" s="826">
        <v>6</v>
      </c>
      <c r="B291" s="827">
        <v>2014</v>
      </c>
      <c r="C291" s="828" t="s">
        <v>91</v>
      </c>
      <c r="D291" s="828" t="s">
        <v>107</v>
      </c>
      <c r="E291" s="830" t="s">
        <v>3357</v>
      </c>
      <c r="F291" s="829">
        <v>41797</v>
      </c>
      <c r="G291" s="828" t="s">
        <v>4219</v>
      </c>
      <c r="H291" s="917">
        <v>3</v>
      </c>
      <c r="I291" s="918" t="s">
        <v>2093</v>
      </c>
      <c r="J291" s="832"/>
      <c r="K291" s="832"/>
      <c r="L291" s="832"/>
      <c r="M291" s="847"/>
      <c r="N291" s="985"/>
      <c r="P291" s="993"/>
    </row>
    <row r="292" spans="1:25" s="857" customFormat="1" ht="11.25" customHeight="1" outlineLevel="2">
      <c r="A292" s="826">
        <v>10</v>
      </c>
      <c r="B292" s="826">
        <v>2014</v>
      </c>
      <c r="C292" s="828" t="s">
        <v>91</v>
      </c>
      <c r="D292" s="830" t="s">
        <v>107</v>
      </c>
      <c r="E292" s="828" t="s">
        <v>3362</v>
      </c>
      <c r="F292" s="919">
        <v>41924</v>
      </c>
      <c r="G292" s="828" t="s">
        <v>4220</v>
      </c>
      <c r="H292" s="831">
        <v>3</v>
      </c>
      <c r="I292" s="828" t="s">
        <v>2326</v>
      </c>
      <c r="J292" s="832"/>
      <c r="K292" s="832"/>
      <c r="L292" s="832"/>
      <c r="M292" s="847"/>
      <c r="N292" s="985"/>
      <c r="P292" s="850"/>
      <c r="U292" s="992">
        <f>+SUM(U104:U287)</f>
        <v>0</v>
      </c>
    </row>
    <row r="293" spans="1:25" s="842" customFormat="1" ht="11.25" customHeight="1" outlineLevel="2">
      <c r="A293" s="826">
        <v>10</v>
      </c>
      <c r="B293" s="826">
        <v>2014</v>
      </c>
      <c r="C293" s="828" t="s">
        <v>91</v>
      </c>
      <c r="D293" s="830" t="s">
        <v>107</v>
      </c>
      <c r="E293" s="828" t="s">
        <v>3362</v>
      </c>
      <c r="F293" s="919">
        <v>41924</v>
      </c>
      <c r="G293" s="828" t="s">
        <v>4221</v>
      </c>
      <c r="H293" s="831">
        <v>10</v>
      </c>
      <c r="I293" s="828" t="s">
        <v>2117</v>
      </c>
      <c r="J293" s="832"/>
      <c r="K293" s="832"/>
      <c r="L293" s="832"/>
      <c r="M293" s="847"/>
      <c r="N293" s="985"/>
      <c r="P293" s="993"/>
    </row>
    <row r="294" spans="1:25" ht="11.25" customHeight="1" outlineLevel="2">
      <c r="A294" s="826">
        <v>10</v>
      </c>
      <c r="B294" s="826">
        <v>2014</v>
      </c>
      <c r="C294" s="828" t="s">
        <v>91</v>
      </c>
      <c r="D294" s="830" t="s">
        <v>107</v>
      </c>
      <c r="E294" s="828" t="s">
        <v>3362</v>
      </c>
      <c r="F294" s="919">
        <v>41924</v>
      </c>
      <c r="G294" s="828" t="s">
        <v>4222</v>
      </c>
      <c r="H294" s="831">
        <v>7</v>
      </c>
      <c r="I294" s="828" t="s">
        <v>3135</v>
      </c>
      <c r="M294" s="847"/>
      <c r="N294" s="983"/>
    </row>
    <row r="295" spans="1:25" s="842" customFormat="1" ht="11.25" customHeight="1" outlineLevel="2">
      <c r="A295" s="855">
        <v>3</v>
      </c>
      <c r="B295" s="850">
        <v>2015</v>
      </c>
      <c r="C295" s="851" t="s">
        <v>91</v>
      </c>
      <c r="D295" s="856" t="s">
        <v>107</v>
      </c>
      <c r="E295" s="851" t="s">
        <v>3323</v>
      </c>
      <c r="F295" s="852">
        <v>42064</v>
      </c>
      <c r="G295" s="851" t="s">
        <v>3447</v>
      </c>
      <c r="H295" s="853">
        <v>7</v>
      </c>
      <c r="I295" s="851" t="s">
        <v>1683</v>
      </c>
      <c r="J295" s="832"/>
      <c r="K295" s="832"/>
      <c r="L295" s="832"/>
      <c r="M295" s="847"/>
      <c r="N295" s="983"/>
      <c r="P295" s="993"/>
    </row>
    <row r="296" spans="1:25" s="842" customFormat="1" ht="11.25" customHeight="1" outlineLevel="2">
      <c r="A296" s="855">
        <v>3</v>
      </c>
      <c r="B296" s="850">
        <v>2015</v>
      </c>
      <c r="C296" s="851" t="s">
        <v>91</v>
      </c>
      <c r="D296" s="856" t="s">
        <v>107</v>
      </c>
      <c r="E296" s="851" t="s">
        <v>3323</v>
      </c>
      <c r="F296" s="852">
        <v>42064</v>
      </c>
      <c r="G296" s="851" t="s">
        <v>3448</v>
      </c>
      <c r="H296" s="853">
        <v>3</v>
      </c>
      <c r="I296" s="851" t="s">
        <v>1909</v>
      </c>
      <c r="J296" s="832"/>
      <c r="K296" s="832"/>
      <c r="L296" s="832"/>
      <c r="M296" s="847"/>
      <c r="N296" s="983"/>
      <c r="P296" s="993"/>
    </row>
    <row r="297" spans="1:25" s="842" customFormat="1" ht="11.25" customHeight="1" outlineLevel="2">
      <c r="A297" s="855">
        <v>3</v>
      </c>
      <c r="B297" s="850">
        <v>2015</v>
      </c>
      <c r="C297" s="851" t="s">
        <v>91</v>
      </c>
      <c r="D297" s="856" t="s">
        <v>107</v>
      </c>
      <c r="E297" s="851" t="s">
        <v>3323</v>
      </c>
      <c r="F297" s="852">
        <v>42064</v>
      </c>
      <c r="G297" s="851" t="s">
        <v>3449</v>
      </c>
      <c r="H297" s="853">
        <v>7</v>
      </c>
      <c r="I297" s="851" t="s">
        <v>1911</v>
      </c>
      <c r="J297" s="832"/>
      <c r="K297" s="832"/>
      <c r="L297" s="832"/>
      <c r="M297" s="847"/>
      <c r="P297" s="993"/>
    </row>
    <row r="298" spans="1:25" s="842" customFormat="1" ht="11.25" customHeight="1" outlineLevel="2">
      <c r="A298" s="850">
        <v>6</v>
      </c>
      <c r="B298" s="850">
        <v>2015</v>
      </c>
      <c r="C298" s="851" t="s">
        <v>91</v>
      </c>
      <c r="D298" s="851" t="s">
        <v>107</v>
      </c>
      <c r="E298" s="851" t="s">
        <v>3357</v>
      </c>
      <c r="F298" s="852">
        <v>42169</v>
      </c>
      <c r="G298" s="851" t="s">
        <v>2861</v>
      </c>
      <c r="H298" s="853">
        <v>10</v>
      </c>
      <c r="I298" s="851" t="s">
        <v>1912</v>
      </c>
      <c r="J298" s="832"/>
      <c r="K298" s="832"/>
      <c r="L298" s="832"/>
      <c r="M298" s="847"/>
      <c r="P298" s="993"/>
    </row>
    <row r="299" spans="1:25" s="848" customFormat="1" ht="11.25" customHeight="1" outlineLevel="2">
      <c r="A299" s="850">
        <v>6</v>
      </c>
      <c r="B299" s="850">
        <v>2015</v>
      </c>
      <c r="C299" s="851" t="s">
        <v>91</v>
      </c>
      <c r="D299" s="851" t="s">
        <v>107</v>
      </c>
      <c r="E299" s="851" t="s">
        <v>3357</v>
      </c>
      <c r="F299" s="852">
        <v>42169</v>
      </c>
      <c r="G299" s="851" t="s">
        <v>3450</v>
      </c>
      <c r="H299" s="853">
        <v>7</v>
      </c>
      <c r="I299" s="851" t="s">
        <v>2771</v>
      </c>
      <c r="J299" s="832"/>
      <c r="K299" s="832"/>
      <c r="L299" s="832"/>
      <c r="M299" s="847"/>
      <c r="N299" s="983"/>
      <c r="P299" s="849"/>
    </row>
    <row r="300" spans="1:25" s="841" customFormat="1" ht="11.25" customHeight="1" outlineLevel="2">
      <c r="A300" s="850">
        <v>6</v>
      </c>
      <c r="B300" s="850">
        <v>2015</v>
      </c>
      <c r="C300" s="851" t="s">
        <v>91</v>
      </c>
      <c r="D300" s="851" t="s">
        <v>107</v>
      </c>
      <c r="E300" s="851" t="s">
        <v>3359</v>
      </c>
      <c r="F300" s="852">
        <v>42176</v>
      </c>
      <c r="G300" s="851" t="s">
        <v>2861</v>
      </c>
      <c r="H300" s="853">
        <v>10</v>
      </c>
      <c r="I300" s="854" t="s">
        <v>3451</v>
      </c>
      <c r="J300" s="832"/>
      <c r="K300" s="832"/>
      <c r="L300" s="832"/>
      <c r="M300" s="847"/>
      <c r="N300" s="983"/>
      <c r="P300" s="938"/>
    </row>
    <row r="301" spans="1:25" s="842" customFormat="1" ht="11.25" customHeight="1" outlineLevel="2">
      <c r="A301" s="850">
        <v>9</v>
      </c>
      <c r="B301" s="850">
        <v>2015</v>
      </c>
      <c r="C301" s="851" t="s">
        <v>91</v>
      </c>
      <c r="D301" s="851" t="s">
        <v>107</v>
      </c>
      <c r="E301" s="851" t="s">
        <v>4154</v>
      </c>
      <c r="F301" s="852">
        <v>42274</v>
      </c>
      <c r="G301" s="851" t="s">
        <v>3452</v>
      </c>
      <c r="H301" s="853">
        <v>5</v>
      </c>
      <c r="I301" s="851" t="s">
        <v>273</v>
      </c>
      <c r="J301" s="832"/>
      <c r="K301" s="832"/>
      <c r="L301" s="832"/>
      <c r="M301" s="847"/>
      <c r="N301" s="983"/>
      <c r="P301" s="993"/>
    </row>
    <row r="302" spans="1:25" s="842" customFormat="1" ht="11.25" customHeight="1" outlineLevel="2">
      <c r="A302" s="850">
        <v>10</v>
      </c>
      <c r="B302" s="855">
        <v>2015</v>
      </c>
      <c r="C302" s="851" t="s">
        <v>91</v>
      </c>
      <c r="D302" s="851" t="s">
        <v>107</v>
      </c>
      <c r="E302" s="856" t="s">
        <v>3362</v>
      </c>
      <c r="F302" s="852">
        <v>42288</v>
      </c>
      <c r="G302" s="851" t="s">
        <v>3453</v>
      </c>
      <c r="H302" s="853">
        <v>7</v>
      </c>
      <c r="I302" s="857" t="s">
        <v>3031</v>
      </c>
      <c r="J302" s="832"/>
      <c r="K302" s="832"/>
      <c r="L302" s="832"/>
      <c r="M302" s="847"/>
      <c r="N302" s="983"/>
      <c r="P302" s="993"/>
    </row>
    <row r="303" spans="1:25" s="983" customFormat="1" ht="11.25" customHeight="1" outlineLevel="2">
      <c r="A303" s="850">
        <v>10</v>
      </c>
      <c r="B303" s="855">
        <v>2015</v>
      </c>
      <c r="C303" s="851" t="s">
        <v>91</v>
      </c>
      <c r="D303" s="851" t="s">
        <v>107</v>
      </c>
      <c r="E303" s="856" t="s">
        <v>3362</v>
      </c>
      <c r="F303" s="852">
        <v>42288</v>
      </c>
      <c r="G303" s="851" t="s">
        <v>3454</v>
      </c>
      <c r="H303" s="853">
        <v>7</v>
      </c>
      <c r="I303" s="857" t="s">
        <v>2119</v>
      </c>
      <c r="J303" s="832"/>
      <c r="K303" s="832"/>
      <c r="L303" s="832"/>
      <c r="M303" s="847"/>
      <c r="N303" s="842"/>
      <c r="P303" s="990"/>
    </row>
    <row r="304" spans="1:25" s="841" customFormat="1" ht="11.25" customHeight="1" outlineLevel="2">
      <c r="A304" s="850">
        <v>10</v>
      </c>
      <c r="B304" s="855">
        <v>2015</v>
      </c>
      <c r="C304" s="851" t="s">
        <v>91</v>
      </c>
      <c r="D304" s="851" t="s">
        <v>107</v>
      </c>
      <c r="E304" s="856" t="s">
        <v>3362</v>
      </c>
      <c r="F304" s="852">
        <v>42288</v>
      </c>
      <c r="G304" s="851" t="s">
        <v>3455</v>
      </c>
      <c r="H304" s="853">
        <v>3</v>
      </c>
      <c r="I304" s="857" t="s">
        <v>1929</v>
      </c>
      <c r="J304" s="832"/>
      <c r="K304" s="832"/>
      <c r="L304" s="832"/>
      <c r="M304" s="847"/>
      <c r="N304" s="842"/>
      <c r="P304" s="938"/>
    </row>
    <row r="305" spans="1:25" s="841" customFormat="1" ht="11.25" customHeight="1" outlineLevel="2">
      <c r="A305" s="850">
        <v>10</v>
      </c>
      <c r="B305" s="855">
        <v>2015</v>
      </c>
      <c r="C305" s="851" t="s">
        <v>91</v>
      </c>
      <c r="D305" s="851" t="s">
        <v>107</v>
      </c>
      <c r="E305" s="856" t="s">
        <v>3362</v>
      </c>
      <c r="F305" s="852">
        <v>42288</v>
      </c>
      <c r="G305" s="851" t="s">
        <v>3456</v>
      </c>
      <c r="H305" s="853">
        <v>7</v>
      </c>
      <c r="I305" s="857" t="s">
        <v>2328</v>
      </c>
      <c r="J305" s="832"/>
      <c r="K305" s="832"/>
      <c r="L305" s="832"/>
      <c r="M305" s="847"/>
      <c r="N305" s="857"/>
      <c r="P305" s="938"/>
    </row>
    <row r="306" spans="1:25" s="983" customFormat="1" ht="11.25" customHeight="1" outlineLevel="2">
      <c r="A306" s="850">
        <v>10</v>
      </c>
      <c r="B306" s="855">
        <v>2015</v>
      </c>
      <c r="C306" s="851" t="s">
        <v>91</v>
      </c>
      <c r="D306" s="851" t="s">
        <v>107</v>
      </c>
      <c r="E306" s="856" t="s">
        <v>3362</v>
      </c>
      <c r="F306" s="852">
        <v>42288</v>
      </c>
      <c r="G306" s="851" t="s">
        <v>3457</v>
      </c>
      <c r="H306" s="853">
        <v>7</v>
      </c>
      <c r="I306" s="857" t="s">
        <v>3135</v>
      </c>
      <c r="J306" s="832"/>
      <c r="K306" s="832"/>
      <c r="L306" s="832"/>
      <c r="M306" s="847"/>
      <c r="N306" s="848"/>
      <c r="P306" s="990"/>
    </row>
    <row r="307" spans="1:25" s="848" customFormat="1" ht="11.25" customHeight="1" outlineLevel="2">
      <c r="A307" s="850">
        <v>10</v>
      </c>
      <c r="B307" s="855">
        <v>2015</v>
      </c>
      <c r="C307" s="851" t="s">
        <v>91</v>
      </c>
      <c r="D307" s="851" t="s">
        <v>107</v>
      </c>
      <c r="E307" s="856" t="s">
        <v>3362</v>
      </c>
      <c r="F307" s="852">
        <v>42288</v>
      </c>
      <c r="G307" s="851" t="s">
        <v>3458</v>
      </c>
      <c r="H307" s="853">
        <v>3</v>
      </c>
      <c r="I307" s="857" t="s">
        <v>3298</v>
      </c>
      <c r="J307" s="832"/>
      <c r="K307" s="832"/>
      <c r="L307" s="832"/>
      <c r="M307" s="847"/>
      <c r="P307" s="849"/>
    </row>
    <row r="308" spans="1:25" s="848" customFormat="1" ht="11.25" customHeight="1" outlineLevel="2">
      <c r="A308" s="849">
        <v>3</v>
      </c>
      <c r="B308" s="908">
        <v>2016</v>
      </c>
      <c r="C308" s="860" t="s">
        <v>91</v>
      </c>
      <c r="D308" s="860" t="s">
        <v>107</v>
      </c>
      <c r="E308" s="859" t="s">
        <v>3323</v>
      </c>
      <c r="F308" s="861">
        <v>42435</v>
      </c>
      <c r="G308" s="860" t="s">
        <v>2859</v>
      </c>
      <c r="H308" s="909">
        <v>3</v>
      </c>
      <c r="I308" s="848" t="s">
        <v>361</v>
      </c>
      <c r="M308" s="862"/>
      <c r="P308" s="849"/>
    </row>
    <row r="309" spans="1:25" s="848" customFormat="1" ht="11.25" customHeight="1" outlineLevel="2">
      <c r="A309" s="849">
        <v>3</v>
      </c>
      <c r="B309" s="849">
        <v>2016</v>
      </c>
      <c r="C309" s="848" t="s">
        <v>91</v>
      </c>
      <c r="D309" s="860" t="s">
        <v>107</v>
      </c>
      <c r="E309" s="860" t="s">
        <v>3323</v>
      </c>
      <c r="F309" s="861">
        <v>42435</v>
      </c>
      <c r="G309" s="860" t="s">
        <v>2860</v>
      </c>
      <c r="H309" s="909">
        <v>10</v>
      </c>
      <c r="I309" s="848" t="s">
        <v>1905</v>
      </c>
      <c r="M309" s="862"/>
      <c r="P309" s="849"/>
    </row>
    <row r="310" spans="1:25" s="848" customFormat="1" ht="11.25" customHeight="1" outlineLevel="2">
      <c r="A310" s="849">
        <v>3</v>
      </c>
      <c r="B310" s="849">
        <v>2016</v>
      </c>
      <c r="C310" s="848" t="s">
        <v>91</v>
      </c>
      <c r="D310" s="860" t="s">
        <v>107</v>
      </c>
      <c r="E310" s="860" t="s">
        <v>3323</v>
      </c>
      <c r="F310" s="861">
        <v>42435</v>
      </c>
      <c r="G310" s="860" t="s">
        <v>2861</v>
      </c>
      <c r="H310" s="909">
        <v>7</v>
      </c>
      <c r="I310" s="848" t="s">
        <v>1907</v>
      </c>
      <c r="M310" s="862"/>
      <c r="P310" s="849"/>
    </row>
    <row r="311" spans="1:25" s="848" customFormat="1" ht="11.25" customHeight="1" outlineLevel="2">
      <c r="A311" s="849">
        <v>6</v>
      </c>
      <c r="B311" s="849">
        <v>2016</v>
      </c>
      <c r="C311" s="858" t="s">
        <v>91</v>
      </c>
      <c r="D311" s="859" t="s">
        <v>542</v>
      </c>
      <c r="E311" s="860" t="s">
        <v>3357</v>
      </c>
      <c r="F311" s="861">
        <v>42533</v>
      </c>
      <c r="G311" s="860" t="s">
        <v>2849</v>
      </c>
      <c r="H311" s="849">
        <v>7</v>
      </c>
      <c r="I311" s="848" t="s">
        <v>2039</v>
      </c>
      <c r="M311" s="862"/>
      <c r="P311" s="954"/>
      <c r="Q311" s="955"/>
      <c r="R311" s="954"/>
      <c r="S311" s="954"/>
      <c r="T311" s="957"/>
      <c r="U311" s="958"/>
      <c r="V311" s="954"/>
      <c r="W311" s="954"/>
      <c r="X311" s="954"/>
      <c r="Y311" s="954"/>
    </row>
    <row r="312" spans="1:25" s="848" customFormat="1" ht="11.25" customHeight="1" outlineLevel="2">
      <c r="A312" s="849">
        <v>6</v>
      </c>
      <c r="B312" s="849">
        <v>2016</v>
      </c>
      <c r="C312" s="858" t="s">
        <v>91</v>
      </c>
      <c r="D312" s="859" t="s">
        <v>542</v>
      </c>
      <c r="E312" s="860" t="s">
        <v>3357</v>
      </c>
      <c r="F312" s="861">
        <v>42533</v>
      </c>
      <c r="G312" s="860" t="s">
        <v>2850</v>
      </c>
      <c r="H312" s="849">
        <v>10</v>
      </c>
      <c r="I312" s="848" t="s">
        <v>2851</v>
      </c>
      <c r="M312" s="862"/>
      <c r="P312" s="954"/>
      <c r="Q312" s="955"/>
      <c r="R312" s="954"/>
      <c r="S312" s="954"/>
      <c r="T312" s="957"/>
      <c r="U312" s="958"/>
      <c r="V312" s="954"/>
      <c r="W312" s="954"/>
      <c r="X312" s="954"/>
      <c r="Y312" s="954"/>
    </row>
    <row r="313" spans="1:25" s="848" customFormat="1" ht="11.25" customHeight="1" outlineLevel="2">
      <c r="A313" s="849">
        <v>6</v>
      </c>
      <c r="B313" s="849">
        <v>2016</v>
      </c>
      <c r="C313" s="858" t="s">
        <v>91</v>
      </c>
      <c r="D313" s="859" t="s">
        <v>542</v>
      </c>
      <c r="E313" s="860" t="s">
        <v>3357</v>
      </c>
      <c r="F313" s="861">
        <v>42533</v>
      </c>
      <c r="G313" s="860" t="s">
        <v>2852</v>
      </c>
      <c r="H313" s="849">
        <v>7</v>
      </c>
      <c r="I313" s="848" t="s">
        <v>2853</v>
      </c>
      <c r="M313" s="862"/>
      <c r="P313" s="954"/>
      <c r="Q313" s="955"/>
      <c r="R313" s="954"/>
      <c r="S313" s="954"/>
      <c r="T313" s="957"/>
      <c r="U313" s="958"/>
      <c r="V313" s="954"/>
      <c r="W313" s="954"/>
      <c r="X313" s="954"/>
      <c r="Y313" s="954"/>
    </row>
    <row r="314" spans="1:25" s="848" customFormat="1" ht="11.25" customHeight="1" outlineLevel="2">
      <c r="A314" s="849">
        <v>6</v>
      </c>
      <c r="B314" s="849">
        <v>2016</v>
      </c>
      <c r="C314" s="858" t="s">
        <v>91</v>
      </c>
      <c r="D314" s="859" t="s">
        <v>542</v>
      </c>
      <c r="E314" s="860" t="s">
        <v>3357</v>
      </c>
      <c r="F314" s="861">
        <v>42533</v>
      </c>
      <c r="G314" s="860" t="s">
        <v>2854</v>
      </c>
      <c r="H314" s="849">
        <v>10</v>
      </c>
      <c r="I314" s="848" t="s">
        <v>2855</v>
      </c>
      <c r="M314" s="862"/>
      <c r="P314" s="954"/>
      <c r="Q314" s="955"/>
      <c r="R314" s="954"/>
      <c r="S314" s="954"/>
      <c r="T314" s="957"/>
      <c r="U314" s="958"/>
      <c r="V314" s="954"/>
      <c r="W314" s="954"/>
      <c r="X314" s="954"/>
      <c r="Y314" s="954"/>
    </row>
    <row r="315" spans="1:25" s="848" customFormat="1" ht="11.25" customHeight="1" outlineLevel="2">
      <c r="A315" s="849">
        <v>6</v>
      </c>
      <c r="B315" s="849">
        <v>2016</v>
      </c>
      <c r="C315" s="858" t="s">
        <v>91</v>
      </c>
      <c r="D315" s="859" t="s">
        <v>542</v>
      </c>
      <c r="E315" s="860" t="s">
        <v>3357</v>
      </c>
      <c r="F315" s="861">
        <v>42533</v>
      </c>
      <c r="G315" s="860" t="s">
        <v>2856</v>
      </c>
      <c r="H315" s="849">
        <v>3</v>
      </c>
      <c r="I315" s="848" t="s">
        <v>2857</v>
      </c>
      <c r="M315" s="862"/>
      <c r="P315" s="954"/>
      <c r="Q315" s="955"/>
      <c r="R315" s="954"/>
      <c r="S315" s="954"/>
      <c r="T315" s="957"/>
      <c r="U315" s="958"/>
      <c r="V315" s="954"/>
      <c r="W315" s="954"/>
      <c r="X315" s="954"/>
      <c r="Y315" s="954"/>
    </row>
    <row r="316" spans="1:25" s="848" customFormat="1" ht="11.25" customHeight="1" outlineLevel="2">
      <c r="A316" s="849">
        <v>6</v>
      </c>
      <c r="B316" s="849">
        <v>2016</v>
      </c>
      <c r="C316" s="858" t="s">
        <v>91</v>
      </c>
      <c r="D316" s="859" t="s">
        <v>542</v>
      </c>
      <c r="E316" s="860" t="s">
        <v>2702</v>
      </c>
      <c r="F316" s="861">
        <v>42540</v>
      </c>
      <c r="G316" s="860" t="s">
        <v>2854</v>
      </c>
      <c r="H316" s="849">
        <v>15</v>
      </c>
      <c r="I316" s="848" t="s">
        <v>2858</v>
      </c>
      <c r="M316" s="862"/>
      <c r="P316" s="954"/>
      <c r="Q316" s="955"/>
      <c r="R316" s="954"/>
      <c r="S316" s="954"/>
      <c r="T316" s="957"/>
      <c r="U316" s="958"/>
      <c r="V316" s="954"/>
      <c r="W316" s="954"/>
      <c r="X316" s="954"/>
      <c r="Y316" s="954"/>
    </row>
    <row r="317" spans="1:25" s="848" customFormat="1" ht="11.25" customHeight="1" outlineLevel="1">
      <c r="A317" s="849"/>
      <c r="B317" s="849"/>
      <c r="C317" s="858"/>
      <c r="D317" s="859" t="s">
        <v>3831</v>
      </c>
      <c r="E317" s="860"/>
      <c r="F317" s="861"/>
      <c r="G317" s="860"/>
      <c r="H317" s="849">
        <f>SUBTOTAL(9,H284:H316)</f>
        <v>221</v>
      </c>
      <c r="M317" s="862"/>
      <c r="P317" s="954"/>
      <c r="Q317" s="955"/>
      <c r="R317" s="954"/>
      <c r="S317" s="954"/>
      <c r="T317" s="957"/>
      <c r="U317" s="958"/>
      <c r="V317" s="954"/>
      <c r="W317" s="954"/>
      <c r="X317" s="954"/>
      <c r="Y317" s="954"/>
    </row>
    <row r="318" spans="1:25" s="983" customFormat="1" ht="11.25" customHeight="1" outlineLevel="2">
      <c r="A318" s="850">
        <v>11</v>
      </c>
      <c r="B318" s="855">
        <v>2015</v>
      </c>
      <c r="C318" s="851" t="s">
        <v>164</v>
      </c>
      <c r="D318" s="851" t="s">
        <v>3347</v>
      </c>
      <c r="E318" s="856" t="s">
        <v>500</v>
      </c>
      <c r="F318" s="852">
        <v>42322</v>
      </c>
      <c r="G318" s="851" t="s">
        <v>3459</v>
      </c>
      <c r="H318" s="853">
        <v>10</v>
      </c>
      <c r="I318" s="857" t="s">
        <v>626</v>
      </c>
      <c r="J318" s="832"/>
      <c r="K318" s="832"/>
      <c r="L318" s="832"/>
      <c r="M318" s="847"/>
      <c r="N318" s="994"/>
      <c r="P318" s="990"/>
    </row>
    <row r="319" spans="1:25" s="983" customFormat="1" ht="11.25" customHeight="1" outlineLevel="1">
      <c r="A319" s="850"/>
      <c r="B319" s="855"/>
      <c r="C319" s="851"/>
      <c r="D319" s="851" t="s">
        <v>3460</v>
      </c>
      <c r="E319" s="856"/>
      <c r="F319" s="852"/>
      <c r="G319" s="851"/>
      <c r="H319" s="853">
        <f>SUBTOTAL(9,H318:H318)</f>
        <v>10</v>
      </c>
      <c r="I319" s="857"/>
      <c r="J319" s="832"/>
      <c r="K319" s="832"/>
      <c r="L319" s="832"/>
      <c r="M319" s="847"/>
      <c r="N319" s="994"/>
      <c r="P319" s="990"/>
    </row>
    <row r="320" spans="1:25" s="848" customFormat="1" ht="11.25" customHeight="1" outlineLevel="2">
      <c r="A320" s="849">
        <v>3</v>
      </c>
      <c r="B320" s="849">
        <v>2016</v>
      </c>
      <c r="C320" s="848" t="s">
        <v>91</v>
      </c>
      <c r="D320" s="860" t="s">
        <v>178</v>
      </c>
      <c r="E320" s="860" t="s">
        <v>3323</v>
      </c>
      <c r="F320" s="861">
        <v>42435</v>
      </c>
      <c r="G320" s="860" t="s">
        <v>2863</v>
      </c>
      <c r="H320" s="909">
        <v>3</v>
      </c>
      <c r="I320" s="848" t="s">
        <v>1064</v>
      </c>
      <c r="M320" s="862"/>
      <c r="P320" s="849"/>
    </row>
    <row r="321" spans="1:16" s="848" customFormat="1" ht="11.25" customHeight="1" outlineLevel="2">
      <c r="A321" s="849">
        <v>3</v>
      </c>
      <c r="B321" s="849">
        <v>2016</v>
      </c>
      <c r="C321" s="848" t="s">
        <v>91</v>
      </c>
      <c r="D321" s="860" t="s">
        <v>178</v>
      </c>
      <c r="E321" s="860" t="s">
        <v>3323</v>
      </c>
      <c r="F321" s="861">
        <v>42435</v>
      </c>
      <c r="G321" s="860" t="s">
        <v>2864</v>
      </c>
      <c r="H321" s="909">
        <v>3</v>
      </c>
      <c r="I321" s="848" t="s">
        <v>1909</v>
      </c>
      <c r="M321" s="862"/>
      <c r="P321" s="849"/>
    </row>
    <row r="322" spans="1:16" s="848" customFormat="1" ht="11.25" customHeight="1" outlineLevel="2">
      <c r="A322" s="849">
        <v>3</v>
      </c>
      <c r="B322" s="908">
        <v>2016</v>
      </c>
      <c r="C322" s="860" t="s">
        <v>91</v>
      </c>
      <c r="D322" s="860" t="s">
        <v>178</v>
      </c>
      <c r="E322" s="859" t="s">
        <v>3323</v>
      </c>
      <c r="F322" s="861">
        <v>42435</v>
      </c>
      <c r="G322" s="860" t="s">
        <v>2865</v>
      </c>
      <c r="H322" s="909">
        <v>7</v>
      </c>
      <c r="I322" s="848" t="s">
        <v>1039</v>
      </c>
      <c r="M322" s="862"/>
      <c r="P322" s="849"/>
    </row>
    <row r="323" spans="1:16" s="848" customFormat="1" ht="11.25" customHeight="1" outlineLevel="2">
      <c r="A323" s="849">
        <v>9</v>
      </c>
      <c r="B323" s="908">
        <v>2016</v>
      </c>
      <c r="C323" s="860" t="s">
        <v>91</v>
      </c>
      <c r="D323" s="860" t="s">
        <v>178</v>
      </c>
      <c r="E323" s="859" t="s">
        <v>4154</v>
      </c>
      <c r="F323" s="861">
        <v>42638</v>
      </c>
      <c r="G323" s="860" t="s">
        <v>2866</v>
      </c>
      <c r="H323" s="909">
        <v>5</v>
      </c>
      <c r="I323" s="848" t="s">
        <v>273</v>
      </c>
      <c r="M323" s="862"/>
      <c r="P323" s="849"/>
    </row>
    <row r="324" spans="1:16" s="848" customFormat="1" ht="11.25" customHeight="1" outlineLevel="2">
      <c r="A324" s="849">
        <v>10</v>
      </c>
      <c r="B324" s="908">
        <v>2016</v>
      </c>
      <c r="C324" s="860" t="s">
        <v>91</v>
      </c>
      <c r="D324" s="860" t="s">
        <v>178</v>
      </c>
      <c r="E324" s="859" t="s">
        <v>3362</v>
      </c>
      <c r="F324" s="861">
        <v>42652</v>
      </c>
      <c r="G324" s="920" t="s">
        <v>2867</v>
      </c>
      <c r="H324" s="849">
        <v>10</v>
      </c>
      <c r="I324" s="848" t="s">
        <v>2868</v>
      </c>
      <c r="M324" s="862"/>
      <c r="P324" s="849"/>
    </row>
    <row r="325" spans="1:16" s="848" customFormat="1" ht="11.25" customHeight="1" outlineLevel="1">
      <c r="A325" s="849"/>
      <c r="B325" s="908"/>
      <c r="C325" s="860"/>
      <c r="D325" s="860" t="s">
        <v>584</v>
      </c>
      <c r="E325" s="859"/>
      <c r="F325" s="861"/>
      <c r="G325" s="920"/>
      <c r="H325" s="849">
        <f>SUBTOTAL(9,H320:H324)</f>
        <v>28</v>
      </c>
      <c r="M325" s="862"/>
      <c r="P325" s="849"/>
    </row>
    <row r="326" spans="1:16" s="848" customFormat="1" ht="11.25" customHeight="1" outlineLevel="2">
      <c r="A326" s="849">
        <v>3</v>
      </c>
      <c r="B326" s="849">
        <v>2016</v>
      </c>
      <c r="C326" s="848" t="s">
        <v>164</v>
      </c>
      <c r="D326" s="860" t="s">
        <v>166</v>
      </c>
      <c r="E326" s="860" t="s">
        <v>3323</v>
      </c>
      <c r="F326" s="861">
        <v>42435</v>
      </c>
      <c r="G326" s="860" t="s">
        <v>2870</v>
      </c>
      <c r="H326" s="909">
        <v>3</v>
      </c>
      <c r="I326" s="848" t="s">
        <v>1494</v>
      </c>
      <c r="M326" s="862"/>
      <c r="P326" s="849"/>
    </row>
    <row r="327" spans="1:16" s="848" customFormat="1" ht="11.25" customHeight="1" outlineLevel="2">
      <c r="A327" s="849">
        <v>3</v>
      </c>
      <c r="B327" s="908">
        <v>2016</v>
      </c>
      <c r="C327" s="860" t="s">
        <v>164</v>
      </c>
      <c r="D327" s="860" t="s">
        <v>166</v>
      </c>
      <c r="E327" s="859" t="s">
        <v>3323</v>
      </c>
      <c r="F327" s="861">
        <v>42435</v>
      </c>
      <c r="G327" s="860" t="s">
        <v>2871</v>
      </c>
      <c r="H327" s="909">
        <v>7</v>
      </c>
      <c r="I327" s="848" t="s">
        <v>1911</v>
      </c>
      <c r="M327" s="862"/>
      <c r="P327" s="849"/>
    </row>
    <row r="328" spans="1:16" s="848" customFormat="1" ht="11.25" customHeight="1" outlineLevel="2">
      <c r="A328" s="849">
        <v>3</v>
      </c>
      <c r="B328" s="908">
        <v>2016</v>
      </c>
      <c r="C328" s="860" t="s">
        <v>164</v>
      </c>
      <c r="D328" s="860" t="s">
        <v>166</v>
      </c>
      <c r="E328" s="859" t="s">
        <v>3323</v>
      </c>
      <c r="F328" s="861">
        <v>42435</v>
      </c>
      <c r="G328" s="860" t="s">
        <v>2872</v>
      </c>
      <c r="H328" s="909">
        <v>3</v>
      </c>
      <c r="I328" s="848" t="s">
        <v>960</v>
      </c>
      <c r="M328" s="862"/>
      <c r="P328" s="849"/>
    </row>
    <row r="329" spans="1:16" s="848" customFormat="1" ht="11.25" customHeight="1" outlineLevel="2">
      <c r="A329" s="849">
        <v>10</v>
      </c>
      <c r="B329" s="908">
        <v>2016</v>
      </c>
      <c r="C329" s="860" t="s">
        <v>164</v>
      </c>
      <c r="D329" s="860" t="s">
        <v>166</v>
      </c>
      <c r="E329" s="859" t="s">
        <v>3362</v>
      </c>
      <c r="F329" s="861">
        <v>42652</v>
      </c>
      <c r="G329" s="920" t="s">
        <v>2873</v>
      </c>
      <c r="H329" s="849">
        <v>3</v>
      </c>
      <c r="I329" s="848" t="s">
        <v>2420</v>
      </c>
      <c r="M329" s="862"/>
      <c r="P329" s="849"/>
    </row>
    <row r="330" spans="1:16" s="848" customFormat="1" ht="11.25" customHeight="1" outlineLevel="1">
      <c r="A330" s="849"/>
      <c r="B330" s="908"/>
      <c r="C330" s="860"/>
      <c r="D330" s="860" t="s">
        <v>595</v>
      </c>
      <c r="E330" s="859"/>
      <c r="F330" s="861"/>
      <c r="G330" s="920"/>
      <c r="H330" s="849">
        <f>SUBTOTAL(9,H326:H329)</f>
        <v>16</v>
      </c>
      <c r="M330" s="862"/>
      <c r="P330" s="849"/>
    </row>
    <row r="331" spans="1:16" s="841" customFormat="1" ht="11.25" customHeight="1" outlineLevel="2">
      <c r="A331" s="850">
        <v>6</v>
      </c>
      <c r="B331" s="850">
        <v>2015</v>
      </c>
      <c r="C331" s="851" t="s">
        <v>164</v>
      </c>
      <c r="D331" s="851" t="s">
        <v>193</v>
      </c>
      <c r="E331" s="851" t="s">
        <v>3357</v>
      </c>
      <c r="F331" s="852">
        <v>42169</v>
      </c>
      <c r="G331" s="851" t="s">
        <v>3461</v>
      </c>
      <c r="H331" s="853">
        <v>7</v>
      </c>
      <c r="I331" s="851" t="s">
        <v>1939</v>
      </c>
      <c r="J331" s="832"/>
      <c r="K331" s="832"/>
      <c r="L331" s="832"/>
      <c r="M331" s="847"/>
      <c r="N331" s="995"/>
      <c r="P331" s="938"/>
    </row>
    <row r="332" spans="1:16" s="841" customFormat="1" ht="11.25" customHeight="1" outlineLevel="2">
      <c r="A332" s="850">
        <v>6</v>
      </c>
      <c r="B332" s="850">
        <v>2015</v>
      </c>
      <c r="C332" s="851" t="s">
        <v>164</v>
      </c>
      <c r="D332" s="851" t="s">
        <v>193</v>
      </c>
      <c r="E332" s="851" t="s">
        <v>3357</v>
      </c>
      <c r="F332" s="852">
        <v>42169</v>
      </c>
      <c r="G332" s="851" t="s">
        <v>3462</v>
      </c>
      <c r="H332" s="853">
        <v>3</v>
      </c>
      <c r="I332" s="851" t="s">
        <v>2544</v>
      </c>
      <c r="J332" s="832"/>
      <c r="K332" s="832"/>
      <c r="L332" s="832"/>
      <c r="M332" s="847"/>
      <c r="P332" s="938"/>
    </row>
    <row r="333" spans="1:16" s="841" customFormat="1" ht="11.25" customHeight="1" outlineLevel="2">
      <c r="A333" s="850">
        <v>6</v>
      </c>
      <c r="B333" s="850">
        <v>2015</v>
      </c>
      <c r="C333" s="851" t="s">
        <v>164</v>
      </c>
      <c r="D333" s="851" t="s">
        <v>193</v>
      </c>
      <c r="E333" s="851" t="s">
        <v>3359</v>
      </c>
      <c r="F333" s="852">
        <v>42176</v>
      </c>
      <c r="G333" s="851" t="s">
        <v>3461</v>
      </c>
      <c r="H333" s="853">
        <v>5</v>
      </c>
      <c r="I333" s="854" t="s">
        <v>3463</v>
      </c>
      <c r="J333" s="832"/>
      <c r="K333" s="832"/>
      <c r="L333" s="832"/>
      <c r="M333" s="847"/>
      <c r="P333" s="938"/>
    </row>
    <row r="334" spans="1:16" s="848" customFormat="1" ht="11.25" customHeight="1" outlineLevel="2">
      <c r="A334" s="849">
        <v>10</v>
      </c>
      <c r="B334" s="908">
        <v>2016</v>
      </c>
      <c r="C334" s="860" t="s">
        <v>164</v>
      </c>
      <c r="D334" s="860" t="s">
        <v>193</v>
      </c>
      <c r="E334" s="859" t="s">
        <v>3362</v>
      </c>
      <c r="F334" s="861">
        <v>42652</v>
      </c>
      <c r="G334" s="920" t="s">
        <v>2874</v>
      </c>
      <c r="H334" s="849">
        <v>7</v>
      </c>
      <c r="I334" s="848" t="s">
        <v>2875</v>
      </c>
      <c r="M334" s="862"/>
      <c r="P334" s="849"/>
    </row>
    <row r="335" spans="1:16" s="848" customFormat="1" ht="11.25" customHeight="1" outlineLevel="2">
      <c r="A335" s="849">
        <v>10</v>
      </c>
      <c r="B335" s="908">
        <v>2016</v>
      </c>
      <c r="C335" s="860" t="s">
        <v>164</v>
      </c>
      <c r="D335" s="860" t="s">
        <v>193</v>
      </c>
      <c r="E335" s="859" t="s">
        <v>3362</v>
      </c>
      <c r="F335" s="861">
        <v>42652</v>
      </c>
      <c r="G335" s="920" t="s">
        <v>2876</v>
      </c>
      <c r="H335" s="849">
        <v>7</v>
      </c>
      <c r="I335" s="848" t="s">
        <v>1895</v>
      </c>
      <c r="M335" s="862"/>
      <c r="P335" s="849"/>
    </row>
    <row r="336" spans="1:16" s="848" customFormat="1" ht="11.25" customHeight="1" outlineLevel="1">
      <c r="A336" s="849"/>
      <c r="B336" s="908"/>
      <c r="C336" s="860"/>
      <c r="D336" s="860" t="s">
        <v>598</v>
      </c>
      <c r="E336" s="859"/>
      <c r="F336" s="861"/>
      <c r="G336" s="920"/>
      <c r="H336" s="849">
        <f>SUBTOTAL(9,H331:H335)</f>
        <v>29</v>
      </c>
      <c r="M336" s="862"/>
      <c r="P336" s="849"/>
    </row>
    <row r="337" spans="1:16" s="842" customFormat="1" ht="11.25" customHeight="1" outlineLevel="2">
      <c r="A337" s="990">
        <v>10</v>
      </c>
      <c r="B337" s="921">
        <v>2012</v>
      </c>
      <c r="C337" s="922" t="s">
        <v>53</v>
      </c>
      <c r="D337" s="922" t="s">
        <v>4223</v>
      </c>
      <c r="E337" s="923" t="s">
        <v>819</v>
      </c>
      <c r="F337" s="924">
        <v>41210</v>
      </c>
      <c r="G337" s="922" t="s">
        <v>4224</v>
      </c>
      <c r="H337" s="925">
        <v>5</v>
      </c>
      <c r="I337" s="922" t="s">
        <v>248</v>
      </c>
      <c r="J337" s="832"/>
      <c r="K337" s="832" t="s">
        <v>4132</v>
      </c>
      <c r="L337" s="832"/>
      <c r="M337" s="847"/>
      <c r="N337" s="983"/>
      <c r="P337" s="993"/>
    </row>
    <row r="338" spans="1:16" s="842" customFormat="1" ht="11.25" customHeight="1" outlineLevel="1">
      <c r="A338" s="990"/>
      <c r="B338" s="921"/>
      <c r="C338" s="922"/>
      <c r="D338" s="922" t="s">
        <v>4225</v>
      </c>
      <c r="E338" s="923"/>
      <c r="F338" s="924"/>
      <c r="G338" s="922"/>
      <c r="H338" s="925">
        <f>SUBTOTAL(9,H337:H337)</f>
        <v>5</v>
      </c>
      <c r="I338" s="922"/>
      <c r="J338" s="832"/>
      <c r="K338" s="832"/>
      <c r="L338" s="832"/>
      <c r="M338" s="847"/>
      <c r="N338" s="983"/>
      <c r="P338" s="993"/>
    </row>
    <row r="339" spans="1:16" ht="11.25" customHeight="1" outlineLevel="2">
      <c r="A339" s="826">
        <v>10</v>
      </c>
      <c r="B339" s="826">
        <v>2014</v>
      </c>
      <c r="C339" s="832" t="s">
        <v>164</v>
      </c>
      <c r="D339" s="830" t="s">
        <v>4226</v>
      </c>
      <c r="E339" s="828" t="s">
        <v>3362</v>
      </c>
      <c r="F339" s="919">
        <v>41924</v>
      </c>
      <c r="G339" s="828" t="s">
        <v>4227</v>
      </c>
      <c r="H339" s="831">
        <v>7</v>
      </c>
      <c r="I339" s="828" t="s">
        <v>3411</v>
      </c>
      <c r="M339" s="847"/>
      <c r="N339" s="842"/>
    </row>
    <row r="340" spans="1:16" ht="11.25" customHeight="1" outlineLevel="1">
      <c r="B340" s="826"/>
      <c r="C340" s="832"/>
      <c r="D340" s="830" t="s">
        <v>4228</v>
      </c>
      <c r="F340" s="919"/>
      <c r="G340" s="828"/>
      <c r="H340" s="831">
        <f>SUBTOTAL(9,H339:H339)</f>
        <v>7</v>
      </c>
      <c r="M340" s="847"/>
      <c r="N340" s="842"/>
    </row>
    <row r="341" spans="1:16" s="848" customFormat="1" ht="11.25" customHeight="1" outlineLevel="2">
      <c r="A341" s="849">
        <v>6</v>
      </c>
      <c r="B341" s="849">
        <v>2016</v>
      </c>
      <c r="C341" s="860" t="s">
        <v>53</v>
      </c>
      <c r="D341" s="860" t="s">
        <v>1628</v>
      </c>
      <c r="E341" s="860" t="s">
        <v>55</v>
      </c>
      <c r="F341" s="861">
        <v>42518</v>
      </c>
      <c r="G341" s="860" t="s">
        <v>1952</v>
      </c>
      <c r="H341" s="909">
        <v>5</v>
      </c>
      <c r="I341" s="996" t="s">
        <v>435</v>
      </c>
      <c r="M341" s="862"/>
      <c r="P341" s="849"/>
    </row>
    <row r="342" spans="1:16" s="848" customFormat="1" ht="11.25" customHeight="1" outlineLevel="1">
      <c r="A342" s="849"/>
      <c r="B342" s="849"/>
      <c r="C342" s="860"/>
      <c r="D342" s="860" t="s">
        <v>1959</v>
      </c>
      <c r="E342" s="860"/>
      <c r="F342" s="861"/>
      <c r="G342" s="860"/>
      <c r="H342" s="909">
        <f>SUBTOTAL(9,H341:H341)</f>
        <v>5</v>
      </c>
      <c r="I342" s="996"/>
      <c r="M342" s="862"/>
      <c r="P342" s="849"/>
    </row>
    <row r="343" spans="1:16" s="848" customFormat="1" ht="11.25" customHeight="1" outlineLevel="2">
      <c r="A343" s="849">
        <v>2</v>
      </c>
      <c r="B343" s="849">
        <v>2016</v>
      </c>
      <c r="C343" s="848" t="s">
        <v>164</v>
      </c>
      <c r="D343" s="859" t="s">
        <v>1629</v>
      </c>
      <c r="E343" s="860" t="s">
        <v>433</v>
      </c>
      <c r="F343" s="861">
        <v>42420</v>
      </c>
      <c r="G343" s="860" t="s">
        <v>2880</v>
      </c>
      <c r="H343" s="909">
        <v>10</v>
      </c>
      <c r="I343" s="860" t="s">
        <v>626</v>
      </c>
      <c r="M343" s="862"/>
      <c r="P343" s="849"/>
    </row>
    <row r="344" spans="1:16" s="848" customFormat="1" ht="11.25" customHeight="1" outlineLevel="2">
      <c r="A344" s="849">
        <v>5</v>
      </c>
      <c r="B344" s="849">
        <v>2016</v>
      </c>
      <c r="C344" s="848" t="s">
        <v>164</v>
      </c>
      <c r="D344" s="859" t="s">
        <v>1629</v>
      </c>
      <c r="E344" s="860" t="s">
        <v>86</v>
      </c>
      <c r="F344" s="861">
        <v>42504</v>
      </c>
      <c r="G344" s="860" t="s">
        <v>2880</v>
      </c>
      <c r="H344" s="909">
        <v>5</v>
      </c>
      <c r="I344" s="860" t="s">
        <v>352</v>
      </c>
      <c r="M344" s="862"/>
      <c r="P344" s="849"/>
    </row>
    <row r="345" spans="1:16" s="848" customFormat="1" ht="11.25" customHeight="1" outlineLevel="2">
      <c r="A345" s="849">
        <v>5</v>
      </c>
      <c r="B345" s="849">
        <v>2016</v>
      </c>
      <c r="C345" s="848" t="s">
        <v>164</v>
      </c>
      <c r="D345" s="859" t="s">
        <v>1629</v>
      </c>
      <c r="E345" s="860" t="s">
        <v>86</v>
      </c>
      <c r="F345" s="861">
        <v>42504</v>
      </c>
      <c r="G345" s="860" t="s">
        <v>2881</v>
      </c>
      <c r="H345" s="909">
        <v>5</v>
      </c>
      <c r="I345" s="860" t="s">
        <v>354</v>
      </c>
      <c r="M345" s="862"/>
      <c r="P345" s="849"/>
    </row>
    <row r="346" spans="1:16" s="848" customFormat="1" ht="11.25" customHeight="1" outlineLevel="2">
      <c r="A346" s="849">
        <v>6</v>
      </c>
      <c r="B346" s="849">
        <v>2016</v>
      </c>
      <c r="C346" s="858" t="s">
        <v>164</v>
      </c>
      <c r="D346" s="859" t="s">
        <v>1629</v>
      </c>
      <c r="E346" s="860" t="s">
        <v>3357</v>
      </c>
      <c r="F346" s="861">
        <v>42533</v>
      </c>
      <c r="G346" s="860" t="s">
        <v>2882</v>
      </c>
      <c r="H346" s="849">
        <v>3</v>
      </c>
      <c r="I346" s="848" t="s">
        <v>2883</v>
      </c>
      <c r="M346" s="862"/>
      <c r="P346" s="849"/>
    </row>
    <row r="347" spans="1:16" s="848" customFormat="1" ht="11.25" customHeight="1" outlineLevel="2">
      <c r="A347" s="849">
        <v>6</v>
      </c>
      <c r="B347" s="849">
        <v>2016</v>
      </c>
      <c r="C347" s="858" t="s">
        <v>164</v>
      </c>
      <c r="D347" s="859" t="s">
        <v>4229</v>
      </c>
      <c r="E347" s="860" t="s">
        <v>3357</v>
      </c>
      <c r="F347" s="861">
        <v>42533</v>
      </c>
      <c r="G347" s="860" t="s">
        <v>2880</v>
      </c>
      <c r="H347" s="849">
        <v>7</v>
      </c>
      <c r="I347" s="848" t="s">
        <v>2884</v>
      </c>
      <c r="M347" s="862"/>
      <c r="P347" s="849"/>
    </row>
    <row r="348" spans="1:16" s="848" customFormat="1" ht="11.25" customHeight="1" outlineLevel="1">
      <c r="A348" s="849"/>
      <c r="B348" s="849"/>
      <c r="C348" s="858"/>
      <c r="D348" s="859" t="s">
        <v>2885</v>
      </c>
      <c r="E348" s="860"/>
      <c r="F348" s="861"/>
      <c r="G348" s="860"/>
      <c r="H348" s="849">
        <f>SUBTOTAL(9,H343:H347)</f>
        <v>30</v>
      </c>
      <c r="M348" s="862"/>
      <c r="P348" s="849"/>
    </row>
    <row r="349" spans="1:16" s="842" customFormat="1" ht="11.25" customHeight="1" outlineLevel="2">
      <c r="A349" s="990">
        <v>10</v>
      </c>
      <c r="B349" s="921">
        <v>2012</v>
      </c>
      <c r="C349" s="922" t="s">
        <v>53</v>
      </c>
      <c r="D349" s="922" t="s">
        <v>4230</v>
      </c>
      <c r="E349" s="923" t="s">
        <v>3378</v>
      </c>
      <c r="F349" s="924">
        <v>41203</v>
      </c>
      <c r="G349" s="922" t="s">
        <v>4231</v>
      </c>
      <c r="H349" s="925">
        <v>5</v>
      </c>
      <c r="I349" s="922" t="s">
        <v>4232</v>
      </c>
      <c r="J349" s="832"/>
      <c r="K349" s="832" t="s">
        <v>4233</v>
      </c>
      <c r="L349" s="832"/>
      <c r="M349" s="847"/>
      <c r="N349" s="983"/>
      <c r="P349" s="993"/>
    </row>
    <row r="350" spans="1:16" s="983" customFormat="1" ht="11.25" customHeight="1" outlineLevel="2">
      <c r="A350" s="826">
        <v>2</v>
      </c>
      <c r="B350" s="827">
        <v>2014</v>
      </c>
      <c r="C350" s="828" t="s">
        <v>53</v>
      </c>
      <c r="D350" s="828" t="s">
        <v>4230</v>
      </c>
      <c r="E350" s="830" t="s">
        <v>657</v>
      </c>
      <c r="F350" s="829">
        <v>41686</v>
      </c>
      <c r="G350" s="828" t="s">
        <v>4234</v>
      </c>
      <c r="H350" s="831">
        <v>5</v>
      </c>
      <c r="I350" s="828" t="s">
        <v>4232</v>
      </c>
      <c r="J350" s="832"/>
      <c r="K350" s="832"/>
      <c r="L350" s="832"/>
      <c r="M350" s="847"/>
      <c r="N350" s="842"/>
      <c r="P350" s="990"/>
    </row>
    <row r="351" spans="1:16" s="857" customFormat="1" ht="11.25" customHeight="1" outlineLevel="2">
      <c r="A351" s="826">
        <v>3</v>
      </c>
      <c r="B351" s="827">
        <v>2014</v>
      </c>
      <c r="C351" s="828" t="s">
        <v>53</v>
      </c>
      <c r="D351" s="828" t="s">
        <v>4230</v>
      </c>
      <c r="E351" s="830" t="s">
        <v>64</v>
      </c>
      <c r="F351" s="829">
        <v>41706</v>
      </c>
      <c r="G351" s="828" t="s">
        <v>4235</v>
      </c>
      <c r="H351" s="831">
        <v>5</v>
      </c>
      <c r="I351" s="828" t="s">
        <v>4232</v>
      </c>
      <c r="J351" s="832"/>
      <c r="K351" s="832"/>
      <c r="L351" s="832"/>
      <c r="M351" s="847"/>
      <c r="N351" s="841"/>
      <c r="P351" s="850"/>
    </row>
    <row r="352" spans="1:16" s="848" customFormat="1" ht="11.25" customHeight="1" outlineLevel="2">
      <c r="A352" s="826">
        <v>5</v>
      </c>
      <c r="B352" s="827">
        <v>2014</v>
      </c>
      <c r="C352" s="828" t="s">
        <v>53</v>
      </c>
      <c r="D352" s="828" t="s">
        <v>4230</v>
      </c>
      <c r="E352" s="830" t="s">
        <v>1855</v>
      </c>
      <c r="F352" s="829">
        <v>41784</v>
      </c>
      <c r="G352" s="828" t="s">
        <v>4236</v>
      </c>
      <c r="H352" s="831">
        <v>5</v>
      </c>
      <c r="I352" s="828" t="s">
        <v>4232</v>
      </c>
      <c r="J352" s="832"/>
      <c r="K352" s="832"/>
      <c r="L352" s="832"/>
      <c r="M352" s="847"/>
      <c r="N352" s="841"/>
      <c r="P352" s="849"/>
    </row>
    <row r="353" spans="1:16" s="848" customFormat="1" ht="11.25" customHeight="1" outlineLevel="1">
      <c r="A353" s="826"/>
      <c r="B353" s="827"/>
      <c r="C353" s="828"/>
      <c r="D353" s="828" t="s">
        <v>4237</v>
      </c>
      <c r="E353" s="830"/>
      <c r="F353" s="829"/>
      <c r="G353" s="828"/>
      <c r="H353" s="831">
        <f>SUBTOTAL(9,H349:H352)</f>
        <v>20</v>
      </c>
      <c r="I353" s="828"/>
      <c r="J353" s="832"/>
      <c r="K353" s="832"/>
      <c r="L353" s="832"/>
      <c r="M353" s="847"/>
      <c r="N353" s="841"/>
      <c r="P353" s="849"/>
    </row>
    <row r="354" spans="1:16" s="848" customFormat="1" ht="11.25" customHeight="1" outlineLevel="2">
      <c r="A354" s="826">
        <v>10</v>
      </c>
      <c r="B354" s="826">
        <v>2014</v>
      </c>
      <c r="C354" s="830" t="s">
        <v>91</v>
      </c>
      <c r="D354" s="828" t="s">
        <v>126</v>
      </c>
      <c r="E354" s="828" t="s">
        <v>81</v>
      </c>
      <c r="F354" s="829">
        <v>41685</v>
      </c>
      <c r="G354" s="828" t="s">
        <v>4238</v>
      </c>
      <c r="H354" s="831">
        <v>10</v>
      </c>
      <c r="I354" s="828" t="s">
        <v>342</v>
      </c>
      <c r="J354" s="832"/>
      <c r="K354" s="832"/>
      <c r="L354" s="832"/>
      <c r="M354" s="847"/>
      <c r="P354" s="849"/>
    </row>
    <row r="355" spans="1:16" s="842" customFormat="1" ht="11.25" customHeight="1" outlineLevel="2">
      <c r="A355" s="826">
        <v>10</v>
      </c>
      <c r="B355" s="826">
        <v>2014</v>
      </c>
      <c r="C355" s="830" t="s">
        <v>91</v>
      </c>
      <c r="D355" s="828" t="s">
        <v>126</v>
      </c>
      <c r="E355" s="828" t="s">
        <v>81</v>
      </c>
      <c r="F355" s="829">
        <v>41685</v>
      </c>
      <c r="G355" s="828" t="s">
        <v>3464</v>
      </c>
      <c r="H355" s="831">
        <v>5</v>
      </c>
      <c r="I355" s="828" t="s">
        <v>236</v>
      </c>
      <c r="J355" s="832"/>
      <c r="K355" s="832" t="s">
        <v>2978</v>
      </c>
      <c r="L355" s="832"/>
      <c r="M355" s="847"/>
      <c r="N355" s="841"/>
      <c r="P355" s="993"/>
    </row>
    <row r="356" spans="1:16" s="857" customFormat="1" ht="11.25" customHeight="1" outlineLevel="2">
      <c r="A356" s="826">
        <v>10</v>
      </c>
      <c r="B356" s="826">
        <v>2014</v>
      </c>
      <c r="C356" s="830" t="s">
        <v>91</v>
      </c>
      <c r="D356" s="828" t="s">
        <v>126</v>
      </c>
      <c r="E356" s="828" t="s">
        <v>58</v>
      </c>
      <c r="F356" s="829">
        <v>41686</v>
      </c>
      <c r="G356" s="828" t="s">
        <v>4238</v>
      </c>
      <c r="H356" s="831">
        <v>5</v>
      </c>
      <c r="I356" s="828" t="s">
        <v>342</v>
      </c>
      <c r="J356" s="832" t="s">
        <v>4126</v>
      </c>
      <c r="K356" s="832" t="s">
        <v>2978</v>
      </c>
      <c r="L356" s="832"/>
      <c r="M356" s="847"/>
      <c r="N356" s="841"/>
      <c r="P356" s="850"/>
    </row>
    <row r="357" spans="1:16" s="848" customFormat="1" ht="11.25" customHeight="1" outlineLevel="2">
      <c r="A357" s="826">
        <v>3</v>
      </c>
      <c r="B357" s="827">
        <v>2014</v>
      </c>
      <c r="C357" s="828" t="s">
        <v>91</v>
      </c>
      <c r="D357" s="828" t="s">
        <v>126</v>
      </c>
      <c r="E357" s="830" t="s">
        <v>3323</v>
      </c>
      <c r="F357" s="829">
        <v>41700</v>
      </c>
      <c r="G357" s="828" t="s">
        <v>4238</v>
      </c>
      <c r="H357" s="831">
        <v>7</v>
      </c>
      <c r="I357" s="828" t="s">
        <v>1961</v>
      </c>
      <c r="J357" s="832"/>
      <c r="K357" s="832"/>
      <c r="L357" s="832"/>
      <c r="M357" s="847"/>
      <c r="N357" s="841"/>
      <c r="P357" s="849"/>
    </row>
    <row r="358" spans="1:16" s="842" customFormat="1" ht="11.25" customHeight="1" outlineLevel="2">
      <c r="A358" s="826">
        <v>6</v>
      </c>
      <c r="B358" s="827">
        <v>2014</v>
      </c>
      <c r="C358" s="828" t="s">
        <v>91</v>
      </c>
      <c r="D358" s="828" t="s">
        <v>126</v>
      </c>
      <c r="E358" s="830" t="s">
        <v>3357</v>
      </c>
      <c r="F358" s="829">
        <v>41797</v>
      </c>
      <c r="G358" s="828" t="s">
        <v>4239</v>
      </c>
      <c r="H358" s="917">
        <v>7</v>
      </c>
      <c r="I358" s="918" t="s">
        <v>3067</v>
      </c>
      <c r="J358" s="832"/>
      <c r="K358" s="832"/>
      <c r="L358" s="832"/>
      <c r="M358" s="847"/>
      <c r="N358" s="848"/>
      <c r="P358" s="993"/>
    </row>
    <row r="359" spans="1:16" s="842" customFormat="1" ht="11.25" customHeight="1" outlineLevel="2">
      <c r="A359" s="850">
        <v>6</v>
      </c>
      <c r="B359" s="850">
        <v>2015</v>
      </c>
      <c r="C359" s="851" t="s">
        <v>91</v>
      </c>
      <c r="D359" s="851" t="s">
        <v>126</v>
      </c>
      <c r="E359" s="851" t="s">
        <v>3357</v>
      </c>
      <c r="F359" s="852">
        <v>42169</v>
      </c>
      <c r="G359" s="851" t="s">
        <v>3464</v>
      </c>
      <c r="H359" s="853">
        <v>7</v>
      </c>
      <c r="I359" s="851" t="s">
        <v>3465</v>
      </c>
      <c r="J359" s="832"/>
      <c r="K359" s="832"/>
      <c r="L359" s="832"/>
      <c r="M359" s="847"/>
      <c r="N359" s="841"/>
      <c r="P359" s="993"/>
    </row>
    <row r="360" spans="1:16" s="842" customFormat="1" ht="11.25" customHeight="1" outlineLevel="2">
      <c r="A360" s="850">
        <v>6</v>
      </c>
      <c r="B360" s="850">
        <v>2015</v>
      </c>
      <c r="C360" s="851" t="s">
        <v>91</v>
      </c>
      <c r="D360" s="851" t="s">
        <v>126</v>
      </c>
      <c r="E360" s="851" t="s">
        <v>3357</v>
      </c>
      <c r="F360" s="852">
        <v>42169</v>
      </c>
      <c r="G360" s="851" t="s">
        <v>3466</v>
      </c>
      <c r="H360" s="853">
        <v>7</v>
      </c>
      <c r="I360" s="851" t="s">
        <v>1914</v>
      </c>
      <c r="J360" s="832"/>
      <c r="K360" s="832"/>
      <c r="L360" s="832"/>
      <c r="M360" s="847"/>
      <c r="N360" s="857"/>
      <c r="P360" s="993"/>
    </row>
    <row r="361" spans="1:16" s="842" customFormat="1" ht="11.25" customHeight="1" outlineLevel="2">
      <c r="A361" s="850">
        <v>6</v>
      </c>
      <c r="B361" s="850">
        <v>2015</v>
      </c>
      <c r="C361" s="851" t="s">
        <v>91</v>
      </c>
      <c r="D361" s="851" t="s">
        <v>126</v>
      </c>
      <c r="E361" s="851" t="s">
        <v>3359</v>
      </c>
      <c r="F361" s="852">
        <v>42176</v>
      </c>
      <c r="G361" s="851" t="s">
        <v>3466</v>
      </c>
      <c r="H361" s="853">
        <v>5</v>
      </c>
      <c r="I361" s="854" t="s">
        <v>3467</v>
      </c>
      <c r="J361" s="832"/>
      <c r="K361" s="832"/>
      <c r="L361" s="832"/>
      <c r="M361" s="847"/>
      <c r="N361" s="857"/>
      <c r="P361" s="993"/>
    </row>
    <row r="362" spans="1:16" s="842" customFormat="1" ht="11.25" customHeight="1" outlineLevel="2">
      <c r="A362" s="850">
        <v>11</v>
      </c>
      <c r="B362" s="850">
        <v>2015</v>
      </c>
      <c r="C362" s="851" t="s">
        <v>91</v>
      </c>
      <c r="D362" s="851" t="s">
        <v>126</v>
      </c>
      <c r="E362" s="851" t="s">
        <v>500</v>
      </c>
      <c r="F362" s="852">
        <v>42322</v>
      </c>
      <c r="G362" s="851" t="s">
        <v>3468</v>
      </c>
      <c r="H362" s="853">
        <v>5</v>
      </c>
      <c r="I362" s="854" t="s">
        <v>244</v>
      </c>
      <c r="J362" s="832"/>
      <c r="K362" s="832"/>
      <c r="L362" s="832"/>
      <c r="M362" s="847"/>
      <c r="N362" s="841"/>
      <c r="P362" s="993"/>
    </row>
    <row r="363" spans="1:16" s="848" customFormat="1" ht="11.25" customHeight="1" outlineLevel="2">
      <c r="A363" s="849">
        <v>6</v>
      </c>
      <c r="B363" s="849">
        <v>2016</v>
      </c>
      <c r="C363" s="858" t="s">
        <v>91</v>
      </c>
      <c r="D363" s="859" t="s">
        <v>126</v>
      </c>
      <c r="E363" s="860" t="s">
        <v>3357</v>
      </c>
      <c r="F363" s="861">
        <v>42533</v>
      </c>
      <c r="G363" s="860" t="s">
        <v>2886</v>
      </c>
      <c r="H363" s="849">
        <v>7</v>
      </c>
      <c r="I363" s="848" t="s">
        <v>2887</v>
      </c>
      <c r="M363" s="862"/>
      <c r="P363" s="849"/>
    </row>
    <row r="364" spans="1:16" s="848" customFormat="1" ht="11.25" customHeight="1" outlineLevel="2">
      <c r="A364" s="849">
        <v>10</v>
      </c>
      <c r="B364" s="908">
        <v>2016</v>
      </c>
      <c r="C364" s="860" t="s">
        <v>91</v>
      </c>
      <c r="D364" s="860" t="s">
        <v>126</v>
      </c>
      <c r="E364" s="859" t="s">
        <v>3362</v>
      </c>
      <c r="F364" s="861">
        <v>42652</v>
      </c>
      <c r="G364" s="920" t="s">
        <v>2888</v>
      </c>
      <c r="H364" s="849">
        <v>7</v>
      </c>
      <c r="I364" s="848" t="s">
        <v>2889</v>
      </c>
      <c r="M364" s="862"/>
      <c r="P364" s="849"/>
    </row>
    <row r="365" spans="1:16" s="848" customFormat="1" ht="11.25" customHeight="1" outlineLevel="2">
      <c r="A365" s="849">
        <v>10</v>
      </c>
      <c r="B365" s="908">
        <v>2016</v>
      </c>
      <c r="C365" s="860" t="s">
        <v>91</v>
      </c>
      <c r="D365" s="860" t="s">
        <v>126</v>
      </c>
      <c r="E365" s="859" t="s">
        <v>819</v>
      </c>
      <c r="F365" s="861">
        <v>42666</v>
      </c>
      <c r="G365" s="920" t="s">
        <v>2890</v>
      </c>
      <c r="H365" s="849">
        <v>10</v>
      </c>
      <c r="I365" s="848" t="s">
        <v>236</v>
      </c>
      <c r="M365" s="862"/>
      <c r="P365" s="849"/>
    </row>
    <row r="366" spans="1:16" s="848" customFormat="1" ht="11.25" customHeight="1" outlineLevel="1">
      <c r="A366" s="849"/>
      <c r="B366" s="908"/>
      <c r="C366" s="860"/>
      <c r="D366" s="860" t="s">
        <v>614</v>
      </c>
      <c r="E366" s="859"/>
      <c r="F366" s="861"/>
      <c r="G366" s="920"/>
      <c r="H366" s="849">
        <f>SUBTOTAL(9,H354:H365)</f>
        <v>82</v>
      </c>
      <c r="M366" s="862"/>
      <c r="P366" s="849"/>
    </row>
    <row r="367" spans="1:16" s="848" customFormat="1" ht="11.25" customHeight="1" outlineLevel="2">
      <c r="A367" s="849">
        <v>3</v>
      </c>
      <c r="B367" s="849">
        <v>2016</v>
      </c>
      <c r="C367" s="848" t="s">
        <v>91</v>
      </c>
      <c r="D367" s="860" t="s">
        <v>211</v>
      </c>
      <c r="E367" s="860" t="s">
        <v>3323</v>
      </c>
      <c r="F367" s="861">
        <v>42435</v>
      </c>
      <c r="G367" s="860" t="s">
        <v>2891</v>
      </c>
      <c r="H367" s="909">
        <v>3</v>
      </c>
      <c r="I367" s="848" t="s">
        <v>1037</v>
      </c>
      <c r="M367" s="862"/>
      <c r="P367" s="849"/>
    </row>
    <row r="368" spans="1:16" s="848" customFormat="1" ht="11.25" customHeight="1" outlineLevel="2">
      <c r="A368" s="849">
        <v>6</v>
      </c>
      <c r="B368" s="849">
        <v>2016</v>
      </c>
      <c r="C368" s="858" t="s">
        <v>91</v>
      </c>
      <c r="D368" s="859" t="s">
        <v>211</v>
      </c>
      <c r="E368" s="860" t="s">
        <v>3357</v>
      </c>
      <c r="F368" s="861">
        <v>42533</v>
      </c>
      <c r="G368" s="860" t="s">
        <v>2892</v>
      </c>
      <c r="H368" s="849">
        <v>7</v>
      </c>
      <c r="I368" s="848" t="s">
        <v>2893</v>
      </c>
      <c r="M368" s="862"/>
      <c r="P368" s="849"/>
    </row>
    <row r="369" spans="1:16" s="985" customFormat="1" ht="11.25" customHeight="1" outlineLevel="2">
      <c r="A369" s="826">
        <v>3</v>
      </c>
      <c r="B369" s="827">
        <v>2014</v>
      </c>
      <c r="C369" s="828" t="s">
        <v>91</v>
      </c>
      <c r="D369" s="828" t="s">
        <v>3854</v>
      </c>
      <c r="E369" s="830" t="s">
        <v>3323</v>
      </c>
      <c r="F369" s="829">
        <v>41700</v>
      </c>
      <c r="G369" s="828" t="s">
        <v>3471</v>
      </c>
      <c r="H369" s="831">
        <v>10</v>
      </c>
      <c r="I369" s="828" t="s">
        <v>3470</v>
      </c>
      <c r="J369" s="832"/>
      <c r="K369" s="832"/>
      <c r="L369" s="832"/>
      <c r="M369" s="847"/>
      <c r="N369" s="857"/>
      <c r="P369" s="997"/>
    </row>
    <row r="370" spans="1:16" s="842" customFormat="1" ht="11.25" customHeight="1" outlineLevel="2">
      <c r="A370" s="826">
        <v>10</v>
      </c>
      <c r="B370" s="826">
        <v>2014</v>
      </c>
      <c r="C370" s="828" t="s">
        <v>91</v>
      </c>
      <c r="D370" s="830" t="s">
        <v>3854</v>
      </c>
      <c r="E370" s="828" t="s">
        <v>3362</v>
      </c>
      <c r="F370" s="919">
        <v>41924</v>
      </c>
      <c r="G370" s="828" t="s">
        <v>4240</v>
      </c>
      <c r="H370" s="831">
        <v>7</v>
      </c>
      <c r="I370" s="828" t="s">
        <v>2167</v>
      </c>
      <c r="J370" s="832"/>
      <c r="K370" s="832"/>
      <c r="L370" s="832"/>
      <c r="M370" s="847"/>
      <c r="N370" s="841"/>
      <c r="P370" s="993"/>
    </row>
    <row r="371" spans="1:16" s="985" customFormat="1" ht="11.25" customHeight="1" outlineLevel="2">
      <c r="A371" s="855">
        <v>3</v>
      </c>
      <c r="B371" s="850">
        <v>2015</v>
      </c>
      <c r="C371" s="851" t="s">
        <v>91</v>
      </c>
      <c r="D371" s="856" t="s">
        <v>3854</v>
      </c>
      <c r="E371" s="851" t="s">
        <v>3323</v>
      </c>
      <c r="F371" s="852">
        <v>42064</v>
      </c>
      <c r="G371" s="851" t="s">
        <v>3469</v>
      </c>
      <c r="H371" s="853">
        <v>10</v>
      </c>
      <c r="I371" s="851" t="s">
        <v>3470</v>
      </c>
      <c r="J371" s="832"/>
      <c r="K371" s="832"/>
      <c r="L371" s="832"/>
      <c r="M371" s="847"/>
      <c r="N371" s="841"/>
      <c r="P371" s="997"/>
    </row>
    <row r="372" spans="1:16" s="983" customFormat="1" ht="11.25" customHeight="1" outlineLevel="2">
      <c r="A372" s="855">
        <v>3</v>
      </c>
      <c r="B372" s="850">
        <v>2015</v>
      </c>
      <c r="C372" s="851" t="s">
        <v>91</v>
      </c>
      <c r="D372" s="856" t="s">
        <v>3854</v>
      </c>
      <c r="E372" s="851" t="s">
        <v>3323</v>
      </c>
      <c r="F372" s="852">
        <v>42064</v>
      </c>
      <c r="G372" s="851" t="s">
        <v>3471</v>
      </c>
      <c r="H372" s="853">
        <v>7</v>
      </c>
      <c r="I372" s="851" t="s">
        <v>2590</v>
      </c>
      <c r="J372" s="832"/>
      <c r="K372" s="832"/>
      <c r="L372" s="832"/>
      <c r="M372" s="847"/>
      <c r="N372" s="841"/>
      <c r="P372" s="990"/>
    </row>
    <row r="373" spans="1:16" s="983" customFormat="1" ht="11.25" customHeight="1" outlineLevel="2">
      <c r="A373" s="855">
        <v>3</v>
      </c>
      <c r="B373" s="850">
        <v>2015</v>
      </c>
      <c r="C373" s="851" t="s">
        <v>91</v>
      </c>
      <c r="D373" s="856" t="s">
        <v>3854</v>
      </c>
      <c r="E373" s="851" t="s">
        <v>3323</v>
      </c>
      <c r="F373" s="852">
        <v>42064</v>
      </c>
      <c r="G373" s="851" t="s">
        <v>3472</v>
      </c>
      <c r="H373" s="853">
        <v>10</v>
      </c>
      <c r="I373" s="851" t="s">
        <v>1790</v>
      </c>
      <c r="J373" s="832"/>
      <c r="K373" s="832"/>
      <c r="L373" s="832"/>
      <c r="M373" s="847"/>
      <c r="N373" s="832"/>
      <c r="P373" s="990"/>
    </row>
    <row r="374" spans="1:16" s="983" customFormat="1" ht="11.25" customHeight="1" outlineLevel="2">
      <c r="A374" s="850">
        <v>6</v>
      </c>
      <c r="B374" s="850">
        <v>2015</v>
      </c>
      <c r="C374" s="851" t="s">
        <v>91</v>
      </c>
      <c r="D374" s="851" t="s">
        <v>3854</v>
      </c>
      <c r="E374" s="851" t="s">
        <v>3357</v>
      </c>
      <c r="F374" s="852">
        <v>42169</v>
      </c>
      <c r="G374" s="851" t="s">
        <v>3473</v>
      </c>
      <c r="H374" s="853">
        <v>10</v>
      </c>
      <c r="I374" s="851" t="s">
        <v>2085</v>
      </c>
      <c r="J374" s="832"/>
      <c r="K374" s="832"/>
      <c r="L374" s="832"/>
      <c r="M374" s="847"/>
      <c r="P374" s="990"/>
    </row>
    <row r="375" spans="1:16" s="842" customFormat="1" ht="11.25" customHeight="1" outlineLevel="2">
      <c r="A375" s="850">
        <v>10</v>
      </c>
      <c r="B375" s="855">
        <v>2015</v>
      </c>
      <c r="C375" s="851" t="s">
        <v>91</v>
      </c>
      <c r="D375" s="851" t="s">
        <v>3854</v>
      </c>
      <c r="E375" s="856" t="s">
        <v>3362</v>
      </c>
      <c r="F375" s="852">
        <v>42288</v>
      </c>
      <c r="G375" s="851" t="s">
        <v>3474</v>
      </c>
      <c r="H375" s="853">
        <v>3</v>
      </c>
      <c r="I375" s="857" t="s">
        <v>2216</v>
      </c>
      <c r="J375" s="832"/>
      <c r="K375" s="832"/>
      <c r="L375" s="832"/>
      <c r="M375" s="847"/>
      <c r="N375" s="968"/>
      <c r="P375" s="993"/>
    </row>
    <row r="376" spans="1:16" s="842" customFormat="1" ht="11.25" customHeight="1" outlineLevel="1">
      <c r="A376" s="850"/>
      <c r="B376" s="855"/>
      <c r="C376" s="851"/>
      <c r="D376" s="851" t="s">
        <v>617</v>
      </c>
      <c r="E376" s="856"/>
      <c r="F376" s="852"/>
      <c r="G376" s="851"/>
      <c r="H376" s="853">
        <f>SUBTOTAL(9,H367:H375)</f>
        <v>67</v>
      </c>
      <c r="I376" s="857"/>
      <c r="J376" s="832"/>
      <c r="K376" s="832"/>
      <c r="L376" s="832"/>
      <c r="M376" s="847"/>
      <c r="N376" s="968"/>
      <c r="P376" s="993"/>
    </row>
    <row r="377" spans="1:16" s="842" customFormat="1" ht="11.25" customHeight="1" outlineLevel="2">
      <c r="A377" s="826">
        <v>3</v>
      </c>
      <c r="B377" s="827">
        <v>2014</v>
      </c>
      <c r="C377" s="828" t="s">
        <v>91</v>
      </c>
      <c r="D377" s="828" t="s">
        <v>4241</v>
      </c>
      <c r="E377" s="830" t="s">
        <v>3323</v>
      </c>
      <c r="F377" s="829">
        <v>41700</v>
      </c>
      <c r="G377" s="828" t="s">
        <v>4242</v>
      </c>
      <c r="H377" s="831">
        <v>10</v>
      </c>
      <c r="I377" s="828" t="s">
        <v>1980</v>
      </c>
      <c r="J377" s="832"/>
      <c r="K377" s="832"/>
      <c r="L377" s="832"/>
      <c r="M377" s="847"/>
      <c r="N377" s="832"/>
      <c r="P377" s="993"/>
    </row>
    <row r="378" spans="1:16" s="983" customFormat="1" ht="11.25" customHeight="1" outlineLevel="2">
      <c r="A378" s="826">
        <v>3</v>
      </c>
      <c r="B378" s="827">
        <v>2014</v>
      </c>
      <c r="C378" s="828" t="s">
        <v>91</v>
      </c>
      <c r="D378" s="828" t="s">
        <v>4241</v>
      </c>
      <c r="E378" s="830" t="s">
        <v>3323</v>
      </c>
      <c r="F378" s="829">
        <v>41700</v>
      </c>
      <c r="G378" s="828" t="s">
        <v>4243</v>
      </c>
      <c r="H378" s="831">
        <v>3</v>
      </c>
      <c r="I378" s="828" t="s">
        <v>1653</v>
      </c>
      <c r="J378" s="832"/>
      <c r="K378" s="832"/>
      <c r="L378" s="832"/>
      <c r="M378" s="847"/>
      <c r="N378" s="832"/>
      <c r="P378" s="990"/>
    </row>
    <row r="379" spans="1:16" s="983" customFormat="1" ht="11.25" customHeight="1" outlineLevel="2">
      <c r="A379" s="826">
        <v>5</v>
      </c>
      <c r="B379" s="827">
        <v>2014</v>
      </c>
      <c r="C379" s="828" t="s">
        <v>91</v>
      </c>
      <c r="D379" s="828" t="s">
        <v>4241</v>
      </c>
      <c r="E379" s="830" t="s">
        <v>86</v>
      </c>
      <c r="F379" s="829">
        <v>41776</v>
      </c>
      <c r="G379" s="828" t="s">
        <v>4242</v>
      </c>
      <c r="H379" s="831">
        <v>5</v>
      </c>
      <c r="I379" s="828" t="s">
        <v>342</v>
      </c>
      <c r="J379" s="832"/>
      <c r="K379" s="832" t="s">
        <v>4126</v>
      </c>
      <c r="L379" s="832" t="s">
        <v>2978</v>
      </c>
      <c r="M379" s="847"/>
      <c r="N379" s="842"/>
      <c r="P379" s="990"/>
    </row>
    <row r="380" spans="1:16" s="983" customFormat="1" ht="11.25" customHeight="1" outlineLevel="2">
      <c r="A380" s="826">
        <v>10</v>
      </c>
      <c r="B380" s="826">
        <v>2014</v>
      </c>
      <c r="C380" s="828" t="s">
        <v>91</v>
      </c>
      <c r="D380" s="830" t="s">
        <v>4241</v>
      </c>
      <c r="E380" s="828" t="s">
        <v>3362</v>
      </c>
      <c r="F380" s="919">
        <v>41924</v>
      </c>
      <c r="G380" s="828" t="s">
        <v>4244</v>
      </c>
      <c r="H380" s="831">
        <v>7</v>
      </c>
      <c r="I380" s="828" t="s">
        <v>1895</v>
      </c>
      <c r="J380" s="998"/>
      <c r="K380" s="832"/>
      <c r="L380" s="832"/>
      <c r="M380" s="847"/>
      <c r="N380" s="842"/>
      <c r="P380" s="990"/>
    </row>
    <row r="381" spans="1:16" s="983" customFormat="1" ht="11.25" customHeight="1" outlineLevel="2">
      <c r="A381" s="855">
        <v>3</v>
      </c>
      <c r="B381" s="850">
        <v>2015</v>
      </c>
      <c r="C381" s="851" t="s">
        <v>91</v>
      </c>
      <c r="D381" s="856" t="s">
        <v>4241</v>
      </c>
      <c r="E381" s="851" t="s">
        <v>3323</v>
      </c>
      <c r="F381" s="852">
        <v>42064</v>
      </c>
      <c r="G381" s="851" t="s">
        <v>4245</v>
      </c>
      <c r="H381" s="853">
        <v>7</v>
      </c>
      <c r="I381" s="851" t="s">
        <v>2276</v>
      </c>
      <c r="J381" s="998"/>
      <c r="K381" s="832"/>
      <c r="L381" s="832"/>
      <c r="M381" s="847"/>
      <c r="N381" s="842"/>
      <c r="P381" s="990"/>
    </row>
    <row r="382" spans="1:16" s="842" customFormat="1" ht="11.25" customHeight="1" outlineLevel="2">
      <c r="A382" s="855">
        <v>3</v>
      </c>
      <c r="B382" s="850">
        <v>2015</v>
      </c>
      <c r="C382" s="851" t="s">
        <v>91</v>
      </c>
      <c r="D382" s="856" t="s">
        <v>4241</v>
      </c>
      <c r="E382" s="851" t="s">
        <v>3323</v>
      </c>
      <c r="F382" s="852">
        <v>42064</v>
      </c>
      <c r="G382" s="851" t="s">
        <v>4243</v>
      </c>
      <c r="H382" s="853">
        <v>7</v>
      </c>
      <c r="I382" s="851" t="s">
        <v>224</v>
      </c>
      <c r="J382" s="832"/>
      <c r="K382" s="832"/>
      <c r="L382" s="832"/>
      <c r="M382" s="847"/>
      <c r="P382" s="993"/>
    </row>
    <row r="383" spans="1:16" s="848" customFormat="1" ht="11.25" customHeight="1" outlineLevel="2">
      <c r="A383" s="849">
        <v>6</v>
      </c>
      <c r="B383" s="849">
        <v>2016</v>
      </c>
      <c r="C383" s="858" t="s">
        <v>91</v>
      </c>
      <c r="D383" s="859" t="s">
        <v>4241</v>
      </c>
      <c r="E383" s="860" t="s">
        <v>2702</v>
      </c>
      <c r="F383" s="861">
        <v>42174</v>
      </c>
      <c r="G383" s="860" t="s">
        <v>4246</v>
      </c>
      <c r="H383" s="849">
        <v>5</v>
      </c>
      <c r="I383" s="848" t="s">
        <v>4247</v>
      </c>
      <c r="M383" s="862"/>
      <c r="P383" s="849"/>
    </row>
    <row r="384" spans="1:16" s="848" customFormat="1" ht="11.25" customHeight="1" outlineLevel="2">
      <c r="A384" s="849">
        <v>3</v>
      </c>
      <c r="B384" s="908">
        <v>2016</v>
      </c>
      <c r="C384" s="860" t="s">
        <v>91</v>
      </c>
      <c r="D384" s="860" t="s">
        <v>4241</v>
      </c>
      <c r="E384" s="859" t="s">
        <v>3323</v>
      </c>
      <c r="F384" s="861">
        <v>42435</v>
      </c>
      <c r="G384" s="860" t="s">
        <v>4242</v>
      </c>
      <c r="H384" s="909">
        <v>10</v>
      </c>
      <c r="I384" s="848" t="s">
        <v>1980</v>
      </c>
      <c r="M384" s="862"/>
      <c r="P384" s="849"/>
    </row>
    <row r="385" spans="1:16" s="848" customFormat="1" ht="11.25" customHeight="1" outlineLevel="2">
      <c r="A385" s="849">
        <v>3</v>
      </c>
      <c r="B385" s="849">
        <v>2016</v>
      </c>
      <c r="C385" s="848" t="s">
        <v>91</v>
      </c>
      <c r="D385" s="860" t="s">
        <v>4241</v>
      </c>
      <c r="E385" s="860" t="s">
        <v>3323</v>
      </c>
      <c r="F385" s="861">
        <v>42435</v>
      </c>
      <c r="G385" s="860" t="s">
        <v>4248</v>
      </c>
      <c r="H385" s="909">
        <v>7</v>
      </c>
      <c r="I385" s="848" t="s">
        <v>485</v>
      </c>
      <c r="M385" s="862"/>
      <c r="P385" s="849"/>
    </row>
    <row r="386" spans="1:16" s="848" customFormat="1" ht="11.25" customHeight="1" outlineLevel="2">
      <c r="A386" s="849">
        <v>6</v>
      </c>
      <c r="B386" s="849">
        <v>2016</v>
      </c>
      <c r="C386" s="858" t="s">
        <v>91</v>
      </c>
      <c r="D386" s="859" t="s">
        <v>4241</v>
      </c>
      <c r="E386" s="860" t="s">
        <v>3357</v>
      </c>
      <c r="F386" s="861">
        <v>42533</v>
      </c>
      <c r="G386" s="860" t="s">
        <v>4246</v>
      </c>
      <c r="H386" s="849">
        <v>10</v>
      </c>
      <c r="I386" s="848" t="s">
        <v>4249</v>
      </c>
      <c r="M386" s="862"/>
      <c r="P386" s="849"/>
    </row>
    <row r="387" spans="1:16" s="848" customFormat="1" ht="11.25" customHeight="1" outlineLevel="1">
      <c r="A387" s="849"/>
      <c r="B387" s="849"/>
      <c r="C387" s="858"/>
      <c r="D387" s="859" t="s">
        <v>4250</v>
      </c>
      <c r="E387" s="860"/>
      <c r="F387" s="861"/>
      <c r="G387" s="860"/>
      <c r="H387" s="849">
        <f>SUBTOTAL(9,H377:H386)</f>
        <v>71</v>
      </c>
      <c r="M387" s="862"/>
      <c r="P387" s="849"/>
    </row>
    <row r="388" spans="1:16" s="848" customFormat="1" ht="11.25" customHeight="1" outlineLevel="2">
      <c r="A388" s="849">
        <v>2</v>
      </c>
      <c r="B388" s="908">
        <v>2016</v>
      </c>
      <c r="C388" s="860" t="s">
        <v>53</v>
      </c>
      <c r="D388" s="860" t="s">
        <v>144</v>
      </c>
      <c r="E388" s="859" t="s">
        <v>81</v>
      </c>
      <c r="F388" s="861">
        <v>42406</v>
      </c>
      <c r="G388" s="860" t="s">
        <v>618</v>
      </c>
      <c r="H388" s="909">
        <v>5</v>
      </c>
      <c r="I388" s="848" t="s">
        <v>248</v>
      </c>
      <c r="M388" s="862"/>
      <c r="P388" s="849"/>
    </row>
    <row r="389" spans="1:16" s="848" customFormat="1" ht="11.25" customHeight="1" outlineLevel="1">
      <c r="A389" s="849"/>
      <c r="B389" s="908"/>
      <c r="C389" s="860"/>
      <c r="D389" s="860" t="s">
        <v>624</v>
      </c>
      <c r="E389" s="859"/>
      <c r="F389" s="861"/>
      <c r="G389" s="860"/>
      <c r="H389" s="909">
        <f>SUBTOTAL(9,H388:H388)</f>
        <v>5</v>
      </c>
      <c r="M389" s="862"/>
      <c r="P389" s="849"/>
    </row>
    <row r="390" spans="1:16" s="857" customFormat="1" ht="11.25" customHeight="1" outlineLevel="2">
      <c r="A390" s="826">
        <v>3</v>
      </c>
      <c r="B390" s="827">
        <v>2014</v>
      </c>
      <c r="C390" s="828" t="s">
        <v>91</v>
      </c>
      <c r="D390" s="828" t="s">
        <v>165</v>
      </c>
      <c r="E390" s="830" t="s">
        <v>3323</v>
      </c>
      <c r="F390" s="829">
        <v>41700</v>
      </c>
      <c r="G390" s="828" t="s">
        <v>4251</v>
      </c>
      <c r="H390" s="831">
        <v>10</v>
      </c>
      <c r="I390" s="828" t="s">
        <v>1901</v>
      </c>
      <c r="J390" s="832"/>
      <c r="K390" s="832"/>
      <c r="L390" s="832"/>
      <c r="M390" s="847"/>
      <c r="P390" s="850"/>
    </row>
    <row r="391" spans="1:16" s="857" customFormat="1" ht="11.25" customHeight="1" outlineLevel="2">
      <c r="A391" s="826">
        <v>3</v>
      </c>
      <c r="B391" s="827">
        <v>2014</v>
      </c>
      <c r="C391" s="828" t="s">
        <v>91</v>
      </c>
      <c r="D391" s="828" t="s">
        <v>165</v>
      </c>
      <c r="E391" s="830" t="s">
        <v>3323</v>
      </c>
      <c r="F391" s="829">
        <v>41700</v>
      </c>
      <c r="G391" s="828" t="s">
        <v>4252</v>
      </c>
      <c r="H391" s="831">
        <v>7</v>
      </c>
      <c r="I391" s="828" t="s">
        <v>2149</v>
      </c>
      <c r="J391" s="832"/>
      <c r="K391" s="832"/>
      <c r="L391" s="832"/>
      <c r="M391" s="847"/>
      <c r="N391" s="983"/>
      <c r="P391" s="850"/>
    </row>
    <row r="392" spans="1:16" s="842" customFormat="1" ht="11.25" customHeight="1" outlineLevel="2">
      <c r="A392" s="826">
        <v>3</v>
      </c>
      <c r="B392" s="827">
        <v>2014</v>
      </c>
      <c r="C392" s="828" t="s">
        <v>91</v>
      </c>
      <c r="D392" s="828" t="s">
        <v>165</v>
      </c>
      <c r="E392" s="830" t="s">
        <v>3323</v>
      </c>
      <c r="F392" s="829">
        <v>41700</v>
      </c>
      <c r="G392" s="828" t="s">
        <v>4253</v>
      </c>
      <c r="H392" s="831">
        <v>7</v>
      </c>
      <c r="I392" s="828" t="s">
        <v>1466</v>
      </c>
      <c r="J392" s="832"/>
      <c r="K392" s="832"/>
      <c r="L392" s="832"/>
      <c r="M392" s="847"/>
      <c r="N392" s="848"/>
      <c r="P392" s="993"/>
    </row>
    <row r="393" spans="1:16" s="842" customFormat="1" ht="11.25" customHeight="1" outlineLevel="2">
      <c r="A393" s="826">
        <v>3</v>
      </c>
      <c r="B393" s="827">
        <v>2014</v>
      </c>
      <c r="C393" s="828" t="s">
        <v>91</v>
      </c>
      <c r="D393" s="828" t="s">
        <v>165</v>
      </c>
      <c r="E393" s="830" t="s">
        <v>3323</v>
      </c>
      <c r="F393" s="829">
        <v>41700</v>
      </c>
      <c r="G393" s="828" t="s">
        <v>4254</v>
      </c>
      <c r="H393" s="831">
        <v>7</v>
      </c>
      <c r="I393" s="828" t="s">
        <v>1688</v>
      </c>
      <c r="J393" s="832"/>
      <c r="K393" s="832"/>
      <c r="L393" s="832"/>
      <c r="M393" s="847"/>
      <c r="N393" s="848"/>
      <c r="P393" s="993"/>
    </row>
    <row r="394" spans="1:16" s="842" customFormat="1" ht="11.25" customHeight="1" outlineLevel="2">
      <c r="A394" s="826">
        <v>3</v>
      </c>
      <c r="B394" s="827">
        <v>2014</v>
      </c>
      <c r="C394" s="828" t="s">
        <v>91</v>
      </c>
      <c r="D394" s="828" t="s">
        <v>165</v>
      </c>
      <c r="E394" s="830" t="s">
        <v>3323</v>
      </c>
      <c r="F394" s="829">
        <v>41700</v>
      </c>
      <c r="G394" s="828" t="s">
        <v>4255</v>
      </c>
      <c r="H394" s="831">
        <v>10</v>
      </c>
      <c r="I394" s="828" t="s">
        <v>1293</v>
      </c>
      <c r="J394" s="832"/>
      <c r="K394" s="832"/>
      <c r="L394" s="832"/>
      <c r="M394" s="847"/>
      <c r="N394" s="848"/>
      <c r="P394" s="993"/>
    </row>
    <row r="395" spans="1:16" s="841" customFormat="1" ht="11.25" customHeight="1" outlineLevel="2">
      <c r="A395" s="826">
        <v>3</v>
      </c>
      <c r="B395" s="827">
        <v>2014</v>
      </c>
      <c r="C395" s="828" t="s">
        <v>91</v>
      </c>
      <c r="D395" s="828" t="s">
        <v>165</v>
      </c>
      <c r="E395" s="830" t="s">
        <v>3323</v>
      </c>
      <c r="F395" s="829">
        <v>41700</v>
      </c>
      <c r="G395" s="828" t="s">
        <v>4256</v>
      </c>
      <c r="H395" s="831">
        <v>10</v>
      </c>
      <c r="I395" s="828" t="s">
        <v>1062</v>
      </c>
      <c r="J395" s="832"/>
      <c r="K395" s="832"/>
      <c r="L395" s="832"/>
      <c r="M395" s="847"/>
      <c r="N395" s="848"/>
      <c r="P395" s="938"/>
    </row>
    <row r="396" spans="1:16" s="842" customFormat="1" ht="11.25" customHeight="1" outlineLevel="2">
      <c r="A396" s="826">
        <v>6</v>
      </c>
      <c r="B396" s="827">
        <v>2014</v>
      </c>
      <c r="C396" s="828" t="s">
        <v>91</v>
      </c>
      <c r="D396" s="828" t="s">
        <v>165</v>
      </c>
      <c r="E396" s="830" t="s">
        <v>3357</v>
      </c>
      <c r="F396" s="829">
        <v>41797</v>
      </c>
      <c r="G396" s="828" t="s">
        <v>2899</v>
      </c>
      <c r="H396" s="917">
        <v>10</v>
      </c>
      <c r="I396" s="918" t="s">
        <v>1937</v>
      </c>
      <c r="J396" s="832"/>
      <c r="K396" s="832"/>
      <c r="L396" s="832"/>
      <c r="M396" s="847"/>
      <c r="N396" s="848"/>
      <c r="P396" s="993"/>
    </row>
    <row r="397" spans="1:16" s="994" customFormat="1" ht="11.25" customHeight="1" outlineLevel="2">
      <c r="A397" s="826">
        <v>6</v>
      </c>
      <c r="B397" s="827">
        <v>2014</v>
      </c>
      <c r="C397" s="828" t="s">
        <v>91</v>
      </c>
      <c r="D397" s="828" t="s">
        <v>165</v>
      </c>
      <c r="E397" s="830" t="s">
        <v>3357</v>
      </c>
      <c r="F397" s="829">
        <v>41797</v>
      </c>
      <c r="G397" s="828" t="s">
        <v>4257</v>
      </c>
      <c r="H397" s="917">
        <v>10</v>
      </c>
      <c r="I397" s="918" t="s">
        <v>3591</v>
      </c>
      <c r="J397" s="832"/>
      <c r="K397" s="832"/>
      <c r="L397" s="832"/>
      <c r="M397" s="847"/>
      <c r="N397" s="983"/>
      <c r="P397" s="999"/>
    </row>
    <row r="398" spans="1:16" s="857" customFormat="1" ht="11.25" customHeight="1" outlineLevel="2">
      <c r="A398" s="826">
        <v>6</v>
      </c>
      <c r="B398" s="827">
        <v>2014</v>
      </c>
      <c r="C398" s="828" t="s">
        <v>91</v>
      </c>
      <c r="D398" s="828" t="s">
        <v>165</v>
      </c>
      <c r="E398" s="830" t="s">
        <v>4184</v>
      </c>
      <c r="F398" s="829">
        <v>41804</v>
      </c>
      <c r="G398" s="828" t="s">
        <v>4257</v>
      </c>
      <c r="H398" s="917">
        <v>10</v>
      </c>
      <c r="I398" s="918" t="s">
        <v>4258</v>
      </c>
      <c r="J398" s="832"/>
      <c r="K398" s="832"/>
      <c r="L398" s="832"/>
      <c r="M398" s="847"/>
      <c r="N398" s="842"/>
      <c r="P398" s="850"/>
    </row>
    <row r="399" spans="1:16" s="848" customFormat="1" ht="11.25" customHeight="1" outlineLevel="2">
      <c r="A399" s="826">
        <v>6</v>
      </c>
      <c r="B399" s="827">
        <v>2014</v>
      </c>
      <c r="C399" s="828" t="s">
        <v>91</v>
      </c>
      <c r="D399" s="828" t="s">
        <v>165</v>
      </c>
      <c r="E399" s="830" t="s">
        <v>4184</v>
      </c>
      <c r="F399" s="829">
        <v>41804</v>
      </c>
      <c r="G399" s="828" t="s">
        <v>2899</v>
      </c>
      <c r="H399" s="917">
        <v>5</v>
      </c>
      <c r="I399" s="918" t="s">
        <v>4259</v>
      </c>
      <c r="J399" s="832"/>
      <c r="K399" s="832"/>
      <c r="L399" s="832"/>
      <c r="M399" s="847"/>
      <c r="N399" s="857"/>
      <c r="P399" s="849"/>
    </row>
    <row r="400" spans="1:16" s="841" customFormat="1" ht="11.25" customHeight="1" outlineLevel="2">
      <c r="A400" s="855">
        <v>3</v>
      </c>
      <c r="B400" s="850">
        <v>2015</v>
      </c>
      <c r="C400" s="851" t="s">
        <v>91</v>
      </c>
      <c r="D400" s="856" t="s">
        <v>165</v>
      </c>
      <c r="E400" s="851" t="s">
        <v>3323</v>
      </c>
      <c r="F400" s="852">
        <v>42064</v>
      </c>
      <c r="G400" s="851" t="s">
        <v>3475</v>
      </c>
      <c r="H400" s="853">
        <v>10</v>
      </c>
      <c r="I400" s="851" t="s">
        <v>1901</v>
      </c>
      <c r="J400" s="832"/>
      <c r="K400" s="832"/>
      <c r="L400" s="832"/>
      <c r="M400" s="847"/>
      <c r="N400" s="848"/>
      <c r="P400" s="938"/>
    </row>
    <row r="401" spans="1:16" s="841" customFormat="1" ht="11.25" customHeight="1" outlineLevel="2">
      <c r="A401" s="855">
        <v>3</v>
      </c>
      <c r="B401" s="850">
        <v>2015</v>
      </c>
      <c r="C401" s="851" t="s">
        <v>91</v>
      </c>
      <c r="D401" s="856" t="s">
        <v>165</v>
      </c>
      <c r="E401" s="851" t="s">
        <v>3323</v>
      </c>
      <c r="F401" s="852">
        <v>42064</v>
      </c>
      <c r="G401" s="851" t="s">
        <v>2898</v>
      </c>
      <c r="H401" s="853">
        <v>7</v>
      </c>
      <c r="I401" s="851" t="s">
        <v>258</v>
      </c>
      <c r="J401" s="832"/>
      <c r="K401" s="832"/>
      <c r="L401" s="832"/>
      <c r="M401" s="847"/>
      <c r="N401" s="842"/>
      <c r="P401" s="938"/>
    </row>
    <row r="402" spans="1:16" s="841" customFormat="1" ht="11.25" customHeight="1" outlineLevel="2">
      <c r="A402" s="855">
        <v>3</v>
      </c>
      <c r="B402" s="850">
        <v>2015</v>
      </c>
      <c r="C402" s="851" t="s">
        <v>91</v>
      </c>
      <c r="D402" s="856" t="s">
        <v>165</v>
      </c>
      <c r="E402" s="851" t="s">
        <v>3323</v>
      </c>
      <c r="F402" s="852">
        <v>42064</v>
      </c>
      <c r="G402" s="851" t="s">
        <v>2900</v>
      </c>
      <c r="H402" s="853">
        <v>10</v>
      </c>
      <c r="I402" s="851" t="s">
        <v>1980</v>
      </c>
      <c r="J402" s="832"/>
      <c r="K402" s="832"/>
      <c r="L402" s="832"/>
      <c r="M402" s="847"/>
      <c r="N402" s="842"/>
      <c r="P402" s="938"/>
    </row>
    <row r="403" spans="1:16" s="841" customFormat="1" ht="11.25" customHeight="1" outlineLevel="2">
      <c r="A403" s="855">
        <v>3</v>
      </c>
      <c r="B403" s="850">
        <v>2015</v>
      </c>
      <c r="C403" s="851" t="s">
        <v>91</v>
      </c>
      <c r="D403" s="856" t="s">
        <v>165</v>
      </c>
      <c r="E403" s="851" t="s">
        <v>3323</v>
      </c>
      <c r="F403" s="852">
        <v>42064</v>
      </c>
      <c r="G403" s="851" t="s">
        <v>3476</v>
      </c>
      <c r="H403" s="853">
        <v>3</v>
      </c>
      <c r="I403" s="851" t="s">
        <v>1064</v>
      </c>
      <c r="J403" s="832"/>
      <c r="K403" s="832"/>
      <c r="L403" s="832"/>
      <c r="M403" s="847"/>
      <c r="P403" s="938"/>
    </row>
    <row r="404" spans="1:16" s="848" customFormat="1" ht="11.25" customHeight="1" outlineLevel="2">
      <c r="A404" s="908">
        <v>2</v>
      </c>
      <c r="B404" s="849">
        <v>2016</v>
      </c>
      <c r="C404" s="860" t="s">
        <v>91</v>
      </c>
      <c r="D404" s="859" t="s">
        <v>165</v>
      </c>
      <c r="E404" s="860" t="s">
        <v>58</v>
      </c>
      <c r="F404" s="861">
        <v>42414</v>
      </c>
      <c r="G404" s="860" t="s">
        <v>2897</v>
      </c>
      <c r="H404" s="909">
        <v>10</v>
      </c>
      <c r="I404" s="860" t="s">
        <v>626</v>
      </c>
      <c r="M404" s="862"/>
      <c r="P404" s="849"/>
    </row>
    <row r="405" spans="1:16" s="848" customFormat="1" ht="11.25" customHeight="1" outlineLevel="2">
      <c r="A405" s="849">
        <v>3</v>
      </c>
      <c r="B405" s="908">
        <v>2016</v>
      </c>
      <c r="C405" s="860" t="s">
        <v>91</v>
      </c>
      <c r="D405" s="860" t="s">
        <v>165</v>
      </c>
      <c r="E405" s="859" t="s">
        <v>3323</v>
      </c>
      <c r="F405" s="861">
        <v>42435</v>
      </c>
      <c r="G405" s="860" t="s">
        <v>2898</v>
      </c>
      <c r="H405" s="909">
        <v>7</v>
      </c>
      <c r="I405" s="848" t="s">
        <v>258</v>
      </c>
      <c r="M405" s="862"/>
      <c r="P405" s="849"/>
    </row>
    <row r="406" spans="1:16" s="848" customFormat="1" ht="11.25" customHeight="1" outlineLevel="2">
      <c r="A406" s="849">
        <v>3</v>
      </c>
      <c r="B406" s="908">
        <v>2016</v>
      </c>
      <c r="C406" s="860" t="s">
        <v>91</v>
      </c>
      <c r="D406" s="860" t="s">
        <v>165</v>
      </c>
      <c r="E406" s="859" t="s">
        <v>3323</v>
      </c>
      <c r="F406" s="861">
        <v>42435</v>
      </c>
      <c r="G406" s="860" t="s">
        <v>2899</v>
      </c>
      <c r="H406" s="909">
        <v>10</v>
      </c>
      <c r="I406" s="848" t="s">
        <v>1380</v>
      </c>
      <c r="M406" s="862"/>
      <c r="P406" s="849"/>
    </row>
    <row r="407" spans="1:16" s="848" customFormat="1" ht="11.25" customHeight="1" outlineLevel="2">
      <c r="A407" s="849">
        <v>3</v>
      </c>
      <c r="B407" s="908">
        <v>2016</v>
      </c>
      <c r="C407" s="860" t="s">
        <v>91</v>
      </c>
      <c r="D407" s="860" t="s">
        <v>165</v>
      </c>
      <c r="E407" s="859" t="s">
        <v>3323</v>
      </c>
      <c r="F407" s="861">
        <v>42435</v>
      </c>
      <c r="G407" s="860" t="s">
        <v>2900</v>
      </c>
      <c r="H407" s="909">
        <v>7</v>
      </c>
      <c r="I407" s="848" t="s">
        <v>2276</v>
      </c>
      <c r="M407" s="862"/>
      <c r="P407" s="849"/>
    </row>
    <row r="408" spans="1:16" s="848" customFormat="1" ht="11.25" customHeight="1" outlineLevel="2">
      <c r="A408" s="849">
        <v>6</v>
      </c>
      <c r="B408" s="849">
        <v>2016</v>
      </c>
      <c r="C408" s="858" t="s">
        <v>91</v>
      </c>
      <c r="D408" s="859" t="s">
        <v>165</v>
      </c>
      <c r="E408" s="860" t="s">
        <v>3357</v>
      </c>
      <c r="F408" s="861">
        <v>42533</v>
      </c>
      <c r="G408" s="860" t="s">
        <v>2897</v>
      </c>
      <c r="H408" s="849">
        <v>7</v>
      </c>
      <c r="I408" s="848" t="s">
        <v>1914</v>
      </c>
      <c r="M408" s="862"/>
      <c r="P408" s="849"/>
    </row>
    <row r="409" spans="1:16" s="848" customFormat="1" ht="11.25" customHeight="1" outlineLevel="2">
      <c r="A409" s="849">
        <v>6</v>
      </c>
      <c r="B409" s="849">
        <v>2016</v>
      </c>
      <c r="C409" s="858" t="s">
        <v>91</v>
      </c>
      <c r="D409" s="859" t="s">
        <v>165</v>
      </c>
      <c r="E409" s="860" t="s">
        <v>2702</v>
      </c>
      <c r="F409" s="861">
        <v>42540</v>
      </c>
      <c r="G409" s="860" t="s">
        <v>2897</v>
      </c>
      <c r="H409" s="849">
        <v>15</v>
      </c>
      <c r="I409" s="848" t="s">
        <v>2901</v>
      </c>
      <c r="M409" s="862"/>
      <c r="P409" s="849"/>
    </row>
    <row r="410" spans="1:16" s="848" customFormat="1" ht="11.25" customHeight="1" outlineLevel="2">
      <c r="A410" s="849">
        <v>10</v>
      </c>
      <c r="B410" s="908">
        <v>2016</v>
      </c>
      <c r="C410" s="860" t="s">
        <v>91</v>
      </c>
      <c r="D410" s="860" t="s">
        <v>165</v>
      </c>
      <c r="E410" s="859" t="s">
        <v>3362</v>
      </c>
      <c r="F410" s="861">
        <v>42652</v>
      </c>
      <c r="G410" s="920" t="s">
        <v>2902</v>
      </c>
      <c r="H410" s="849">
        <v>7</v>
      </c>
      <c r="I410" s="848" t="s">
        <v>2328</v>
      </c>
      <c r="M410" s="862"/>
      <c r="P410" s="849"/>
    </row>
    <row r="411" spans="1:16" s="848" customFormat="1" ht="11.25" customHeight="1" outlineLevel="1">
      <c r="A411" s="849"/>
      <c r="B411" s="908"/>
      <c r="C411" s="860"/>
      <c r="D411" s="860" t="s">
        <v>640</v>
      </c>
      <c r="E411" s="859"/>
      <c r="F411" s="861"/>
      <c r="G411" s="920"/>
      <c r="H411" s="849">
        <f>SUBTOTAL(9,H390:H410)</f>
        <v>179</v>
      </c>
      <c r="M411" s="862"/>
      <c r="P411" s="849"/>
    </row>
    <row r="412" spans="1:16" s="841" customFormat="1" ht="11.25" customHeight="1" outlineLevel="2">
      <c r="A412" s="855">
        <v>3</v>
      </c>
      <c r="B412" s="850">
        <v>2015</v>
      </c>
      <c r="C412" s="851" t="s">
        <v>129</v>
      </c>
      <c r="D412" s="856" t="s">
        <v>3348</v>
      </c>
      <c r="E412" s="851" t="s">
        <v>346</v>
      </c>
      <c r="F412" s="852">
        <v>42092</v>
      </c>
      <c r="G412" s="851" t="s">
        <v>3486</v>
      </c>
      <c r="H412" s="853">
        <v>5</v>
      </c>
      <c r="I412" s="851" t="s">
        <v>531</v>
      </c>
      <c r="J412" s="832"/>
      <c r="K412" s="832"/>
      <c r="L412" s="832"/>
      <c r="M412" s="847"/>
      <c r="N412" s="968"/>
      <c r="P412" s="938"/>
    </row>
    <row r="413" spans="1:16" s="841" customFormat="1" ht="11.25" customHeight="1" outlineLevel="1">
      <c r="A413" s="855"/>
      <c r="B413" s="850"/>
      <c r="C413" s="851"/>
      <c r="D413" s="856" t="s">
        <v>3487</v>
      </c>
      <c r="E413" s="851"/>
      <c r="F413" s="852"/>
      <c r="G413" s="851"/>
      <c r="H413" s="853">
        <f>SUBTOTAL(9,H412:H412)</f>
        <v>5</v>
      </c>
      <c r="I413" s="851"/>
      <c r="J413" s="832"/>
      <c r="K413" s="832"/>
      <c r="L413" s="832"/>
      <c r="M413" s="847"/>
      <c r="N413" s="968"/>
      <c r="P413" s="938"/>
    </row>
    <row r="414" spans="1:16" s="981" customFormat="1" ht="11.25" customHeight="1" outlineLevel="2">
      <c r="A414" s="873">
        <v>3</v>
      </c>
      <c r="B414" s="886">
        <v>2016</v>
      </c>
      <c r="C414" s="883" t="s">
        <v>129</v>
      </c>
      <c r="D414" s="883" t="s">
        <v>103</v>
      </c>
      <c r="E414" s="882" t="s">
        <v>3323</v>
      </c>
      <c r="F414" s="884">
        <v>42435</v>
      </c>
      <c r="G414" s="883" t="s">
        <v>4260</v>
      </c>
      <c r="H414" s="948">
        <v>10</v>
      </c>
      <c r="I414" s="872" t="s">
        <v>2930</v>
      </c>
      <c r="J414" s="869"/>
      <c r="K414" s="870" t="s">
        <v>4170</v>
      </c>
      <c r="L414" s="869"/>
      <c r="M414" s="871"/>
      <c r="N414" s="872"/>
      <c r="P414" s="1000"/>
    </row>
    <row r="415" spans="1:16" s="1001" customFormat="1" ht="11.25" customHeight="1" outlineLevel="2">
      <c r="A415" s="873">
        <v>5</v>
      </c>
      <c r="B415" s="886">
        <v>2016</v>
      </c>
      <c r="C415" s="883" t="s">
        <v>129</v>
      </c>
      <c r="D415" s="883" t="s">
        <v>103</v>
      </c>
      <c r="E415" s="882" t="s">
        <v>55</v>
      </c>
      <c r="F415" s="884">
        <v>42518</v>
      </c>
      <c r="G415" s="883" t="s">
        <v>4261</v>
      </c>
      <c r="H415" s="948">
        <v>5</v>
      </c>
      <c r="I415" s="872" t="s">
        <v>305</v>
      </c>
      <c r="J415" s="869"/>
      <c r="K415" s="869"/>
      <c r="L415" s="869"/>
      <c r="M415" s="871"/>
      <c r="N415" s="872"/>
      <c r="P415" s="1002"/>
    </row>
    <row r="416" spans="1:16" s="1004" customFormat="1" ht="11.25" customHeight="1" outlineLevel="2">
      <c r="A416" s="873">
        <v>5</v>
      </c>
      <c r="B416" s="886">
        <v>2016</v>
      </c>
      <c r="C416" s="883" t="s">
        <v>129</v>
      </c>
      <c r="D416" s="883" t="s">
        <v>103</v>
      </c>
      <c r="E416" s="882" t="s">
        <v>55</v>
      </c>
      <c r="F416" s="884">
        <v>42518</v>
      </c>
      <c r="G416" s="883" t="s">
        <v>4260</v>
      </c>
      <c r="H416" s="948">
        <v>5</v>
      </c>
      <c r="I416" s="872" t="s">
        <v>342</v>
      </c>
      <c r="J416" s="869"/>
      <c r="K416" s="869" t="s">
        <v>2978</v>
      </c>
      <c r="L416" s="869"/>
      <c r="M416" s="871"/>
      <c r="N416" s="1003"/>
      <c r="P416" s="1005"/>
    </row>
    <row r="417" spans="1:16" s="1004" customFormat="1" ht="11.25" customHeight="1" outlineLevel="2">
      <c r="A417" s="873">
        <v>11</v>
      </c>
      <c r="B417" s="886">
        <v>2016</v>
      </c>
      <c r="C417" s="883" t="s">
        <v>129</v>
      </c>
      <c r="D417" s="883" t="s">
        <v>103</v>
      </c>
      <c r="E417" s="882" t="s">
        <v>500</v>
      </c>
      <c r="F417" s="884">
        <v>42686</v>
      </c>
      <c r="G417" s="883" t="s">
        <v>4262</v>
      </c>
      <c r="H417" s="948">
        <v>5</v>
      </c>
      <c r="I417" s="872" t="s">
        <v>342</v>
      </c>
      <c r="J417" s="869"/>
      <c r="K417" s="869" t="s">
        <v>2978</v>
      </c>
      <c r="L417" s="869"/>
      <c r="M417" s="871"/>
      <c r="N417" s="1003"/>
      <c r="P417" s="1005"/>
    </row>
    <row r="418" spans="1:16" s="1004" customFormat="1" ht="11.25" customHeight="1" outlineLevel="2">
      <c r="A418" s="873">
        <v>11</v>
      </c>
      <c r="B418" s="886">
        <v>2016</v>
      </c>
      <c r="C418" s="883" t="s">
        <v>129</v>
      </c>
      <c r="D418" s="883" t="s">
        <v>103</v>
      </c>
      <c r="E418" s="882" t="s">
        <v>500</v>
      </c>
      <c r="F418" s="884">
        <v>42686</v>
      </c>
      <c r="G418" s="883" t="s">
        <v>4263</v>
      </c>
      <c r="H418" s="948">
        <v>5</v>
      </c>
      <c r="I418" s="872" t="s">
        <v>305</v>
      </c>
      <c r="J418" s="869"/>
      <c r="K418" s="869"/>
      <c r="L418" s="869"/>
      <c r="M418" s="871"/>
      <c r="N418" s="1003"/>
      <c r="P418" s="1005"/>
    </row>
    <row r="419" spans="1:16" s="1004" customFormat="1" ht="11.25" customHeight="1" outlineLevel="1">
      <c r="A419" s="873"/>
      <c r="B419" s="886"/>
      <c r="C419" s="883"/>
      <c r="D419" s="883" t="s">
        <v>688</v>
      </c>
      <c r="E419" s="882"/>
      <c r="F419" s="884"/>
      <c r="G419" s="883"/>
      <c r="H419" s="948">
        <f>SUBTOTAL(9,H414:H418)</f>
        <v>30</v>
      </c>
      <c r="I419" s="872"/>
      <c r="J419" s="869"/>
      <c r="K419" s="869"/>
      <c r="L419" s="869"/>
      <c r="M419" s="871"/>
      <c r="N419" s="1003"/>
      <c r="P419" s="1005"/>
    </row>
    <row r="420" spans="1:16" s="842" customFormat="1" ht="11.25" customHeight="1" outlineLevel="2">
      <c r="A420" s="827">
        <v>3</v>
      </c>
      <c r="B420" s="1006">
        <v>2014</v>
      </c>
      <c r="C420" s="1007" t="s">
        <v>164</v>
      </c>
      <c r="D420" s="1007" t="s">
        <v>204</v>
      </c>
      <c r="E420" s="1007" t="s">
        <v>66</v>
      </c>
      <c r="F420" s="1008">
        <v>41714</v>
      </c>
      <c r="G420" s="1009" t="s">
        <v>4264</v>
      </c>
      <c r="H420" s="1010">
        <v>10</v>
      </c>
      <c r="I420" s="1007" t="s">
        <v>626</v>
      </c>
      <c r="J420" s="832"/>
      <c r="K420" s="832"/>
      <c r="L420" s="832"/>
      <c r="M420" s="847"/>
      <c r="N420" s="848"/>
      <c r="P420" s="993"/>
    </row>
    <row r="421" spans="1:16" s="842" customFormat="1" ht="11.25" customHeight="1" outlineLevel="2">
      <c r="A421" s="827">
        <v>3</v>
      </c>
      <c r="B421" s="1006">
        <v>2014</v>
      </c>
      <c r="C421" s="1007" t="s">
        <v>164</v>
      </c>
      <c r="D421" s="1007" t="s">
        <v>204</v>
      </c>
      <c r="E421" s="1007" t="s">
        <v>433</v>
      </c>
      <c r="F421" s="1008">
        <v>41721</v>
      </c>
      <c r="G421" s="1009" t="s">
        <v>4265</v>
      </c>
      <c r="H421" s="1010">
        <v>10</v>
      </c>
      <c r="I421" s="1007" t="s">
        <v>342</v>
      </c>
      <c r="J421" s="832"/>
      <c r="K421" s="832"/>
      <c r="L421" s="832"/>
      <c r="M421" s="847"/>
      <c r="N421" s="848"/>
      <c r="P421" s="993"/>
    </row>
    <row r="422" spans="1:16" s="842" customFormat="1" ht="11.25" customHeight="1" outlineLevel="2">
      <c r="A422" s="855">
        <v>3</v>
      </c>
      <c r="B422" s="969">
        <v>2015</v>
      </c>
      <c r="C422" s="970" t="s">
        <v>164</v>
      </c>
      <c r="D422" s="970" t="s">
        <v>204</v>
      </c>
      <c r="E422" s="970" t="s">
        <v>66</v>
      </c>
      <c r="F422" s="971">
        <v>42078</v>
      </c>
      <c r="G422" s="972" t="s">
        <v>2922</v>
      </c>
      <c r="H422" s="973">
        <v>5</v>
      </c>
      <c r="I422" s="970" t="s">
        <v>352</v>
      </c>
      <c r="J422" s="832"/>
      <c r="K422" s="832"/>
      <c r="L422" s="832"/>
      <c r="M422" s="847"/>
      <c r="N422" s="848"/>
      <c r="P422" s="993"/>
    </row>
    <row r="423" spans="1:16" s="842" customFormat="1" ht="11.25" customHeight="1" outlineLevel="2">
      <c r="A423" s="855">
        <v>3</v>
      </c>
      <c r="B423" s="969">
        <v>2015</v>
      </c>
      <c r="C423" s="970" t="s">
        <v>164</v>
      </c>
      <c r="D423" s="970" t="s">
        <v>204</v>
      </c>
      <c r="E423" s="970" t="s">
        <v>433</v>
      </c>
      <c r="F423" s="971">
        <v>42085</v>
      </c>
      <c r="G423" s="972" t="s">
        <v>2922</v>
      </c>
      <c r="H423" s="973">
        <v>10</v>
      </c>
      <c r="I423" s="970" t="s">
        <v>626</v>
      </c>
      <c r="J423" s="832"/>
      <c r="K423" s="832"/>
      <c r="L423" s="832"/>
      <c r="M423" s="847"/>
      <c r="N423" s="848"/>
      <c r="P423" s="993"/>
    </row>
    <row r="424" spans="1:16" s="848" customFormat="1" ht="11.25" customHeight="1" outlineLevel="2">
      <c r="A424" s="908">
        <v>3</v>
      </c>
      <c r="B424" s="1011">
        <v>2016</v>
      </c>
      <c r="C424" s="1012" t="s">
        <v>164</v>
      </c>
      <c r="D424" s="1012" t="s">
        <v>204</v>
      </c>
      <c r="E424" s="1012" t="s">
        <v>433</v>
      </c>
      <c r="F424" s="1013">
        <v>42449</v>
      </c>
      <c r="G424" s="1014" t="s">
        <v>2922</v>
      </c>
      <c r="H424" s="1015">
        <v>10</v>
      </c>
      <c r="I424" s="1012" t="s">
        <v>342</v>
      </c>
      <c r="J424" s="832"/>
      <c r="K424" s="832"/>
      <c r="L424" s="832"/>
      <c r="M424" s="847"/>
      <c r="P424" s="849"/>
    </row>
    <row r="425" spans="1:16" s="848" customFormat="1" ht="11.25" customHeight="1" outlineLevel="1">
      <c r="A425" s="908"/>
      <c r="B425" s="1011"/>
      <c r="C425" s="1012"/>
      <c r="D425" s="1012" t="s">
        <v>701</v>
      </c>
      <c r="E425" s="1012"/>
      <c r="F425" s="1013"/>
      <c r="G425" s="1014"/>
      <c r="H425" s="1015">
        <f>SUBTOTAL(9,H420:H424)</f>
        <v>45</v>
      </c>
      <c r="I425" s="1012"/>
      <c r="J425" s="832"/>
      <c r="K425" s="832"/>
      <c r="L425" s="832"/>
      <c r="M425" s="847"/>
      <c r="P425" s="849"/>
    </row>
    <row r="426" spans="1:16" s="842" customFormat="1" ht="11.25" customHeight="1" outlineLevel="2">
      <c r="A426" s="855">
        <v>3</v>
      </c>
      <c r="B426" s="850">
        <v>2015</v>
      </c>
      <c r="C426" s="851" t="s">
        <v>53</v>
      </c>
      <c r="D426" s="856" t="s">
        <v>138</v>
      </c>
      <c r="E426" s="851" t="s">
        <v>3323</v>
      </c>
      <c r="F426" s="852">
        <v>42064</v>
      </c>
      <c r="G426" s="851" t="s">
        <v>3497</v>
      </c>
      <c r="H426" s="853">
        <v>3</v>
      </c>
      <c r="I426" s="851" t="s">
        <v>440</v>
      </c>
      <c r="J426" s="832"/>
      <c r="K426" s="832"/>
      <c r="L426" s="832"/>
      <c r="M426" s="847"/>
      <c r="N426" s="832"/>
      <c r="P426" s="993"/>
    </row>
    <row r="427" spans="1:16" s="842" customFormat="1" ht="11.25" customHeight="1" outlineLevel="1">
      <c r="A427" s="855"/>
      <c r="B427" s="850"/>
      <c r="C427" s="851"/>
      <c r="D427" s="856" t="s">
        <v>711</v>
      </c>
      <c r="E427" s="851"/>
      <c r="F427" s="852"/>
      <c r="G427" s="851"/>
      <c r="H427" s="853">
        <f>SUBTOTAL(9,H426:H426)</f>
        <v>3</v>
      </c>
      <c r="I427" s="851"/>
      <c r="J427" s="832"/>
      <c r="K427" s="832"/>
      <c r="L427" s="832"/>
      <c r="M427" s="847"/>
      <c r="N427" s="832"/>
      <c r="P427" s="993"/>
    </row>
    <row r="428" spans="1:16" s="848" customFormat="1" ht="11.25" customHeight="1" outlineLevel="2">
      <c r="A428" s="855">
        <v>3</v>
      </c>
      <c r="B428" s="850">
        <v>2015</v>
      </c>
      <c r="C428" s="851" t="s">
        <v>164</v>
      </c>
      <c r="D428" s="856" t="s">
        <v>1527</v>
      </c>
      <c r="E428" s="851" t="s">
        <v>68</v>
      </c>
      <c r="F428" s="852">
        <v>42084</v>
      </c>
      <c r="G428" s="851" t="s">
        <v>3508</v>
      </c>
      <c r="H428" s="853">
        <v>5</v>
      </c>
      <c r="I428" s="851" t="s">
        <v>342</v>
      </c>
      <c r="J428" s="832"/>
      <c r="K428" s="832" t="s">
        <v>2978</v>
      </c>
      <c r="L428" s="832"/>
      <c r="M428" s="847"/>
      <c r="N428" s="832"/>
      <c r="P428" s="849"/>
    </row>
    <row r="429" spans="1:16" s="842" customFormat="1" ht="11.25" customHeight="1" outlineLevel="2">
      <c r="A429" s="849">
        <v>10</v>
      </c>
      <c r="B429" s="908">
        <v>2016</v>
      </c>
      <c r="C429" s="860" t="s">
        <v>164</v>
      </c>
      <c r="D429" s="860" t="s">
        <v>1527</v>
      </c>
      <c r="E429" s="859" t="s">
        <v>3362</v>
      </c>
      <c r="F429" s="861">
        <v>42652</v>
      </c>
      <c r="G429" s="920" t="s">
        <v>2924</v>
      </c>
      <c r="H429" s="849">
        <v>10</v>
      </c>
      <c r="I429" s="848" t="s">
        <v>2117</v>
      </c>
      <c r="J429" s="848"/>
      <c r="K429" s="848"/>
      <c r="L429" s="848"/>
      <c r="M429" s="862"/>
      <c r="N429" s="832"/>
      <c r="P429" s="993"/>
    </row>
    <row r="430" spans="1:16" s="841" customFormat="1" ht="11.25" customHeight="1" outlineLevel="2">
      <c r="A430" s="849">
        <v>10</v>
      </c>
      <c r="B430" s="908">
        <v>2016</v>
      </c>
      <c r="C430" s="860" t="s">
        <v>164</v>
      </c>
      <c r="D430" s="860" t="s">
        <v>1527</v>
      </c>
      <c r="E430" s="859" t="s">
        <v>3362</v>
      </c>
      <c r="F430" s="861">
        <v>42652</v>
      </c>
      <c r="G430" s="920" t="s">
        <v>2925</v>
      </c>
      <c r="H430" s="849">
        <v>3</v>
      </c>
      <c r="I430" s="848" t="s">
        <v>1833</v>
      </c>
      <c r="J430" s="848"/>
      <c r="K430" s="848"/>
      <c r="L430" s="848"/>
      <c r="M430" s="862"/>
      <c r="N430" s="832"/>
      <c r="P430" s="938"/>
    </row>
    <row r="431" spans="1:16" s="841" customFormat="1" ht="11.25" customHeight="1" outlineLevel="1">
      <c r="A431" s="849"/>
      <c r="B431" s="908"/>
      <c r="C431" s="860"/>
      <c r="D431" s="860" t="s">
        <v>2034</v>
      </c>
      <c r="E431" s="859"/>
      <c r="F431" s="861"/>
      <c r="G431" s="920"/>
      <c r="H431" s="849">
        <f>SUBTOTAL(9,H428:H430)</f>
        <v>18</v>
      </c>
      <c r="I431" s="848"/>
      <c r="J431" s="848"/>
      <c r="K431" s="848"/>
      <c r="L431" s="848"/>
      <c r="M431" s="862"/>
      <c r="N431" s="832"/>
      <c r="P431" s="938"/>
    </row>
    <row r="432" spans="1:16" s="841" customFormat="1" ht="11.25" customHeight="1" outlineLevel="2">
      <c r="A432" s="1016">
        <v>10</v>
      </c>
      <c r="B432" s="937">
        <v>2013</v>
      </c>
      <c r="C432" s="939" t="s">
        <v>53</v>
      </c>
      <c r="D432" s="939" t="s">
        <v>3349</v>
      </c>
      <c r="E432" s="991" t="s">
        <v>3362</v>
      </c>
      <c r="F432" s="940">
        <v>41560</v>
      </c>
      <c r="G432" s="939" t="s">
        <v>4266</v>
      </c>
      <c r="H432" s="942">
        <v>7</v>
      </c>
      <c r="I432" s="939" t="s">
        <v>3411</v>
      </c>
      <c r="J432" s="832"/>
      <c r="K432" s="832"/>
      <c r="L432" s="832"/>
      <c r="M432" s="974"/>
      <c r="N432" s="983"/>
      <c r="P432" s="938"/>
    </row>
    <row r="433" spans="1:16" s="841" customFormat="1" ht="11.25" customHeight="1" outlineLevel="1">
      <c r="A433" s="1016"/>
      <c r="B433" s="937"/>
      <c r="C433" s="939"/>
      <c r="D433" s="939" t="s">
        <v>4267</v>
      </c>
      <c r="E433" s="991"/>
      <c r="F433" s="940"/>
      <c r="G433" s="939"/>
      <c r="H433" s="942">
        <f>SUBTOTAL(9,H432:H432)</f>
        <v>7</v>
      </c>
      <c r="I433" s="939"/>
      <c r="J433" s="832"/>
      <c r="K433" s="832"/>
      <c r="L433" s="832"/>
      <c r="M433" s="974"/>
      <c r="N433" s="983"/>
      <c r="P433" s="938"/>
    </row>
    <row r="434" spans="1:16" s="841" customFormat="1" ht="11.25" customHeight="1" outlineLevel="2">
      <c r="A434" s="826">
        <v>3</v>
      </c>
      <c r="B434" s="827">
        <v>2014</v>
      </c>
      <c r="C434" s="828" t="s">
        <v>129</v>
      </c>
      <c r="D434" s="828" t="s">
        <v>1630</v>
      </c>
      <c r="E434" s="830" t="s">
        <v>3323</v>
      </c>
      <c r="F434" s="829">
        <v>41700</v>
      </c>
      <c r="G434" s="828" t="s">
        <v>4268</v>
      </c>
      <c r="H434" s="831">
        <v>10</v>
      </c>
      <c r="I434" s="828" t="s">
        <v>1007</v>
      </c>
      <c r="J434" s="832"/>
      <c r="K434" s="832"/>
      <c r="L434" s="832"/>
      <c r="M434" s="847"/>
      <c r="N434" s="983"/>
      <c r="P434" s="938"/>
    </row>
    <row r="435" spans="1:16" s="841" customFormat="1" ht="11.25" customHeight="1" outlineLevel="2">
      <c r="A435" s="855">
        <v>3</v>
      </c>
      <c r="B435" s="850">
        <v>2015</v>
      </c>
      <c r="C435" s="851" t="s">
        <v>129</v>
      </c>
      <c r="D435" s="856" t="s">
        <v>1630</v>
      </c>
      <c r="E435" s="851" t="s">
        <v>3323</v>
      </c>
      <c r="F435" s="852">
        <v>42064</v>
      </c>
      <c r="G435" s="851" t="s">
        <v>3509</v>
      </c>
      <c r="H435" s="853">
        <v>7</v>
      </c>
      <c r="I435" s="851" t="s">
        <v>365</v>
      </c>
      <c r="J435" s="832"/>
      <c r="K435" s="832"/>
      <c r="L435" s="832"/>
      <c r="M435" s="847"/>
      <c r="N435" s="842"/>
      <c r="P435" s="938"/>
    </row>
    <row r="436" spans="1:16" s="841" customFormat="1" ht="11.25" customHeight="1" outlineLevel="2">
      <c r="A436" s="849">
        <v>6</v>
      </c>
      <c r="B436" s="849">
        <v>2016</v>
      </c>
      <c r="C436" s="858" t="s">
        <v>129</v>
      </c>
      <c r="D436" s="859" t="s">
        <v>1630</v>
      </c>
      <c r="E436" s="860" t="s">
        <v>3357</v>
      </c>
      <c r="F436" s="861">
        <v>42533</v>
      </c>
      <c r="G436" s="860" t="s">
        <v>2936</v>
      </c>
      <c r="H436" s="849">
        <v>7</v>
      </c>
      <c r="I436" s="848" t="s">
        <v>2771</v>
      </c>
      <c r="J436" s="848"/>
      <c r="K436" s="832"/>
      <c r="L436" s="832"/>
      <c r="M436" s="847"/>
      <c r="N436" s="842"/>
      <c r="P436" s="938"/>
    </row>
    <row r="437" spans="1:16" s="841" customFormat="1" ht="11.25" customHeight="1" outlineLevel="1">
      <c r="A437" s="849"/>
      <c r="B437" s="849"/>
      <c r="C437" s="858"/>
      <c r="D437" s="859" t="s">
        <v>2937</v>
      </c>
      <c r="E437" s="860"/>
      <c r="F437" s="861"/>
      <c r="G437" s="860"/>
      <c r="H437" s="849">
        <f>SUBTOTAL(9,H434:H436)</f>
        <v>24</v>
      </c>
      <c r="I437" s="848"/>
      <c r="J437" s="848"/>
      <c r="K437" s="832"/>
      <c r="L437" s="832"/>
      <c r="M437" s="847"/>
      <c r="N437" s="842"/>
      <c r="P437" s="938"/>
    </row>
    <row r="438" spans="1:16" s="848" customFormat="1" ht="11.25" customHeight="1" outlineLevel="2">
      <c r="A438" s="826">
        <v>6</v>
      </c>
      <c r="B438" s="827">
        <v>2014</v>
      </c>
      <c r="C438" s="828" t="s">
        <v>91</v>
      </c>
      <c r="D438" s="828" t="s">
        <v>123</v>
      </c>
      <c r="E438" s="830" t="s">
        <v>3357</v>
      </c>
      <c r="F438" s="829">
        <v>41797</v>
      </c>
      <c r="G438" s="828" t="s">
        <v>4269</v>
      </c>
      <c r="H438" s="917">
        <v>7</v>
      </c>
      <c r="I438" s="918" t="s">
        <v>3286</v>
      </c>
      <c r="J438" s="832"/>
      <c r="K438" s="832"/>
      <c r="L438" s="832"/>
      <c r="M438" s="847"/>
      <c r="N438" s="842"/>
      <c r="P438" s="849"/>
    </row>
    <row r="439" spans="1:16" s="841" customFormat="1" ht="11.25" customHeight="1" outlineLevel="2">
      <c r="A439" s="826">
        <v>6</v>
      </c>
      <c r="B439" s="827">
        <v>2014</v>
      </c>
      <c r="C439" s="828" t="s">
        <v>91</v>
      </c>
      <c r="D439" s="828" t="s">
        <v>123</v>
      </c>
      <c r="E439" s="830" t="s">
        <v>3357</v>
      </c>
      <c r="F439" s="829">
        <v>41797</v>
      </c>
      <c r="G439" s="828" t="s">
        <v>4270</v>
      </c>
      <c r="H439" s="917">
        <v>7</v>
      </c>
      <c r="I439" s="918" t="s">
        <v>2047</v>
      </c>
      <c r="J439" s="832"/>
      <c r="K439" s="832"/>
      <c r="L439" s="832"/>
      <c r="M439" s="847"/>
      <c r="N439" s="848"/>
      <c r="P439" s="938"/>
    </row>
    <row r="440" spans="1:16" s="857" customFormat="1" ht="11.25" customHeight="1" outlineLevel="2">
      <c r="A440" s="826">
        <v>6</v>
      </c>
      <c r="B440" s="827">
        <v>2014</v>
      </c>
      <c r="C440" s="828" t="s">
        <v>91</v>
      </c>
      <c r="D440" s="828" t="s">
        <v>123</v>
      </c>
      <c r="E440" s="830" t="s">
        <v>3357</v>
      </c>
      <c r="F440" s="829">
        <v>41797</v>
      </c>
      <c r="G440" s="828" t="s">
        <v>720</v>
      </c>
      <c r="H440" s="917">
        <v>10</v>
      </c>
      <c r="I440" s="918" t="s">
        <v>2049</v>
      </c>
      <c r="J440" s="832"/>
      <c r="K440" s="832"/>
      <c r="L440" s="832"/>
      <c r="M440" s="847"/>
      <c r="N440" s="842"/>
      <c r="P440" s="850"/>
    </row>
    <row r="441" spans="1:16" s="857" customFormat="1" ht="11.25" customHeight="1" outlineLevel="2">
      <c r="A441" s="826">
        <v>6</v>
      </c>
      <c r="B441" s="827">
        <v>2014</v>
      </c>
      <c r="C441" s="828" t="s">
        <v>91</v>
      </c>
      <c r="D441" s="828" t="s">
        <v>123</v>
      </c>
      <c r="E441" s="830" t="s">
        <v>3357</v>
      </c>
      <c r="F441" s="829">
        <v>41797</v>
      </c>
      <c r="G441" s="828" t="s">
        <v>4271</v>
      </c>
      <c r="H441" s="917">
        <v>10</v>
      </c>
      <c r="I441" s="918" t="s">
        <v>2713</v>
      </c>
      <c r="J441" s="832"/>
      <c r="K441" s="832"/>
      <c r="L441" s="832"/>
      <c r="M441" s="847"/>
      <c r="N441" s="832"/>
      <c r="P441" s="850"/>
    </row>
    <row r="442" spans="1:16" s="841" customFormat="1" ht="11.25" customHeight="1" outlineLevel="2">
      <c r="A442" s="826">
        <v>6</v>
      </c>
      <c r="B442" s="827">
        <v>2014</v>
      </c>
      <c r="C442" s="828" t="s">
        <v>91</v>
      </c>
      <c r="D442" s="828" t="s">
        <v>123</v>
      </c>
      <c r="E442" s="830" t="s">
        <v>3357</v>
      </c>
      <c r="F442" s="829">
        <v>41797</v>
      </c>
      <c r="G442" s="828" t="s">
        <v>4272</v>
      </c>
      <c r="H442" s="917">
        <v>10</v>
      </c>
      <c r="I442" s="918" t="s">
        <v>2348</v>
      </c>
      <c r="J442" s="832"/>
      <c r="K442" s="832"/>
      <c r="L442" s="832"/>
      <c r="M442" s="847"/>
      <c r="N442" s="983"/>
      <c r="P442" s="938"/>
    </row>
    <row r="443" spans="1:16" s="841" customFormat="1" ht="11.25" customHeight="1" outlineLevel="2">
      <c r="A443" s="826">
        <v>6</v>
      </c>
      <c r="B443" s="827">
        <v>2014</v>
      </c>
      <c r="C443" s="828" t="s">
        <v>91</v>
      </c>
      <c r="D443" s="828" t="s">
        <v>123</v>
      </c>
      <c r="E443" s="830" t="s">
        <v>3357</v>
      </c>
      <c r="F443" s="829">
        <v>41797</v>
      </c>
      <c r="G443" s="828" t="s">
        <v>4273</v>
      </c>
      <c r="H443" s="917">
        <v>10</v>
      </c>
      <c r="I443" s="918" t="s">
        <v>1662</v>
      </c>
      <c r="J443" s="832"/>
      <c r="K443" s="832"/>
      <c r="L443" s="832"/>
      <c r="M443" s="847"/>
      <c r="N443" s="848"/>
      <c r="P443" s="938"/>
    </row>
    <row r="444" spans="1:16" s="841" customFormat="1" ht="11.25" customHeight="1" outlineLevel="2">
      <c r="A444" s="826">
        <v>6</v>
      </c>
      <c r="B444" s="827">
        <v>2014</v>
      </c>
      <c r="C444" s="828" t="s">
        <v>91</v>
      </c>
      <c r="D444" s="828" t="s">
        <v>123</v>
      </c>
      <c r="E444" s="830" t="s">
        <v>4184</v>
      </c>
      <c r="F444" s="829">
        <v>41804</v>
      </c>
      <c r="G444" s="828" t="s">
        <v>4270</v>
      </c>
      <c r="H444" s="917">
        <v>5</v>
      </c>
      <c r="I444" s="918" t="s">
        <v>4274</v>
      </c>
      <c r="J444" s="832"/>
      <c r="K444" s="832"/>
      <c r="L444" s="832"/>
      <c r="M444" s="847"/>
      <c r="N444" s="983"/>
      <c r="P444" s="938"/>
    </row>
    <row r="445" spans="1:16" s="857" customFormat="1" ht="11.25" customHeight="1" outlineLevel="2">
      <c r="A445" s="826">
        <v>6</v>
      </c>
      <c r="B445" s="827">
        <v>2014</v>
      </c>
      <c r="C445" s="828" t="s">
        <v>91</v>
      </c>
      <c r="D445" s="828" t="s">
        <v>123</v>
      </c>
      <c r="E445" s="830" t="s">
        <v>4184</v>
      </c>
      <c r="F445" s="829">
        <v>41804</v>
      </c>
      <c r="G445" s="828" t="s">
        <v>720</v>
      </c>
      <c r="H445" s="917">
        <v>10</v>
      </c>
      <c r="I445" s="918" t="s">
        <v>4275</v>
      </c>
      <c r="J445" s="832"/>
      <c r="K445" s="832"/>
      <c r="L445" s="832"/>
      <c r="M445" s="847"/>
      <c r="N445" s="983"/>
      <c r="P445" s="850"/>
    </row>
    <row r="446" spans="1:16" s="857" customFormat="1" ht="11.25" customHeight="1" outlineLevel="2">
      <c r="A446" s="826">
        <v>6</v>
      </c>
      <c r="B446" s="827">
        <v>2014</v>
      </c>
      <c r="C446" s="828" t="s">
        <v>91</v>
      </c>
      <c r="D446" s="828" t="s">
        <v>123</v>
      </c>
      <c r="E446" s="830" t="s">
        <v>4184</v>
      </c>
      <c r="F446" s="829">
        <v>41804</v>
      </c>
      <c r="G446" s="828" t="s">
        <v>4271</v>
      </c>
      <c r="H446" s="917">
        <v>5</v>
      </c>
      <c r="I446" s="918" t="s">
        <v>4276</v>
      </c>
      <c r="J446" s="832"/>
      <c r="K446" s="832"/>
      <c r="L446" s="832"/>
      <c r="M446" s="847"/>
      <c r="N446" s="983"/>
      <c r="P446" s="850"/>
    </row>
    <row r="447" spans="1:16" s="841" customFormat="1" ht="11.25" customHeight="1" outlineLevel="2">
      <c r="A447" s="826">
        <v>6</v>
      </c>
      <c r="B447" s="827">
        <v>2014</v>
      </c>
      <c r="C447" s="828" t="s">
        <v>91</v>
      </c>
      <c r="D447" s="828" t="s">
        <v>123</v>
      </c>
      <c r="E447" s="830" t="s">
        <v>4184</v>
      </c>
      <c r="F447" s="829">
        <v>41804</v>
      </c>
      <c r="G447" s="828" t="s">
        <v>4269</v>
      </c>
      <c r="H447" s="917">
        <v>5</v>
      </c>
      <c r="I447" s="918" t="s">
        <v>4277</v>
      </c>
      <c r="J447" s="832"/>
      <c r="K447" s="832"/>
      <c r="L447" s="832"/>
      <c r="M447" s="847"/>
      <c r="N447" s="842"/>
      <c r="P447" s="938"/>
    </row>
    <row r="448" spans="1:16" s="841" customFormat="1" ht="11.25" customHeight="1" outlineLevel="2">
      <c r="A448" s="826">
        <v>10</v>
      </c>
      <c r="B448" s="826">
        <v>2014</v>
      </c>
      <c r="C448" s="828" t="s">
        <v>91</v>
      </c>
      <c r="D448" s="830" t="s">
        <v>123</v>
      </c>
      <c r="E448" s="828" t="s">
        <v>3362</v>
      </c>
      <c r="F448" s="919">
        <v>41924</v>
      </c>
      <c r="G448" s="828" t="s">
        <v>4278</v>
      </c>
      <c r="H448" s="831">
        <v>10</v>
      </c>
      <c r="I448" s="828" t="s">
        <v>2549</v>
      </c>
      <c r="J448" s="832"/>
      <c r="K448" s="832"/>
      <c r="L448" s="832"/>
      <c r="M448" s="847"/>
      <c r="N448" s="1017"/>
      <c r="P448" s="938"/>
    </row>
    <row r="449" spans="1:16" s="983" customFormat="1" ht="11.25" customHeight="1" outlineLevel="2">
      <c r="A449" s="826">
        <v>10</v>
      </c>
      <c r="B449" s="826">
        <v>2014</v>
      </c>
      <c r="C449" s="828" t="s">
        <v>91</v>
      </c>
      <c r="D449" s="830" t="s">
        <v>123</v>
      </c>
      <c r="E449" s="828" t="s">
        <v>3362</v>
      </c>
      <c r="F449" s="919">
        <v>41924</v>
      </c>
      <c r="G449" s="828" t="s">
        <v>4279</v>
      </c>
      <c r="H449" s="831">
        <v>3</v>
      </c>
      <c r="I449" s="828" t="s">
        <v>3095</v>
      </c>
      <c r="J449" s="832"/>
      <c r="K449" s="832"/>
      <c r="L449" s="832"/>
      <c r="M449" s="847"/>
      <c r="N449" s="832"/>
      <c r="P449" s="990"/>
    </row>
    <row r="450" spans="1:16" ht="11.25" customHeight="1" outlineLevel="2">
      <c r="A450" s="826">
        <v>10</v>
      </c>
      <c r="B450" s="826">
        <v>2014</v>
      </c>
      <c r="C450" s="828" t="s">
        <v>91</v>
      </c>
      <c r="D450" s="830" t="s">
        <v>123</v>
      </c>
      <c r="E450" s="828" t="s">
        <v>3362</v>
      </c>
      <c r="F450" s="919">
        <v>41924</v>
      </c>
      <c r="G450" s="828" t="s">
        <v>4280</v>
      </c>
      <c r="H450" s="831">
        <v>3</v>
      </c>
      <c r="I450" s="828" t="s">
        <v>2414</v>
      </c>
      <c r="M450" s="847"/>
    </row>
    <row r="451" spans="1:16" s="857" customFormat="1" ht="11.25" customHeight="1" outlineLevel="2">
      <c r="A451" s="826">
        <v>10</v>
      </c>
      <c r="B451" s="826">
        <v>2014</v>
      </c>
      <c r="C451" s="828" t="s">
        <v>91</v>
      </c>
      <c r="D451" s="830" t="s">
        <v>123</v>
      </c>
      <c r="E451" s="828" t="s">
        <v>3362</v>
      </c>
      <c r="F451" s="919">
        <v>41924</v>
      </c>
      <c r="G451" s="828" t="s">
        <v>3515</v>
      </c>
      <c r="H451" s="831">
        <v>10</v>
      </c>
      <c r="I451" s="828" t="s">
        <v>3102</v>
      </c>
      <c r="J451" s="832"/>
      <c r="K451" s="832"/>
      <c r="L451" s="832"/>
      <c r="M451" s="847"/>
      <c r="N451" s="848"/>
      <c r="P451" s="850"/>
    </row>
    <row r="452" spans="1:16" s="841" customFormat="1" ht="11.25" customHeight="1" outlineLevel="2">
      <c r="A452" s="826">
        <v>10</v>
      </c>
      <c r="B452" s="826">
        <v>2014</v>
      </c>
      <c r="C452" s="828" t="s">
        <v>91</v>
      </c>
      <c r="D452" s="830" t="s">
        <v>123</v>
      </c>
      <c r="E452" s="828" t="s">
        <v>3362</v>
      </c>
      <c r="F452" s="919">
        <v>41924</v>
      </c>
      <c r="G452" s="828" t="s">
        <v>4281</v>
      </c>
      <c r="H452" s="831">
        <v>10</v>
      </c>
      <c r="I452" s="828" t="s">
        <v>2422</v>
      </c>
      <c r="J452" s="832"/>
      <c r="K452" s="832"/>
      <c r="L452" s="832"/>
      <c r="M452" s="847"/>
      <c r="N452" s="848"/>
      <c r="P452" s="938"/>
    </row>
    <row r="453" spans="1:16" ht="11.25" customHeight="1" outlineLevel="2">
      <c r="A453" s="826">
        <v>10</v>
      </c>
      <c r="B453" s="826">
        <v>2014</v>
      </c>
      <c r="C453" s="828" t="s">
        <v>91</v>
      </c>
      <c r="D453" s="830" t="s">
        <v>123</v>
      </c>
      <c r="E453" s="828" t="s">
        <v>3362</v>
      </c>
      <c r="F453" s="919">
        <v>41924</v>
      </c>
      <c r="G453" s="828" t="s">
        <v>4282</v>
      </c>
      <c r="H453" s="831">
        <v>3</v>
      </c>
      <c r="I453" s="828" t="s">
        <v>2739</v>
      </c>
      <c r="M453" s="847"/>
      <c r="N453" s="983"/>
    </row>
    <row r="454" spans="1:16" ht="11.25" customHeight="1" outlineLevel="2">
      <c r="A454" s="826">
        <v>10</v>
      </c>
      <c r="B454" s="826">
        <v>2014</v>
      </c>
      <c r="C454" s="828" t="s">
        <v>91</v>
      </c>
      <c r="D454" s="830" t="s">
        <v>123</v>
      </c>
      <c r="E454" s="828" t="s">
        <v>3362</v>
      </c>
      <c r="F454" s="919">
        <v>41924</v>
      </c>
      <c r="G454" s="828" t="s">
        <v>4283</v>
      </c>
      <c r="H454" s="831">
        <v>10</v>
      </c>
      <c r="I454" s="828" t="s">
        <v>2868</v>
      </c>
      <c r="M454" s="847"/>
      <c r="N454" s="983"/>
    </row>
    <row r="455" spans="1:16" s="842" customFormat="1" ht="11.25" customHeight="1" outlineLevel="2">
      <c r="A455" s="826">
        <v>10</v>
      </c>
      <c r="B455" s="826">
        <v>2014</v>
      </c>
      <c r="C455" s="828" t="s">
        <v>91</v>
      </c>
      <c r="D455" s="830" t="s">
        <v>123</v>
      </c>
      <c r="E455" s="828" t="s">
        <v>3362</v>
      </c>
      <c r="F455" s="919">
        <v>41924</v>
      </c>
      <c r="G455" s="828" t="s">
        <v>4284</v>
      </c>
      <c r="H455" s="831">
        <v>7</v>
      </c>
      <c r="I455" s="828" t="s">
        <v>2424</v>
      </c>
      <c r="J455" s="832"/>
      <c r="K455" s="832"/>
      <c r="L455" s="832"/>
      <c r="M455" s="847"/>
      <c r="N455" s="983"/>
      <c r="P455" s="993"/>
    </row>
    <row r="456" spans="1:16" s="842" customFormat="1" ht="11.25" customHeight="1" outlineLevel="2">
      <c r="A456" s="826">
        <v>10</v>
      </c>
      <c r="B456" s="826">
        <v>2014</v>
      </c>
      <c r="C456" s="828" t="s">
        <v>91</v>
      </c>
      <c r="D456" s="830" t="s">
        <v>123</v>
      </c>
      <c r="E456" s="828" t="s">
        <v>3362</v>
      </c>
      <c r="F456" s="919">
        <v>41924</v>
      </c>
      <c r="G456" s="828" t="s">
        <v>4285</v>
      </c>
      <c r="H456" s="831">
        <v>10</v>
      </c>
      <c r="I456" s="828" t="s">
        <v>3185</v>
      </c>
      <c r="J456" s="832"/>
      <c r="K456" s="832"/>
      <c r="L456" s="832"/>
      <c r="M456" s="847"/>
      <c r="N456" s="983"/>
      <c r="P456" s="993"/>
    </row>
    <row r="457" spans="1:16" s="842" customFormat="1" ht="11.25" customHeight="1" outlineLevel="2">
      <c r="A457" s="826">
        <v>10</v>
      </c>
      <c r="B457" s="826">
        <v>2014</v>
      </c>
      <c r="C457" s="828" t="s">
        <v>91</v>
      </c>
      <c r="D457" s="830" t="s">
        <v>123</v>
      </c>
      <c r="E457" s="828" t="s">
        <v>3362</v>
      </c>
      <c r="F457" s="919">
        <v>41924</v>
      </c>
      <c r="G457" s="828" t="s">
        <v>4286</v>
      </c>
      <c r="H457" s="831">
        <v>7</v>
      </c>
      <c r="I457" s="828" t="s">
        <v>2328</v>
      </c>
      <c r="J457" s="832"/>
      <c r="K457" s="832"/>
      <c r="L457" s="832"/>
      <c r="M457" s="847"/>
      <c r="N457" s="983"/>
      <c r="P457" s="993"/>
    </row>
    <row r="458" spans="1:16" s="842" customFormat="1" ht="11.25" customHeight="1" outlineLevel="2">
      <c r="A458" s="826">
        <v>10</v>
      </c>
      <c r="B458" s="826">
        <v>2014</v>
      </c>
      <c r="C458" s="828" t="s">
        <v>91</v>
      </c>
      <c r="D458" s="830" t="s">
        <v>123</v>
      </c>
      <c r="E458" s="828" t="s">
        <v>3362</v>
      </c>
      <c r="F458" s="919">
        <v>41924</v>
      </c>
      <c r="G458" s="828" t="s">
        <v>4287</v>
      </c>
      <c r="H458" s="831">
        <v>3</v>
      </c>
      <c r="I458" s="828" t="s">
        <v>1978</v>
      </c>
      <c r="J458" s="832"/>
      <c r="K458" s="832"/>
      <c r="L458" s="832"/>
      <c r="M458" s="847"/>
      <c r="N458" s="983"/>
      <c r="P458" s="993"/>
    </row>
    <row r="459" spans="1:16" s="1017" customFormat="1" ht="11.25" customHeight="1" outlineLevel="2">
      <c r="A459" s="850">
        <v>6</v>
      </c>
      <c r="B459" s="850">
        <v>2015</v>
      </c>
      <c r="C459" s="851" t="s">
        <v>91</v>
      </c>
      <c r="D459" s="851" t="s">
        <v>123</v>
      </c>
      <c r="E459" s="851" t="s">
        <v>3357</v>
      </c>
      <c r="F459" s="852">
        <v>42169</v>
      </c>
      <c r="G459" s="851" t="s">
        <v>3510</v>
      </c>
      <c r="H459" s="853">
        <v>7</v>
      </c>
      <c r="I459" s="851" t="s">
        <v>3067</v>
      </c>
      <c r="J459" s="832"/>
      <c r="K459" s="832"/>
      <c r="L459" s="832"/>
      <c r="M459" s="847"/>
      <c r="N459" s="983"/>
      <c r="P459" s="1018"/>
    </row>
    <row r="460" spans="1:16" s="842" customFormat="1" ht="11.25" customHeight="1" outlineLevel="2">
      <c r="A460" s="850">
        <v>6</v>
      </c>
      <c r="B460" s="850">
        <v>2015</v>
      </c>
      <c r="C460" s="851" t="s">
        <v>91</v>
      </c>
      <c r="D460" s="851" t="s">
        <v>123</v>
      </c>
      <c r="E460" s="851" t="s">
        <v>3357</v>
      </c>
      <c r="F460" s="852">
        <v>42169</v>
      </c>
      <c r="G460" s="851" t="s">
        <v>3511</v>
      </c>
      <c r="H460" s="853">
        <v>10</v>
      </c>
      <c r="I460" s="851" t="s">
        <v>1937</v>
      </c>
      <c r="J460" s="832"/>
      <c r="K460" s="832"/>
      <c r="L460" s="832"/>
      <c r="M460" s="847"/>
      <c r="N460" s="983"/>
      <c r="P460" s="993"/>
    </row>
    <row r="461" spans="1:16" s="968" customFormat="1" ht="11.25" customHeight="1" outlineLevel="2">
      <c r="A461" s="850">
        <v>6</v>
      </c>
      <c r="B461" s="850">
        <v>2015</v>
      </c>
      <c r="C461" s="851" t="s">
        <v>91</v>
      </c>
      <c r="D461" s="851" t="s">
        <v>123</v>
      </c>
      <c r="E461" s="851" t="s">
        <v>3357</v>
      </c>
      <c r="F461" s="852">
        <v>42169</v>
      </c>
      <c r="G461" s="851" t="s">
        <v>3512</v>
      </c>
      <c r="H461" s="853">
        <v>10</v>
      </c>
      <c r="I461" s="851" t="s">
        <v>2045</v>
      </c>
      <c r="J461" s="832"/>
      <c r="K461" s="832"/>
      <c r="L461" s="832"/>
      <c r="M461" s="847"/>
      <c r="N461" s="848"/>
      <c r="P461" s="934"/>
    </row>
    <row r="462" spans="1:16" s="968" customFormat="1" ht="11.25" customHeight="1" outlineLevel="2">
      <c r="A462" s="850">
        <v>6</v>
      </c>
      <c r="B462" s="850">
        <v>2015</v>
      </c>
      <c r="C462" s="851" t="s">
        <v>91</v>
      </c>
      <c r="D462" s="851" t="s">
        <v>123</v>
      </c>
      <c r="E462" s="851" t="s">
        <v>3357</v>
      </c>
      <c r="F462" s="852">
        <v>42169</v>
      </c>
      <c r="G462" s="851" t="s">
        <v>3513</v>
      </c>
      <c r="H462" s="853">
        <v>7</v>
      </c>
      <c r="I462" s="851" t="s">
        <v>2047</v>
      </c>
      <c r="J462" s="832"/>
      <c r="K462" s="832"/>
      <c r="L462" s="832"/>
      <c r="M462" s="847"/>
      <c r="N462" s="848"/>
      <c r="P462" s="934"/>
    </row>
    <row r="463" spans="1:16" s="983" customFormat="1" ht="11.25" customHeight="1" outlineLevel="2">
      <c r="A463" s="850">
        <v>6</v>
      </c>
      <c r="B463" s="850">
        <v>2015</v>
      </c>
      <c r="C463" s="851" t="s">
        <v>91</v>
      </c>
      <c r="D463" s="851" t="s">
        <v>123</v>
      </c>
      <c r="E463" s="851" t="s">
        <v>3357</v>
      </c>
      <c r="F463" s="852">
        <v>42169</v>
      </c>
      <c r="G463" s="851" t="s">
        <v>3514</v>
      </c>
      <c r="H463" s="853">
        <v>3</v>
      </c>
      <c r="I463" s="851" t="s">
        <v>2943</v>
      </c>
      <c r="J463" s="832"/>
      <c r="K463" s="832"/>
      <c r="L463" s="832"/>
      <c r="M463" s="847"/>
      <c r="P463" s="990"/>
    </row>
    <row r="464" spans="1:16" s="857" customFormat="1" ht="11.25" customHeight="1" outlineLevel="2">
      <c r="A464" s="850">
        <v>6</v>
      </c>
      <c r="B464" s="850">
        <v>2015</v>
      </c>
      <c r="C464" s="851" t="s">
        <v>91</v>
      </c>
      <c r="D464" s="851" t="s">
        <v>123</v>
      </c>
      <c r="E464" s="851" t="s">
        <v>3357</v>
      </c>
      <c r="F464" s="852">
        <v>42169</v>
      </c>
      <c r="G464" s="851" t="s">
        <v>3515</v>
      </c>
      <c r="H464" s="853">
        <v>10</v>
      </c>
      <c r="I464" s="851" t="s">
        <v>2049</v>
      </c>
      <c r="J464" s="832"/>
      <c r="K464" s="832"/>
      <c r="L464" s="832"/>
      <c r="M464" s="847"/>
      <c r="N464" s="983"/>
      <c r="P464" s="850"/>
    </row>
    <row r="465" spans="1:16" s="857" customFormat="1" ht="11.25" customHeight="1" outlineLevel="2">
      <c r="A465" s="850">
        <v>6</v>
      </c>
      <c r="B465" s="850">
        <v>2015</v>
      </c>
      <c r="C465" s="851" t="s">
        <v>91</v>
      </c>
      <c r="D465" s="851" t="s">
        <v>123</v>
      </c>
      <c r="E465" s="851" t="s">
        <v>3357</v>
      </c>
      <c r="F465" s="852">
        <v>42169</v>
      </c>
      <c r="G465" s="851" t="s">
        <v>3516</v>
      </c>
      <c r="H465" s="853">
        <v>3</v>
      </c>
      <c r="I465" s="851" t="s">
        <v>1965</v>
      </c>
      <c r="J465" s="832"/>
      <c r="K465" s="832"/>
      <c r="L465" s="832"/>
      <c r="M465" s="847"/>
      <c r="P465" s="850"/>
    </row>
    <row r="466" spans="1:16" s="857" customFormat="1" ht="11.25" customHeight="1" outlineLevel="2">
      <c r="A466" s="850">
        <v>6</v>
      </c>
      <c r="B466" s="850">
        <v>2015</v>
      </c>
      <c r="C466" s="851" t="s">
        <v>91</v>
      </c>
      <c r="D466" s="851" t="s">
        <v>123</v>
      </c>
      <c r="E466" s="851" t="s">
        <v>3357</v>
      </c>
      <c r="F466" s="852">
        <v>42169</v>
      </c>
      <c r="G466" s="851" t="s">
        <v>3517</v>
      </c>
      <c r="H466" s="853">
        <v>3</v>
      </c>
      <c r="I466" s="851" t="s">
        <v>2540</v>
      </c>
      <c r="J466" s="832"/>
      <c r="K466" s="832"/>
      <c r="L466" s="832"/>
      <c r="M466" s="847"/>
      <c r="P466" s="850"/>
    </row>
    <row r="467" spans="1:16" s="983" customFormat="1" ht="11.25" customHeight="1" outlineLevel="2">
      <c r="A467" s="850">
        <v>6</v>
      </c>
      <c r="B467" s="850">
        <v>2015</v>
      </c>
      <c r="C467" s="851" t="s">
        <v>91</v>
      </c>
      <c r="D467" s="851" t="s">
        <v>123</v>
      </c>
      <c r="E467" s="851" t="s">
        <v>3357</v>
      </c>
      <c r="F467" s="852">
        <v>42169</v>
      </c>
      <c r="G467" s="851" t="s">
        <v>3518</v>
      </c>
      <c r="H467" s="853">
        <v>10</v>
      </c>
      <c r="I467" s="851" t="s">
        <v>1662</v>
      </c>
      <c r="J467" s="832"/>
      <c r="K467" s="832"/>
      <c r="L467" s="832"/>
      <c r="M467" s="847"/>
      <c r="N467" s="857"/>
      <c r="P467" s="990"/>
    </row>
    <row r="468" spans="1:16" s="983" customFormat="1" ht="11.25" customHeight="1" outlineLevel="2">
      <c r="A468" s="850">
        <v>6</v>
      </c>
      <c r="B468" s="850">
        <v>2015</v>
      </c>
      <c r="C468" s="851" t="s">
        <v>91</v>
      </c>
      <c r="D468" s="851" t="s">
        <v>123</v>
      </c>
      <c r="E468" s="967" t="s">
        <v>3359</v>
      </c>
      <c r="F468" s="852">
        <v>42176</v>
      </c>
      <c r="G468" s="851" t="s">
        <v>3512</v>
      </c>
      <c r="H468" s="853">
        <v>15</v>
      </c>
      <c r="I468" s="854" t="s">
        <v>3519</v>
      </c>
      <c r="J468" s="832"/>
      <c r="K468" s="832"/>
      <c r="L468" s="832"/>
      <c r="M468" s="847"/>
      <c r="N468" s="832"/>
    </row>
    <row r="469" spans="1:16" s="842" customFormat="1" ht="11.25" customHeight="1" outlineLevel="2">
      <c r="A469" s="850">
        <v>6</v>
      </c>
      <c r="B469" s="850">
        <v>2015</v>
      </c>
      <c r="C469" s="851" t="s">
        <v>91</v>
      </c>
      <c r="D469" s="851" t="s">
        <v>123</v>
      </c>
      <c r="E469" s="967" t="s">
        <v>3359</v>
      </c>
      <c r="F469" s="852">
        <v>42176</v>
      </c>
      <c r="G469" s="851" t="s">
        <v>3513</v>
      </c>
      <c r="H469" s="853">
        <v>10</v>
      </c>
      <c r="I469" s="854" t="s">
        <v>3520</v>
      </c>
      <c r="J469" s="832"/>
      <c r="K469" s="832"/>
      <c r="L469" s="832"/>
      <c r="M469" s="847"/>
      <c r="N469" s="832"/>
    </row>
    <row r="470" spans="1:16" s="857" customFormat="1" ht="11.25" customHeight="1" outlineLevel="2">
      <c r="A470" s="850">
        <v>9</v>
      </c>
      <c r="B470" s="850">
        <v>2015</v>
      </c>
      <c r="C470" s="851" t="s">
        <v>91</v>
      </c>
      <c r="D470" s="851" t="s">
        <v>123</v>
      </c>
      <c r="E470" s="851" t="s">
        <v>3442</v>
      </c>
      <c r="F470" s="852">
        <v>42260</v>
      </c>
      <c r="G470" s="851" t="s">
        <v>3521</v>
      </c>
      <c r="H470" s="853">
        <v>5</v>
      </c>
      <c r="I470" s="851" t="s">
        <v>769</v>
      </c>
      <c r="J470" s="832"/>
      <c r="K470" s="832" t="s">
        <v>3042</v>
      </c>
      <c r="L470" s="832"/>
      <c r="M470" s="847"/>
      <c r="N470" s="983"/>
    </row>
    <row r="471" spans="1:16" s="842" customFormat="1" ht="11.25" customHeight="1" outlineLevel="2">
      <c r="A471" s="850">
        <v>10</v>
      </c>
      <c r="B471" s="855">
        <v>2015</v>
      </c>
      <c r="C471" s="851" t="s">
        <v>91</v>
      </c>
      <c r="D471" s="851" t="s">
        <v>123</v>
      </c>
      <c r="E471" s="856" t="s">
        <v>3362</v>
      </c>
      <c r="F471" s="852">
        <v>42288</v>
      </c>
      <c r="G471" s="851" t="s">
        <v>2951</v>
      </c>
      <c r="H471" s="853">
        <v>10</v>
      </c>
      <c r="I471" s="857" t="s">
        <v>2549</v>
      </c>
      <c r="J471" s="832"/>
      <c r="K471" s="832"/>
      <c r="L471" s="832"/>
      <c r="M471" s="847"/>
      <c r="P471" s="993"/>
    </row>
    <row r="472" spans="1:16" s="842" customFormat="1" ht="11.25" customHeight="1" outlineLevel="2">
      <c r="A472" s="850">
        <v>10</v>
      </c>
      <c r="B472" s="855">
        <v>2015</v>
      </c>
      <c r="C472" s="851" t="s">
        <v>91</v>
      </c>
      <c r="D472" s="851" t="s">
        <v>123</v>
      </c>
      <c r="E472" s="856" t="s">
        <v>3362</v>
      </c>
      <c r="F472" s="852">
        <v>42288</v>
      </c>
      <c r="G472" s="851" t="s">
        <v>3522</v>
      </c>
      <c r="H472" s="853">
        <v>3</v>
      </c>
      <c r="I472" s="857" t="s">
        <v>1658</v>
      </c>
      <c r="J472" s="832"/>
      <c r="K472" s="832"/>
      <c r="L472" s="832"/>
      <c r="M472" s="847"/>
      <c r="N472" s="968"/>
      <c r="P472" s="993"/>
    </row>
    <row r="473" spans="1:16" s="841" customFormat="1" ht="11.25" customHeight="1" outlineLevel="2">
      <c r="A473" s="850">
        <v>10</v>
      </c>
      <c r="B473" s="855">
        <v>2015</v>
      </c>
      <c r="C473" s="851" t="s">
        <v>91</v>
      </c>
      <c r="D473" s="851" t="s">
        <v>123</v>
      </c>
      <c r="E473" s="856" t="s">
        <v>3362</v>
      </c>
      <c r="F473" s="852">
        <v>42288</v>
      </c>
      <c r="G473" s="851" t="s">
        <v>2940</v>
      </c>
      <c r="H473" s="853">
        <v>10</v>
      </c>
      <c r="I473" s="857" t="s">
        <v>2264</v>
      </c>
      <c r="J473" s="832"/>
      <c r="K473" s="832"/>
      <c r="L473" s="832"/>
      <c r="M473" s="847"/>
      <c r="N473" s="968"/>
      <c r="P473" s="938"/>
    </row>
    <row r="474" spans="1:16" s="848" customFormat="1" ht="11.25" customHeight="1" outlineLevel="2">
      <c r="A474" s="850">
        <v>10</v>
      </c>
      <c r="B474" s="855">
        <v>2015</v>
      </c>
      <c r="C474" s="851" t="s">
        <v>91</v>
      </c>
      <c r="D474" s="851" t="s">
        <v>123</v>
      </c>
      <c r="E474" s="856" t="s">
        <v>3362</v>
      </c>
      <c r="F474" s="852">
        <v>42288</v>
      </c>
      <c r="G474" s="851" t="s">
        <v>2941</v>
      </c>
      <c r="H474" s="853">
        <v>7</v>
      </c>
      <c r="I474" s="857" t="s">
        <v>3131</v>
      </c>
      <c r="J474" s="832"/>
      <c r="K474" s="832"/>
      <c r="L474" s="832"/>
      <c r="M474" s="847"/>
      <c r="N474" s="968"/>
      <c r="P474" s="849"/>
    </row>
    <row r="475" spans="1:16" s="848" customFormat="1" ht="11.25" customHeight="1" outlineLevel="2">
      <c r="A475" s="850">
        <v>10</v>
      </c>
      <c r="B475" s="855">
        <v>2015</v>
      </c>
      <c r="C475" s="851" t="s">
        <v>91</v>
      </c>
      <c r="D475" s="851" t="s">
        <v>123</v>
      </c>
      <c r="E475" s="856" t="s">
        <v>3362</v>
      </c>
      <c r="F475" s="852">
        <v>42288</v>
      </c>
      <c r="G475" s="851" t="s">
        <v>3523</v>
      </c>
      <c r="H475" s="853">
        <v>10</v>
      </c>
      <c r="I475" s="857" t="s">
        <v>1793</v>
      </c>
      <c r="J475" s="832"/>
      <c r="K475" s="832"/>
      <c r="L475" s="832"/>
      <c r="M475" s="847"/>
      <c r="N475" s="842"/>
      <c r="P475" s="849"/>
    </row>
    <row r="476" spans="1:16" s="857" customFormat="1" ht="11.25" customHeight="1" outlineLevel="2">
      <c r="A476" s="850">
        <v>10</v>
      </c>
      <c r="B476" s="855">
        <v>2015</v>
      </c>
      <c r="C476" s="851" t="s">
        <v>91</v>
      </c>
      <c r="D476" s="851" t="s">
        <v>123</v>
      </c>
      <c r="E476" s="856" t="s">
        <v>3362</v>
      </c>
      <c r="F476" s="852">
        <v>42288</v>
      </c>
      <c r="G476" s="851" t="s">
        <v>2945</v>
      </c>
      <c r="H476" s="853">
        <v>7</v>
      </c>
      <c r="I476" s="857" t="s">
        <v>1895</v>
      </c>
      <c r="J476" s="832"/>
      <c r="K476" s="832"/>
      <c r="L476" s="832"/>
      <c r="M476" s="847"/>
      <c r="N476" s="842"/>
      <c r="P476" s="850"/>
    </row>
    <row r="477" spans="1:16" s="848" customFormat="1" ht="11.25" customHeight="1" outlineLevel="2">
      <c r="A477" s="850">
        <v>10</v>
      </c>
      <c r="B477" s="855">
        <v>2015</v>
      </c>
      <c r="C477" s="851" t="s">
        <v>91</v>
      </c>
      <c r="D477" s="851" t="s">
        <v>123</v>
      </c>
      <c r="E477" s="856" t="s">
        <v>3362</v>
      </c>
      <c r="F477" s="852">
        <v>42288</v>
      </c>
      <c r="G477" s="851" t="s">
        <v>3524</v>
      </c>
      <c r="H477" s="853">
        <v>10</v>
      </c>
      <c r="I477" s="857" t="s">
        <v>2266</v>
      </c>
      <c r="J477" s="832"/>
      <c r="K477" s="832"/>
      <c r="L477" s="832"/>
      <c r="M477" s="847"/>
      <c r="N477" s="842"/>
      <c r="P477" s="849"/>
    </row>
    <row r="478" spans="1:16" s="848" customFormat="1" ht="11.25" customHeight="1" outlineLevel="2">
      <c r="A478" s="850">
        <v>10</v>
      </c>
      <c r="B478" s="855">
        <v>2015</v>
      </c>
      <c r="C478" s="851" t="s">
        <v>91</v>
      </c>
      <c r="D478" s="851" t="s">
        <v>123</v>
      </c>
      <c r="E478" s="856" t="s">
        <v>3362</v>
      </c>
      <c r="F478" s="852">
        <v>42288</v>
      </c>
      <c r="G478" s="851" t="s">
        <v>3525</v>
      </c>
      <c r="H478" s="853">
        <v>10</v>
      </c>
      <c r="I478" s="857" t="s">
        <v>3183</v>
      </c>
      <c r="J478" s="832"/>
      <c r="K478" s="832"/>
      <c r="L478" s="832"/>
      <c r="M478" s="847"/>
      <c r="N478" s="842"/>
      <c r="P478" s="849"/>
    </row>
    <row r="479" spans="1:16" s="968" customFormat="1" ht="11.25" customHeight="1" outlineLevel="2">
      <c r="A479" s="850">
        <v>10</v>
      </c>
      <c r="B479" s="855">
        <v>2015</v>
      </c>
      <c r="C479" s="851" t="s">
        <v>91</v>
      </c>
      <c r="D479" s="851" t="s">
        <v>123</v>
      </c>
      <c r="E479" s="856" t="s">
        <v>3362</v>
      </c>
      <c r="F479" s="852">
        <v>42288</v>
      </c>
      <c r="G479" s="851" t="s">
        <v>3526</v>
      </c>
      <c r="H479" s="853">
        <v>10</v>
      </c>
      <c r="I479" s="857" t="s">
        <v>3185</v>
      </c>
      <c r="J479" s="832"/>
      <c r="K479" s="832"/>
      <c r="L479" s="832"/>
      <c r="M479" s="847"/>
      <c r="N479" s="842"/>
    </row>
    <row r="480" spans="1:16" s="985" customFormat="1" ht="11.25" customHeight="1" outlineLevel="2">
      <c r="A480" s="850">
        <v>10</v>
      </c>
      <c r="B480" s="855">
        <v>2015</v>
      </c>
      <c r="C480" s="851" t="s">
        <v>91</v>
      </c>
      <c r="D480" s="851" t="s">
        <v>123</v>
      </c>
      <c r="E480" s="856" t="s">
        <v>3362</v>
      </c>
      <c r="F480" s="852">
        <v>42288</v>
      </c>
      <c r="G480" s="851" t="s">
        <v>2950</v>
      </c>
      <c r="H480" s="853">
        <v>3</v>
      </c>
      <c r="I480" s="857" t="s">
        <v>1978</v>
      </c>
      <c r="J480" s="832"/>
      <c r="K480" s="832"/>
      <c r="L480" s="832"/>
      <c r="M480" s="847"/>
      <c r="N480" s="842"/>
    </row>
    <row r="481" spans="1:16" s="848" customFormat="1" ht="11.25" customHeight="1" outlineLevel="2">
      <c r="A481" s="849">
        <v>6</v>
      </c>
      <c r="B481" s="849">
        <v>2016</v>
      </c>
      <c r="C481" s="858" t="s">
        <v>91</v>
      </c>
      <c r="D481" s="859" t="s">
        <v>123</v>
      </c>
      <c r="E481" s="860" t="s">
        <v>3357</v>
      </c>
      <c r="F481" s="861">
        <v>42533</v>
      </c>
      <c r="G481" s="860" t="s">
        <v>2938</v>
      </c>
      <c r="H481" s="849">
        <v>10</v>
      </c>
      <c r="I481" s="848" t="s">
        <v>1660</v>
      </c>
      <c r="M481" s="862"/>
    </row>
    <row r="482" spans="1:16" s="848" customFormat="1" ht="11.25" customHeight="1" outlineLevel="2">
      <c r="A482" s="849">
        <v>6</v>
      </c>
      <c r="B482" s="849">
        <v>2016</v>
      </c>
      <c r="C482" s="858" t="s">
        <v>91</v>
      </c>
      <c r="D482" s="859" t="s">
        <v>123</v>
      </c>
      <c r="E482" s="860" t="s">
        <v>3357</v>
      </c>
      <c r="F482" s="861">
        <v>42533</v>
      </c>
      <c r="G482" s="860" t="s">
        <v>2939</v>
      </c>
      <c r="H482" s="849">
        <v>3</v>
      </c>
      <c r="I482" s="848" t="s">
        <v>2390</v>
      </c>
      <c r="M482" s="862"/>
    </row>
    <row r="483" spans="1:16" s="848" customFormat="1" ht="11.25" customHeight="1" outlineLevel="2">
      <c r="A483" s="849">
        <v>6</v>
      </c>
      <c r="B483" s="849">
        <v>2016</v>
      </c>
      <c r="C483" s="858" t="s">
        <v>91</v>
      </c>
      <c r="D483" s="859" t="s">
        <v>123</v>
      </c>
      <c r="E483" s="860" t="s">
        <v>3357</v>
      </c>
      <c r="F483" s="861">
        <v>42533</v>
      </c>
      <c r="G483" s="860" t="s">
        <v>2940</v>
      </c>
      <c r="H483" s="849">
        <v>10</v>
      </c>
      <c r="I483" s="848" t="s">
        <v>2045</v>
      </c>
      <c r="M483" s="862"/>
    </row>
    <row r="484" spans="1:16" s="848" customFormat="1" ht="11.25" customHeight="1" outlineLevel="2">
      <c r="A484" s="849">
        <v>6</v>
      </c>
      <c r="B484" s="849">
        <v>2016</v>
      </c>
      <c r="C484" s="858" t="s">
        <v>91</v>
      </c>
      <c r="D484" s="859" t="s">
        <v>123</v>
      </c>
      <c r="E484" s="860" t="s">
        <v>3357</v>
      </c>
      <c r="F484" s="861">
        <v>42533</v>
      </c>
      <c r="G484" s="860" t="s">
        <v>2941</v>
      </c>
      <c r="H484" s="849">
        <v>7</v>
      </c>
      <c r="I484" s="848" t="s">
        <v>2047</v>
      </c>
      <c r="M484" s="862"/>
    </row>
    <row r="485" spans="1:16" s="848" customFormat="1" ht="11.25" customHeight="1" outlineLevel="2">
      <c r="A485" s="849">
        <v>6</v>
      </c>
      <c r="B485" s="849">
        <v>2016</v>
      </c>
      <c r="C485" s="858" t="s">
        <v>91</v>
      </c>
      <c r="D485" s="859" t="s">
        <v>123</v>
      </c>
      <c r="E485" s="860" t="s">
        <v>3357</v>
      </c>
      <c r="F485" s="861">
        <v>42533</v>
      </c>
      <c r="G485" s="860" t="s">
        <v>2942</v>
      </c>
      <c r="H485" s="849">
        <v>3</v>
      </c>
      <c r="I485" s="848" t="s">
        <v>2943</v>
      </c>
      <c r="M485" s="862"/>
    </row>
    <row r="486" spans="1:16" s="848" customFormat="1" ht="11.25" customHeight="1" outlineLevel="2">
      <c r="A486" s="849">
        <v>6</v>
      </c>
      <c r="B486" s="849">
        <v>2016</v>
      </c>
      <c r="C486" s="858" t="s">
        <v>91</v>
      </c>
      <c r="D486" s="859" t="s">
        <v>123</v>
      </c>
      <c r="E486" s="860" t="s">
        <v>3357</v>
      </c>
      <c r="F486" s="861">
        <v>42533</v>
      </c>
      <c r="G486" s="860" t="s">
        <v>2944</v>
      </c>
      <c r="H486" s="849">
        <v>10</v>
      </c>
      <c r="I486" s="848" t="s">
        <v>2049</v>
      </c>
      <c r="M486" s="862"/>
    </row>
    <row r="487" spans="1:16" s="848" customFormat="1" ht="11.25" customHeight="1" outlineLevel="2">
      <c r="A487" s="849">
        <v>6</v>
      </c>
      <c r="B487" s="849">
        <v>2016</v>
      </c>
      <c r="C487" s="858" t="s">
        <v>91</v>
      </c>
      <c r="D487" s="859" t="s">
        <v>123</v>
      </c>
      <c r="E487" s="860" t="s">
        <v>3357</v>
      </c>
      <c r="F487" s="861">
        <v>42533</v>
      </c>
      <c r="G487" s="860" t="s">
        <v>2945</v>
      </c>
      <c r="H487" s="849">
        <v>3</v>
      </c>
      <c r="I487" s="848" t="s">
        <v>1965</v>
      </c>
      <c r="M487" s="862"/>
    </row>
    <row r="488" spans="1:16" s="848" customFormat="1" ht="11.25" customHeight="1" outlineLevel="2">
      <c r="A488" s="849">
        <v>6</v>
      </c>
      <c r="B488" s="849">
        <v>2016</v>
      </c>
      <c r="C488" s="858" t="s">
        <v>91</v>
      </c>
      <c r="D488" s="859" t="s">
        <v>123</v>
      </c>
      <c r="E488" s="860" t="s">
        <v>3357</v>
      </c>
      <c r="F488" s="861">
        <v>42533</v>
      </c>
      <c r="G488" s="860" t="s">
        <v>2946</v>
      </c>
      <c r="H488" s="849">
        <v>10</v>
      </c>
      <c r="I488" s="848" t="s">
        <v>1853</v>
      </c>
      <c r="M488" s="862"/>
    </row>
    <row r="489" spans="1:16" s="848" customFormat="1" ht="11.25" customHeight="1" outlineLevel="2">
      <c r="A489" s="849">
        <v>6</v>
      </c>
      <c r="B489" s="849">
        <v>2016</v>
      </c>
      <c r="C489" s="858" t="s">
        <v>91</v>
      </c>
      <c r="D489" s="859" t="s">
        <v>123</v>
      </c>
      <c r="E489" s="860" t="s">
        <v>3357</v>
      </c>
      <c r="F489" s="861">
        <v>42533</v>
      </c>
      <c r="G489" s="860" t="s">
        <v>2947</v>
      </c>
      <c r="H489" s="849">
        <v>10</v>
      </c>
      <c r="I489" s="848" t="s">
        <v>2285</v>
      </c>
      <c r="M489" s="862"/>
    </row>
    <row r="490" spans="1:16" s="848" customFormat="1" ht="11.25" customHeight="1" outlineLevel="2">
      <c r="A490" s="849">
        <v>6</v>
      </c>
      <c r="B490" s="849">
        <v>2016</v>
      </c>
      <c r="C490" s="858" t="s">
        <v>91</v>
      </c>
      <c r="D490" s="859" t="s">
        <v>123</v>
      </c>
      <c r="E490" s="860" t="s">
        <v>3357</v>
      </c>
      <c r="F490" s="861">
        <v>42533</v>
      </c>
      <c r="G490" s="860" t="s">
        <v>2948</v>
      </c>
      <c r="H490" s="849">
        <v>3</v>
      </c>
      <c r="I490" s="848" t="s">
        <v>2949</v>
      </c>
      <c r="M490" s="862"/>
    </row>
    <row r="491" spans="1:16" s="848" customFormat="1" ht="11.25" customHeight="1" outlineLevel="2">
      <c r="A491" s="849">
        <v>6</v>
      </c>
      <c r="B491" s="849">
        <v>2016</v>
      </c>
      <c r="C491" s="858" t="s">
        <v>91</v>
      </c>
      <c r="D491" s="859" t="s">
        <v>123</v>
      </c>
      <c r="E491" s="860" t="s">
        <v>3357</v>
      </c>
      <c r="F491" s="861">
        <v>42533</v>
      </c>
      <c r="G491" s="860" t="s">
        <v>2950</v>
      </c>
      <c r="H491" s="849">
        <v>3</v>
      </c>
      <c r="I491" s="848" t="s">
        <v>2053</v>
      </c>
      <c r="M491" s="862"/>
    </row>
    <row r="492" spans="1:16" s="848" customFormat="1" ht="11.25" customHeight="1" outlineLevel="2">
      <c r="A492" s="849">
        <v>6</v>
      </c>
      <c r="B492" s="849">
        <v>2016</v>
      </c>
      <c r="C492" s="858" t="s">
        <v>91</v>
      </c>
      <c r="D492" s="859" t="s">
        <v>123</v>
      </c>
      <c r="E492" s="860" t="s">
        <v>3357</v>
      </c>
      <c r="F492" s="861">
        <v>42533</v>
      </c>
      <c r="G492" s="860" t="s">
        <v>2951</v>
      </c>
      <c r="H492" s="849">
        <v>7</v>
      </c>
      <c r="I492" s="848" t="s">
        <v>2404</v>
      </c>
      <c r="M492" s="862"/>
    </row>
    <row r="493" spans="1:16" s="848" customFormat="1" ht="11.25" customHeight="1" outlineLevel="2">
      <c r="A493" s="849">
        <v>6</v>
      </c>
      <c r="B493" s="849">
        <v>2016</v>
      </c>
      <c r="C493" s="858" t="s">
        <v>91</v>
      </c>
      <c r="D493" s="859" t="s">
        <v>123</v>
      </c>
      <c r="E493" s="860" t="s">
        <v>2702</v>
      </c>
      <c r="F493" s="861">
        <v>42540</v>
      </c>
      <c r="G493" s="860" t="s">
        <v>2940</v>
      </c>
      <c r="H493" s="849">
        <v>15</v>
      </c>
      <c r="I493" s="848" t="s">
        <v>2952</v>
      </c>
      <c r="M493" s="862"/>
      <c r="P493" s="849"/>
    </row>
    <row r="494" spans="1:16" s="848" customFormat="1" ht="11.25" customHeight="1" outlineLevel="2">
      <c r="A494" s="849">
        <v>6</v>
      </c>
      <c r="B494" s="849">
        <v>2016</v>
      </c>
      <c r="C494" s="858" t="s">
        <v>91</v>
      </c>
      <c r="D494" s="859" t="s">
        <v>123</v>
      </c>
      <c r="E494" s="860" t="s">
        <v>2702</v>
      </c>
      <c r="F494" s="861">
        <v>42540</v>
      </c>
      <c r="G494" s="860" t="s">
        <v>2953</v>
      </c>
      <c r="H494" s="849">
        <v>15</v>
      </c>
      <c r="I494" s="848" t="s">
        <v>2954</v>
      </c>
      <c r="M494" s="862"/>
      <c r="P494" s="849"/>
    </row>
    <row r="495" spans="1:16" s="848" customFormat="1" ht="11.25" customHeight="1" outlineLevel="2">
      <c r="A495" s="849">
        <v>10</v>
      </c>
      <c r="B495" s="908">
        <v>2016</v>
      </c>
      <c r="C495" s="860" t="s">
        <v>91</v>
      </c>
      <c r="D495" s="860" t="s">
        <v>123</v>
      </c>
      <c r="E495" s="859" t="s">
        <v>3362</v>
      </c>
      <c r="F495" s="861">
        <v>42652</v>
      </c>
      <c r="G495" s="920" t="s">
        <v>2955</v>
      </c>
      <c r="H495" s="849">
        <v>3</v>
      </c>
      <c r="I495" s="848" t="s">
        <v>2414</v>
      </c>
      <c r="M495" s="862"/>
      <c r="P495" s="849"/>
    </row>
    <row r="496" spans="1:16" s="848" customFormat="1" ht="11.25" customHeight="1" outlineLevel="2">
      <c r="A496" s="849">
        <v>10</v>
      </c>
      <c r="B496" s="908">
        <v>2016</v>
      </c>
      <c r="C496" s="860" t="s">
        <v>91</v>
      </c>
      <c r="D496" s="860" t="s">
        <v>123</v>
      </c>
      <c r="E496" s="859" t="s">
        <v>3362</v>
      </c>
      <c r="F496" s="861">
        <v>42652</v>
      </c>
      <c r="G496" s="920" t="s">
        <v>2956</v>
      </c>
      <c r="H496" s="849">
        <v>3</v>
      </c>
      <c r="I496" s="848" t="s">
        <v>1978</v>
      </c>
      <c r="M496" s="862"/>
      <c r="P496" s="849"/>
    </row>
    <row r="497" spans="1:25" s="848" customFormat="1" ht="11.25" customHeight="1" outlineLevel="1">
      <c r="A497" s="849"/>
      <c r="B497" s="908"/>
      <c r="C497" s="860"/>
      <c r="D497" s="860" t="s">
        <v>763</v>
      </c>
      <c r="E497" s="859"/>
      <c r="F497" s="861"/>
      <c r="G497" s="920"/>
      <c r="H497" s="849">
        <f>SUBTOTAL(9,H438:H496)</f>
        <v>443</v>
      </c>
      <c r="M497" s="862"/>
      <c r="P497" s="849"/>
    </row>
    <row r="498" spans="1:25" s="848" customFormat="1" ht="11.25" customHeight="1" outlineLevel="1">
      <c r="A498" s="849">
        <v>11</v>
      </c>
      <c r="B498" s="908">
        <v>2016</v>
      </c>
      <c r="C498" s="860" t="s">
        <v>129</v>
      </c>
      <c r="D498" s="860" t="s">
        <v>130</v>
      </c>
      <c r="E498" s="859" t="s">
        <v>1309</v>
      </c>
      <c r="F498" s="861">
        <v>42700</v>
      </c>
      <c r="G498" s="920" t="s">
        <v>2960</v>
      </c>
      <c r="H498" s="849">
        <v>5</v>
      </c>
      <c r="I498" s="848" t="s">
        <v>295</v>
      </c>
      <c r="M498" s="862"/>
      <c r="P498" s="849"/>
    </row>
    <row r="499" spans="1:25" s="848" customFormat="1" ht="11.25" customHeight="1" outlineLevel="1">
      <c r="A499" s="849"/>
      <c r="B499" s="908"/>
      <c r="C499" s="860"/>
      <c r="D499" s="860" t="s">
        <v>774</v>
      </c>
      <c r="E499" s="859"/>
      <c r="F499" s="861"/>
      <c r="G499" s="920"/>
      <c r="H499" s="849">
        <f>SUBTOTAL(9,H498)</f>
        <v>5</v>
      </c>
      <c r="M499" s="862"/>
      <c r="P499" s="849"/>
    </row>
    <row r="500" spans="1:25" s="842" customFormat="1" ht="11.25" customHeight="1" outlineLevel="2">
      <c r="A500" s="855">
        <v>3</v>
      </c>
      <c r="B500" s="850">
        <v>2015</v>
      </c>
      <c r="C500" s="851" t="s">
        <v>91</v>
      </c>
      <c r="D500" s="856" t="s">
        <v>109</v>
      </c>
      <c r="E500" s="851" t="s">
        <v>3323</v>
      </c>
      <c r="F500" s="852">
        <v>42064</v>
      </c>
      <c r="G500" s="851" t="s">
        <v>3527</v>
      </c>
      <c r="H500" s="853">
        <v>7</v>
      </c>
      <c r="I500" s="851" t="s">
        <v>929</v>
      </c>
      <c r="J500" s="832"/>
      <c r="K500" s="832"/>
      <c r="L500" s="832"/>
      <c r="M500" s="847"/>
      <c r="P500" s="993"/>
    </row>
    <row r="501" spans="1:25" ht="11.25" customHeight="1" outlineLevel="2">
      <c r="A501" s="855">
        <v>3</v>
      </c>
      <c r="B501" s="850">
        <v>2015</v>
      </c>
      <c r="C501" s="851" t="s">
        <v>91</v>
      </c>
      <c r="D501" s="851" t="s">
        <v>109</v>
      </c>
      <c r="E501" s="851" t="s">
        <v>3323</v>
      </c>
      <c r="F501" s="852">
        <v>42064</v>
      </c>
      <c r="G501" s="851"/>
      <c r="H501" s="853">
        <v>7</v>
      </c>
      <c r="I501" s="851" t="s">
        <v>3123</v>
      </c>
      <c r="M501" s="847"/>
      <c r="N501" s="848"/>
      <c r="P501" s="832"/>
    </row>
    <row r="502" spans="1:25" s="983" customFormat="1" ht="11.25" customHeight="1" outlineLevel="2">
      <c r="A502" s="855">
        <v>3</v>
      </c>
      <c r="B502" s="850">
        <v>2015</v>
      </c>
      <c r="C502" s="851" t="s">
        <v>91</v>
      </c>
      <c r="D502" s="851" t="s">
        <v>109</v>
      </c>
      <c r="E502" s="851" t="s">
        <v>3323</v>
      </c>
      <c r="F502" s="852">
        <v>42064</v>
      </c>
      <c r="G502" s="851"/>
      <c r="H502" s="853">
        <v>3</v>
      </c>
      <c r="I502" s="851" t="s">
        <v>3124</v>
      </c>
      <c r="J502" s="832"/>
      <c r="K502" s="832"/>
      <c r="L502" s="832"/>
      <c r="M502" s="847"/>
      <c r="N502" s="842"/>
    </row>
    <row r="503" spans="1:25" s="983" customFormat="1" ht="11.25" customHeight="1" outlineLevel="2">
      <c r="A503" s="850">
        <v>6</v>
      </c>
      <c r="B503" s="850">
        <v>2015</v>
      </c>
      <c r="C503" s="851" t="s">
        <v>91</v>
      </c>
      <c r="D503" s="851" t="s">
        <v>109</v>
      </c>
      <c r="E503" s="851" t="s">
        <v>3357</v>
      </c>
      <c r="F503" s="852">
        <v>42169</v>
      </c>
      <c r="G503" s="851" t="s">
        <v>3528</v>
      </c>
      <c r="H503" s="853">
        <v>10</v>
      </c>
      <c r="I503" s="851" t="s">
        <v>3529</v>
      </c>
      <c r="J503" s="832"/>
      <c r="K503" s="832"/>
      <c r="L503" s="832"/>
      <c r="M503" s="847"/>
      <c r="N503" s="842"/>
      <c r="P503" s="990"/>
    </row>
    <row r="504" spans="1:25" s="848" customFormat="1" ht="11.25" customHeight="1" outlineLevel="2">
      <c r="A504" s="849">
        <v>6</v>
      </c>
      <c r="B504" s="849">
        <v>2016</v>
      </c>
      <c r="C504" s="858" t="s">
        <v>91</v>
      </c>
      <c r="D504" s="859" t="s">
        <v>109</v>
      </c>
      <c r="E504" s="860" t="s">
        <v>3357</v>
      </c>
      <c r="F504" s="861">
        <v>42533</v>
      </c>
      <c r="G504" s="860" t="s">
        <v>2961</v>
      </c>
      <c r="H504" s="849">
        <v>3</v>
      </c>
      <c r="I504" s="848" t="s">
        <v>2962</v>
      </c>
      <c r="M504" s="862"/>
      <c r="P504" s="849"/>
    </row>
    <row r="505" spans="1:25" s="848" customFormat="1" ht="11.25" customHeight="1" outlineLevel="2">
      <c r="A505" s="849">
        <v>10</v>
      </c>
      <c r="B505" s="908">
        <v>2016</v>
      </c>
      <c r="C505" s="860" t="s">
        <v>91</v>
      </c>
      <c r="D505" s="860" t="s">
        <v>109</v>
      </c>
      <c r="E505" s="859" t="s">
        <v>3362</v>
      </c>
      <c r="F505" s="861">
        <v>42652</v>
      </c>
      <c r="G505" s="920" t="s">
        <v>2963</v>
      </c>
      <c r="H505" s="849">
        <v>10</v>
      </c>
      <c r="I505" s="848" t="s">
        <v>2133</v>
      </c>
      <c r="M505" s="862"/>
      <c r="P505" s="849"/>
    </row>
    <row r="506" spans="1:25" s="848" customFormat="1" ht="11.25" customHeight="1" outlineLevel="2">
      <c r="A506" s="849">
        <v>10</v>
      </c>
      <c r="B506" s="908">
        <v>2016</v>
      </c>
      <c r="C506" s="860" t="s">
        <v>91</v>
      </c>
      <c r="D506" s="860" t="s">
        <v>109</v>
      </c>
      <c r="E506" s="859" t="s">
        <v>3362</v>
      </c>
      <c r="F506" s="861">
        <v>42652</v>
      </c>
      <c r="G506" s="920" t="s">
        <v>2964</v>
      </c>
      <c r="H506" s="849">
        <v>3</v>
      </c>
      <c r="I506" s="848" t="s">
        <v>2965</v>
      </c>
      <c r="M506" s="862"/>
      <c r="P506" s="849"/>
    </row>
    <row r="507" spans="1:25" s="848" customFormat="1" ht="11.25" customHeight="1" outlineLevel="1">
      <c r="A507" s="849"/>
      <c r="B507" s="908"/>
      <c r="C507" s="860"/>
      <c r="D507" s="860" t="s">
        <v>783</v>
      </c>
      <c r="E507" s="859"/>
      <c r="F507" s="861"/>
      <c r="G507" s="920"/>
      <c r="H507" s="849">
        <f>SUBTOTAL(9,H500:H506)</f>
        <v>43</v>
      </c>
      <c r="M507" s="862"/>
      <c r="P507" s="849"/>
    </row>
    <row r="508" spans="1:25" s="1021" customFormat="1" ht="11.25" customHeight="1" outlineLevel="2">
      <c r="A508" s="863">
        <v>6</v>
      </c>
      <c r="B508" s="864">
        <v>2014</v>
      </c>
      <c r="C508" s="865" t="s">
        <v>164</v>
      </c>
      <c r="D508" s="865" t="s">
        <v>202</v>
      </c>
      <c r="E508" s="866" t="s">
        <v>3357</v>
      </c>
      <c r="F508" s="867">
        <v>41797</v>
      </c>
      <c r="G508" s="865" t="s">
        <v>4288</v>
      </c>
      <c r="H508" s="1019">
        <v>3</v>
      </c>
      <c r="I508" s="1020" t="s">
        <v>2123</v>
      </c>
      <c r="J508" s="869"/>
      <c r="K508" s="870" t="s">
        <v>4101</v>
      </c>
      <c r="L508" s="869"/>
      <c r="M508" s="871"/>
      <c r="N508" s="880"/>
      <c r="P508" s="1022"/>
    </row>
    <row r="509" spans="1:25" s="869" customFormat="1" ht="11.25" customHeight="1" outlineLevel="2">
      <c r="A509" s="863">
        <v>6</v>
      </c>
      <c r="B509" s="864">
        <v>2014</v>
      </c>
      <c r="C509" s="865" t="s">
        <v>164</v>
      </c>
      <c r="D509" s="865" t="s">
        <v>202</v>
      </c>
      <c r="E509" s="866" t="s">
        <v>3357</v>
      </c>
      <c r="F509" s="867">
        <v>41797</v>
      </c>
      <c r="G509" s="865" t="s">
        <v>4289</v>
      </c>
      <c r="H509" s="1019">
        <v>7</v>
      </c>
      <c r="I509" s="1020" t="s">
        <v>2404</v>
      </c>
      <c r="M509" s="871"/>
      <c r="N509" s="880"/>
    </row>
    <row r="510" spans="1:25" s="869" customFormat="1" ht="11.25" customHeight="1" outlineLevel="2">
      <c r="A510" s="863">
        <v>9</v>
      </c>
      <c r="B510" s="864">
        <v>2014</v>
      </c>
      <c r="C510" s="865" t="s">
        <v>164</v>
      </c>
      <c r="D510" s="865" t="s">
        <v>202</v>
      </c>
      <c r="E510" s="866" t="s">
        <v>72</v>
      </c>
      <c r="F510" s="867">
        <v>41896</v>
      </c>
      <c r="G510" s="865" t="s">
        <v>4289</v>
      </c>
      <c r="H510" s="1019">
        <v>10</v>
      </c>
      <c r="I510" s="1020" t="s">
        <v>626</v>
      </c>
      <c r="M510" s="871"/>
      <c r="N510" s="880"/>
      <c r="P510" s="863"/>
    </row>
    <row r="511" spans="1:25" s="872" customFormat="1" ht="11.25" customHeight="1" outlineLevel="2">
      <c r="A511" s="863">
        <v>10</v>
      </c>
      <c r="B511" s="864">
        <v>2014</v>
      </c>
      <c r="C511" s="865" t="s">
        <v>164</v>
      </c>
      <c r="D511" s="865" t="s">
        <v>202</v>
      </c>
      <c r="E511" s="866" t="s">
        <v>3572</v>
      </c>
      <c r="F511" s="867">
        <v>41931</v>
      </c>
      <c r="G511" s="865" t="s">
        <v>4289</v>
      </c>
      <c r="H511" s="1019">
        <v>10</v>
      </c>
      <c r="I511" s="1020" t="s">
        <v>626</v>
      </c>
      <c r="J511" s="869"/>
      <c r="K511" s="869"/>
      <c r="L511" s="869"/>
      <c r="M511" s="871"/>
      <c r="P511" s="943">
        <v>1</v>
      </c>
      <c r="Q511" s="944" t="s">
        <v>1544</v>
      </c>
      <c r="R511" s="943" t="s">
        <v>165</v>
      </c>
      <c r="S511" s="943" t="s">
        <v>3323</v>
      </c>
      <c r="T511" s="946">
        <v>42533</v>
      </c>
      <c r="U511" s="947">
        <v>7</v>
      </c>
      <c r="V511" s="943" t="s">
        <v>258</v>
      </c>
      <c r="W511" s="943"/>
      <c r="X511" s="943"/>
      <c r="Y511" s="943"/>
    </row>
    <row r="512" spans="1:25" s="1004" customFormat="1" ht="11.25" customHeight="1" outlineLevel="2">
      <c r="A512" s="874">
        <v>2</v>
      </c>
      <c r="B512" s="878">
        <v>2015</v>
      </c>
      <c r="C512" s="875" t="s">
        <v>164</v>
      </c>
      <c r="D512" s="875" t="s">
        <v>202</v>
      </c>
      <c r="E512" s="879" t="s">
        <v>58</v>
      </c>
      <c r="F512" s="876">
        <v>42050</v>
      </c>
      <c r="G512" s="875" t="s">
        <v>4290</v>
      </c>
      <c r="H512" s="877">
        <v>5</v>
      </c>
      <c r="I512" s="875" t="s">
        <v>354</v>
      </c>
      <c r="J512" s="869"/>
      <c r="K512" s="869"/>
      <c r="L512" s="869"/>
      <c r="M512" s="871"/>
      <c r="N512" s="872"/>
    </row>
    <row r="513" spans="1:14" s="1004" customFormat="1" ht="11.25" customHeight="1" outlineLevel="2">
      <c r="A513" s="878">
        <v>3</v>
      </c>
      <c r="B513" s="874">
        <v>2015</v>
      </c>
      <c r="C513" s="875" t="s">
        <v>164</v>
      </c>
      <c r="D513" s="879" t="s">
        <v>202</v>
      </c>
      <c r="E513" s="875" t="s">
        <v>3323</v>
      </c>
      <c r="F513" s="876">
        <v>42064</v>
      </c>
      <c r="G513" s="875" t="s">
        <v>4290</v>
      </c>
      <c r="H513" s="877">
        <v>3</v>
      </c>
      <c r="I513" s="875" t="s">
        <v>1378</v>
      </c>
      <c r="J513" s="869"/>
      <c r="K513" s="869"/>
      <c r="L513" s="869"/>
      <c r="M513" s="871"/>
      <c r="N513" s="981"/>
    </row>
    <row r="514" spans="1:14" s="1004" customFormat="1" ht="11.25" customHeight="1" outlineLevel="2">
      <c r="A514" s="878">
        <v>5</v>
      </c>
      <c r="B514" s="874">
        <v>2015</v>
      </c>
      <c r="C514" s="875" t="s">
        <v>164</v>
      </c>
      <c r="D514" s="879" t="s">
        <v>202</v>
      </c>
      <c r="E514" s="875" t="s">
        <v>86</v>
      </c>
      <c r="F514" s="876">
        <v>42140</v>
      </c>
      <c r="G514" s="875" t="s">
        <v>4291</v>
      </c>
      <c r="H514" s="877">
        <v>5</v>
      </c>
      <c r="I514" s="875" t="s">
        <v>354</v>
      </c>
      <c r="J514" s="869"/>
      <c r="K514" s="869"/>
      <c r="L514" s="869"/>
      <c r="M514" s="871"/>
      <c r="N514" s="981"/>
    </row>
    <row r="515" spans="1:14" s="1004" customFormat="1" ht="11.25" customHeight="1" outlineLevel="2">
      <c r="A515" s="878">
        <v>5</v>
      </c>
      <c r="B515" s="874">
        <v>2015</v>
      </c>
      <c r="C515" s="875" t="s">
        <v>164</v>
      </c>
      <c r="D515" s="879" t="s">
        <v>202</v>
      </c>
      <c r="E515" s="875" t="s">
        <v>1855</v>
      </c>
      <c r="F515" s="876">
        <v>42147</v>
      </c>
      <c r="G515" s="875" t="s">
        <v>4292</v>
      </c>
      <c r="H515" s="877">
        <v>5</v>
      </c>
      <c r="I515" s="875" t="s">
        <v>352</v>
      </c>
      <c r="J515" s="869"/>
      <c r="K515" s="869"/>
      <c r="L515" s="869"/>
      <c r="M515" s="871"/>
      <c r="N515" s="880"/>
    </row>
    <row r="516" spans="1:14" s="1004" customFormat="1" ht="11.25" customHeight="1" outlineLevel="2">
      <c r="A516" s="878">
        <v>10</v>
      </c>
      <c r="B516" s="874">
        <v>2015</v>
      </c>
      <c r="C516" s="875" t="s">
        <v>164</v>
      </c>
      <c r="D516" s="879" t="s">
        <v>202</v>
      </c>
      <c r="E516" s="875" t="s">
        <v>819</v>
      </c>
      <c r="F516" s="876">
        <v>42302</v>
      </c>
      <c r="G516" s="875" t="s">
        <v>4293</v>
      </c>
      <c r="H516" s="877">
        <v>5</v>
      </c>
      <c r="I516" s="875" t="s">
        <v>352</v>
      </c>
      <c r="J516" s="869"/>
      <c r="K516" s="869"/>
      <c r="L516" s="869"/>
      <c r="M516" s="871"/>
    </row>
    <row r="517" spans="1:14" s="1004" customFormat="1" ht="11.25" customHeight="1" outlineLevel="2">
      <c r="A517" s="873">
        <v>3</v>
      </c>
      <c r="B517" s="873">
        <v>2016</v>
      </c>
      <c r="C517" s="872" t="s">
        <v>164</v>
      </c>
      <c r="D517" s="883" t="s">
        <v>202</v>
      </c>
      <c r="E517" s="883" t="s">
        <v>3323</v>
      </c>
      <c r="F517" s="884">
        <v>42435</v>
      </c>
      <c r="G517" s="883" t="s">
        <v>4294</v>
      </c>
      <c r="H517" s="948">
        <v>3</v>
      </c>
      <c r="I517" s="872" t="s">
        <v>2278</v>
      </c>
      <c r="J517" s="869"/>
      <c r="K517" s="869"/>
      <c r="L517" s="869"/>
      <c r="M517" s="871"/>
      <c r="N517" s="869"/>
    </row>
    <row r="518" spans="1:14" s="1004" customFormat="1" ht="11.25" customHeight="1" outlineLevel="2">
      <c r="A518" s="873">
        <v>10</v>
      </c>
      <c r="B518" s="886">
        <v>2016</v>
      </c>
      <c r="C518" s="883" t="s">
        <v>164</v>
      </c>
      <c r="D518" s="883" t="s">
        <v>202</v>
      </c>
      <c r="E518" s="882" t="s">
        <v>3362</v>
      </c>
      <c r="F518" s="884">
        <v>42652</v>
      </c>
      <c r="G518" s="887" t="s">
        <v>4295</v>
      </c>
      <c r="H518" s="873">
        <v>10</v>
      </c>
      <c r="I518" s="872" t="s">
        <v>2408</v>
      </c>
      <c r="J518" s="872"/>
      <c r="K518" s="872"/>
      <c r="L518" s="872"/>
      <c r="M518" s="885"/>
      <c r="N518" s="880"/>
    </row>
    <row r="519" spans="1:14" s="1004" customFormat="1" ht="11.25" customHeight="1" outlineLevel="1">
      <c r="A519" s="873"/>
      <c r="B519" s="886"/>
      <c r="C519" s="883"/>
      <c r="D519" s="883" t="s">
        <v>788</v>
      </c>
      <c r="E519" s="882"/>
      <c r="F519" s="884"/>
      <c r="G519" s="887"/>
      <c r="H519" s="873">
        <f>SUBTOTAL(9,H508:H518)</f>
        <v>66</v>
      </c>
      <c r="I519" s="872"/>
      <c r="J519" s="872"/>
      <c r="K519" s="872"/>
      <c r="L519" s="872"/>
      <c r="M519" s="885"/>
      <c r="N519" s="880"/>
    </row>
    <row r="520" spans="1:14" s="983" customFormat="1" ht="11.25" customHeight="1" outlineLevel="2">
      <c r="A520" s="826">
        <v>3</v>
      </c>
      <c r="B520" s="827">
        <v>2014</v>
      </c>
      <c r="C520" s="828" t="s">
        <v>129</v>
      </c>
      <c r="D520" s="828" t="s">
        <v>153</v>
      </c>
      <c r="E520" s="830" t="s">
        <v>3323</v>
      </c>
      <c r="F520" s="829">
        <v>41700</v>
      </c>
      <c r="G520" s="828" t="s">
        <v>4296</v>
      </c>
      <c r="H520" s="831">
        <v>10</v>
      </c>
      <c r="I520" s="828" t="s">
        <v>3271</v>
      </c>
      <c r="J520" s="832"/>
      <c r="K520" s="832"/>
      <c r="L520" s="832"/>
      <c r="M520" s="847"/>
      <c r="N520" s="832"/>
    </row>
    <row r="521" spans="1:14" s="983" customFormat="1" ht="11.25" customHeight="1" outlineLevel="2">
      <c r="A521" s="826">
        <v>3</v>
      </c>
      <c r="B521" s="827">
        <v>2014</v>
      </c>
      <c r="C521" s="828" t="s">
        <v>129</v>
      </c>
      <c r="D521" s="828" t="s">
        <v>153</v>
      </c>
      <c r="E521" s="830" t="s">
        <v>3695</v>
      </c>
      <c r="F521" s="829">
        <v>41728</v>
      </c>
      <c r="G521" s="828" t="s">
        <v>3530</v>
      </c>
      <c r="H521" s="831">
        <v>5</v>
      </c>
      <c r="I521" s="828" t="s">
        <v>305</v>
      </c>
      <c r="J521" s="832"/>
      <c r="K521" s="832"/>
      <c r="L521" s="832"/>
      <c r="M521" s="847"/>
      <c r="N521" s="839"/>
    </row>
    <row r="522" spans="1:14" s="983" customFormat="1" ht="11.25" customHeight="1" outlineLevel="2">
      <c r="A522" s="826">
        <v>5</v>
      </c>
      <c r="B522" s="827">
        <v>2014</v>
      </c>
      <c r="C522" s="828" t="s">
        <v>129</v>
      </c>
      <c r="D522" s="828" t="s">
        <v>153</v>
      </c>
      <c r="E522" s="830" t="s">
        <v>86</v>
      </c>
      <c r="F522" s="829">
        <v>41776</v>
      </c>
      <c r="G522" s="828" t="s">
        <v>4297</v>
      </c>
      <c r="H522" s="831">
        <v>5</v>
      </c>
      <c r="I522" s="828" t="s">
        <v>304</v>
      </c>
      <c r="J522" s="832"/>
      <c r="K522" s="832"/>
      <c r="L522" s="832"/>
      <c r="M522" s="847"/>
      <c r="N522" s="842"/>
    </row>
    <row r="523" spans="1:14" s="857" customFormat="1" ht="11.25" customHeight="1" outlineLevel="2">
      <c r="A523" s="850">
        <v>5</v>
      </c>
      <c r="B523" s="855">
        <v>2015</v>
      </c>
      <c r="C523" s="851" t="s">
        <v>129</v>
      </c>
      <c r="D523" s="851" t="s">
        <v>153</v>
      </c>
      <c r="E523" s="856" t="s">
        <v>86</v>
      </c>
      <c r="F523" s="852">
        <v>42140</v>
      </c>
      <c r="G523" s="851" t="s">
        <v>3530</v>
      </c>
      <c r="H523" s="853">
        <v>5</v>
      </c>
      <c r="I523" s="851" t="s">
        <v>305</v>
      </c>
      <c r="J523" s="832"/>
      <c r="K523" s="832"/>
      <c r="L523" s="832"/>
      <c r="M523" s="847"/>
      <c r="N523" s="842"/>
    </row>
    <row r="524" spans="1:14" s="857" customFormat="1" ht="11.25" customHeight="1" outlineLevel="1">
      <c r="A524" s="850"/>
      <c r="B524" s="855"/>
      <c r="C524" s="851"/>
      <c r="D524" s="851" t="s">
        <v>790</v>
      </c>
      <c r="E524" s="856"/>
      <c r="F524" s="852"/>
      <c r="G524" s="851"/>
      <c r="H524" s="853">
        <f>SUBTOTAL(9,H520:H523)</f>
        <v>25</v>
      </c>
      <c r="I524" s="851"/>
      <c r="J524" s="832"/>
      <c r="K524" s="832"/>
      <c r="L524" s="832"/>
      <c r="M524" s="847"/>
      <c r="N524" s="842"/>
    </row>
    <row r="525" spans="1:14" s="880" customFormat="1" ht="11.25" customHeight="1" outlineLevel="2">
      <c r="A525" s="874">
        <v>6</v>
      </c>
      <c r="B525" s="874">
        <v>2015</v>
      </c>
      <c r="C525" s="875" t="s">
        <v>164</v>
      </c>
      <c r="D525" s="875" t="s">
        <v>118</v>
      </c>
      <c r="E525" s="875" t="s">
        <v>3357</v>
      </c>
      <c r="F525" s="876">
        <v>42169</v>
      </c>
      <c r="G525" s="875" t="s">
        <v>4298</v>
      </c>
      <c r="H525" s="877">
        <v>7</v>
      </c>
      <c r="I525" s="875" t="s">
        <v>3204</v>
      </c>
      <c r="J525" s="869"/>
      <c r="K525" s="870" t="s">
        <v>4101</v>
      </c>
      <c r="L525" s="869"/>
      <c r="M525" s="871"/>
      <c r="N525" s="984"/>
    </row>
    <row r="526" spans="1:14" s="880" customFormat="1" ht="11.25" customHeight="1" outlineLevel="2">
      <c r="A526" s="874">
        <v>6</v>
      </c>
      <c r="B526" s="874">
        <v>2015</v>
      </c>
      <c r="C526" s="875" t="s">
        <v>164</v>
      </c>
      <c r="D526" s="875" t="s">
        <v>118</v>
      </c>
      <c r="E526" s="875" t="s">
        <v>3357</v>
      </c>
      <c r="F526" s="876">
        <v>42169</v>
      </c>
      <c r="G526" s="875" t="s">
        <v>4299</v>
      </c>
      <c r="H526" s="877">
        <v>3</v>
      </c>
      <c r="I526" s="875" t="s">
        <v>2043</v>
      </c>
      <c r="J526" s="869"/>
      <c r="K526" s="869"/>
      <c r="L526" s="869"/>
      <c r="M526" s="871"/>
    </row>
    <row r="527" spans="1:14" s="869" customFormat="1" ht="11.25" customHeight="1" outlineLevel="2">
      <c r="A527" s="874">
        <v>6</v>
      </c>
      <c r="B527" s="874">
        <v>2015</v>
      </c>
      <c r="C527" s="875" t="s">
        <v>164</v>
      </c>
      <c r="D527" s="875" t="s">
        <v>118</v>
      </c>
      <c r="E527" s="1023" t="s">
        <v>3359</v>
      </c>
      <c r="F527" s="876">
        <v>42176</v>
      </c>
      <c r="G527" s="875" t="s">
        <v>4298</v>
      </c>
      <c r="H527" s="877">
        <v>15</v>
      </c>
      <c r="I527" s="1024" t="s">
        <v>4300</v>
      </c>
      <c r="M527" s="871"/>
      <c r="N527" s="880"/>
    </row>
    <row r="528" spans="1:14" s="872" customFormat="1" ht="11.25" customHeight="1" outlineLevel="2">
      <c r="A528" s="873">
        <v>3</v>
      </c>
      <c r="B528" s="873">
        <v>2016</v>
      </c>
      <c r="C528" s="872" t="s">
        <v>164</v>
      </c>
      <c r="D528" s="883" t="s">
        <v>118</v>
      </c>
      <c r="E528" s="883" t="s">
        <v>3323</v>
      </c>
      <c r="F528" s="884">
        <v>42435</v>
      </c>
      <c r="G528" s="883" t="s">
        <v>4301</v>
      </c>
      <c r="H528" s="948">
        <v>7</v>
      </c>
      <c r="I528" s="872" t="s">
        <v>2718</v>
      </c>
      <c r="M528" s="885"/>
    </row>
    <row r="529" spans="1:16" s="872" customFormat="1" ht="11.25" customHeight="1" outlineLevel="2">
      <c r="A529" s="873">
        <v>3</v>
      </c>
      <c r="B529" s="873">
        <v>2015</v>
      </c>
      <c r="C529" s="883" t="s">
        <v>164</v>
      </c>
      <c r="D529" s="883" t="s">
        <v>118</v>
      </c>
      <c r="E529" s="1025" t="s">
        <v>66</v>
      </c>
      <c r="F529" s="884">
        <v>42442</v>
      </c>
      <c r="G529" s="883" t="s">
        <v>792</v>
      </c>
      <c r="H529" s="948">
        <v>10</v>
      </c>
      <c r="I529" s="1026" t="s">
        <v>626</v>
      </c>
      <c r="M529" s="885"/>
      <c r="P529" s="873"/>
    </row>
    <row r="530" spans="1:16" s="872" customFormat="1" ht="11.25" customHeight="1" outlineLevel="2">
      <c r="A530" s="873">
        <v>6</v>
      </c>
      <c r="B530" s="873">
        <v>2016</v>
      </c>
      <c r="C530" s="881" t="s">
        <v>164</v>
      </c>
      <c r="D530" s="882" t="s">
        <v>118</v>
      </c>
      <c r="E530" s="883" t="s">
        <v>3357</v>
      </c>
      <c r="F530" s="884">
        <v>42533</v>
      </c>
      <c r="G530" s="883" t="s">
        <v>792</v>
      </c>
      <c r="H530" s="873">
        <v>7</v>
      </c>
      <c r="I530" s="872" t="s">
        <v>4302</v>
      </c>
      <c r="M530" s="885"/>
      <c r="P530" s="873"/>
    </row>
    <row r="531" spans="1:16" s="872" customFormat="1" ht="11.25" customHeight="1" outlineLevel="2">
      <c r="A531" s="873">
        <v>6</v>
      </c>
      <c r="B531" s="873">
        <v>2016</v>
      </c>
      <c r="C531" s="872" t="s">
        <v>164</v>
      </c>
      <c r="D531" s="1027" t="s">
        <v>118</v>
      </c>
      <c r="E531" s="883" t="s">
        <v>3357</v>
      </c>
      <c r="F531" s="884">
        <v>42533</v>
      </c>
      <c r="G531" s="883"/>
      <c r="H531" s="886">
        <v>10</v>
      </c>
      <c r="I531" s="881" t="s">
        <v>2785</v>
      </c>
      <c r="J531" s="948"/>
      <c r="M531" s="885"/>
      <c r="P531" s="873"/>
    </row>
    <row r="532" spans="1:16" s="872" customFormat="1" ht="11.25" customHeight="1" outlineLevel="2">
      <c r="A532" s="873">
        <v>6</v>
      </c>
      <c r="B532" s="873">
        <v>2016</v>
      </c>
      <c r="C532" s="872" t="s">
        <v>164</v>
      </c>
      <c r="D532" s="1027" t="s">
        <v>118</v>
      </c>
      <c r="E532" s="883" t="s">
        <v>2702</v>
      </c>
      <c r="F532" s="884">
        <v>42540</v>
      </c>
      <c r="G532" s="883" t="s">
        <v>4303</v>
      </c>
      <c r="H532" s="886">
        <v>15</v>
      </c>
      <c r="I532" s="881" t="s">
        <v>4304</v>
      </c>
      <c r="J532" s="948"/>
      <c r="M532" s="885"/>
      <c r="P532" s="873"/>
    </row>
    <row r="533" spans="1:16" s="872" customFormat="1" ht="11.25" customHeight="1" outlineLevel="1">
      <c r="A533" s="873"/>
      <c r="B533" s="873"/>
      <c r="D533" s="1027" t="s">
        <v>801</v>
      </c>
      <c r="E533" s="883"/>
      <c r="F533" s="884"/>
      <c r="G533" s="883"/>
      <c r="H533" s="886">
        <f>SUBTOTAL(9,H525:H532)</f>
        <v>74</v>
      </c>
      <c r="I533" s="881"/>
      <c r="J533" s="948"/>
      <c r="M533" s="885"/>
      <c r="P533" s="873"/>
    </row>
    <row r="534" spans="1:16" s="968" customFormat="1" ht="11.25" customHeight="1" outlineLevel="2">
      <c r="A534" s="990">
        <v>9</v>
      </c>
      <c r="B534" s="921">
        <v>2012</v>
      </c>
      <c r="C534" s="922" t="s">
        <v>53</v>
      </c>
      <c r="D534" s="922" t="s">
        <v>4305</v>
      </c>
      <c r="E534" s="923" t="s">
        <v>319</v>
      </c>
      <c r="F534" s="924">
        <v>41161</v>
      </c>
      <c r="G534" s="922" t="s">
        <v>4306</v>
      </c>
      <c r="H534" s="925">
        <v>5</v>
      </c>
      <c r="I534" s="922" t="s">
        <v>248</v>
      </c>
      <c r="J534" s="832"/>
      <c r="K534" s="832" t="s">
        <v>4132</v>
      </c>
      <c r="L534" s="832"/>
      <c r="M534" s="847"/>
      <c r="N534" s="857"/>
      <c r="P534" s="934"/>
    </row>
    <row r="535" spans="1:16" s="842" customFormat="1" ht="11.25" customHeight="1" outlineLevel="2">
      <c r="A535" s="990">
        <v>10</v>
      </c>
      <c r="B535" s="921">
        <v>2012</v>
      </c>
      <c r="C535" s="922" t="s">
        <v>53</v>
      </c>
      <c r="D535" s="922" t="s">
        <v>4305</v>
      </c>
      <c r="E535" s="923" t="s">
        <v>3362</v>
      </c>
      <c r="F535" s="924">
        <v>41196</v>
      </c>
      <c r="G535" s="922" t="s">
        <v>4306</v>
      </c>
      <c r="H535" s="925">
        <v>7</v>
      </c>
      <c r="I535" s="922" t="s">
        <v>2167</v>
      </c>
      <c r="J535" s="832"/>
      <c r="K535" s="832"/>
      <c r="L535" s="832"/>
      <c r="M535" s="847"/>
      <c r="P535" s="993"/>
    </row>
    <row r="536" spans="1:16" s="842" customFormat="1" ht="11.25" customHeight="1" outlineLevel="2">
      <c r="A536" s="990">
        <v>10</v>
      </c>
      <c r="B536" s="921">
        <v>2012</v>
      </c>
      <c r="C536" s="922" t="s">
        <v>53</v>
      </c>
      <c r="D536" s="922" t="s">
        <v>4305</v>
      </c>
      <c r="E536" s="923" t="s">
        <v>3362</v>
      </c>
      <c r="F536" s="924">
        <v>41196</v>
      </c>
      <c r="G536" s="922" t="s">
        <v>4307</v>
      </c>
      <c r="H536" s="925">
        <v>3</v>
      </c>
      <c r="I536" s="922" t="s">
        <v>3087</v>
      </c>
      <c r="J536" s="832"/>
      <c r="K536" s="832"/>
      <c r="L536" s="832"/>
      <c r="M536" s="847"/>
      <c r="P536" s="993"/>
    </row>
    <row r="537" spans="1:16" s="842" customFormat="1" ht="11.25" customHeight="1" outlineLevel="2">
      <c r="A537" s="990">
        <v>10</v>
      </c>
      <c r="B537" s="921">
        <v>2012</v>
      </c>
      <c r="C537" s="922" t="s">
        <v>53</v>
      </c>
      <c r="D537" s="922" t="s">
        <v>4305</v>
      </c>
      <c r="E537" s="923" t="s">
        <v>3362</v>
      </c>
      <c r="F537" s="924">
        <v>41196</v>
      </c>
      <c r="G537" s="922" t="s">
        <v>4308</v>
      </c>
      <c r="H537" s="925">
        <v>3</v>
      </c>
      <c r="I537" s="922" t="s">
        <v>2169</v>
      </c>
      <c r="J537" s="832"/>
      <c r="K537" s="832"/>
      <c r="L537" s="832"/>
      <c r="M537" s="847"/>
      <c r="P537" s="993"/>
    </row>
    <row r="538" spans="1:16" s="842" customFormat="1" ht="11.25" customHeight="1" outlineLevel="1">
      <c r="A538" s="990"/>
      <c r="B538" s="921"/>
      <c r="C538" s="922"/>
      <c r="D538" s="922" t="s">
        <v>4309</v>
      </c>
      <c r="E538" s="923"/>
      <c r="F538" s="924"/>
      <c r="G538" s="922"/>
      <c r="H538" s="925">
        <f>SUBTOTAL(9,H534:H537)</f>
        <v>18</v>
      </c>
      <c r="I538" s="922"/>
      <c r="J538" s="832"/>
      <c r="K538" s="832"/>
      <c r="L538" s="832"/>
      <c r="M538" s="847"/>
      <c r="P538" s="993"/>
    </row>
    <row r="539" spans="1:16" s="842" customFormat="1" ht="11.25" customHeight="1" outlineLevel="2">
      <c r="A539" s="850">
        <v>3</v>
      </c>
      <c r="B539" s="855">
        <v>2015</v>
      </c>
      <c r="C539" s="851" t="s">
        <v>53</v>
      </c>
      <c r="D539" s="851" t="s">
        <v>1631</v>
      </c>
      <c r="E539" s="856" t="s">
        <v>433</v>
      </c>
      <c r="F539" s="852">
        <v>42085</v>
      </c>
      <c r="G539" s="851" t="s">
        <v>2979</v>
      </c>
      <c r="H539" s="853">
        <v>5</v>
      </c>
      <c r="I539" s="851" t="s">
        <v>435</v>
      </c>
      <c r="J539" s="832"/>
      <c r="K539" s="832"/>
      <c r="L539" s="832"/>
      <c r="M539" s="847"/>
      <c r="N539" s="841"/>
      <c r="P539" s="993"/>
    </row>
    <row r="540" spans="1:16" s="842" customFormat="1" ht="11.25" customHeight="1" outlineLevel="1">
      <c r="A540" s="850"/>
      <c r="B540" s="855"/>
      <c r="C540" s="851"/>
      <c r="D540" s="851" t="s">
        <v>2980</v>
      </c>
      <c r="E540" s="856"/>
      <c r="F540" s="852"/>
      <c r="G540" s="851"/>
      <c r="H540" s="853">
        <f>SUBTOTAL(9,H539:H539)</f>
        <v>5</v>
      </c>
      <c r="I540" s="851"/>
      <c r="J540" s="832"/>
      <c r="K540" s="832"/>
      <c r="L540" s="832"/>
      <c r="M540" s="847"/>
      <c r="N540" s="841"/>
      <c r="P540" s="993"/>
    </row>
    <row r="541" spans="1:16" s="984" customFormat="1" ht="11.25" customHeight="1" outlineLevel="2">
      <c r="A541" s="874">
        <v>10</v>
      </c>
      <c r="B541" s="878">
        <v>2015</v>
      </c>
      <c r="C541" s="875" t="s">
        <v>129</v>
      </c>
      <c r="D541" s="875" t="s">
        <v>168</v>
      </c>
      <c r="E541" s="879" t="s">
        <v>3362</v>
      </c>
      <c r="F541" s="876">
        <v>42288</v>
      </c>
      <c r="G541" s="875" t="s">
        <v>4310</v>
      </c>
      <c r="H541" s="877">
        <v>3</v>
      </c>
      <c r="I541" s="880" t="s">
        <v>3095</v>
      </c>
      <c r="J541" s="869"/>
      <c r="K541" s="870" t="s">
        <v>4170</v>
      </c>
      <c r="L541" s="869"/>
      <c r="M541" s="871"/>
      <c r="N541" s="981"/>
      <c r="P541" s="1028"/>
    </row>
    <row r="542" spans="1:16" s="984" customFormat="1" ht="11.25" customHeight="1" outlineLevel="2">
      <c r="A542" s="874">
        <v>10</v>
      </c>
      <c r="B542" s="878">
        <v>2015</v>
      </c>
      <c r="C542" s="875" t="s">
        <v>129</v>
      </c>
      <c r="D542" s="875" t="s">
        <v>168</v>
      </c>
      <c r="E542" s="879" t="s">
        <v>3362</v>
      </c>
      <c r="F542" s="876">
        <v>42288</v>
      </c>
      <c r="G542" s="875" t="s">
        <v>4311</v>
      </c>
      <c r="H542" s="877">
        <v>3</v>
      </c>
      <c r="I542" s="880" t="s">
        <v>2326</v>
      </c>
      <c r="J542" s="869"/>
      <c r="K542" s="869"/>
      <c r="L542" s="869"/>
      <c r="M542" s="871"/>
      <c r="N542" s="872"/>
      <c r="P542" s="1028"/>
    </row>
    <row r="543" spans="1:16" s="872" customFormat="1" ht="11.25" customHeight="1" outlineLevel="2">
      <c r="A543" s="873">
        <v>3</v>
      </c>
      <c r="B543" s="873">
        <v>2016</v>
      </c>
      <c r="C543" s="872" t="s">
        <v>129</v>
      </c>
      <c r="D543" s="883" t="s">
        <v>168</v>
      </c>
      <c r="E543" s="883" t="s">
        <v>3323</v>
      </c>
      <c r="F543" s="884">
        <v>42435</v>
      </c>
      <c r="G543" s="883" t="s">
        <v>2120</v>
      </c>
      <c r="H543" s="948">
        <v>3</v>
      </c>
      <c r="I543" s="872" t="s">
        <v>2586</v>
      </c>
      <c r="M543" s="885"/>
      <c r="P543" s="873"/>
    </row>
    <row r="544" spans="1:16" s="872" customFormat="1" ht="11.25" customHeight="1" outlineLevel="2">
      <c r="A544" s="873">
        <v>3</v>
      </c>
      <c r="B544" s="873">
        <v>2016</v>
      </c>
      <c r="C544" s="872" t="s">
        <v>129</v>
      </c>
      <c r="D544" s="883" t="s">
        <v>168</v>
      </c>
      <c r="E544" s="883" t="s">
        <v>68</v>
      </c>
      <c r="F544" s="884">
        <v>42448</v>
      </c>
      <c r="G544" s="883" t="s">
        <v>4312</v>
      </c>
      <c r="H544" s="948">
        <v>5</v>
      </c>
      <c r="I544" s="883" t="s">
        <v>305</v>
      </c>
      <c r="M544" s="885"/>
      <c r="P544" s="873"/>
    </row>
    <row r="545" spans="1:16" s="872" customFormat="1" ht="11.25" customHeight="1" outlineLevel="2">
      <c r="A545" s="873">
        <v>5</v>
      </c>
      <c r="B545" s="873">
        <v>2016</v>
      </c>
      <c r="C545" s="872" t="s">
        <v>129</v>
      </c>
      <c r="D545" s="883" t="s">
        <v>168</v>
      </c>
      <c r="E545" s="883" t="s">
        <v>255</v>
      </c>
      <c r="F545" s="884">
        <v>42497</v>
      </c>
      <c r="G545" s="883" t="s">
        <v>4313</v>
      </c>
      <c r="H545" s="948">
        <v>5</v>
      </c>
      <c r="I545" s="883" t="s">
        <v>305</v>
      </c>
      <c r="M545" s="885"/>
      <c r="P545" s="873"/>
    </row>
    <row r="546" spans="1:16" s="872" customFormat="1" ht="11.25" customHeight="1" outlineLevel="2">
      <c r="A546" s="873">
        <v>6</v>
      </c>
      <c r="B546" s="873">
        <v>2016</v>
      </c>
      <c r="C546" s="881" t="s">
        <v>129</v>
      </c>
      <c r="D546" s="882" t="s">
        <v>168</v>
      </c>
      <c r="E546" s="883" t="s">
        <v>3357</v>
      </c>
      <c r="F546" s="884">
        <v>42533</v>
      </c>
      <c r="G546" s="883" t="s">
        <v>809</v>
      </c>
      <c r="H546" s="873">
        <v>10</v>
      </c>
      <c r="I546" s="872" t="s">
        <v>4314</v>
      </c>
      <c r="M546" s="885"/>
      <c r="P546" s="873"/>
    </row>
    <row r="547" spans="1:16" s="872" customFormat="1" ht="11.25" customHeight="1" outlineLevel="2">
      <c r="A547" s="873">
        <v>10</v>
      </c>
      <c r="B547" s="886">
        <v>2016</v>
      </c>
      <c r="C547" s="883" t="s">
        <v>129</v>
      </c>
      <c r="D547" s="883" t="s">
        <v>168</v>
      </c>
      <c r="E547" s="882" t="s">
        <v>3362</v>
      </c>
      <c r="F547" s="884">
        <v>42652</v>
      </c>
      <c r="G547" s="887" t="s">
        <v>4315</v>
      </c>
      <c r="H547" s="873">
        <v>7</v>
      </c>
      <c r="I547" s="872" t="s">
        <v>2167</v>
      </c>
      <c r="M547" s="885"/>
      <c r="P547" s="873"/>
    </row>
    <row r="548" spans="1:16" s="872" customFormat="1" ht="11.25" customHeight="1" outlineLevel="2">
      <c r="A548" s="873">
        <v>10</v>
      </c>
      <c r="B548" s="886">
        <v>2016</v>
      </c>
      <c r="C548" s="883" t="s">
        <v>129</v>
      </c>
      <c r="D548" s="883" t="s">
        <v>168</v>
      </c>
      <c r="E548" s="882" t="s">
        <v>3362</v>
      </c>
      <c r="F548" s="884">
        <v>42652</v>
      </c>
      <c r="G548" s="887" t="s">
        <v>4316</v>
      </c>
      <c r="H548" s="873">
        <v>3</v>
      </c>
      <c r="I548" s="872" t="s">
        <v>3389</v>
      </c>
      <c r="M548" s="885"/>
      <c r="P548" s="873"/>
    </row>
    <row r="549" spans="1:16" s="872" customFormat="1" ht="11.25" customHeight="1" outlineLevel="2">
      <c r="A549" s="873">
        <v>10</v>
      </c>
      <c r="B549" s="886">
        <v>2016</v>
      </c>
      <c r="C549" s="883" t="s">
        <v>129</v>
      </c>
      <c r="D549" s="883" t="s">
        <v>168</v>
      </c>
      <c r="E549" s="882" t="s">
        <v>819</v>
      </c>
      <c r="F549" s="884">
        <v>42666</v>
      </c>
      <c r="G549" s="887" t="s">
        <v>4317</v>
      </c>
      <c r="H549" s="873">
        <v>5</v>
      </c>
      <c r="I549" s="872" t="s">
        <v>295</v>
      </c>
      <c r="M549" s="885"/>
      <c r="P549" s="873"/>
    </row>
    <row r="550" spans="1:16" s="872" customFormat="1" ht="11.25" customHeight="1" outlineLevel="1">
      <c r="A550" s="873"/>
      <c r="B550" s="886"/>
      <c r="C550" s="883"/>
      <c r="D550" s="883" t="s">
        <v>817</v>
      </c>
      <c r="E550" s="882"/>
      <c r="F550" s="884"/>
      <c r="G550" s="887"/>
      <c r="H550" s="873">
        <f>SUBTOTAL(9,H541:H549)</f>
        <v>44</v>
      </c>
      <c r="M550" s="885"/>
      <c r="P550" s="873"/>
    </row>
    <row r="551" spans="1:16" s="848" customFormat="1" ht="11.25" customHeight="1" outlineLevel="2">
      <c r="A551" s="849">
        <v>11</v>
      </c>
      <c r="B551" s="908">
        <v>2016</v>
      </c>
      <c r="C551" s="860" t="s">
        <v>53</v>
      </c>
      <c r="D551" s="860" t="s">
        <v>154</v>
      </c>
      <c r="E551" s="859" t="s">
        <v>500</v>
      </c>
      <c r="F551" s="861">
        <v>42686</v>
      </c>
      <c r="G551" s="920" t="s">
        <v>2981</v>
      </c>
      <c r="H551" s="849">
        <v>5</v>
      </c>
      <c r="I551" s="848" t="s">
        <v>248</v>
      </c>
      <c r="M551" s="862"/>
      <c r="P551" s="849"/>
    </row>
    <row r="552" spans="1:16" s="848" customFormat="1" ht="11.25" customHeight="1" outlineLevel="1">
      <c r="A552" s="849"/>
      <c r="B552" s="908"/>
      <c r="C552" s="860"/>
      <c r="D552" s="860" t="s">
        <v>823</v>
      </c>
      <c r="E552" s="859"/>
      <c r="F552" s="861"/>
      <c r="G552" s="920"/>
      <c r="H552" s="849">
        <f>SUBTOTAL(9,H551:H551)</f>
        <v>5</v>
      </c>
      <c r="M552" s="862"/>
      <c r="P552" s="849"/>
    </row>
    <row r="553" spans="1:16" s="983" customFormat="1" ht="11.25" customHeight="1" outlineLevel="2">
      <c r="A553" s="826">
        <v>3</v>
      </c>
      <c r="B553" s="827">
        <v>2014</v>
      </c>
      <c r="C553" s="828" t="s">
        <v>129</v>
      </c>
      <c r="D553" s="828" t="s">
        <v>1632</v>
      </c>
      <c r="E553" s="830" t="s">
        <v>66</v>
      </c>
      <c r="F553" s="829">
        <v>41714</v>
      </c>
      <c r="G553" s="828" t="s">
        <v>4318</v>
      </c>
      <c r="H553" s="831">
        <v>5</v>
      </c>
      <c r="I553" s="828" t="s">
        <v>305</v>
      </c>
      <c r="J553" s="832"/>
      <c r="K553" s="832"/>
      <c r="L553" s="832"/>
      <c r="M553" s="847"/>
      <c r="N553" s="832"/>
      <c r="P553" s="990"/>
    </row>
    <row r="554" spans="1:16" s="983" customFormat="1" ht="11.25" customHeight="1" outlineLevel="2">
      <c r="A554" s="826">
        <v>3</v>
      </c>
      <c r="B554" s="827">
        <v>2014</v>
      </c>
      <c r="C554" s="828" t="s">
        <v>129</v>
      </c>
      <c r="D554" s="828" t="s">
        <v>1632</v>
      </c>
      <c r="E554" s="830" t="s">
        <v>66</v>
      </c>
      <c r="F554" s="829">
        <v>41714</v>
      </c>
      <c r="G554" s="828" t="s">
        <v>4319</v>
      </c>
      <c r="H554" s="831">
        <v>5</v>
      </c>
      <c r="I554" s="828" t="s">
        <v>304</v>
      </c>
      <c r="J554" s="832"/>
      <c r="K554" s="832"/>
      <c r="L554" s="832"/>
      <c r="M554" s="847"/>
      <c r="N554" s="842"/>
      <c r="P554" s="990"/>
    </row>
    <row r="555" spans="1:16" s="983" customFormat="1" ht="11.25" customHeight="1" outlineLevel="2">
      <c r="A555" s="826">
        <v>3</v>
      </c>
      <c r="B555" s="827">
        <v>2014</v>
      </c>
      <c r="C555" s="828" t="s">
        <v>129</v>
      </c>
      <c r="D555" s="828" t="s">
        <v>1632</v>
      </c>
      <c r="E555" s="830" t="s">
        <v>433</v>
      </c>
      <c r="F555" s="829">
        <v>41721</v>
      </c>
      <c r="G555" s="828" t="s">
        <v>4320</v>
      </c>
      <c r="H555" s="831">
        <v>5</v>
      </c>
      <c r="I555" s="828" t="s">
        <v>305</v>
      </c>
      <c r="J555" s="832"/>
      <c r="K555" s="832"/>
      <c r="L555" s="832"/>
      <c r="M555" s="847"/>
      <c r="N555" s="848"/>
      <c r="P555" s="990"/>
    </row>
    <row r="556" spans="1:16" s="848" customFormat="1" ht="11.25" customHeight="1" outlineLevel="2">
      <c r="A556" s="826">
        <v>6</v>
      </c>
      <c r="B556" s="827">
        <v>2014</v>
      </c>
      <c r="C556" s="828" t="s">
        <v>129</v>
      </c>
      <c r="D556" s="828" t="s">
        <v>1632</v>
      </c>
      <c r="E556" s="830" t="s">
        <v>3357</v>
      </c>
      <c r="F556" s="829">
        <v>41797</v>
      </c>
      <c r="G556" s="828" t="s">
        <v>4321</v>
      </c>
      <c r="H556" s="917">
        <v>3</v>
      </c>
      <c r="I556" s="918" t="s">
        <v>1982</v>
      </c>
      <c r="J556" s="832"/>
      <c r="K556" s="832"/>
      <c r="L556" s="832"/>
      <c r="M556" s="847"/>
      <c r="P556" s="849"/>
    </row>
    <row r="557" spans="1:16" s="983" customFormat="1" ht="11.25" customHeight="1" outlineLevel="2">
      <c r="A557" s="826">
        <v>3</v>
      </c>
      <c r="B557" s="827">
        <v>2014</v>
      </c>
      <c r="C557" s="828" t="s">
        <v>129</v>
      </c>
      <c r="D557" s="828" t="s">
        <v>1632</v>
      </c>
      <c r="E557" s="830" t="s">
        <v>433</v>
      </c>
      <c r="F557" s="829">
        <v>41721</v>
      </c>
      <c r="G557" s="828" t="s">
        <v>4320</v>
      </c>
      <c r="H557" s="831">
        <v>5</v>
      </c>
      <c r="I557" s="828" t="s">
        <v>305</v>
      </c>
      <c r="J557" s="832"/>
      <c r="K557" s="832"/>
      <c r="L557" s="832"/>
      <c r="M557" s="847"/>
      <c r="N557" s="848"/>
      <c r="P557" s="990"/>
    </row>
    <row r="558" spans="1:16" s="985" customFormat="1" ht="11.25" customHeight="1" outlineLevel="2">
      <c r="A558" s="997">
        <v>3</v>
      </c>
      <c r="B558" s="1029">
        <v>2016</v>
      </c>
      <c r="C558" s="1030" t="s">
        <v>129</v>
      </c>
      <c r="D558" s="1030" t="s">
        <v>1632</v>
      </c>
      <c r="E558" s="1031" t="s">
        <v>433</v>
      </c>
      <c r="F558" s="1032">
        <v>42449</v>
      </c>
      <c r="G558" s="1030" t="s">
        <v>2982</v>
      </c>
      <c r="H558" s="1033">
        <v>5</v>
      </c>
      <c r="I558" s="1030" t="s">
        <v>304</v>
      </c>
      <c r="M558" s="1034"/>
      <c r="P558" s="997"/>
    </row>
    <row r="559" spans="1:16" s="983" customFormat="1" ht="11.25" customHeight="1" outlineLevel="1">
      <c r="A559" s="850"/>
      <c r="B559" s="855"/>
      <c r="C559" s="851"/>
      <c r="D559" s="851" t="s">
        <v>2983</v>
      </c>
      <c r="E559" s="856"/>
      <c r="F559" s="852"/>
      <c r="G559" s="851"/>
      <c r="H559" s="1033">
        <f>SUBTOTAL(9,H553:H558)</f>
        <v>28</v>
      </c>
      <c r="I559" s="851"/>
      <c r="J559" s="832"/>
      <c r="K559" s="832"/>
      <c r="L559" s="832"/>
      <c r="M559" s="847"/>
      <c r="N559" s="848"/>
      <c r="P559" s="990"/>
    </row>
    <row r="560" spans="1:16" s="1004" customFormat="1" ht="11.25" customHeight="1" outlineLevel="2">
      <c r="A560" s="863">
        <v>3</v>
      </c>
      <c r="B560" s="863">
        <v>2014</v>
      </c>
      <c r="C560" s="865" t="s">
        <v>164</v>
      </c>
      <c r="D560" s="866" t="s">
        <v>3871</v>
      </c>
      <c r="E560" s="865" t="s">
        <v>3695</v>
      </c>
      <c r="F560" s="867">
        <v>41728</v>
      </c>
      <c r="G560" s="865" t="s">
        <v>4322</v>
      </c>
      <c r="H560" s="868">
        <v>10</v>
      </c>
      <c r="I560" s="865" t="s">
        <v>626</v>
      </c>
      <c r="J560" s="869"/>
      <c r="K560" s="870" t="s">
        <v>4101</v>
      </c>
      <c r="L560" s="869"/>
      <c r="M560" s="871"/>
      <c r="N560" s="872"/>
      <c r="P560" s="1005"/>
    </row>
    <row r="561" spans="1:16" s="1004" customFormat="1" ht="11.25" customHeight="1" outlineLevel="2">
      <c r="A561" s="863">
        <v>6</v>
      </c>
      <c r="B561" s="864">
        <v>2014</v>
      </c>
      <c r="C561" s="865" t="s">
        <v>164</v>
      </c>
      <c r="D561" s="865" t="s">
        <v>3871</v>
      </c>
      <c r="E561" s="866" t="s">
        <v>3357</v>
      </c>
      <c r="F561" s="867">
        <v>41797</v>
      </c>
      <c r="G561" s="865" t="s">
        <v>4322</v>
      </c>
      <c r="H561" s="1019">
        <v>10</v>
      </c>
      <c r="I561" s="1020" t="s">
        <v>1715</v>
      </c>
      <c r="J561" s="869"/>
      <c r="K561" s="869"/>
      <c r="L561" s="869"/>
      <c r="M561" s="871"/>
      <c r="N561" s="872"/>
      <c r="P561" s="1005"/>
    </row>
    <row r="562" spans="1:16" s="1004" customFormat="1" ht="11.25" customHeight="1" outlineLevel="2">
      <c r="A562" s="863">
        <v>6</v>
      </c>
      <c r="B562" s="864">
        <v>2014</v>
      </c>
      <c r="C562" s="865" t="s">
        <v>164</v>
      </c>
      <c r="D562" s="865" t="s">
        <v>3871</v>
      </c>
      <c r="E562" s="866" t="s">
        <v>4184</v>
      </c>
      <c r="F562" s="867">
        <v>41803</v>
      </c>
      <c r="G562" s="865" t="s">
        <v>4322</v>
      </c>
      <c r="H562" s="1019">
        <v>15</v>
      </c>
      <c r="I562" s="1020" t="s">
        <v>4323</v>
      </c>
      <c r="J562" s="869"/>
      <c r="K562" s="869"/>
      <c r="L562" s="869"/>
      <c r="M562" s="871"/>
      <c r="N562" s="872"/>
      <c r="P562" s="1005"/>
    </row>
    <row r="563" spans="1:16" s="1004" customFormat="1" ht="11.25" customHeight="1" outlineLevel="2">
      <c r="A563" s="863">
        <v>10</v>
      </c>
      <c r="B563" s="864">
        <v>2014</v>
      </c>
      <c r="C563" s="865" t="s">
        <v>164</v>
      </c>
      <c r="D563" s="865" t="s">
        <v>3871</v>
      </c>
      <c r="E563" s="866" t="s">
        <v>3572</v>
      </c>
      <c r="F563" s="867">
        <v>41931</v>
      </c>
      <c r="G563" s="865" t="s">
        <v>4324</v>
      </c>
      <c r="H563" s="1019">
        <v>5</v>
      </c>
      <c r="I563" s="1020" t="s">
        <v>236</v>
      </c>
      <c r="J563" s="869"/>
      <c r="K563" s="869" t="s">
        <v>4126</v>
      </c>
      <c r="L563" s="869" t="s">
        <v>2978</v>
      </c>
      <c r="M563" s="871"/>
      <c r="N563" s="872"/>
      <c r="P563" s="1005"/>
    </row>
    <row r="564" spans="1:16" s="872" customFormat="1" ht="11.25" customHeight="1" outlineLevel="2">
      <c r="A564" s="873">
        <v>4</v>
      </c>
      <c r="B564" s="886">
        <v>2016</v>
      </c>
      <c r="C564" s="883" t="s">
        <v>164</v>
      </c>
      <c r="D564" s="883" t="s">
        <v>3871</v>
      </c>
      <c r="E564" s="882" t="s">
        <v>3695</v>
      </c>
      <c r="F564" s="884">
        <v>42463</v>
      </c>
      <c r="G564" s="883" t="s">
        <v>4325</v>
      </c>
      <c r="H564" s="948">
        <v>5</v>
      </c>
      <c r="I564" s="883" t="s">
        <v>352</v>
      </c>
      <c r="K564" s="872" t="s">
        <v>4126</v>
      </c>
      <c r="L564" s="872" t="s">
        <v>2978</v>
      </c>
      <c r="M564" s="885"/>
      <c r="P564" s="873"/>
    </row>
    <row r="565" spans="1:16" s="872" customFormat="1" ht="11.25" customHeight="1" outlineLevel="2">
      <c r="A565" s="873">
        <v>10</v>
      </c>
      <c r="B565" s="886">
        <v>2016</v>
      </c>
      <c r="C565" s="883" t="s">
        <v>164</v>
      </c>
      <c r="D565" s="883" t="s">
        <v>3871</v>
      </c>
      <c r="E565" s="882" t="s">
        <v>3362</v>
      </c>
      <c r="F565" s="884">
        <v>42652</v>
      </c>
      <c r="G565" s="887" t="s">
        <v>4326</v>
      </c>
      <c r="H565" s="873">
        <v>7</v>
      </c>
      <c r="I565" s="872" t="s">
        <v>3402</v>
      </c>
      <c r="M565" s="885"/>
      <c r="P565" s="873"/>
    </row>
    <row r="566" spans="1:16" s="872" customFormat="1" ht="11.25" customHeight="1" outlineLevel="2">
      <c r="A566" s="873">
        <v>10</v>
      </c>
      <c r="B566" s="886">
        <v>2016</v>
      </c>
      <c r="C566" s="883" t="s">
        <v>164</v>
      </c>
      <c r="D566" s="883" t="s">
        <v>3871</v>
      </c>
      <c r="E566" s="882" t="s">
        <v>3362</v>
      </c>
      <c r="F566" s="884">
        <v>42652</v>
      </c>
      <c r="G566" s="887" t="s">
        <v>4327</v>
      </c>
      <c r="H566" s="873">
        <v>7</v>
      </c>
      <c r="I566" s="872" t="s">
        <v>2119</v>
      </c>
      <c r="M566" s="885"/>
      <c r="P566" s="873"/>
    </row>
    <row r="567" spans="1:16" s="872" customFormat="1" ht="11.25" customHeight="1" outlineLevel="2">
      <c r="A567" s="873">
        <v>10</v>
      </c>
      <c r="B567" s="886">
        <v>2016</v>
      </c>
      <c r="C567" s="883" t="s">
        <v>164</v>
      </c>
      <c r="D567" s="883" t="s">
        <v>3871</v>
      </c>
      <c r="E567" s="882" t="s">
        <v>3362</v>
      </c>
      <c r="F567" s="884">
        <v>42652</v>
      </c>
      <c r="G567" s="887" t="s">
        <v>4328</v>
      </c>
      <c r="H567" s="873">
        <v>7</v>
      </c>
      <c r="I567" s="872" t="s">
        <v>3411</v>
      </c>
      <c r="M567" s="885"/>
      <c r="P567" s="873"/>
    </row>
    <row r="568" spans="1:16" s="872" customFormat="1" ht="11.25" customHeight="1" outlineLevel="1">
      <c r="A568" s="873"/>
      <c r="B568" s="886"/>
      <c r="C568" s="883"/>
      <c r="D568" s="883" t="s">
        <v>3872</v>
      </c>
      <c r="E568" s="882"/>
      <c r="F568" s="884"/>
      <c r="G568" s="887"/>
      <c r="H568" s="873">
        <f>SUBTOTAL(9,H560:H567)</f>
        <v>66</v>
      </c>
      <c r="M568" s="885"/>
      <c r="P568" s="873"/>
    </row>
    <row r="569" spans="1:16" s="857" customFormat="1" ht="11.25" customHeight="1" outlineLevel="2">
      <c r="A569" s="938">
        <v>5</v>
      </c>
      <c r="B569" s="938">
        <v>2013</v>
      </c>
      <c r="C569" s="939" t="s">
        <v>53</v>
      </c>
      <c r="D569" s="991" t="s">
        <v>4329</v>
      </c>
      <c r="E569" s="939" t="s">
        <v>1855</v>
      </c>
      <c r="F569" s="940">
        <v>41419</v>
      </c>
      <c r="G569" s="939" t="s">
        <v>4330</v>
      </c>
      <c r="H569" s="942">
        <v>5</v>
      </c>
      <c r="I569" s="939" t="s">
        <v>435</v>
      </c>
      <c r="J569" s="832"/>
      <c r="K569" s="832"/>
      <c r="L569" s="832"/>
      <c r="M569" s="847"/>
      <c r="N569" s="848"/>
      <c r="P569" s="850"/>
    </row>
    <row r="570" spans="1:16" s="983" customFormat="1" ht="11.25" customHeight="1" outlineLevel="2">
      <c r="A570" s="938">
        <v>11</v>
      </c>
      <c r="B570" s="938">
        <v>2013</v>
      </c>
      <c r="C570" s="939" t="s">
        <v>53</v>
      </c>
      <c r="D570" s="991" t="s">
        <v>4329</v>
      </c>
      <c r="E570" s="939" t="s">
        <v>3378</v>
      </c>
      <c r="F570" s="940">
        <v>41426</v>
      </c>
      <c r="G570" s="939" t="s">
        <v>4330</v>
      </c>
      <c r="H570" s="942">
        <v>5</v>
      </c>
      <c r="I570" s="939" t="s">
        <v>435</v>
      </c>
      <c r="J570" s="832"/>
      <c r="K570" s="832"/>
      <c r="L570" s="832"/>
      <c r="M570" s="847"/>
      <c r="N570" s="848"/>
      <c r="P570" s="990"/>
    </row>
    <row r="571" spans="1:16" s="983" customFormat="1" ht="11.25" customHeight="1" outlineLevel="1">
      <c r="A571" s="938"/>
      <c r="B571" s="938"/>
      <c r="C571" s="939"/>
      <c r="D571" s="991" t="s">
        <v>4331</v>
      </c>
      <c r="E571" s="939"/>
      <c r="F571" s="940"/>
      <c r="G571" s="939"/>
      <c r="H571" s="942">
        <f>SUBTOTAL(9,H569:H570)</f>
        <v>10</v>
      </c>
      <c r="I571" s="939"/>
      <c r="J571" s="832"/>
      <c r="K571" s="832"/>
      <c r="L571" s="832"/>
      <c r="M571" s="847"/>
      <c r="N571" s="848"/>
      <c r="P571" s="990"/>
    </row>
    <row r="572" spans="1:16" s="842" customFormat="1" ht="11.25" customHeight="1" outlineLevel="2">
      <c r="A572" s="826">
        <v>3</v>
      </c>
      <c r="B572" s="826">
        <v>2014</v>
      </c>
      <c r="C572" s="828" t="s">
        <v>164</v>
      </c>
      <c r="D572" s="828" t="s">
        <v>4332</v>
      </c>
      <c r="E572" s="828" t="s">
        <v>433</v>
      </c>
      <c r="F572" s="829">
        <v>41721</v>
      </c>
      <c r="G572" s="1035" t="s">
        <v>4333</v>
      </c>
      <c r="H572" s="831">
        <v>10</v>
      </c>
      <c r="I572" s="828" t="s">
        <v>626</v>
      </c>
      <c r="J572" s="832"/>
      <c r="K572" s="832"/>
      <c r="L572" s="832"/>
      <c r="M572" s="847"/>
      <c r="N572" s="848"/>
      <c r="P572" s="993"/>
    </row>
    <row r="573" spans="1:16" s="842" customFormat="1" ht="11.25" customHeight="1" outlineLevel="1">
      <c r="A573" s="826"/>
      <c r="B573" s="826"/>
      <c r="C573" s="828"/>
      <c r="D573" s="828" t="s">
        <v>4334</v>
      </c>
      <c r="E573" s="828"/>
      <c r="F573" s="829"/>
      <c r="G573" s="1035"/>
      <c r="H573" s="831">
        <f>SUBTOTAL(9,H572:H572)</f>
        <v>10</v>
      </c>
      <c r="I573" s="828"/>
      <c r="J573" s="832"/>
      <c r="K573" s="832"/>
      <c r="L573" s="832"/>
      <c r="M573" s="847"/>
      <c r="N573" s="848"/>
      <c r="P573" s="993"/>
    </row>
    <row r="574" spans="1:16" s="857" customFormat="1" ht="11.25" customHeight="1" outlineLevel="2">
      <c r="A574" s="849">
        <v>10</v>
      </c>
      <c r="B574" s="908">
        <v>2016</v>
      </c>
      <c r="C574" s="860" t="s">
        <v>164</v>
      </c>
      <c r="D574" s="860" t="s">
        <v>2693</v>
      </c>
      <c r="E574" s="859" t="s">
        <v>3362</v>
      </c>
      <c r="F574" s="861">
        <v>42652</v>
      </c>
      <c r="G574" s="920" t="s">
        <v>3533</v>
      </c>
      <c r="H574" s="849">
        <v>3</v>
      </c>
      <c r="I574" s="848" t="s">
        <v>1899</v>
      </c>
      <c r="J574" s="848"/>
      <c r="K574" s="848"/>
      <c r="L574" s="848"/>
      <c r="M574" s="862"/>
      <c r="P574" s="850"/>
    </row>
    <row r="575" spans="1:16" s="857" customFormat="1" ht="11.25" customHeight="1" outlineLevel="1">
      <c r="A575" s="849"/>
      <c r="B575" s="908"/>
      <c r="C575" s="860"/>
      <c r="D575" s="860" t="s">
        <v>3534</v>
      </c>
      <c r="E575" s="859"/>
      <c r="F575" s="861"/>
      <c r="G575" s="920"/>
      <c r="H575" s="849">
        <f>SUBTOTAL(9,H574:H574)</f>
        <v>3</v>
      </c>
      <c r="I575" s="848"/>
      <c r="J575" s="848"/>
      <c r="K575" s="848"/>
      <c r="L575" s="848"/>
      <c r="M575" s="862"/>
      <c r="P575" s="850"/>
    </row>
    <row r="576" spans="1:16" s="857" customFormat="1" ht="11.25" customHeight="1" outlineLevel="2">
      <c r="A576" s="826">
        <v>10</v>
      </c>
      <c r="B576" s="826">
        <v>2014</v>
      </c>
      <c r="C576" s="832" t="s">
        <v>164</v>
      </c>
      <c r="D576" s="830" t="s">
        <v>167</v>
      </c>
      <c r="E576" s="828" t="s">
        <v>3362</v>
      </c>
      <c r="F576" s="919">
        <v>41924</v>
      </c>
      <c r="G576" s="828" t="s">
        <v>4335</v>
      </c>
      <c r="H576" s="831">
        <v>7</v>
      </c>
      <c r="I576" s="828" t="s">
        <v>2135</v>
      </c>
      <c r="J576" s="832"/>
      <c r="K576" s="832"/>
      <c r="L576" s="832"/>
      <c r="M576" s="847"/>
      <c r="N576" s="842"/>
      <c r="P576" s="850"/>
    </row>
    <row r="577" spans="1:16" s="857" customFormat="1" ht="11.25" customHeight="1" outlineLevel="2">
      <c r="A577" s="850">
        <v>10</v>
      </c>
      <c r="B577" s="855">
        <v>2015</v>
      </c>
      <c r="C577" s="851" t="s">
        <v>164</v>
      </c>
      <c r="D577" s="851" t="s">
        <v>167</v>
      </c>
      <c r="E577" s="856" t="s">
        <v>3362</v>
      </c>
      <c r="F577" s="852">
        <v>42288</v>
      </c>
      <c r="G577" s="851" t="s">
        <v>3535</v>
      </c>
      <c r="H577" s="853">
        <v>7</v>
      </c>
      <c r="I577" s="857" t="s">
        <v>2135</v>
      </c>
      <c r="J577" s="832"/>
      <c r="K577" s="832"/>
      <c r="L577" s="832"/>
      <c r="M577" s="847"/>
      <c r="P577" s="850"/>
    </row>
    <row r="578" spans="1:16" s="857" customFormat="1" ht="11.25" customHeight="1" outlineLevel="1">
      <c r="A578" s="850"/>
      <c r="B578" s="855"/>
      <c r="C578" s="851"/>
      <c r="D578" s="851" t="s">
        <v>847</v>
      </c>
      <c r="E578" s="856"/>
      <c r="F578" s="852"/>
      <c r="G578" s="851"/>
      <c r="H578" s="853">
        <f>SUBTOTAL(9,H576:H577)</f>
        <v>14</v>
      </c>
      <c r="J578" s="832"/>
      <c r="K578" s="832"/>
      <c r="L578" s="832"/>
      <c r="M578" s="847"/>
      <c r="P578" s="850"/>
    </row>
    <row r="579" spans="1:16" s="857" customFormat="1" ht="11.25" customHeight="1" outlineLevel="2">
      <c r="A579" s="826">
        <v>3</v>
      </c>
      <c r="B579" s="827">
        <v>2014</v>
      </c>
      <c r="C579" s="828" t="s">
        <v>91</v>
      </c>
      <c r="D579" s="828" t="s">
        <v>188</v>
      </c>
      <c r="E579" s="830" t="s">
        <v>3323</v>
      </c>
      <c r="F579" s="829">
        <v>41700</v>
      </c>
      <c r="G579" s="828" t="s">
        <v>2987</v>
      </c>
      <c r="H579" s="831">
        <v>3</v>
      </c>
      <c r="I579" s="828" t="s">
        <v>1378</v>
      </c>
      <c r="J579" s="832"/>
      <c r="K579" s="832"/>
      <c r="L579" s="832"/>
      <c r="M579" s="847"/>
      <c r="P579" s="850"/>
    </row>
    <row r="580" spans="1:16" s="848" customFormat="1" ht="11.25" customHeight="1" outlineLevel="2">
      <c r="A580" s="826">
        <v>3</v>
      </c>
      <c r="B580" s="827">
        <v>2014</v>
      </c>
      <c r="C580" s="828" t="s">
        <v>91</v>
      </c>
      <c r="D580" s="828" t="s">
        <v>188</v>
      </c>
      <c r="E580" s="830" t="s">
        <v>3323</v>
      </c>
      <c r="F580" s="829">
        <v>41700</v>
      </c>
      <c r="G580" s="828" t="s">
        <v>4336</v>
      </c>
      <c r="H580" s="831">
        <v>3</v>
      </c>
      <c r="I580" s="828" t="s">
        <v>344</v>
      </c>
      <c r="J580" s="832"/>
      <c r="K580" s="832"/>
      <c r="L580" s="832"/>
      <c r="M580" s="847"/>
      <c r="P580" s="849"/>
    </row>
    <row r="581" spans="1:16" s="848" customFormat="1" ht="11.25" customHeight="1" outlineLevel="2">
      <c r="A581" s="855">
        <v>3</v>
      </c>
      <c r="B581" s="850">
        <v>2015</v>
      </c>
      <c r="C581" s="851" t="s">
        <v>91</v>
      </c>
      <c r="D581" s="856" t="s">
        <v>188</v>
      </c>
      <c r="E581" s="851" t="s">
        <v>3323</v>
      </c>
      <c r="F581" s="852">
        <v>42064</v>
      </c>
      <c r="G581" s="851" t="s">
        <v>3536</v>
      </c>
      <c r="H581" s="853">
        <v>10</v>
      </c>
      <c r="I581" s="851" t="s">
        <v>363</v>
      </c>
      <c r="J581" s="832"/>
      <c r="K581" s="832"/>
      <c r="L581" s="832"/>
      <c r="M581" s="847"/>
      <c r="N581" s="842"/>
      <c r="P581" s="849"/>
    </row>
    <row r="582" spans="1:16" s="841" customFormat="1" ht="11.25" customHeight="1" outlineLevel="2">
      <c r="A582" s="855">
        <v>3</v>
      </c>
      <c r="B582" s="850">
        <v>2015</v>
      </c>
      <c r="C582" s="851" t="s">
        <v>91</v>
      </c>
      <c r="D582" s="856" t="s">
        <v>188</v>
      </c>
      <c r="E582" s="851" t="s">
        <v>3323</v>
      </c>
      <c r="F582" s="852">
        <v>42064</v>
      </c>
      <c r="G582" s="851" t="s">
        <v>3537</v>
      </c>
      <c r="H582" s="853">
        <v>10</v>
      </c>
      <c r="I582" s="851" t="s">
        <v>2826</v>
      </c>
      <c r="J582" s="832"/>
      <c r="K582" s="832"/>
      <c r="L582" s="832"/>
      <c r="M582" s="847"/>
      <c r="N582" s="842"/>
      <c r="P582" s="938"/>
    </row>
    <row r="583" spans="1:16" s="841" customFormat="1" ht="11.25" customHeight="1" outlineLevel="2">
      <c r="A583" s="855">
        <v>3</v>
      </c>
      <c r="B583" s="850">
        <v>2015</v>
      </c>
      <c r="C583" s="851" t="s">
        <v>91</v>
      </c>
      <c r="D583" s="856" t="s">
        <v>188</v>
      </c>
      <c r="E583" s="851" t="s">
        <v>3323</v>
      </c>
      <c r="F583" s="852">
        <v>42064</v>
      </c>
      <c r="G583" s="851" t="s">
        <v>3538</v>
      </c>
      <c r="H583" s="853">
        <v>10</v>
      </c>
      <c r="I583" s="851" t="s">
        <v>1426</v>
      </c>
      <c r="J583" s="832"/>
      <c r="K583" s="832"/>
      <c r="L583" s="832"/>
      <c r="M583" s="847"/>
      <c r="N583" s="857"/>
      <c r="P583" s="938"/>
    </row>
    <row r="584" spans="1:16" s="857" customFormat="1" ht="11.25" customHeight="1" outlineLevel="2">
      <c r="A584" s="855">
        <v>3</v>
      </c>
      <c r="B584" s="850">
        <v>2015</v>
      </c>
      <c r="C584" s="851" t="s">
        <v>91</v>
      </c>
      <c r="D584" s="856" t="s">
        <v>188</v>
      </c>
      <c r="E584" s="851" t="s">
        <v>3323</v>
      </c>
      <c r="F584" s="852">
        <v>42064</v>
      </c>
      <c r="G584" s="851" t="s">
        <v>3539</v>
      </c>
      <c r="H584" s="853">
        <v>7</v>
      </c>
      <c r="I584" s="851" t="s">
        <v>1961</v>
      </c>
      <c r="J584" s="832"/>
      <c r="K584" s="832"/>
      <c r="L584" s="832"/>
      <c r="M584" s="847"/>
      <c r="N584" s="841"/>
      <c r="P584" s="850"/>
    </row>
    <row r="585" spans="1:16" s="983" customFormat="1" ht="11.25" customHeight="1" outlineLevel="2">
      <c r="A585" s="855">
        <v>3</v>
      </c>
      <c r="B585" s="850">
        <v>2015</v>
      </c>
      <c r="C585" s="851" t="s">
        <v>91</v>
      </c>
      <c r="D585" s="856" t="s">
        <v>188</v>
      </c>
      <c r="E585" s="851" t="s">
        <v>3323</v>
      </c>
      <c r="F585" s="852">
        <v>42064</v>
      </c>
      <c r="G585" s="851" t="s">
        <v>3540</v>
      </c>
      <c r="H585" s="853">
        <v>3</v>
      </c>
      <c r="I585" s="851" t="s">
        <v>1767</v>
      </c>
      <c r="J585" s="832"/>
      <c r="K585" s="832"/>
      <c r="L585" s="832"/>
      <c r="M585" s="847"/>
      <c r="N585" s="841"/>
      <c r="P585" s="990"/>
    </row>
    <row r="586" spans="1:16" ht="11.25" customHeight="1" outlineLevel="2">
      <c r="A586" s="850">
        <v>6</v>
      </c>
      <c r="B586" s="850">
        <v>2015</v>
      </c>
      <c r="C586" s="851" t="s">
        <v>91</v>
      </c>
      <c r="D586" s="851" t="s">
        <v>188</v>
      </c>
      <c r="E586" s="851" t="s">
        <v>3357</v>
      </c>
      <c r="F586" s="852">
        <v>42169</v>
      </c>
      <c r="G586" s="851" t="s">
        <v>3541</v>
      </c>
      <c r="H586" s="853">
        <v>7</v>
      </c>
      <c r="I586" s="851" t="s">
        <v>3286</v>
      </c>
      <c r="M586" s="847"/>
      <c r="N586" s="841"/>
    </row>
    <row r="587" spans="1:16" s="857" customFormat="1" ht="11.25" customHeight="1" outlineLevel="2">
      <c r="A587" s="850">
        <v>6</v>
      </c>
      <c r="B587" s="850">
        <v>2015</v>
      </c>
      <c r="C587" s="851" t="s">
        <v>91</v>
      </c>
      <c r="D587" s="851" t="s">
        <v>188</v>
      </c>
      <c r="E587" s="851" t="s">
        <v>3357</v>
      </c>
      <c r="F587" s="852">
        <v>42169</v>
      </c>
      <c r="G587" s="851" t="s">
        <v>3542</v>
      </c>
      <c r="H587" s="853">
        <v>7</v>
      </c>
      <c r="I587" s="851" t="s">
        <v>1679</v>
      </c>
      <c r="J587" s="832"/>
      <c r="K587" s="832"/>
      <c r="L587" s="832"/>
      <c r="M587" s="847"/>
      <c r="N587" s="841"/>
      <c r="P587" s="850"/>
    </row>
    <row r="588" spans="1:16" ht="11.25" customHeight="1" outlineLevel="2">
      <c r="A588" s="850">
        <v>10</v>
      </c>
      <c r="B588" s="855">
        <v>2015</v>
      </c>
      <c r="C588" s="851" t="s">
        <v>91</v>
      </c>
      <c r="D588" s="851" t="s">
        <v>188</v>
      </c>
      <c r="E588" s="856" t="s">
        <v>3362</v>
      </c>
      <c r="F588" s="852">
        <v>42288</v>
      </c>
      <c r="G588" s="851" t="s">
        <v>3543</v>
      </c>
      <c r="H588" s="853">
        <v>7</v>
      </c>
      <c r="I588" s="857" t="s">
        <v>3387</v>
      </c>
      <c r="M588" s="847"/>
      <c r="N588" s="842"/>
    </row>
    <row r="589" spans="1:16" s="848" customFormat="1" ht="11.25" customHeight="1" outlineLevel="2">
      <c r="A589" s="849">
        <v>3</v>
      </c>
      <c r="B589" s="908">
        <v>2016</v>
      </c>
      <c r="C589" s="860" t="s">
        <v>91</v>
      </c>
      <c r="D589" s="860" t="s">
        <v>188</v>
      </c>
      <c r="E589" s="859" t="s">
        <v>3323</v>
      </c>
      <c r="F589" s="861">
        <v>42435</v>
      </c>
      <c r="G589" s="860" t="s">
        <v>2987</v>
      </c>
      <c r="H589" s="909">
        <v>3</v>
      </c>
      <c r="I589" s="848" t="s">
        <v>1378</v>
      </c>
      <c r="M589" s="862"/>
      <c r="P589" s="849"/>
    </row>
    <row r="590" spans="1:16" s="848" customFormat="1" ht="11.25" customHeight="1" outlineLevel="2">
      <c r="A590" s="849">
        <v>3</v>
      </c>
      <c r="B590" s="849">
        <v>2016</v>
      </c>
      <c r="C590" s="848" t="s">
        <v>91</v>
      </c>
      <c r="D590" s="860" t="s">
        <v>188</v>
      </c>
      <c r="E590" s="860" t="s">
        <v>3323</v>
      </c>
      <c r="F590" s="861">
        <v>42435</v>
      </c>
      <c r="G590" s="860" t="s">
        <v>2988</v>
      </c>
      <c r="H590" s="909">
        <v>7</v>
      </c>
      <c r="I590" s="848" t="s">
        <v>1961</v>
      </c>
      <c r="M590" s="862"/>
      <c r="P590" s="849"/>
    </row>
    <row r="591" spans="1:16" s="848" customFormat="1" ht="11.25" customHeight="1" outlineLevel="1">
      <c r="A591" s="849"/>
      <c r="B591" s="849"/>
      <c r="D591" s="860" t="s">
        <v>856</v>
      </c>
      <c r="E591" s="860"/>
      <c r="F591" s="861"/>
      <c r="G591" s="860"/>
      <c r="H591" s="909">
        <f>SUBTOTAL(9,H579:H590)</f>
        <v>77</v>
      </c>
      <c r="M591" s="862"/>
      <c r="P591" s="849"/>
    </row>
    <row r="592" spans="1:16" s="842" customFormat="1" ht="11.25" customHeight="1" outlineLevel="2">
      <c r="A592" s="934">
        <v>11</v>
      </c>
      <c r="B592" s="827">
        <v>2014</v>
      </c>
      <c r="C592" s="828" t="s">
        <v>164</v>
      </c>
      <c r="D592" s="828" t="s">
        <v>205</v>
      </c>
      <c r="E592" s="830" t="s">
        <v>500</v>
      </c>
      <c r="F592" s="829">
        <v>41958</v>
      </c>
      <c r="G592" s="828" t="s">
        <v>4337</v>
      </c>
      <c r="H592" s="831">
        <v>5</v>
      </c>
      <c r="I592" s="828" t="s">
        <v>352</v>
      </c>
      <c r="J592" s="832"/>
      <c r="K592" s="832"/>
      <c r="L592" s="832"/>
      <c r="M592" s="847"/>
      <c r="P592" s="993"/>
    </row>
    <row r="593" spans="1:16" s="842" customFormat="1" ht="11.25" customHeight="1" outlineLevel="2">
      <c r="A593" s="850">
        <v>2</v>
      </c>
      <c r="B593" s="855">
        <v>2015</v>
      </c>
      <c r="C593" s="851" t="s">
        <v>164</v>
      </c>
      <c r="D593" s="851" t="s">
        <v>205</v>
      </c>
      <c r="E593" s="856" t="s">
        <v>657</v>
      </c>
      <c r="F593" s="852">
        <v>42050</v>
      </c>
      <c r="G593" s="851" t="s">
        <v>3544</v>
      </c>
      <c r="H593" s="853">
        <v>5</v>
      </c>
      <c r="I593" s="851" t="s">
        <v>352</v>
      </c>
      <c r="J593" s="832"/>
      <c r="K593" s="832"/>
      <c r="L593" s="832"/>
      <c r="M593" s="847"/>
      <c r="P593" s="993"/>
    </row>
    <row r="594" spans="1:16" s="857" customFormat="1" ht="11.25" customHeight="1" outlineLevel="2">
      <c r="A594" s="849">
        <v>3</v>
      </c>
      <c r="B594" s="849">
        <v>2016</v>
      </c>
      <c r="C594" s="848" t="s">
        <v>164</v>
      </c>
      <c r="D594" s="860" t="s">
        <v>205</v>
      </c>
      <c r="E594" s="860" t="s">
        <v>3323</v>
      </c>
      <c r="F594" s="861">
        <v>42435</v>
      </c>
      <c r="G594" s="860" t="s">
        <v>2991</v>
      </c>
      <c r="H594" s="909">
        <v>7</v>
      </c>
      <c r="I594" s="848" t="s">
        <v>1801</v>
      </c>
      <c r="J594" s="832"/>
      <c r="K594" s="832"/>
      <c r="L594" s="832"/>
      <c r="M594" s="847"/>
      <c r="N594" s="842"/>
      <c r="P594" s="850"/>
    </row>
    <row r="595" spans="1:16" s="857" customFormat="1" ht="11.25" customHeight="1" outlineLevel="1">
      <c r="A595" s="849"/>
      <c r="B595" s="849"/>
      <c r="C595" s="848"/>
      <c r="D595" s="860" t="s">
        <v>859</v>
      </c>
      <c r="E595" s="860"/>
      <c r="F595" s="861"/>
      <c r="G595" s="860"/>
      <c r="H595" s="909">
        <f>SUBTOTAL(9,H592:H594)</f>
        <v>17</v>
      </c>
      <c r="I595" s="848"/>
      <c r="J595" s="832"/>
      <c r="K595" s="832"/>
      <c r="L595" s="832"/>
      <c r="M595" s="847"/>
      <c r="N595" s="842"/>
      <c r="P595" s="850"/>
    </row>
    <row r="596" spans="1:16" s="857" customFormat="1" ht="11.25" customHeight="1" outlineLevel="2">
      <c r="A596" s="826">
        <v>6</v>
      </c>
      <c r="B596" s="827">
        <v>2014</v>
      </c>
      <c r="C596" s="828" t="s">
        <v>164</v>
      </c>
      <c r="D596" s="828" t="s">
        <v>4338</v>
      </c>
      <c r="E596" s="830" t="s">
        <v>3357</v>
      </c>
      <c r="F596" s="829">
        <v>41797</v>
      </c>
      <c r="G596" s="828" t="s">
        <v>4339</v>
      </c>
      <c r="H596" s="917">
        <v>3</v>
      </c>
      <c r="I596" s="918" t="s">
        <v>2390</v>
      </c>
      <c r="J596" s="832"/>
      <c r="K596" s="832"/>
      <c r="L596" s="832"/>
      <c r="M596" s="847"/>
      <c r="N596" s="842"/>
      <c r="P596" s="850"/>
    </row>
    <row r="597" spans="1:16" s="857" customFormat="1" ht="11.25" customHeight="1" outlineLevel="1">
      <c r="A597" s="826"/>
      <c r="B597" s="827"/>
      <c r="C597" s="828"/>
      <c r="D597" s="828" t="s">
        <v>4340</v>
      </c>
      <c r="E597" s="830"/>
      <c r="F597" s="829"/>
      <c r="G597" s="828"/>
      <c r="H597" s="917">
        <f>SUBTOTAL(9,H596:H596)</f>
        <v>3</v>
      </c>
      <c r="I597" s="918"/>
      <c r="J597" s="832"/>
      <c r="K597" s="832"/>
      <c r="L597" s="832"/>
      <c r="M597" s="847"/>
      <c r="N597" s="842"/>
      <c r="P597" s="850"/>
    </row>
    <row r="598" spans="1:16" s="842" customFormat="1" ht="11.25" customHeight="1" outlineLevel="2">
      <c r="A598" s="855">
        <v>3</v>
      </c>
      <c r="B598" s="850">
        <v>2015</v>
      </c>
      <c r="C598" s="851" t="s">
        <v>164</v>
      </c>
      <c r="D598" s="856" t="s">
        <v>198</v>
      </c>
      <c r="E598" s="851" t="s">
        <v>3323</v>
      </c>
      <c r="F598" s="852">
        <v>42064</v>
      </c>
      <c r="G598" s="851" t="s">
        <v>3545</v>
      </c>
      <c r="H598" s="853">
        <v>10</v>
      </c>
      <c r="I598" s="851" t="s">
        <v>3271</v>
      </c>
      <c r="J598" s="832"/>
      <c r="K598" s="832"/>
      <c r="L598" s="832"/>
      <c r="M598" s="847"/>
      <c r="P598" s="993"/>
    </row>
    <row r="599" spans="1:16" s="848" customFormat="1" ht="11.25" customHeight="1" outlineLevel="2">
      <c r="A599" s="850">
        <v>6</v>
      </c>
      <c r="B599" s="850">
        <v>2015</v>
      </c>
      <c r="C599" s="851" t="s">
        <v>164</v>
      </c>
      <c r="D599" s="851" t="s">
        <v>198</v>
      </c>
      <c r="E599" s="851" t="s">
        <v>3357</v>
      </c>
      <c r="F599" s="852">
        <v>42169</v>
      </c>
      <c r="G599" s="851" t="s">
        <v>3546</v>
      </c>
      <c r="H599" s="853">
        <v>3</v>
      </c>
      <c r="I599" s="851" t="s">
        <v>2538</v>
      </c>
      <c r="J599" s="832"/>
      <c r="K599" s="832"/>
      <c r="L599" s="832"/>
      <c r="M599" s="847"/>
      <c r="N599" s="842"/>
      <c r="P599" s="849"/>
    </row>
    <row r="600" spans="1:16" s="848" customFormat="1" ht="11.25" customHeight="1" outlineLevel="2">
      <c r="A600" s="849">
        <v>3</v>
      </c>
      <c r="B600" s="849">
        <v>2016</v>
      </c>
      <c r="C600" s="860" t="s">
        <v>164</v>
      </c>
      <c r="D600" s="860" t="s">
        <v>198</v>
      </c>
      <c r="E600" s="859" t="s">
        <v>3323</v>
      </c>
      <c r="F600" s="861">
        <v>42435</v>
      </c>
      <c r="G600" s="860" t="s">
        <v>2992</v>
      </c>
      <c r="H600" s="909">
        <v>7</v>
      </c>
      <c r="I600" s="848" t="s">
        <v>1442</v>
      </c>
      <c r="M600" s="862"/>
      <c r="P600" s="849"/>
    </row>
    <row r="601" spans="1:16" s="848" customFormat="1" ht="11.25" customHeight="1" outlineLevel="2">
      <c r="A601" s="849">
        <v>6</v>
      </c>
      <c r="B601" s="849">
        <v>2016</v>
      </c>
      <c r="C601" s="860" t="s">
        <v>164</v>
      </c>
      <c r="D601" s="860" t="s">
        <v>198</v>
      </c>
      <c r="E601" s="859" t="s">
        <v>2702</v>
      </c>
      <c r="F601" s="861">
        <v>42540</v>
      </c>
      <c r="G601" s="860" t="s">
        <v>2993</v>
      </c>
      <c r="H601" s="909">
        <v>10</v>
      </c>
      <c r="I601" s="848" t="s">
        <v>2994</v>
      </c>
      <c r="M601" s="862"/>
      <c r="P601" s="849"/>
    </row>
    <row r="602" spans="1:16" s="848" customFormat="1" ht="11.25" customHeight="1" outlineLevel="1">
      <c r="A602" s="849"/>
      <c r="B602" s="849"/>
      <c r="C602" s="860"/>
      <c r="D602" s="860" t="s">
        <v>866</v>
      </c>
      <c r="E602" s="859"/>
      <c r="F602" s="861"/>
      <c r="G602" s="860"/>
      <c r="H602" s="909">
        <f>SUBTOTAL(9,H598:H601)</f>
        <v>30</v>
      </c>
      <c r="M602" s="862"/>
      <c r="P602" s="849"/>
    </row>
    <row r="603" spans="1:16" s="842" customFormat="1" ht="11.25" customHeight="1" outlineLevel="2">
      <c r="A603" s="826">
        <v>2</v>
      </c>
      <c r="B603" s="827">
        <v>2014</v>
      </c>
      <c r="C603" s="828" t="s">
        <v>91</v>
      </c>
      <c r="D603" s="828" t="s">
        <v>3905</v>
      </c>
      <c r="E603" s="830" t="s">
        <v>81</v>
      </c>
      <c r="F603" s="829">
        <v>41685</v>
      </c>
      <c r="G603" s="828" t="s">
        <v>4341</v>
      </c>
      <c r="H603" s="831">
        <v>5</v>
      </c>
      <c r="I603" s="828" t="s">
        <v>244</v>
      </c>
      <c r="J603" s="832"/>
      <c r="K603" s="832"/>
      <c r="L603" s="832"/>
      <c r="M603" s="847"/>
      <c r="P603" s="993"/>
    </row>
    <row r="604" spans="1:16" s="857" customFormat="1" ht="11.25" customHeight="1" outlineLevel="2">
      <c r="A604" s="826">
        <v>3</v>
      </c>
      <c r="B604" s="827">
        <v>2014</v>
      </c>
      <c r="C604" s="828" t="s">
        <v>91</v>
      </c>
      <c r="D604" s="828" t="s">
        <v>3905</v>
      </c>
      <c r="E604" s="830" t="s">
        <v>3323</v>
      </c>
      <c r="F604" s="829">
        <v>41700</v>
      </c>
      <c r="G604" s="828" t="s">
        <v>4342</v>
      </c>
      <c r="H604" s="831">
        <v>7</v>
      </c>
      <c r="I604" s="828" t="s">
        <v>299</v>
      </c>
      <c r="J604" s="832"/>
      <c r="K604" s="832"/>
      <c r="L604" s="832"/>
      <c r="M604" s="847"/>
      <c r="N604" s="848"/>
      <c r="P604" s="850"/>
    </row>
    <row r="605" spans="1:16" s="857" customFormat="1" ht="11.25" customHeight="1" outlineLevel="2">
      <c r="A605" s="826">
        <v>3</v>
      </c>
      <c r="B605" s="827">
        <v>2014</v>
      </c>
      <c r="C605" s="828" t="s">
        <v>91</v>
      </c>
      <c r="D605" s="828" t="s">
        <v>3905</v>
      </c>
      <c r="E605" s="830" t="s">
        <v>3323</v>
      </c>
      <c r="F605" s="829">
        <v>41700</v>
      </c>
      <c r="G605" s="828" t="s">
        <v>4343</v>
      </c>
      <c r="H605" s="831">
        <v>7</v>
      </c>
      <c r="I605" s="828" t="s">
        <v>2625</v>
      </c>
      <c r="J605" s="832"/>
      <c r="K605" s="832"/>
      <c r="L605" s="832"/>
      <c r="M605" s="847"/>
      <c r="N605" s="848"/>
      <c r="P605" s="850"/>
    </row>
    <row r="606" spans="1:16" s="857" customFormat="1" ht="11.25" customHeight="1" outlineLevel="2">
      <c r="A606" s="826">
        <v>6</v>
      </c>
      <c r="B606" s="827">
        <v>2014</v>
      </c>
      <c r="C606" s="828" t="s">
        <v>91</v>
      </c>
      <c r="D606" s="828" t="s">
        <v>3905</v>
      </c>
      <c r="E606" s="830" t="s">
        <v>3357</v>
      </c>
      <c r="F606" s="829">
        <v>41797</v>
      </c>
      <c r="G606" s="828" t="s">
        <v>4344</v>
      </c>
      <c r="H606" s="917">
        <v>3</v>
      </c>
      <c r="I606" s="918" t="s">
        <v>3675</v>
      </c>
      <c r="J606" s="832"/>
      <c r="K606" s="832"/>
      <c r="L606" s="832"/>
      <c r="M606" s="847"/>
      <c r="N606" s="848"/>
      <c r="P606" s="850"/>
    </row>
    <row r="607" spans="1:16" s="842" customFormat="1" ht="11.25" customHeight="1" outlineLevel="2">
      <c r="A607" s="826">
        <v>6</v>
      </c>
      <c r="B607" s="827">
        <v>2014</v>
      </c>
      <c r="C607" s="828" t="s">
        <v>91</v>
      </c>
      <c r="D607" s="828" t="s">
        <v>3905</v>
      </c>
      <c r="E607" s="830" t="s">
        <v>3357</v>
      </c>
      <c r="F607" s="829">
        <v>41797</v>
      </c>
      <c r="G607" s="828" t="s">
        <v>4345</v>
      </c>
      <c r="H607" s="917">
        <v>3</v>
      </c>
      <c r="I607" s="918" t="s">
        <v>2043</v>
      </c>
      <c r="J607" s="832"/>
      <c r="K607" s="832"/>
      <c r="L607" s="832"/>
      <c r="M607" s="847"/>
      <c r="P607" s="993"/>
    </row>
    <row r="608" spans="1:16" s="842" customFormat="1" ht="11.25" customHeight="1" outlineLevel="2">
      <c r="A608" s="826">
        <v>9</v>
      </c>
      <c r="B608" s="827">
        <v>2014</v>
      </c>
      <c r="C608" s="828" t="s">
        <v>91</v>
      </c>
      <c r="D608" s="828" t="s">
        <v>3905</v>
      </c>
      <c r="E608" s="830" t="s">
        <v>72</v>
      </c>
      <c r="F608" s="829">
        <v>41896</v>
      </c>
      <c r="G608" s="828" t="s">
        <v>4346</v>
      </c>
      <c r="H608" s="917">
        <v>5</v>
      </c>
      <c r="I608" s="918" t="s">
        <v>244</v>
      </c>
      <c r="J608" s="832"/>
      <c r="K608" s="832"/>
      <c r="L608" s="832"/>
      <c r="M608" s="847"/>
      <c r="P608" s="993"/>
    </row>
    <row r="609" spans="1:16" s="841" customFormat="1" ht="11.25" customHeight="1" outlineLevel="2">
      <c r="A609" s="826">
        <v>9</v>
      </c>
      <c r="B609" s="827">
        <v>2014</v>
      </c>
      <c r="C609" s="828" t="s">
        <v>91</v>
      </c>
      <c r="D609" s="828" t="s">
        <v>3905</v>
      </c>
      <c r="E609" s="830" t="s">
        <v>4154</v>
      </c>
      <c r="F609" s="829">
        <v>41910</v>
      </c>
      <c r="G609" s="828" t="s">
        <v>4347</v>
      </c>
      <c r="H609" s="917">
        <v>10</v>
      </c>
      <c r="I609" s="918" t="s">
        <v>236</v>
      </c>
      <c r="J609" s="832"/>
      <c r="K609" s="832"/>
      <c r="L609" s="832"/>
      <c r="M609" s="847"/>
      <c r="N609" s="842"/>
      <c r="P609" s="938"/>
    </row>
    <row r="610" spans="1:16" s="841" customFormat="1" ht="11.25" customHeight="1" outlineLevel="2">
      <c r="A610" s="826">
        <v>10</v>
      </c>
      <c r="B610" s="826">
        <v>2014</v>
      </c>
      <c r="C610" s="832" t="s">
        <v>91</v>
      </c>
      <c r="D610" s="830" t="s">
        <v>3905</v>
      </c>
      <c r="E610" s="828" t="s">
        <v>3362</v>
      </c>
      <c r="F610" s="919">
        <v>41924</v>
      </c>
      <c r="G610" s="828" t="s">
        <v>4348</v>
      </c>
      <c r="H610" s="831">
        <v>10</v>
      </c>
      <c r="I610" s="828" t="s">
        <v>2996</v>
      </c>
      <c r="J610" s="832"/>
      <c r="K610" s="832"/>
      <c r="L610" s="832"/>
      <c r="M610" s="847"/>
      <c r="N610" s="842"/>
      <c r="P610" s="938"/>
    </row>
    <row r="611" spans="1:16" s="848" customFormat="1" ht="11.25" customHeight="1" outlineLevel="2">
      <c r="A611" s="826">
        <v>10</v>
      </c>
      <c r="B611" s="826">
        <v>2014</v>
      </c>
      <c r="C611" s="832" t="s">
        <v>91</v>
      </c>
      <c r="D611" s="830" t="s">
        <v>3905</v>
      </c>
      <c r="E611" s="828" t="s">
        <v>3362</v>
      </c>
      <c r="F611" s="919">
        <v>41924</v>
      </c>
      <c r="G611" s="828" t="s">
        <v>4349</v>
      </c>
      <c r="H611" s="831">
        <v>3</v>
      </c>
      <c r="I611" s="828" t="s">
        <v>2965</v>
      </c>
      <c r="J611" s="832"/>
      <c r="K611" s="832"/>
      <c r="L611" s="832"/>
      <c r="M611" s="847"/>
      <c r="N611" s="842"/>
      <c r="P611" s="849"/>
    </row>
    <row r="612" spans="1:16" s="857" customFormat="1" ht="11.25" customHeight="1" outlineLevel="2">
      <c r="A612" s="855">
        <v>3</v>
      </c>
      <c r="B612" s="850">
        <v>2015</v>
      </c>
      <c r="C612" s="851" t="s">
        <v>91</v>
      </c>
      <c r="D612" s="856" t="s">
        <v>3905</v>
      </c>
      <c r="E612" s="851" t="s">
        <v>3323</v>
      </c>
      <c r="F612" s="852">
        <v>42064</v>
      </c>
      <c r="G612" s="851" t="s">
        <v>4344</v>
      </c>
      <c r="H612" s="853">
        <v>3</v>
      </c>
      <c r="I612" s="851" t="s">
        <v>1037</v>
      </c>
      <c r="J612" s="832"/>
      <c r="K612" s="832"/>
      <c r="L612" s="832"/>
      <c r="M612" s="847"/>
      <c r="N612" s="842"/>
      <c r="P612" s="850"/>
    </row>
    <row r="613" spans="1:16" s="842" customFormat="1" ht="11.25" customHeight="1" outlineLevel="2">
      <c r="A613" s="855">
        <v>3</v>
      </c>
      <c r="B613" s="850">
        <v>2015</v>
      </c>
      <c r="C613" s="851" t="s">
        <v>91</v>
      </c>
      <c r="D613" s="856" t="s">
        <v>3905</v>
      </c>
      <c r="E613" s="851" t="s">
        <v>3323</v>
      </c>
      <c r="F613" s="852">
        <v>42064</v>
      </c>
      <c r="G613" s="851" t="s">
        <v>4350</v>
      </c>
      <c r="H613" s="853">
        <v>7</v>
      </c>
      <c r="I613" s="851" t="s">
        <v>2625</v>
      </c>
      <c r="J613" s="832"/>
      <c r="K613" s="832"/>
      <c r="L613" s="832"/>
      <c r="M613" s="847"/>
      <c r="P613" s="993"/>
    </row>
    <row r="614" spans="1:16" s="857" customFormat="1" ht="11.25" customHeight="1" outlineLevel="2">
      <c r="A614" s="855">
        <v>3</v>
      </c>
      <c r="B614" s="850">
        <v>2015</v>
      </c>
      <c r="C614" s="851" t="s">
        <v>91</v>
      </c>
      <c r="D614" s="856" t="s">
        <v>3905</v>
      </c>
      <c r="E614" s="851" t="s">
        <v>3323</v>
      </c>
      <c r="F614" s="852">
        <v>42064</v>
      </c>
      <c r="G614" s="851" t="s">
        <v>4346</v>
      </c>
      <c r="H614" s="853">
        <v>3</v>
      </c>
      <c r="I614" s="851" t="s">
        <v>452</v>
      </c>
      <c r="J614" s="832"/>
      <c r="K614" s="832"/>
      <c r="L614" s="832"/>
      <c r="M614" s="847"/>
      <c r="N614" s="848"/>
      <c r="P614" s="850"/>
    </row>
    <row r="615" spans="1:16" s="857" customFormat="1" ht="11.25" customHeight="1" outlineLevel="2">
      <c r="A615" s="855">
        <v>3</v>
      </c>
      <c r="B615" s="850">
        <v>2015</v>
      </c>
      <c r="C615" s="851" t="s">
        <v>91</v>
      </c>
      <c r="D615" s="856" t="s">
        <v>3905</v>
      </c>
      <c r="E615" s="851" t="s">
        <v>3695</v>
      </c>
      <c r="F615" s="852">
        <v>42092</v>
      </c>
      <c r="G615" s="851" t="s">
        <v>4351</v>
      </c>
      <c r="H615" s="853">
        <v>5</v>
      </c>
      <c r="I615" s="851" t="s">
        <v>342</v>
      </c>
      <c r="J615" s="832"/>
      <c r="K615" s="832" t="s">
        <v>2978</v>
      </c>
      <c r="L615" s="832"/>
      <c r="M615" s="847"/>
      <c r="N615" s="842"/>
      <c r="P615" s="850"/>
    </row>
    <row r="616" spans="1:16" s="857" customFormat="1" ht="11.25" customHeight="1" outlineLevel="2">
      <c r="A616" s="850">
        <v>6</v>
      </c>
      <c r="B616" s="850">
        <v>2015</v>
      </c>
      <c r="C616" s="851" t="s">
        <v>91</v>
      </c>
      <c r="D616" s="851" t="s">
        <v>3905</v>
      </c>
      <c r="E616" s="851" t="s">
        <v>3357</v>
      </c>
      <c r="F616" s="852">
        <v>42169</v>
      </c>
      <c r="G616" s="851" t="s">
        <v>4352</v>
      </c>
      <c r="H616" s="853">
        <v>3</v>
      </c>
      <c r="I616" s="851" t="s">
        <v>3675</v>
      </c>
      <c r="J616" s="832"/>
      <c r="K616" s="832"/>
      <c r="L616" s="832"/>
      <c r="M616" s="847"/>
      <c r="N616" s="842"/>
      <c r="P616" s="850"/>
    </row>
    <row r="617" spans="1:16" s="857" customFormat="1" ht="11.25" customHeight="1" outlineLevel="2">
      <c r="A617" s="850">
        <v>6</v>
      </c>
      <c r="B617" s="850">
        <v>2015</v>
      </c>
      <c r="C617" s="851" t="s">
        <v>91</v>
      </c>
      <c r="D617" s="851" t="s">
        <v>3905</v>
      </c>
      <c r="E617" s="851" t="s">
        <v>3357</v>
      </c>
      <c r="F617" s="852">
        <v>42169</v>
      </c>
      <c r="G617" s="851" t="s">
        <v>4353</v>
      </c>
      <c r="H617" s="853">
        <v>10</v>
      </c>
      <c r="I617" s="851" t="s">
        <v>4354</v>
      </c>
      <c r="J617" s="832"/>
      <c r="K617" s="832"/>
      <c r="L617" s="832"/>
      <c r="M617" s="847"/>
      <c r="N617" s="842"/>
      <c r="P617" s="850"/>
    </row>
    <row r="618" spans="1:16" ht="11.25" customHeight="1" outlineLevel="2">
      <c r="A618" s="850">
        <v>6</v>
      </c>
      <c r="B618" s="850">
        <v>2015</v>
      </c>
      <c r="C618" s="851" t="s">
        <v>91</v>
      </c>
      <c r="D618" s="851" t="s">
        <v>3905</v>
      </c>
      <c r="E618" s="851" t="s">
        <v>3357</v>
      </c>
      <c r="F618" s="852">
        <v>42169</v>
      </c>
      <c r="G618" s="851" t="s">
        <v>4355</v>
      </c>
      <c r="H618" s="853">
        <v>10</v>
      </c>
      <c r="I618" s="851" t="s">
        <v>2394</v>
      </c>
      <c r="M618" s="847"/>
      <c r="N618" s="842"/>
    </row>
    <row r="619" spans="1:16" s="842" customFormat="1" ht="11.25" customHeight="1" outlineLevel="2">
      <c r="A619" s="850">
        <v>10</v>
      </c>
      <c r="B619" s="855">
        <v>2015</v>
      </c>
      <c r="C619" s="851" t="s">
        <v>91</v>
      </c>
      <c r="D619" s="851" t="s">
        <v>3905</v>
      </c>
      <c r="E619" s="856" t="s">
        <v>3362</v>
      </c>
      <c r="F619" s="852">
        <v>42288</v>
      </c>
      <c r="G619" s="851" t="s">
        <v>4356</v>
      </c>
      <c r="H619" s="853">
        <v>7</v>
      </c>
      <c r="I619" s="857" t="s">
        <v>2967</v>
      </c>
      <c r="J619" s="832"/>
      <c r="K619" s="832"/>
      <c r="L619" s="832"/>
      <c r="M619" s="847"/>
      <c r="P619" s="993"/>
    </row>
    <row r="620" spans="1:16" s="848" customFormat="1" ht="11.25" customHeight="1" outlineLevel="2">
      <c r="A620" s="849">
        <v>3</v>
      </c>
      <c r="B620" s="849">
        <v>2016</v>
      </c>
      <c r="C620" s="848" t="s">
        <v>91</v>
      </c>
      <c r="D620" s="860" t="s">
        <v>3905</v>
      </c>
      <c r="E620" s="860" t="s">
        <v>3323</v>
      </c>
      <c r="F620" s="861">
        <v>42435</v>
      </c>
      <c r="G620" s="860" t="s">
        <v>4357</v>
      </c>
      <c r="H620" s="909">
        <v>10</v>
      </c>
      <c r="I620" s="848" t="s">
        <v>3470</v>
      </c>
      <c r="M620" s="862"/>
      <c r="P620" s="849"/>
    </row>
    <row r="621" spans="1:16" s="848" customFormat="1" ht="11.25" customHeight="1" outlineLevel="2">
      <c r="A621" s="849">
        <v>5</v>
      </c>
      <c r="B621" s="849">
        <v>2016</v>
      </c>
      <c r="C621" s="848" t="s">
        <v>91</v>
      </c>
      <c r="D621" s="860" t="s">
        <v>3905</v>
      </c>
      <c r="E621" s="860" t="s">
        <v>255</v>
      </c>
      <c r="F621" s="861">
        <v>42497</v>
      </c>
      <c r="G621" s="860" t="s">
        <v>4358</v>
      </c>
      <c r="H621" s="909">
        <v>10</v>
      </c>
      <c r="I621" s="848" t="s">
        <v>626</v>
      </c>
      <c r="M621" s="862"/>
      <c r="P621" s="849"/>
    </row>
    <row r="622" spans="1:16" s="848" customFormat="1" ht="11.25" customHeight="1" outlineLevel="2">
      <c r="A622" s="849">
        <v>6</v>
      </c>
      <c r="B622" s="849">
        <v>2016</v>
      </c>
      <c r="C622" s="858" t="s">
        <v>91</v>
      </c>
      <c r="D622" s="859" t="s">
        <v>3905</v>
      </c>
      <c r="E622" s="860" t="s">
        <v>3357</v>
      </c>
      <c r="F622" s="861">
        <v>42533</v>
      </c>
      <c r="G622" s="860" t="s">
        <v>4359</v>
      </c>
      <c r="H622" s="849">
        <v>10</v>
      </c>
      <c r="I622" s="848" t="s">
        <v>4360</v>
      </c>
      <c r="M622" s="862"/>
      <c r="P622" s="849"/>
    </row>
    <row r="623" spans="1:16" s="848" customFormat="1" ht="11.25" customHeight="1" outlineLevel="2">
      <c r="A623" s="849">
        <v>6</v>
      </c>
      <c r="B623" s="849">
        <v>2016</v>
      </c>
      <c r="C623" s="858" t="s">
        <v>91</v>
      </c>
      <c r="D623" s="859" t="s">
        <v>3905</v>
      </c>
      <c r="E623" s="860" t="s">
        <v>3357</v>
      </c>
      <c r="F623" s="861">
        <v>42533</v>
      </c>
      <c r="G623" s="860" t="s">
        <v>4361</v>
      </c>
      <c r="H623" s="849">
        <v>10</v>
      </c>
      <c r="I623" s="848" t="s">
        <v>2394</v>
      </c>
      <c r="M623" s="862"/>
      <c r="P623" s="849"/>
    </row>
    <row r="624" spans="1:16" s="848" customFormat="1" ht="11.25" customHeight="1" outlineLevel="1">
      <c r="A624" s="849"/>
      <c r="B624" s="849"/>
      <c r="C624" s="858"/>
      <c r="D624" s="859" t="s">
        <v>3908</v>
      </c>
      <c r="E624" s="860"/>
      <c r="F624" s="861"/>
      <c r="G624" s="860"/>
      <c r="H624" s="849">
        <f>SUBTOTAL(9,H603:H623)</f>
        <v>141</v>
      </c>
      <c r="M624" s="862"/>
      <c r="P624" s="849"/>
    </row>
    <row r="625" spans="1:16" s="857" customFormat="1" ht="11.25" customHeight="1" outlineLevel="2">
      <c r="A625" s="826">
        <v>3</v>
      </c>
      <c r="B625" s="827">
        <v>2014</v>
      </c>
      <c r="C625" s="828" t="s">
        <v>164</v>
      </c>
      <c r="D625" s="828" t="s">
        <v>181</v>
      </c>
      <c r="E625" s="830" t="s">
        <v>3323</v>
      </c>
      <c r="F625" s="829">
        <v>41700</v>
      </c>
      <c r="G625" s="828" t="s">
        <v>4362</v>
      </c>
      <c r="H625" s="831">
        <v>7</v>
      </c>
      <c r="I625" s="828" t="s">
        <v>1801</v>
      </c>
      <c r="J625" s="832"/>
      <c r="K625" s="832"/>
      <c r="L625" s="832"/>
      <c r="M625" s="847"/>
      <c r="N625" s="983"/>
      <c r="P625" s="850"/>
    </row>
    <row r="626" spans="1:16" s="842" customFormat="1" ht="11.25" customHeight="1" outlineLevel="2">
      <c r="A626" s="826">
        <v>3</v>
      </c>
      <c r="B626" s="827">
        <v>2014</v>
      </c>
      <c r="C626" s="828" t="s">
        <v>164</v>
      </c>
      <c r="D626" s="828" t="s">
        <v>181</v>
      </c>
      <c r="E626" s="830" t="s">
        <v>68</v>
      </c>
      <c r="F626" s="829">
        <v>41713</v>
      </c>
      <c r="G626" s="828" t="s">
        <v>3024</v>
      </c>
      <c r="H626" s="831">
        <v>5</v>
      </c>
      <c r="I626" s="828" t="s">
        <v>352</v>
      </c>
      <c r="J626" s="832"/>
      <c r="K626" s="832"/>
      <c r="L626" s="832"/>
      <c r="M626" s="847"/>
      <c r="P626" s="993"/>
    </row>
    <row r="627" spans="1:16" s="848" customFormat="1" ht="11.25" customHeight="1" outlineLevel="2">
      <c r="A627" s="849">
        <v>5</v>
      </c>
      <c r="B627" s="908">
        <v>2016</v>
      </c>
      <c r="C627" s="860" t="s">
        <v>164</v>
      </c>
      <c r="D627" s="860" t="s">
        <v>181</v>
      </c>
      <c r="E627" s="859" t="s">
        <v>1855</v>
      </c>
      <c r="F627" s="861">
        <v>42511</v>
      </c>
      <c r="G627" s="860" t="s">
        <v>3024</v>
      </c>
      <c r="H627" s="909">
        <v>5</v>
      </c>
      <c r="I627" s="860" t="s">
        <v>352</v>
      </c>
      <c r="M627" s="862"/>
      <c r="P627" s="849"/>
    </row>
    <row r="628" spans="1:16" s="848" customFormat="1" ht="11.25" customHeight="1" outlineLevel="1">
      <c r="A628" s="849"/>
      <c r="B628" s="908"/>
      <c r="C628" s="860"/>
      <c r="D628" s="860" t="s">
        <v>892</v>
      </c>
      <c r="E628" s="859"/>
      <c r="F628" s="861"/>
      <c r="G628" s="860"/>
      <c r="H628" s="909">
        <f>SUBTOTAL(9,H625:H627)</f>
        <v>17</v>
      </c>
      <c r="I628" s="860"/>
      <c r="M628" s="862"/>
      <c r="P628" s="849"/>
    </row>
    <row r="629" spans="1:16" s="857" customFormat="1" ht="11.25" customHeight="1" outlineLevel="2">
      <c r="A629" s="855">
        <v>3</v>
      </c>
      <c r="B629" s="850">
        <v>2015</v>
      </c>
      <c r="C629" s="851" t="s">
        <v>164</v>
      </c>
      <c r="D629" s="856" t="s">
        <v>195</v>
      </c>
      <c r="E629" s="851" t="s">
        <v>3323</v>
      </c>
      <c r="F629" s="852">
        <v>42064</v>
      </c>
      <c r="G629" s="851" t="s">
        <v>3547</v>
      </c>
      <c r="H629" s="853">
        <v>7</v>
      </c>
      <c r="I629" s="851" t="s">
        <v>1430</v>
      </c>
      <c r="J629" s="832"/>
      <c r="K629" s="832"/>
      <c r="L629" s="832"/>
      <c r="M629" s="847"/>
      <c r="N629" s="985"/>
      <c r="P629" s="850"/>
    </row>
    <row r="630" spans="1:16" s="841" customFormat="1" ht="11.25" customHeight="1" outlineLevel="2">
      <c r="A630" s="855">
        <v>3</v>
      </c>
      <c r="B630" s="850">
        <v>2015</v>
      </c>
      <c r="C630" s="851" t="s">
        <v>164</v>
      </c>
      <c r="D630" s="856" t="s">
        <v>195</v>
      </c>
      <c r="E630" s="851" t="s">
        <v>3323</v>
      </c>
      <c r="F630" s="852">
        <v>42064</v>
      </c>
      <c r="G630" s="851" t="s">
        <v>3548</v>
      </c>
      <c r="H630" s="853">
        <v>7</v>
      </c>
      <c r="I630" s="851" t="s">
        <v>1801</v>
      </c>
      <c r="J630" s="832"/>
      <c r="K630" s="832"/>
      <c r="L630" s="832"/>
      <c r="M630" s="847"/>
      <c r="N630" s="983"/>
      <c r="P630" s="938"/>
    </row>
    <row r="631" spans="1:16" s="841" customFormat="1" ht="11.25" customHeight="1" outlineLevel="2">
      <c r="A631" s="850">
        <v>10</v>
      </c>
      <c r="B631" s="855">
        <v>2015</v>
      </c>
      <c r="C631" s="851" t="s">
        <v>164</v>
      </c>
      <c r="D631" s="851" t="s">
        <v>195</v>
      </c>
      <c r="E631" s="856" t="s">
        <v>3362</v>
      </c>
      <c r="F631" s="852">
        <v>42288</v>
      </c>
      <c r="G631" s="851" t="s">
        <v>3549</v>
      </c>
      <c r="H631" s="853">
        <v>3</v>
      </c>
      <c r="I631" s="857" t="s">
        <v>3389</v>
      </c>
      <c r="J631" s="832"/>
      <c r="K631" s="832"/>
      <c r="L631" s="832"/>
      <c r="M631" s="847"/>
      <c r="N631" s="983"/>
      <c r="P631" s="938"/>
    </row>
    <row r="632" spans="1:16" s="841" customFormat="1" ht="11.25" customHeight="1" outlineLevel="1">
      <c r="A632" s="850"/>
      <c r="B632" s="855"/>
      <c r="C632" s="851"/>
      <c r="D632" s="851" t="s">
        <v>895</v>
      </c>
      <c r="E632" s="856"/>
      <c r="F632" s="852"/>
      <c r="G632" s="851"/>
      <c r="H632" s="853">
        <f>SUBTOTAL(9,H629:H631)</f>
        <v>17</v>
      </c>
      <c r="I632" s="857"/>
      <c r="J632" s="832"/>
      <c r="K632" s="832"/>
      <c r="L632" s="832"/>
      <c r="M632" s="847"/>
      <c r="N632" s="983"/>
      <c r="P632" s="938"/>
    </row>
    <row r="633" spans="1:16" s="841" customFormat="1" ht="11.25" customHeight="1" outlineLevel="2">
      <c r="A633" s="1006">
        <v>3</v>
      </c>
      <c r="B633" s="826">
        <v>2014</v>
      </c>
      <c r="C633" s="828" t="s">
        <v>164</v>
      </c>
      <c r="D633" s="830" t="s">
        <v>115</v>
      </c>
      <c r="E633" s="828" t="s">
        <v>433</v>
      </c>
      <c r="F633" s="829">
        <v>41721</v>
      </c>
      <c r="G633" s="828" t="s">
        <v>3551</v>
      </c>
      <c r="H633" s="831">
        <v>5</v>
      </c>
      <c r="I633" s="828" t="s">
        <v>244</v>
      </c>
      <c r="J633" s="832"/>
      <c r="K633" s="832" t="s">
        <v>4149</v>
      </c>
      <c r="L633" s="832"/>
      <c r="M633" s="974"/>
      <c r="N633" s="968"/>
      <c r="P633" s="938"/>
    </row>
    <row r="634" spans="1:16" s="841" customFormat="1" ht="11.25" customHeight="1" outlineLevel="2">
      <c r="A634" s="826">
        <v>6</v>
      </c>
      <c r="B634" s="827">
        <v>2014</v>
      </c>
      <c r="C634" s="828" t="s">
        <v>164</v>
      </c>
      <c r="D634" s="828" t="s">
        <v>115</v>
      </c>
      <c r="E634" s="830" t="s">
        <v>3357</v>
      </c>
      <c r="F634" s="829">
        <v>41797</v>
      </c>
      <c r="G634" s="828" t="s">
        <v>3551</v>
      </c>
      <c r="H634" s="917">
        <v>3</v>
      </c>
      <c r="I634" s="918" t="s">
        <v>2184</v>
      </c>
      <c r="J634" s="832"/>
      <c r="K634" s="832"/>
      <c r="L634" s="832"/>
      <c r="M634" s="847"/>
      <c r="N634" s="968"/>
      <c r="P634" s="938"/>
    </row>
    <row r="635" spans="1:16" s="842" customFormat="1" ht="11.25" customHeight="1" outlineLevel="2">
      <c r="A635" s="855">
        <v>3</v>
      </c>
      <c r="B635" s="850">
        <v>2015</v>
      </c>
      <c r="C635" s="851" t="s">
        <v>164</v>
      </c>
      <c r="D635" s="856" t="s">
        <v>115</v>
      </c>
      <c r="E635" s="851" t="s">
        <v>3323</v>
      </c>
      <c r="F635" s="852">
        <v>42064</v>
      </c>
      <c r="G635" s="851" t="s">
        <v>3550</v>
      </c>
      <c r="H635" s="853">
        <v>3</v>
      </c>
      <c r="I635" s="851" t="s">
        <v>2281</v>
      </c>
      <c r="J635" s="832"/>
      <c r="K635" s="832"/>
      <c r="L635" s="832"/>
      <c r="M635" s="847"/>
      <c r="P635" s="993"/>
    </row>
    <row r="636" spans="1:16" s="842" customFormat="1" ht="11.25" customHeight="1" outlineLevel="2">
      <c r="A636" s="855">
        <v>5</v>
      </c>
      <c r="B636" s="850">
        <v>2015</v>
      </c>
      <c r="C636" s="851" t="s">
        <v>164</v>
      </c>
      <c r="D636" s="856" t="s">
        <v>115</v>
      </c>
      <c r="E636" s="851" t="s">
        <v>86</v>
      </c>
      <c r="F636" s="852">
        <v>42140</v>
      </c>
      <c r="G636" s="851" t="s">
        <v>3551</v>
      </c>
      <c r="H636" s="853">
        <v>5</v>
      </c>
      <c r="I636" s="851" t="s">
        <v>342</v>
      </c>
      <c r="J636" s="832"/>
      <c r="K636" s="832" t="s">
        <v>2978</v>
      </c>
      <c r="L636" s="832"/>
      <c r="M636" s="847"/>
      <c r="P636" s="993"/>
    </row>
    <row r="637" spans="1:16" s="842" customFormat="1" ht="11.25" customHeight="1" outlineLevel="2">
      <c r="A637" s="850">
        <v>10</v>
      </c>
      <c r="B637" s="855">
        <v>2015</v>
      </c>
      <c r="C637" s="851" t="s">
        <v>164</v>
      </c>
      <c r="D637" s="851" t="s">
        <v>115</v>
      </c>
      <c r="E637" s="856" t="s">
        <v>3362</v>
      </c>
      <c r="F637" s="852">
        <v>42288</v>
      </c>
      <c r="G637" s="851" t="s">
        <v>3552</v>
      </c>
      <c r="H637" s="853">
        <v>7</v>
      </c>
      <c r="I637" s="857" t="s">
        <v>3500</v>
      </c>
      <c r="J637" s="832"/>
      <c r="K637" s="832"/>
      <c r="L637" s="832"/>
      <c r="M637" s="847"/>
      <c r="P637" s="993"/>
    </row>
    <row r="638" spans="1:16" s="842" customFormat="1" ht="11.25" customHeight="1" outlineLevel="2">
      <c r="A638" s="850">
        <v>10</v>
      </c>
      <c r="B638" s="855">
        <v>2015</v>
      </c>
      <c r="C638" s="851" t="s">
        <v>164</v>
      </c>
      <c r="D638" s="851" t="s">
        <v>115</v>
      </c>
      <c r="E638" s="856" t="s">
        <v>3362</v>
      </c>
      <c r="F638" s="852">
        <v>42288</v>
      </c>
      <c r="G638" s="851" t="s">
        <v>3553</v>
      </c>
      <c r="H638" s="853">
        <v>10</v>
      </c>
      <c r="I638" s="857" t="s">
        <v>3218</v>
      </c>
      <c r="J638" s="832"/>
      <c r="K638" s="832"/>
      <c r="L638" s="832"/>
      <c r="M638" s="847"/>
      <c r="P638" s="993"/>
    </row>
    <row r="639" spans="1:16" s="848" customFormat="1" ht="11.25" customHeight="1" outlineLevel="2">
      <c r="A639" s="849">
        <v>6</v>
      </c>
      <c r="B639" s="849">
        <v>2016</v>
      </c>
      <c r="C639" s="858" t="s">
        <v>164</v>
      </c>
      <c r="D639" s="859" t="s">
        <v>115</v>
      </c>
      <c r="E639" s="860" t="s">
        <v>3357</v>
      </c>
      <c r="F639" s="861">
        <v>42533</v>
      </c>
      <c r="G639" s="860" t="s">
        <v>3552</v>
      </c>
      <c r="H639" s="849">
        <v>10</v>
      </c>
      <c r="I639" s="848" t="s">
        <v>3554</v>
      </c>
      <c r="M639" s="862"/>
      <c r="P639" s="849"/>
    </row>
    <row r="640" spans="1:16" s="848" customFormat="1" ht="11.25" customHeight="1" outlineLevel="2">
      <c r="A640" s="849">
        <v>6</v>
      </c>
      <c r="B640" s="849">
        <v>2016</v>
      </c>
      <c r="C640" s="858" t="s">
        <v>164</v>
      </c>
      <c r="D640" s="859" t="s">
        <v>115</v>
      </c>
      <c r="E640" s="860" t="s">
        <v>3357</v>
      </c>
      <c r="F640" s="861">
        <v>42533</v>
      </c>
      <c r="G640" s="860" t="s">
        <v>3555</v>
      </c>
      <c r="H640" s="849">
        <v>7</v>
      </c>
      <c r="I640" s="848" t="s">
        <v>3556</v>
      </c>
      <c r="M640" s="862"/>
      <c r="P640" s="849"/>
    </row>
    <row r="641" spans="1:16" s="848" customFormat="1" ht="11.25" customHeight="1" outlineLevel="2">
      <c r="A641" s="849">
        <v>10</v>
      </c>
      <c r="B641" s="908">
        <v>2016</v>
      </c>
      <c r="C641" s="860" t="s">
        <v>164</v>
      </c>
      <c r="D641" s="860" t="s">
        <v>115</v>
      </c>
      <c r="E641" s="859" t="s">
        <v>3362</v>
      </c>
      <c r="F641" s="861">
        <v>42652</v>
      </c>
      <c r="G641" s="920" t="s">
        <v>3557</v>
      </c>
      <c r="H641" s="849">
        <v>7</v>
      </c>
      <c r="I641" s="848" t="s">
        <v>3500</v>
      </c>
      <c r="M641" s="862"/>
      <c r="P641" s="849"/>
    </row>
    <row r="642" spans="1:16" s="848" customFormat="1" ht="11.25" customHeight="1" outlineLevel="1">
      <c r="A642" s="849"/>
      <c r="B642" s="908"/>
      <c r="C642" s="860"/>
      <c r="D642" s="860" t="s">
        <v>920</v>
      </c>
      <c r="E642" s="859"/>
      <c r="F642" s="861"/>
      <c r="G642" s="920"/>
      <c r="H642" s="849">
        <f>SUBTOTAL(9,H633:H641)</f>
        <v>57</v>
      </c>
      <c r="M642" s="862"/>
      <c r="P642" s="849"/>
    </row>
    <row r="643" spans="1:16" s="848" customFormat="1" ht="11.25" customHeight="1" outlineLevel="2">
      <c r="A643" s="849">
        <v>10</v>
      </c>
      <c r="B643" s="908">
        <v>2016</v>
      </c>
      <c r="C643" s="860" t="s">
        <v>53</v>
      </c>
      <c r="D643" s="860" t="s">
        <v>1634</v>
      </c>
      <c r="E643" s="859" t="s">
        <v>3362</v>
      </c>
      <c r="F643" s="861">
        <v>42652</v>
      </c>
      <c r="G643" s="920" t="s">
        <v>3030</v>
      </c>
      <c r="H643" s="849">
        <v>7</v>
      </c>
      <c r="I643" s="848" t="s">
        <v>3031</v>
      </c>
      <c r="M643" s="862"/>
      <c r="P643" s="849"/>
    </row>
    <row r="644" spans="1:16" s="848" customFormat="1" ht="11.25" customHeight="1" outlineLevel="2">
      <c r="A644" s="849">
        <v>10</v>
      </c>
      <c r="B644" s="908">
        <v>2016</v>
      </c>
      <c r="C644" s="860" t="s">
        <v>53</v>
      </c>
      <c r="D644" s="860" t="s">
        <v>1634</v>
      </c>
      <c r="E644" s="859" t="s">
        <v>3362</v>
      </c>
      <c r="F644" s="861">
        <v>42652</v>
      </c>
      <c r="G644" s="920" t="s">
        <v>3032</v>
      </c>
      <c r="H644" s="849">
        <v>10</v>
      </c>
      <c r="I644" s="848" t="s">
        <v>3033</v>
      </c>
      <c r="M644" s="862"/>
      <c r="P644" s="849"/>
    </row>
    <row r="645" spans="1:16" s="848" customFormat="1" ht="11.25" customHeight="1" outlineLevel="1">
      <c r="A645" s="849"/>
      <c r="B645" s="908"/>
      <c r="C645" s="860"/>
      <c r="D645" s="860" t="s">
        <v>923</v>
      </c>
      <c r="E645" s="859"/>
      <c r="F645" s="861"/>
      <c r="G645" s="920"/>
      <c r="H645" s="849">
        <f>SUBTOTAL(9,H643:H644)</f>
        <v>17</v>
      </c>
      <c r="M645" s="862"/>
      <c r="P645" s="849"/>
    </row>
    <row r="646" spans="1:16" s="984" customFormat="1" ht="11.25" customHeight="1" outlineLevel="2">
      <c r="A646" s="1036">
        <v>6</v>
      </c>
      <c r="B646" s="1037">
        <v>2014</v>
      </c>
      <c r="C646" s="1020" t="s">
        <v>53</v>
      </c>
      <c r="D646" s="1038" t="s">
        <v>4363</v>
      </c>
      <c r="E646" s="1020" t="s">
        <v>3378</v>
      </c>
      <c r="F646" s="1039">
        <v>41797</v>
      </c>
      <c r="G646" s="1020" t="s">
        <v>4364</v>
      </c>
      <c r="H646" s="1019">
        <v>5</v>
      </c>
      <c r="I646" s="1020" t="s">
        <v>435</v>
      </c>
      <c r="J646" s="869"/>
      <c r="K646" s="870" t="s">
        <v>4156</v>
      </c>
      <c r="L646" s="869"/>
      <c r="M646" s="980"/>
      <c r="N646" s="1004"/>
      <c r="P646" s="1028"/>
    </row>
    <row r="647" spans="1:16" s="984" customFormat="1" ht="11.25" customHeight="1" outlineLevel="2">
      <c r="A647" s="1040">
        <v>2</v>
      </c>
      <c r="B647" s="874">
        <v>2015</v>
      </c>
      <c r="C647" s="875" t="s">
        <v>53</v>
      </c>
      <c r="D647" s="879" t="s">
        <v>4363</v>
      </c>
      <c r="E647" s="875" t="s">
        <v>58</v>
      </c>
      <c r="F647" s="876">
        <v>42050</v>
      </c>
      <c r="G647" s="875" t="s">
        <v>4365</v>
      </c>
      <c r="H647" s="877">
        <v>5</v>
      </c>
      <c r="I647" s="875" t="s">
        <v>309</v>
      </c>
      <c r="J647" s="869"/>
      <c r="K647" s="869"/>
      <c r="L647" s="869"/>
      <c r="M647" s="980"/>
      <c r="N647" s="1004"/>
      <c r="P647" s="1028"/>
    </row>
    <row r="648" spans="1:16" s="984" customFormat="1" ht="11.25" customHeight="1" outlineLevel="2">
      <c r="A648" s="1040">
        <v>2</v>
      </c>
      <c r="B648" s="874">
        <v>2015</v>
      </c>
      <c r="C648" s="875" t="s">
        <v>53</v>
      </c>
      <c r="D648" s="879" t="s">
        <v>4363</v>
      </c>
      <c r="E648" s="875" t="s">
        <v>3378</v>
      </c>
      <c r="F648" s="876">
        <v>42161</v>
      </c>
      <c r="G648" s="875" t="s">
        <v>4366</v>
      </c>
      <c r="H648" s="877">
        <v>5</v>
      </c>
      <c r="I648" s="875" t="s">
        <v>435</v>
      </c>
      <c r="J648" s="869"/>
      <c r="K648" s="869"/>
      <c r="L648" s="869"/>
      <c r="M648" s="980"/>
      <c r="P648" s="1028"/>
    </row>
    <row r="649" spans="1:16" s="872" customFormat="1" ht="11.25" customHeight="1" outlineLevel="2">
      <c r="A649" s="975">
        <v>3</v>
      </c>
      <c r="B649" s="873">
        <v>2016</v>
      </c>
      <c r="C649" s="883" t="s">
        <v>53</v>
      </c>
      <c r="D649" s="882" t="s">
        <v>4363</v>
      </c>
      <c r="E649" s="883" t="s">
        <v>64</v>
      </c>
      <c r="F649" s="884">
        <v>42441</v>
      </c>
      <c r="G649" s="883" t="s">
        <v>4367</v>
      </c>
      <c r="H649" s="948">
        <v>5</v>
      </c>
      <c r="I649" s="883" t="s">
        <v>435</v>
      </c>
      <c r="M649" s="1041"/>
      <c r="P649" s="873"/>
    </row>
    <row r="650" spans="1:16" s="872" customFormat="1" ht="11.25" customHeight="1" outlineLevel="2">
      <c r="A650" s="975">
        <v>5</v>
      </c>
      <c r="B650" s="873">
        <v>2016</v>
      </c>
      <c r="C650" s="883" t="s">
        <v>53</v>
      </c>
      <c r="D650" s="882" t="s">
        <v>4363</v>
      </c>
      <c r="E650" s="883" t="s">
        <v>1855</v>
      </c>
      <c r="F650" s="884">
        <v>42511</v>
      </c>
      <c r="G650" s="883" t="s">
        <v>4367</v>
      </c>
      <c r="H650" s="948">
        <v>10</v>
      </c>
      <c r="I650" s="883" t="s">
        <v>626</v>
      </c>
      <c r="M650" s="1041"/>
      <c r="P650" s="873"/>
    </row>
    <row r="651" spans="1:16" s="872" customFormat="1" ht="11.25" customHeight="1" outlineLevel="2">
      <c r="A651" s="975">
        <v>6</v>
      </c>
      <c r="B651" s="873">
        <v>2016</v>
      </c>
      <c r="C651" s="883" t="s">
        <v>53</v>
      </c>
      <c r="D651" s="882" t="s">
        <v>4363</v>
      </c>
      <c r="E651" s="883" t="s">
        <v>3378</v>
      </c>
      <c r="F651" s="884">
        <v>42525</v>
      </c>
      <c r="G651" s="883" t="s">
        <v>4368</v>
      </c>
      <c r="H651" s="948">
        <v>5</v>
      </c>
      <c r="I651" s="883" t="s">
        <v>435</v>
      </c>
      <c r="M651" s="1041"/>
      <c r="P651" s="873"/>
    </row>
    <row r="652" spans="1:16" s="872" customFormat="1" ht="11.25" customHeight="1" outlineLevel="1">
      <c r="A652" s="975"/>
      <c r="B652" s="873"/>
      <c r="C652" s="883"/>
      <c r="D652" s="882" t="s">
        <v>4369</v>
      </c>
      <c r="E652" s="883"/>
      <c r="F652" s="884"/>
      <c r="G652" s="883"/>
      <c r="H652" s="948">
        <f>SUBTOTAL(9,H646:H651)</f>
        <v>35</v>
      </c>
      <c r="I652" s="883"/>
      <c r="M652" s="1041"/>
      <c r="P652" s="873"/>
    </row>
    <row r="653" spans="1:16" s="984" customFormat="1" ht="11.25" customHeight="1" outlineLevel="2">
      <c r="A653" s="863">
        <v>3</v>
      </c>
      <c r="B653" s="864">
        <v>2014</v>
      </c>
      <c r="C653" s="865" t="s">
        <v>164</v>
      </c>
      <c r="D653" s="865" t="s">
        <v>121</v>
      </c>
      <c r="E653" s="866" t="s">
        <v>3323</v>
      </c>
      <c r="F653" s="867">
        <v>41700</v>
      </c>
      <c r="G653" s="865" t="s">
        <v>4370</v>
      </c>
      <c r="H653" s="868">
        <v>10</v>
      </c>
      <c r="I653" s="865" t="s">
        <v>2826</v>
      </c>
      <c r="J653" s="869"/>
      <c r="K653" s="870" t="s">
        <v>4101</v>
      </c>
      <c r="L653" s="869"/>
      <c r="M653" s="871"/>
      <c r="N653" s="1004"/>
      <c r="P653" s="1028"/>
    </row>
    <row r="654" spans="1:16" s="984" customFormat="1" ht="11.25" customHeight="1" outlineLevel="2">
      <c r="A654" s="863">
        <v>3</v>
      </c>
      <c r="B654" s="864">
        <v>2014</v>
      </c>
      <c r="C654" s="865" t="s">
        <v>164</v>
      </c>
      <c r="D654" s="865" t="s">
        <v>121</v>
      </c>
      <c r="E654" s="866" t="s">
        <v>3323</v>
      </c>
      <c r="F654" s="867">
        <v>41700</v>
      </c>
      <c r="G654" s="865" t="s">
        <v>4371</v>
      </c>
      <c r="H654" s="868">
        <v>7</v>
      </c>
      <c r="I654" s="865" t="s">
        <v>2718</v>
      </c>
      <c r="J654" s="869"/>
      <c r="K654" s="869"/>
      <c r="L654" s="869"/>
      <c r="M654" s="871"/>
      <c r="N654" s="872"/>
      <c r="P654" s="1028"/>
    </row>
    <row r="655" spans="1:16" s="984" customFormat="1" ht="11.25" customHeight="1" outlineLevel="2">
      <c r="A655" s="863">
        <v>3</v>
      </c>
      <c r="B655" s="864">
        <v>2014</v>
      </c>
      <c r="C655" s="865" t="s">
        <v>164</v>
      </c>
      <c r="D655" s="865" t="s">
        <v>121</v>
      </c>
      <c r="E655" s="866" t="s">
        <v>346</v>
      </c>
      <c r="F655" s="867">
        <v>41714</v>
      </c>
      <c r="G655" s="865" t="s">
        <v>4372</v>
      </c>
      <c r="H655" s="868">
        <v>5</v>
      </c>
      <c r="I655" s="865" t="s">
        <v>342</v>
      </c>
      <c r="J655" s="869"/>
      <c r="K655" s="869" t="s">
        <v>4126</v>
      </c>
      <c r="L655" s="869" t="s">
        <v>2978</v>
      </c>
      <c r="M655" s="871"/>
      <c r="P655" s="1028"/>
    </row>
    <row r="656" spans="1:16" s="984" customFormat="1" ht="11.25" customHeight="1" outlineLevel="2">
      <c r="A656" s="863">
        <v>6</v>
      </c>
      <c r="B656" s="864">
        <v>2014</v>
      </c>
      <c r="C656" s="865" t="s">
        <v>164</v>
      </c>
      <c r="D656" s="865" t="s">
        <v>121</v>
      </c>
      <c r="E656" s="866" t="s">
        <v>3357</v>
      </c>
      <c r="F656" s="867">
        <v>41797</v>
      </c>
      <c r="G656" s="865" t="s">
        <v>4373</v>
      </c>
      <c r="H656" s="1019">
        <v>3</v>
      </c>
      <c r="I656" s="1020" t="s">
        <v>3507</v>
      </c>
      <c r="J656" s="869"/>
      <c r="K656" s="869"/>
      <c r="L656" s="869"/>
      <c r="M656" s="871"/>
      <c r="N656" s="1004"/>
      <c r="P656" s="1028"/>
    </row>
    <row r="657" spans="1:16" s="984" customFormat="1" ht="11.25" customHeight="1" outlineLevel="2">
      <c r="A657" s="863">
        <v>9</v>
      </c>
      <c r="B657" s="864">
        <v>2014</v>
      </c>
      <c r="C657" s="865" t="s">
        <v>164</v>
      </c>
      <c r="D657" s="865" t="s">
        <v>121</v>
      </c>
      <c r="E657" s="866" t="s">
        <v>72</v>
      </c>
      <c r="F657" s="867">
        <v>41896</v>
      </c>
      <c r="G657" s="865" t="s">
        <v>4374</v>
      </c>
      <c r="H657" s="1019">
        <v>5</v>
      </c>
      <c r="I657" s="1020" t="s">
        <v>342</v>
      </c>
      <c r="J657" s="869"/>
      <c r="K657" s="869" t="s">
        <v>4126</v>
      </c>
      <c r="L657" s="869" t="s">
        <v>2978</v>
      </c>
      <c r="M657" s="871"/>
      <c r="N657" s="1004"/>
      <c r="P657" s="1028"/>
    </row>
    <row r="658" spans="1:16" s="984" customFormat="1" ht="11.25" customHeight="1" outlineLevel="2">
      <c r="A658" s="863">
        <v>10</v>
      </c>
      <c r="B658" s="863">
        <v>2014</v>
      </c>
      <c r="C658" s="869" t="s">
        <v>164</v>
      </c>
      <c r="D658" s="866" t="s">
        <v>121</v>
      </c>
      <c r="E658" s="865" t="s">
        <v>3362</v>
      </c>
      <c r="F658" s="1039">
        <v>41924</v>
      </c>
      <c r="G658" s="865" t="s">
        <v>4375</v>
      </c>
      <c r="H658" s="868">
        <v>3</v>
      </c>
      <c r="I658" s="865" t="s">
        <v>2420</v>
      </c>
      <c r="J658" s="869"/>
      <c r="K658" s="869"/>
      <c r="L658" s="869"/>
      <c r="M658" s="871"/>
      <c r="N658" s="1004"/>
      <c r="P658" s="1028"/>
    </row>
    <row r="659" spans="1:16" s="984" customFormat="1" ht="11.25" customHeight="1" outlineLevel="2">
      <c r="A659" s="874">
        <v>10</v>
      </c>
      <c r="B659" s="878">
        <v>2015</v>
      </c>
      <c r="C659" s="875" t="s">
        <v>164</v>
      </c>
      <c r="D659" s="875" t="s">
        <v>121</v>
      </c>
      <c r="E659" s="879" t="s">
        <v>3362</v>
      </c>
      <c r="F659" s="876">
        <v>42288</v>
      </c>
      <c r="G659" s="875" t="s">
        <v>4376</v>
      </c>
      <c r="H659" s="877">
        <v>3</v>
      </c>
      <c r="I659" s="880" t="s">
        <v>2420</v>
      </c>
      <c r="J659" s="869"/>
      <c r="K659" s="869"/>
      <c r="L659" s="869"/>
      <c r="M659" s="871"/>
      <c r="N659" s="1004"/>
      <c r="P659" s="1028"/>
    </row>
    <row r="660" spans="1:16" s="872" customFormat="1" ht="11.25" customHeight="1" outlineLevel="2">
      <c r="A660" s="873">
        <v>6</v>
      </c>
      <c r="B660" s="873">
        <v>2016</v>
      </c>
      <c r="C660" s="881" t="s">
        <v>164</v>
      </c>
      <c r="D660" s="882" t="s">
        <v>121</v>
      </c>
      <c r="E660" s="883" t="s">
        <v>3357</v>
      </c>
      <c r="F660" s="884">
        <v>42533</v>
      </c>
      <c r="G660" s="883" t="s">
        <v>928</v>
      </c>
      <c r="H660" s="873">
        <v>3</v>
      </c>
      <c r="I660" s="872" t="s">
        <v>1851</v>
      </c>
      <c r="M660" s="885"/>
      <c r="P660" s="873"/>
    </row>
    <row r="661" spans="1:16" s="872" customFormat="1" ht="11.25" customHeight="1" outlineLevel="2">
      <c r="A661" s="873">
        <v>6</v>
      </c>
      <c r="B661" s="873">
        <v>2016</v>
      </c>
      <c r="C661" s="881" t="s">
        <v>164</v>
      </c>
      <c r="D661" s="882" t="s">
        <v>121</v>
      </c>
      <c r="E661" s="883" t="s">
        <v>3357</v>
      </c>
      <c r="F661" s="884">
        <v>42533</v>
      </c>
      <c r="G661" s="883" t="s">
        <v>4377</v>
      </c>
      <c r="H661" s="873">
        <v>10</v>
      </c>
      <c r="I661" s="872" t="s">
        <v>2754</v>
      </c>
      <c r="M661" s="885"/>
      <c r="P661" s="873"/>
    </row>
    <row r="662" spans="1:16" s="872" customFormat="1" ht="11.25" customHeight="1" outlineLevel="2">
      <c r="A662" s="873">
        <v>6</v>
      </c>
      <c r="B662" s="873">
        <v>2016</v>
      </c>
      <c r="C662" s="881" t="s">
        <v>164</v>
      </c>
      <c r="D662" s="882" t="s">
        <v>121</v>
      </c>
      <c r="E662" s="883" t="s">
        <v>3357</v>
      </c>
      <c r="F662" s="884">
        <v>42533</v>
      </c>
      <c r="G662" s="883" t="s">
        <v>930</v>
      </c>
      <c r="H662" s="873">
        <v>7</v>
      </c>
      <c r="I662" s="872" t="s">
        <v>1695</v>
      </c>
      <c r="M662" s="885"/>
      <c r="P662" s="873"/>
    </row>
    <row r="663" spans="1:16" s="872" customFormat="1" ht="11.25" customHeight="1" outlineLevel="2">
      <c r="A663" s="873">
        <v>6</v>
      </c>
      <c r="B663" s="873">
        <v>2016</v>
      </c>
      <c r="C663" s="881" t="s">
        <v>164</v>
      </c>
      <c r="D663" s="882" t="s">
        <v>121</v>
      </c>
      <c r="E663" s="883" t="s">
        <v>2702</v>
      </c>
      <c r="F663" s="884">
        <v>42540</v>
      </c>
      <c r="G663" s="883" t="s">
        <v>928</v>
      </c>
      <c r="H663" s="873">
        <v>10</v>
      </c>
      <c r="I663" s="872" t="s">
        <v>4378</v>
      </c>
      <c r="M663" s="885"/>
      <c r="P663" s="873"/>
    </row>
    <row r="664" spans="1:16" s="872" customFormat="1" ht="11.25" customHeight="1" outlineLevel="2">
      <c r="A664" s="873">
        <v>6</v>
      </c>
      <c r="B664" s="873">
        <v>2016</v>
      </c>
      <c r="C664" s="881" t="s">
        <v>164</v>
      </c>
      <c r="D664" s="882" t="s">
        <v>121</v>
      </c>
      <c r="E664" s="883" t="s">
        <v>2702</v>
      </c>
      <c r="F664" s="884">
        <v>42540</v>
      </c>
      <c r="G664" s="883" t="s">
        <v>928</v>
      </c>
      <c r="H664" s="873">
        <v>15</v>
      </c>
      <c r="I664" s="872" t="s">
        <v>4379</v>
      </c>
      <c r="M664" s="885"/>
      <c r="P664" s="873"/>
    </row>
    <row r="665" spans="1:16" s="872" customFormat="1" ht="11.25" customHeight="1" outlineLevel="2">
      <c r="A665" s="873">
        <v>6</v>
      </c>
      <c r="B665" s="873">
        <v>2016</v>
      </c>
      <c r="C665" s="881" t="s">
        <v>164</v>
      </c>
      <c r="D665" s="882" t="s">
        <v>121</v>
      </c>
      <c r="E665" s="883" t="s">
        <v>2702</v>
      </c>
      <c r="F665" s="884">
        <v>42540</v>
      </c>
      <c r="G665" s="883" t="s">
        <v>930</v>
      </c>
      <c r="H665" s="873">
        <v>5</v>
      </c>
      <c r="I665" s="872" t="s">
        <v>4380</v>
      </c>
      <c r="M665" s="885"/>
      <c r="P665" s="873"/>
    </row>
    <row r="666" spans="1:16" s="872" customFormat="1" ht="11.25" customHeight="1" outlineLevel="1">
      <c r="A666" s="873"/>
      <c r="B666" s="873"/>
      <c r="C666" s="881"/>
      <c r="D666" s="882" t="s">
        <v>951</v>
      </c>
      <c r="E666" s="883"/>
      <c r="F666" s="884"/>
      <c r="G666" s="883"/>
      <c r="H666" s="873">
        <f>SUBTOTAL(9,H653:H665)</f>
        <v>86</v>
      </c>
      <c r="M666" s="885"/>
      <c r="P666" s="873"/>
    </row>
    <row r="667" spans="1:16" s="983" customFormat="1" ht="11.25" customHeight="1" outlineLevel="2">
      <c r="A667" s="938">
        <v>10</v>
      </c>
      <c r="B667" s="1016">
        <v>2013</v>
      </c>
      <c r="C667" s="1042" t="s">
        <v>53</v>
      </c>
      <c r="D667" s="1042" t="s">
        <v>4381</v>
      </c>
      <c r="E667" s="1042" t="s">
        <v>4382</v>
      </c>
      <c r="F667" s="1043">
        <v>41573</v>
      </c>
      <c r="G667" s="1044" t="s">
        <v>4383</v>
      </c>
      <c r="H667" s="1045">
        <v>5</v>
      </c>
      <c r="I667" s="1042" t="s">
        <v>248</v>
      </c>
      <c r="J667" s="832"/>
      <c r="K667" s="832"/>
      <c r="L667" s="832"/>
      <c r="M667" s="847"/>
      <c r="N667" s="832"/>
      <c r="P667" s="990"/>
    </row>
    <row r="668" spans="1:16" s="983" customFormat="1" ht="11.25" customHeight="1" outlineLevel="1">
      <c r="A668" s="938"/>
      <c r="B668" s="1016"/>
      <c r="C668" s="1042"/>
      <c r="D668" s="1042" t="s">
        <v>4384</v>
      </c>
      <c r="E668" s="1042"/>
      <c r="F668" s="1043"/>
      <c r="G668" s="1044"/>
      <c r="H668" s="1045">
        <f>SUBTOTAL(9,H667:H667)</f>
        <v>5</v>
      </c>
      <c r="I668" s="1042"/>
      <c r="J668" s="832"/>
      <c r="K668" s="832"/>
      <c r="L668" s="832"/>
      <c r="M668" s="847"/>
      <c r="N668" s="832"/>
      <c r="P668" s="990"/>
    </row>
    <row r="669" spans="1:16" s="983" customFormat="1" ht="11.25" customHeight="1" outlineLevel="2">
      <c r="A669" s="850">
        <v>3</v>
      </c>
      <c r="B669" s="850">
        <v>2015</v>
      </c>
      <c r="C669" s="856" t="s">
        <v>164</v>
      </c>
      <c r="D669" s="851" t="s">
        <v>1635</v>
      </c>
      <c r="E669" s="851" t="s">
        <v>64</v>
      </c>
      <c r="F669" s="852">
        <v>42077</v>
      </c>
      <c r="G669" s="851" t="s">
        <v>3571</v>
      </c>
      <c r="H669" s="853">
        <v>5</v>
      </c>
      <c r="I669" s="970" t="s">
        <v>342</v>
      </c>
      <c r="J669" s="832"/>
      <c r="K669" s="832" t="s">
        <v>2978</v>
      </c>
      <c r="L669" s="832"/>
      <c r="M669" s="847"/>
      <c r="N669" s="832"/>
      <c r="P669" s="990"/>
    </row>
    <row r="670" spans="1:16" s="848" customFormat="1" ht="11.25" customHeight="1" outlineLevel="2">
      <c r="A670" s="849">
        <v>6</v>
      </c>
      <c r="B670" s="849">
        <v>2016</v>
      </c>
      <c r="C670" s="858" t="s">
        <v>164</v>
      </c>
      <c r="D670" s="859" t="s">
        <v>1635</v>
      </c>
      <c r="E670" s="860" t="s">
        <v>3357</v>
      </c>
      <c r="F670" s="861">
        <v>42533</v>
      </c>
      <c r="G670" s="860" t="s">
        <v>3040</v>
      </c>
      <c r="H670" s="849">
        <v>7</v>
      </c>
      <c r="I670" s="848" t="s">
        <v>2287</v>
      </c>
      <c r="M670" s="862"/>
      <c r="P670" s="849"/>
    </row>
    <row r="671" spans="1:16" s="848" customFormat="1" ht="11.25" customHeight="1" outlineLevel="2">
      <c r="A671" s="849">
        <v>6</v>
      </c>
      <c r="B671" s="849">
        <v>2016</v>
      </c>
      <c r="C671" s="858" t="s">
        <v>164</v>
      </c>
      <c r="D671" s="859" t="s">
        <v>1635</v>
      </c>
      <c r="E671" s="860" t="s">
        <v>2702</v>
      </c>
      <c r="F671" s="861">
        <v>42540</v>
      </c>
      <c r="G671" s="860" t="s">
        <v>3040</v>
      </c>
      <c r="H671" s="849">
        <v>10</v>
      </c>
      <c r="I671" s="848" t="s">
        <v>3041</v>
      </c>
      <c r="M671" s="862"/>
      <c r="P671" s="849"/>
    </row>
    <row r="672" spans="1:16" s="848" customFormat="1" ht="11.25" customHeight="1" outlineLevel="1">
      <c r="A672" s="849"/>
      <c r="B672" s="849"/>
      <c r="C672" s="858"/>
      <c r="D672" s="859" t="s">
        <v>2203</v>
      </c>
      <c r="E672" s="860"/>
      <c r="F672" s="861"/>
      <c r="G672" s="860"/>
      <c r="H672" s="849">
        <f>SUBTOTAL(9,H669:H671)</f>
        <v>22</v>
      </c>
      <c r="M672" s="862"/>
      <c r="P672" s="849"/>
    </row>
    <row r="673" spans="1:16" s="985" customFormat="1" ht="11.25" customHeight="1" outlineLevel="2">
      <c r="A673" s="850">
        <v>10</v>
      </c>
      <c r="B673" s="850">
        <v>2015</v>
      </c>
      <c r="C673" s="851" t="s">
        <v>164</v>
      </c>
      <c r="D673" s="856" t="s">
        <v>191</v>
      </c>
      <c r="E673" s="851" t="s">
        <v>3572</v>
      </c>
      <c r="F673" s="852">
        <v>42295</v>
      </c>
      <c r="G673" s="851" t="s">
        <v>3573</v>
      </c>
      <c r="H673" s="853">
        <v>5</v>
      </c>
      <c r="I673" s="851" t="s">
        <v>769</v>
      </c>
      <c r="J673" s="832"/>
      <c r="K673" s="832" t="s">
        <v>3042</v>
      </c>
      <c r="L673" s="832"/>
      <c r="M673" s="847"/>
      <c r="N673" s="857"/>
      <c r="P673" s="997"/>
    </row>
    <row r="674" spans="1:16" s="848" customFormat="1" ht="11.25" customHeight="1" outlineLevel="2">
      <c r="A674" s="849">
        <v>6</v>
      </c>
      <c r="B674" s="849">
        <v>2016</v>
      </c>
      <c r="C674" s="858" t="s">
        <v>164</v>
      </c>
      <c r="D674" s="859" t="s">
        <v>191</v>
      </c>
      <c r="E674" s="860" t="s">
        <v>3357</v>
      </c>
      <c r="F674" s="861">
        <v>42533</v>
      </c>
      <c r="G674" s="860" t="s">
        <v>959</v>
      </c>
      <c r="H674" s="849">
        <v>10</v>
      </c>
      <c r="I674" s="848" t="s">
        <v>3043</v>
      </c>
      <c r="M674" s="862"/>
      <c r="P674" s="849"/>
    </row>
    <row r="675" spans="1:16" s="848" customFormat="1" ht="11.25" customHeight="1" outlineLevel="2">
      <c r="A675" s="849">
        <v>6</v>
      </c>
      <c r="B675" s="849">
        <v>2016</v>
      </c>
      <c r="C675" s="858" t="s">
        <v>164</v>
      </c>
      <c r="D675" s="859" t="s">
        <v>191</v>
      </c>
      <c r="E675" s="860" t="s">
        <v>2702</v>
      </c>
      <c r="F675" s="861">
        <v>42540</v>
      </c>
      <c r="G675" s="860" t="s">
        <v>959</v>
      </c>
      <c r="H675" s="849">
        <v>5</v>
      </c>
      <c r="I675" s="848" t="s">
        <v>3044</v>
      </c>
      <c r="M675" s="862"/>
      <c r="P675" s="849"/>
    </row>
    <row r="676" spans="1:16" s="848" customFormat="1" ht="11.25" customHeight="1" outlineLevel="1">
      <c r="A676" s="849"/>
      <c r="B676" s="849"/>
      <c r="C676" s="858"/>
      <c r="D676" s="859" t="s">
        <v>962</v>
      </c>
      <c r="E676" s="860"/>
      <c r="F676" s="861"/>
      <c r="G676" s="860"/>
      <c r="H676" s="849">
        <f>SUBTOTAL(9,H673:H675)</f>
        <v>20</v>
      </c>
      <c r="M676" s="862"/>
      <c r="P676" s="849"/>
    </row>
    <row r="677" spans="1:16" s="848" customFormat="1" ht="11.25" customHeight="1" outlineLevel="2">
      <c r="A677" s="849">
        <v>3</v>
      </c>
      <c r="B677" s="849">
        <v>2016</v>
      </c>
      <c r="C677" s="848" t="s">
        <v>91</v>
      </c>
      <c r="D677" s="860" t="s">
        <v>99</v>
      </c>
      <c r="E677" s="860" t="s">
        <v>3323</v>
      </c>
      <c r="F677" s="861">
        <v>42435</v>
      </c>
      <c r="G677" s="860" t="s">
        <v>3045</v>
      </c>
      <c r="H677" s="909">
        <v>10</v>
      </c>
      <c r="I677" s="848" t="s">
        <v>1386</v>
      </c>
      <c r="M677" s="862"/>
      <c r="P677" s="849"/>
    </row>
    <row r="678" spans="1:16" s="848" customFormat="1" ht="11.25" customHeight="1" outlineLevel="2">
      <c r="A678" s="849">
        <v>6</v>
      </c>
      <c r="B678" s="849">
        <v>2016</v>
      </c>
      <c r="C678" s="858" t="s">
        <v>91</v>
      </c>
      <c r="D678" s="859" t="s">
        <v>99</v>
      </c>
      <c r="E678" s="860" t="s">
        <v>3357</v>
      </c>
      <c r="F678" s="861">
        <v>42533</v>
      </c>
      <c r="G678" s="860" t="s">
        <v>3046</v>
      </c>
      <c r="H678" s="849">
        <v>3</v>
      </c>
      <c r="I678" s="848" t="s">
        <v>3047</v>
      </c>
      <c r="M678" s="862"/>
      <c r="P678" s="849"/>
    </row>
    <row r="679" spans="1:16" s="848" customFormat="1" ht="11.25" customHeight="1" outlineLevel="2">
      <c r="A679" s="849">
        <v>10</v>
      </c>
      <c r="B679" s="908">
        <v>2016</v>
      </c>
      <c r="C679" s="860" t="s">
        <v>91</v>
      </c>
      <c r="D679" s="860" t="s">
        <v>99</v>
      </c>
      <c r="E679" s="859" t="s">
        <v>3362</v>
      </c>
      <c r="F679" s="861">
        <v>42652</v>
      </c>
      <c r="G679" s="920" t="s">
        <v>3048</v>
      </c>
      <c r="H679" s="849">
        <v>10</v>
      </c>
      <c r="I679" s="848" t="s">
        <v>2412</v>
      </c>
      <c r="M679" s="862"/>
      <c r="P679" s="849"/>
    </row>
    <row r="680" spans="1:16" s="848" customFormat="1" ht="11.25" customHeight="1" outlineLevel="2">
      <c r="A680" s="849">
        <v>10</v>
      </c>
      <c r="B680" s="908">
        <v>2016</v>
      </c>
      <c r="C680" s="860" t="s">
        <v>91</v>
      </c>
      <c r="D680" s="860" t="s">
        <v>99</v>
      </c>
      <c r="E680" s="859" t="s">
        <v>3362</v>
      </c>
      <c r="F680" s="861">
        <v>42652</v>
      </c>
      <c r="G680" s="920" t="s">
        <v>3049</v>
      </c>
      <c r="H680" s="849">
        <v>10</v>
      </c>
      <c r="I680" s="848" t="s">
        <v>2996</v>
      </c>
      <c r="M680" s="862"/>
      <c r="P680" s="849"/>
    </row>
    <row r="681" spans="1:16" s="848" customFormat="1" ht="11.25" customHeight="1" outlineLevel="2">
      <c r="A681" s="849">
        <v>10</v>
      </c>
      <c r="B681" s="908">
        <v>2016</v>
      </c>
      <c r="C681" s="860" t="s">
        <v>91</v>
      </c>
      <c r="D681" s="860" t="s">
        <v>99</v>
      </c>
      <c r="E681" s="859" t="s">
        <v>3362</v>
      </c>
      <c r="F681" s="861">
        <v>42652</v>
      </c>
      <c r="G681" s="920" t="s">
        <v>3050</v>
      </c>
      <c r="H681" s="849">
        <v>7</v>
      </c>
      <c r="I681" s="848" t="s">
        <v>2999</v>
      </c>
      <c r="M681" s="862"/>
      <c r="P681" s="849"/>
    </row>
    <row r="682" spans="1:16" s="848" customFormat="1" ht="11.25" customHeight="1" outlineLevel="2">
      <c r="A682" s="849">
        <v>10</v>
      </c>
      <c r="B682" s="908">
        <v>2016</v>
      </c>
      <c r="C682" s="860" t="s">
        <v>91</v>
      </c>
      <c r="D682" s="860" t="s">
        <v>99</v>
      </c>
      <c r="E682" s="859" t="s">
        <v>819</v>
      </c>
      <c r="F682" s="861">
        <v>42666</v>
      </c>
      <c r="G682" s="920" t="s">
        <v>3045</v>
      </c>
      <c r="H682" s="849">
        <v>5</v>
      </c>
      <c r="I682" s="848" t="s">
        <v>342</v>
      </c>
      <c r="K682" s="832" t="s">
        <v>2978</v>
      </c>
      <c r="M682" s="862"/>
      <c r="P682" s="849"/>
    </row>
    <row r="683" spans="1:16" s="848" customFormat="1" ht="11.25" customHeight="1" outlineLevel="1">
      <c r="A683" s="849"/>
      <c r="B683" s="908"/>
      <c r="C683" s="860"/>
      <c r="D683" s="860" t="s">
        <v>3857</v>
      </c>
      <c r="E683" s="859"/>
      <c r="F683" s="861"/>
      <c r="G683" s="920"/>
      <c r="H683" s="849">
        <f>SUBTOTAL(9,H677:H682)</f>
        <v>45</v>
      </c>
      <c r="K683" s="832"/>
      <c r="M683" s="862"/>
      <c r="P683" s="849"/>
    </row>
    <row r="684" spans="1:16" s="842" customFormat="1" ht="11.25" customHeight="1" outlineLevel="2">
      <c r="A684" s="855">
        <v>3</v>
      </c>
      <c r="B684" s="850">
        <v>2015</v>
      </c>
      <c r="C684" s="851" t="s">
        <v>164</v>
      </c>
      <c r="D684" s="856" t="s">
        <v>1637</v>
      </c>
      <c r="E684" s="851" t="s">
        <v>3323</v>
      </c>
      <c r="F684" s="852">
        <v>42064</v>
      </c>
      <c r="G684" s="851" t="s">
        <v>3574</v>
      </c>
      <c r="H684" s="853">
        <v>7</v>
      </c>
      <c r="I684" s="851" t="s">
        <v>849</v>
      </c>
      <c r="J684" s="832"/>
      <c r="K684" s="832"/>
      <c r="L684" s="832"/>
      <c r="M684" s="847"/>
      <c r="P684" s="993"/>
    </row>
    <row r="685" spans="1:16" s="848" customFormat="1" ht="11.25" customHeight="1" outlineLevel="2">
      <c r="A685" s="908">
        <v>3</v>
      </c>
      <c r="B685" s="849">
        <v>2016</v>
      </c>
      <c r="C685" s="860" t="s">
        <v>164</v>
      </c>
      <c r="D685" s="859" t="s">
        <v>1637</v>
      </c>
      <c r="E685" s="860" t="s">
        <v>68</v>
      </c>
      <c r="F685" s="861">
        <v>42448</v>
      </c>
      <c r="G685" s="860" t="s">
        <v>3055</v>
      </c>
      <c r="H685" s="909">
        <v>5</v>
      </c>
      <c r="I685" s="860" t="s">
        <v>352</v>
      </c>
      <c r="M685" s="862"/>
      <c r="P685" s="849"/>
    </row>
    <row r="686" spans="1:16" s="848" customFormat="1" ht="11.25" customHeight="1" outlineLevel="2">
      <c r="A686" s="908">
        <v>3</v>
      </c>
      <c r="B686" s="849">
        <v>2016</v>
      </c>
      <c r="C686" s="860" t="s">
        <v>164</v>
      </c>
      <c r="D686" s="859" t="s">
        <v>4385</v>
      </c>
      <c r="E686" s="860" t="s">
        <v>68</v>
      </c>
      <c r="F686" s="861">
        <v>42448</v>
      </c>
      <c r="G686" s="860" t="s">
        <v>3056</v>
      </c>
      <c r="H686" s="909">
        <v>5</v>
      </c>
      <c r="I686" s="860" t="s">
        <v>354</v>
      </c>
      <c r="M686" s="862"/>
      <c r="P686" s="849"/>
    </row>
    <row r="687" spans="1:16" s="848" customFormat="1" ht="11.25" customHeight="1" outlineLevel="2">
      <c r="A687" s="849">
        <v>6</v>
      </c>
      <c r="B687" s="849">
        <v>2016</v>
      </c>
      <c r="C687" s="858" t="s">
        <v>164</v>
      </c>
      <c r="D687" s="859" t="s">
        <v>4385</v>
      </c>
      <c r="E687" s="860" t="s">
        <v>3357</v>
      </c>
      <c r="F687" s="861">
        <v>42533</v>
      </c>
      <c r="G687" s="860" t="s">
        <v>3055</v>
      </c>
      <c r="H687" s="849">
        <v>3</v>
      </c>
      <c r="I687" s="848" t="s">
        <v>3057</v>
      </c>
      <c r="M687" s="862"/>
      <c r="P687" s="849"/>
    </row>
    <row r="688" spans="1:16" s="848" customFormat="1" ht="11.25" customHeight="1" outlineLevel="1">
      <c r="A688" s="849"/>
      <c r="B688" s="849"/>
      <c r="C688" s="858"/>
      <c r="D688" s="859" t="s">
        <v>3058</v>
      </c>
      <c r="E688" s="860"/>
      <c r="F688" s="861"/>
      <c r="G688" s="860"/>
      <c r="H688" s="849">
        <f>SUBTOTAL(9,H684:H687)</f>
        <v>20</v>
      </c>
      <c r="M688" s="862"/>
      <c r="P688" s="849"/>
    </row>
    <row r="689" spans="1:16" s="848" customFormat="1" ht="11.25" customHeight="1" outlineLevel="2">
      <c r="A689" s="908">
        <v>2</v>
      </c>
      <c r="B689" s="849">
        <v>2016</v>
      </c>
      <c r="C689" s="860" t="s">
        <v>164</v>
      </c>
      <c r="D689" s="859" t="s">
        <v>125</v>
      </c>
      <c r="E689" s="860" t="s">
        <v>81</v>
      </c>
      <c r="F689" s="861">
        <v>42406</v>
      </c>
      <c r="G689" s="860" t="s">
        <v>3575</v>
      </c>
      <c r="H689" s="909">
        <v>10</v>
      </c>
      <c r="I689" s="860" t="s">
        <v>354</v>
      </c>
      <c r="M689" s="862"/>
      <c r="P689" s="849"/>
    </row>
    <row r="690" spans="1:16" s="848" customFormat="1" ht="11.25" customHeight="1" outlineLevel="2">
      <c r="A690" s="908">
        <v>11</v>
      </c>
      <c r="B690" s="849">
        <v>2016</v>
      </c>
      <c r="C690" s="860" t="s">
        <v>164</v>
      </c>
      <c r="D690" s="859" t="s">
        <v>125</v>
      </c>
      <c r="E690" s="860" t="s">
        <v>500</v>
      </c>
      <c r="F690" s="861">
        <v>42686</v>
      </c>
      <c r="G690" s="860" t="s">
        <v>3576</v>
      </c>
      <c r="H690" s="909">
        <v>5</v>
      </c>
      <c r="I690" s="860" t="s">
        <v>352</v>
      </c>
      <c r="M690" s="862"/>
      <c r="P690" s="849"/>
    </row>
    <row r="691" spans="1:16" s="848" customFormat="1" ht="11.25" customHeight="1" outlineLevel="1">
      <c r="A691" s="908"/>
      <c r="B691" s="849"/>
      <c r="C691" s="860"/>
      <c r="D691" s="859" t="s">
        <v>1012</v>
      </c>
      <c r="E691" s="860"/>
      <c r="F691" s="861"/>
      <c r="G691" s="860"/>
      <c r="H691" s="909">
        <f>SUBTOTAL(9,H689:H690)</f>
        <v>15</v>
      </c>
      <c r="I691" s="860"/>
      <c r="M691" s="862"/>
      <c r="P691" s="849"/>
    </row>
    <row r="692" spans="1:16" s="842" customFormat="1" ht="11.25" customHeight="1" outlineLevel="2">
      <c r="A692" s="826">
        <v>10</v>
      </c>
      <c r="B692" s="827">
        <v>2014</v>
      </c>
      <c r="C692" s="828" t="s">
        <v>164</v>
      </c>
      <c r="D692" s="828" t="s">
        <v>180</v>
      </c>
      <c r="E692" s="830" t="s">
        <v>819</v>
      </c>
      <c r="F692" s="829">
        <v>41938</v>
      </c>
      <c r="G692" s="828" t="s">
        <v>4386</v>
      </c>
      <c r="H692" s="831">
        <v>5</v>
      </c>
      <c r="I692" s="828" t="s">
        <v>414</v>
      </c>
      <c r="J692" s="832"/>
      <c r="K692" s="832"/>
      <c r="L692" s="832"/>
      <c r="M692" s="847"/>
      <c r="N692" s="857"/>
      <c r="P692" s="993"/>
    </row>
    <row r="693" spans="1:16" s="983" customFormat="1" ht="11.25" customHeight="1" outlineLevel="2">
      <c r="A693" s="850">
        <v>3</v>
      </c>
      <c r="B693" s="855">
        <v>2015</v>
      </c>
      <c r="C693" s="851" t="s">
        <v>164</v>
      </c>
      <c r="D693" s="851" t="s">
        <v>180</v>
      </c>
      <c r="E693" s="856" t="s">
        <v>68</v>
      </c>
      <c r="F693" s="852">
        <v>42084</v>
      </c>
      <c r="G693" s="851" t="s">
        <v>3060</v>
      </c>
      <c r="H693" s="853">
        <v>5</v>
      </c>
      <c r="I693" s="851" t="s">
        <v>352</v>
      </c>
      <c r="J693" s="832"/>
      <c r="K693" s="832"/>
      <c r="L693" s="832"/>
      <c r="M693" s="847"/>
      <c r="N693" s="857"/>
      <c r="P693" s="990"/>
    </row>
    <row r="694" spans="1:16" s="983" customFormat="1" ht="11.25" customHeight="1" outlineLevel="2">
      <c r="A694" s="850">
        <v>6</v>
      </c>
      <c r="B694" s="850">
        <v>2015</v>
      </c>
      <c r="C694" s="851" t="s">
        <v>164</v>
      </c>
      <c r="D694" s="851" t="s">
        <v>180</v>
      </c>
      <c r="E694" s="851" t="s">
        <v>3357</v>
      </c>
      <c r="F694" s="852">
        <v>42169</v>
      </c>
      <c r="G694" s="851" t="s">
        <v>3060</v>
      </c>
      <c r="H694" s="853">
        <v>10</v>
      </c>
      <c r="I694" s="851" t="s">
        <v>1715</v>
      </c>
      <c r="J694" s="832"/>
      <c r="K694" s="832"/>
      <c r="L694" s="832"/>
      <c r="M694" s="847"/>
      <c r="N694" s="995"/>
      <c r="P694" s="990"/>
    </row>
    <row r="695" spans="1:16" s="848" customFormat="1" ht="11.25" customHeight="1" outlineLevel="2">
      <c r="A695" s="849">
        <v>2</v>
      </c>
      <c r="B695" s="849">
        <v>2016</v>
      </c>
      <c r="C695" s="860" t="s">
        <v>164</v>
      </c>
      <c r="D695" s="860" t="s">
        <v>180</v>
      </c>
      <c r="E695" s="860" t="s">
        <v>58</v>
      </c>
      <c r="F695" s="861">
        <v>42414</v>
      </c>
      <c r="G695" s="860" t="s">
        <v>3059</v>
      </c>
      <c r="H695" s="909">
        <v>5</v>
      </c>
      <c r="I695" s="860" t="s">
        <v>354</v>
      </c>
      <c r="M695" s="862"/>
      <c r="P695" s="849"/>
    </row>
    <row r="696" spans="1:16" s="848" customFormat="1" ht="11.25" customHeight="1" outlineLevel="2">
      <c r="A696" s="849">
        <v>3</v>
      </c>
      <c r="B696" s="908">
        <v>2016</v>
      </c>
      <c r="C696" s="860" t="s">
        <v>164</v>
      </c>
      <c r="D696" s="860" t="s">
        <v>180</v>
      </c>
      <c r="E696" s="859" t="s">
        <v>3323</v>
      </c>
      <c r="F696" s="861">
        <v>42435</v>
      </c>
      <c r="G696" s="860" t="s">
        <v>3060</v>
      </c>
      <c r="H696" s="909">
        <v>3</v>
      </c>
      <c r="I696" s="848" t="s">
        <v>719</v>
      </c>
      <c r="M696" s="862"/>
      <c r="P696" s="849"/>
    </row>
    <row r="697" spans="1:16" s="848" customFormat="1" ht="11.25" customHeight="1" outlineLevel="2">
      <c r="A697" s="849">
        <v>3</v>
      </c>
      <c r="B697" s="849">
        <v>2016</v>
      </c>
      <c r="C697" s="848" t="s">
        <v>164</v>
      </c>
      <c r="D697" s="860" t="s">
        <v>180</v>
      </c>
      <c r="E697" s="860" t="s">
        <v>3323</v>
      </c>
      <c r="F697" s="861">
        <v>42435</v>
      </c>
      <c r="G697" s="860" t="s">
        <v>3059</v>
      </c>
      <c r="H697" s="909">
        <v>10</v>
      </c>
      <c r="I697" s="848" t="s">
        <v>2335</v>
      </c>
      <c r="M697" s="862"/>
      <c r="P697" s="849"/>
    </row>
    <row r="698" spans="1:16" s="848" customFormat="1" ht="11.25" customHeight="1" outlineLevel="2">
      <c r="A698" s="849">
        <v>5</v>
      </c>
      <c r="B698" s="849">
        <v>2016</v>
      </c>
      <c r="C698" s="848" t="s">
        <v>164</v>
      </c>
      <c r="D698" s="860" t="s">
        <v>180</v>
      </c>
      <c r="E698" s="860" t="s">
        <v>255</v>
      </c>
      <c r="F698" s="861">
        <v>42497</v>
      </c>
      <c r="G698" s="860" t="s">
        <v>3060</v>
      </c>
      <c r="H698" s="909">
        <v>5</v>
      </c>
      <c r="I698" s="848" t="s">
        <v>342</v>
      </c>
      <c r="K698" s="848" t="s">
        <v>2978</v>
      </c>
      <c r="M698" s="862"/>
      <c r="P698" s="849"/>
    </row>
    <row r="699" spans="1:16" s="848" customFormat="1" ht="11.25" customHeight="1" outlineLevel="1">
      <c r="A699" s="849"/>
      <c r="B699" s="849"/>
      <c r="D699" s="860" t="s">
        <v>1018</v>
      </c>
      <c r="E699" s="860"/>
      <c r="F699" s="861"/>
      <c r="G699" s="860"/>
      <c r="H699" s="909">
        <f>SUBTOTAL(9,H692:H698)</f>
        <v>43</v>
      </c>
      <c r="M699" s="862"/>
      <c r="P699" s="849"/>
    </row>
    <row r="700" spans="1:16" s="1047" customFormat="1" ht="11.25" customHeight="1" outlineLevel="2">
      <c r="A700" s="888">
        <v>3</v>
      </c>
      <c r="B700" s="889">
        <v>2014</v>
      </c>
      <c r="C700" s="890" t="s">
        <v>91</v>
      </c>
      <c r="D700" s="890" t="s">
        <v>101</v>
      </c>
      <c r="E700" s="891" t="s">
        <v>3323</v>
      </c>
      <c r="F700" s="892">
        <v>41700</v>
      </c>
      <c r="G700" s="890" t="s">
        <v>4387</v>
      </c>
      <c r="H700" s="893">
        <v>3</v>
      </c>
      <c r="I700" s="890" t="s">
        <v>361</v>
      </c>
      <c r="J700" s="894"/>
      <c r="K700" s="895" t="s">
        <v>4114</v>
      </c>
      <c r="L700" s="894"/>
      <c r="M700" s="896"/>
      <c r="N700" s="1046"/>
      <c r="P700" s="1048"/>
    </row>
    <row r="701" spans="1:16" s="897" customFormat="1" ht="11.25" customHeight="1" outlineLevel="2">
      <c r="A701" s="888">
        <v>3</v>
      </c>
      <c r="B701" s="889">
        <v>2014</v>
      </c>
      <c r="C701" s="890" t="s">
        <v>91</v>
      </c>
      <c r="D701" s="890" t="s">
        <v>101</v>
      </c>
      <c r="E701" s="891" t="s">
        <v>3323</v>
      </c>
      <c r="F701" s="892">
        <v>41700</v>
      </c>
      <c r="G701" s="890" t="s">
        <v>4388</v>
      </c>
      <c r="H701" s="893">
        <v>7</v>
      </c>
      <c r="I701" s="890" t="s">
        <v>929</v>
      </c>
      <c r="J701" s="894"/>
      <c r="K701" s="894"/>
      <c r="L701" s="894"/>
      <c r="M701" s="896"/>
      <c r="N701" s="966"/>
      <c r="P701" s="898"/>
    </row>
    <row r="702" spans="1:16" s="966" customFormat="1" ht="11.25" customHeight="1" outlineLevel="2">
      <c r="A702" s="888">
        <v>3</v>
      </c>
      <c r="B702" s="889">
        <v>2014</v>
      </c>
      <c r="C702" s="890" t="s">
        <v>91</v>
      </c>
      <c r="D702" s="890" t="s">
        <v>101</v>
      </c>
      <c r="E702" s="891" t="s">
        <v>3323</v>
      </c>
      <c r="F702" s="892">
        <v>41700</v>
      </c>
      <c r="G702" s="890" t="s">
        <v>4389</v>
      </c>
      <c r="H702" s="893">
        <v>3</v>
      </c>
      <c r="I702" s="890" t="s">
        <v>440</v>
      </c>
      <c r="J702" s="894"/>
      <c r="K702" s="894"/>
      <c r="L702" s="894"/>
      <c r="M702" s="896"/>
      <c r="N702" s="897"/>
      <c r="P702" s="1049"/>
    </row>
    <row r="703" spans="1:16" s="1047" customFormat="1" ht="11.25" customHeight="1" outlineLevel="2">
      <c r="A703" s="888">
        <v>10</v>
      </c>
      <c r="B703" s="888">
        <v>2014</v>
      </c>
      <c r="C703" s="890" t="s">
        <v>91</v>
      </c>
      <c r="D703" s="891" t="s">
        <v>101</v>
      </c>
      <c r="E703" s="890" t="s">
        <v>3362</v>
      </c>
      <c r="F703" s="959">
        <v>41924</v>
      </c>
      <c r="G703" s="890" t="s">
        <v>4390</v>
      </c>
      <c r="H703" s="893">
        <v>3</v>
      </c>
      <c r="I703" s="890" t="s">
        <v>3087</v>
      </c>
      <c r="J703" s="894"/>
      <c r="K703" s="894"/>
      <c r="L703" s="894"/>
      <c r="M703" s="896"/>
      <c r="N703" s="897"/>
      <c r="P703" s="1048"/>
    </row>
    <row r="704" spans="1:16" s="1047" customFormat="1" ht="11.25" customHeight="1" outlineLevel="2">
      <c r="A704" s="888">
        <v>10</v>
      </c>
      <c r="B704" s="888">
        <v>2014</v>
      </c>
      <c r="C704" s="890" t="s">
        <v>91</v>
      </c>
      <c r="D704" s="891" t="s">
        <v>101</v>
      </c>
      <c r="E704" s="890" t="s">
        <v>3362</v>
      </c>
      <c r="F704" s="959">
        <v>41924</v>
      </c>
      <c r="G704" s="890" t="s">
        <v>4391</v>
      </c>
      <c r="H704" s="893">
        <v>10</v>
      </c>
      <c r="I704" s="890" t="s">
        <v>3218</v>
      </c>
      <c r="J704" s="894"/>
      <c r="K704" s="894"/>
      <c r="L704" s="894"/>
      <c r="M704" s="896"/>
      <c r="N704" s="1046"/>
      <c r="P704" s="1048"/>
    </row>
    <row r="705" spans="1:16" s="1047" customFormat="1" ht="11.25" customHeight="1" outlineLevel="2">
      <c r="A705" s="888">
        <v>10</v>
      </c>
      <c r="B705" s="888">
        <v>2014</v>
      </c>
      <c r="C705" s="890" t="s">
        <v>91</v>
      </c>
      <c r="D705" s="891" t="s">
        <v>101</v>
      </c>
      <c r="E705" s="890" t="s">
        <v>3362</v>
      </c>
      <c r="F705" s="959">
        <v>41924</v>
      </c>
      <c r="G705" s="890" t="s">
        <v>4392</v>
      </c>
      <c r="H705" s="893">
        <v>7</v>
      </c>
      <c r="I705" s="890" t="s">
        <v>3402</v>
      </c>
      <c r="J705" s="894"/>
      <c r="K705" s="894"/>
      <c r="L705" s="894"/>
      <c r="M705" s="896"/>
      <c r="N705" s="1046"/>
      <c r="P705" s="1048"/>
    </row>
    <row r="706" spans="1:16" s="965" customFormat="1" ht="11.25" customHeight="1" outlineLevel="2">
      <c r="A706" s="910">
        <v>6</v>
      </c>
      <c r="B706" s="910">
        <v>2015</v>
      </c>
      <c r="C706" s="912" t="s">
        <v>91</v>
      </c>
      <c r="D706" s="912" t="s">
        <v>101</v>
      </c>
      <c r="E706" s="912" t="s">
        <v>3357</v>
      </c>
      <c r="F706" s="914">
        <v>42169</v>
      </c>
      <c r="G706" s="912" t="s">
        <v>3581</v>
      </c>
      <c r="H706" s="915">
        <v>3</v>
      </c>
      <c r="I706" s="912" t="s">
        <v>2390</v>
      </c>
      <c r="J706" s="894"/>
      <c r="K706" s="894"/>
      <c r="L706" s="894"/>
      <c r="M706" s="896"/>
      <c r="N706" s="1046"/>
      <c r="P706" s="910"/>
    </row>
    <row r="707" spans="1:16" s="965" customFormat="1" ht="11.25" customHeight="1" outlineLevel="2">
      <c r="A707" s="910">
        <v>6</v>
      </c>
      <c r="B707" s="910">
        <v>2015</v>
      </c>
      <c r="C707" s="912" t="s">
        <v>91</v>
      </c>
      <c r="D707" s="912" t="s">
        <v>101</v>
      </c>
      <c r="E707" s="912" t="s">
        <v>3357</v>
      </c>
      <c r="F707" s="914">
        <v>42169</v>
      </c>
      <c r="G707" s="912" t="s">
        <v>3582</v>
      </c>
      <c r="H707" s="915">
        <v>3</v>
      </c>
      <c r="I707" s="912" t="s">
        <v>1851</v>
      </c>
      <c r="J707" s="894"/>
      <c r="K707" s="894"/>
      <c r="L707" s="894"/>
      <c r="M707" s="896"/>
      <c r="N707" s="897"/>
      <c r="P707" s="910"/>
    </row>
    <row r="708" spans="1:16" s="1047" customFormat="1" ht="11.25" customHeight="1" outlineLevel="2">
      <c r="A708" s="898">
        <v>3</v>
      </c>
      <c r="B708" s="906">
        <v>2016</v>
      </c>
      <c r="C708" s="903" t="s">
        <v>91</v>
      </c>
      <c r="D708" s="903" t="s">
        <v>101</v>
      </c>
      <c r="E708" s="902" t="s">
        <v>3323</v>
      </c>
      <c r="F708" s="904">
        <v>42435</v>
      </c>
      <c r="G708" s="903" t="s">
        <v>3061</v>
      </c>
      <c r="H708" s="916">
        <v>7</v>
      </c>
      <c r="I708" s="897" t="s">
        <v>1683</v>
      </c>
      <c r="J708" s="894"/>
      <c r="K708" s="894"/>
      <c r="L708" s="894"/>
      <c r="M708" s="896"/>
      <c r="N708" s="897"/>
      <c r="P708" s="1048"/>
    </row>
    <row r="709" spans="1:16" s="965" customFormat="1" ht="11.25" customHeight="1" outlineLevel="2">
      <c r="A709" s="898">
        <v>6</v>
      </c>
      <c r="B709" s="898">
        <v>2016</v>
      </c>
      <c r="C709" s="901" t="s">
        <v>91</v>
      </c>
      <c r="D709" s="902" t="s">
        <v>101</v>
      </c>
      <c r="E709" s="903" t="s">
        <v>3357</v>
      </c>
      <c r="F709" s="904">
        <v>42533</v>
      </c>
      <c r="G709" s="903" t="s">
        <v>3063</v>
      </c>
      <c r="H709" s="898">
        <v>3</v>
      </c>
      <c r="I709" s="897" t="s">
        <v>3064</v>
      </c>
      <c r="J709" s="897"/>
      <c r="K709" s="894"/>
      <c r="L709" s="894"/>
      <c r="M709" s="896"/>
      <c r="N709" s="897"/>
      <c r="P709" s="910"/>
    </row>
    <row r="710" spans="1:16" s="965" customFormat="1" ht="11.25" customHeight="1" outlineLevel="2">
      <c r="A710" s="898">
        <v>10</v>
      </c>
      <c r="B710" s="898">
        <v>2016</v>
      </c>
      <c r="C710" s="901" t="s">
        <v>91</v>
      </c>
      <c r="D710" s="902" t="s">
        <v>101</v>
      </c>
      <c r="E710" s="903" t="s">
        <v>819</v>
      </c>
      <c r="F710" s="904">
        <v>42666</v>
      </c>
      <c r="G710" s="903" t="s">
        <v>3065</v>
      </c>
      <c r="H710" s="898">
        <v>5</v>
      </c>
      <c r="I710" s="897" t="s">
        <v>244</v>
      </c>
      <c r="J710" s="897"/>
      <c r="K710" s="894"/>
      <c r="L710" s="894"/>
      <c r="M710" s="896"/>
      <c r="N710" s="897"/>
      <c r="P710" s="910"/>
    </row>
    <row r="711" spans="1:16" s="965" customFormat="1" ht="11.25" customHeight="1" outlineLevel="1">
      <c r="A711" s="898"/>
      <c r="B711" s="898"/>
      <c r="C711" s="901"/>
      <c r="D711" s="902" t="s">
        <v>1032</v>
      </c>
      <c r="E711" s="903"/>
      <c r="F711" s="904"/>
      <c r="G711" s="903"/>
      <c r="H711" s="898">
        <f>SUBTOTAL(9,H700:H710)</f>
        <v>54</v>
      </c>
      <c r="I711" s="897"/>
      <c r="J711" s="897"/>
      <c r="K711" s="894"/>
      <c r="L711" s="894"/>
      <c r="M711" s="896"/>
      <c r="N711" s="897"/>
      <c r="P711" s="910"/>
    </row>
    <row r="712" spans="1:16" s="983" customFormat="1" ht="11.25" customHeight="1" outlineLevel="2">
      <c r="A712" s="826">
        <v>3</v>
      </c>
      <c r="B712" s="827">
        <v>2014</v>
      </c>
      <c r="C712" s="828" t="s">
        <v>91</v>
      </c>
      <c r="D712" s="828" t="s">
        <v>185</v>
      </c>
      <c r="E712" s="830" t="s">
        <v>3323</v>
      </c>
      <c r="F712" s="829">
        <v>41700</v>
      </c>
      <c r="G712" s="828" t="s">
        <v>4393</v>
      </c>
      <c r="H712" s="831">
        <v>10</v>
      </c>
      <c r="I712" s="828" t="s">
        <v>363</v>
      </c>
      <c r="J712" s="832"/>
      <c r="K712" s="832"/>
      <c r="L712" s="832"/>
      <c r="M712" s="847"/>
      <c r="N712" s="841"/>
      <c r="P712" s="990"/>
    </row>
    <row r="713" spans="1:16" s="841" customFormat="1" ht="11.25" customHeight="1" outlineLevel="2">
      <c r="A713" s="826">
        <v>6</v>
      </c>
      <c r="B713" s="827">
        <v>2014</v>
      </c>
      <c r="C713" s="828" t="s">
        <v>91</v>
      </c>
      <c r="D713" s="828" t="s">
        <v>185</v>
      </c>
      <c r="E713" s="830" t="s">
        <v>3357</v>
      </c>
      <c r="F713" s="829">
        <v>41797</v>
      </c>
      <c r="G713" s="828" t="s">
        <v>4394</v>
      </c>
      <c r="H713" s="917">
        <v>7</v>
      </c>
      <c r="I713" s="918" t="s">
        <v>2250</v>
      </c>
      <c r="J713" s="832"/>
      <c r="K713" s="832"/>
      <c r="L713" s="832"/>
      <c r="M713" s="847"/>
      <c r="P713" s="938"/>
    </row>
    <row r="714" spans="1:16" ht="11.25" customHeight="1" outlineLevel="2">
      <c r="A714" s="826">
        <v>6</v>
      </c>
      <c r="B714" s="827">
        <v>2014</v>
      </c>
      <c r="C714" s="828" t="s">
        <v>91</v>
      </c>
      <c r="D714" s="828" t="s">
        <v>185</v>
      </c>
      <c r="E714" s="830" t="s">
        <v>4184</v>
      </c>
      <c r="F714" s="829">
        <v>41804</v>
      </c>
      <c r="G714" s="828" t="s">
        <v>4394</v>
      </c>
      <c r="H714" s="917">
        <v>15</v>
      </c>
      <c r="I714" s="918" t="s">
        <v>4395</v>
      </c>
      <c r="M714" s="847"/>
      <c r="N714" s="842"/>
    </row>
    <row r="715" spans="1:16" ht="11.25" customHeight="1" outlineLevel="2">
      <c r="A715" s="826">
        <v>10</v>
      </c>
      <c r="B715" s="826">
        <v>2014</v>
      </c>
      <c r="C715" s="828" t="s">
        <v>91</v>
      </c>
      <c r="D715" s="830" t="s">
        <v>185</v>
      </c>
      <c r="E715" s="828" t="s">
        <v>3362</v>
      </c>
      <c r="F715" s="919">
        <v>41924</v>
      </c>
      <c r="G715" s="828"/>
      <c r="H715" s="831">
        <v>3</v>
      </c>
      <c r="I715" s="828" t="s">
        <v>2216</v>
      </c>
      <c r="M715" s="847"/>
      <c r="N715" s="857"/>
    </row>
    <row r="716" spans="1:16" ht="11.25" customHeight="1" outlineLevel="2">
      <c r="A716" s="826">
        <v>10</v>
      </c>
      <c r="B716" s="826">
        <v>2014</v>
      </c>
      <c r="C716" s="828" t="s">
        <v>91</v>
      </c>
      <c r="D716" s="830" t="s">
        <v>185</v>
      </c>
      <c r="E716" s="828" t="s">
        <v>3362</v>
      </c>
      <c r="F716" s="919">
        <v>41924</v>
      </c>
      <c r="G716" s="828"/>
      <c r="H716" s="831">
        <v>3</v>
      </c>
      <c r="I716" s="828" t="s">
        <v>2322</v>
      </c>
      <c r="M716" s="847"/>
      <c r="N716" s="842"/>
    </row>
    <row r="717" spans="1:16" s="857" customFormat="1" ht="11.25" customHeight="1" outlineLevel="2">
      <c r="A717" s="850">
        <v>11</v>
      </c>
      <c r="B717" s="850">
        <v>2015</v>
      </c>
      <c r="C717" s="851" t="s">
        <v>91</v>
      </c>
      <c r="D717" s="856" t="s">
        <v>185</v>
      </c>
      <c r="E717" s="851" t="s">
        <v>1309</v>
      </c>
      <c r="F717" s="852">
        <v>42329</v>
      </c>
      <c r="G717" s="851" t="s">
        <v>3583</v>
      </c>
      <c r="H717" s="853">
        <v>5</v>
      </c>
      <c r="I717" s="851" t="s">
        <v>273</v>
      </c>
      <c r="J717" s="832"/>
      <c r="K717" s="832"/>
      <c r="L717" s="832"/>
      <c r="M717" s="847"/>
      <c r="N717" s="842"/>
      <c r="P717" s="850"/>
    </row>
    <row r="718" spans="1:16" s="848" customFormat="1" ht="11.25" customHeight="1" outlineLevel="2">
      <c r="A718" s="849">
        <v>3</v>
      </c>
      <c r="B718" s="908">
        <v>2016</v>
      </c>
      <c r="C718" s="860" t="s">
        <v>91</v>
      </c>
      <c r="D718" s="860" t="s">
        <v>185</v>
      </c>
      <c r="E718" s="859" t="s">
        <v>3323</v>
      </c>
      <c r="F718" s="861">
        <v>42435</v>
      </c>
      <c r="G718" s="860" t="s">
        <v>3081</v>
      </c>
      <c r="H718" s="909">
        <v>10</v>
      </c>
      <c r="I718" s="848" t="s">
        <v>363</v>
      </c>
      <c r="M718" s="862"/>
      <c r="P718" s="849"/>
    </row>
    <row r="719" spans="1:16" s="848" customFormat="1" ht="11.25" customHeight="1" outlineLevel="2">
      <c r="A719" s="849">
        <v>6</v>
      </c>
      <c r="B719" s="908">
        <v>2016</v>
      </c>
      <c r="C719" s="860" t="s">
        <v>91</v>
      </c>
      <c r="D719" s="860" t="s">
        <v>185</v>
      </c>
      <c r="E719" s="859" t="s">
        <v>2702</v>
      </c>
      <c r="F719" s="861">
        <v>42540</v>
      </c>
      <c r="G719" s="860" t="s">
        <v>2253</v>
      </c>
      <c r="H719" s="909">
        <v>15</v>
      </c>
      <c r="I719" s="848" t="s">
        <v>3082</v>
      </c>
      <c r="M719" s="862"/>
      <c r="P719" s="849"/>
    </row>
    <row r="720" spans="1:16" s="848" customFormat="1" ht="11.25" customHeight="1" outlineLevel="2">
      <c r="A720" s="849">
        <v>10</v>
      </c>
      <c r="B720" s="908">
        <v>2016</v>
      </c>
      <c r="C720" s="860" t="s">
        <v>91</v>
      </c>
      <c r="D720" s="860" t="s">
        <v>185</v>
      </c>
      <c r="E720" s="859" t="s">
        <v>3362</v>
      </c>
      <c r="F720" s="861">
        <v>42652</v>
      </c>
      <c r="G720" s="920" t="s">
        <v>3083</v>
      </c>
      <c r="H720" s="849">
        <v>7</v>
      </c>
      <c r="I720" s="848" t="s">
        <v>2214</v>
      </c>
      <c r="M720" s="862"/>
      <c r="P720" s="849"/>
    </row>
    <row r="721" spans="1:16" s="848" customFormat="1" ht="11.25" customHeight="1" outlineLevel="2">
      <c r="A721" s="849">
        <v>10</v>
      </c>
      <c r="B721" s="908">
        <v>2016</v>
      </c>
      <c r="C721" s="860" t="s">
        <v>91</v>
      </c>
      <c r="D721" s="860" t="s">
        <v>185</v>
      </c>
      <c r="E721" s="859" t="s">
        <v>3362</v>
      </c>
      <c r="F721" s="861">
        <v>42652</v>
      </c>
      <c r="G721" s="920" t="s">
        <v>3084</v>
      </c>
      <c r="H721" s="849">
        <v>3</v>
      </c>
      <c r="I721" s="848" t="s">
        <v>2216</v>
      </c>
      <c r="M721" s="862"/>
      <c r="P721" s="849"/>
    </row>
    <row r="722" spans="1:16" s="848" customFormat="1" ht="11.25" customHeight="1" outlineLevel="2">
      <c r="A722" s="849">
        <v>10</v>
      </c>
      <c r="B722" s="908">
        <v>2016</v>
      </c>
      <c r="C722" s="860" t="s">
        <v>91</v>
      </c>
      <c r="D722" s="860" t="s">
        <v>185</v>
      </c>
      <c r="E722" s="859" t="s">
        <v>3362</v>
      </c>
      <c r="F722" s="861">
        <v>42652</v>
      </c>
      <c r="G722" s="920" t="s">
        <v>3085</v>
      </c>
      <c r="H722" s="849">
        <v>7</v>
      </c>
      <c r="I722" s="848" t="s">
        <v>2711</v>
      </c>
      <c r="M722" s="862"/>
      <c r="P722" s="849"/>
    </row>
    <row r="723" spans="1:16" s="848" customFormat="1" ht="11.25" customHeight="1" outlineLevel="2">
      <c r="A723" s="849">
        <v>10</v>
      </c>
      <c r="B723" s="908">
        <v>2016</v>
      </c>
      <c r="C723" s="860" t="s">
        <v>91</v>
      </c>
      <c r="D723" s="860" t="s">
        <v>185</v>
      </c>
      <c r="E723" s="859" t="s">
        <v>3362</v>
      </c>
      <c r="F723" s="861">
        <v>42652</v>
      </c>
      <c r="G723" s="920" t="s">
        <v>3086</v>
      </c>
      <c r="H723" s="849">
        <v>3</v>
      </c>
      <c r="I723" s="848" t="s">
        <v>3087</v>
      </c>
      <c r="M723" s="862"/>
      <c r="P723" s="849"/>
    </row>
    <row r="724" spans="1:16" s="848" customFormat="1" ht="11.25" customHeight="1" outlineLevel="1">
      <c r="A724" s="849"/>
      <c r="B724" s="908"/>
      <c r="C724" s="860"/>
      <c r="D724" s="860" t="s">
        <v>1045</v>
      </c>
      <c r="E724" s="859"/>
      <c r="F724" s="861"/>
      <c r="G724" s="920"/>
      <c r="H724" s="849">
        <f>SUBTOTAL(9,H712:H723)</f>
        <v>88</v>
      </c>
      <c r="M724" s="862"/>
      <c r="P724" s="849"/>
    </row>
    <row r="725" spans="1:16" ht="11.25" customHeight="1" outlineLevel="2">
      <c r="A725" s="826">
        <v>3</v>
      </c>
      <c r="B725" s="827">
        <v>2014</v>
      </c>
      <c r="C725" s="828" t="s">
        <v>91</v>
      </c>
      <c r="D725" s="828" t="s">
        <v>90</v>
      </c>
      <c r="E725" s="830" t="s">
        <v>3323</v>
      </c>
      <c r="F725" s="829">
        <v>41700</v>
      </c>
      <c r="G725" s="828" t="s">
        <v>4396</v>
      </c>
      <c r="H725" s="831">
        <v>7</v>
      </c>
      <c r="I725" s="828" t="s">
        <v>258</v>
      </c>
      <c r="M725" s="847"/>
      <c r="N725" s="848"/>
    </row>
    <row r="726" spans="1:16" ht="11.25" customHeight="1" outlineLevel="2">
      <c r="A726" s="826">
        <v>3</v>
      </c>
      <c r="B726" s="827">
        <v>2014</v>
      </c>
      <c r="C726" s="828" t="s">
        <v>91</v>
      </c>
      <c r="D726" s="828" t="s">
        <v>90</v>
      </c>
      <c r="E726" s="830" t="s">
        <v>3323</v>
      </c>
      <c r="F726" s="829">
        <v>41700</v>
      </c>
      <c r="G726" s="828" t="s">
        <v>4397</v>
      </c>
      <c r="H726" s="831">
        <v>7</v>
      </c>
      <c r="I726" s="828" t="s">
        <v>1683</v>
      </c>
      <c r="M726" s="847"/>
      <c r="N726" s="842"/>
    </row>
    <row r="727" spans="1:16" s="842" customFormat="1" ht="11.25" customHeight="1" outlineLevel="2">
      <c r="A727" s="826">
        <v>3</v>
      </c>
      <c r="B727" s="827">
        <v>2014</v>
      </c>
      <c r="C727" s="828" t="s">
        <v>91</v>
      </c>
      <c r="D727" s="828" t="s">
        <v>90</v>
      </c>
      <c r="E727" s="830" t="s">
        <v>3323</v>
      </c>
      <c r="F727" s="829">
        <v>41700</v>
      </c>
      <c r="G727" s="828" t="s">
        <v>4398</v>
      </c>
      <c r="H727" s="831">
        <v>7</v>
      </c>
      <c r="I727" s="828" t="s">
        <v>2276</v>
      </c>
      <c r="J727" s="832"/>
      <c r="K727" s="832"/>
      <c r="L727" s="832"/>
      <c r="M727" s="847"/>
      <c r="N727" s="857"/>
      <c r="P727" s="993"/>
    </row>
    <row r="728" spans="1:16" s="842" customFormat="1" ht="11.25" customHeight="1" outlineLevel="2">
      <c r="A728" s="826">
        <v>3</v>
      </c>
      <c r="B728" s="827">
        <v>2014</v>
      </c>
      <c r="C728" s="828" t="s">
        <v>91</v>
      </c>
      <c r="D728" s="828" t="s">
        <v>90</v>
      </c>
      <c r="E728" s="830" t="s">
        <v>3323</v>
      </c>
      <c r="F728" s="829">
        <v>41700</v>
      </c>
      <c r="G728" s="828" t="s">
        <v>4399</v>
      </c>
      <c r="H728" s="831">
        <v>3</v>
      </c>
      <c r="I728" s="828" t="s">
        <v>1064</v>
      </c>
      <c r="J728" s="832"/>
      <c r="K728" s="832"/>
      <c r="L728" s="832"/>
      <c r="M728" s="847"/>
      <c r="N728" s="848"/>
      <c r="P728" s="993"/>
    </row>
    <row r="729" spans="1:16" s="842" customFormat="1" ht="11.25" customHeight="1" outlineLevel="2">
      <c r="A729" s="826">
        <v>3</v>
      </c>
      <c r="B729" s="827">
        <v>2014</v>
      </c>
      <c r="C729" s="828" t="s">
        <v>91</v>
      </c>
      <c r="D729" s="828" t="s">
        <v>90</v>
      </c>
      <c r="E729" s="830" t="s">
        <v>3323</v>
      </c>
      <c r="F729" s="829">
        <v>41700</v>
      </c>
      <c r="G729" s="828" t="s">
        <v>4400</v>
      </c>
      <c r="H729" s="831">
        <v>3</v>
      </c>
      <c r="I729" s="828" t="s">
        <v>2281</v>
      </c>
      <c r="J729" s="832"/>
      <c r="K729" s="832"/>
      <c r="L729" s="832"/>
      <c r="M729" s="847"/>
      <c r="N729" s="848"/>
      <c r="P729" s="993"/>
    </row>
    <row r="730" spans="1:16" s="842" customFormat="1" ht="11.25" customHeight="1" outlineLevel="2">
      <c r="A730" s="826">
        <v>3</v>
      </c>
      <c r="B730" s="827">
        <v>2014</v>
      </c>
      <c r="C730" s="828" t="s">
        <v>91</v>
      </c>
      <c r="D730" s="828" t="s">
        <v>90</v>
      </c>
      <c r="E730" s="830" t="s">
        <v>3323</v>
      </c>
      <c r="F730" s="829">
        <v>41700</v>
      </c>
      <c r="G730" s="828" t="s">
        <v>4401</v>
      </c>
      <c r="H730" s="831">
        <v>3</v>
      </c>
      <c r="I730" s="828" t="s">
        <v>2586</v>
      </c>
      <c r="J730" s="832"/>
      <c r="K730" s="832"/>
      <c r="L730" s="832"/>
      <c r="M730" s="847"/>
      <c r="N730" s="857"/>
      <c r="P730" s="993"/>
    </row>
    <row r="731" spans="1:16" s="842" customFormat="1" ht="11.25" customHeight="1" outlineLevel="2">
      <c r="A731" s="826">
        <v>6</v>
      </c>
      <c r="B731" s="827">
        <v>2014</v>
      </c>
      <c r="C731" s="828" t="s">
        <v>91</v>
      </c>
      <c r="D731" s="828" t="s">
        <v>90</v>
      </c>
      <c r="E731" s="830" t="s">
        <v>3357</v>
      </c>
      <c r="F731" s="829">
        <v>41797</v>
      </c>
      <c r="G731" s="828" t="s">
        <v>4402</v>
      </c>
      <c r="H731" s="917">
        <v>7</v>
      </c>
      <c r="I731" s="918" t="s">
        <v>2039</v>
      </c>
      <c r="J731" s="832"/>
      <c r="K731" s="832"/>
      <c r="L731" s="832"/>
      <c r="M731" s="847"/>
      <c r="N731" s="848"/>
      <c r="P731" s="993"/>
    </row>
    <row r="732" spans="1:16" s="842" customFormat="1" ht="11.25" customHeight="1" outlineLevel="2">
      <c r="A732" s="826">
        <v>6</v>
      </c>
      <c r="B732" s="827">
        <v>2014</v>
      </c>
      <c r="C732" s="828" t="s">
        <v>91</v>
      </c>
      <c r="D732" s="828" t="s">
        <v>90</v>
      </c>
      <c r="E732" s="830" t="s">
        <v>3357</v>
      </c>
      <c r="F732" s="829">
        <v>41797</v>
      </c>
      <c r="G732" s="828" t="s">
        <v>4403</v>
      </c>
      <c r="H732" s="917">
        <v>7</v>
      </c>
      <c r="I732" s="918" t="s">
        <v>3465</v>
      </c>
      <c r="J732" s="832"/>
      <c r="K732" s="832"/>
      <c r="L732" s="832"/>
      <c r="M732" s="847"/>
      <c r="N732" s="848"/>
      <c r="P732" s="993"/>
    </row>
    <row r="733" spans="1:16" s="857" customFormat="1" ht="11.25" customHeight="1" outlineLevel="2">
      <c r="A733" s="826">
        <v>6</v>
      </c>
      <c r="B733" s="827">
        <v>2014</v>
      </c>
      <c r="C733" s="828" t="s">
        <v>91</v>
      </c>
      <c r="D733" s="828" t="s">
        <v>90</v>
      </c>
      <c r="E733" s="830" t="s">
        <v>3357</v>
      </c>
      <c r="F733" s="829">
        <v>41797</v>
      </c>
      <c r="G733" s="828" t="s">
        <v>4404</v>
      </c>
      <c r="H733" s="917">
        <v>3</v>
      </c>
      <c r="I733" s="918" t="s">
        <v>2544</v>
      </c>
      <c r="J733" s="832"/>
      <c r="K733" s="832"/>
      <c r="L733" s="832"/>
      <c r="M733" s="847"/>
      <c r="N733" s="848"/>
      <c r="P733" s="850"/>
    </row>
    <row r="734" spans="1:16" s="985" customFormat="1" ht="11.25" customHeight="1" outlineLevel="2">
      <c r="A734" s="826">
        <v>10</v>
      </c>
      <c r="B734" s="826">
        <v>2014</v>
      </c>
      <c r="C734" s="828" t="s">
        <v>91</v>
      </c>
      <c r="D734" s="830" t="s">
        <v>90</v>
      </c>
      <c r="E734" s="828" t="s">
        <v>3362</v>
      </c>
      <c r="F734" s="919">
        <v>41924</v>
      </c>
      <c r="G734" s="828" t="s">
        <v>4405</v>
      </c>
      <c r="H734" s="831">
        <v>7</v>
      </c>
      <c r="I734" s="828" t="s">
        <v>2410</v>
      </c>
      <c r="J734" s="832"/>
      <c r="K734" s="832"/>
      <c r="L734" s="832"/>
      <c r="M734" s="847"/>
      <c r="N734" s="857"/>
      <c r="P734" s="997"/>
    </row>
    <row r="735" spans="1:16" s="857" customFormat="1" ht="11.25" customHeight="1" outlineLevel="2">
      <c r="A735" s="826">
        <v>10</v>
      </c>
      <c r="B735" s="826">
        <v>2014</v>
      </c>
      <c r="C735" s="828" t="s">
        <v>91</v>
      </c>
      <c r="D735" s="830" t="s">
        <v>90</v>
      </c>
      <c r="E735" s="828" t="s">
        <v>3362</v>
      </c>
      <c r="F735" s="919">
        <v>41924</v>
      </c>
      <c r="G735" s="828" t="s">
        <v>4406</v>
      </c>
      <c r="H735" s="831">
        <v>3</v>
      </c>
      <c r="I735" s="828" t="s">
        <v>1758</v>
      </c>
      <c r="J735" s="832"/>
      <c r="K735" s="832"/>
      <c r="L735" s="832"/>
      <c r="M735" s="847"/>
      <c r="N735" s="842"/>
      <c r="P735" s="850"/>
    </row>
    <row r="736" spans="1:16" s="857" customFormat="1" ht="11.25" customHeight="1" outlineLevel="2">
      <c r="A736" s="826">
        <v>10</v>
      </c>
      <c r="B736" s="826">
        <v>2014</v>
      </c>
      <c r="C736" s="828" t="s">
        <v>91</v>
      </c>
      <c r="D736" s="830" t="s">
        <v>90</v>
      </c>
      <c r="E736" s="828" t="s">
        <v>3362</v>
      </c>
      <c r="F736" s="919">
        <v>41924</v>
      </c>
      <c r="G736" s="828" t="s">
        <v>3592</v>
      </c>
      <c r="H736" s="831">
        <v>3</v>
      </c>
      <c r="I736" s="828" t="s">
        <v>2734</v>
      </c>
      <c r="J736" s="832"/>
      <c r="K736" s="832"/>
      <c r="L736" s="832"/>
      <c r="M736" s="847"/>
      <c r="N736" s="848"/>
      <c r="P736" s="850"/>
    </row>
    <row r="737" spans="1:16" s="995" customFormat="1" ht="11.25" customHeight="1" outlineLevel="2">
      <c r="A737" s="826">
        <v>10</v>
      </c>
      <c r="B737" s="826">
        <v>2014</v>
      </c>
      <c r="C737" s="828" t="s">
        <v>91</v>
      </c>
      <c r="D737" s="830" t="s">
        <v>90</v>
      </c>
      <c r="E737" s="828" t="s">
        <v>3362</v>
      </c>
      <c r="F737" s="919">
        <v>41924</v>
      </c>
      <c r="G737" s="828" t="s">
        <v>4407</v>
      </c>
      <c r="H737" s="831">
        <v>7</v>
      </c>
      <c r="I737" s="828" t="s">
        <v>3131</v>
      </c>
      <c r="J737" s="832"/>
      <c r="K737" s="832"/>
      <c r="L737" s="832"/>
      <c r="M737" s="847"/>
      <c r="N737" s="848"/>
      <c r="P737" s="1050"/>
    </row>
    <row r="738" spans="1:16" s="857" customFormat="1" ht="11.25" customHeight="1" outlineLevel="2">
      <c r="A738" s="826">
        <v>10</v>
      </c>
      <c r="B738" s="826">
        <v>2014</v>
      </c>
      <c r="C738" s="828" t="s">
        <v>91</v>
      </c>
      <c r="D738" s="830" t="s">
        <v>90</v>
      </c>
      <c r="E738" s="828" t="s">
        <v>3362</v>
      </c>
      <c r="F738" s="919">
        <v>41924</v>
      </c>
      <c r="G738" s="828" t="s">
        <v>4408</v>
      </c>
      <c r="H738" s="831">
        <v>10</v>
      </c>
      <c r="I738" s="828" t="s">
        <v>3183</v>
      </c>
      <c r="J738" s="832"/>
      <c r="K738" s="832"/>
      <c r="L738" s="832"/>
      <c r="M738" s="847"/>
      <c r="N738" s="848"/>
      <c r="P738" s="850"/>
    </row>
    <row r="739" spans="1:16" s="841" customFormat="1" ht="11.25" customHeight="1" outlineLevel="2">
      <c r="A739" s="826">
        <v>10</v>
      </c>
      <c r="B739" s="826">
        <v>2014</v>
      </c>
      <c r="C739" s="828" t="s">
        <v>91</v>
      </c>
      <c r="D739" s="830" t="s">
        <v>90</v>
      </c>
      <c r="E739" s="828" t="s">
        <v>819</v>
      </c>
      <c r="F739" s="919">
        <v>41938</v>
      </c>
      <c r="G739" s="828" t="s">
        <v>4396</v>
      </c>
      <c r="H739" s="831">
        <v>5</v>
      </c>
      <c r="I739" s="828" t="s">
        <v>342</v>
      </c>
      <c r="J739" s="832"/>
      <c r="K739" s="832" t="s">
        <v>4126</v>
      </c>
      <c r="L739" s="832" t="s">
        <v>2978</v>
      </c>
      <c r="M739" s="847"/>
      <c r="N739" s="842"/>
      <c r="P739" s="938"/>
    </row>
    <row r="740" spans="1:16" s="995" customFormat="1" ht="11.25" customHeight="1" outlineLevel="2">
      <c r="A740" s="826">
        <v>11</v>
      </c>
      <c r="B740" s="826">
        <v>2014</v>
      </c>
      <c r="C740" s="828" t="s">
        <v>91</v>
      </c>
      <c r="D740" s="830" t="s">
        <v>90</v>
      </c>
      <c r="E740" s="828" t="s">
        <v>500</v>
      </c>
      <c r="F740" s="919">
        <v>41958</v>
      </c>
      <c r="G740" s="828" t="s">
        <v>4396</v>
      </c>
      <c r="H740" s="831">
        <v>5</v>
      </c>
      <c r="I740" s="828" t="s">
        <v>342</v>
      </c>
      <c r="J740" s="832"/>
      <c r="K740" s="832" t="s">
        <v>4126</v>
      </c>
      <c r="L740" s="832" t="s">
        <v>2978</v>
      </c>
      <c r="M740" s="847"/>
      <c r="N740" s="857"/>
      <c r="P740" s="1050"/>
    </row>
    <row r="741" spans="1:16" s="995" customFormat="1" ht="11.25" customHeight="1" outlineLevel="2">
      <c r="A741" s="826">
        <v>11</v>
      </c>
      <c r="B741" s="826">
        <v>2014</v>
      </c>
      <c r="C741" s="828" t="s">
        <v>91</v>
      </c>
      <c r="D741" s="830" t="s">
        <v>90</v>
      </c>
      <c r="E741" s="828" t="s">
        <v>500</v>
      </c>
      <c r="F741" s="919">
        <v>41958</v>
      </c>
      <c r="G741" s="828" t="s">
        <v>3590</v>
      </c>
      <c r="H741" s="831">
        <v>10</v>
      </c>
      <c r="I741" s="828" t="s">
        <v>236</v>
      </c>
      <c r="J741" s="832"/>
      <c r="K741" s="832"/>
      <c r="L741" s="832"/>
      <c r="M741" s="847"/>
      <c r="N741" s="842"/>
      <c r="P741" s="1050"/>
    </row>
    <row r="742" spans="1:16" s="841" customFormat="1" ht="11.25" customHeight="1" outlineLevel="2">
      <c r="A742" s="855">
        <v>3</v>
      </c>
      <c r="B742" s="850">
        <v>2015</v>
      </c>
      <c r="C742" s="851" t="s">
        <v>91</v>
      </c>
      <c r="D742" s="856" t="s">
        <v>90</v>
      </c>
      <c r="E742" s="851" t="s">
        <v>3323</v>
      </c>
      <c r="F742" s="852">
        <v>42064</v>
      </c>
      <c r="G742" s="851" t="s">
        <v>3584</v>
      </c>
      <c r="H742" s="853">
        <v>10</v>
      </c>
      <c r="I742" s="851" t="s">
        <v>1007</v>
      </c>
      <c r="J742" s="832"/>
      <c r="K742" s="832"/>
      <c r="L742" s="832"/>
      <c r="M742" s="847"/>
      <c r="N742" s="842"/>
      <c r="P742" s="938"/>
    </row>
    <row r="743" spans="1:16" s="842" customFormat="1" ht="11.25" customHeight="1" outlineLevel="2">
      <c r="A743" s="855">
        <v>3</v>
      </c>
      <c r="B743" s="850">
        <v>2015</v>
      </c>
      <c r="C743" s="851" t="s">
        <v>91</v>
      </c>
      <c r="D743" s="856" t="s">
        <v>90</v>
      </c>
      <c r="E743" s="851" t="s">
        <v>3323</v>
      </c>
      <c r="F743" s="852">
        <v>42064</v>
      </c>
      <c r="G743" s="851" t="s">
        <v>3585</v>
      </c>
      <c r="H743" s="853">
        <v>3</v>
      </c>
      <c r="I743" s="851" t="s">
        <v>344</v>
      </c>
      <c r="J743" s="832"/>
      <c r="K743" s="832"/>
      <c r="L743" s="832"/>
      <c r="M743" s="847"/>
      <c r="N743" s="841"/>
    </row>
    <row r="744" spans="1:16" s="841" customFormat="1" ht="11.25" customHeight="1" outlineLevel="2">
      <c r="A744" s="855">
        <v>3</v>
      </c>
      <c r="B744" s="850">
        <v>2015</v>
      </c>
      <c r="C744" s="851" t="s">
        <v>91</v>
      </c>
      <c r="D744" s="856" t="s">
        <v>90</v>
      </c>
      <c r="E744" s="851" t="s">
        <v>3323</v>
      </c>
      <c r="F744" s="852">
        <v>42064</v>
      </c>
      <c r="G744" s="851" t="s">
        <v>3586</v>
      </c>
      <c r="H744" s="853">
        <v>3</v>
      </c>
      <c r="I744" s="851" t="s">
        <v>2278</v>
      </c>
      <c r="J744" s="832"/>
      <c r="K744" s="832"/>
      <c r="L744" s="832"/>
      <c r="M744" s="847"/>
      <c r="N744" s="857"/>
      <c r="P744" s="938"/>
    </row>
    <row r="745" spans="1:16" s="841" customFormat="1" ht="11.25" customHeight="1" outlineLevel="2">
      <c r="A745" s="855">
        <v>3</v>
      </c>
      <c r="B745" s="850">
        <v>2015</v>
      </c>
      <c r="C745" s="851" t="s">
        <v>91</v>
      </c>
      <c r="D745" s="856" t="s">
        <v>90</v>
      </c>
      <c r="E745" s="851" t="s">
        <v>3323</v>
      </c>
      <c r="F745" s="852">
        <v>42064</v>
      </c>
      <c r="G745" s="851" t="s">
        <v>3587</v>
      </c>
      <c r="H745" s="853">
        <v>10</v>
      </c>
      <c r="I745" s="851" t="s">
        <v>1651</v>
      </c>
      <c r="J745" s="832"/>
      <c r="K745" s="832"/>
      <c r="L745" s="832"/>
      <c r="M745" s="847"/>
      <c r="N745" s="857"/>
      <c r="P745" s="938"/>
    </row>
    <row r="746" spans="1:16" s="841" customFormat="1" ht="11.25" customHeight="1" outlineLevel="2">
      <c r="A746" s="855">
        <v>3</v>
      </c>
      <c r="B746" s="850">
        <v>2015</v>
      </c>
      <c r="C746" s="851" t="s">
        <v>91</v>
      </c>
      <c r="D746" s="856" t="s">
        <v>90</v>
      </c>
      <c r="E746" s="851" t="s">
        <v>3323</v>
      </c>
      <c r="F746" s="852">
        <v>42064</v>
      </c>
      <c r="G746" s="851" t="s">
        <v>3588</v>
      </c>
      <c r="H746" s="853">
        <v>10</v>
      </c>
      <c r="I746" s="851" t="s">
        <v>723</v>
      </c>
      <c r="J746" s="832"/>
      <c r="K746" s="832"/>
      <c r="L746" s="832"/>
      <c r="M746" s="847"/>
      <c r="N746" s="857"/>
      <c r="P746" s="938"/>
    </row>
    <row r="747" spans="1:16" s="848" customFormat="1" ht="11.25" customHeight="1" outlineLevel="2">
      <c r="A747" s="855">
        <v>3</v>
      </c>
      <c r="B747" s="850">
        <v>2015</v>
      </c>
      <c r="C747" s="851" t="s">
        <v>91</v>
      </c>
      <c r="D747" s="856" t="s">
        <v>90</v>
      </c>
      <c r="E747" s="851" t="s">
        <v>3323</v>
      </c>
      <c r="F747" s="852">
        <v>42064</v>
      </c>
      <c r="G747" s="851" t="s">
        <v>3589</v>
      </c>
      <c r="H747" s="853">
        <v>7</v>
      </c>
      <c r="I747" s="851" t="s">
        <v>485</v>
      </c>
      <c r="J747" s="832"/>
      <c r="K747" s="832"/>
      <c r="L747" s="832"/>
      <c r="M747" s="847"/>
      <c r="N747" s="842"/>
      <c r="P747" s="849"/>
    </row>
    <row r="748" spans="1:16" s="848" customFormat="1" ht="11.25" customHeight="1" outlineLevel="2">
      <c r="A748" s="850">
        <v>6</v>
      </c>
      <c r="B748" s="850">
        <v>2015</v>
      </c>
      <c r="C748" s="851" t="s">
        <v>91</v>
      </c>
      <c r="D748" s="851" t="s">
        <v>90</v>
      </c>
      <c r="E748" s="851" t="s">
        <v>3357</v>
      </c>
      <c r="F748" s="852">
        <v>42169</v>
      </c>
      <c r="G748" s="851" t="s">
        <v>3590</v>
      </c>
      <c r="H748" s="853">
        <v>10</v>
      </c>
      <c r="I748" s="851" t="s">
        <v>3591</v>
      </c>
      <c r="J748" s="832"/>
      <c r="K748" s="832"/>
      <c r="L748" s="832"/>
      <c r="M748" s="847"/>
      <c r="N748" s="842"/>
      <c r="P748" s="849"/>
    </row>
    <row r="749" spans="1:16" s="848" customFormat="1" ht="11.25" customHeight="1" outlineLevel="2">
      <c r="A749" s="850">
        <v>6</v>
      </c>
      <c r="B749" s="850">
        <v>2015</v>
      </c>
      <c r="C749" s="851" t="s">
        <v>91</v>
      </c>
      <c r="D749" s="851" t="s">
        <v>90</v>
      </c>
      <c r="E749" s="851" t="s">
        <v>3357</v>
      </c>
      <c r="F749" s="852">
        <v>42169</v>
      </c>
      <c r="G749" s="851" t="s">
        <v>3592</v>
      </c>
      <c r="H749" s="853">
        <v>3</v>
      </c>
      <c r="I749" s="851" t="s">
        <v>3593</v>
      </c>
      <c r="J749" s="832"/>
      <c r="K749" s="832"/>
      <c r="L749" s="832"/>
      <c r="M749" s="847"/>
      <c r="N749" s="842"/>
      <c r="P749" s="849"/>
    </row>
    <row r="750" spans="1:16" s="841" customFormat="1" ht="11.25" customHeight="1" outlineLevel="2">
      <c r="A750" s="850">
        <v>6</v>
      </c>
      <c r="B750" s="850">
        <v>2015</v>
      </c>
      <c r="C750" s="851" t="s">
        <v>91</v>
      </c>
      <c r="D750" s="851" t="s">
        <v>90</v>
      </c>
      <c r="E750" s="851" t="s">
        <v>3357</v>
      </c>
      <c r="F750" s="852">
        <v>42169</v>
      </c>
      <c r="G750" s="851" t="s">
        <v>3594</v>
      </c>
      <c r="H750" s="853">
        <v>3</v>
      </c>
      <c r="I750" s="851" t="s">
        <v>2053</v>
      </c>
      <c r="J750" s="832"/>
      <c r="K750" s="832"/>
      <c r="L750" s="832"/>
      <c r="M750" s="847"/>
      <c r="N750" s="842"/>
      <c r="P750" s="938"/>
    </row>
    <row r="751" spans="1:16" s="841" customFormat="1" ht="11.25" customHeight="1" outlineLevel="2">
      <c r="A751" s="850">
        <v>6</v>
      </c>
      <c r="B751" s="850">
        <v>2015</v>
      </c>
      <c r="C751" s="851" t="s">
        <v>91</v>
      </c>
      <c r="D751" s="851" t="s">
        <v>90</v>
      </c>
      <c r="E751" s="967" t="s">
        <v>3359</v>
      </c>
      <c r="F751" s="852">
        <v>42176</v>
      </c>
      <c r="G751" s="851" t="s">
        <v>3590</v>
      </c>
      <c r="H751" s="853">
        <v>10</v>
      </c>
      <c r="I751" s="854" t="s">
        <v>3595</v>
      </c>
      <c r="J751" s="832"/>
      <c r="K751" s="832"/>
      <c r="L751" s="832"/>
      <c r="M751" s="847"/>
      <c r="N751" s="842"/>
      <c r="P751" s="938"/>
    </row>
    <row r="752" spans="1:16" s="842" customFormat="1" ht="11.25" customHeight="1" outlineLevel="2">
      <c r="A752" s="850">
        <v>10</v>
      </c>
      <c r="B752" s="855">
        <v>2015</v>
      </c>
      <c r="C752" s="851" t="s">
        <v>91</v>
      </c>
      <c r="D752" s="851" t="s">
        <v>90</v>
      </c>
      <c r="E752" s="856" t="s">
        <v>3362</v>
      </c>
      <c r="F752" s="852">
        <v>42288</v>
      </c>
      <c r="G752" s="851" t="s">
        <v>3596</v>
      </c>
      <c r="H752" s="853">
        <v>7</v>
      </c>
      <c r="I752" s="857" t="s">
        <v>2167</v>
      </c>
      <c r="J752" s="832"/>
      <c r="K752" s="832"/>
      <c r="L752" s="832"/>
      <c r="M752" s="847"/>
      <c r="N752" s="983"/>
    </row>
    <row r="753" spans="1:16" s="857" customFormat="1" ht="11.25" customHeight="1" outlineLevel="2">
      <c r="A753" s="850">
        <v>10</v>
      </c>
      <c r="B753" s="855">
        <v>2015</v>
      </c>
      <c r="C753" s="851" t="s">
        <v>91</v>
      </c>
      <c r="D753" s="851" t="s">
        <v>90</v>
      </c>
      <c r="E753" s="856" t="s">
        <v>3362</v>
      </c>
      <c r="F753" s="852">
        <v>42288</v>
      </c>
      <c r="G753" s="851" t="s">
        <v>3597</v>
      </c>
      <c r="H753" s="853">
        <v>7</v>
      </c>
      <c r="I753" s="857" t="s">
        <v>2037</v>
      </c>
      <c r="J753" s="832"/>
      <c r="K753" s="832"/>
      <c r="L753" s="832"/>
      <c r="M753" s="847"/>
      <c r="N753" s="842"/>
      <c r="P753" s="850"/>
    </row>
    <row r="754" spans="1:16" s="842" customFormat="1" ht="11.25" customHeight="1" outlineLevel="2">
      <c r="A754" s="850">
        <v>10</v>
      </c>
      <c r="B754" s="855">
        <v>2015</v>
      </c>
      <c r="C754" s="851" t="s">
        <v>91</v>
      </c>
      <c r="D754" s="851" t="s">
        <v>90</v>
      </c>
      <c r="E754" s="856" t="s">
        <v>3362</v>
      </c>
      <c r="F754" s="852">
        <v>42288</v>
      </c>
      <c r="G754" s="851" t="s">
        <v>3598</v>
      </c>
      <c r="H754" s="853">
        <v>7</v>
      </c>
      <c r="I754" s="857" t="s">
        <v>2268</v>
      </c>
      <c r="J754" s="832"/>
      <c r="K754" s="832"/>
      <c r="L754" s="832"/>
      <c r="M754" s="847"/>
    </row>
    <row r="755" spans="1:16" s="848" customFormat="1" ht="11.25" customHeight="1" outlineLevel="2">
      <c r="A755" s="849">
        <v>3</v>
      </c>
      <c r="B755" s="908">
        <v>2016</v>
      </c>
      <c r="C755" s="860" t="s">
        <v>91</v>
      </c>
      <c r="D755" s="860" t="s">
        <v>90</v>
      </c>
      <c r="E755" s="859" t="s">
        <v>3323</v>
      </c>
      <c r="F755" s="861">
        <v>42435</v>
      </c>
      <c r="G755" s="860" t="s">
        <v>3090</v>
      </c>
      <c r="H755" s="909">
        <v>10</v>
      </c>
      <c r="I755" s="848" t="s">
        <v>1007</v>
      </c>
      <c r="M755" s="862"/>
    </row>
    <row r="756" spans="1:16" s="848" customFormat="1" ht="11.25" customHeight="1" outlineLevel="2">
      <c r="A756" s="849">
        <v>3</v>
      </c>
      <c r="B756" s="908">
        <v>2016</v>
      </c>
      <c r="C756" s="860" t="s">
        <v>91</v>
      </c>
      <c r="D756" s="860" t="s">
        <v>90</v>
      </c>
      <c r="E756" s="859" t="s">
        <v>3323</v>
      </c>
      <c r="F756" s="861">
        <v>42435</v>
      </c>
      <c r="G756" s="860" t="s">
        <v>3091</v>
      </c>
      <c r="H756" s="909">
        <v>7</v>
      </c>
      <c r="I756" s="848" t="s">
        <v>2149</v>
      </c>
      <c r="M756" s="862"/>
    </row>
    <row r="757" spans="1:16" s="848" customFormat="1" ht="11.25" customHeight="1" outlineLevel="2">
      <c r="A757" s="849">
        <v>3</v>
      </c>
      <c r="B757" s="849">
        <v>2016</v>
      </c>
      <c r="C757" s="848" t="s">
        <v>91</v>
      </c>
      <c r="D757" s="860" t="s">
        <v>90</v>
      </c>
      <c r="E757" s="860" t="s">
        <v>3323</v>
      </c>
      <c r="F757" s="861">
        <v>42435</v>
      </c>
      <c r="G757" s="860" t="s">
        <v>3092</v>
      </c>
      <c r="H757" s="909">
        <v>7</v>
      </c>
      <c r="I757" s="848" t="s">
        <v>1466</v>
      </c>
      <c r="M757" s="862"/>
    </row>
    <row r="758" spans="1:16" s="848" customFormat="1" ht="11.25" customHeight="1" outlineLevel="2">
      <c r="A758" s="849">
        <v>3</v>
      </c>
      <c r="B758" s="849">
        <v>2016</v>
      </c>
      <c r="C758" s="848" t="s">
        <v>91</v>
      </c>
      <c r="D758" s="860" t="s">
        <v>90</v>
      </c>
      <c r="E758" s="860" t="s">
        <v>3323</v>
      </c>
      <c r="F758" s="861">
        <v>42435</v>
      </c>
      <c r="G758" s="860" t="s">
        <v>3093</v>
      </c>
      <c r="H758" s="909">
        <v>3</v>
      </c>
      <c r="I758" s="848" t="s">
        <v>2281</v>
      </c>
      <c r="M758" s="862"/>
      <c r="P758" s="849"/>
    </row>
    <row r="759" spans="1:16" s="848" customFormat="1" ht="11.25" customHeight="1" outlineLevel="2">
      <c r="A759" s="849">
        <v>10</v>
      </c>
      <c r="B759" s="908">
        <v>2016</v>
      </c>
      <c r="C759" s="860" t="s">
        <v>91</v>
      </c>
      <c r="D759" s="860" t="s">
        <v>90</v>
      </c>
      <c r="E759" s="859" t="s">
        <v>3362</v>
      </c>
      <c r="F759" s="861">
        <v>42652</v>
      </c>
      <c r="G759" s="920" t="s">
        <v>3094</v>
      </c>
      <c r="H759" s="849">
        <v>3</v>
      </c>
      <c r="I759" s="848" t="s">
        <v>3095</v>
      </c>
      <c r="M759" s="862"/>
      <c r="P759" s="849"/>
    </row>
    <row r="760" spans="1:16" s="848" customFormat="1" ht="11.25" customHeight="1" outlineLevel="2">
      <c r="A760" s="849">
        <v>10</v>
      </c>
      <c r="B760" s="908">
        <v>2016</v>
      </c>
      <c r="C760" s="860" t="s">
        <v>91</v>
      </c>
      <c r="D760" s="860" t="s">
        <v>90</v>
      </c>
      <c r="E760" s="859" t="s">
        <v>3362</v>
      </c>
      <c r="F760" s="861">
        <v>42652</v>
      </c>
      <c r="G760" s="920" t="s">
        <v>3096</v>
      </c>
      <c r="H760" s="849">
        <v>10</v>
      </c>
      <c r="I760" s="848" t="s">
        <v>3097</v>
      </c>
      <c r="M760" s="862"/>
      <c r="P760" s="849"/>
    </row>
    <row r="761" spans="1:16" s="848" customFormat="1" ht="11.25" customHeight="1" outlineLevel="2">
      <c r="A761" s="849">
        <v>10</v>
      </c>
      <c r="B761" s="908">
        <v>2016</v>
      </c>
      <c r="C761" s="860" t="s">
        <v>91</v>
      </c>
      <c r="D761" s="860" t="s">
        <v>90</v>
      </c>
      <c r="E761" s="859" t="s">
        <v>3362</v>
      </c>
      <c r="F761" s="861">
        <v>42652</v>
      </c>
      <c r="G761" s="920" t="s">
        <v>3098</v>
      </c>
      <c r="H761" s="849">
        <v>7</v>
      </c>
      <c r="I761" s="848" t="s">
        <v>3099</v>
      </c>
      <c r="M761" s="862"/>
      <c r="P761" s="849"/>
    </row>
    <row r="762" spans="1:16" s="848" customFormat="1" ht="11.25" customHeight="1" outlineLevel="2">
      <c r="A762" s="849">
        <v>10</v>
      </c>
      <c r="B762" s="908">
        <v>2016</v>
      </c>
      <c r="C762" s="860" t="s">
        <v>91</v>
      </c>
      <c r="D762" s="860" t="s">
        <v>90</v>
      </c>
      <c r="E762" s="859" t="s">
        <v>3362</v>
      </c>
      <c r="F762" s="861">
        <v>42652</v>
      </c>
      <c r="G762" s="920" t="s">
        <v>3100</v>
      </c>
      <c r="H762" s="849">
        <v>10</v>
      </c>
      <c r="I762" s="848" t="s">
        <v>1793</v>
      </c>
      <c r="M762" s="862"/>
      <c r="P762" s="849"/>
    </row>
    <row r="763" spans="1:16" s="848" customFormat="1" ht="11.25" customHeight="1" outlineLevel="2">
      <c r="A763" s="849">
        <v>10</v>
      </c>
      <c r="B763" s="908">
        <v>2016</v>
      </c>
      <c r="C763" s="860" t="s">
        <v>91</v>
      </c>
      <c r="D763" s="860" t="s">
        <v>90</v>
      </c>
      <c r="E763" s="859" t="s">
        <v>3362</v>
      </c>
      <c r="F763" s="861">
        <v>42652</v>
      </c>
      <c r="G763" s="920" t="s">
        <v>3101</v>
      </c>
      <c r="H763" s="849">
        <v>10</v>
      </c>
      <c r="I763" s="848" t="s">
        <v>3102</v>
      </c>
      <c r="M763" s="862"/>
      <c r="P763" s="849"/>
    </row>
    <row r="764" spans="1:16" s="848" customFormat="1" ht="11.25" customHeight="1" outlineLevel="2">
      <c r="A764" s="849">
        <v>10</v>
      </c>
      <c r="B764" s="908">
        <v>2016</v>
      </c>
      <c r="C764" s="860" t="s">
        <v>91</v>
      </c>
      <c r="D764" s="860" t="s">
        <v>90</v>
      </c>
      <c r="E764" s="859" t="s">
        <v>3362</v>
      </c>
      <c r="F764" s="861">
        <v>42652</v>
      </c>
      <c r="G764" s="920" t="s">
        <v>3103</v>
      </c>
      <c r="H764" s="849">
        <v>7</v>
      </c>
      <c r="I764" s="848" t="s">
        <v>2037</v>
      </c>
      <c r="M764" s="862"/>
      <c r="P764" s="849"/>
    </row>
    <row r="765" spans="1:16" s="848" customFormat="1" ht="11.25" customHeight="1" outlineLevel="2">
      <c r="A765" s="849">
        <v>10</v>
      </c>
      <c r="B765" s="908">
        <v>2016</v>
      </c>
      <c r="C765" s="860" t="s">
        <v>91</v>
      </c>
      <c r="D765" s="860" t="s">
        <v>90</v>
      </c>
      <c r="E765" s="859" t="s">
        <v>3362</v>
      </c>
      <c r="F765" s="861">
        <v>42652</v>
      </c>
      <c r="G765" s="920" t="s">
        <v>3104</v>
      </c>
      <c r="H765" s="849">
        <v>10</v>
      </c>
      <c r="I765" s="848" t="s">
        <v>2266</v>
      </c>
      <c r="M765" s="862"/>
      <c r="P765" s="849"/>
    </row>
    <row r="766" spans="1:16" s="848" customFormat="1" ht="11.25" customHeight="1" outlineLevel="2">
      <c r="A766" s="849">
        <v>10</v>
      </c>
      <c r="B766" s="908">
        <v>2016</v>
      </c>
      <c r="C766" s="860" t="s">
        <v>91</v>
      </c>
      <c r="D766" s="860" t="s">
        <v>90</v>
      </c>
      <c r="E766" s="859" t="s">
        <v>3362</v>
      </c>
      <c r="F766" s="861">
        <v>42652</v>
      </c>
      <c r="G766" s="920" t="s">
        <v>3105</v>
      </c>
      <c r="H766" s="849">
        <v>7</v>
      </c>
      <c r="I766" s="848" t="s">
        <v>2268</v>
      </c>
      <c r="M766" s="862"/>
      <c r="P766" s="849"/>
    </row>
    <row r="767" spans="1:16" s="848" customFormat="1" ht="11.25" customHeight="1" outlineLevel="2">
      <c r="A767" s="849">
        <v>10</v>
      </c>
      <c r="B767" s="908">
        <v>2016</v>
      </c>
      <c r="C767" s="860" t="s">
        <v>91</v>
      </c>
      <c r="D767" s="860" t="s">
        <v>90</v>
      </c>
      <c r="E767" s="859" t="s">
        <v>3362</v>
      </c>
      <c r="F767" s="861">
        <v>42652</v>
      </c>
      <c r="G767" s="920" t="s">
        <v>3106</v>
      </c>
      <c r="H767" s="849">
        <v>10</v>
      </c>
      <c r="I767" s="848" t="s">
        <v>2551</v>
      </c>
      <c r="M767" s="862"/>
      <c r="P767" s="849"/>
    </row>
    <row r="768" spans="1:16" s="848" customFormat="1" ht="11.25" customHeight="1" outlineLevel="2">
      <c r="A768" s="849">
        <v>10</v>
      </c>
      <c r="B768" s="908">
        <v>2016</v>
      </c>
      <c r="C768" s="860" t="s">
        <v>91</v>
      </c>
      <c r="D768" s="860" t="s">
        <v>90</v>
      </c>
      <c r="E768" s="859" t="s">
        <v>3362</v>
      </c>
      <c r="F768" s="861">
        <v>42652</v>
      </c>
      <c r="G768" s="920" t="s">
        <v>3107</v>
      </c>
      <c r="H768" s="849">
        <v>7</v>
      </c>
      <c r="I768" s="848" t="s">
        <v>2553</v>
      </c>
      <c r="M768" s="862"/>
      <c r="P768" s="849"/>
    </row>
    <row r="769" spans="1:16" s="848" customFormat="1" ht="11.25" customHeight="1" outlineLevel="1">
      <c r="A769" s="849"/>
      <c r="B769" s="908"/>
      <c r="C769" s="860"/>
      <c r="D769" s="860" t="s">
        <v>1123</v>
      </c>
      <c r="E769" s="859"/>
      <c r="F769" s="861"/>
      <c r="G769" s="920"/>
      <c r="H769" s="849">
        <f>SUBTOTAL(9,H725:H768)</f>
        <v>295</v>
      </c>
      <c r="M769" s="862"/>
      <c r="P769" s="849"/>
    </row>
    <row r="770" spans="1:16" s="857" customFormat="1" ht="11.25" customHeight="1" outlineLevel="2">
      <c r="A770" s="826">
        <v>3</v>
      </c>
      <c r="B770" s="827">
        <v>2014</v>
      </c>
      <c r="C770" s="828" t="s">
        <v>91</v>
      </c>
      <c r="D770" s="828" t="s">
        <v>106</v>
      </c>
      <c r="E770" s="830" t="s">
        <v>3323</v>
      </c>
      <c r="F770" s="829">
        <v>41700</v>
      </c>
      <c r="G770" s="828" t="s">
        <v>4409</v>
      </c>
      <c r="H770" s="831">
        <v>7</v>
      </c>
      <c r="I770" s="828" t="s">
        <v>2590</v>
      </c>
      <c r="J770" s="832"/>
      <c r="K770" s="832"/>
      <c r="L770" s="832"/>
      <c r="M770" s="847"/>
      <c r="N770" s="841"/>
      <c r="P770" s="850"/>
    </row>
    <row r="771" spans="1:16" s="857" customFormat="1" ht="11.25" customHeight="1" outlineLevel="2">
      <c r="A771" s="826">
        <v>3</v>
      </c>
      <c r="B771" s="827">
        <v>2014</v>
      </c>
      <c r="C771" s="828" t="s">
        <v>91</v>
      </c>
      <c r="D771" s="828" t="s">
        <v>106</v>
      </c>
      <c r="E771" s="830" t="s">
        <v>3323</v>
      </c>
      <c r="F771" s="829">
        <v>41700</v>
      </c>
      <c r="G771" s="828" t="s">
        <v>4410</v>
      </c>
      <c r="H771" s="831">
        <v>3</v>
      </c>
      <c r="I771" s="828" t="s">
        <v>2278</v>
      </c>
      <c r="J771" s="832"/>
      <c r="K771" s="832"/>
      <c r="L771" s="832"/>
      <c r="M771" s="847"/>
      <c r="N771" s="841"/>
      <c r="P771" s="850"/>
    </row>
    <row r="772" spans="1:16" s="857" customFormat="1" ht="11.25" customHeight="1" outlineLevel="2">
      <c r="A772" s="826">
        <v>3</v>
      </c>
      <c r="B772" s="827">
        <v>2014</v>
      </c>
      <c r="C772" s="828" t="s">
        <v>91</v>
      </c>
      <c r="D772" s="830" t="s">
        <v>106</v>
      </c>
      <c r="E772" s="830" t="s">
        <v>3323</v>
      </c>
      <c r="F772" s="829">
        <v>41700</v>
      </c>
      <c r="G772" s="828"/>
      <c r="H772" s="831">
        <v>10</v>
      </c>
      <c r="I772" s="828" t="s">
        <v>2337</v>
      </c>
      <c r="J772" s="832"/>
      <c r="K772" s="832"/>
      <c r="L772" s="832"/>
      <c r="M772" s="847"/>
      <c r="P772" s="850"/>
    </row>
    <row r="773" spans="1:16" s="842" customFormat="1" ht="11.25" customHeight="1" outlineLevel="2">
      <c r="A773" s="826">
        <v>6</v>
      </c>
      <c r="B773" s="827">
        <v>2014</v>
      </c>
      <c r="C773" s="828" t="s">
        <v>91</v>
      </c>
      <c r="D773" s="828" t="s">
        <v>106</v>
      </c>
      <c r="E773" s="830" t="s">
        <v>3357</v>
      </c>
      <c r="F773" s="829">
        <v>41797</v>
      </c>
      <c r="G773" s="828" t="s">
        <v>3142</v>
      </c>
      <c r="H773" s="917">
        <v>10</v>
      </c>
      <c r="I773" s="918" t="s">
        <v>4411</v>
      </c>
      <c r="J773" s="832"/>
      <c r="K773" s="832"/>
      <c r="L773" s="832"/>
      <c r="M773" s="847"/>
      <c r="N773" s="968"/>
      <c r="P773" s="993"/>
    </row>
    <row r="774" spans="1:16" s="842" customFormat="1" ht="11.25" customHeight="1" outlineLevel="2">
      <c r="A774" s="826">
        <v>6</v>
      </c>
      <c r="B774" s="827">
        <v>2014</v>
      </c>
      <c r="C774" s="828" t="s">
        <v>91</v>
      </c>
      <c r="D774" s="828" t="s">
        <v>106</v>
      </c>
      <c r="E774" s="830" t="s">
        <v>3357</v>
      </c>
      <c r="F774" s="829">
        <v>41797</v>
      </c>
      <c r="G774" s="828" t="s">
        <v>4412</v>
      </c>
      <c r="H774" s="917">
        <v>7</v>
      </c>
      <c r="I774" s="918" t="s">
        <v>4413</v>
      </c>
      <c r="J774" s="832"/>
      <c r="K774" s="832"/>
      <c r="L774" s="832"/>
      <c r="M774" s="847"/>
    </row>
    <row r="775" spans="1:16" s="842" customFormat="1" ht="11.25" customHeight="1" outlineLevel="2">
      <c r="A775" s="826">
        <v>6</v>
      </c>
      <c r="B775" s="827">
        <v>2014</v>
      </c>
      <c r="C775" s="828" t="s">
        <v>91</v>
      </c>
      <c r="D775" s="828" t="s">
        <v>106</v>
      </c>
      <c r="E775" s="830" t="s">
        <v>3357</v>
      </c>
      <c r="F775" s="829">
        <v>41797</v>
      </c>
      <c r="G775" s="828" t="s">
        <v>3602</v>
      </c>
      <c r="H775" s="917">
        <v>10</v>
      </c>
      <c r="I775" s="918" t="s">
        <v>2045</v>
      </c>
      <c r="J775" s="832"/>
      <c r="K775" s="832"/>
      <c r="L775" s="832"/>
      <c r="M775" s="847"/>
      <c r="N775" s="848"/>
    </row>
    <row r="776" spans="1:16" s="842" customFormat="1" ht="11.25" customHeight="1" outlineLevel="2">
      <c r="A776" s="826">
        <v>6</v>
      </c>
      <c r="B776" s="827">
        <v>2014</v>
      </c>
      <c r="C776" s="828" t="s">
        <v>91</v>
      </c>
      <c r="D776" s="828" t="s">
        <v>106</v>
      </c>
      <c r="E776" s="830" t="s">
        <v>3357</v>
      </c>
      <c r="F776" s="829">
        <v>41797</v>
      </c>
      <c r="G776" s="828" t="s">
        <v>4414</v>
      </c>
      <c r="H776" s="917">
        <v>3</v>
      </c>
      <c r="I776" s="918" t="s">
        <v>3206</v>
      </c>
      <c r="J776" s="832"/>
      <c r="K776" s="832"/>
      <c r="L776" s="832"/>
      <c r="M776" s="847"/>
      <c r="N776" s="983"/>
    </row>
    <row r="777" spans="1:16" s="842" customFormat="1" ht="11.25" customHeight="1" outlineLevel="2">
      <c r="A777" s="826">
        <v>6</v>
      </c>
      <c r="B777" s="827">
        <v>2014</v>
      </c>
      <c r="C777" s="828" t="s">
        <v>91</v>
      </c>
      <c r="D777" s="828" t="s">
        <v>106</v>
      </c>
      <c r="E777" s="830" t="s">
        <v>3357</v>
      </c>
      <c r="F777" s="829">
        <v>41797</v>
      </c>
      <c r="G777" s="828" t="s">
        <v>4415</v>
      </c>
      <c r="H777" s="917">
        <v>7</v>
      </c>
      <c r="I777" s="918" t="s">
        <v>1914</v>
      </c>
      <c r="J777" s="832"/>
      <c r="K777" s="832"/>
      <c r="L777" s="832"/>
      <c r="M777" s="847"/>
      <c r="N777" s="983"/>
    </row>
    <row r="778" spans="1:16" s="983" customFormat="1" ht="11.25" customHeight="1" outlineLevel="2">
      <c r="A778" s="826">
        <v>6</v>
      </c>
      <c r="B778" s="827">
        <v>2014</v>
      </c>
      <c r="C778" s="828" t="s">
        <v>91</v>
      </c>
      <c r="D778" s="828" t="s">
        <v>106</v>
      </c>
      <c r="E778" s="830" t="s">
        <v>3357</v>
      </c>
      <c r="F778" s="829">
        <v>41797</v>
      </c>
      <c r="G778" s="828" t="s">
        <v>4416</v>
      </c>
      <c r="H778" s="917">
        <v>10</v>
      </c>
      <c r="I778" s="918" t="s">
        <v>3529</v>
      </c>
      <c r="J778" s="832"/>
      <c r="K778" s="832"/>
      <c r="L778" s="832"/>
      <c r="M778" s="847"/>
      <c r="N778" s="842"/>
    </row>
    <row r="779" spans="1:16" s="842" customFormat="1" ht="11.25" customHeight="1" outlineLevel="2">
      <c r="A779" s="826">
        <v>6</v>
      </c>
      <c r="B779" s="827">
        <v>2014</v>
      </c>
      <c r="C779" s="828" t="s">
        <v>91</v>
      </c>
      <c r="D779" s="828" t="s">
        <v>106</v>
      </c>
      <c r="E779" s="830" t="s">
        <v>4184</v>
      </c>
      <c r="F779" s="829">
        <v>41804</v>
      </c>
      <c r="G779" s="828" t="s">
        <v>3602</v>
      </c>
      <c r="H779" s="917">
        <v>15</v>
      </c>
      <c r="I779" s="918" t="s">
        <v>4417</v>
      </c>
      <c r="J779" s="832"/>
      <c r="K779" s="832"/>
      <c r="L779" s="832"/>
      <c r="M779" s="847"/>
    </row>
    <row r="780" spans="1:16" s="842" customFormat="1" ht="11.25" customHeight="1" outlineLevel="2">
      <c r="A780" s="826">
        <v>6</v>
      </c>
      <c r="B780" s="827">
        <v>2014</v>
      </c>
      <c r="C780" s="828" t="s">
        <v>91</v>
      </c>
      <c r="D780" s="828" t="s">
        <v>106</v>
      </c>
      <c r="E780" s="830" t="s">
        <v>4184</v>
      </c>
      <c r="F780" s="829">
        <v>41804</v>
      </c>
      <c r="G780" s="828" t="s">
        <v>4416</v>
      </c>
      <c r="H780" s="917">
        <v>15</v>
      </c>
      <c r="I780" s="918" t="s">
        <v>4418</v>
      </c>
      <c r="J780" s="832"/>
      <c r="K780" s="832"/>
      <c r="L780" s="832"/>
      <c r="M780" s="847"/>
    </row>
    <row r="781" spans="1:16" s="983" customFormat="1" ht="11.25" customHeight="1" outlineLevel="2">
      <c r="A781" s="826">
        <v>6</v>
      </c>
      <c r="B781" s="827">
        <v>2014</v>
      </c>
      <c r="C781" s="828" t="s">
        <v>91</v>
      </c>
      <c r="D781" s="828" t="s">
        <v>106</v>
      </c>
      <c r="E781" s="830" t="s">
        <v>4184</v>
      </c>
      <c r="F781" s="829">
        <v>41804</v>
      </c>
      <c r="G781" s="828" t="s">
        <v>3142</v>
      </c>
      <c r="H781" s="917">
        <v>10</v>
      </c>
      <c r="I781" s="918" t="s">
        <v>4419</v>
      </c>
      <c r="J781" s="832"/>
      <c r="K781" s="832"/>
      <c r="L781" s="832"/>
      <c r="M781" s="847"/>
      <c r="N781" s="842"/>
    </row>
    <row r="782" spans="1:16" s="983" customFormat="1" ht="11.25" customHeight="1" outlineLevel="2">
      <c r="A782" s="855">
        <v>3</v>
      </c>
      <c r="B782" s="850">
        <v>2015</v>
      </c>
      <c r="C782" s="851" t="s">
        <v>91</v>
      </c>
      <c r="D782" s="856" t="s">
        <v>106</v>
      </c>
      <c r="E782" s="851" t="s">
        <v>3323</v>
      </c>
      <c r="F782" s="852">
        <v>42064</v>
      </c>
      <c r="G782" s="851" t="s">
        <v>3599</v>
      </c>
      <c r="H782" s="853">
        <v>3</v>
      </c>
      <c r="I782" s="851" t="s">
        <v>361</v>
      </c>
      <c r="J782" s="832"/>
      <c r="K782" s="832"/>
      <c r="L782" s="832"/>
      <c r="M782" s="847"/>
      <c r="N782" s="841"/>
    </row>
    <row r="783" spans="1:16" s="842" customFormat="1" ht="11.25" customHeight="1" outlineLevel="2">
      <c r="A783" s="855">
        <v>3</v>
      </c>
      <c r="B783" s="850">
        <v>2015</v>
      </c>
      <c r="C783" s="851" t="s">
        <v>91</v>
      </c>
      <c r="D783" s="856" t="s">
        <v>106</v>
      </c>
      <c r="E783" s="851" t="s">
        <v>3323</v>
      </c>
      <c r="F783" s="852">
        <v>42064</v>
      </c>
      <c r="G783" s="851" t="s">
        <v>3142</v>
      </c>
      <c r="H783" s="853">
        <v>10</v>
      </c>
      <c r="I783" s="851" t="s">
        <v>1126</v>
      </c>
      <c r="J783" s="832"/>
      <c r="K783" s="832"/>
      <c r="L783" s="832"/>
      <c r="M783" s="847"/>
    </row>
    <row r="784" spans="1:16" s="842" customFormat="1" ht="11.25" customHeight="1" outlineLevel="2">
      <c r="A784" s="855">
        <v>3</v>
      </c>
      <c r="B784" s="850">
        <v>2015</v>
      </c>
      <c r="C784" s="851" t="s">
        <v>91</v>
      </c>
      <c r="D784" s="856" t="s">
        <v>106</v>
      </c>
      <c r="E784" s="851" t="s">
        <v>3323</v>
      </c>
      <c r="F784" s="852">
        <v>42064</v>
      </c>
      <c r="G784" s="851" t="s">
        <v>3600</v>
      </c>
      <c r="H784" s="853">
        <v>3</v>
      </c>
      <c r="I784" s="851" t="s">
        <v>785</v>
      </c>
      <c r="J784" s="832"/>
      <c r="K784" s="832"/>
      <c r="L784" s="832"/>
      <c r="M784" s="847"/>
    </row>
    <row r="785" spans="1:16" s="842" customFormat="1" ht="11.25" customHeight="1" outlineLevel="2">
      <c r="A785" s="855">
        <v>3</v>
      </c>
      <c r="B785" s="850">
        <v>2015</v>
      </c>
      <c r="C785" s="851" t="s">
        <v>91</v>
      </c>
      <c r="D785" s="856" t="s">
        <v>106</v>
      </c>
      <c r="E785" s="851" t="s">
        <v>3323</v>
      </c>
      <c r="F785" s="852">
        <v>42064</v>
      </c>
      <c r="G785" s="851" t="s">
        <v>3601</v>
      </c>
      <c r="H785" s="853">
        <v>10</v>
      </c>
      <c r="I785" s="851" t="s">
        <v>1062</v>
      </c>
      <c r="J785" s="832"/>
      <c r="K785" s="832"/>
      <c r="L785" s="832"/>
      <c r="M785" s="847"/>
    </row>
    <row r="786" spans="1:16" s="842" customFormat="1" ht="11.25" customHeight="1" outlineLevel="2">
      <c r="A786" s="855">
        <v>3</v>
      </c>
      <c r="B786" s="850">
        <v>2015</v>
      </c>
      <c r="C786" s="851" t="s">
        <v>91</v>
      </c>
      <c r="D786" s="851" t="s">
        <v>106</v>
      </c>
      <c r="E786" s="851" t="s">
        <v>3323</v>
      </c>
      <c r="F786" s="852">
        <v>42064</v>
      </c>
      <c r="G786" s="851"/>
      <c r="H786" s="853">
        <v>10</v>
      </c>
      <c r="I786" s="851" t="s">
        <v>2785</v>
      </c>
      <c r="J786" s="832"/>
      <c r="K786" s="832"/>
      <c r="L786" s="832"/>
      <c r="M786" s="847"/>
    </row>
    <row r="787" spans="1:16" s="842" customFormat="1" ht="11.25" customHeight="1" outlineLevel="2">
      <c r="A787" s="855">
        <v>3</v>
      </c>
      <c r="B787" s="850">
        <v>2015</v>
      </c>
      <c r="C787" s="851" t="s">
        <v>91</v>
      </c>
      <c r="D787" s="856" t="s">
        <v>106</v>
      </c>
      <c r="E787" s="851" t="s">
        <v>3323</v>
      </c>
      <c r="F787" s="852">
        <v>42064</v>
      </c>
      <c r="G787" s="851" t="s">
        <v>3602</v>
      </c>
      <c r="H787" s="853">
        <v>7</v>
      </c>
      <c r="I787" s="851" t="s">
        <v>1466</v>
      </c>
      <c r="J787" s="832"/>
      <c r="K787" s="832"/>
      <c r="L787" s="832"/>
      <c r="M787" s="847"/>
    </row>
    <row r="788" spans="1:16" s="842" customFormat="1" ht="11.25" customHeight="1" outlineLevel="2">
      <c r="A788" s="855">
        <v>3</v>
      </c>
      <c r="B788" s="850">
        <v>2015</v>
      </c>
      <c r="C788" s="851" t="s">
        <v>91</v>
      </c>
      <c r="D788" s="856" t="s">
        <v>106</v>
      </c>
      <c r="E788" s="851" t="s">
        <v>346</v>
      </c>
      <c r="F788" s="852">
        <v>42092</v>
      </c>
      <c r="G788" s="851" t="s">
        <v>3599</v>
      </c>
      <c r="H788" s="853">
        <v>5</v>
      </c>
      <c r="I788" s="851" t="s">
        <v>342</v>
      </c>
      <c r="J788" s="832"/>
      <c r="K788" s="832" t="s">
        <v>2978</v>
      </c>
      <c r="L788" s="832"/>
      <c r="M788" s="847"/>
    </row>
    <row r="789" spans="1:16" s="857" customFormat="1" ht="11.25" customHeight="1" outlineLevel="2">
      <c r="A789" s="850">
        <v>6</v>
      </c>
      <c r="B789" s="850">
        <v>2015</v>
      </c>
      <c r="C789" s="851" t="s">
        <v>91</v>
      </c>
      <c r="D789" s="851" t="s">
        <v>3723</v>
      </c>
      <c r="E789" s="851" t="s">
        <v>3357</v>
      </c>
      <c r="F789" s="852">
        <v>42169</v>
      </c>
      <c r="G789" s="851" t="s">
        <v>3605</v>
      </c>
      <c r="H789" s="853">
        <v>7</v>
      </c>
      <c r="I789" s="851" t="s">
        <v>3606</v>
      </c>
      <c r="J789" s="832"/>
      <c r="K789" s="832"/>
      <c r="L789" s="832"/>
      <c r="M789" s="847"/>
      <c r="N789" s="848"/>
      <c r="P789" s="850"/>
    </row>
    <row r="790" spans="1:16" s="983" customFormat="1" ht="11.25" customHeight="1" outlineLevel="2">
      <c r="A790" s="850">
        <v>6</v>
      </c>
      <c r="B790" s="850">
        <v>2015</v>
      </c>
      <c r="C790" s="851" t="s">
        <v>91</v>
      </c>
      <c r="D790" s="851" t="s">
        <v>3723</v>
      </c>
      <c r="E790" s="851" t="s">
        <v>3357</v>
      </c>
      <c r="F790" s="852">
        <v>42169</v>
      </c>
      <c r="G790" s="851" t="s">
        <v>3607</v>
      </c>
      <c r="H790" s="853">
        <v>7</v>
      </c>
      <c r="I790" s="851" t="s">
        <v>2250</v>
      </c>
      <c r="J790" s="832"/>
      <c r="K790" s="832"/>
      <c r="L790" s="832"/>
      <c r="M790" s="847"/>
      <c r="N790" s="857"/>
      <c r="P790" s="990"/>
    </row>
    <row r="791" spans="1:16" s="983" customFormat="1" ht="11.25" customHeight="1" outlineLevel="2">
      <c r="A791" s="850">
        <v>6</v>
      </c>
      <c r="B791" s="850">
        <v>2015</v>
      </c>
      <c r="C791" s="851" t="s">
        <v>91</v>
      </c>
      <c r="D791" s="851" t="s">
        <v>3723</v>
      </c>
      <c r="E791" s="851" t="s">
        <v>3357</v>
      </c>
      <c r="F791" s="852">
        <v>42169</v>
      </c>
      <c r="G791" s="851" t="s">
        <v>3608</v>
      </c>
      <c r="H791" s="853">
        <v>7</v>
      </c>
      <c r="I791" s="851" t="s">
        <v>2051</v>
      </c>
      <c r="J791" s="832"/>
      <c r="K791" s="832"/>
      <c r="L791" s="832"/>
      <c r="M791" s="847"/>
      <c r="N791" s="842"/>
      <c r="P791" s="990"/>
    </row>
    <row r="792" spans="1:16" s="857" customFormat="1" ht="11.25" customHeight="1" outlineLevel="2">
      <c r="A792" s="850">
        <v>6</v>
      </c>
      <c r="B792" s="850">
        <v>2015</v>
      </c>
      <c r="C792" s="851" t="s">
        <v>91</v>
      </c>
      <c r="D792" s="851" t="s">
        <v>3723</v>
      </c>
      <c r="E792" s="851" t="s">
        <v>3357</v>
      </c>
      <c r="F792" s="852">
        <v>42169</v>
      </c>
      <c r="G792" s="851" t="s">
        <v>3609</v>
      </c>
      <c r="H792" s="853">
        <v>3</v>
      </c>
      <c r="I792" s="851" t="s">
        <v>3507</v>
      </c>
      <c r="J792" s="832"/>
      <c r="K792" s="832"/>
      <c r="L792" s="832"/>
      <c r="M792" s="847"/>
      <c r="N792" s="983"/>
      <c r="P792" s="850"/>
    </row>
    <row r="793" spans="1:16" s="848" customFormat="1" ht="11.25" customHeight="1" outlineLevel="2">
      <c r="A793" s="850">
        <v>10</v>
      </c>
      <c r="B793" s="855">
        <v>2015</v>
      </c>
      <c r="C793" s="851" t="s">
        <v>91</v>
      </c>
      <c r="D793" s="851" t="s">
        <v>106</v>
      </c>
      <c r="E793" s="856" t="s">
        <v>3362</v>
      </c>
      <c r="F793" s="852">
        <v>42288</v>
      </c>
      <c r="G793" s="851" t="s">
        <v>1125</v>
      </c>
      <c r="H793" s="853">
        <v>7</v>
      </c>
      <c r="I793" s="857" t="s">
        <v>3099</v>
      </c>
      <c r="J793" s="832"/>
      <c r="K793" s="832"/>
      <c r="L793" s="832"/>
      <c r="M793" s="847"/>
      <c r="N793" s="857"/>
    </row>
    <row r="794" spans="1:16" s="848" customFormat="1" ht="11.25" customHeight="1" outlineLevel="2">
      <c r="A794" s="850">
        <v>10</v>
      </c>
      <c r="B794" s="855">
        <v>2015</v>
      </c>
      <c r="C794" s="851" t="s">
        <v>91</v>
      </c>
      <c r="D794" s="851" t="s">
        <v>106</v>
      </c>
      <c r="E794" s="856" t="s">
        <v>3362</v>
      </c>
      <c r="F794" s="852">
        <v>42288</v>
      </c>
      <c r="G794" s="851" t="s">
        <v>3603</v>
      </c>
      <c r="H794" s="853">
        <v>7</v>
      </c>
      <c r="I794" s="857" t="s">
        <v>2711</v>
      </c>
      <c r="J794" s="832"/>
      <c r="K794" s="832"/>
      <c r="L794" s="832"/>
      <c r="M794" s="847"/>
      <c r="N794" s="983"/>
    </row>
    <row r="795" spans="1:16" s="842" customFormat="1" ht="11.25" customHeight="1" outlineLevel="2">
      <c r="A795" s="850">
        <v>10</v>
      </c>
      <c r="B795" s="855">
        <v>2015</v>
      </c>
      <c r="C795" s="851" t="s">
        <v>91</v>
      </c>
      <c r="D795" s="851" t="s">
        <v>106</v>
      </c>
      <c r="E795" s="856" t="s">
        <v>3362</v>
      </c>
      <c r="F795" s="852">
        <v>42288</v>
      </c>
      <c r="G795" s="851" t="s">
        <v>3604</v>
      </c>
      <c r="H795" s="853">
        <v>10</v>
      </c>
      <c r="I795" s="857" t="s">
        <v>3102</v>
      </c>
      <c r="J795" s="832"/>
      <c r="K795" s="832"/>
      <c r="L795" s="832"/>
      <c r="M795" s="847"/>
      <c r="N795" s="983"/>
      <c r="P795" s="993"/>
    </row>
    <row r="796" spans="1:16" s="842" customFormat="1" ht="11.25" customHeight="1" outlineLevel="2">
      <c r="A796" s="850">
        <v>10</v>
      </c>
      <c r="B796" s="855">
        <v>2015</v>
      </c>
      <c r="C796" s="851" t="s">
        <v>91</v>
      </c>
      <c r="D796" s="851" t="s">
        <v>106</v>
      </c>
      <c r="E796" s="856" t="s">
        <v>3362</v>
      </c>
      <c r="F796" s="852">
        <v>42288</v>
      </c>
      <c r="G796" s="851" t="s">
        <v>3118</v>
      </c>
      <c r="H796" s="853">
        <v>3</v>
      </c>
      <c r="I796" s="857" t="s">
        <v>1897</v>
      </c>
      <c r="J796" s="832"/>
      <c r="K796" s="832"/>
      <c r="L796" s="832"/>
      <c r="M796" s="847"/>
      <c r="N796" s="857"/>
    </row>
    <row r="797" spans="1:16" s="848" customFormat="1" ht="11.25" customHeight="1" outlineLevel="2">
      <c r="A797" s="849">
        <v>2</v>
      </c>
      <c r="B797" s="849">
        <v>2016</v>
      </c>
      <c r="C797" s="860" t="s">
        <v>91</v>
      </c>
      <c r="D797" s="860" t="s">
        <v>3723</v>
      </c>
      <c r="E797" s="860" t="s">
        <v>81</v>
      </c>
      <c r="F797" s="861">
        <v>42406</v>
      </c>
      <c r="G797" s="860" t="s">
        <v>3140</v>
      </c>
      <c r="H797" s="909">
        <v>5</v>
      </c>
      <c r="I797" s="860" t="s">
        <v>670</v>
      </c>
      <c r="M797" s="862"/>
      <c r="P797" s="849"/>
    </row>
    <row r="798" spans="1:16" s="848" customFormat="1" ht="11.25" customHeight="1" outlineLevel="2">
      <c r="A798" s="849">
        <v>3</v>
      </c>
      <c r="B798" s="908">
        <v>2016</v>
      </c>
      <c r="C798" s="860" t="s">
        <v>91</v>
      </c>
      <c r="D798" s="860" t="s">
        <v>3723</v>
      </c>
      <c r="E798" s="859" t="s">
        <v>3323</v>
      </c>
      <c r="F798" s="861">
        <v>42435</v>
      </c>
      <c r="G798" s="860" t="s">
        <v>3141</v>
      </c>
      <c r="H798" s="909">
        <v>10</v>
      </c>
      <c r="I798" s="848" t="s">
        <v>1901</v>
      </c>
      <c r="M798" s="862"/>
      <c r="P798" s="849"/>
    </row>
    <row r="799" spans="1:16" s="848" customFormat="1" ht="11.25" customHeight="1" outlineLevel="2">
      <c r="A799" s="849">
        <v>3</v>
      </c>
      <c r="B799" s="908">
        <v>2016</v>
      </c>
      <c r="C799" s="860" t="s">
        <v>91</v>
      </c>
      <c r="D799" s="860" t="s">
        <v>3723</v>
      </c>
      <c r="E799" s="859" t="s">
        <v>3323</v>
      </c>
      <c r="F799" s="861">
        <v>42435</v>
      </c>
      <c r="G799" s="860" t="s">
        <v>3142</v>
      </c>
      <c r="H799" s="909">
        <v>10</v>
      </c>
      <c r="I799" s="848" t="s">
        <v>1126</v>
      </c>
      <c r="M799" s="862"/>
      <c r="P799" s="849"/>
    </row>
    <row r="800" spans="1:16" s="848" customFormat="1" ht="11.25" customHeight="1" outlineLevel="2">
      <c r="A800" s="849">
        <v>3</v>
      </c>
      <c r="B800" s="908">
        <v>2016</v>
      </c>
      <c r="C800" s="860" t="s">
        <v>91</v>
      </c>
      <c r="D800" s="860" t="s">
        <v>3723</v>
      </c>
      <c r="E800" s="859" t="s">
        <v>3323</v>
      </c>
      <c r="F800" s="861">
        <v>42435</v>
      </c>
      <c r="G800" s="860" t="s">
        <v>3143</v>
      </c>
      <c r="H800" s="909">
        <v>7</v>
      </c>
      <c r="I800" s="848" t="s">
        <v>1128</v>
      </c>
      <c r="M800" s="862"/>
      <c r="P800" s="849"/>
    </row>
    <row r="801" spans="1:16" s="848" customFormat="1" ht="11.25" customHeight="1" outlineLevel="2">
      <c r="A801" s="849">
        <v>3</v>
      </c>
      <c r="B801" s="849">
        <v>2016</v>
      </c>
      <c r="C801" s="848" t="s">
        <v>91</v>
      </c>
      <c r="D801" s="860" t="s">
        <v>3723</v>
      </c>
      <c r="E801" s="860" t="s">
        <v>3323</v>
      </c>
      <c r="F801" s="861">
        <v>42435</v>
      </c>
      <c r="G801" s="860" t="s">
        <v>3144</v>
      </c>
      <c r="H801" s="909">
        <v>7</v>
      </c>
      <c r="I801" s="848" t="s">
        <v>2625</v>
      </c>
      <c r="M801" s="862"/>
    </row>
    <row r="802" spans="1:16" s="848" customFormat="1" ht="11.25" customHeight="1" outlineLevel="2">
      <c r="A802" s="849">
        <v>3</v>
      </c>
      <c r="B802" s="849">
        <v>2016</v>
      </c>
      <c r="C802" s="848" t="s">
        <v>91</v>
      </c>
      <c r="D802" s="860" t="s">
        <v>3723</v>
      </c>
      <c r="E802" s="860" t="s">
        <v>3323</v>
      </c>
      <c r="F802" s="861">
        <v>42435</v>
      </c>
      <c r="G802" s="860" t="s">
        <v>3145</v>
      </c>
      <c r="H802" s="909">
        <v>7</v>
      </c>
      <c r="I802" s="848" t="s">
        <v>224</v>
      </c>
      <c r="M802" s="862"/>
    </row>
    <row r="803" spans="1:16" s="848" customFormat="1" ht="11.25" customHeight="1" outlineLevel="2">
      <c r="A803" s="849">
        <v>3</v>
      </c>
      <c r="B803" s="849">
        <v>2016</v>
      </c>
      <c r="C803" s="848" t="s">
        <v>91</v>
      </c>
      <c r="D803" s="860" t="s">
        <v>3723</v>
      </c>
      <c r="E803" s="860" t="s">
        <v>3323</v>
      </c>
      <c r="F803" s="861">
        <v>42435</v>
      </c>
      <c r="G803" s="860" t="s">
        <v>3146</v>
      </c>
      <c r="H803" s="909">
        <v>10</v>
      </c>
      <c r="I803" s="848" t="s">
        <v>1062</v>
      </c>
      <c r="M803" s="862"/>
    </row>
    <row r="804" spans="1:16" s="848" customFormat="1" ht="11.25" customHeight="1" outlineLevel="2">
      <c r="A804" s="849">
        <v>3</v>
      </c>
      <c r="B804" s="908">
        <v>2016</v>
      </c>
      <c r="C804" s="860" t="s">
        <v>91</v>
      </c>
      <c r="D804" s="860" t="s">
        <v>3723</v>
      </c>
      <c r="E804" s="859" t="s">
        <v>3323</v>
      </c>
      <c r="F804" s="861">
        <v>42435</v>
      </c>
      <c r="G804" s="860"/>
      <c r="H804" s="909">
        <v>3</v>
      </c>
      <c r="I804" s="848" t="s">
        <v>3124</v>
      </c>
      <c r="M804" s="862"/>
      <c r="P804" s="849"/>
    </row>
    <row r="805" spans="1:16" s="848" customFormat="1" ht="11.25" customHeight="1" outlineLevel="2">
      <c r="A805" s="849">
        <v>3</v>
      </c>
      <c r="B805" s="849">
        <v>2016</v>
      </c>
      <c r="C805" s="860" t="s">
        <v>91</v>
      </c>
      <c r="D805" s="860" t="s">
        <v>3723</v>
      </c>
      <c r="E805" s="860" t="s">
        <v>346</v>
      </c>
      <c r="F805" s="861">
        <v>42449</v>
      </c>
      <c r="G805" s="860" t="s">
        <v>3147</v>
      </c>
      <c r="H805" s="909">
        <v>10</v>
      </c>
      <c r="I805" s="860" t="s">
        <v>626</v>
      </c>
      <c r="M805" s="862"/>
    </row>
    <row r="806" spans="1:16" s="848" customFormat="1" ht="11.25" customHeight="1" outlineLevel="2">
      <c r="A806" s="849">
        <v>6</v>
      </c>
      <c r="B806" s="849">
        <v>2016</v>
      </c>
      <c r="C806" s="858" t="s">
        <v>91</v>
      </c>
      <c r="D806" s="859" t="s">
        <v>106</v>
      </c>
      <c r="E806" s="860" t="s">
        <v>3357</v>
      </c>
      <c r="F806" s="861">
        <v>42533</v>
      </c>
      <c r="G806" s="860" t="s">
        <v>3112</v>
      </c>
      <c r="H806" s="849">
        <v>10</v>
      </c>
      <c r="I806" s="848" t="s">
        <v>3113</v>
      </c>
      <c r="M806" s="862"/>
      <c r="P806" s="849"/>
    </row>
    <row r="807" spans="1:16" s="848" customFormat="1" ht="11.25" customHeight="1" outlineLevel="2">
      <c r="A807" s="849">
        <v>6</v>
      </c>
      <c r="B807" s="849">
        <v>2016</v>
      </c>
      <c r="C807" s="858" t="s">
        <v>91</v>
      </c>
      <c r="D807" s="859" t="s">
        <v>106</v>
      </c>
      <c r="E807" s="860" t="s">
        <v>3357</v>
      </c>
      <c r="F807" s="861">
        <v>42533</v>
      </c>
      <c r="G807" s="860" t="s">
        <v>3114</v>
      </c>
      <c r="H807" s="849">
        <v>3</v>
      </c>
      <c r="I807" s="848" t="s">
        <v>3115</v>
      </c>
      <c r="M807" s="862"/>
      <c r="P807" s="849"/>
    </row>
    <row r="808" spans="1:16" s="848" customFormat="1" ht="11.25" customHeight="1" outlineLevel="2">
      <c r="A808" s="849">
        <v>6</v>
      </c>
      <c r="B808" s="849">
        <v>2016</v>
      </c>
      <c r="C808" s="858" t="s">
        <v>91</v>
      </c>
      <c r="D808" s="859" t="s">
        <v>106</v>
      </c>
      <c r="E808" s="860" t="s">
        <v>3357</v>
      </c>
      <c r="F808" s="861">
        <v>42533</v>
      </c>
      <c r="G808" s="860" t="s">
        <v>3116</v>
      </c>
      <c r="H808" s="849">
        <v>3</v>
      </c>
      <c r="I808" s="848" t="s">
        <v>3117</v>
      </c>
      <c r="M808" s="862"/>
      <c r="P808" s="849"/>
    </row>
    <row r="809" spans="1:16" s="848" customFormat="1" ht="11.25" customHeight="1" outlineLevel="2">
      <c r="A809" s="849">
        <v>6</v>
      </c>
      <c r="B809" s="849">
        <v>2016</v>
      </c>
      <c r="C809" s="858" t="s">
        <v>91</v>
      </c>
      <c r="D809" s="859" t="s">
        <v>106</v>
      </c>
      <c r="E809" s="860" t="s">
        <v>3357</v>
      </c>
      <c r="F809" s="861">
        <v>42533</v>
      </c>
      <c r="G809" s="860" t="s">
        <v>3118</v>
      </c>
      <c r="H809" s="849">
        <v>3</v>
      </c>
      <c r="I809" s="848" t="s">
        <v>2540</v>
      </c>
      <c r="M809" s="862"/>
      <c r="P809" s="849"/>
    </row>
    <row r="810" spans="1:16" s="848" customFormat="1" ht="11.25" customHeight="1" outlineLevel="2">
      <c r="A810" s="849">
        <v>6</v>
      </c>
      <c r="B810" s="849">
        <v>2016</v>
      </c>
      <c r="C810" s="858" t="s">
        <v>91</v>
      </c>
      <c r="D810" s="859" t="s">
        <v>106</v>
      </c>
      <c r="E810" s="860" t="s">
        <v>3357</v>
      </c>
      <c r="F810" s="861">
        <v>42533</v>
      </c>
      <c r="G810" s="860" t="s">
        <v>3119</v>
      </c>
      <c r="H810" s="849">
        <v>3</v>
      </c>
      <c r="I810" s="848" t="s">
        <v>1982</v>
      </c>
      <c r="M810" s="862"/>
      <c r="P810" s="849"/>
    </row>
    <row r="811" spans="1:16" s="848" customFormat="1" ht="11.25" customHeight="1" outlineLevel="2">
      <c r="A811" s="849">
        <v>6</v>
      </c>
      <c r="B811" s="849">
        <v>2016</v>
      </c>
      <c r="C811" s="858" t="s">
        <v>91</v>
      </c>
      <c r="D811" s="859" t="s">
        <v>106</v>
      </c>
      <c r="E811" s="860" t="s">
        <v>3357</v>
      </c>
      <c r="F811" s="861">
        <v>42533</v>
      </c>
      <c r="G811" s="860" t="s">
        <v>3120</v>
      </c>
      <c r="H811" s="849">
        <v>10</v>
      </c>
      <c r="I811" s="848" t="s">
        <v>3121</v>
      </c>
      <c r="M811" s="862"/>
      <c r="P811" s="849"/>
    </row>
    <row r="812" spans="1:16" s="848" customFormat="1" ht="11.25" customHeight="1" outlineLevel="2">
      <c r="A812" s="849">
        <v>6</v>
      </c>
      <c r="B812" s="849">
        <v>2016</v>
      </c>
      <c r="C812" s="858" t="s">
        <v>91</v>
      </c>
      <c r="D812" s="859" t="s">
        <v>106</v>
      </c>
      <c r="E812" s="860" t="s">
        <v>3357</v>
      </c>
      <c r="F812" s="861">
        <v>42533</v>
      </c>
      <c r="G812" s="860" t="s">
        <v>3122</v>
      </c>
      <c r="H812" s="849">
        <v>3</v>
      </c>
      <c r="I812" s="848" t="s">
        <v>1733</v>
      </c>
      <c r="M812" s="862"/>
      <c r="P812" s="849"/>
    </row>
    <row r="813" spans="1:16" s="848" customFormat="1" ht="11.25" customHeight="1" outlineLevel="2">
      <c r="A813" s="849">
        <v>6</v>
      </c>
      <c r="B813" s="849">
        <v>2016</v>
      </c>
      <c r="C813" s="848" t="s">
        <v>91</v>
      </c>
      <c r="D813" s="1051" t="s">
        <v>106</v>
      </c>
      <c r="E813" s="860" t="s">
        <v>3357</v>
      </c>
      <c r="F813" s="861">
        <v>42533</v>
      </c>
      <c r="G813" s="860"/>
      <c r="H813" s="908">
        <v>7</v>
      </c>
      <c r="I813" s="858" t="s">
        <v>3123</v>
      </c>
      <c r="J813" s="909"/>
      <c r="M813" s="862"/>
      <c r="P813" s="849"/>
    </row>
    <row r="814" spans="1:16" s="848" customFormat="1" ht="11.25" customHeight="1" outlineLevel="2">
      <c r="A814" s="849">
        <v>6</v>
      </c>
      <c r="B814" s="849">
        <v>2016</v>
      </c>
      <c r="C814" s="848" t="s">
        <v>91</v>
      </c>
      <c r="D814" s="1051" t="s">
        <v>106</v>
      </c>
      <c r="E814" s="860" t="s">
        <v>3357</v>
      </c>
      <c r="F814" s="861">
        <v>42533</v>
      </c>
      <c r="G814" s="860"/>
      <c r="H814" s="908">
        <v>3</v>
      </c>
      <c r="I814" s="858" t="s">
        <v>3124</v>
      </c>
      <c r="J814" s="909"/>
      <c r="M814" s="862"/>
      <c r="P814" s="849"/>
    </row>
    <row r="815" spans="1:16" s="848" customFormat="1" ht="11.25" customHeight="1" outlineLevel="2">
      <c r="A815" s="849">
        <v>6</v>
      </c>
      <c r="B815" s="849">
        <v>2016</v>
      </c>
      <c r="C815" s="858" t="s">
        <v>91</v>
      </c>
      <c r="D815" s="859" t="s">
        <v>106</v>
      </c>
      <c r="E815" s="860" t="s">
        <v>2702</v>
      </c>
      <c r="F815" s="861">
        <v>42540</v>
      </c>
      <c r="G815" s="860" t="s">
        <v>1127</v>
      </c>
      <c r="H815" s="849">
        <v>15</v>
      </c>
      <c r="I815" s="848" t="s">
        <v>3125</v>
      </c>
      <c r="M815" s="862"/>
      <c r="P815" s="849"/>
    </row>
    <row r="816" spans="1:16" s="848" customFormat="1" ht="11.25" customHeight="1" outlineLevel="2">
      <c r="A816" s="849">
        <v>6</v>
      </c>
      <c r="B816" s="849">
        <v>2016</v>
      </c>
      <c r="C816" s="858" t="s">
        <v>91</v>
      </c>
      <c r="D816" s="859" t="s">
        <v>106</v>
      </c>
      <c r="E816" s="860" t="s">
        <v>2702</v>
      </c>
      <c r="F816" s="861">
        <v>42540</v>
      </c>
      <c r="G816" s="860" t="s">
        <v>3112</v>
      </c>
      <c r="H816" s="849">
        <v>10</v>
      </c>
      <c r="I816" s="848" t="s">
        <v>3126</v>
      </c>
      <c r="M816" s="862"/>
      <c r="P816" s="849"/>
    </row>
    <row r="817" spans="1:16" s="848" customFormat="1" ht="11.25" customHeight="1" outlineLevel="2">
      <c r="A817" s="849">
        <v>10</v>
      </c>
      <c r="B817" s="908">
        <v>2016</v>
      </c>
      <c r="C817" s="860" t="s">
        <v>91</v>
      </c>
      <c r="D817" s="860" t="s">
        <v>106</v>
      </c>
      <c r="E817" s="859" t="s">
        <v>3362</v>
      </c>
      <c r="F817" s="861">
        <v>42652</v>
      </c>
      <c r="G817" s="920" t="s">
        <v>3127</v>
      </c>
      <c r="H817" s="849">
        <v>3</v>
      </c>
      <c r="I817" s="848" t="s">
        <v>1758</v>
      </c>
      <c r="M817" s="862"/>
      <c r="P817" s="849"/>
    </row>
    <row r="818" spans="1:16" s="848" customFormat="1" ht="11.25" customHeight="1" outlineLevel="2">
      <c r="A818" s="849">
        <v>10</v>
      </c>
      <c r="B818" s="908">
        <v>2016</v>
      </c>
      <c r="C818" s="860" t="s">
        <v>91</v>
      </c>
      <c r="D818" s="860" t="s">
        <v>106</v>
      </c>
      <c r="E818" s="859" t="s">
        <v>3362</v>
      </c>
      <c r="F818" s="861">
        <v>42652</v>
      </c>
      <c r="G818" s="920" t="s">
        <v>3128</v>
      </c>
      <c r="H818" s="849">
        <v>3</v>
      </c>
      <c r="I818" s="848" t="s">
        <v>3129</v>
      </c>
      <c r="M818" s="862"/>
      <c r="P818" s="849"/>
    </row>
    <row r="819" spans="1:16" s="848" customFormat="1" ht="11.25" customHeight="1" outlineLevel="2">
      <c r="A819" s="849">
        <v>10</v>
      </c>
      <c r="B819" s="908">
        <v>2016</v>
      </c>
      <c r="C819" s="860" t="s">
        <v>91</v>
      </c>
      <c r="D819" s="860" t="s">
        <v>106</v>
      </c>
      <c r="E819" s="859" t="s">
        <v>3362</v>
      </c>
      <c r="F819" s="861">
        <v>42652</v>
      </c>
      <c r="G819" s="920" t="s">
        <v>3130</v>
      </c>
      <c r="H819" s="849">
        <v>7</v>
      </c>
      <c r="I819" s="848" t="s">
        <v>3131</v>
      </c>
      <c r="M819" s="862"/>
      <c r="P819" s="849"/>
    </row>
    <row r="820" spans="1:16" s="848" customFormat="1" ht="11.25" customHeight="1" outlineLevel="2">
      <c r="A820" s="849">
        <v>10</v>
      </c>
      <c r="B820" s="908">
        <v>2016</v>
      </c>
      <c r="C820" s="860" t="s">
        <v>91</v>
      </c>
      <c r="D820" s="860" t="s">
        <v>106</v>
      </c>
      <c r="E820" s="859" t="s">
        <v>3362</v>
      </c>
      <c r="F820" s="861">
        <v>42652</v>
      </c>
      <c r="G820" s="920" t="s">
        <v>3132</v>
      </c>
      <c r="H820" s="849">
        <v>7</v>
      </c>
      <c r="I820" s="848" t="s">
        <v>2324</v>
      </c>
      <c r="M820" s="862"/>
      <c r="P820" s="849"/>
    </row>
    <row r="821" spans="1:16" s="848" customFormat="1" ht="11.25" customHeight="1" outlineLevel="2">
      <c r="A821" s="849">
        <v>10</v>
      </c>
      <c r="B821" s="908">
        <v>2016</v>
      </c>
      <c r="C821" s="860" t="s">
        <v>91</v>
      </c>
      <c r="D821" s="860" t="s">
        <v>106</v>
      </c>
      <c r="E821" s="859" t="s">
        <v>3362</v>
      </c>
      <c r="F821" s="861">
        <v>42652</v>
      </c>
      <c r="G821" s="920" t="s">
        <v>3133</v>
      </c>
      <c r="H821" s="849">
        <v>10</v>
      </c>
      <c r="I821" s="848" t="s">
        <v>2422</v>
      </c>
      <c r="M821" s="862"/>
      <c r="P821" s="849"/>
    </row>
    <row r="822" spans="1:16" s="848" customFormat="1" ht="11.25" customHeight="1" outlineLevel="2">
      <c r="A822" s="849">
        <v>10</v>
      </c>
      <c r="B822" s="908">
        <v>2016</v>
      </c>
      <c r="C822" s="860" t="s">
        <v>91</v>
      </c>
      <c r="D822" s="860" t="s">
        <v>106</v>
      </c>
      <c r="E822" s="859" t="s">
        <v>3362</v>
      </c>
      <c r="F822" s="861">
        <v>42652</v>
      </c>
      <c r="G822" s="920" t="s">
        <v>3134</v>
      </c>
      <c r="H822" s="849">
        <v>7</v>
      </c>
      <c r="I822" s="848" t="s">
        <v>3135</v>
      </c>
      <c r="M822" s="862"/>
      <c r="P822" s="849"/>
    </row>
    <row r="823" spans="1:16" s="848" customFormat="1" ht="11.25" customHeight="1" outlineLevel="2">
      <c r="A823" s="849">
        <v>10</v>
      </c>
      <c r="B823" s="908">
        <v>2016</v>
      </c>
      <c r="C823" s="860" t="s">
        <v>91</v>
      </c>
      <c r="D823" s="860" t="s">
        <v>106</v>
      </c>
      <c r="E823" s="859" t="s">
        <v>3362</v>
      </c>
      <c r="F823" s="861">
        <v>42652</v>
      </c>
      <c r="G823" s="920" t="s">
        <v>3136</v>
      </c>
      <c r="H823" s="849">
        <v>10</v>
      </c>
      <c r="I823" s="848" t="s">
        <v>3137</v>
      </c>
      <c r="M823" s="862"/>
      <c r="P823" s="849"/>
    </row>
    <row r="824" spans="1:16" s="848" customFormat="1" ht="11.25" customHeight="1" outlineLevel="2">
      <c r="A824" s="849">
        <v>10</v>
      </c>
      <c r="B824" s="908">
        <v>2016</v>
      </c>
      <c r="C824" s="860" t="s">
        <v>91</v>
      </c>
      <c r="D824" s="860" t="s">
        <v>106</v>
      </c>
      <c r="E824" s="859" t="s">
        <v>3362</v>
      </c>
      <c r="F824" s="861">
        <v>42652</v>
      </c>
      <c r="G824" s="920" t="s">
        <v>3138</v>
      </c>
      <c r="H824" s="849">
        <v>7</v>
      </c>
      <c r="I824" s="848" t="s">
        <v>3139</v>
      </c>
      <c r="M824" s="862"/>
      <c r="P824" s="849"/>
    </row>
    <row r="825" spans="1:16" s="848" customFormat="1" ht="11.25" customHeight="1" outlineLevel="1">
      <c r="A825" s="849"/>
      <c r="B825" s="908"/>
      <c r="C825" s="860"/>
      <c r="D825" s="860" t="s">
        <v>1181</v>
      </c>
      <c r="E825" s="859"/>
      <c r="F825" s="861"/>
      <c r="G825" s="920"/>
      <c r="H825" s="849">
        <f>SUBTOTAL(9,H770:H824)</f>
        <v>399</v>
      </c>
      <c r="M825" s="862"/>
      <c r="P825" s="849"/>
    </row>
    <row r="826" spans="1:16" s="966" customFormat="1" ht="11.25" customHeight="1" outlineLevel="2">
      <c r="A826" s="888">
        <v>3</v>
      </c>
      <c r="B826" s="889">
        <v>2014</v>
      </c>
      <c r="C826" s="890" t="s">
        <v>91</v>
      </c>
      <c r="D826" s="890" t="s">
        <v>190</v>
      </c>
      <c r="E826" s="891" t="s">
        <v>3323</v>
      </c>
      <c r="F826" s="892">
        <v>41700</v>
      </c>
      <c r="G826" s="890" t="s">
        <v>4420</v>
      </c>
      <c r="H826" s="893">
        <v>7</v>
      </c>
      <c r="I826" s="890" t="s">
        <v>1430</v>
      </c>
      <c r="J826" s="894"/>
      <c r="K826" s="895" t="s">
        <v>4114</v>
      </c>
      <c r="L826" s="894"/>
      <c r="M826" s="896"/>
    </row>
    <row r="827" spans="1:16" s="966" customFormat="1" ht="11.25" customHeight="1" outlineLevel="2">
      <c r="A827" s="888">
        <v>3</v>
      </c>
      <c r="B827" s="889">
        <v>2014</v>
      </c>
      <c r="C827" s="890" t="s">
        <v>91</v>
      </c>
      <c r="D827" s="890" t="s">
        <v>190</v>
      </c>
      <c r="E827" s="891" t="s">
        <v>3323</v>
      </c>
      <c r="F827" s="892">
        <v>41700</v>
      </c>
      <c r="G827" s="890" t="s">
        <v>4421</v>
      </c>
      <c r="H827" s="893">
        <v>7</v>
      </c>
      <c r="I827" s="890" t="s">
        <v>1907</v>
      </c>
      <c r="J827" s="894"/>
      <c r="K827" s="894"/>
      <c r="L827" s="894"/>
      <c r="M827" s="896"/>
    </row>
    <row r="828" spans="1:16" s="965" customFormat="1" ht="11.25" customHeight="1" outlineLevel="2">
      <c r="A828" s="888">
        <v>10</v>
      </c>
      <c r="B828" s="888">
        <v>2014</v>
      </c>
      <c r="C828" s="890" t="s">
        <v>91</v>
      </c>
      <c r="D828" s="891" t="s">
        <v>190</v>
      </c>
      <c r="E828" s="890" t="s">
        <v>3362</v>
      </c>
      <c r="F828" s="959">
        <v>41924</v>
      </c>
      <c r="G828" s="890" t="s">
        <v>4422</v>
      </c>
      <c r="H828" s="893">
        <v>7</v>
      </c>
      <c r="I828" s="890" t="s">
        <v>3031</v>
      </c>
      <c r="J828" s="894"/>
      <c r="K828" s="894"/>
      <c r="L828" s="894"/>
      <c r="M828" s="896"/>
      <c r="N828" s="966"/>
      <c r="P828" s="910"/>
    </row>
    <row r="829" spans="1:16" s="966" customFormat="1" ht="11.25" customHeight="1" outlineLevel="2">
      <c r="A829" s="888">
        <v>10</v>
      </c>
      <c r="B829" s="888">
        <v>2014</v>
      </c>
      <c r="C829" s="890" t="s">
        <v>91</v>
      </c>
      <c r="D829" s="891" t="s">
        <v>190</v>
      </c>
      <c r="E829" s="890" t="s">
        <v>3362</v>
      </c>
      <c r="F829" s="959">
        <v>41924</v>
      </c>
      <c r="G829" s="890" t="s">
        <v>4423</v>
      </c>
      <c r="H829" s="893">
        <v>10</v>
      </c>
      <c r="I829" s="890" t="s">
        <v>2266</v>
      </c>
      <c r="J829" s="894"/>
      <c r="K829" s="894"/>
      <c r="L829" s="894"/>
      <c r="M829" s="896"/>
      <c r="N829" s="1047"/>
      <c r="P829" s="1049"/>
    </row>
    <row r="830" spans="1:16" s="966" customFormat="1" ht="11.25" customHeight="1" outlineLevel="2">
      <c r="A830" s="888">
        <v>10</v>
      </c>
      <c r="B830" s="888">
        <v>2014</v>
      </c>
      <c r="C830" s="890" t="s">
        <v>91</v>
      </c>
      <c r="D830" s="891" t="s">
        <v>190</v>
      </c>
      <c r="E830" s="890" t="s">
        <v>3362</v>
      </c>
      <c r="F830" s="959">
        <v>41924</v>
      </c>
      <c r="G830" s="890" t="s">
        <v>4424</v>
      </c>
      <c r="H830" s="893">
        <v>7</v>
      </c>
      <c r="I830" s="890" t="s">
        <v>2268</v>
      </c>
      <c r="J830" s="894"/>
      <c r="K830" s="894"/>
      <c r="L830" s="894"/>
      <c r="M830" s="896"/>
      <c r="N830" s="897"/>
    </row>
    <row r="831" spans="1:16" s="966" customFormat="1" ht="11.25" customHeight="1" outlineLevel="2">
      <c r="A831" s="888">
        <v>10</v>
      </c>
      <c r="B831" s="888">
        <v>2014</v>
      </c>
      <c r="C831" s="890" t="s">
        <v>91</v>
      </c>
      <c r="D831" s="891" t="s">
        <v>190</v>
      </c>
      <c r="E831" s="890" t="s">
        <v>3362</v>
      </c>
      <c r="F831" s="959">
        <v>41924</v>
      </c>
      <c r="G831" s="890" t="s">
        <v>4425</v>
      </c>
      <c r="H831" s="893">
        <v>7</v>
      </c>
      <c r="I831" s="890" t="s">
        <v>2119</v>
      </c>
      <c r="J831" s="894"/>
      <c r="K831" s="894"/>
      <c r="L831" s="894"/>
      <c r="M831" s="896"/>
      <c r="N831" s="897"/>
    </row>
    <row r="832" spans="1:16" s="966" customFormat="1" ht="11.25" customHeight="1" outlineLevel="2">
      <c r="A832" s="888">
        <v>10</v>
      </c>
      <c r="B832" s="888">
        <v>2014</v>
      </c>
      <c r="C832" s="890" t="s">
        <v>91</v>
      </c>
      <c r="D832" s="891" t="s">
        <v>190</v>
      </c>
      <c r="E832" s="890" t="s">
        <v>3362</v>
      </c>
      <c r="F832" s="959">
        <v>41924</v>
      </c>
      <c r="G832" s="890" t="s">
        <v>4426</v>
      </c>
      <c r="H832" s="893">
        <v>3</v>
      </c>
      <c r="I832" s="890" t="s">
        <v>3188</v>
      </c>
      <c r="J832" s="894"/>
      <c r="K832" s="894"/>
      <c r="L832" s="894"/>
      <c r="M832" s="896"/>
      <c r="N832" s="897"/>
    </row>
    <row r="833" spans="1:16" s="966" customFormat="1" ht="11.25" customHeight="1" outlineLevel="1">
      <c r="A833" s="888"/>
      <c r="B833" s="888"/>
      <c r="C833" s="890"/>
      <c r="D833" s="891" t="s">
        <v>4427</v>
      </c>
      <c r="E833" s="890"/>
      <c r="F833" s="959"/>
      <c r="G833" s="890"/>
      <c r="H833" s="893">
        <f>SUBTOTAL(9,H826:H832)</f>
        <v>48</v>
      </c>
      <c r="I833" s="890"/>
      <c r="J833" s="894"/>
      <c r="K833" s="894"/>
      <c r="L833" s="894"/>
      <c r="M833" s="896"/>
      <c r="N833" s="897"/>
    </row>
    <row r="834" spans="1:16" s="848" customFormat="1" ht="11.25" customHeight="1" outlineLevel="2">
      <c r="A834" s="849">
        <v>2</v>
      </c>
      <c r="B834" s="849">
        <v>2016</v>
      </c>
      <c r="C834" s="860" t="s">
        <v>91</v>
      </c>
      <c r="D834" s="859" t="s">
        <v>2694</v>
      </c>
      <c r="E834" s="860" t="s">
        <v>81</v>
      </c>
      <c r="F834" s="861">
        <v>42406</v>
      </c>
      <c r="G834" s="860" t="s">
        <v>3158</v>
      </c>
      <c r="H834" s="909">
        <v>10</v>
      </c>
      <c r="I834" s="860" t="s">
        <v>626</v>
      </c>
      <c r="M834" s="862"/>
    </row>
    <row r="835" spans="1:16" s="848" customFormat="1" ht="11.25" customHeight="1" outlineLevel="2">
      <c r="A835" s="849">
        <v>5</v>
      </c>
      <c r="B835" s="849">
        <v>2016</v>
      </c>
      <c r="C835" s="860" t="s">
        <v>91</v>
      </c>
      <c r="D835" s="859" t="s">
        <v>2694</v>
      </c>
      <c r="E835" s="860" t="s">
        <v>86</v>
      </c>
      <c r="F835" s="861">
        <v>42504</v>
      </c>
      <c r="G835" s="860" t="s">
        <v>3158</v>
      </c>
      <c r="H835" s="909">
        <v>10</v>
      </c>
      <c r="I835" s="860" t="s">
        <v>626</v>
      </c>
      <c r="M835" s="862"/>
    </row>
    <row r="836" spans="1:16" s="848" customFormat="1" ht="11.25" customHeight="1" outlineLevel="2">
      <c r="A836" s="849">
        <v>5</v>
      </c>
      <c r="B836" s="849">
        <v>2016</v>
      </c>
      <c r="C836" s="860" t="s">
        <v>91</v>
      </c>
      <c r="D836" s="859" t="s">
        <v>2694</v>
      </c>
      <c r="E836" s="860" t="s">
        <v>55</v>
      </c>
      <c r="F836" s="861">
        <v>42518</v>
      </c>
      <c r="G836" s="860" t="s">
        <v>3158</v>
      </c>
      <c r="H836" s="909">
        <v>10</v>
      </c>
      <c r="I836" s="860" t="s">
        <v>626</v>
      </c>
      <c r="M836" s="862"/>
    </row>
    <row r="837" spans="1:16" s="848" customFormat="1" ht="11.25" customHeight="1" outlineLevel="2">
      <c r="A837" s="849">
        <v>6</v>
      </c>
      <c r="B837" s="849">
        <v>2016</v>
      </c>
      <c r="C837" s="858" t="s">
        <v>91</v>
      </c>
      <c r="D837" s="859" t="s">
        <v>2694</v>
      </c>
      <c r="E837" s="860" t="s">
        <v>3357</v>
      </c>
      <c r="F837" s="861">
        <v>42533</v>
      </c>
      <c r="G837" s="860" t="s">
        <v>3159</v>
      </c>
      <c r="H837" s="849">
        <v>7</v>
      </c>
      <c r="I837" s="848" t="s">
        <v>3160</v>
      </c>
      <c r="M837" s="862"/>
    </row>
    <row r="838" spans="1:16" s="848" customFormat="1" ht="11.25" customHeight="1" outlineLevel="1">
      <c r="A838" s="849"/>
      <c r="B838" s="849"/>
      <c r="C838" s="858"/>
      <c r="D838" s="859" t="s">
        <v>3162</v>
      </c>
      <c r="E838" s="860"/>
      <c r="F838" s="861"/>
      <c r="G838" s="860"/>
      <c r="H838" s="849">
        <f>SUBTOTAL(9,H834:H837)</f>
        <v>37</v>
      </c>
      <c r="M838" s="862"/>
    </row>
    <row r="839" spans="1:16" s="848" customFormat="1" ht="11.25" customHeight="1" outlineLevel="2">
      <c r="A839" s="849">
        <v>3</v>
      </c>
      <c r="B839" s="849">
        <v>2016</v>
      </c>
      <c r="C839" s="848" t="s">
        <v>129</v>
      </c>
      <c r="D839" s="860" t="s">
        <v>171</v>
      </c>
      <c r="E839" s="860" t="s">
        <v>3323</v>
      </c>
      <c r="F839" s="861">
        <v>42435</v>
      </c>
      <c r="G839" s="860" t="s">
        <v>3610</v>
      </c>
      <c r="H839" s="909">
        <v>3</v>
      </c>
      <c r="I839" s="848" t="s">
        <v>785</v>
      </c>
      <c r="M839" s="862"/>
    </row>
    <row r="840" spans="1:16" s="848" customFormat="1" ht="11.25" customHeight="1" outlineLevel="2">
      <c r="A840" s="849">
        <v>3</v>
      </c>
      <c r="B840" s="849">
        <v>2016</v>
      </c>
      <c r="C840" s="848" t="s">
        <v>129</v>
      </c>
      <c r="D840" s="860" t="s">
        <v>171</v>
      </c>
      <c r="E840" s="860" t="s">
        <v>64</v>
      </c>
      <c r="F840" s="861">
        <v>42441</v>
      </c>
      <c r="G840" s="860" t="s">
        <v>3611</v>
      </c>
      <c r="H840" s="909">
        <v>5</v>
      </c>
      <c r="I840" s="848" t="s">
        <v>305</v>
      </c>
      <c r="M840" s="862"/>
      <c r="P840" s="849"/>
    </row>
    <row r="841" spans="1:16" s="848" customFormat="1" ht="11.25" customHeight="1" outlineLevel="2">
      <c r="A841" s="849">
        <v>3</v>
      </c>
      <c r="B841" s="849">
        <v>2016</v>
      </c>
      <c r="C841" s="848" t="s">
        <v>129</v>
      </c>
      <c r="D841" s="860" t="s">
        <v>171</v>
      </c>
      <c r="E841" s="860" t="s">
        <v>64</v>
      </c>
      <c r="F841" s="861">
        <v>42441</v>
      </c>
      <c r="G841" s="860" t="s">
        <v>3612</v>
      </c>
      <c r="H841" s="909">
        <v>5</v>
      </c>
      <c r="I841" s="848" t="s">
        <v>304</v>
      </c>
      <c r="M841" s="862"/>
      <c r="P841" s="849"/>
    </row>
    <row r="842" spans="1:16" s="848" customFormat="1" ht="11.25" customHeight="1" outlineLevel="2">
      <c r="A842" s="849">
        <v>5</v>
      </c>
      <c r="B842" s="849">
        <v>2016</v>
      </c>
      <c r="C842" s="848" t="s">
        <v>129</v>
      </c>
      <c r="D842" s="860" t="s">
        <v>171</v>
      </c>
      <c r="E842" s="860" t="s">
        <v>255</v>
      </c>
      <c r="F842" s="861">
        <v>42497</v>
      </c>
      <c r="G842" s="860" t="s">
        <v>3613</v>
      </c>
      <c r="H842" s="909">
        <v>5</v>
      </c>
      <c r="I842" s="848" t="s">
        <v>304</v>
      </c>
      <c r="M842" s="862"/>
    </row>
    <row r="843" spans="1:16" s="848" customFormat="1" ht="11.25" customHeight="1" outlineLevel="1">
      <c r="A843" s="849"/>
      <c r="B843" s="849"/>
      <c r="D843" s="860" t="s">
        <v>1197</v>
      </c>
      <c r="E843" s="860"/>
      <c r="F843" s="861"/>
      <c r="G843" s="860"/>
      <c r="H843" s="909">
        <f>SUBTOTAL(9,H839:H842)</f>
        <v>18</v>
      </c>
      <c r="M843" s="862"/>
    </row>
    <row r="844" spans="1:16" s="983" customFormat="1" ht="11.25" customHeight="1" outlineLevel="2">
      <c r="A844" s="826">
        <v>3</v>
      </c>
      <c r="B844" s="827">
        <v>2014</v>
      </c>
      <c r="C844" s="828" t="s">
        <v>164</v>
      </c>
      <c r="D844" s="828" t="s">
        <v>4428</v>
      </c>
      <c r="E844" s="830" t="s">
        <v>3323</v>
      </c>
      <c r="F844" s="829">
        <v>41700</v>
      </c>
      <c r="G844" s="828" t="s">
        <v>4429</v>
      </c>
      <c r="H844" s="831">
        <v>3</v>
      </c>
      <c r="I844" s="828" t="s">
        <v>719</v>
      </c>
      <c r="J844" s="832"/>
      <c r="K844" s="832"/>
      <c r="L844" s="832"/>
      <c r="M844" s="847"/>
      <c r="N844" s="841"/>
    </row>
    <row r="845" spans="1:16" s="983" customFormat="1" ht="11.25" customHeight="1" outlineLevel="1">
      <c r="A845" s="826"/>
      <c r="B845" s="827"/>
      <c r="C845" s="828"/>
      <c r="D845" s="828" t="s">
        <v>4430</v>
      </c>
      <c r="E845" s="830"/>
      <c r="F845" s="829"/>
      <c r="G845" s="828"/>
      <c r="H845" s="831">
        <f>SUBTOTAL(9,H844:H844)</f>
        <v>3</v>
      </c>
      <c r="I845" s="828"/>
      <c r="J845" s="832"/>
      <c r="K845" s="832"/>
      <c r="L845" s="832"/>
      <c r="M845" s="847"/>
      <c r="N845" s="841"/>
    </row>
    <row r="846" spans="1:16" s="983" customFormat="1" ht="11.25" customHeight="1" outlineLevel="2">
      <c r="A846" s="826">
        <v>6</v>
      </c>
      <c r="B846" s="827">
        <v>2014</v>
      </c>
      <c r="C846" s="828" t="s">
        <v>91</v>
      </c>
      <c r="D846" s="828" t="s">
        <v>122</v>
      </c>
      <c r="E846" s="830" t="s">
        <v>3357</v>
      </c>
      <c r="F846" s="829">
        <v>41797</v>
      </c>
      <c r="G846" s="828" t="s">
        <v>4431</v>
      </c>
      <c r="H846" s="917">
        <v>3</v>
      </c>
      <c r="I846" s="918" t="s">
        <v>3580</v>
      </c>
      <c r="J846" s="832"/>
      <c r="K846" s="832"/>
      <c r="L846" s="832"/>
      <c r="M846" s="847"/>
      <c r="N846" s="857"/>
    </row>
    <row r="847" spans="1:16" s="857" customFormat="1" ht="11.25" customHeight="1" outlineLevel="2">
      <c r="A847" s="826">
        <v>6</v>
      </c>
      <c r="B847" s="827">
        <v>2014</v>
      </c>
      <c r="C847" s="828" t="s">
        <v>91</v>
      </c>
      <c r="D847" s="828" t="s">
        <v>122</v>
      </c>
      <c r="E847" s="830" t="s">
        <v>3357</v>
      </c>
      <c r="F847" s="829">
        <v>41797</v>
      </c>
      <c r="G847" s="828" t="s">
        <v>4432</v>
      </c>
      <c r="H847" s="917">
        <v>10</v>
      </c>
      <c r="I847" s="918" t="s">
        <v>2248</v>
      </c>
      <c r="J847" s="832"/>
      <c r="K847" s="832"/>
      <c r="L847" s="832"/>
      <c r="M847" s="847"/>
      <c r="N847" s="841"/>
      <c r="P847" s="850"/>
    </row>
    <row r="848" spans="1:16" s="857" customFormat="1" ht="11.25" customHeight="1" outlineLevel="2">
      <c r="A848" s="826">
        <v>6</v>
      </c>
      <c r="B848" s="827">
        <v>2014</v>
      </c>
      <c r="C848" s="828" t="s">
        <v>91</v>
      </c>
      <c r="D848" s="828" t="s">
        <v>122</v>
      </c>
      <c r="E848" s="830" t="s">
        <v>3357</v>
      </c>
      <c r="F848" s="829">
        <v>41797</v>
      </c>
      <c r="G848" s="828" t="s">
        <v>4433</v>
      </c>
      <c r="H848" s="917">
        <v>10</v>
      </c>
      <c r="I848" s="918" t="s">
        <v>2394</v>
      </c>
      <c r="J848" s="832"/>
      <c r="K848" s="832"/>
      <c r="L848" s="832"/>
      <c r="M848" s="847"/>
      <c r="N848" s="841"/>
    </row>
    <row r="849" spans="1:16" s="842" customFormat="1" ht="11.25" customHeight="1" outlineLevel="2">
      <c r="A849" s="826">
        <v>6</v>
      </c>
      <c r="B849" s="827">
        <v>2014</v>
      </c>
      <c r="C849" s="828" t="s">
        <v>91</v>
      </c>
      <c r="D849" s="828" t="s">
        <v>122</v>
      </c>
      <c r="E849" s="830" t="s">
        <v>3357</v>
      </c>
      <c r="F849" s="829">
        <v>41797</v>
      </c>
      <c r="G849" s="828" t="s">
        <v>4434</v>
      </c>
      <c r="H849" s="917">
        <v>3</v>
      </c>
      <c r="I849" s="918" t="s">
        <v>2396</v>
      </c>
      <c r="J849" s="832"/>
      <c r="K849" s="832"/>
      <c r="L849" s="832"/>
      <c r="M849" s="847"/>
      <c r="N849" s="983"/>
      <c r="P849" s="993"/>
    </row>
    <row r="850" spans="1:16" s="842" customFormat="1" ht="11.25" customHeight="1" outlineLevel="2">
      <c r="A850" s="826">
        <v>6</v>
      </c>
      <c r="B850" s="827">
        <v>2014</v>
      </c>
      <c r="C850" s="828" t="s">
        <v>91</v>
      </c>
      <c r="D850" s="828" t="s">
        <v>122</v>
      </c>
      <c r="E850" s="830" t="s">
        <v>3357</v>
      </c>
      <c r="F850" s="829">
        <v>41797</v>
      </c>
      <c r="G850" s="828" t="s">
        <v>4435</v>
      </c>
      <c r="H850" s="917">
        <v>7</v>
      </c>
      <c r="I850" s="918" t="s">
        <v>2701</v>
      </c>
      <c r="J850" s="832"/>
      <c r="K850" s="832"/>
      <c r="L850" s="832"/>
      <c r="M850" s="847"/>
      <c r="N850" s="848"/>
    </row>
    <row r="851" spans="1:16" s="842" customFormat="1" ht="11.25" customHeight="1" outlineLevel="2">
      <c r="A851" s="826">
        <v>6</v>
      </c>
      <c r="B851" s="827">
        <v>2014</v>
      </c>
      <c r="C851" s="828" t="s">
        <v>91</v>
      </c>
      <c r="D851" s="828" t="s">
        <v>122</v>
      </c>
      <c r="E851" s="830" t="s">
        <v>3357</v>
      </c>
      <c r="F851" s="829">
        <v>41797</v>
      </c>
      <c r="G851" s="828" t="s">
        <v>4436</v>
      </c>
      <c r="H851" s="917">
        <v>10</v>
      </c>
      <c r="I851" s="918" t="s">
        <v>1853</v>
      </c>
      <c r="J851" s="832"/>
      <c r="K851" s="832"/>
      <c r="L851" s="832"/>
      <c r="M851" s="847"/>
      <c r="N851" s="848"/>
    </row>
    <row r="852" spans="1:16" s="842" customFormat="1" ht="11.25" customHeight="1" outlineLevel="2">
      <c r="A852" s="826">
        <v>6</v>
      </c>
      <c r="B852" s="827">
        <v>2014</v>
      </c>
      <c r="C852" s="828" t="s">
        <v>91</v>
      </c>
      <c r="D852" s="828" t="s">
        <v>122</v>
      </c>
      <c r="E852" s="830" t="s">
        <v>3357</v>
      </c>
      <c r="F852" s="829">
        <v>41797</v>
      </c>
      <c r="G852" s="828" t="s">
        <v>4437</v>
      </c>
      <c r="H852" s="917">
        <v>7</v>
      </c>
      <c r="I852" s="918" t="s">
        <v>2402</v>
      </c>
      <c r="J852" s="832"/>
      <c r="K852" s="832"/>
      <c r="L852" s="832"/>
      <c r="M852" s="847"/>
      <c r="N852" s="857"/>
      <c r="P852" s="993"/>
    </row>
    <row r="853" spans="1:16" s="842" customFormat="1" ht="11.25" customHeight="1" outlineLevel="2">
      <c r="A853" s="826">
        <v>6</v>
      </c>
      <c r="B853" s="827">
        <v>2014</v>
      </c>
      <c r="C853" s="828" t="s">
        <v>91</v>
      </c>
      <c r="D853" s="828" t="s">
        <v>122</v>
      </c>
      <c r="E853" s="830" t="s">
        <v>4184</v>
      </c>
      <c r="F853" s="829">
        <v>41804</v>
      </c>
      <c r="G853" s="828" t="s">
        <v>4435</v>
      </c>
      <c r="H853" s="917">
        <v>15</v>
      </c>
      <c r="I853" s="918" t="s">
        <v>4438</v>
      </c>
      <c r="J853" s="832"/>
      <c r="K853" s="832"/>
      <c r="L853" s="832"/>
      <c r="M853" s="847"/>
      <c r="N853" s="857"/>
      <c r="P853" s="993"/>
    </row>
    <row r="854" spans="1:16" ht="11.25" customHeight="1" outlineLevel="2">
      <c r="A854" s="826">
        <v>6</v>
      </c>
      <c r="B854" s="827">
        <v>2014</v>
      </c>
      <c r="C854" s="828" t="s">
        <v>91</v>
      </c>
      <c r="D854" s="828" t="s">
        <v>122</v>
      </c>
      <c r="E854" s="830" t="s">
        <v>4184</v>
      </c>
      <c r="F854" s="829">
        <v>41804</v>
      </c>
      <c r="G854" s="828" t="s">
        <v>4431</v>
      </c>
      <c r="H854" s="917">
        <v>15</v>
      </c>
      <c r="I854" s="1052" t="s">
        <v>4439</v>
      </c>
      <c r="M854" s="847"/>
      <c r="N854" s="841"/>
    </row>
    <row r="855" spans="1:16" s="842" customFormat="1" ht="11.25" customHeight="1" outlineLevel="2">
      <c r="A855" s="826">
        <v>10</v>
      </c>
      <c r="B855" s="826">
        <v>2014</v>
      </c>
      <c r="C855" s="828" t="s">
        <v>91</v>
      </c>
      <c r="D855" s="830" t="s">
        <v>122</v>
      </c>
      <c r="E855" s="828" t="s">
        <v>3362</v>
      </c>
      <c r="F855" s="919">
        <v>41924</v>
      </c>
      <c r="G855" s="828" t="s">
        <v>4440</v>
      </c>
      <c r="H855" s="831">
        <v>7</v>
      </c>
      <c r="I855" s="828" t="s">
        <v>3387</v>
      </c>
      <c r="J855" s="832"/>
      <c r="K855" s="832"/>
      <c r="L855" s="832"/>
      <c r="M855" s="847"/>
      <c r="N855" s="841"/>
      <c r="P855" s="993"/>
    </row>
    <row r="856" spans="1:16" s="842" customFormat="1" ht="11.25" customHeight="1" outlineLevel="2">
      <c r="A856" s="826">
        <v>10</v>
      </c>
      <c r="B856" s="826">
        <v>2014</v>
      </c>
      <c r="C856" s="828" t="s">
        <v>91</v>
      </c>
      <c r="D856" s="830" t="s">
        <v>122</v>
      </c>
      <c r="E856" s="828" t="s">
        <v>3362</v>
      </c>
      <c r="F856" s="919">
        <v>41924</v>
      </c>
      <c r="G856" s="828" t="s">
        <v>4441</v>
      </c>
      <c r="H856" s="831">
        <v>3</v>
      </c>
      <c r="I856" s="828" t="s">
        <v>1658</v>
      </c>
      <c r="J856" s="832"/>
      <c r="K856" s="832"/>
      <c r="L856" s="832"/>
      <c r="M856" s="847"/>
      <c r="N856" s="841"/>
      <c r="P856" s="993"/>
    </row>
    <row r="857" spans="1:16" s="842" customFormat="1" ht="11.25" customHeight="1" outlineLevel="2">
      <c r="A857" s="826">
        <v>10</v>
      </c>
      <c r="B857" s="826">
        <v>2014</v>
      </c>
      <c r="C857" s="828" t="s">
        <v>91</v>
      </c>
      <c r="D857" s="830" t="s">
        <v>122</v>
      </c>
      <c r="E857" s="828" t="s">
        <v>3362</v>
      </c>
      <c r="F857" s="919">
        <v>41924</v>
      </c>
      <c r="G857" s="828" t="s">
        <v>4442</v>
      </c>
      <c r="H857" s="831">
        <v>10</v>
      </c>
      <c r="I857" s="828" t="s">
        <v>3179</v>
      </c>
      <c r="J857" s="832"/>
      <c r="K857" s="832"/>
      <c r="L857" s="832"/>
      <c r="M857" s="847"/>
      <c r="N857" s="857"/>
      <c r="P857" s="993"/>
    </row>
    <row r="858" spans="1:16" s="983" customFormat="1" ht="11.25" customHeight="1" outlineLevel="2">
      <c r="A858" s="826">
        <v>10</v>
      </c>
      <c r="B858" s="826">
        <v>2014</v>
      </c>
      <c r="C858" s="828" t="s">
        <v>91</v>
      </c>
      <c r="D858" s="830" t="s">
        <v>122</v>
      </c>
      <c r="E858" s="828" t="s">
        <v>3362</v>
      </c>
      <c r="F858" s="919">
        <v>41924</v>
      </c>
      <c r="G858" s="828" t="s">
        <v>4443</v>
      </c>
      <c r="H858" s="831">
        <v>7</v>
      </c>
      <c r="I858" s="828" t="s">
        <v>4444</v>
      </c>
      <c r="J858" s="832"/>
      <c r="K858" s="832"/>
      <c r="L858" s="832"/>
      <c r="M858" s="847"/>
      <c r="N858" s="857"/>
      <c r="P858" s="990"/>
    </row>
    <row r="859" spans="1:16" s="983" customFormat="1" ht="11.25" customHeight="1" outlineLevel="2">
      <c r="A859" s="826">
        <v>10</v>
      </c>
      <c r="B859" s="826">
        <v>2014</v>
      </c>
      <c r="C859" s="828" t="s">
        <v>91</v>
      </c>
      <c r="D859" s="830" t="s">
        <v>122</v>
      </c>
      <c r="E859" s="828" t="s">
        <v>3362</v>
      </c>
      <c r="F859" s="919">
        <v>41924</v>
      </c>
      <c r="G859" s="828" t="s">
        <v>4445</v>
      </c>
      <c r="H859" s="831">
        <v>10</v>
      </c>
      <c r="I859" s="828" t="s">
        <v>3632</v>
      </c>
      <c r="J859" s="832"/>
      <c r="K859" s="832"/>
      <c r="L859" s="832"/>
      <c r="M859" s="847"/>
      <c r="N859" s="842"/>
      <c r="P859" s="990"/>
    </row>
    <row r="860" spans="1:16" s="841" customFormat="1" ht="11.25" customHeight="1" outlineLevel="2">
      <c r="A860" s="826">
        <v>10</v>
      </c>
      <c r="B860" s="826">
        <v>2014</v>
      </c>
      <c r="C860" s="828" t="s">
        <v>91</v>
      </c>
      <c r="D860" s="830" t="s">
        <v>122</v>
      </c>
      <c r="E860" s="828" t="s">
        <v>3362</v>
      </c>
      <c r="F860" s="919">
        <v>41924</v>
      </c>
      <c r="G860" s="828" t="s">
        <v>4446</v>
      </c>
      <c r="H860" s="831">
        <v>7</v>
      </c>
      <c r="I860" s="828" t="s">
        <v>2214</v>
      </c>
      <c r="J860" s="832"/>
      <c r="K860" s="832"/>
      <c r="L860" s="832"/>
      <c r="M860" s="847"/>
      <c r="N860" s="848"/>
      <c r="P860" s="938"/>
    </row>
    <row r="861" spans="1:16" s="841" customFormat="1" ht="11.25" customHeight="1" outlineLevel="2">
      <c r="A861" s="826">
        <v>10</v>
      </c>
      <c r="B861" s="826">
        <v>2014</v>
      </c>
      <c r="C861" s="828" t="s">
        <v>91</v>
      </c>
      <c r="D861" s="830" t="s">
        <v>122</v>
      </c>
      <c r="E861" s="828" t="s">
        <v>3362</v>
      </c>
      <c r="F861" s="919">
        <v>41924</v>
      </c>
      <c r="G861" s="828" t="s">
        <v>4447</v>
      </c>
      <c r="H861" s="831">
        <v>10</v>
      </c>
      <c r="I861" s="828" t="s">
        <v>2133</v>
      </c>
      <c r="J861" s="832"/>
      <c r="K861" s="832"/>
      <c r="L861" s="832"/>
      <c r="M861" s="847"/>
      <c r="N861" s="842"/>
      <c r="P861" s="938"/>
    </row>
    <row r="862" spans="1:16" s="857" customFormat="1" ht="11.25" customHeight="1" outlineLevel="2">
      <c r="A862" s="826">
        <v>10</v>
      </c>
      <c r="B862" s="826">
        <v>2014</v>
      </c>
      <c r="C862" s="828" t="s">
        <v>91</v>
      </c>
      <c r="D862" s="830" t="s">
        <v>122</v>
      </c>
      <c r="E862" s="828" t="s">
        <v>3362</v>
      </c>
      <c r="F862" s="919">
        <v>41924</v>
      </c>
      <c r="G862" s="828" t="s">
        <v>4448</v>
      </c>
      <c r="H862" s="831">
        <v>7</v>
      </c>
      <c r="I862" s="828" t="s">
        <v>2967</v>
      </c>
      <c r="J862" s="832"/>
      <c r="K862" s="832"/>
      <c r="L862" s="832"/>
      <c r="M862" s="847"/>
      <c r="N862" s="842"/>
      <c r="P862" s="850"/>
    </row>
    <row r="863" spans="1:16" s="841" customFormat="1" ht="11.25" customHeight="1" outlineLevel="2">
      <c r="A863" s="826">
        <v>10</v>
      </c>
      <c r="B863" s="826">
        <v>2014</v>
      </c>
      <c r="C863" s="828" t="s">
        <v>91</v>
      </c>
      <c r="D863" s="830" t="s">
        <v>122</v>
      </c>
      <c r="E863" s="828" t="s">
        <v>3362</v>
      </c>
      <c r="F863" s="919">
        <v>41924</v>
      </c>
      <c r="G863" s="828" t="s">
        <v>4449</v>
      </c>
      <c r="H863" s="831">
        <v>7</v>
      </c>
      <c r="I863" s="828" t="s">
        <v>2037</v>
      </c>
      <c r="J863" s="832"/>
      <c r="K863" s="832"/>
      <c r="L863" s="832"/>
      <c r="M863" s="847"/>
      <c r="N863" s="842"/>
      <c r="P863" s="938"/>
    </row>
    <row r="864" spans="1:16" s="841" customFormat="1" ht="11.25" customHeight="1" outlineLevel="2">
      <c r="A864" s="826">
        <v>10</v>
      </c>
      <c r="B864" s="826">
        <v>2014</v>
      </c>
      <c r="C864" s="828" t="s">
        <v>91</v>
      </c>
      <c r="D864" s="830" t="s">
        <v>122</v>
      </c>
      <c r="E864" s="828" t="s">
        <v>3362</v>
      </c>
      <c r="F864" s="919">
        <v>41924</v>
      </c>
      <c r="G864" s="828" t="s">
        <v>4450</v>
      </c>
      <c r="H864" s="831">
        <v>3</v>
      </c>
      <c r="I864" s="828" t="s">
        <v>2169</v>
      </c>
      <c r="J864" s="832"/>
      <c r="K864" s="832"/>
      <c r="L864" s="832"/>
      <c r="M864" s="847"/>
      <c r="N864" s="842"/>
      <c r="P864" s="938"/>
    </row>
    <row r="865" spans="1:16" s="983" customFormat="1" ht="11.25" customHeight="1" outlineLevel="2">
      <c r="A865" s="826">
        <v>10</v>
      </c>
      <c r="B865" s="826">
        <v>2014</v>
      </c>
      <c r="C865" s="828" t="s">
        <v>91</v>
      </c>
      <c r="D865" s="830" t="s">
        <v>122</v>
      </c>
      <c r="E865" s="828" t="s">
        <v>3362</v>
      </c>
      <c r="F865" s="919">
        <v>41924</v>
      </c>
      <c r="G865" s="828" t="s">
        <v>4451</v>
      </c>
      <c r="H865" s="831">
        <v>10</v>
      </c>
      <c r="I865" s="828" t="s">
        <v>2426</v>
      </c>
      <c r="J865" s="832"/>
      <c r="K865" s="832"/>
      <c r="L865" s="832"/>
      <c r="M865" s="847"/>
      <c r="N865" s="842"/>
      <c r="P865" s="990"/>
    </row>
    <row r="866" spans="1:16" s="857" customFormat="1" ht="11.25" customHeight="1" outlineLevel="2">
      <c r="A866" s="850">
        <v>6</v>
      </c>
      <c r="B866" s="850">
        <v>2015</v>
      </c>
      <c r="C866" s="851" t="s">
        <v>91</v>
      </c>
      <c r="D866" s="851" t="s">
        <v>122</v>
      </c>
      <c r="E866" s="851" t="s">
        <v>3357</v>
      </c>
      <c r="F866" s="852">
        <v>42169</v>
      </c>
      <c r="G866" s="851" t="s">
        <v>3619</v>
      </c>
      <c r="H866" s="853">
        <v>10</v>
      </c>
      <c r="I866" s="851" t="s">
        <v>1660</v>
      </c>
      <c r="J866" s="832"/>
      <c r="K866" s="832"/>
      <c r="L866" s="832"/>
      <c r="M866" s="847"/>
      <c r="N866" s="842"/>
      <c r="P866" s="850"/>
    </row>
    <row r="867" spans="1:16" s="857" customFormat="1" ht="11.25" customHeight="1" outlineLevel="2">
      <c r="A867" s="850">
        <v>6</v>
      </c>
      <c r="B867" s="850">
        <v>2015</v>
      </c>
      <c r="C867" s="851" t="s">
        <v>91</v>
      </c>
      <c r="D867" s="851" t="s">
        <v>122</v>
      </c>
      <c r="E867" s="851" t="s">
        <v>3357</v>
      </c>
      <c r="F867" s="852">
        <v>42169</v>
      </c>
      <c r="G867" s="851" t="s">
        <v>3620</v>
      </c>
      <c r="H867" s="853">
        <v>10</v>
      </c>
      <c r="I867" s="851" t="s">
        <v>2348</v>
      </c>
      <c r="J867" s="832"/>
      <c r="K867" s="832"/>
      <c r="L867" s="832"/>
      <c r="M867" s="847"/>
      <c r="N867" s="842"/>
      <c r="P867" s="850"/>
    </row>
    <row r="868" spans="1:16" s="841" customFormat="1" ht="11.25" customHeight="1" outlineLevel="2">
      <c r="A868" s="850">
        <v>6</v>
      </c>
      <c r="B868" s="850">
        <v>2015</v>
      </c>
      <c r="C868" s="851" t="s">
        <v>91</v>
      </c>
      <c r="D868" s="851" t="s">
        <v>122</v>
      </c>
      <c r="E868" s="851" t="s">
        <v>3357</v>
      </c>
      <c r="F868" s="852">
        <v>42169</v>
      </c>
      <c r="G868" s="851" t="s">
        <v>3621</v>
      </c>
      <c r="H868" s="853">
        <v>3</v>
      </c>
      <c r="I868" s="851" t="s">
        <v>1733</v>
      </c>
      <c r="J868" s="832"/>
      <c r="K868" s="832"/>
      <c r="L868" s="832"/>
      <c r="M868" s="847"/>
      <c r="N868" s="842"/>
      <c r="P868" s="938"/>
    </row>
    <row r="869" spans="1:16" s="841" customFormat="1" ht="11.25" customHeight="1" outlineLevel="2">
      <c r="A869" s="850">
        <v>6</v>
      </c>
      <c r="B869" s="850">
        <v>2015</v>
      </c>
      <c r="C869" s="851" t="s">
        <v>91</v>
      </c>
      <c r="D869" s="851" t="s">
        <v>122</v>
      </c>
      <c r="E869" s="851" t="s">
        <v>3359</v>
      </c>
      <c r="F869" s="852">
        <v>42176</v>
      </c>
      <c r="G869" s="851" t="s">
        <v>3620</v>
      </c>
      <c r="H869" s="853">
        <v>10</v>
      </c>
      <c r="I869" s="854" t="s">
        <v>3622</v>
      </c>
      <c r="J869" s="832"/>
      <c r="K869" s="832"/>
      <c r="L869" s="832"/>
      <c r="M869" s="847"/>
      <c r="N869" s="842"/>
      <c r="P869" s="938"/>
    </row>
    <row r="870" spans="1:16" s="841" customFormat="1" ht="11.25" customHeight="1" outlineLevel="2">
      <c r="A870" s="850">
        <v>10</v>
      </c>
      <c r="B870" s="855">
        <v>2015</v>
      </c>
      <c r="C870" s="851" t="s">
        <v>91</v>
      </c>
      <c r="D870" s="851" t="s">
        <v>122</v>
      </c>
      <c r="E870" s="856" t="s">
        <v>3362</v>
      </c>
      <c r="F870" s="852">
        <v>42288</v>
      </c>
      <c r="G870" s="851" t="s">
        <v>3623</v>
      </c>
      <c r="H870" s="853">
        <v>7</v>
      </c>
      <c r="I870" s="857" t="s">
        <v>2410</v>
      </c>
      <c r="J870" s="832"/>
      <c r="K870" s="832"/>
      <c r="L870" s="832"/>
      <c r="M870" s="847"/>
      <c r="P870" s="938"/>
    </row>
    <row r="871" spans="1:16" s="857" customFormat="1" ht="11.25" customHeight="1" outlineLevel="2">
      <c r="A871" s="850">
        <v>10</v>
      </c>
      <c r="B871" s="855">
        <v>2015</v>
      </c>
      <c r="C871" s="851" t="s">
        <v>91</v>
      </c>
      <c r="D871" s="851" t="s">
        <v>122</v>
      </c>
      <c r="E871" s="856" t="s">
        <v>3362</v>
      </c>
      <c r="F871" s="852">
        <v>42288</v>
      </c>
      <c r="G871" s="851" t="s">
        <v>3624</v>
      </c>
      <c r="H871" s="853">
        <v>10</v>
      </c>
      <c r="I871" s="857" t="s">
        <v>3176</v>
      </c>
      <c r="J871" s="832"/>
      <c r="K871" s="832"/>
      <c r="L871" s="832"/>
      <c r="M871" s="847"/>
      <c r="N871" s="841"/>
      <c r="P871" s="850"/>
    </row>
    <row r="872" spans="1:16" s="857" customFormat="1" ht="11.25" customHeight="1" outlineLevel="2">
      <c r="A872" s="850">
        <v>10</v>
      </c>
      <c r="B872" s="855">
        <v>2015</v>
      </c>
      <c r="C872" s="851" t="s">
        <v>91</v>
      </c>
      <c r="D872" s="851" t="s">
        <v>122</v>
      </c>
      <c r="E872" s="856" t="s">
        <v>3362</v>
      </c>
      <c r="F872" s="852">
        <v>42288</v>
      </c>
      <c r="G872" s="851" t="s">
        <v>3625</v>
      </c>
      <c r="H872" s="853">
        <v>7</v>
      </c>
      <c r="I872" s="857" t="s">
        <v>2214</v>
      </c>
      <c r="J872" s="832"/>
      <c r="K872" s="832"/>
      <c r="L872" s="832"/>
      <c r="M872" s="847"/>
      <c r="N872" s="841"/>
      <c r="P872" s="850"/>
    </row>
    <row r="873" spans="1:16" s="842" customFormat="1" ht="11.25" customHeight="1" outlineLevel="2">
      <c r="A873" s="850">
        <v>10</v>
      </c>
      <c r="B873" s="855">
        <v>2015</v>
      </c>
      <c r="C873" s="851" t="s">
        <v>91</v>
      </c>
      <c r="D873" s="851" t="s">
        <v>122</v>
      </c>
      <c r="E873" s="856" t="s">
        <v>3362</v>
      </c>
      <c r="F873" s="852">
        <v>42288</v>
      </c>
      <c r="G873" s="851" t="s">
        <v>3626</v>
      </c>
      <c r="H873" s="853">
        <v>10</v>
      </c>
      <c r="I873" s="857" t="s">
        <v>2422</v>
      </c>
      <c r="J873" s="832"/>
      <c r="K873" s="832"/>
      <c r="L873" s="832"/>
      <c r="M873" s="847"/>
      <c r="P873" s="993"/>
    </row>
    <row r="874" spans="1:16" s="842" customFormat="1" ht="11.25" customHeight="1" outlineLevel="2">
      <c r="A874" s="850">
        <v>10</v>
      </c>
      <c r="B874" s="855">
        <v>2015</v>
      </c>
      <c r="C874" s="851" t="s">
        <v>91</v>
      </c>
      <c r="D874" s="851" t="s">
        <v>122</v>
      </c>
      <c r="E874" s="856" t="s">
        <v>3362</v>
      </c>
      <c r="F874" s="852">
        <v>42288</v>
      </c>
      <c r="G874" s="851" t="s">
        <v>3627</v>
      </c>
      <c r="H874" s="853">
        <v>10</v>
      </c>
      <c r="I874" s="857" t="s">
        <v>2426</v>
      </c>
      <c r="J874" s="832"/>
      <c r="K874" s="832"/>
      <c r="L874" s="832"/>
      <c r="M874" s="847"/>
      <c r="N874" s="841"/>
      <c r="P874" s="993"/>
    </row>
    <row r="875" spans="1:16" s="842" customFormat="1" ht="11.25" customHeight="1" outlineLevel="2">
      <c r="A875" s="850">
        <v>10</v>
      </c>
      <c r="B875" s="855">
        <v>2015</v>
      </c>
      <c r="C875" s="851" t="s">
        <v>91</v>
      </c>
      <c r="D875" s="851" t="s">
        <v>122</v>
      </c>
      <c r="E875" s="856" t="s">
        <v>3362</v>
      </c>
      <c r="F875" s="852">
        <v>42288</v>
      </c>
      <c r="G875" s="851" t="s">
        <v>3628</v>
      </c>
      <c r="H875" s="853">
        <v>3</v>
      </c>
      <c r="I875" s="857" t="s">
        <v>3188</v>
      </c>
      <c r="J875" s="832"/>
      <c r="K875" s="832"/>
      <c r="L875" s="832"/>
      <c r="M875" s="847"/>
      <c r="N875" s="841"/>
      <c r="P875" s="993"/>
    </row>
    <row r="876" spans="1:16" s="848" customFormat="1" ht="11.25" customHeight="1" outlineLevel="2">
      <c r="A876" s="849">
        <v>6</v>
      </c>
      <c r="B876" s="849">
        <v>2016</v>
      </c>
      <c r="C876" s="858" t="s">
        <v>91</v>
      </c>
      <c r="D876" s="859" t="s">
        <v>122</v>
      </c>
      <c r="E876" s="860" t="s">
        <v>3357</v>
      </c>
      <c r="F876" s="861">
        <v>42533</v>
      </c>
      <c r="G876" s="860" t="s">
        <v>3163</v>
      </c>
      <c r="H876" s="849">
        <v>10</v>
      </c>
      <c r="I876" s="848" t="s">
        <v>2248</v>
      </c>
      <c r="M876" s="862"/>
      <c r="P876" s="849"/>
    </row>
    <row r="877" spans="1:16" s="848" customFormat="1" ht="11.25" customHeight="1" outlineLevel="2">
      <c r="A877" s="849">
        <v>6</v>
      </c>
      <c r="B877" s="849">
        <v>2016</v>
      </c>
      <c r="C877" s="858" t="s">
        <v>91</v>
      </c>
      <c r="D877" s="859" t="s">
        <v>122</v>
      </c>
      <c r="E877" s="860" t="s">
        <v>3357</v>
      </c>
      <c r="F877" s="861">
        <v>42533</v>
      </c>
      <c r="G877" s="860" t="s">
        <v>3164</v>
      </c>
      <c r="H877" s="849">
        <v>7</v>
      </c>
      <c r="I877" s="848" t="s">
        <v>2250</v>
      </c>
      <c r="M877" s="862"/>
      <c r="P877" s="849"/>
    </row>
    <row r="878" spans="1:16" s="848" customFormat="1" ht="11.25" customHeight="1" outlineLevel="2">
      <c r="A878" s="849">
        <v>6</v>
      </c>
      <c r="B878" s="849">
        <v>2016</v>
      </c>
      <c r="C878" s="858" t="s">
        <v>91</v>
      </c>
      <c r="D878" s="859" t="s">
        <v>122</v>
      </c>
      <c r="E878" s="860" t="s">
        <v>3357</v>
      </c>
      <c r="F878" s="861">
        <v>42533</v>
      </c>
      <c r="G878" s="860" t="s">
        <v>3165</v>
      </c>
      <c r="H878" s="849">
        <v>7</v>
      </c>
      <c r="I878" s="848" t="s">
        <v>1716</v>
      </c>
      <c r="M878" s="862"/>
      <c r="P878" s="849"/>
    </row>
    <row r="879" spans="1:16" s="848" customFormat="1" ht="11.25" customHeight="1" outlineLevel="2">
      <c r="A879" s="849">
        <v>6</v>
      </c>
      <c r="B879" s="849">
        <v>2016</v>
      </c>
      <c r="C879" s="858" t="s">
        <v>91</v>
      </c>
      <c r="D879" s="859" t="s">
        <v>122</v>
      </c>
      <c r="E879" s="860" t="s">
        <v>3357</v>
      </c>
      <c r="F879" s="861">
        <v>42533</v>
      </c>
      <c r="G879" s="860" t="s">
        <v>3166</v>
      </c>
      <c r="H879" s="849">
        <v>3</v>
      </c>
      <c r="I879" s="848" t="s">
        <v>2396</v>
      </c>
      <c r="M879" s="862"/>
      <c r="P879" s="849"/>
    </row>
    <row r="880" spans="1:16" s="848" customFormat="1" ht="11.25" customHeight="1" outlineLevel="2">
      <c r="A880" s="849">
        <v>6</v>
      </c>
      <c r="B880" s="849">
        <v>2016</v>
      </c>
      <c r="C880" s="858" t="s">
        <v>91</v>
      </c>
      <c r="D880" s="859" t="s">
        <v>122</v>
      </c>
      <c r="E880" s="860" t="s">
        <v>3357</v>
      </c>
      <c r="F880" s="861">
        <v>42533</v>
      </c>
      <c r="G880" s="860" t="s">
        <v>3167</v>
      </c>
      <c r="H880" s="849">
        <v>10</v>
      </c>
      <c r="I880" s="848" t="s">
        <v>2713</v>
      </c>
      <c r="M880" s="862"/>
      <c r="P880" s="849"/>
    </row>
    <row r="881" spans="1:16" s="848" customFormat="1" ht="11.25" customHeight="1" outlineLevel="2">
      <c r="A881" s="849">
        <v>6</v>
      </c>
      <c r="B881" s="849">
        <v>2016</v>
      </c>
      <c r="C881" s="858" t="s">
        <v>91</v>
      </c>
      <c r="D881" s="859" t="s">
        <v>122</v>
      </c>
      <c r="E881" s="860" t="s">
        <v>3357</v>
      </c>
      <c r="F881" s="861">
        <v>42533</v>
      </c>
      <c r="G881" s="860" t="s">
        <v>3168</v>
      </c>
      <c r="H881" s="849">
        <v>10</v>
      </c>
      <c r="I881" s="848" t="s">
        <v>2400</v>
      </c>
      <c r="M881" s="862"/>
      <c r="P881" s="849"/>
    </row>
    <row r="882" spans="1:16" s="848" customFormat="1" ht="11.25" customHeight="1" outlineLevel="2">
      <c r="A882" s="849">
        <v>6</v>
      </c>
      <c r="B882" s="849">
        <v>2016</v>
      </c>
      <c r="C882" s="858" t="s">
        <v>91</v>
      </c>
      <c r="D882" s="859" t="s">
        <v>122</v>
      </c>
      <c r="E882" s="860" t="s">
        <v>3357</v>
      </c>
      <c r="F882" s="861">
        <v>42533</v>
      </c>
      <c r="G882" s="860" t="s">
        <v>3169</v>
      </c>
      <c r="H882" s="849">
        <v>7</v>
      </c>
      <c r="I882" s="848" t="s">
        <v>2402</v>
      </c>
      <c r="M882" s="862"/>
      <c r="P882" s="849"/>
    </row>
    <row r="883" spans="1:16" s="848" customFormat="1" ht="11.25" customHeight="1" outlineLevel="2">
      <c r="A883" s="849">
        <v>6</v>
      </c>
      <c r="B883" s="849">
        <v>2016</v>
      </c>
      <c r="C883" s="858" t="s">
        <v>91</v>
      </c>
      <c r="D883" s="859" t="s">
        <v>122</v>
      </c>
      <c r="E883" s="860" t="s">
        <v>3357</v>
      </c>
      <c r="F883" s="861">
        <v>42540</v>
      </c>
      <c r="G883" s="860" t="s">
        <v>3167</v>
      </c>
      <c r="H883" s="849">
        <v>15</v>
      </c>
      <c r="I883" s="848" t="s">
        <v>3173</v>
      </c>
      <c r="M883" s="862"/>
      <c r="P883" s="849"/>
    </row>
    <row r="884" spans="1:16" s="848" customFormat="1" ht="11.25" customHeight="1" outlineLevel="2">
      <c r="A884" s="849">
        <v>6</v>
      </c>
      <c r="B884" s="849">
        <v>2016</v>
      </c>
      <c r="C884" s="858" t="s">
        <v>91</v>
      </c>
      <c r="D884" s="859" t="s">
        <v>122</v>
      </c>
      <c r="E884" s="860" t="s">
        <v>2702</v>
      </c>
      <c r="F884" s="861">
        <v>42540</v>
      </c>
      <c r="G884" s="860" t="s">
        <v>3168</v>
      </c>
      <c r="H884" s="849">
        <v>15</v>
      </c>
      <c r="I884" s="848" t="s">
        <v>3170</v>
      </c>
      <c r="M884" s="862"/>
      <c r="P884" s="849"/>
    </row>
    <row r="885" spans="1:16" s="848" customFormat="1" ht="11.25" customHeight="1" outlineLevel="2">
      <c r="A885" s="849">
        <v>6</v>
      </c>
      <c r="B885" s="849">
        <v>2016</v>
      </c>
      <c r="C885" s="858" t="s">
        <v>91</v>
      </c>
      <c r="D885" s="859" t="s">
        <v>122</v>
      </c>
      <c r="E885" s="860" t="s">
        <v>2702</v>
      </c>
      <c r="F885" s="861">
        <v>42540</v>
      </c>
      <c r="G885" s="860" t="s">
        <v>3171</v>
      </c>
      <c r="H885" s="849">
        <v>5</v>
      </c>
      <c r="I885" s="848" t="s">
        <v>3172</v>
      </c>
      <c r="M885" s="862"/>
      <c r="P885" s="849"/>
    </row>
    <row r="886" spans="1:16" s="848" customFormat="1" ht="11.25" customHeight="1" outlineLevel="2">
      <c r="A886" s="849">
        <v>10</v>
      </c>
      <c r="B886" s="908">
        <v>2016</v>
      </c>
      <c r="C886" s="860" t="s">
        <v>91</v>
      </c>
      <c r="D886" s="860" t="s">
        <v>122</v>
      </c>
      <c r="E886" s="859" t="s">
        <v>3362</v>
      </c>
      <c r="F886" s="861">
        <v>42652</v>
      </c>
      <c r="G886" s="920" t="s">
        <v>3174</v>
      </c>
      <c r="H886" s="849">
        <v>10</v>
      </c>
      <c r="I886" s="848" t="s">
        <v>2549</v>
      </c>
      <c r="M886" s="862"/>
      <c r="P886" s="849"/>
    </row>
    <row r="887" spans="1:16" s="848" customFormat="1" ht="11.25" customHeight="1" outlineLevel="2">
      <c r="A887" s="849">
        <v>10</v>
      </c>
      <c r="B887" s="908">
        <v>2016</v>
      </c>
      <c r="C887" s="860" t="s">
        <v>91</v>
      </c>
      <c r="D887" s="860" t="s">
        <v>122</v>
      </c>
      <c r="E887" s="859" t="s">
        <v>3362</v>
      </c>
      <c r="F887" s="861">
        <v>42652</v>
      </c>
      <c r="G887" s="920" t="s">
        <v>3175</v>
      </c>
      <c r="H887" s="849">
        <v>10</v>
      </c>
      <c r="I887" s="848" t="s">
        <v>3176</v>
      </c>
      <c r="M887" s="862"/>
      <c r="P887" s="849"/>
    </row>
    <row r="888" spans="1:16" s="848" customFormat="1" ht="11.25" customHeight="1" outlineLevel="2">
      <c r="A888" s="849">
        <v>10</v>
      </c>
      <c r="B888" s="908">
        <v>2016</v>
      </c>
      <c r="C888" s="860" t="s">
        <v>91</v>
      </c>
      <c r="D888" s="860" t="s">
        <v>122</v>
      </c>
      <c r="E888" s="859" t="s">
        <v>3362</v>
      </c>
      <c r="F888" s="861">
        <v>42652</v>
      </c>
      <c r="G888" s="920" t="s">
        <v>3177</v>
      </c>
      <c r="H888" s="849">
        <v>3</v>
      </c>
      <c r="I888" s="848" t="s">
        <v>1658</v>
      </c>
      <c r="M888" s="862"/>
      <c r="P888" s="849"/>
    </row>
    <row r="889" spans="1:16" s="848" customFormat="1" ht="11.25" customHeight="1" outlineLevel="2">
      <c r="A889" s="849">
        <v>10</v>
      </c>
      <c r="B889" s="908">
        <v>2016</v>
      </c>
      <c r="C889" s="860" t="s">
        <v>91</v>
      </c>
      <c r="D889" s="860" t="s">
        <v>122</v>
      </c>
      <c r="E889" s="859" t="s">
        <v>3362</v>
      </c>
      <c r="F889" s="861">
        <v>42652</v>
      </c>
      <c r="G889" s="920" t="s">
        <v>3178</v>
      </c>
      <c r="H889" s="849">
        <v>10</v>
      </c>
      <c r="I889" s="848" t="s">
        <v>3179</v>
      </c>
      <c r="M889" s="862"/>
      <c r="P889" s="849"/>
    </row>
    <row r="890" spans="1:16" s="848" customFormat="1" ht="11.25" customHeight="1" outlineLevel="2">
      <c r="A890" s="849">
        <v>10</v>
      </c>
      <c r="B890" s="908">
        <v>2016</v>
      </c>
      <c r="C890" s="860" t="s">
        <v>91</v>
      </c>
      <c r="D890" s="860" t="s">
        <v>122</v>
      </c>
      <c r="E890" s="859" t="s">
        <v>3362</v>
      </c>
      <c r="F890" s="861">
        <v>42652</v>
      </c>
      <c r="G890" s="920" t="s">
        <v>3180</v>
      </c>
      <c r="H890" s="849">
        <v>7</v>
      </c>
      <c r="I890" s="848" t="s">
        <v>2967</v>
      </c>
      <c r="M890" s="862"/>
      <c r="P890" s="849"/>
    </row>
    <row r="891" spans="1:16" s="848" customFormat="1" ht="11.25" customHeight="1" outlineLevel="2">
      <c r="A891" s="849">
        <v>10</v>
      </c>
      <c r="B891" s="908">
        <v>2016</v>
      </c>
      <c r="C891" s="860" t="s">
        <v>91</v>
      </c>
      <c r="D891" s="860" t="s">
        <v>122</v>
      </c>
      <c r="E891" s="859" t="s">
        <v>3362</v>
      </c>
      <c r="F891" s="861">
        <v>42652</v>
      </c>
      <c r="G891" s="920" t="s">
        <v>3181</v>
      </c>
      <c r="H891" s="849">
        <v>10</v>
      </c>
      <c r="I891" s="848" t="s">
        <v>2220</v>
      </c>
      <c r="M891" s="862"/>
      <c r="P891" s="849"/>
    </row>
    <row r="892" spans="1:16" s="848" customFormat="1" ht="11.25" customHeight="1" outlineLevel="2">
      <c r="A892" s="849">
        <v>10</v>
      </c>
      <c r="B892" s="908">
        <v>2016</v>
      </c>
      <c r="C892" s="860" t="s">
        <v>91</v>
      </c>
      <c r="D892" s="860" t="s">
        <v>122</v>
      </c>
      <c r="E892" s="859" t="s">
        <v>3362</v>
      </c>
      <c r="F892" s="861">
        <v>42652</v>
      </c>
      <c r="G892" s="920" t="s">
        <v>3182</v>
      </c>
      <c r="H892" s="849">
        <v>10</v>
      </c>
      <c r="I892" s="848" t="s">
        <v>3183</v>
      </c>
      <c r="M892" s="862"/>
      <c r="P892" s="849"/>
    </row>
    <row r="893" spans="1:16" s="848" customFormat="1" ht="11.25" customHeight="1" outlineLevel="2">
      <c r="A893" s="849">
        <v>10</v>
      </c>
      <c r="B893" s="908">
        <v>2016</v>
      </c>
      <c r="C893" s="860" t="s">
        <v>91</v>
      </c>
      <c r="D893" s="860" t="s">
        <v>122</v>
      </c>
      <c r="E893" s="859" t="s">
        <v>3362</v>
      </c>
      <c r="F893" s="861">
        <v>42652</v>
      </c>
      <c r="G893" s="920" t="s">
        <v>3184</v>
      </c>
      <c r="H893" s="849">
        <v>10</v>
      </c>
      <c r="I893" s="848" t="s">
        <v>3185</v>
      </c>
      <c r="M893" s="862"/>
      <c r="P893" s="849"/>
    </row>
    <row r="894" spans="1:16" s="848" customFormat="1" ht="11.25" customHeight="1" outlineLevel="2">
      <c r="A894" s="849">
        <v>10</v>
      </c>
      <c r="B894" s="908">
        <v>2016</v>
      </c>
      <c r="C894" s="860" t="s">
        <v>91</v>
      </c>
      <c r="D894" s="860" t="s">
        <v>122</v>
      </c>
      <c r="E894" s="859" t="s">
        <v>3362</v>
      </c>
      <c r="F894" s="861">
        <v>42652</v>
      </c>
      <c r="G894" s="920" t="s">
        <v>3186</v>
      </c>
      <c r="H894" s="849">
        <v>7</v>
      </c>
      <c r="I894" s="848" t="s">
        <v>2135</v>
      </c>
      <c r="M894" s="862"/>
      <c r="P894" s="849"/>
    </row>
    <row r="895" spans="1:16" s="848" customFormat="1" ht="11.25" customHeight="1" outlineLevel="2">
      <c r="A895" s="849">
        <v>10</v>
      </c>
      <c r="B895" s="908">
        <v>2016</v>
      </c>
      <c r="C895" s="860" t="s">
        <v>91</v>
      </c>
      <c r="D895" s="860" t="s">
        <v>122</v>
      </c>
      <c r="E895" s="859" t="s">
        <v>3362</v>
      </c>
      <c r="F895" s="861">
        <v>42652</v>
      </c>
      <c r="G895" s="920" t="s">
        <v>3187</v>
      </c>
      <c r="H895" s="849">
        <v>3</v>
      </c>
      <c r="I895" s="848" t="s">
        <v>3188</v>
      </c>
      <c r="M895" s="862"/>
      <c r="P895" s="849"/>
    </row>
    <row r="896" spans="1:16" s="848" customFormat="1" ht="11.25" customHeight="1" outlineLevel="1">
      <c r="A896" s="849"/>
      <c r="B896" s="908"/>
      <c r="C896" s="860"/>
      <c r="D896" s="860" t="s">
        <v>1285</v>
      </c>
      <c r="E896" s="859"/>
      <c r="F896" s="861"/>
      <c r="G896" s="920"/>
      <c r="H896" s="849">
        <f>SUBTOTAL(9,H846:H895)</f>
        <v>410</v>
      </c>
      <c r="M896" s="862"/>
      <c r="P896" s="849"/>
    </row>
    <row r="897" spans="1:16" s="848" customFormat="1" ht="11.25" customHeight="1" outlineLevel="2">
      <c r="A897" s="849">
        <v>2</v>
      </c>
      <c r="B897" s="908">
        <v>2016</v>
      </c>
      <c r="C897" s="860" t="s">
        <v>164</v>
      </c>
      <c r="D897" s="860" t="s">
        <v>93</v>
      </c>
      <c r="E897" s="859" t="s">
        <v>58</v>
      </c>
      <c r="F897" s="861">
        <v>42414</v>
      </c>
      <c r="G897" s="860" t="s">
        <v>3629</v>
      </c>
      <c r="H897" s="909">
        <v>5</v>
      </c>
      <c r="I897" s="848" t="s">
        <v>352</v>
      </c>
      <c r="M897" s="862"/>
      <c r="P897" s="849"/>
    </row>
    <row r="898" spans="1:16" s="848" customFormat="1" ht="11.25" customHeight="1" outlineLevel="2">
      <c r="A898" s="849">
        <v>3</v>
      </c>
      <c r="B898" s="849">
        <v>2016</v>
      </c>
      <c r="C898" s="848" t="s">
        <v>164</v>
      </c>
      <c r="D898" s="860" t="s">
        <v>93</v>
      </c>
      <c r="E898" s="860" t="s">
        <v>3323</v>
      </c>
      <c r="F898" s="861">
        <v>42435</v>
      </c>
      <c r="G898" s="860" t="s">
        <v>3630</v>
      </c>
      <c r="H898" s="909">
        <v>10</v>
      </c>
      <c r="I898" s="848" t="s">
        <v>1293</v>
      </c>
      <c r="M898" s="862"/>
      <c r="P898" s="849"/>
    </row>
    <row r="899" spans="1:16" s="848" customFormat="1" ht="11.25" customHeight="1" outlineLevel="2">
      <c r="A899" s="849">
        <v>3</v>
      </c>
      <c r="B899" s="849">
        <v>2016</v>
      </c>
      <c r="C899" s="848" t="s">
        <v>164</v>
      </c>
      <c r="D899" s="860" t="s">
        <v>93</v>
      </c>
      <c r="E899" s="860" t="s">
        <v>64</v>
      </c>
      <c r="F899" s="861">
        <v>42441</v>
      </c>
      <c r="G899" s="860" t="s">
        <v>3629</v>
      </c>
      <c r="H899" s="909">
        <v>10</v>
      </c>
      <c r="I899" s="848" t="s">
        <v>626</v>
      </c>
      <c r="M899" s="862"/>
      <c r="P899" s="849"/>
    </row>
    <row r="900" spans="1:16" s="848" customFormat="1" ht="11.25" customHeight="1" outlineLevel="2">
      <c r="A900" s="849">
        <v>10</v>
      </c>
      <c r="B900" s="908">
        <v>2016</v>
      </c>
      <c r="C900" s="860" t="s">
        <v>164</v>
      </c>
      <c r="D900" s="860" t="s">
        <v>93</v>
      </c>
      <c r="E900" s="859" t="s">
        <v>3362</v>
      </c>
      <c r="F900" s="861">
        <v>42652</v>
      </c>
      <c r="G900" s="920" t="s">
        <v>3631</v>
      </c>
      <c r="H900" s="849">
        <v>10</v>
      </c>
      <c r="I900" s="848" t="s">
        <v>3632</v>
      </c>
      <c r="M900" s="862"/>
      <c r="P900" s="849"/>
    </row>
    <row r="901" spans="1:16" s="848" customFormat="1" ht="11.25" customHeight="1" outlineLevel="2">
      <c r="A901" s="849">
        <v>10</v>
      </c>
      <c r="B901" s="908">
        <v>2016</v>
      </c>
      <c r="C901" s="860" t="s">
        <v>164</v>
      </c>
      <c r="D901" s="860" t="s">
        <v>93</v>
      </c>
      <c r="E901" s="859" t="s">
        <v>819</v>
      </c>
      <c r="F901" s="861">
        <v>42666</v>
      </c>
      <c r="G901" s="920" t="s">
        <v>4452</v>
      </c>
      <c r="H901" s="849">
        <v>5</v>
      </c>
      <c r="I901" s="848" t="s">
        <v>414</v>
      </c>
      <c r="M901" s="862"/>
      <c r="P901" s="849"/>
    </row>
    <row r="902" spans="1:16" s="848" customFormat="1" ht="11.25" customHeight="1" outlineLevel="2">
      <c r="A902" s="849">
        <v>11</v>
      </c>
      <c r="B902" s="908">
        <v>2016</v>
      </c>
      <c r="C902" s="860" t="s">
        <v>164</v>
      </c>
      <c r="D902" s="860" t="s">
        <v>93</v>
      </c>
      <c r="E902" s="859" t="s">
        <v>500</v>
      </c>
      <c r="F902" s="861">
        <v>42686</v>
      </c>
      <c r="G902" s="920" t="s">
        <v>1287</v>
      </c>
      <c r="H902" s="849">
        <v>5</v>
      </c>
      <c r="I902" s="848" t="s">
        <v>414</v>
      </c>
      <c r="M902" s="862"/>
      <c r="P902" s="849"/>
    </row>
    <row r="903" spans="1:16" s="848" customFormat="1" ht="11.25" customHeight="1" outlineLevel="2">
      <c r="A903" s="849">
        <v>11</v>
      </c>
      <c r="B903" s="908">
        <v>2016</v>
      </c>
      <c r="C903" s="860" t="s">
        <v>164</v>
      </c>
      <c r="D903" s="860" t="s">
        <v>93</v>
      </c>
      <c r="E903" s="859" t="s">
        <v>1309</v>
      </c>
      <c r="F903" s="861">
        <v>42700</v>
      </c>
      <c r="G903" s="920" t="s">
        <v>4453</v>
      </c>
      <c r="H903" s="849">
        <v>5</v>
      </c>
      <c r="I903" s="848" t="s">
        <v>414</v>
      </c>
      <c r="M903" s="862"/>
      <c r="P903" s="849"/>
    </row>
    <row r="904" spans="1:16" s="848" customFormat="1" ht="11.25" customHeight="1" outlineLevel="1">
      <c r="A904" s="849"/>
      <c r="B904" s="908"/>
      <c r="C904" s="860"/>
      <c r="D904" s="860" t="s">
        <v>1337</v>
      </c>
      <c r="E904" s="859"/>
      <c r="F904" s="861"/>
      <c r="G904" s="920"/>
      <c r="H904" s="849">
        <f>SUBTOTAL(9,H897:H903)</f>
        <v>50</v>
      </c>
      <c r="M904" s="862"/>
      <c r="P904" s="849"/>
    </row>
    <row r="905" spans="1:16" s="842" customFormat="1" ht="11.25" customHeight="1" outlineLevel="2">
      <c r="A905" s="826">
        <v>10</v>
      </c>
      <c r="B905" s="826">
        <v>2014</v>
      </c>
      <c r="C905" s="832" t="s">
        <v>4135</v>
      </c>
      <c r="D905" s="830" t="s">
        <v>1594</v>
      </c>
      <c r="E905" s="828" t="s">
        <v>3362</v>
      </c>
      <c r="F905" s="919">
        <v>41924</v>
      </c>
      <c r="G905" s="828" t="s">
        <v>4454</v>
      </c>
      <c r="H905" s="831">
        <v>7</v>
      </c>
      <c r="I905" s="828" t="s">
        <v>2324</v>
      </c>
      <c r="J905" s="832"/>
      <c r="K905" s="832"/>
      <c r="L905" s="832"/>
      <c r="M905" s="847"/>
      <c r="N905" s="848"/>
      <c r="P905" s="993"/>
    </row>
    <row r="906" spans="1:16" s="842" customFormat="1" ht="11.25" customHeight="1" outlineLevel="1">
      <c r="A906" s="826"/>
      <c r="B906" s="826"/>
      <c r="C906" s="832"/>
      <c r="D906" s="830" t="s">
        <v>3847</v>
      </c>
      <c r="E906" s="828"/>
      <c r="F906" s="919"/>
      <c r="G906" s="828"/>
      <c r="H906" s="831">
        <f>SUBTOTAL(9,H905:H905)</f>
        <v>7</v>
      </c>
      <c r="I906" s="828"/>
      <c r="J906" s="832"/>
      <c r="K906" s="832"/>
      <c r="L906" s="832"/>
      <c r="M906" s="847"/>
      <c r="N906" s="848"/>
      <c r="P906" s="993"/>
    </row>
    <row r="907" spans="1:16" s="848" customFormat="1" ht="11.25" customHeight="1" outlineLevel="2">
      <c r="A907" s="850">
        <v>11</v>
      </c>
      <c r="B907" s="850">
        <v>2015</v>
      </c>
      <c r="C907" s="857" t="s">
        <v>164</v>
      </c>
      <c r="D907" s="856" t="s">
        <v>3350</v>
      </c>
      <c r="E907" s="851" t="s">
        <v>500</v>
      </c>
      <c r="F907" s="852">
        <v>42322</v>
      </c>
      <c r="G907" s="851" t="s">
        <v>3640</v>
      </c>
      <c r="H907" s="853">
        <v>5</v>
      </c>
      <c r="I907" s="851" t="s">
        <v>414</v>
      </c>
      <c r="J907" s="832"/>
      <c r="K907" s="832"/>
      <c r="L907" s="832"/>
      <c r="M907" s="847"/>
      <c r="P907" s="849"/>
    </row>
    <row r="908" spans="1:16" s="848" customFormat="1" ht="11.25" customHeight="1" outlineLevel="1">
      <c r="A908" s="850"/>
      <c r="B908" s="850"/>
      <c r="C908" s="857"/>
      <c r="D908" s="856" t="s">
        <v>3641</v>
      </c>
      <c r="E908" s="851"/>
      <c r="F908" s="852"/>
      <c r="G908" s="851"/>
      <c r="H908" s="853">
        <f>SUBTOTAL(9,H907:H907)</f>
        <v>5</v>
      </c>
      <c r="I908" s="851"/>
      <c r="J908" s="832"/>
      <c r="K908" s="832"/>
      <c r="L908" s="832"/>
      <c r="M908" s="847"/>
      <c r="P908" s="849"/>
    </row>
    <row r="909" spans="1:16" s="841" customFormat="1" ht="11.25" customHeight="1" outlineLevel="2">
      <c r="A909" s="850">
        <v>10</v>
      </c>
      <c r="B909" s="855">
        <v>2015</v>
      </c>
      <c r="C909" s="851" t="s">
        <v>164</v>
      </c>
      <c r="D909" s="851" t="s">
        <v>104</v>
      </c>
      <c r="E909" s="856" t="s">
        <v>3362</v>
      </c>
      <c r="F909" s="852">
        <v>42288</v>
      </c>
      <c r="G909" s="851" t="s">
        <v>3642</v>
      </c>
      <c r="H909" s="853">
        <v>10</v>
      </c>
      <c r="I909" s="857" t="s">
        <v>2133</v>
      </c>
      <c r="J909" s="832"/>
      <c r="K909" s="832"/>
      <c r="L909" s="832"/>
      <c r="M909" s="847"/>
      <c r="N909" s="848"/>
      <c r="P909" s="938"/>
    </row>
    <row r="910" spans="1:16" s="857" customFormat="1" ht="11.25" customHeight="1" outlineLevel="2">
      <c r="A910" s="850">
        <v>10</v>
      </c>
      <c r="B910" s="855">
        <v>2015</v>
      </c>
      <c r="C910" s="851" t="s">
        <v>164</v>
      </c>
      <c r="D910" s="851" t="s">
        <v>104</v>
      </c>
      <c r="E910" s="856" t="s">
        <v>3362</v>
      </c>
      <c r="F910" s="852">
        <v>42288</v>
      </c>
      <c r="G910" s="851" t="s">
        <v>3643</v>
      </c>
      <c r="H910" s="853">
        <v>3</v>
      </c>
      <c r="I910" s="857" t="s">
        <v>2965</v>
      </c>
      <c r="J910" s="832"/>
      <c r="K910" s="832"/>
      <c r="L910" s="832"/>
      <c r="M910" s="847"/>
      <c r="N910" s="848"/>
    </row>
    <row r="911" spans="1:16" s="841" customFormat="1" ht="11.25" customHeight="1" outlineLevel="2">
      <c r="A911" s="849">
        <v>2</v>
      </c>
      <c r="B911" s="908">
        <v>2016</v>
      </c>
      <c r="C911" s="860" t="s">
        <v>164</v>
      </c>
      <c r="D911" s="860" t="s">
        <v>104</v>
      </c>
      <c r="E911" s="859" t="s">
        <v>81</v>
      </c>
      <c r="F911" s="861">
        <v>42406</v>
      </c>
      <c r="G911" s="860" t="s">
        <v>3214</v>
      </c>
      <c r="H911" s="909">
        <v>5</v>
      </c>
      <c r="I911" s="848" t="s">
        <v>352</v>
      </c>
      <c r="J911" s="832"/>
      <c r="K911" s="832"/>
      <c r="L911" s="832"/>
      <c r="M911" s="847"/>
      <c r="N911" s="848"/>
      <c r="P911" s="938"/>
    </row>
    <row r="912" spans="1:16" s="841" customFormat="1" ht="11.25" customHeight="1" outlineLevel="2">
      <c r="A912" s="849">
        <v>5</v>
      </c>
      <c r="B912" s="908">
        <v>2016</v>
      </c>
      <c r="C912" s="860" t="s">
        <v>164</v>
      </c>
      <c r="D912" s="860" t="s">
        <v>104</v>
      </c>
      <c r="E912" s="859" t="s">
        <v>55</v>
      </c>
      <c r="F912" s="861">
        <v>42518</v>
      </c>
      <c r="G912" s="860" t="s">
        <v>3214</v>
      </c>
      <c r="H912" s="909">
        <v>5</v>
      </c>
      <c r="I912" s="848" t="s">
        <v>352</v>
      </c>
      <c r="J912" s="832"/>
      <c r="K912" s="832"/>
      <c r="L912" s="832"/>
      <c r="M912" s="847"/>
      <c r="N912" s="848"/>
      <c r="P912" s="938"/>
    </row>
    <row r="913" spans="1:16" s="857" customFormat="1" ht="11.25" customHeight="1" outlineLevel="2">
      <c r="A913" s="849">
        <v>6</v>
      </c>
      <c r="B913" s="849">
        <v>2016</v>
      </c>
      <c r="C913" s="858" t="s">
        <v>164</v>
      </c>
      <c r="D913" s="859" t="s">
        <v>104</v>
      </c>
      <c r="E913" s="860" t="s">
        <v>3357</v>
      </c>
      <c r="F913" s="861">
        <v>42533</v>
      </c>
      <c r="G913" s="860" t="s">
        <v>3215</v>
      </c>
      <c r="H913" s="849">
        <v>7</v>
      </c>
      <c r="I913" s="848" t="s">
        <v>3216</v>
      </c>
      <c r="J913" s="848"/>
      <c r="K913" s="832"/>
      <c r="L913" s="832"/>
      <c r="M913" s="847"/>
      <c r="N913" s="848"/>
    </row>
    <row r="914" spans="1:16" s="841" customFormat="1" ht="11.25" customHeight="1" outlineLevel="2">
      <c r="A914" s="849">
        <v>10</v>
      </c>
      <c r="B914" s="908">
        <v>2016</v>
      </c>
      <c r="C914" s="860" t="s">
        <v>164</v>
      </c>
      <c r="D914" s="860" t="s">
        <v>104</v>
      </c>
      <c r="E914" s="859" t="s">
        <v>3362</v>
      </c>
      <c r="F914" s="861">
        <v>42652</v>
      </c>
      <c r="G914" s="920" t="s">
        <v>3217</v>
      </c>
      <c r="H914" s="849">
        <v>10</v>
      </c>
      <c r="I914" s="848" t="s">
        <v>3218</v>
      </c>
      <c r="J914" s="848"/>
      <c r="K914" s="848"/>
      <c r="L914" s="848"/>
      <c r="M914" s="862"/>
      <c r="N914" s="848"/>
      <c r="P914" s="938"/>
    </row>
    <row r="915" spans="1:16" s="841" customFormat="1" ht="11.25" customHeight="1" outlineLevel="1">
      <c r="A915" s="849"/>
      <c r="B915" s="908"/>
      <c r="C915" s="860"/>
      <c r="D915" s="860" t="s">
        <v>1362</v>
      </c>
      <c r="E915" s="859"/>
      <c r="F915" s="861"/>
      <c r="G915" s="920"/>
      <c r="H915" s="849">
        <f>SUBTOTAL(9,H909:H914)</f>
        <v>40</v>
      </c>
      <c r="I915" s="848"/>
      <c r="J915" s="848"/>
      <c r="K915" s="848"/>
      <c r="L915" s="848"/>
      <c r="M915" s="862"/>
      <c r="N915" s="848"/>
      <c r="P915" s="938"/>
    </row>
    <row r="916" spans="1:16" s="968" customFormat="1" ht="11.25" customHeight="1" outlineLevel="2">
      <c r="A916" s="826">
        <v>2</v>
      </c>
      <c r="B916" s="826">
        <v>2014</v>
      </c>
      <c r="C916" s="830" t="s">
        <v>164</v>
      </c>
      <c r="D916" s="828" t="s">
        <v>2695</v>
      </c>
      <c r="E916" s="828" t="s">
        <v>81</v>
      </c>
      <c r="F916" s="829">
        <v>41685</v>
      </c>
      <c r="G916" s="828" t="s">
        <v>4455</v>
      </c>
      <c r="H916" s="831">
        <v>5</v>
      </c>
      <c r="I916" s="828" t="s">
        <v>354</v>
      </c>
      <c r="J916" s="832"/>
      <c r="K916" s="832"/>
      <c r="L916" s="832"/>
      <c r="M916" s="847"/>
      <c r="P916" s="934"/>
    </row>
    <row r="917" spans="1:16" s="842" customFormat="1" ht="11.25" customHeight="1" outlineLevel="2">
      <c r="A917" s="826">
        <v>10</v>
      </c>
      <c r="B917" s="826">
        <v>2014</v>
      </c>
      <c r="C917" s="832" t="s">
        <v>164</v>
      </c>
      <c r="D917" s="830" t="s">
        <v>2695</v>
      </c>
      <c r="E917" s="828" t="s">
        <v>3362</v>
      </c>
      <c r="F917" s="919">
        <v>41924</v>
      </c>
      <c r="G917" s="828" t="s">
        <v>4456</v>
      </c>
      <c r="H917" s="831">
        <v>3</v>
      </c>
      <c r="I917" s="828" t="s">
        <v>2218</v>
      </c>
      <c r="J917" s="832"/>
      <c r="K917" s="832"/>
      <c r="L917" s="832"/>
      <c r="M917" s="847"/>
      <c r="N917" s="968"/>
      <c r="P917" s="993"/>
    </row>
    <row r="918" spans="1:16" s="842" customFormat="1" ht="11.25" customHeight="1" outlineLevel="2">
      <c r="A918" s="849">
        <v>3</v>
      </c>
      <c r="B918" s="849">
        <v>2016</v>
      </c>
      <c r="C918" s="848" t="s">
        <v>164</v>
      </c>
      <c r="D918" s="860" t="s">
        <v>2695</v>
      </c>
      <c r="E918" s="860" t="s">
        <v>3323</v>
      </c>
      <c r="F918" s="861">
        <v>42435</v>
      </c>
      <c r="G918" s="860" t="s">
        <v>3229</v>
      </c>
      <c r="H918" s="909">
        <v>3</v>
      </c>
      <c r="I918" s="848" t="s">
        <v>1767</v>
      </c>
      <c r="J918" s="832"/>
      <c r="K918" s="832"/>
      <c r="L918" s="832"/>
      <c r="M918" s="847"/>
      <c r="N918" s="968"/>
      <c r="P918" s="993"/>
    </row>
    <row r="919" spans="1:16" s="842" customFormat="1" ht="11.25" customHeight="1" outlineLevel="1">
      <c r="A919" s="849"/>
      <c r="B919" s="849"/>
      <c r="C919" s="848"/>
      <c r="D919" s="860" t="s">
        <v>3230</v>
      </c>
      <c r="E919" s="860"/>
      <c r="F919" s="861"/>
      <c r="G919" s="860"/>
      <c r="H919" s="909">
        <f>SUBTOTAL(9,H916:H918)</f>
        <v>11</v>
      </c>
      <c r="I919" s="848"/>
      <c r="J919" s="832"/>
      <c r="K919" s="832"/>
      <c r="L919" s="832"/>
      <c r="M919" s="847"/>
      <c r="N919" s="968"/>
      <c r="P919" s="993"/>
    </row>
    <row r="920" spans="1:16" s="984" customFormat="1" ht="11.25" customHeight="1" outlineLevel="2">
      <c r="A920" s="874">
        <v>3</v>
      </c>
      <c r="B920" s="874">
        <v>2015</v>
      </c>
      <c r="C920" s="880" t="s">
        <v>53</v>
      </c>
      <c r="D920" s="879" t="s">
        <v>176</v>
      </c>
      <c r="E920" s="875" t="s">
        <v>64</v>
      </c>
      <c r="F920" s="876">
        <v>42077</v>
      </c>
      <c r="G920" s="875" t="s">
        <v>4457</v>
      </c>
      <c r="H920" s="877">
        <v>5</v>
      </c>
      <c r="I920" s="875" t="s">
        <v>435</v>
      </c>
      <c r="J920" s="869"/>
      <c r="K920" s="870" t="s">
        <v>4156</v>
      </c>
      <c r="L920" s="869"/>
      <c r="M920" s="871"/>
      <c r="N920" s="869"/>
      <c r="P920" s="1028"/>
    </row>
    <row r="921" spans="1:16" s="981" customFormat="1" ht="11.25" customHeight="1" outlineLevel="2">
      <c r="A921" s="874">
        <v>5</v>
      </c>
      <c r="B921" s="874">
        <v>2015</v>
      </c>
      <c r="C921" s="880" t="s">
        <v>53</v>
      </c>
      <c r="D921" s="879" t="s">
        <v>176</v>
      </c>
      <c r="E921" s="875" t="s">
        <v>1855</v>
      </c>
      <c r="F921" s="876">
        <v>42147</v>
      </c>
      <c r="G921" s="875" t="s">
        <v>4458</v>
      </c>
      <c r="H921" s="877">
        <v>5</v>
      </c>
      <c r="I921" s="875" t="s">
        <v>435</v>
      </c>
      <c r="J921" s="869"/>
      <c r="K921" s="869"/>
      <c r="L921" s="869"/>
      <c r="M921" s="871"/>
      <c r="P921" s="1000"/>
    </row>
    <row r="922" spans="1:16" s="981" customFormat="1" ht="11.25" customHeight="1" outlineLevel="2">
      <c r="A922" s="874">
        <v>11</v>
      </c>
      <c r="B922" s="874">
        <v>2015</v>
      </c>
      <c r="C922" s="880" t="s">
        <v>53</v>
      </c>
      <c r="D922" s="879" t="s">
        <v>176</v>
      </c>
      <c r="E922" s="875" t="s">
        <v>1309</v>
      </c>
      <c r="F922" s="876">
        <v>42329</v>
      </c>
      <c r="G922" s="875" t="s">
        <v>4459</v>
      </c>
      <c r="H922" s="877">
        <v>5</v>
      </c>
      <c r="I922" s="875" t="s">
        <v>248</v>
      </c>
      <c r="J922" s="869"/>
      <c r="K922" s="869"/>
      <c r="L922" s="869"/>
      <c r="M922" s="871"/>
      <c r="N922" s="872"/>
      <c r="P922" s="1000"/>
    </row>
    <row r="923" spans="1:16" s="1053" customFormat="1" ht="11.25" customHeight="1" outlineLevel="2">
      <c r="A923" s="873">
        <v>6</v>
      </c>
      <c r="B923" s="873">
        <v>2016</v>
      </c>
      <c r="C923" s="881" t="s">
        <v>53</v>
      </c>
      <c r="D923" s="882" t="s">
        <v>176</v>
      </c>
      <c r="E923" s="883" t="s">
        <v>3357</v>
      </c>
      <c r="F923" s="884">
        <v>42533</v>
      </c>
      <c r="G923" s="883" t="s">
        <v>4459</v>
      </c>
      <c r="H923" s="873">
        <v>10</v>
      </c>
      <c r="I923" s="872" t="s">
        <v>4460</v>
      </c>
      <c r="J923" s="872"/>
      <c r="K923" s="869"/>
      <c r="L923" s="869"/>
      <c r="M923" s="871"/>
      <c r="N923" s="880"/>
      <c r="P923" s="1037"/>
    </row>
    <row r="924" spans="1:16" s="1053" customFormat="1" ht="11.25" customHeight="1" outlineLevel="2">
      <c r="A924" s="873">
        <v>11</v>
      </c>
      <c r="B924" s="873">
        <v>2016</v>
      </c>
      <c r="C924" s="881" t="s">
        <v>53</v>
      </c>
      <c r="D924" s="882" t="s">
        <v>176</v>
      </c>
      <c r="E924" s="883" t="s">
        <v>1309</v>
      </c>
      <c r="F924" s="884">
        <v>42700</v>
      </c>
      <c r="G924" s="883" t="s">
        <v>4461</v>
      </c>
      <c r="H924" s="873">
        <v>5</v>
      </c>
      <c r="I924" s="872" t="s">
        <v>248</v>
      </c>
      <c r="J924" s="872"/>
      <c r="K924" s="869"/>
      <c r="L924" s="869"/>
      <c r="M924" s="871"/>
      <c r="N924" s="880"/>
      <c r="P924" s="1037"/>
    </row>
    <row r="925" spans="1:16" s="1053" customFormat="1" ht="11.25" customHeight="1" outlineLevel="1">
      <c r="A925" s="873"/>
      <c r="B925" s="873"/>
      <c r="C925" s="881"/>
      <c r="D925" s="882" t="s">
        <v>1371</v>
      </c>
      <c r="E925" s="883"/>
      <c r="F925" s="884"/>
      <c r="G925" s="883"/>
      <c r="H925" s="873">
        <f>SUBTOTAL(9,H920:H924)</f>
        <v>30</v>
      </c>
      <c r="I925" s="872"/>
      <c r="J925" s="872"/>
      <c r="K925" s="869"/>
      <c r="L925" s="869"/>
      <c r="M925" s="871"/>
      <c r="N925" s="880"/>
      <c r="P925" s="1037"/>
    </row>
    <row r="926" spans="1:16" s="968" customFormat="1" ht="11.25" customHeight="1" outlineLevel="2">
      <c r="A926" s="826">
        <v>3</v>
      </c>
      <c r="B926" s="826">
        <v>2014</v>
      </c>
      <c r="C926" s="828" t="s">
        <v>164</v>
      </c>
      <c r="D926" s="830" t="s">
        <v>1638</v>
      </c>
      <c r="E926" s="828" t="s">
        <v>64</v>
      </c>
      <c r="F926" s="829">
        <v>41706</v>
      </c>
      <c r="G926" s="828" t="s">
        <v>4462</v>
      </c>
      <c r="H926" s="831">
        <v>10</v>
      </c>
      <c r="I926" s="828" t="s">
        <v>626</v>
      </c>
      <c r="J926" s="832"/>
      <c r="K926" s="832"/>
      <c r="L926" s="832"/>
      <c r="M926" s="847"/>
      <c r="N926" s="848"/>
      <c r="P926" s="934"/>
    </row>
    <row r="927" spans="1:16" s="968" customFormat="1" ht="11.25" customHeight="1" outlineLevel="2">
      <c r="A927" s="855">
        <v>3</v>
      </c>
      <c r="B927" s="850">
        <v>2015</v>
      </c>
      <c r="C927" s="851" t="s">
        <v>164</v>
      </c>
      <c r="D927" s="856" t="s">
        <v>1638</v>
      </c>
      <c r="E927" s="851" t="s">
        <v>3323</v>
      </c>
      <c r="F927" s="852">
        <v>42064</v>
      </c>
      <c r="G927" s="851" t="s">
        <v>3239</v>
      </c>
      <c r="H927" s="853">
        <v>7</v>
      </c>
      <c r="I927" s="851" t="s">
        <v>299</v>
      </c>
      <c r="J927" s="832"/>
      <c r="K927" s="832"/>
      <c r="L927" s="832"/>
      <c r="M927" s="847"/>
      <c r="N927" s="848"/>
      <c r="P927" s="934"/>
    </row>
    <row r="928" spans="1:16" ht="11.25" customHeight="1" outlineLevel="2">
      <c r="A928" s="849">
        <v>3</v>
      </c>
      <c r="B928" s="849">
        <v>2016</v>
      </c>
      <c r="C928" s="848" t="s">
        <v>164</v>
      </c>
      <c r="D928" s="860" t="s">
        <v>1638</v>
      </c>
      <c r="E928" s="860" t="s">
        <v>3323</v>
      </c>
      <c r="F928" s="861">
        <v>42435</v>
      </c>
      <c r="G928" s="860" t="s">
        <v>3239</v>
      </c>
      <c r="H928" s="909">
        <v>3</v>
      </c>
      <c r="I928" s="848" t="s">
        <v>1890</v>
      </c>
      <c r="M928" s="847"/>
      <c r="N928" s="848"/>
      <c r="P928" s="832"/>
    </row>
    <row r="929" spans="1:16" s="841" customFormat="1" ht="11.25" customHeight="1" outlineLevel="2">
      <c r="A929" s="849">
        <v>3</v>
      </c>
      <c r="B929" s="908">
        <v>2016</v>
      </c>
      <c r="C929" s="860" t="s">
        <v>164</v>
      </c>
      <c r="D929" s="860" t="s">
        <v>1638</v>
      </c>
      <c r="E929" s="859" t="s">
        <v>3323</v>
      </c>
      <c r="F929" s="861">
        <v>42435</v>
      </c>
      <c r="G929" s="860" t="s">
        <v>3240</v>
      </c>
      <c r="H929" s="909">
        <v>10</v>
      </c>
      <c r="I929" s="848" t="s">
        <v>2208</v>
      </c>
      <c r="J929" s="832"/>
      <c r="K929" s="832"/>
      <c r="L929" s="832"/>
      <c r="M929" s="847"/>
      <c r="N929" s="842"/>
      <c r="P929" s="938"/>
    </row>
    <row r="930" spans="1:16" s="848" customFormat="1" ht="11.25" customHeight="1" outlineLevel="2">
      <c r="A930" s="849">
        <v>10</v>
      </c>
      <c r="B930" s="908">
        <v>2016</v>
      </c>
      <c r="C930" s="860" t="s">
        <v>164</v>
      </c>
      <c r="D930" s="860" t="s">
        <v>1638</v>
      </c>
      <c r="E930" s="859" t="s">
        <v>3362</v>
      </c>
      <c r="F930" s="861">
        <v>42652</v>
      </c>
      <c r="G930" s="920" t="s">
        <v>3241</v>
      </c>
      <c r="H930" s="849">
        <v>3</v>
      </c>
      <c r="I930" s="848" t="s">
        <v>1929</v>
      </c>
      <c r="M930" s="862"/>
      <c r="N930" s="842"/>
      <c r="P930" s="849"/>
    </row>
    <row r="931" spans="1:16" s="848" customFormat="1" ht="11.25" customHeight="1" outlineLevel="1">
      <c r="A931" s="849"/>
      <c r="B931" s="908"/>
      <c r="C931" s="860"/>
      <c r="D931" s="860" t="s">
        <v>2527</v>
      </c>
      <c r="E931" s="859"/>
      <c r="F931" s="861"/>
      <c r="G931" s="920"/>
      <c r="H931" s="849">
        <f>SUBTOTAL(9,H926:H930)</f>
        <v>33</v>
      </c>
      <c r="M931" s="862"/>
      <c r="N931" s="842"/>
      <c r="P931" s="849"/>
    </row>
    <row r="932" spans="1:16" s="848" customFormat="1" ht="11.25" customHeight="1" outlineLevel="2">
      <c r="A932" s="938">
        <v>6</v>
      </c>
      <c r="B932" s="938">
        <v>2013</v>
      </c>
      <c r="C932" s="939" t="s">
        <v>53</v>
      </c>
      <c r="D932" s="991" t="s">
        <v>4463</v>
      </c>
      <c r="E932" s="939" t="s">
        <v>346</v>
      </c>
      <c r="F932" s="940">
        <v>41350</v>
      </c>
      <c r="G932" s="939" t="s">
        <v>4464</v>
      </c>
      <c r="H932" s="942">
        <v>5</v>
      </c>
      <c r="I932" s="939" t="s">
        <v>435</v>
      </c>
      <c r="J932" s="832"/>
      <c r="K932" s="832"/>
      <c r="L932" s="832"/>
      <c r="M932" s="847"/>
      <c r="N932" s="841"/>
      <c r="P932" s="849"/>
    </row>
    <row r="933" spans="1:16" s="848" customFormat="1" ht="11.25" customHeight="1" outlineLevel="2">
      <c r="A933" s="826">
        <v>10</v>
      </c>
      <c r="B933" s="826">
        <v>2014</v>
      </c>
      <c r="C933" s="828" t="s">
        <v>53</v>
      </c>
      <c r="D933" s="830" t="s">
        <v>4463</v>
      </c>
      <c r="E933" s="828" t="s">
        <v>819</v>
      </c>
      <c r="F933" s="829">
        <v>41938</v>
      </c>
      <c r="G933" s="828" t="s">
        <v>4465</v>
      </c>
      <c r="H933" s="831">
        <v>5</v>
      </c>
      <c r="I933" s="828" t="s">
        <v>248</v>
      </c>
      <c r="J933" s="832"/>
      <c r="K933" s="832"/>
      <c r="L933" s="832"/>
      <c r="M933" s="847"/>
      <c r="N933" s="842"/>
      <c r="P933" s="849"/>
    </row>
    <row r="934" spans="1:16" s="857" customFormat="1" ht="11.25" customHeight="1" outlineLevel="2">
      <c r="A934" s="849">
        <v>10</v>
      </c>
      <c r="B934" s="908">
        <v>2016</v>
      </c>
      <c r="C934" s="860" t="s">
        <v>53</v>
      </c>
      <c r="D934" s="860" t="s">
        <v>4466</v>
      </c>
      <c r="E934" s="859" t="s">
        <v>3362</v>
      </c>
      <c r="F934" s="861">
        <v>42652</v>
      </c>
      <c r="G934" s="920" t="s">
        <v>4467</v>
      </c>
      <c r="H934" s="849">
        <v>7</v>
      </c>
      <c r="I934" s="848" t="s">
        <v>4468</v>
      </c>
      <c r="J934" s="848"/>
      <c r="K934" s="848"/>
      <c r="L934" s="848"/>
      <c r="M934" s="862"/>
      <c r="N934" s="842"/>
      <c r="P934" s="850"/>
    </row>
    <row r="935" spans="1:16" s="857" customFormat="1" ht="11.25" customHeight="1" outlineLevel="1">
      <c r="A935" s="849"/>
      <c r="B935" s="908"/>
      <c r="C935" s="860"/>
      <c r="D935" s="860" t="s">
        <v>4469</v>
      </c>
      <c r="E935" s="859"/>
      <c r="F935" s="861"/>
      <c r="G935" s="920"/>
      <c r="H935" s="849">
        <f>SUBTOTAL(9,H932:H934)</f>
        <v>17</v>
      </c>
      <c r="I935" s="848"/>
      <c r="J935" s="848"/>
      <c r="K935" s="848"/>
      <c r="L935" s="848"/>
      <c r="M935" s="862"/>
      <c r="N935" s="842"/>
      <c r="P935" s="850"/>
    </row>
    <row r="936" spans="1:16" s="842" customFormat="1" ht="11.25" customHeight="1" outlineLevel="2">
      <c r="A936" s="826">
        <v>3</v>
      </c>
      <c r="B936" s="827">
        <v>2014</v>
      </c>
      <c r="C936" s="828" t="s">
        <v>91</v>
      </c>
      <c r="D936" s="828" t="s">
        <v>92</v>
      </c>
      <c r="E936" s="830" t="s">
        <v>3323</v>
      </c>
      <c r="F936" s="829">
        <v>41700</v>
      </c>
      <c r="G936" s="828" t="s">
        <v>4470</v>
      </c>
      <c r="H936" s="831">
        <v>10</v>
      </c>
      <c r="I936" s="828" t="s">
        <v>1790</v>
      </c>
      <c r="J936" s="832"/>
      <c r="K936" s="832"/>
      <c r="L936" s="832"/>
      <c r="M936" s="847"/>
      <c r="P936" s="993"/>
    </row>
    <row r="937" spans="1:16" s="842" customFormat="1" ht="11.25" customHeight="1" outlineLevel="2">
      <c r="A937" s="826">
        <v>3</v>
      </c>
      <c r="B937" s="827">
        <v>2014</v>
      </c>
      <c r="C937" s="828" t="s">
        <v>91</v>
      </c>
      <c r="D937" s="828" t="s">
        <v>92</v>
      </c>
      <c r="E937" s="830" t="s">
        <v>3323</v>
      </c>
      <c r="F937" s="829">
        <v>41700</v>
      </c>
      <c r="G937" s="828" t="s">
        <v>4471</v>
      </c>
      <c r="H937" s="831">
        <v>7</v>
      </c>
      <c r="I937" s="828" t="s">
        <v>810</v>
      </c>
      <c r="J937" s="832"/>
      <c r="K937" s="832"/>
      <c r="L937" s="832"/>
      <c r="M937" s="847"/>
      <c r="N937" s="848"/>
      <c r="P937" s="993"/>
    </row>
    <row r="938" spans="1:16" s="842" customFormat="1" ht="11.25" customHeight="1" outlineLevel="2">
      <c r="A938" s="826">
        <v>3</v>
      </c>
      <c r="B938" s="827">
        <v>2014</v>
      </c>
      <c r="C938" s="828" t="s">
        <v>91</v>
      </c>
      <c r="D938" s="828" t="s">
        <v>92</v>
      </c>
      <c r="E938" s="830" t="s">
        <v>3323</v>
      </c>
      <c r="F938" s="829">
        <v>41700</v>
      </c>
      <c r="G938" s="828" t="s">
        <v>4472</v>
      </c>
      <c r="H938" s="831">
        <v>3</v>
      </c>
      <c r="I938" s="828" t="s">
        <v>785</v>
      </c>
      <c r="J938" s="832"/>
      <c r="K938" s="832"/>
      <c r="L938" s="832"/>
      <c r="M938" s="847"/>
      <c r="P938" s="993"/>
    </row>
    <row r="939" spans="1:16" s="841" customFormat="1" ht="11.25" customHeight="1" outlineLevel="2">
      <c r="A939" s="826">
        <v>3</v>
      </c>
      <c r="B939" s="827">
        <v>2014</v>
      </c>
      <c r="C939" s="828" t="s">
        <v>91</v>
      </c>
      <c r="D939" s="828" t="s">
        <v>92</v>
      </c>
      <c r="E939" s="830" t="s">
        <v>3323</v>
      </c>
      <c r="F939" s="829">
        <v>41700</v>
      </c>
      <c r="G939" s="828" t="s">
        <v>4473</v>
      </c>
      <c r="H939" s="831">
        <v>10</v>
      </c>
      <c r="I939" s="828" t="s">
        <v>723</v>
      </c>
      <c r="J939" s="832"/>
      <c r="K939" s="832"/>
      <c r="L939" s="832"/>
      <c r="M939" s="847"/>
      <c r="N939" s="842"/>
      <c r="P939" s="938"/>
    </row>
    <row r="940" spans="1:16" s="842" customFormat="1" ht="11.25" customHeight="1" outlineLevel="2">
      <c r="A940" s="826">
        <v>3</v>
      </c>
      <c r="B940" s="827">
        <v>2014</v>
      </c>
      <c r="C940" s="828" t="s">
        <v>91</v>
      </c>
      <c r="D940" s="828" t="s">
        <v>92</v>
      </c>
      <c r="E940" s="830" t="s">
        <v>3323</v>
      </c>
      <c r="F940" s="829">
        <v>41700</v>
      </c>
      <c r="G940" s="828" t="s">
        <v>4474</v>
      </c>
      <c r="H940" s="831">
        <v>10</v>
      </c>
      <c r="I940" s="828" t="s">
        <v>1384</v>
      </c>
      <c r="J940" s="832"/>
      <c r="K940" s="832"/>
      <c r="L940" s="832"/>
      <c r="M940" s="847"/>
      <c r="N940" s="857"/>
      <c r="P940" s="993"/>
    </row>
    <row r="941" spans="1:16" s="842" customFormat="1" ht="11.25" customHeight="1" outlineLevel="2">
      <c r="A941" s="826">
        <v>3</v>
      </c>
      <c r="B941" s="827">
        <v>2014</v>
      </c>
      <c r="C941" s="828" t="s">
        <v>91</v>
      </c>
      <c r="D941" s="828" t="s">
        <v>92</v>
      </c>
      <c r="E941" s="830" t="s">
        <v>3323</v>
      </c>
      <c r="F941" s="829">
        <v>41700</v>
      </c>
      <c r="G941" s="828" t="s">
        <v>4475</v>
      </c>
      <c r="H941" s="831">
        <v>7</v>
      </c>
      <c r="I941" s="828" t="s">
        <v>1039</v>
      </c>
      <c r="J941" s="832"/>
      <c r="K941" s="832"/>
      <c r="L941" s="832"/>
      <c r="M941" s="847"/>
      <c r="P941" s="993"/>
    </row>
    <row r="942" spans="1:16" s="842" customFormat="1" ht="11.25" customHeight="1" outlineLevel="2">
      <c r="A942" s="826">
        <v>5</v>
      </c>
      <c r="B942" s="827">
        <v>2014</v>
      </c>
      <c r="C942" s="828" t="s">
        <v>91</v>
      </c>
      <c r="D942" s="828" t="s">
        <v>92</v>
      </c>
      <c r="E942" s="830" t="s">
        <v>55</v>
      </c>
      <c r="F942" s="829">
        <v>41790</v>
      </c>
      <c r="G942" s="828" t="s">
        <v>4476</v>
      </c>
      <c r="H942" s="917">
        <v>10</v>
      </c>
      <c r="I942" s="918" t="s">
        <v>626</v>
      </c>
      <c r="J942" s="832"/>
      <c r="K942" s="832"/>
      <c r="L942" s="832"/>
      <c r="M942" s="847"/>
      <c r="N942" s="857"/>
      <c r="P942" s="993"/>
    </row>
    <row r="943" spans="1:16" s="842" customFormat="1" ht="11.25" customHeight="1" outlineLevel="2">
      <c r="A943" s="826">
        <v>6</v>
      </c>
      <c r="B943" s="827">
        <v>2014</v>
      </c>
      <c r="C943" s="828" t="s">
        <v>91</v>
      </c>
      <c r="D943" s="828" t="s">
        <v>92</v>
      </c>
      <c r="E943" s="830" t="s">
        <v>3357</v>
      </c>
      <c r="F943" s="829">
        <v>41797</v>
      </c>
      <c r="G943" s="828" t="s">
        <v>4477</v>
      </c>
      <c r="H943" s="917">
        <v>3</v>
      </c>
      <c r="I943" s="918" t="s">
        <v>2041</v>
      </c>
      <c r="J943" s="832"/>
      <c r="K943" s="832"/>
      <c r="L943" s="832"/>
      <c r="M943" s="847"/>
      <c r="N943" s="841"/>
      <c r="P943" s="993"/>
    </row>
    <row r="944" spans="1:16" s="857" customFormat="1" ht="11.25" customHeight="1" outlineLevel="2">
      <c r="A944" s="826">
        <v>6</v>
      </c>
      <c r="B944" s="827">
        <v>2014</v>
      </c>
      <c r="C944" s="828" t="s">
        <v>91</v>
      </c>
      <c r="D944" s="828" t="s">
        <v>92</v>
      </c>
      <c r="E944" s="830" t="s">
        <v>3357</v>
      </c>
      <c r="F944" s="829">
        <v>41797</v>
      </c>
      <c r="G944" s="828" t="s">
        <v>4478</v>
      </c>
      <c r="H944" s="917">
        <v>10</v>
      </c>
      <c r="I944" s="918" t="s">
        <v>1660</v>
      </c>
      <c r="J944" s="832"/>
      <c r="K944" s="832"/>
      <c r="L944" s="832"/>
      <c r="M944" s="847"/>
      <c r="P944" s="850"/>
    </row>
    <row r="945" spans="1:16" s="842" customFormat="1" ht="11.25" customHeight="1" outlineLevel="2">
      <c r="A945" s="826">
        <v>6</v>
      </c>
      <c r="B945" s="827">
        <v>2014</v>
      </c>
      <c r="C945" s="828" t="s">
        <v>91</v>
      </c>
      <c r="D945" s="828" t="s">
        <v>92</v>
      </c>
      <c r="E945" s="830" t="s">
        <v>3357</v>
      </c>
      <c r="F945" s="829">
        <v>41797</v>
      </c>
      <c r="G945" s="828" t="s">
        <v>4479</v>
      </c>
      <c r="H945" s="917">
        <v>10</v>
      </c>
      <c r="I945" s="918" t="s">
        <v>1829</v>
      </c>
      <c r="J945" s="832"/>
      <c r="K945" s="832"/>
      <c r="L945" s="832"/>
      <c r="M945" s="847"/>
      <c r="N945" s="832"/>
      <c r="P945" s="993"/>
    </row>
    <row r="946" spans="1:16" s="857" customFormat="1" ht="11.25" customHeight="1" outlineLevel="2">
      <c r="A946" s="826">
        <v>6</v>
      </c>
      <c r="B946" s="827">
        <v>2014</v>
      </c>
      <c r="C946" s="828" t="s">
        <v>91</v>
      </c>
      <c r="D946" s="828" t="s">
        <v>92</v>
      </c>
      <c r="E946" s="830" t="s">
        <v>3357</v>
      </c>
      <c r="F946" s="829">
        <v>41797</v>
      </c>
      <c r="G946" s="828" t="s">
        <v>4480</v>
      </c>
      <c r="H946" s="917">
        <v>7</v>
      </c>
      <c r="I946" s="918" t="s">
        <v>1963</v>
      </c>
      <c r="J946" s="832"/>
      <c r="K946" s="832"/>
      <c r="L946" s="832"/>
      <c r="M946" s="847"/>
      <c r="N946" s="842"/>
      <c r="P946" s="850"/>
    </row>
    <row r="947" spans="1:16" s="841" customFormat="1" ht="11.25" customHeight="1" outlineLevel="2">
      <c r="A947" s="826">
        <v>6</v>
      </c>
      <c r="B947" s="827">
        <v>2014</v>
      </c>
      <c r="C947" s="828" t="s">
        <v>91</v>
      </c>
      <c r="D947" s="828" t="s">
        <v>92</v>
      </c>
      <c r="E947" s="830" t="s">
        <v>3357</v>
      </c>
      <c r="F947" s="829">
        <v>41797</v>
      </c>
      <c r="G947" s="828" t="s">
        <v>4481</v>
      </c>
      <c r="H947" s="917">
        <v>3</v>
      </c>
      <c r="I947" s="918" t="s">
        <v>3593</v>
      </c>
      <c r="J947" s="832"/>
      <c r="K947" s="832"/>
      <c r="L947" s="832"/>
      <c r="M947" s="847"/>
      <c r="N947" s="857"/>
      <c r="P947" s="938"/>
    </row>
    <row r="948" spans="1:16" s="857" customFormat="1" ht="11.25" customHeight="1" outlineLevel="2">
      <c r="A948" s="826">
        <v>6</v>
      </c>
      <c r="B948" s="827">
        <v>2014</v>
      </c>
      <c r="C948" s="828" t="s">
        <v>91</v>
      </c>
      <c r="D948" s="828" t="s">
        <v>92</v>
      </c>
      <c r="E948" s="830" t="s">
        <v>3357</v>
      </c>
      <c r="F948" s="829">
        <v>41797</v>
      </c>
      <c r="G948" s="828" t="s">
        <v>4482</v>
      </c>
      <c r="H948" s="917">
        <v>10</v>
      </c>
      <c r="I948" s="918" t="s">
        <v>4354</v>
      </c>
      <c r="J948" s="832"/>
      <c r="K948" s="832"/>
      <c r="L948" s="832"/>
      <c r="M948" s="847"/>
      <c r="N948" s="841"/>
      <c r="P948" s="850"/>
    </row>
    <row r="949" spans="1:16" ht="11.25" customHeight="1" outlineLevel="2">
      <c r="A949" s="826">
        <v>6</v>
      </c>
      <c r="B949" s="827">
        <v>2014</v>
      </c>
      <c r="C949" s="828" t="s">
        <v>91</v>
      </c>
      <c r="D949" s="828" t="s">
        <v>92</v>
      </c>
      <c r="E949" s="830" t="s">
        <v>3357</v>
      </c>
      <c r="F949" s="829">
        <v>41797</v>
      </c>
      <c r="G949" s="828" t="s">
        <v>4483</v>
      </c>
      <c r="H949" s="917">
        <v>3</v>
      </c>
      <c r="I949" s="918" t="s">
        <v>2540</v>
      </c>
      <c r="M949" s="847"/>
      <c r="N949" s="848"/>
    </row>
    <row r="950" spans="1:16" s="842" customFormat="1" ht="11.25" customHeight="1" outlineLevel="2">
      <c r="A950" s="826">
        <v>6</v>
      </c>
      <c r="B950" s="827">
        <v>2014</v>
      </c>
      <c r="C950" s="828" t="s">
        <v>91</v>
      </c>
      <c r="D950" s="828" t="s">
        <v>92</v>
      </c>
      <c r="E950" s="830" t="s">
        <v>3357</v>
      </c>
      <c r="F950" s="829">
        <v>41797</v>
      </c>
      <c r="G950" s="828" t="s">
        <v>4484</v>
      </c>
      <c r="H950" s="917">
        <v>7</v>
      </c>
      <c r="I950" s="918" t="s">
        <v>2542</v>
      </c>
      <c r="J950" s="832"/>
      <c r="K950" s="832"/>
      <c r="L950" s="832"/>
      <c r="M950" s="847"/>
      <c r="N950" s="832"/>
      <c r="P950" s="993"/>
    </row>
    <row r="951" spans="1:16" s="857" customFormat="1" ht="11.25" customHeight="1" outlineLevel="2">
      <c r="A951" s="826">
        <v>6</v>
      </c>
      <c r="B951" s="827">
        <v>2014</v>
      </c>
      <c r="C951" s="828" t="s">
        <v>91</v>
      </c>
      <c r="D951" s="828" t="s">
        <v>92</v>
      </c>
      <c r="E951" s="830" t="s">
        <v>4184</v>
      </c>
      <c r="F951" s="829">
        <v>41797</v>
      </c>
      <c r="G951" s="828" t="s">
        <v>4485</v>
      </c>
      <c r="H951" s="917">
        <v>10</v>
      </c>
      <c r="I951" s="918" t="s">
        <v>4486</v>
      </c>
      <c r="J951" s="832"/>
      <c r="K951" s="832"/>
      <c r="L951" s="832"/>
      <c r="M951" s="847"/>
      <c r="N951" s="832"/>
      <c r="P951" s="850"/>
    </row>
    <row r="952" spans="1:16" s="841" customFormat="1" ht="11.25" customHeight="1" outlineLevel="2">
      <c r="A952" s="826">
        <v>6</v>
      </c>
      <c r="B952" s="827">
        <v>2014</v>
      </c>
      <c r="C952" s="828" t="s">
        <v>91</v>
      </c>
      <c r="D952" s="828" t="s">
        <v>92</v>
      </c>
      <c r="E952" s="830" t="s">
        <v>4184</v>
      </c>
      <c r="F952" s="829">
        <v>41804</v>
      </c>
      <c r="G952" s="828" t="s">
        <v>4482</v>
      </c>
      <c r="H952" s="917">
        <v>15</v>
      </c>
      <c r="I952" s="918" t="s">
        <v>4487</v>
      </c>
      <c r="J952" s="832"/>
      <c r="K952" s="832"/>
      <c r="L952" s="832"/>
      <c r="M952" s="847"/>
      <c r="N952" s="832"/>
      <c r="P952" s="938"/>
    </row>
    <row r="953" spans="1:16" s="848" customFormat="1" ht="11.25" customHeight="1" outlineLevel="2">
      <c r="A953" s="826">
        <v>10</v>
      </c>
      <c r="B953" s="826">
        <v>2014</v>
      </c>
      <c r="C953" s="828" t="s">
        <v>91</v>
      </c>
      <c r="D953" s="830" t="s">
        <v>92</v>
      </c>
      <c r="E953" s="828" t="s">
        <v>3362</v>
      </c>
      <c r="F953" s="919">
        <v>41924</v>
      </c>
      <c r="G953" s="828" t="s">
        <v>3645</v>
      </c>
      <c r="H953" s="831">
        <v>10</v>
      </c>
      <c r="I953" s="828" t="s">
        <v>2408</v>
      </c>
      <c r="J953" s="832"/>
      <c r="K953" s="832"/>
      <c r="L953" s="832"/>
      <c r="M953" s="847"/>
      <c r="N953" s="832"/>
      <c r="P953" s="849"/>
    </row>
    <row r="954" spans="1:16" ht="11.25" customHeight="1" outlineLevel="2">
      <c r="A954" s="826">
        <v>10</v>
      </c>
      <c r="B954" s="826">
        <v>2014</v>
      </c>
      <c r="C954" s="828" t="s">
        <v>91</v>
      </c>
      <c r="D954" s="830" t="s">
        <v>92</v>
      </c>
      <c r="E954" s="828" t="s">
        <v>3362</v>
      </c>
      <c r="F954" s="919">
        <v>41924</v>
      </c>
      <c r="G954" s="828" t="s">
        <v>3646</v>
      </c>
      <c r="H954" s="831">
        <v>10</v>
      </c>
      <c r="I954" s="828" t="s">
        <v>2416</v>
      </c>
      <c r="M954" s="847"/>
    </row>
    <row r="955" spans="1:16" ht="11.25" customHeight="1" outlineLevel="2">
      <c r="A955" s="826">
        <v>10</v>
      </c>
      <c r="B955" s="826">
        <v>2014</v>
      </c>
      <c r="C955" s="828" t="s">
        <v>91</v>
      </c>
      <c r="D955" s="830" t="s">
        <v>92</v>
      </c>
      <c r="E955" s="828" t="s">
        <v>3362</v>
      </c>
      <c r="F955" s="919">
        <v>41924</v>
      </c>
      <c r="G955" s="828" t="s">
        <v>4488</v>
      </c>
      <c r="H955" s="831">
        <v>3</v>
      </c>
      <c r="I955" s="828" t="s">
        <v>3389</v>
      </c>
      <c r="M955" s="847"/>
    </row>
    <row r="956" spans="1:16" ht="11.25" customHeight="1" outlineLevel="2">
      <c r="A956" s="850">
        <v>5</v>
      </c>
      <c r="B956" s="850">
        <v>2015</v>
      </c>
      <c r="C956" s="851" t="s">
        <v>91</v>
      </c>
      <c r="D956" s="856" t="s">
        <v>92</v>
      </c>
      <c r="E956" s="851" t="s">
        <v>55</v>
      </c>
      <c r="F956" s="852">
        <v>42154</v>
      </c>
      <c r="G956" s="851" t="s">
        <v>3254</v>
      </c>
      <c r="H956" s="853">
        <v>10</v>
      </c>
      <c r="I956" s="851" t="s">
        <v>626</v>
      </c>
      <c r="M956" s="847"/>
    </row>
    <row r="957" spans="1:16" ht="11.25" customHeight="1" outlineLevel="2">
      <c r="A957" s="850">
        <v>6</v>
      </c>
      <c r="B957" s="850">
        <v>2015</v>
      </c>
      <c r="C957" s="851" t="s">
        <v>91</v>
      </c>
      <c r="D957" s="851" t="s">
        <v>92</v>
      </c>
      <c r="E957" s="851" t="s">
        <v>3357</v>
      </c>
      <c r="F957" s="852">
        <v>42169</v>
      </c>
      <c r="G957" s="851" t="s">
        <v>3645</v>
      </c>
      <c r="H957" s="853">
        <v>7</v>
      </c>
      <c r="I957" s="851" t="s">
        <v>2039</v>
      </c>
      <c r="M957" s="847"/>
    </row>
    <row r="958" spans="1:16" ht="11.25" customHeight="1" outlineLevel="2">
      <c r="A958" s="850">
        <v>6</v>
      </c>
      <c r="B958" s="850">
        <v>2015</v>
      </c>
      <c r="C958" s="851" t="s">
        <v>91</v>
      </c>
      <c r="D958" s="851" t="s">
        <v>92</v>
      </c>
      <c r="E958" s="851" t="s">
        <v>3357</v>
      </c>
      <c r="F958" s="852">
        <v>42169</v>
      </c>
      <c r="G958" s="851" t="s">
        <v>3646</v>
      </c>
      <c r="H958" s="853">
        <v>3</v>
      </c>
      <c r="I958" s="851" t="s">
        <v>2284</v>
      </c>
      <c r="M958" s="847"/>
    </row>
    <row r="959" spans="1:16" ht="11.25" customHeight="1" outlineLevel="2">
      <c r="A959" s="850">
        <v>6</v>
      </c>
      <c r="B959" s="850">
        <v>2015</v>
      </c>
      <c r="C959" s="851" t="s">
        <v>91</v>
      </c>
      <c r="D959" s="851" t="s">
        <v>92</v>
      </c>
      <c r="E959" s="851" t="s">
        <v>3357</v>
      </c>
      <c r="F959" s="852">
        <v>42169</v>
      </c>
      <c r="G959" s="851" t="s">
        <v>3647</v>
      </c>
      <c r="H959" s="853">
        <v>3</v>
      </c>
      <c r="I959" s="851" t="s">
        <v>2123</v>
      </c>
      <c r="M959" s="847"/>
    </row>
    <row r="960" spans="1:16" ht="11.25" customHeight="1" outlineLevel="2">
      <c r="A960" s="850">
        <v>6</v>
      </c>
      <c r="B960" s="850">
        <v>2015</v>
      </c>
      <c r="C960" s="851" t="s">
        <v>91</v>
      </c>
      <c r="D960" s="851" t="s">
        <v>92</v>
      </c>
      <c r="E960" s="851" t="s">
        <v>3357</v>
      </c>
      <c r="F960" s="852">
        <v>42169</v>
      </c>
      <c r="G960" s="851" t="s">
        <v>3648</v>
      </c>
      <c r="H960" s="853">
        <v>10</v>
      </c>
      <c r="I960" s="851" t="s">
        <v>2285</v>
      </c>
      <c r="M960" s="847"/>
    </row>
    <row r="961" spans="1:16" ht="11.25" customHeight="1" outlineLevel="2">
      <c r="A961" s="850">
        <v>5</v>
      </c>
      <c r="B961" s="850">
        <v>2015</v>
      </c>
      <c r="C961" s="851" t="s">
        <v>91</v>
      </c>
      <c r="D961" s="856" t="s">
        <v>92</v>
      </c>
      <c r="E961" s="851" t="s">
        <v>3359</v>
      </c>
      <c r="F961" s="852">
        <v>42176</v>
      </c>
      <c r="G961" s="851" t="s">
        <v>3254</v>
      </c>
      <c r="H961" s="853">
        <v>10</v>
      </c>
      <c r="I961" s="854" t="s">
        <v>3649</v>
      </c>
      <c r="M961" s="847"/>
    </row>
    <row r="962" spans="1:16" ht="11.25" customHeight="1" outlineLevel="2">
      <c r="A962" s="850">
        <v>6</v>
      </c>
      <c r="B962" s="850">
        <v>2015</v>
      </c>
      <c r="C962" s="851" t="s">
        <v>91</v>
      </c>
      <c r="D962" s="851" t="s">
        <v>92</v>
      </c>
      <c r="E962" s="851" t="s">
        <v>3359</v>
      </c>
      <c r="F962" s="852">
        <v>42176</v>
      </c>
      <c r="G962" s="851" t="s">
        <v>3648</v>
      </c>
      <c r="H962" s="853">
        <v>10</v>
      </c>
      <c r="I962" s="854" t="s">
        <v>3650</v>
      </c>
      <c r="M962" s="847"/>
    </row>
    <row r="963" spans="1:16" ht="11.25" customHeight="1" outlineLevel="2">
      <c r="A963" s="850">
        <v>10</v>
      </c>
      <c r="B963" s="855">
        <v>2015</v>
      </c>
      <c r="C963" s="851" t="s">
        <v>91</v>
      </c>
      <c r="D963" s="851" t="s">
        <v>92</v>
      </c>
      <c r="E963" s="856" t="s">
        <v>3362</v>
      </c>
      <c r="F963" s="852">
        <v>42288</v>
      </c>
      <c r="G963" s="851" t="s">
        <v>3651</v>
      </c>
      <c r="H963" s="853">
        <v>10</v>
      </c>
      <c r="I963" s="857" t="s">
        <v>2220</v>
      </c>
      <c r="M963" s="847"/>
    </row>
    <row r="964" spans="1:16" ht="11.25" customHeight="1" outlineLevel="2">
      <c r="A964" s="850">
        <v>10</v>
      </c>
      <c r="B964" s="855">
        <v>2015</v>
      </c>
      <c r="C964" s="851" t="s">
        <v>91</v>
      </c>
      <c r="D964" s="851" t="s">
        <v>92</v>
      </c>
      <c r="E964" s="856" t="s">
        <v>3362</v>
      </c>
      <c r="F964" s="852">
        <v>42288</v>
      </c>
      <c r="G964" s="851" t="s">
        <v>3652</v>
      </c>
      <c r="H964" s="853">
        <v>3</v>
      </c>
      <c r="I964" s="857" t="s">
        <v>2739</v>
      </c>
      <c r="M964" s="847"/>
    </row>
    <row r="965" spans="1:16" ht="11.25" customHeight="1" outlineLevel="2">
      <c r="A965" s="850">
        <v>10</v>
      </c>
      <c r="B965" s="855">
        <v>2015</v>
      </c>
      <c r="C965" s="851" t="s">
        <v>91</v>
      </c>
      <c r="D965" s="851" t="s">
        <v>92</v>
      </c>
      <c r="E965" s="856" t="s">
        <v>3362</v>
      </c>
      <c r="F965" s="852">
        <v>42288</v>
      </c>
      <c r="G965" s="851" t="s">
        <v>3653</v>
      </c>
      <c r="H965" s="853">
        <v>10</v>
      </c>
      <c r="I965" s="857" t="s">
        <v>2551</v>
      </c>
      <c r="M965" s="847"/>
    </row>
    <row r="966" spans="1:16" s="848" customFormat="1" ht="11.25" customHeight="1" outlineLevel="2">
      <c r="A966" s="849">
        <v>3</v>
      </c>
      <c r="B966" s="908">
        <v>2016</v>
      </c>
      <c r="C966" s="860" t="s">
        <v>91</v>
      </c>
      <c r="D966" s="860" t="s">
        <v>92</v>
      </c>
      <c r="E966" s="859" t="s">
        <v>3323</v>
      </c>
      <c r="F966" s="861">
        <v>42435</v>
      </c>
      <c r="G966" s="860" t="s">
        <v>3253</v>
      </c>
      <c r="H966" s="909">
        <v>7</v>
      </c>
      <c r="I966" s="848" t="s">
        <v>365</v>
      </c>
      <c r="M966" s="862"/>
      <c r="P966" s="849"/>
    </row>
    <row r="967" spans="1:16" s="848" customFormat="1" ht="11.25" customHeight="1" outlineLevel="2">
      <c r="A967" s="849">
        <v>3</v>
      </c>
      <c r="B967" s="908">
        <v>2016</v>
      </c>
      <c r="C967" s="860" t="s">
        <v>91</v>
      </c>
      <c r="D967" s="860" t="s">
        <v>92</v>
      </c>
      <c r="E967" s="859" t="s">
        <v>3323</v>
      </c>
      <c r="F967" s="861">
        <v>42435</v>
      </c>
      <c r="G967" s="860" t="s">
        <v>3254</v>
      </c>
      <c r="H967" s="909">
        <v>3</v>
      </c>
      <c r="I967" s="848" t="s">
        <v>2026</v>
      </c>
      <c r="M967" s="862"/>
      <c r="P967" s="849"/>
    </row>
    <row r="968" spans="1:16" s="848" customFormat="1" ht="11.25" customHeight="1" outlineLevel="2">
      <c r="A968" s="849">
        <v>6</v>
      </c>
      <c r="B968" s="849">
        <v>2016</v>
      </c>
      <c r="C968" s="858" t="s">
        <v>91</v>
      </c>
      <c r="D968" s="859" t="s">
        <v>92</v>
      </c>
      <c r="E968" s="860" t="s">
        <v>3357</v>
      </c>
      <c r="F968" s="861">
        <v>42533</v>
      </c>
      <c r="G968" s="860" t="s">
        <v>1379</v>
      </c>
      <c r="H968" s="849">
        <v>10</v>
      </c>
      <c r="I968" s="848" t="s">
        <v>3255</v>
      </c>
      <c r="M968" s="862"/>
      <c r="P968" s="849"/>
    </row>
    <row r="969" spans="1:16" s="848" customFormat="1" ht="11.25" customHeight="1" outlineLevel="2">
      <c r="A969" s="849">
        <v>6</v>
      </c>
      <c r="B969" s="849">
        <v>2016</v>
      </c>
      <c r="C969" s="858" t="s">
        <v>91</v>
      </c>
      <c r="D969" s="859" t="s">
        <v>92</v>
      </c>
      <c r="E969" s="860" t="s">
        <v>3357</v>
      </c>
      <c r="F969" s="861">
        <v>42533</v>
      </c>
      <c r="G969" s="860" t="s">
        <v>3256</v>
      </c>
      <c r="H969" s="849">
        <v>7</v>
      </c>
      <c r="I969" s="848" t="s">
        <v>3257</v>
      </c>
      <c r="M969" s="862"/>
      <c r="P969" s="849"/>
    </row>
    <row r="970" spans="1:16" s="848" customFormat="1" ht="11.25" customHeight="1" outlineLevel="2">
      <c r="A970" s="849">
        <v>6</v>
      </c>
      <c r="B970" s="849">
        <v>2016</v>
      </c>
      <c r="C970" s="858" t="s">
        <v>91</v>
      </c>
      <c r="D970" s="859" t="s">
        <v>92</v>
      </c>
      <c r="E970" s="860" t="s">
        <v>3357</v>
      </c>
      <c r="F970" s="861">
        <v>42533</v>
      </c>
      <c r="G970" s="860" t="s">
        <v>1383</v>
      </c>
      <c r="H970" s="849">
        <v>10</v>
      </c>
      <c r="I970" s="848" t="s">
        <v>3258</v>
      </c>
      <c r="M970" s="862"/>
      <c r="P970" s="849"/>
    </row>
    <row r="971" spans="1:16" s="848" customFormat="1" ht="11.25" customHeight="1" outlineLevel="2">
      <c r="A971" s="849">
        <v>10</v>
      </c>
      <c r="B971" s="908">
        <v>2016</v>
      </c>
      <c r="C971" s="860" t="s">
        <v>91</v>
      </c>
      <c r="D971" s="860" t="s">
        <v>92</v>
      </c>
      <c r="E971" s="859" t="s">
        <v>3362</v>
      </c>
      <c r="F971" s="861">
        <v>42652</v>
      </c>
      <c r="G971" s="920" t="s">
        <v>3259</v>
      </c>
      <c r="H971" s="849">
        <v>3</v>
      </c>
      <c r="I971" s="848" t="s">
        <v>2326</v>
      </c>
      <c r="M971" s="862"/>
      <c r="P971" s="849"/>
    </row>
    <row r="972" spans="1:16" s="848" customFormat="1" ht="11.25" customHeight="1" outlineLevel="2">
      <c r="A972" s="849">
        <v>11</v>
      </c>
      <c r="B972" s="908">
        <v>2016</v>
      </c>
      <c r="C972" s="860" t="s">
        <v>91</v>
      </c>
      <c r="D972" s="860" t="s">
        <v>92</v>
      </c>
      <c r="E972" s="859" t="s">
        <v>500</v>
      </c>
      <c r="F972" s="861">
        <v>42686</v>
      </c>
      <c r="G972" s="920" t="s">
        <v>1377</v>
      </c>
      <c r="H972" s="849">
        <v>10</v>
      </c>
      <c r="I972" s="848" t="s">
        <v>236</v>
      </c>
      <c r="M972" s="862"/>
      <c r="P972" s="849"/>
    </row>
    <row r="973" spans="1:16" s="848" customFormat="1" ht="11.25" customHeight="1" outlineLevel="1">
      <c r="A973" s="849"/>
      <c r="B973" s="908"/>
      <c r="C973" s="860"/>
      <c r="D973" s="860" t="s">
        <v>1424</v>
      </c>
      <c r="E973" s="859"/>
      <c r="F973" s="861"/>
      <c r="G973" s="920"/>
      <c r="H973" s="849">
        <f>SUBTOTAL(9,H936:H972)</f>
        <v>284</v>
      </c>
      <c r="M973" s="862"/>
      <c r="P973" s="849"/>
    </row>
    <row r="974" spans="1:16" ht="11.25" customHeight="1" outlineLevel="2">
      <c r="A974" s="934">
        <v>5</v>
      </c>
      <c r="B974" s="982">
        <v>2014</v>
      </c>
      <c r="C974" s="918" t="s">
        <v>164</v>
      </c>
      <c r="D974" s="918" t="s">
        <v>1639</v>
      </c>
      <c r="E974" s="935" t="s">
        <v>1855</v>
      </c>
      <c r="F974" s="919">
        <v>41784</v>
      </c>
      <c r="G974" s="918" t="s">
        <v>4489</v>
      </c>
      <c r="H974" s="917">
        <v>5</v>
      </c>
      <c r="I974" s="918" t="s">
        <v>352</v>
      </c>
      <c r="M974" s="847"/>
    </row>
    <row r="975" spans="1:16" ht="11.25" customHeight="1" outlineLevel="2">
      <c r="A975" s="934">
        <v>6</v>
      </c>
      <c r="B975" s="982">
        <v>2014</v>
      </c>
      <c r="C975" s="918" t="s">
        <v>164</v>
      </c>
      <c r="D975" s="918" t="s">
        <v>1639</v>
      </c>
      <c r="E975" s="935" t="s">
        <v>3378</v>
      </c>
      <c r="F975" s="919">
        <v>41797</v>
      </c>
      <c r="G975" s="918" t="s">
        <v>4489</v>
      </c>
      <c r="H975" s="917">
        <v>10</v>
      </c>
      <c r="I975" s="918" t="s">
        <v>626</v>
      </c>
      <c r="M975" s="847"/>
    </row>
    <row r="976" spans="1:16" ht="11.25" customHeight="1" outlineLevel="2">
      <c r="A976" s="934">
        <v>10</v>
      </c>
      <c r="B976" s="982">
        <v>2014</v>
      </c>
      <c r="C976" s="918" t="s">
        <v>164</v>
      </c>
      <c r="D976" s="918" t="s">
        <v>1639</v>
      </c>
      <c r="E976" s="935" t="s">
        <v>2699</v>
      </c>
      <c r="F976" s="919">
        <v>41937</v>
      </c>
      <c r="G976" s="918" t="s">
        <v>4490</v>
      </c>
      <c r="H976" s="917">
        <v>10</v>
      </c>
      <c r="I976" s="918" t="s">
        <v>236</v>
      </c>
      <c r="M976" s="847"/>
    </row>
    <row r="977" spans="1:16" ht="11.25" customHeight="1" outlineLevel="2">
      <c r="A977" s="850">
        <v>10</v>
      </c>
      <c r="B977" s="855">
        <v>2015</v>
      </c>
      <c r="C977" s="851" t="s">
        <v>164</v>
      </c>
      <c r="D977" s="851" t="s">
        <v>1639</v>
      </c>
      <c r="E977" s="856" t="s">
        <v>2699</v>
      </c>
      <c r="F977" s="852">
        <v>42301</v>
      </c>
      <c r="G977" s="851" t="s">
        <v>3654</v>
      </c>
      <c r="H977" s="853">
        <v>5</v>
      </c>
      <c r="I977" s="857" t="s">
        <v>236</v>
      </c>
      <c r="K977" s="832" t="s">
        <v>2978</v>
      </c>
      <c r="M977" s="847"/>
    </row>
    <row r="978" spans="1:16" s="985" customFormat="1" ht="11.25" customHeight="1" outlineLevel="2">
      <c r="A978" s="997">
        <v>10</v>
      </c>
      <c r="B978" s="1029">
        <v>2016</v>
      </c>
      <c r="C978" s="1030" t="s">
        <v>164</v>
      </c>
      <c r="D978" s="1030" t="s">
        <v>1639</v>
      </c>
      <c r="E978" s="1031" t="s">
        <v>2699</v>
      </c>
      <c r="F978" s="1032">
        <v>42665</v>
      </c>
      <c r="G978" s="1030" t="s">
        <v>3265</v>
      </c>
      <c r="H978" s="1033">
        <v>5</v>
      </c>
      <c r="I978" s="985" t="s">
        <v>236</v>
      </c>
      <c r="K978" s="985" t="s">
        <v>2978</v>
      </c>
      <c r="M978" s="1034"/>
      <c r="P978" s="997"/>
    </row>
    <row r="979" spans="1:16" s="985" customFormat="1" ht="11.25" customHeight="1" outlineLevel="1">
      <c r="A979" s="997"/>
      <c r="B979" s="1029"/>
      <c r="C979" s="1030"/>
      <c r="D979" s="1030" t="s">
        <v>3266</v>
      </c>
      <c r="E979" s="1031"/>
      <c r="F979" s="1032"/>
      <c r="G979" s="1030"/>
      <c r="H979" s="1033">
        <f>SUBTOTAL(9,H974:H978)</f>
        <v>35</v>
      </c>
      <c r="M979" s="1034"/>
      <c r="P979" s="997"/>
    </row>
    <row r="980" spans="1:16" ht="11.25" customHeight="1" outlineLevel="2">
      <c r="A980" s="826">
        <v>3</v>
      </c>
      <c r="B980" s="827">
        <v>2014</v>
      </c>
      <c r="C980" s="828" t="s">
        <v>91</v>
      </c>
      <c r="D980" s="828" t="s">
        <v>127</v>
      </c>
      <c r="E980" s="830" t="s">
        <v>68</v>
      </c>
      <c r="F980" s="829">
        <v>41713</v>
      </c>
      <c r="G980" s="828" t="s">
        <v>4491</v>
      </c>
      <c r="H980" s="831">
        <v>10</v>
      </c>
      <c r="I980" s="828" t="s">
        <v>626</v>
      </c>
      <c r="M980" s="847"/>
      <c r="N980" s="848"/>
    </row>
    <row r="981" spans="1:16" ht="11.25" customHeight="1" outlineLevel="2">
      <c r="A981" s="826">
        <v>3</v>
      </c>
      <c r="B981" s="827">
        <v>2014</v>
      </c>
      <c r="C981" s="828" t="s">
        <v>91</v>
      </c>
      <c r="D981" s="828" t="s">
        <v>127</v>
      </c>
      <c r="E981" s="830" t="s">
        <v>3695</v>
      </c>
      <c r="F981" s="829">
        <v>41728</v>
      </c>
      <c r="G981" s="828" t="s">
        <v>4491</v>
      </c>
      <c r="H981" s="831">
        <v>5</v>
      </c>
      <c r="I981" s="828" t="s">
        <v>244</v>
      </c>
      <c r="M981" s="847"/>
      <c r="N981" s="848"/>
    </row>
    <row r="982" spans="1:16" ht="11.25" customHeight="1" outlineLevel="2">
      <c r="A982" s="826">
        <v>5</v>
      </c>
      <c r="B982" s="827">
        <v>2014</v>
      </c>
      <c r="C982" s="828" t="s">
        <v>91</v>
      </c>
      <c r="D982" s="828" t="s">
        <v>127</v>
      </c>
      <c r="E982" s="830" t="s">
        <v>86</v>
      </c>
      <c r="F982" s="829">
        <v>41776</v>
      </c>
      <c r="G982" s="828" t="s">
        <v>4491</v>
      </c>
      <c r="H982" s="831">
        <v>10</v>
      </c>
      <c r="I982" s="828" t="s">
        <v>626</v>
      </c>
      <c r="M982" s="847"/>
      <c r="N982" s="848"/>
    </row>
    <row r="983" spans="1:16" ht="11.25" customHeight="1" outlineLevel="2">
      <c r="A983" s="826">
        <v>6</v>
      </c>
      <c r="B983" s="827">
        <v>2014</v>
      </c>
      <c r="C983" s="828" t="s">
        <v>91</v>
      </c>
      <c r="D983" s="828" t="s">
        <v>127</v>
      </c>
      <c r="E983" s="830" t="s">
        <v>3357</v>
      </c>
      <c r="F983" s="829">
        <v>41797</v>
      </c>
      <c r="G983" s="828" t="s">
        <v>4491</v>
      </c>
      <c r="H983" s="917">
        <v>7</v>
      </c>
      <c r="I983" s="918" t="s">
        <v>1939</v>
      </c>
      <c r="M983" s="847"/>
    </row>
    <row r="984" spans="1:16" ht="11.25" customHeight="1" outlineLevel="2">
      <c r="A984" s="826">
        <v>6</v>
      </c>
      <c r="B984" s="827">
        <v>2014</v>
      </c>
      <c r="C984" s="828" t="s">
        <v>91</v>
      </c>
      <c r="D984" s="828" t="s">
        <v>127</v>
      </c>
      <c r="E984" s="830" t="s">
        <v>3357</v>
      </c>
      <c r="F984" s="829">
        <v>41797</v>
      </c>
      <c r="G984" s="828" t="s">
        <v>3655</v>
      </c>
      <c r="H984" s="917">
        <v>3</v>
      </c>
      <c r="I984" s="918" t="s">
        <v>2053</v>
      </c>
      <c r="M984" s="847"/>
    </row>
    <row r="985" spans="1:16" ht="11.25" customHeight="1" outlineLevel="2">
      <c r="A985" s="855">
        <v>3</v>
      </c>
      <c r="B985" s="850">
        <v>2015</v>
      </c>
      <c r="C985" s="851" t="s">
        <v>91</v>
      </c>
      <c r="D985" s="856" t="s">
        <v>127</v>
      </c>
      <c r="E985" s="851" t="s">
        <v>3323</v>
      </c>
      <c r="F985" s="852">
        <v>42064</v>
      </c>
      <c r="G985" s="851" t="s">
        <v>3655</v>
      </c>
      <c r="H985" s="853">
        <v>3</v>
      </c>
      <c r="I985" s="851" t="s">
        <v>861</v>
      </c>
      <c r="M985" s="847"/>
    </row>
    <row r="986" spans="1:16" ht="11.25" customHeight="1" outlineLevel="2">
      <c r="A986" s="855">
        <v>3</v>
      </c>
      <c r="B986" s="850">
        <v>2015</v>
      </c>
      <c r="C986" s="851" t="s">
        <v>91</v>
      </c>
      <c r="D986" s="856" t="s">
        <v>127</v>
      </c>
      <c r="E986" s="851" t="s">
        <v>3323</v>
      </c>
      <c r="F986" s="852">
        <v>42064</v>
      </c>
      <c r="G986" s="851" t="s">
        <v>3656</v>
      </c>
      <c r="H986" s="853">
        <v>7</v>
      </c>
      <c r="I986" s="851" t="s">
        <v>1039</v>
      </c>
      <c r="M986" s="847"/>
    </row>
    <row r="987" spans="1:16" ht="11.25" customHeight="1" outlineLevel="2">
      <c r="A987" s="850">
        <v>10</v>
      </c>
      <c r="B987" s="855">
        <v>2015</v>
      </c>
      <c r="C987" s="851" t="s">
        <v>91</v>
      </c>
      <c r="D987" s="851" t="s">
        <v>127</v>
      </c>
      <c r="E987" s="856" t="s">
        <v>3362</v>
      </c>
      <c r="F987" s="852">
        <v>42288</v>
      </c>
      <c r="G987" s="851" t="s">
        <v>3657</v>
      </c>
      <c r="H987" s="853">
        <v>10</v>
      </c>
      <c r="I987" s="857" t="s">
        <v>2117</v>
      </c>
      <c r="M987" s="847"/>
    </row>
    <row r="988" spans="1:16" s="848" customFormat="1" ht="11.25" customHeight="1" outlineLevel="2">
      <c r="A988" s="849">
        <v>3</v>
      </c>
      <c r="B988" s="908">
        <v>2016</v>
      </c>
      <c r="C988" s="860" t="s">
        <v>91</v>
      </c>
      <c r="D988" s="860" t="s">
        <v>127</v>
      </c>
      <c r="E988" s="859" t="s">
        <v>64</v>
      </c>
      <c r="F988" s="861">
        <v>42441</v>
      </c>
      <c r="G988" s="860" t="s">
        <v>3267</v>
      </c>
      <c r="H988" s="909">
        <v>5</v>
      </c>
      <c r="I988" s="848" t="s">
        <v>352</v>
      </c>
      <c r="M988" s="862"/>
      <c r="P988" s="849"/>
    </row>
    <row r="989" spans="1:16" s="848" customFormat="1" ht="11.25" customHeight="1" outlineLevel="2">
      <c r="A989" s="849">
        <v>3</v>
      </c>
      <c r="B989" s="908">
        <v>2016</v>
      </c>
      <c r="C989" s="860" t="s">
        <v>91</v>
      </c>
      <c r="D989" s="860" t="s">
        <v>127</v>
      </c>
      <c r="E989" s="859" t="s">
        <v>68</v>
      </c>
      <c r="F989" s="861">
        <v>42448</v>
      </c>
      <c r="G989" s="860" t="s">
        <v>3267</v>
      </c>
      <c r="H989" s="909">
        <v>10</v>
      </c>
      <c r="I989" s="848" t="s">
        <v>626</v>
      </c>
      <c r="M989" s="862"/>
      <c r="P989" s="849"/>
    </row>
    <row r="990" spans="1:16" s="848" customFormat="1" ht="11.25" customHeight="1" outlineLevel="2">
      <c r="A990" s="849">
        <v>3</v>
      </c>
      <c r="B990" s="908">
        <v>2016</v>
      </c>
      <c r="C990" s="860" t="s">
        <v>91</v>
      </c>
      <c r="D990" s="860" t="s">
        <v>127</v>
      </c>
      <c r="E990" s="859" t="s">
        <v>68</v>
      </c>
      <c r="F990" s="861">
        <v>42448</v>
      </c>
      <c r="G990" s="860" t="s">
        <v>3268</v>
      </c>
      <c r="H990" s="909">
        <v>5</v>
      </c>
      <c r="I990" s="848" t="s">
        <v>342</v>
      </c>
      <c r="K990" s="848" t="s">
        <v>2978</v>
      </c>
      <c r="M990" s="862"/>
      <c r="P990" s="849"/>
    </row>
    <row r="991" spans="1:16" s="848" customFormat="1" ht="11.25" customHeight="1" outlineLevel="2">
      <c r="A991" s="849">
        <v>6</v>
      </c>
      <c r="B991" s="849">
        <v>2016</v>
      </c>
      <c r="C991" s="858" t="s">
        <v>91</v>
      </c>
      <c r="D991" s="859" t="s">
        <v>127</v>
      </c>
      <c r="E991" s="860" t="s">
        <v>3357</v>
      </c>
      <c r="F991" s="861">
        <v>42533</v>
      </c>
      <c r="G991" s="860" t="s">
        <v>1429</v>
      </c>
      <c r="H991" s="849">
        <v>3</v>
      </c>
      <c r="I991" s="848" t="s">
        <v>3269</v>
      </c>
      <c r="M991" s="862"/>
      <c r="P991" s="849"/>
    </row>
    <row r="992" spans="1:16" s="848" customFormat="1" ht="11.25" customHeight="1" outlineLevel="1">
      <c r="A992" s="849"/>
      <c r="B992" s="849"/>
      <c r="C992" s="858"/>
      <c r="D992" s="859" t="s">
        <v>1435</v>
      </c>
      <c r="E992" s="860"/>
      <c r="F992" s="861"/>
      <c r="G992" s="860"/>
      <c r="H992" s="849">
        <f>SUBTOTAL(9,H980:H991)</f>
        <v>78</v>
      </c>
      <c r="M992" s="862"/>
      <c r="P992" s="849"/>
    </row>
    <row r="993" spans="1:16" ht="11.25" customHeight="1" outlineLevel="2">
      <c r="A993" s="826">
        <v>3</v>
      </c>
      <c r="B993" s="827">
        <v>2014</v>
      </c>
      <c r="C993" s="828" t="s">
        <v>91</v>
      </c>
      <c r="D993" s="828" t="s">
        <v>1640</v>
      </c>
      <c r="E993" s="830" t="s">
        <v>3323</v>
      </c>
      <c r="F993" s="829">
        <v>41700</v>
      </c>
      <c r="G993" s="828" t="s">
        <v>4492</v>
      </c>
      <c r="H993" s="831">
        <v>10</v>
      </c>
      <c r="I993" s="828" t="s">
        <v>1686</v>
      </c>
      <c r="M993" s="847"/>
    </row>
    <row r="994" spans="1:16" ht="11.25" customHeight="1" outlineLevel="2">
      <c r="A994" s="826">
        <v>3</v>
      </c>
      <c r="B994" s="827">
        <v>2014</v>
      </c>
      <c r="C994" s="828" t="s">
        <v>91</v>
      </c>
      <c r="D994" s="828" t="s">
        <v>1640</v>
      </c>
      <c r="E994" s="830" t="s">
        <v>64</v>
      </c>
      <c r="F994" s="829">
        <v>41706</v>
      </c>
      <c r="G994" s="828" t="s">
        <v>4493</v>
      </c>
      <c r="H994" s="831">
        <v>5</v>
      </c>
      <c r="I994" s="828" t="s">
        <v>342</v>
      </c>
      <c r="K994" s="832" t="s">
        <v>4494</v>
      </c>
      <c r="L994" s="832" t="s">
        <v>2978</v>
      </c>
      <c r="M994" s="847"/>
    </row>
    <row r="995" spans="1:16" ht="11.25" customHeight="1" outlineLevel="2">
      <c r="A995" s="826">
        <v>5</v>
      </c>
      <c r="B995" s="827">
        <v>2014</v>
      </c>
      <c r="C995" s="828" t="s">
        <v>91</v>
      </c>
      <c r="D995" s="828" t="s">
        <v>1640</v>
      </c>
      <c r="E995" s="830" t="s">
        <v>1855</v>
      </c>
      <c r="F995" s="829">
        <v>41783</v>
      </c>
      <c r="G995" s="828" t="s">
        <v>3272</v>
      </c>
      <c r="H995" s="831">
        <v>10</v>
      </c>
      <c r="I995" s="828" t="s">
        <v>626</v>
      </c>
      <c r="M995" s="847"/>
    </row>
    <row r="996" spans="1:16" s="848" customFormat="1" ht="11.25" customHeight="1" outlineLevel="2">
      <c r="A996" s="826">
        <v>10</v>
      </c>
      <c r="B996" s="826">
        <v>2014</v>
      </c>
      <c r="C996" s="828" t="s">
        <v>91</v>
      </c>
      <c r="D996" s="830" t="s">
        <v>1640</v>
      </c>
      <c r="E996" s="828" t="s">
        <v>3362</v>
      </c>
      <c r="F996" s="919">
        <v>41924</v>
      </c>
      <c r="G996" s="828" t="s">
        <v>4495</v>
      </c>
      <c r="H996" s="831">
        <v>7</v>
      </c>
      <c r="I996" s="828" t="s">
        <v>2711</v>
      </c>
      <c r="J996" s="832"/>
      <c r="K996" s="832"/>
      <c r="L996" s="832"/>
      <c r="M996" s="847"/>
      <c r="P996" s="849"/>
    </row>
    <row r="997" spans="1:16" s="848" customFormat="1" ht="11.25" customHeight="1" outlineLevel="2">
      <c r="A997" s="826">
        <v>11</v>
      </c>
      <c r="B997" s="826">
        <v>2014</v>
      </c>
      <c r="C997" s="828" t="s">
        <v>91</v>
      </c>
      <c r="D997" s="830" t="s">
        <v>1640</v>
      </c>
      <c r="E997" s="828" t="s">
        <v>1309</v>
      </c>
      <c r="F997" s="919">
        <v>41951</v>
      </c>
      <c r="G997" s="828" t="s">
        <v>4496</v>
      </c>
      <c r="H997" s="831">
        <v>10</v>
      </c>
      <c r="I997" s="828" t="s">
        <v>236</v>
      </c>
      <c r="J997" s="832"/>
      <c r="K997" s="832"/>
      <c r="L997" s="832"/>
      <c r="M997" s="847"/>
      <c r="P997" s="849"/>
    </row>
    <row r="998" spans="1:16" s="848" customFormat="1" ht="11.25" customHeight="1" outlineLevel="2">
      <c r="A998" s="855">
        <v>3</v>
      </c>
      <c r="B998" s="850">
        <v>2015</v>
      </c>
      <c r="C998" s="851" t="s">
        <v>91</v>
      </c>
      <c r="D998" s="856" t="s">
        <v>1640</v>
      </c>
      <c r="E998" s="851" t="s">
        <v>3323</v>
      </c>
      <c r="F998" s="852">
        <v>42064</v>
      </c>
      <c r="G998" s="851" t="s">
        <v>3658</v>
      </c>
      <c r="H998" s="853">
        <v>10</v>
      </c>
      <c r="I998" s="851" t="s">
        <v>1380</v>
      </c>
      <c r="J998" s="832"/>
      <c r="K998" s="832"/>
      <c r="L998" s="832"/>
      <c r="M998" s="847"/>
      <c r="P998" s="849"/>
    </row>
    <row r="999" spans="1:16" ht="11.25" customHeight="1" outlineLevel="2">
      <c r="A999" s="855">
        <v>5</v>
      </c>
      <c r="B999" s="850">
        <v>2015</v>
      </c>
      <c r="C999" s="851" t="s">
        <v>91</v>
      </c>
      <c r="D999" s="856" t="s">
        <v>1640</v>
      </c>
      <c r="E999" s="851" t="s">
        <v>1855</v>
      </c>
      <c r="F999" s="852">
        <v>42147</v>
      </c>
      <c r="G999" s="851" t="s">
        <v>3270</v>
      </c>
      <c r="H999" s="853">
        <v>10</v>
      </c>
      <c r="I999" s="851" t="s">
        <v>626</v>
      </c>
      <c r="M999" s="847"/>
      <c r="N999" s="848"/>
    </row>
    <row r="1000" spans="1:16" s="848" customFormat="1" ht="11.25" customHeight="1" outlineLevel="2">
      <c r="A1000" s="908">
        <v>2</v>
      </c>
      <c r="B1000" s="849">
        <v>2016</v>
      </c>
      <c r="C1000" s="860" t="s">
        <v>91</v>
      </c>
      <c r="D1000" s="859" t="s">
        <v>1640</v>
      </c>
      <c r="E1000" s="860" t="s">
        <v>58</v>
      </c>
      <c r="F1000" s="861">
        <v>42414</v>
      </c>
      <c r="G1000" s="860" t="s">
        <v>3270</v>
      </c>
      <c r="H1000" s="909">
        <v>5</v>
      </c>
      <c r="I1000" s="860" t="s">
        <v>670</v>
      </c>
      <c r="M1000" s="862"/>
      <c r="P1000" s="849"/>
    </row>
    <row r="1001" spans="1:16" s="848" customFormat="1" ht="11.25" customHeight="1" outlineLevel="2">
      <c r="A1001" s="849">
        <v>3</v>
      </c>
      <c r="B1001" s="849">
        <v>2016</v>
      </c>
      <c r="C1001" s="848" t="s">
        <v>91</v>
      </c>
      <c r="D1001" s="860" t="s">
        <v>1640</v>
      </c>
      <c r="E1001" s="860" t="s">
        <v>3323</v>
      </c>
      <c r="F1001" s="861">
        <v>42435</v>
      </c>
      <c r="G1001" s="860" t="s">
        <v>3270</v>
      </c>
      <c r="H1001" s="909">
        <v>10</v>
      </c>
      <c r="I1001" s="848" t="s">
        <v>3271</v>
      </c>
      <c r="M1001" s="862"/>
      <c r="P1001" s="849"/>
    </row>
    <row r="1002" spans="1:16" s="848" customFormat="1" ht="11.25" customHeight="1" outlineLevel="2">
      <c r="A1002" s="849">
        <v>3</v>
      </c>
      <c r="B1002" s="908">
        <v>2016</v>
      </c>
      <c r="C1002" s="860" t="s">
        <v>91</v>
      </c>
      <c r="D1002" s="860" t="s">
        <v>1640</v>
      </c>
      <c r="E1002" s="859" t="s">
        <v>3323</v>
      </c>
      <c r="F1002" s="861">
        <v>42435</v>
      </c>
      <c r="G1002" s="860" t="s">
        <v>3272</v>
      </c>
      <c r="H1002" s="909">
        <v>3</v>
      </c>
      <c r="I1002" s="848" t="s">
        <v>861</v>
      </c>
      <c r="M1002" s="862"/>
      <c r="P1002" s="849"/>
    </row>
    <row r="1003" spans="1:16" s="848" customFormat="1" ht="11.25" customHeight="1" outlineLevel="1">
      <c r="A1003" s="849"/>
      <c r="B1003" s="908"/>
      <c r="C1003" s="860"/>
      <c r="D1003" s="860" t="s">
        <v>2587</v>
      </c>
      <c r="E1003" s="859"/>
      <c r="F1003" s="861"/>
      <c r="G1003" s="860"/>
      <c r="H1003" s="909">
        <f>SUBTOTAL(9,H993:H1002)</f>
        <v>80</v>
      </c>
      <c r="M1003" s="862"/>
      <c r="P1003" s="849"/>
    </row>
    <row r="1004" spans="1:16" s="869" customFormat="1" ht="11.25" customHeight="1" outlineLevel="2">
      <c r="A1004" s="874">
        <v>9</v>
      </c>
      <c r="B1004" s="874">
        <v>2015</v>
      </c>
      <c r="C1004" s="875" t="s">
        <v>53</v>
      </c>
      <c r="D1004" s="879" t="s">
        <v>158</v>
      </c>
      <c r="E1004" s="875" t="s">
        <v>4154</v>
      </c>
      <c r="F1004" s="876">
        <v>42274</v>
      </c>
      <c r="G1004" s="875" t="s">
        <v>4497</v>
      </c>
      <c r="H1004" s="877">
        <v>10</v>
      </c>
      <c r="I1004" s="875" t="s">
        <v>236</v>
      </c>
      <c r="K1004" s="870" t="s">
        <v>4156</v>
      </c>
      <c r="M1004" s="871"/>
      <c r="P1004" s="863"/>
    </row>
    <row r="1005" spans="1:16" s="869" customFormat="1" ht="11.25" customHeight="1" outlineLevel="2">
      <c r="A1005" s="874">
        <v>10</v>
      </c>
      <c r="B1005" s="878">
        <v>2015</v>
      </c>
      <c r="C1005" s="875" t="s">
        <v>53</v>
      </c>
      <c r="D1005" s="875" t="s">
        <v>158</v>
      </c>
      <c r="E1005" s="879" t="s">
        <v>3362</v>
      </c>
      <c r="F1005" s="876">
        <v>42288</v>
      </c>
      <c r="G1005" s="875" t="s">
        <v>4498</v>
      </c>
      <c r="H1005" s="877">
        <v>10</v>
      </c>
      <c r="I1005" s="880" t="s">
        <v>2412</v>
      </c>
      <c r="M1005" s="871"/>
      <c r="P1005" s="863"/>
    </row>
    <row r="1006" spans="1:16" s="869" customFormat="1" ht="11.25" customHeight="1" outlineLevel="2">
      <c r="A1006" s="874">
        <v>11</v>
      </c>
      <c r="B1006" s="874">
        <v>2015</v>
      </c>
      <c r="C1006" s="875" t="s">
        <v>53</v>
      </c>
      <c r="D1006" s="879" t="s">
        <v>158</v>
      </c>
      <c r="E1006" s="875" t="s">
        <v>500</v>
      </c>
      <c r="F1006" s="876">
        <v>42322</v>
      </c>
      <c r="G1006" s="875" t="s">
        <v>4499</v>
      </c>
      <c r="H1006" s="877">
        <v>5</v>
      </c>
      <c r="I1006" s="875" t="s">
        <v>248</v>
      </c>
      <c r="M1006" s="871"/>
      <c r="P1006" s="863"/>
    </row>
    <row r="1007" spans="1:16" s="872" customFormat="1" ht="11.25" customHeight="1" outlineLevel="2">
      <c r="A1007" s="873">
        <v>4</v>
      </c>
      <c r="B1007" s="873">
        <v>2016</v>
      </c>
      <c r="C1007" s="883" t="s">
        <v>53</v>
      </c>
      <c r="D1007" s="882" t="s">
        <v>158</v>
      </c>
      <c r="E1007" s="883" t="s">
        <v>3695</v>
      </c>
      <c r="F1007" s="884">
        <v>42463</v>
      </c>
      <c r="G1007" s="883" t="s">
        <v>4498</v>
      </c>
      <c r="H1007" s="948">
        <v>5</v>
      </c>
      <c r="I1007" s="883" t="s">
        <v>435</v>
      </c>
      <c r="M1007" s="885"/>
      <c r="P1007" s="873"/>
    </row>
    <row r="1008" spans="1:16" s="872" customFormat="1" ht="11.25" customHeight="1" outlineLevel="2">
      <c r="A1008" s="873">
        <v>5</v>
      </c>
      <c r="B1008" s="873">
        <v>2016</v>
      </c>
      <c r="C1008" s="883" t="s">
        <v>53</v>
      </c>
      <c r="D1008" s="882" t="s">
        <v>158</v>
      </c>
      <c r="E1008" s="883" t="s">
        <v>255</v>
      </c>
      <c r="F1008" s="884">
        <v>42497</v>
      </c>
      <c r="G1008" s="883" t="s">
        <v>4500</v>
      </c>
      <c r="H1008" s="948">
        <v>5</v>
      </c>
      <c r="I1008" s="883" t="s">
        <v>435</v>
      </c>
      <c r="M1008" s="885"/>
      <c r="P1008" s="873"/>
    </row>
    <row r="1009" spans="1:16" s="872" customFormat="1" ht="11.25" customHeight="1" outlineLevel="2">
      <c r="A1009" s="873">
        <v>5</v>
      </c>
      <c r="B1009" s="873">
        <v>2016</v>
      </c>
      <c r="C1009" s="883" t="s">
        <v>53</v>
      </c>
      <c r="D1009" s="882" t="s">
        <v>158</v>
      </c>
      <c r="E1009" s="883" t="s">
        <v>86</v>
      </c>
      <c r="F1009" s="884">
        <v>42504</v>
      </c>
      <c r="G1009" s="883" t="s">
        <v>4501</v>
      </c>
      <c r="H1009" s="948">
        <v>5</v>
      </c>
      <c r="I1009" s="883" t="s">
        <v>435</v>
      </c>
      <c r="M1009" s="885"/>
      <c r="P1009" s="873"/>
    </row>
    <row r="1010" spans="1:16" s="872" customFormat="1" ht="11.25" customHeight="1" outlineLevel="2">
      <c r="A1010" s="873">
        <v>10</v>
      </c>
      <c r="B1010" s="873">
        <v>2016</v>
      </c>
      <c r="C1010" s="883" t="s">
        <v>53</v>
      </c>
      <c r="D1010" s="882" t="s">
        <v>158</v>
      </c>
      <c r="E1010" s="883" t="s">
        <v>819</v>
      </c>
      <c r="F1010" s="884">
        <v>42666</v>
      </c>
      <c r="G1010" s="883" t="s">
        <v>4502</v>
      </c>
      <c r="H1010" s="948">
        <v>5</v>
      </c>
      <c r="I1010" s="883" t="s">
        <v>435</v>
      </c>
      <c r="M1010" s="885"/>
      <c r="P1010" s="873"/>
    </row>
    <row r="1011" spans="1:16" s="872" customFormat="1" ht="11.25" customHeight="1" outlineLevel="1">
      <c r="A1011" s="873"/>
      <c r="B1011" s="873"/>
      <c r="C1011" s="883"/>
      <c r="D1011" s="882" t="s">
        <v>1437</v>
      </c>
      <c r="E1011" s="883"/>
      <c r="F1011" s="884"/>
      <c r="G1011" s="883"/>
      <c r="H1011" s="948">
        <f>SUBTOTAL(9,H1004:H1010)</f>
        <v>45</v>
      </c>
      <c r="I1011" s="883"/>
      <c r="M1011" s="885"/>
      <c r="P1011" s="873"/>
    </row>
    <row r="1012" spans="1:16" s="894" customFormat="1" ht="11.25" customHeight="1" outlineLevel="2">
      <c r="A1012" s="888">
        <v>3</v>
      </c>
      <c r="B1012" s="889">
        <v>2014</v>
      </c>
      <c r="C1012" s="890" t="s">
        <v>91</v>
      </c>
      <c r="D1012" s="890" t="s">
        <v>189</v>
      </c>
      <c r="E1012" s="891" t="s">
        <v>3323</v>
      </c>
      <c r="F1012" s="892">
        <v>41700</v>
      </c>
      <c r="G1012" s="890" t="s">
        <v>4503</v>
      </c>
      <c r="H1012" s="893">
        <v>3</v>
      </c>
      <c r="I1012" s="890" t="s">
        <v>1037</v>
      </c>
      <c r="K1012" s="895" t="s">
        <v>4114</v>
      </c>
      <c r="M1012" s="896"/>
      <c r="P1012" s="888"/>
    </row>
    <row r="1013" spans="1:16" s="894" customFormat="1" ht="11.25" customHeight="1" outlineLevel="2">
      <c r="A1013" s="888">
        <v>3</v>
      </c>
      <c r="B1013" s="889">
        <v>2014</v>
      </c>
      <c r="C1013" s="890" t="s">
        <v>91</v>
      </c>
      <c r="D1013" s="890" t="s">
        <v>189</v>
      </c>
      <c r="E1013" s="891" t="s">
        <v>3323</v>
      </c>
      <c r="F1013" s="892">
        <v>41700</v>
      </c>
      <c r="G1013" s="890" t="s">
        <v>4504</v>
      </c>
      <c r="H1013" s="893">
        <v>3</v>
      </c>
      <c r="I1013" s="890" t="s">
        <v>861</v>
      </c>
      <c r="M1013" s="896"/>
      <c r="P1013" s="888"/>
    </row>
    <row r="1014" spans="1:16" s="894" customFormat="1" ht="11.25" customHeight="1" outlineLevel="2">
      <c r="A1014" s="888">
        <v>3</v>
      </c>
      <c r="B1014" s="889">
        <v>2014</v>
      </c>
      <c r="C1014" s="890" t="s">
        <v>91</v>
      </c>
      <c r="D1014" s="890" t="s">
        <v>189</v>
      </c>
      <c r="E1014" s="891" t="s">
        <v>3323</v>
      </c>
      <c r="F1014" s="892">
        <v>41700</v>
      </c>
      <c r="G1014" s="890" t="s">
        <v>4505</v>
      </c>
      <c r="H1014" s="893">
        <v>7</v>
      </c>
      <c r="I1014" s="890" t="s">
        <v>1911</v>
      </c>
      <c r="M1014" s="896"/>
      <c r="P1014" s="888"/>
    </row>
    <row r="1015" spans="1:16" s="894" customFormat="1" ht="11.25" customHeight="1" outlineLevel="2">
      <c r="A1015" s="911">
        <v>3</v>
      </c>
      <c r="B1015" s="910">
        <v>2015</v>
      </c>
      <c r="C1015" s="912" t="s">
        <v>91</v>
      </c>
      <c r="D1015" s="913" t="s">
        <v>189</v>
      </c>
      <c r="E1015" s="912" t="s">
        <v>3323</v>
      </c>
      <c r="F1015" s="914">
        <v>42064</v>
      </c>
      <c r="G1015" s="912" t="s">
        <v>3660</v>
      </c>
      <c r="H1015" s="915">
        <v>7</v>
      </c>
      <c r="I1015" s="912" t="s">
        <v>1442</v>
      </c>
      <c r="M1015" s="896"/>
      <c r="P1015" s="888"/>
    </row>
    <row r="1016" spans="1:16" s="1054" customFormat="1" ht="11.25" customHeight="1" outlineLevel="2">
      <c r="A1016" s="910">
        <v>6</v>
      </c>
      <c r="B1016" s="910">
        <v>2015</v>
      </c>
      <c r="C1016" s="912" t="s">
        <v>91</v>
      </c>
      <c r="D1016" s="912" t="s">
        <v>189</v>
      </c>
      <c r="E1016" s="912" t="s">
        <v>3357</v>
      </c>
      <c r="F1016" s="914">
        <v>42169</v>
      </c>
      <c r="G1016" s="912" t="s">
        <v>3661</v>
      </c>
      <c r="H1016" s="915">
        <v>10</v>
      </c>
      <c r="I1016" s="912" t="s">
        <v>2248</v>
      </c>
      <c r="J1016" s="894"/>
      <c r="K1016" s="894"/>
      <c r="L1016" s="894"/>
      <c r="M1016" s="896"/>
      <c r="P1016" s="1055"/>
    </row>
    <row r="1017" spans="1:16" s="1054" customFormat="1" ht="11.25" customHeight="1" outlineLevel="2">
      <c r="A1017" s="910">
        <v>6</v>
      </c>
      <c r="B1017" s="910">
        <v>2015</v>
      </c>
      <c r="C1017" s="912" t="s">
        <v>91</v>
      </c>
      <c r="D1017" s="912" t="s">
        <v>189</v>
      </c>
      <c r="E1017" s="912" t="s">
        <v>3359</v>
      </c>
      <c r="F1017" s="914">
        <v>42176</v>
      </c>
      <c r="G1017" s="912" t="s">
        <v>3662</v>
      </c>
      <c r="H1017" s="915">
        <v>5</v>
      </c>
      <c r="I1017" s="1056" t="s">
        <v>3663</v>
      </c>
      <c r="J1017" s="894"/>
      <c r="K1017" s="894"/>
      <c r="L1017" s="894"/>
      <c r="M1017" s="896"/>
      <c r="P1017" s="1055"/>
    </row>
    <row r="1018" spans="1:16" s="1054" customFormat="1" ht="11.25" customHeight="1" outlineLevel="2">
      <c r="A1018" s="910">
        <v>10</v>
      </c>
      <c r="B1018" s="911">
        <v>2015</v>
      </c>
      <c r="C1018" s="912" t="s">
        <v>91</v>
      </c>
      <c r="D1018" s="912" t="s">
        <v>189</v>
      </c>
      <c r="E1018" s="913" t="s">
        <v>3362</v>
      </c>
      <c r="F1018" s="914">
        <v>42288</v>
      </c>
      <c r="G1018" s="912" t="s">
        <v>3664</v>
      </c>
      <c r="H1018" s="915">
        <v>7</v>
      </c>
      <c r="I1018" s="965" t="s">
        <v>2999</v>
      </c>
      <c r="J1018" s="894"/>
      <c r="K1018" s="894"/>
      <c r="L1018" s="894"/>
      <c r="M1018" s="896"/>
      <c r="P1018" s="1055"/>
    </row>
    <row r="1019" spans="1:16" s="897" customFormat="1" ht="11.25" customHeight="1" outlineLevel="2">
      <c r="A1019" s="898">
        <v>3</v>
      </c>
      <c r="B1019" s="898">
        <v>2016</v>
      </c>
      <c r="C1019" s="897" t="s">
        <v>91</v>
      </c>
      <c r="D1019" s="903" t="s">
        <v>189</v>
      </c>
      <c r="E1019" s="903" t="s">
        <v>3323</v>
      </c>
      <c r="F1019" s="904">
        <v>42435</v>
      </c>
      <c r="G1019" s="903" t="s">
        <v>1439</v>
      </c>
      <c r="H1019" s="916">
        <v>7</v>
      </c>
      <c r="I1019" s="897" t="s">
        <v>2590</v>
      </c>
      <c r="M1019" s="905"/>
      <c r="P1019" s="898"/>
    </row>
    <row r="1020" spans="1:16" s="897" customFormat="1" ht="11.25" customHeight="1" outlineLevel="1">
      <c r="A1020" s="898"/>
      <c r="B1020" s="898"/>
      <c r="D1020" s="903" t="s">
        <v>1443</v>
      </c>
      <c r="E1020" s="903"/>
      <c r="F1020" s="904"/>
      <c r="G1020" s="903"/>
      <c r="H1020" s="916">
        <f>SUBTOTAL(9,H1012:H1019)</f>
        <v>49</v>
      </c>
      <c r="M1020" s="905"/>
      <c r="P1020" s="898"/>
    </row>
    <row r="1021" spans="1:16" ht="11.25" customHeight="1" outlineLevel="2">
      <c r="A1021" s="938">
        <v>3</v>
      </c>
      <c r="B1021" s="937">
        <v>2013</v>
      </c>
      <c r="C1021" s="939" t="s">
        <v>53</v>
      </c>
      <c r="D1021" s="939" t="s">
        <v>4506</v>
      </c>
      <c r="E1021" s="991" t="s">
        <v>81</v>
      </c>
      <c r="F1021" s="940">
        <v>41321</v>
      </c>
      <c r="G1021" s="939" t="s">
        <v>4507</v>
      </c>
      <c r="H1021" s="942">
        <v>10</v>
      </c>
      <c r="I1021" s="939" t="s">
        <v>236</v>
      </c>
      <c r="M1021" s="847"/>
    </row>
    <row r="1022" spans="1:16" ht="11.25" customHeight="1" outlineLevel="1">
      <c r="A1022" s="938"/>
      <c r="B1022" s="937"/>
      <c r="C1022" s="939"/>
      <c r="D1022" s="939" t="s">
        <v>4508</v>
      </c>
      <c r="E1022" s="991"/>
      <c r="F1022" s="940"/>
      <c r="G1022" s="939"/>
      <c r="H1022" s="942">
        <f>SUBTOTAL(9,H1021:H1021)</f>
        <v>10</v>
      </c>
      <c r="I1022" s="939"/>
      <c r="M1022" s="847"/>
    </row>
    <row r="1023" spans="1:16" s="848" customFormat="1" ht="11.25" customHeight="1" outlineLevel="2">
      <c r="A1023" s="849">
        <v>5</v>
      </c>
      <c r="B1023" s="908">
        <v>2016</v>
      </c>
      <c r="C1023" s="860" t="s">
        <v>129</v>
      </c>
      <c r="D1023" s="860" t="s">
        <v>159</v>
      </c>
      <c r="E1023" s="859" t="s">
        <v>55</v>
      </c>
      <c r="F1023" s="861">
        <v>42518</v>
      </c>
      <c r="G1023" s="860" t="s">
        <v>3273</v>
      </c>
      <c r="H1023" s="909">
        <v>5</v>
      </c>
      <c r="I1023" s="860" t="s">
        <v>236</v>
      </c>
      <c r="K1023" s="848" t="s">
        <v>2978</v>
      </c>
      <c r="M1023" s="862"/>
      <c r="P1023" s="849"/>
    </row>
    <row r="1024" spans="1:16" s="848" customFormat="1" ht="11.25" customHeight="1" outlineLevel="2">
      <c r="A1024" s="849">
        <v>9</v>
      </c>
      <c r="B1024" s="908">
        <v>2016</v>
      </c>
      <c r="C1024" s="860" t="s">
        <v>129</v>
      </c>
      <c r="D1024" s="860" t="s">
        <v>159</v>
      </c>
      <c r="E1024" s="859" t="s">
        <v>4154</v>
      </c>
      <c r="F1024" s="861">
        <v>42638</v>
      </c>
      <c r="G1024" s="860" t="s">
        <v>3274</v>
      </c>
      <c r="H1024" s="909">
        <v>5</v>
      </c>
      <c r="I1024" s="860" t="s">
        <v>295</v>
      </c>
      <c r="M1024" s="862"/>
      <c r="P1024" s="849"/>
    </row>
    <row r="1025" spans="1:16" s="848" customFormat="1" ht="11.25" customHeight="1" outlineLevel="2">
      <c r="A1025" s="849">
        <v>11</v>
      </c>
      <c r="B1025" s="908">
        <v>2016</v>
      </c>
      <c r="C1025" s="860" t="s">
        <v>129</v>
      </c>
      <c r="D1025" s="860" t="s">
        <v>159</v>
      </c>
      <c r="E1025" s="859" t="s">
        <v>500</v>
      </c>
      <c r="F1025" s="861">
        <v>42686</v>
      </c>
      <c r="G1025" s="860" t="s">
        <v>3275</v>
      </c>
      <c r="H1025" s="909">
        <v>5</v>
      </c>
      <c r="I1025" s="860" t="s">
        <v>295</v>
      </c>
      <c r="M1025" s="862"/>
      <c r="P1025" s="849"/>
    </row>
    <row r="1026" spans="1:16" s="848" customFormat="1" ht="11.25" customHeight="1" outlineLevel="1">
      <c r="A1026" s="849"/>
      <c r="B1026" s="908"/>
      <c r="C1026" s="860"/>
      <c r="D1026" s="860" t="s">
        <v>1449</v>
      </c>
      <c r="E1026" s="859"/>
      <c r="F1026" s="861"/>
      <c r="G1026" s="860"/>
      <c r="H1026" s="909">
        <f>SUBTOTAL(9,H1023:H1025)</f>
        <v>15</v>
      </c>
      <c r="I1026" s="860"/>
      <c r="M1026" s="862"/>
      <c r="P1026" s="849"/>
    </row>
    <row r="1027" spans="1:16" s="848" customFormat="1" ht="11.25" customHeight="1" outlineLevel="2">
      <c r="A1027" s="849">
        <v>3</v>
      </c>
      <c r="B1027" s="908">
        <v>2016</v>
      </c>
      <c r="C1027" s="860" t="s">
        <v>164</v>
      </c>
      <c r="D1027" s="860" t="s">
        <v>1602</v>
      </c>
      <c r="E1027" s="859" t="s">
        <v>3323</v>
      </c>
      <c r="F1027" s="861">
        <v>42435</v>
      </c>
      <c r="G1027" s="860" t="s">
        <v>3276</v>
      </c>
      <c r="H1027" s="909">
        <v>3</v>
      </c>
      <c r="I1027" s="848" t="s">
        <v>2333</v>
      </c>
      <c r="M1027" s="862"/>
      <c r="P1027" s="849"/>
    </row>
    <row r="1028" spans="1:16" s="848" customFormat="1" ht="11.25" customHeight="1" outlineLevel="2">
      <c r="A1028" s="849">
        <v>3</v>
      </c>
      <c r="B1028" s="849">
        <v>2016</v>
      </c>
      <c r="C1028" s="848" t="s">
        <v>164</v>
      </c>
      <c r="D1028" s="860" t="s">
        <v>1602</v>
      </c>
      <c r="E1028" s="860" t="s">
        <v>3323</v>
      </c>
      <c r="F1028" s="861">
        <v>42435</v>
      </c>
      <c r="G1028" s="860" t="s">
        <v>3277</v>
      </c>
      <c r="H1028" s="909">
        <v>10</v>
      </c>
      <c r="I1028" s="848" t="s">
        <v>1686</v>
      </c>
      <c r="M1028" s="862"/>
      <c r="P1028" s="849"/>
    </row>
    <row r="1029" spans="1:16" s="848" customFormat="1" ht="11.25" customHeight="1" outlineLevel="2">
      <c r="A1029" s="849">
        <v>10</v>
      </c>
      <c r="B1029" s="908">
        <v>2016</v>
      </c>
      <c r="C1029" s="860" t="s">
        <v>164</v>
      </c>
      <c r="D1029" s="860" t="s">
        <v>1602</v>
      </c>
      <c r="E1029" s="859" t="s">
        <v>3362</v>
      </c>
      <c r="F1029" s="861">
        <v>42652</v>
      </c>
      <c r="G1029" s="920" t="s">
        <v>3278</v>
      </c>
      <c r="H1029" s="849">
        <v>3</v>
      </c>
      <c r="I1029" s="848" t="s">
        <v>2218</v>
      </c>
      <c r="M1029" s="862"/>
      <c r="P1029" s="849"/>
    </row>
    <row r="1030" spans="1:16" s="848" customFormat="1" ht="11.25" customHeight="1" outlineLevel="2">
      <c r="A1030" s="849">
        <v>10</v>
      </c>
      <c r="B1030" s="908">
        <v>2016</v>
      </c>
      <c r="C1030" s="860" t="s">
        <v>164</v>
      </c>
      <c r="D1030" s="860" t="s">
        <v>1602</v>
      </c>
      <c r="E1030" s="859" t="s">
        <v>3362</v>
      </c>
      <c r="F1030" s="861">
        <v>42652</v>
      </c>
      <c r="G1030" s="920" t="s">
        <v>3279</v>
      </c>
      <c r="H1030" s="849">
        <v>10</v>
      </c>
      <c r="I1030" s="848" t="s">
        <v>2426</v>
      </c>
      <c r="M1030" s="862"/>
      <c r="P1030" s="849"/>
    </row>
    <row r="1031" spans="1:16" s="848" customFormat="1" ht="11.25" customHeight="1" outlineLevel="2">
      <c r="A1031" s="849">
        <v>10</v>
      </c>
      <c r="B1031" s="908">
        <v>2016</v>
      </c>
      <c r="C1031" s="860" t="s">
        <v>164</v>
      </c>
      <c r="D1031" s="860" t="s">
        <v>1602</v>
      </c>
      <c r="E1031" s="859" t="s">
        <v>3362</v>
      </c>
      <c r="F1031" s="861">
        <v>42652</v>
      </c>
      <c r="G1031" s="920" t="s">
        <v>3280</v>
      </c>
      <c r="H1031" s="849">
        <v>7</v>
      </c>
      <c r="I1031" s="848" t="s">
        <v>3281</v>
      </c>
      <c r="M1031" s="862"/>
      <c r="P1031" s="849"/>
    </row>
    <row r="1032" spans="1:16" s="848" customFormat="1" ht="11.25" customHeight="1" outlineLevel="2">
      <c r="A1032" s="849">
        <v>10</v>
      </c>
      <c r="B1032" s="908">
        <v>2016</v>
      </c>
      <c r="C1032" s="860" t="s">
        <v>164</v>
      </c>
      <c r="D1032" s="860" t="s">
        <v>1602</v>
      </c>
      <c r="E1032" s="859" t="s">
        <v>3362</v>
      </c>
      <c r="F1032" s="861">
        <v>42652</v>
      </c>
      <c r="G1032" s="920" t="s">
        <v>3282</v>
      </c>
      <c r="H1032" s="849">
        <v>3</v>
      </c>
      <c r="I1032" s="848" t="s">
        <v>3283</v>
      </c>
      <c r="M1032" s="862"/>
      <c r="P1032" s="849"/>
    </row>
    <row r="1033" spans="1:16" s="848" customFormat="1" ht="11.25" customHeight="1" outlineLevel="1">
      <c r="A1033" s="849"/>
      <c r="B1033" s="908"/>
      <c r="C1033" s="860"/>
      <c r="D1033" s="860" t="s">
        <v>1450</v>
      </c>
      <c r="E1033" s="859"/>
      <c r="F1033" s="861"/>
      <c r="G1033" s="920"/>
      <c r="H1033" s="849">
        <f>SUBTOTAL(9,H1027:H1032)</f>
        <v>36</v>
      </c>
      <c r="M1033" s="862"/>
      <c r="P1033" s="849"/>
    </row>
    <row r="1034" spans="1:16" s="985" customFormat="1" ht="11.25" customHeight="1" outlineLevel="2">
      <c r="A1034" s="850">
        <v>2</v>
      </c>
      <c r="B1034" s="855">
        <v>2015</v>
      </c>
      <c r="C1034" s="851" t="s">
        <v>129</v>
      </c>
      <c r="D1034" s="851" t="s">
        <v>3351</v>
      </c>
      <c r="E1034" s="856" t="s">
        <v>58</v>
      </c>
      <c r="F1034" s="852">
        <v>42050</v>
      </c>
      <c r="G1034" s="851" t="s">
        <v>3665</v>
      </c>
      <c r="H1034" s="853">
        <v>5</v>
      </c>
      <c r="I1034" s="851" t="s">
        <v>304</v>
      </c>
      <c r="J1034" s="832"/>
      <c r="K1034" s="832"/>
      <c r="L1034" s="832"/>
      <c r="M1034" s="847"/>
      <c r="P1034" s="997"/>
    </row>
    <row r="1035" spans="1:16" s="985" customFormat="1" ht="11.25" customHeight="1" outlineLevel="2">
      <c r="A1035" s="855">
        <v>3</v>
      </c>
      <c r="B1035" s="850">
        <v>2015</v>
      </c>
      <c r="C1035" s="851" t="s">
        <v>129</v>
      </c>
      <c r="D1035" s="856" t="s">
        <v>3351</v>
      </c>
      <c r="E1035" s="851" t="s">
        <v>3323</v>
      </c>
      <c r="F1035" s="852">
        <v>42064</v>
      </c>
      <c r="G1035" s="851" t="s">
        <v>3666</v>
      </c>
      <c r="H1035" s="853">
        <v>3</v>
      </c>
      <c r="I1035" s="851" t="s">
        <v>2823</v>
      </c>
      <c r="J1035" s="832"/>
      <c r="K1035" s="832"/>
      <c r="L1035" s="832"/>
      <c r="M1035" s="847"/>
      <c r="P1035" s="997"/>
    </row>
    <row r="1036" spans="1:16" s="985" customFormat="1" ht="11.25" customHeight="1" outlineLevel="1">
      <c r="A1036" s="855"/>
      <c r="B1036" s="850"/>
      <c r="C1036" s="851"/>
      <c r="D1036" s="856" t="s">
        <v>3667</v>
      </c>
      <c r="E1036" s="851"/>
      <c r="F1036" s="852"/>
      <c r="G1036" s="851"/>
      <c r="H1036" s="853">
        <f>SUBTOTAL(9,H1034:H1035)</f>
        <v>8</v>
      </c>
      <c r="I1036" s="851"/>
      <c r="J1036" s="832"/>
      <c r="K1036" s="832"/>
      <c r="L1036" s="832"/>
      <c r="M1036" s="847"/>
      <c r="P1036" s="997"/>
    </row>
    <row r="1037" spans="1:16" s="985" customFormat="1" ht="11.25" customHeight="1" outlineLevel="2">
      <c r="A1037" s="849">
        <v>3</v>
      </c>
      <c r="B1037" s="908">
        <v>2016</v>
      </c>
      <c r="C1037" s="860" t="s">
        <v>129</v>
      </c>
      <c r="D1037" s="860" t="s">
        <v>1641</v>
      </c>
      <c r="E1037" s="859" t="s">
        <v>433</v>
      </c>
      <c r="F1037" s="861">
        <v>42449</v>
      </c>
      <c r="G1037" s="860" t="s">
        <v>3291</v>
      </c>
      <c r="H1037" s="909">
        <v>5</v>
      </c>
      <c r="I1037" s="860" t="s">
        <v>305</v>
      </c>
      <c r="J1037" s="832"/>
      <c r="K1037" s="832"/>
      <c r="L1037" s="832"/>
      <c r="M1037" s="847"/>
      <c r="P1037" s="997"/>
    </row>
    <row r="1038" spans="1:16" s="985" customFormat="1" ht="11.25" customHeight="1" outlineLevel="1">
      <c r="A1038" s="849"/>
      <c r="B1038" s="908"/>
      <c r="C1038" s="860"/>
      <c r="D1038" s="860" t="s">
        <v>3292</v>
      </c>
      <c r="E1038" s="859"/>
      <c r="F1038" s="861"/>
      <c r="G1038" s="860"/>
      <c r="H1038" s="909">
        <f>SUBTOTAL(9,H1037:H1037)</f>
        <v>5</v>
      </c>
      <c r="I1038" s="860"/>
      <c r="J1038" s="832"/>
      <c r="K1038" s="832"/>
      <c r="L1038" s="832"/>
      <c r="M1038" s="847"/>
      <c r="P1038" s="997"/>
    </row>
    <row r="1039" spans="1:16" ht="11.25" customHeight="1" outlineLevel="2">
      <c r="A1039" s="826">
        <v>3</v>
      </c>
      <c r="B1039" s="827">
        <v>2014</v>
      </c>
      <c r="C1039" s="828" t="s">
        <v>164</v>
      </c>
      <c r="D1039" s="828" t="s">
        <v>3352</v>
      </c>
      <c r="E1039" s="830" t="s">
        <v>66</v>
      </c>
      <c r="F1039" s="829">
        <v>41714</v>
      </c>
      <c r="G1039" s="828" t="s">
        <v>3668</v>
      </c>
      <c r="H1039" s="831">
        <v>10</v>
      </c>
      <c r="I1039" s="828" t="s">
        <v>342</v>
      </c>
      <c r="M1039" s="847"/>
    </row>
    <row r="1040" spans="1:16" ht="11.25" customHeight="1" outlineLevel="2">
      <c r="A1040" s="850">
        <v>3</v>
      </c>
      <c r="B1040" s="855">
        <v>2015</v>
      </c>
      <c r="C1040" s="851" t="s">
        <v>164</v>
      </c>
      <c r="D1040" s="851" t="s">
        <v>3352</v>
      </c>
      <c r="E1040" s="856" t="s">
        <v>433</v>
      </c>
      <c r="F1040" s="852">
        <v>42085</v>
      </c>
      <c r="G1040" s="851" t="s">
        <v>3668</v>
      </c>
      <c r="H1040" s="853">
        <v>5</v>
      </c>
      <c r="I1040" s="851" t="s">
        <v>342</v>
      </c>
      <c r="K1040" s="832" t="s">
        <v>2978</v>
      </c>
      <c r="M1040" s="847"/>
    </row>
    <row r="1041" spans="1:59" ht="11.25" customHeight="1" outlineLevel="1">
      <c r="A1041" s="850"/>
      <c r="B1041" s="855"/>
      <c r="C1041" s="851"/>
      <c r="D1041" s="851" t="s">
        <v>3669</v>
      </c>
      <c r="E1041" s="856"/>
      <c r="F1041" s="852"/>
      <c r="G1041" s="851"/>
      <c r="H1041" s="853">
        <f>SUBTOTAL(9,H1039:H1040)</f>
        <v>15</v>
      </c>
      <c r="I1041" s="851"/>
      <c r="M1041" s="847"/>
    </row>
    <row r="1042" spans="1:59" ht="11.25" customHeight="1" outlineLevel="2">
      <c r="A1042" s="826">
        <v>3</v>
      </c>
      <c r="B1042" s="1057">
        <v>2014</v>
      </c>
      <c r="C1042" s="828" t="s">
        <v>129</v>
      </c>
      <c r="D1042" s="828" t="s">
        <v>161</v>
      </c>
      <c r="E1042" s="828" t="s">
        <v>433</v>
      </c>
      <c r="F1042" s="829">
        <v>41721</v>
      </c>
      <c r="G1042" s="828" t="s">
        <v>4509</v>
      </c>
      <c r="H1042" s="831">
        <v>5</v>
      </c>
      <c r="I1042" s="828" t="s">
        <v>304</v>
      </c>
      <c r="M1042" s="847"/>
      <c r="N1042" s="848"/>
    </row>
    <row r="1043" spans="1:59" ht="11.25" customHeight="1" outlineLevel="1">
      <c r="B1043" s="1057"/>
      <c r="D1043" s="828" t="s">
        <v>1464</v>
      </c>
      <c r="G1043" s="828"/>
      <c r="H1043" s="831">
        <f>SUBTOTAL(9,H1042:H1042)</f>
        <v>5</v>
      </c>
      <c r="M1043" s="847"/>
      <c r="N1043" s="848"/>
    </row>
    <row r="1044" spans="1:59" s="848" customFormat="1" ht="11.25" customHeight="1" outlineLevel="2">
      <c r="A1044" s="850">
        <v>10</v>
      </c>
      <c r="B1044" s="855">
        <v>2015</v>
      </c>
      <c r="C1044" s="851" t="s">
        <v>53</v>
      </c>
      <c r="D1044" s="851" t="s">
        <v>137</v>
      </c>
      <c r="E1044" s="856" t="s">
        <v>3362</v>
      </c>
      <c r="F1044" s="852">
        <v>42288</v>
      </c>
      <c r="G1044" s="851" t="s">
        <v>3670</v>
      </c>
      <c r="H1044" s="853">
        <v>10</v>
      </c>
      <c r="I1044" s="857" t="s">
        <v>3632</v>
      </c>
      <c r="J1044" s="832"/>
      <c r="K1044" s="832"/>
      <c r="L1044" s="832"/>
      <c r="M1044" s="847"/>
      <c r="N1044" s="832"/>
      <c r="P1044" s="849"/>
    </row>
    <row r="1045" spans="1:59" ht="11.25" customHeight="1" outlineLevel="2">
      <c r="A1045" s="850">
        <v>10</v>
      </c>
      <c r="B1045" s="855">
        <v>2015</v>
      </c>
      <c r="C1045" s="851" t="s">
        <v>53</v>
      </c>
      <c r="D1045" s="851" t="s">
        <v>137</v>
      </c>
      <c r="E1045" s="856" t="s">
        <v>819</v>
      </c>
      <c r="F1045" s="852">
        <v>42302</v>
      </c>
      <c r="G1045" s="851" t="s">
        <v>3671</v>
      </c>
      <c r="H1045" s="853">
        <v>5</v>
      </c>
      <c r="I1045" s="857" t="s">
        <v>248</v>
      </c>
      <c r="M1045" s="847"/>
    </row>
    <row r="1046" spans="1:59" ht="11.25" customHeight="1" outlineLevel="2">
      <c r="A1046" s="849">
        <v>10</v>
      </c>
      <c r="B1046" s="908">
        <v>2016</v>
      </c>
      <c r="C1046" s="860" t="s">
        <v>53</v>
      </c>
      <c r="D1046" s="860" t="s">
        <v>137</v>
      </c>
      <c r="E1046" s="859" t="s">
        <v>3362</v>
      </c>
      <c r="F1046" s="861">
        <v>42652</v>
      </c>
      <c r="G1046" s="920" t="s">
        <v>3672</v>
      </c>
      <c r="H1046" s="849">
        <v>10</v>
      </c>
      <c r="I1046" s="848" t="s">
        <v>2264</v>
      </c>
      <c r="J1046" s="848"/>
      <c r="K1046" s="848"/>
      <c r="L1046" s="848"/>
      <c r="M1046" s="862"/>
    </row>
    <row r="1047" spans="1:59" ht="11.25" customHeight="1" outlineLevel="2">
      <c r="A1047" s="849">
        <v>10</v>
      </c>
      <c r="B1047" s="908">
        <v>2016</v>
      </c>
      <c r="C1047" s="860" t="s">
        <v>53</v>
      </c>
      <c r="D1047" s="860" t="s">
        <v>137</v>
      </c>
      <c r="E1047" s="859" t="s">
        <v>3362</v>
      </c>
      <c r="F1047" s="861">
        <v>42652</v>
      </c>
      <c r="G1047" s="920" t="s">
        <v>3673</v>
      </c>
      <c r="H1047" s="849">
        <v>3</v>
      </c>
      <c r="I1047" s="848" t="s">
        <v>2739</v>
      </c>
      <c r="J1047" s="848"/>
      <c r="K1047" s="848"/>
      <c r="L1047" s="848"/>
      <c r="M1047" s="862"/>
    </row>
    <row r="1048" spans="1:59" ht="11.25" customHeight="1" outlineLevel="1">
      <c r="A1048" s="849"/>
      <c r="B1048" s="908"/>
      <c r="C1048" s="860"/>
      <c r="D1048" s="860" t="s">
        <v>1469</v>
      </c>
      <c r="E1048" s="859"/>
      <c r="F1048" s="861"/>
      <c r="G1048" s="920"/>
      <c r="H1048" s="849">
        <f>SUBTOTAL(9,H1044:H1047)</f>
        <v>28</v>
      </c>
      <c r="I1048" s="848"/>
      <c r="J1048" s="848"/>
      <c r="K1048" s="848"/>
      <c r="L1048" s="848"/>
      <c r="M1048" s="862"/>
    </row>
    <row r="1049" spans="1:59" ht="11.25" customHeight="1" outlineLevel="2">
      <c r="A1049" s="826">
        <v>3</v>
      </c>
      <c r="B1049" s="827">
        <v>2014</v>
      </c>
      <c r="C1049" s="828" t="s">
        <v>91</v>
      </c>
      <c r="D1049" s="828" t="s">
        <v>116</v>
      </c>
      <c r="E1049" s="830" t="s">
        <v>3323</v>
      </c>
      <c r="F1049" s="829">
        <v>41700</v>
      </c>
      <c r="G1049" s="828" t="s">
        <v>4510</v>
      </c>
      <c r="H1049" s="831">
        <v>7</v>
      </c>
      <c r="I1049" s="828" t="s">
        <v>849</v>
      </c>
      <c r="M1049" s="847"/>
    </row>
    <row r="1050" spans="1:59" ht="11.25" customHeight="1" outlineLevel="2">
      <c r="A1050" s="826">
        <v>10</v>
      </c>
      <c r="B1050" s="826">
        <v>2014</v>
      </c>
      <c r="C1050" s="828" t="s">
        <v>91</v>
      </c>
      <c r="D1050" s="830" t="s">
        <v>116</v>
      </c>
      <c r="E1050" s="828" t="s">
        <v>3362</v>
      </c>
      <c r="F1050" s="919">
        <v>41924</v>
      </c>
      <c r="G1050" s="828" t="s">
        <v>4511</v>
      </c>
      <c r="H1050" s="831">
        <v>7</v>
      </c>
      <c r="I1050" s="828" t="s">
        <v>2875</v>
      </c>
      <c r="M1050" s="847"/>
    </row>
    <row r="1051" spans="1:59" ht="11.25" customHeight="1" outlineLevel="2">
      <c r="A1051" s="826">
        <v>10</v>
      </c>
      <c r="B1051" s="826">
        <v>2014</v>
      </c>
      <c r="C1051" s="828" t="s">
        <v>91</v>
      </c>
      <c r="D1051" s="830" t="s">
        <v>116</v>
      </c>
      <c r="E1051" s="828" t="s">
        <v>3362</v>
      </c>
      <c r="F1051" s="919">
        <v>41924</v>
      </c>
      <c r="G1051" s="828" t="s">
        <v>4512</v>
      </c>
      <c r="H1051" s="831">
        <v>3</v>
      </c>
      <c r="I1051" s="828" t="s">
        <v>1929</v>
      </c>
      <c r="M1051" s="847"/>
    </row>
    <row r="1052" spans="1:59" ht="11.25" customHeight="1" outlineLevel="2">
      <c r="A1052" s="826">
        <v>10</v>
      </c>
      <c r="B1052" s="826">
        <v>2014</v>
      </c>
      <c r="C1052" s="828" t="s">
        <v>91</v>
      </c>
      <c r="D1052" s="830" t="s">
        <v>116</v>
      </c>
      <c r="E1052" s="828" t="s">
        <v>3362</v>
      </c>
      <c r="F1052" s="919">
        <v>41924</v>
      </c>
      <c r="G1052" s="828" t="s">
        <v>4513</v>
      </c>
      <c r="H1052" s="831">
        <v>3</v>
      </c>
      <c r="I1052" s="828" t="s">
        <v>1833</v>
      </c>
      <c r="M1052" s="847"/>
      <c r="BG1052" s="828"/>
    </row>
    <row r="1053" spans="1:59" ht="11.25" customHeight="1" outlineLevel="2">
      <c r="A1053" s="855">
        <v>3</v>
      </c>
      <c r="B1053" s="850">
        <v>2015</v>
      </c>
      <c r="C1053" s="851" t="s">
        <v>91</v>
      </c>
      <c r="D1053" s="856" t="s">
        <v>116</v>
      </c>
      <c r="E1053" s="851" t="s">
        <v>3323</v>
      </c>
      <c r="F1053" s="852">
        <v>42064</v>
      </c>
      <c r="G1053" s="851" t="s">
        <v>3293</v>
      </c>
      <c r="H1053" s="853">
        <v>7</v>
      </c>
      <c r="I1053" s="851" t="s">
        <v>810</v>
      </c>
      <c r="M1053" s="847"/>
      <c r="BG1053" s="828"/>
    </row>
    <row r="1054" spans="1:59" ht="11.25" customHeight="1" outlineLevel="2">
      <c r="A1054" s="855">
        <v>3</v>
      </c>
      <c r="B1054" s="850">
        <v>2015</v>
      </c>
      <c r="C1054" s="851" t="s">
        <v>91</v>
      </c>
      <c r="D1054" s="856" t="s">
        <v>116</v>
      </c>
      <c r="E1054" s="851" t="s">
        <v>3323</v>
      </c>
      <c r="F1054" s="852">
        <v>42064</v>
      </c>
      <c r="G1054" s="851" t="s">
        <v>3676</v>
      </c>
      <c r="H1054" s="853">
        <v>3</v>
      </c>
      <c r="I1054" s="851" t="s">
        <v>449</v>
      </c>
      <c r="M1054" s="847"/>
    </row>
    <row r="1055" spans="1:59" ht="11.25" customHeight="1" outlineLevel="2">
      <c r="A1055" s="850">
        <v>6</v>
      </c>
      <c r="B1055" s="850">
        <v>2015</v>
      </c>
      <c r="C1055" s="851" t="s">
        <v>91</v>
      </c>
      <c r="D1055" s="851" t="s">
        <v>116</v>
      </c>
      <c r="E1055" s="851" t="s">
        <v>3357</v>
      </c>
      <c r="F1055" s="852">
        <v>42169</v>
      </c>
      <c r="G1055" s="851"/>
      <c r="H1055" s="853">
        <v>7</v>
      </c>
      <c r="I1055" s="851" t="s">
        <v>3677</v>
      </c>
      <c r="M1055" s="847"/>
    </row>
    <row r="1056" spans="1:59" ht="11.25" customHeight="1" outlineLevel="2">
      <c r="A1056" s="849">
        <v>3</v>
      </c>
      <c r="B1056" s="849">
        <v>2016</v>
      </c>
      <c r="C1056" s="848" t="s">
        <v>91</v>
      </c>
      <c r="D1056" s="860" t="s">
        <v>116</v>
      </c>
      <c r="E1056" s="860" t="s">
        <v>3323</v>
      </c>
      <c r="F1056" s="861">
        <v>42435</v>
      </c>
      <c r="G1056" s="860" t="s">
        <v>3293</v>
      </c>
      <c r="H1056" s="909">
        <v>10</v>
      </c>
      <c r="I1056" s="848" t="s">
        <v>1790</v>
      </c>
      <c r="M1056" s="847"/>
    </row>
    <row r="1057" spans="1:13" ht="11.25" customHeight="1" outlineLevel="2">
      <c r="A1057" s="849">
        <v>3</v>
      </c>
      <c r="B1057" s="849">
        <v>2016</v>
      </c>
      <c r="C1057" s="848" t="s">
        <v>91</v>
      </c>
      <c r="D1057" s="860" t="s">
        <v>116</v>
      </c>
      <c r="E1057" s="860" t="s">
        <v>3323</v>
      </c>
      <c r="F1057" s="861">
        <v>42435</v>
      </c>
      <c r="G1057" s="860" t="s">
        <v>3294</v>
      </c>
      <c r="H1057" s="909">
        <v>7</v>
      </c>
      <c r="I1057" s="848" t="s">
        <v>810</v>
      </c>
      <c r="M1057" s="847"/>
    </row>
    <row r="1058" spans="1:13" ht="11.25" customHeight="1" outlineLevel="2">
      <c r="A1058" s="849">
        <v>3</v>
      </c>
      <c r="B1058" s="849">
        <v>2016</v>
      </c>
      <c r="C1058" s="848" t="s">
        <v>91</v>
      </c>
      <c r="D1058" s="860" t="s">
        <v>116</v>
      </c>
      <c r="E1058" s="860" t="s">
        <v>3323</v>
      </c>
      <c r="F1058" s="861">
        <v>42435</v>
      </c>
      <c r="G1058" s="860" t="s">
        <v>3295</v>
      </c>
      <c r="H1058" s="909">
        <v>10</v>
      </c>
      <c r="I1058" s="848" t="s">
        <v>3296</v>
      </c>
      <c r="M1058" s="847"/>
    </row>
    <row r="1059" spans="1:13" ht="11.25" customHeight="1" outlineLevel="2">
      <c r="A1059" s="849">
        <v>3</v>
      </c>
      <c r="B1059" s="908">
        <v>2016</v>
      </c>
      <c r="C1059" s="860" t="s">
        <v>91</v>
      </c>
      <c r="D1059" s="860" t="s">
        <v>116</v>
      </c>
      <c r="E1059" s="859" t="s">
        <v>3323</v>
      </c>
      <c r="F1059" s="861">
        <v>42435</v>
      </c>
      <c r="G1059" s="860"/>
      <c r="H1059" s="909">
        <v>7</v>
      </c>
      <c r="I1059" s="848" t="s">
        <v>3123</v>
      </c>
      <c r="M1059" s="847"/>
    </row>
    <row r="1060" spans="1:13" ht="11.25" customHeight="1" outlineLevel="2">
      <c r="A1060" s="849">
        <v>10</v>
      </c>
      <c r="B1060" s="908">
        <v>2016</v>
      </c>
      <c r="C1060" s="860" t="s">
        <v>91</v>
      </c>
      <c r="D1060" s="860" t="s">
        <v>116</v>
      </c>
      <c r="E1060" s="859" t="s">
        <v>3362</v>
      </c>
      <c r="F1060" s="861">
        <v>42652</v>
      </c>
      <c r="G1060" s="920" t="s">
        <v>3297</v>
      </c>
      <c r="H1060" s="849">
        <v>3</v>
      </c>
      <c r="I1060" s="848" t="s">
        <v>3298</v>
      </c>
      <c r="J1060" s="848"/>
      <c r="K1060" s="848"/>
      <c r="L1060" s="848"/>
      <c r="M1060" s="862"/>
    </row>
    <row r="1061" spans="1:13" ht="11.25" customHeight="1" outlineLevel="1">
      <c r="A1061" s="849"/>
      <c r="B1061" s="908"/>
      <c r="C1061" s="860"/>
      <c r="D1061" s="860" t="s">
        <v>1484</v>
      </c>
      <c r="E1061" s="859"/>
      <c r="F1061" s="861"/>
      <c r="G1061" s="920"/>
      <c r="H1061" s="849">
        <f>SUBTOTAL(9,H1049:H1060)</f>
        <v>74</v>
      </c>
      <c r="I1061" s="848"/>
      <c r="J1061" s="848"/>
      <c r="K1061" s="848"/>
      <c r="L1061" s="848"/>
      <c r="M1061" s="862"/>
    </row>
    <row r="1062" spans="1:13" ht="11.25" customHeight="1" outlineLevel="2">
      <c r="A1062" s="826">
        <v>3</v>
      </c>
      <c r="B1062" s="827">
        <v>2014</v>
      </c>
      <c r="C1062" s="828" t="s">
        <v>164</v>
      </c>
      <c r="D1062" s="828" t="s">
        <v>111</v>
      </c>
      <c r="E1062" s="830" t="s">
        <v>3323</v>
      </c>
      <c r="F1062" s="829">
        <v>41700</v>
      </c>
      <c r="G1062" s="828" t="s">
        <v>4514</v>
      </c>
      <c r="H1062" s="831">
        <v>3</v>
      </c>
      <c r="I1062" s="828" t="s">
        <v>1903</v>
      </c>
      <c r="K1062" s="832" t="s">
        <v>4149</v>
      </c>
      <c r="M1062" s="847"/>
    </row>
    <row r="1063" spans="1:13" ht="11.25" customHeight="1" outlineLevel="2">
      <c r="A1063" s="850">
        <v>6</v>
      </c>
      <c r="B1063" s="850">
        <v>2015</v>
      </c>
      <c r="C1063" s="851" t="s">
        <v>164</v>
      </c>
      <c r="D1063" s="851" t="s">
        <v>111</v>
      </c>
      <c r="E1063" s="851" t="s">
        <v>3357</v>
      </c>
      <c r="F1063" s="852">
        <v>42169</v>
      </c>
      <c r="G1063" s="851" t="s">
        <v>3678</v>
      </c>
      <c r="H1063" s="853">
        <v>10</v>
      </c>
      <c r="I1063" s="851" t="s">
        <v>2537</v>
      </c>
      <c r="M1063" s="847"/>
    </row>
    <row r="1064" spans="1:13" ht="11.25" customHeight="1" outlineLevel="1">
      <c r="A1064" s="850"/>
      <c r="B1064" s="850"/>
      <c r="C1064" s="851"/>
      <c r="D1064" s="851" t="s">
        <v>4515</v>
      </c>
      <c r="E1064" s="851"/>
      <c r="F1064" s="852"/>
      <c r="G1064" s="851"/>
      <c r="H1064" s="853">
        <f>SUBTOTAL(9,H1062:H1063)</f>
        <v>13</v>
      </c>
      <c r="I1064" s="851"/>
      <c r="M1064" s="847"/>
    </row>
    <row r="1065" spans="1:13" ht="11.25" customHeight="1" outlineLevel="2">
      <c r="A1065" s="849">
        <v>3</v>
      </c>
      <c r="B1065" s="849">
        <v>2016</v>
      </c>
      <c r="C1065" s="848" t="s">
        <v>164</v>
      </c>
      <c r="D1065" s="860" t="s">
        <v>1643</v>
      </c>
      <c r="E1065" s="860" t="s">
        <v>3323</v>
      </c>
      <c r="F1065" s="861">
        <v>42435</v>
      </c>
      <c r="G1065" s="860" t="s">
        <v>3299</v>
      </c>
      <c r="H1065" s="909">
        <v>10</v>
      </c>
      <c r="I1065" s="848" t="s">
        <v>1690</v>
      </c>
      <c r="M1065" s="847"/>
    </row>
    <row r="1066" spans="1:13" ht="11.25" customHeight="1" outlineLevel="1">
      <c r="A1066" s="849"/>
      <c r="B1066" s="849"/>
      <c r="C1066" s="848"/>
      <c r="D1066" s="860" t="s">
        <v>3300</v>
      </c>
      <c r="E1066" s="860"/>
      <c r="F1066" s="861"/>
      <c r="G1066" s="860"/>
      <c r="H1066" s="909">
        <f>SUBTOTAL(9,H1065:H1065)</f>
        <v>10</v>
      </c>
      <c r="I1066" s="848"/>
      <c r="M1066" s="847"/>
    </row>
    <row r="1067" spans="1:13" ht="11.25" customHeight="1" outlineLevel="2">
      <c r="A1067" s="826">
        <v>6</v>
      </c>
      <c r="B1067" s="827">
        <v>2014</v>
      </c>
      <c r="C1067" s="828" t="s">
        <v>164</v>
      </c>
      <c r="D1067" s="828" t="s">
        <v>87</v>
      </c>
      <c r="E1067" s="830" t="s">
        <v>3357</v>
      </c>
      <c r="F1067" s="829">
        <v>41797</v>
      </c>
      <c r="G1067" s="828" t="s">
        <v>4516</v>
      </c>
      <c r="H1067" s="917">
        <v>7</v>
      </c>
      <c r="I1067" s="918" t="s">
        <v>2611</v>
      </c>
      <c r="M1067" s="847"/>
    </row>
    <row r="1068" spans="1:13" ht="11.25" customHeight="1" outlineLevel="2">
      <c r="A1068" s="826">
        <v>6</v>
      </c>
      <c r="B1068" s="827">
        <v>2014</v>
      </c>
      <c r="C1068" s="828" t="s">
        <v>164</v>
      </c>
      <c r="D1068" s="828" t="s">
        <v>87</v>
      </c>
      <c r="E1068" s="830" t="s">
        <v>3357</v>
      </c>
      <c r="F1068" s="829">
        <v>41797</v>
      </c>
      <c r="G1068" s="828" t="s">
        <v>4517</v>
      </c>
      <c r="H1068" s="917">
        <v>3</v>
      </c>
      <c r="I1068" s="918" t="s">
        <v>2546</v>
      </c>
      <c r="M1068" s="847"/>
    </row>
    <row r="1069" spans="1:13" ht="11.25" customHeight="1" outlineLevel="2">
      <c r="A1069" s="826">
        <v>10</v>
      </c>
      <c r="B1069" s="826">
        <v>2014</v>
      </c>
      <c r="C1069" s="828" t="s">
        <v>164</v>
      </c>
      <c r="D1069" s="830" t="s">
        <v>87</v>
      </c>
      <c r="E1069" s="828" t="s">
        <v>3362</v>
      </c>
      <c r="F1069" s="919">
        <v>41924</v>
      </c>
      <c r="G1069" s="828" t="s">
        <v>4518</v>
      </c>
      <c r="H1069" s="831">
        <v>10</v>
      </c>
      <c r="I1069" s="828" t="s">
        <v>2551</v>
      </c>
      <c r="M1069" s="847"/>
    </row>
    <row r="1070" spans="1:13" ht="11.25" customHeight="1" outlineLevel="2">
      <c r="A1070" s="826">
        <v>10</v>
      </c>
      <c r="B1070" s="826">
        <v>2014</v>
      </c>
      <c r="C1070" s="828" t="s">
        <v>164</v>
      </c>
      <c r="D1070" s="830" t="s">
        <v>87</v>
      </c>
      <c r="E1070" s="828" t="s">
        <v>3362</v>
      </c>
      <c r="F1070" s="919">
        <v>41924</v>
      </c>
      <c r="G1070" s="828" t="s">
        <v>4519</v>
      </c>
      <c r="H1070" s="831">
        <v>3</v>
      </c>
      <c r="I1070" s="828" t="s">
        <v>3298</v>
      </c>
      <c r="M1070" s="847"/>
    </row>
    <row r="1071" spans="1:13" ht="11.25" customHeight="1" outlineLevel="2">
      <c r="A1071" s="850">
        <v>10</v>
      </c>
      <c r="B1071" s="855">
        <v>2015</v>
      </c>
      <c r="C1071" s="851" t="s">
        <v>164</v>
      </c>
      <c r="D1071" s="851" t="s">
        <v>87</v>
      </c>
      <c r="E1071" s="856" t="s">
        <v>3362</v>
      </c>
      <c r="F1071" s="852">
        <v>42288</v>
      </c>
      <c r="G1071" s="851" t="s">
        <v>3679</v>
      </c>
      <c r="H1071" s="853">
        <v>3</v>
      </c>
      <c r="I1071" s="857" t="s">
        <v>1833</v>
      </c>
      <c r="M1071" s="847"/>
    </row>
    <row r="1072" spans="1:13" ht="11.25" customHeight="1" outlineLevel="1">
      <c r="A1072" s="850"/>
      <c r="B1072" s="855"/>
      <c r="C1072" s="851"/>
      <c r="D1072" s="851" t="s">
        <v>1499</v>
      </c>
      <c r="E1072" s="856"/>
      <c r="F1072" s="852"/>
      <c r="G1072" s="851"/>
      <c r="H1072" s="853">
        <f>SUBTOTAL(9,H1067:H1071)</f>
        <v>26</v>
      </c>
      <c r="I1072" s="857"/>
      <c r="M1072" s="847"/>
    </row>
    <row r="1073" spans="1:13" ht="11.25" customHeight="1" outlineLevel="2">
      <c r="A1073" s="849">
        <v>3</v>
      </c>
      <c r="B1073" s="908">
        <v>2016</v>
      </c>
      <c r="C1073" s="860" t="s">
        <v>129</v>
      </c>
      <c r="D1073" s="860" t="s">
        <v>1644</v>
      </c>
      <c r="E1073" s="860" t="s">
        <v>66</v>
      </c>
      <c r="F1073" s="861">
        <v>42442</v>
      </c>
      <c r="G1073" s="860" t="s">
        <v>3301</v>
      </c>
      <c r="H1073" s="909">
        <v>5</v>
      </c>
      <c r="I1073" s="860" t="s">
        <v>305</v>
      </c>
      <c r="M1073" s="847"/>
    </row>
    <row r="1074" spans="1:13" ht="11.25" customHeight="1" outlineLevel="1">
      <c r="A1074" s="849"/>
      <c r="B1074" s="908"/>
      <c r="C1074" s="860"/>
      <c r="D1074" s="860" t="s">
        <v>3302</v>
      </c>
      <c r="E1074" s="860"/>
      <c r="F1074" s="861"/>
      <c r="G1074" s="860"/>
      <c r="H1074" s="909">
        <f>SUBTOTAL(9,H1073:H1073)</f>
        <v>5</v>
      </c>
      <c r="I1074" s="860"/>
      <c r="M1074" s="847"/>
    </row>
    <row r="1075" spans="1:13" ht="11.25" customHeight="1">
      <c r="A1075" s="849"/>
      <c r="B1075" s="908"/>
      <c r="C1075" s="860"/>
      <c r="D1075" s="860" t="s">
        <v>4092</v>
      </c>
      <c r="E1075" s="860"/>
      <c r="F1075" s="861"/>
      <c r="G1075" s="860"/>
      <c r="H1075" s="909">
        <f>SUBTOTAL(9,H2:H1073)</f>
        <v>6358</v>
      </c>
      <c r="I1075" s="860"/>
      <c r="M1075" s="847"/>
    </row>
    <row r="1076" spans="1:13" ht="11.25" customHeight="1">
      <c r="A1076" s="74"/>
      <c r="B1076" s="173"/>
      <c r="C1076" s="74"/>
      <c r="D1076" s="1058"/>
      <c r="E1076" s="1058"/>
      <c r="F1076" s="1059"/>
      <c r="G1076" s="1058"/>
      <c r="H1076" s="173"/>
      <c r="I1076" s="74"/>
      <c r="J1076" s="74"/>
      <c r="K1076" s="74"/>
      <c r="L1076" s="74"/>
      <c r="M1076" s="1060"/>
    </row>
    <row r="1077" spans="1:13" ht="11.25" customHeight="1">
      <c r="A1077" s="74"/>
      <c r="B1077" s="173"/>
      <c r="C1077" s="74"/>
      <c r="D1077" s="1058"/>
      <c r="E1077" s="1058"/>
      <c r="F1077" s="1059"/>
      <c r="G1077" s="1058"/>
      <c r="H1077" s="173"/>
      <c r="I1077" s="74"/>
      <c r="J1077" s="74"/>
      <c r="K1077" s="74"/>
      <c r="L1077" s="74"/>
    </row>
    <row r="1078" spans="1:13" ht="11.25" customHeight="1">
      <c r="A1078" s="74"/>
      <c r="B1078" s="173"/>
      <c r="C1078" s="74"/>
      <c r="D1078" s="1058"/>
      <c r="E1078" s="1058"/>
      <c r="F1078" s="1059"/>
      <c r="G1078" s="1058"/>
      <c r="H1078" s="173"/>
      <c r="I1078" s="74"/>
      <c r="J1078" s="74"/>
      <c r="K1078" s="74"/>
      <c r="L1078" s="74"/>
    </row>
    <row r="1084" spans="1:13" ht="11.25" customHeight="1">
      <c r="D1084" s="1061"/>
    </row>
    <row r="1096" spans="16:16" ht="11.25" customHeight="1">
      <c r="P1096" s="832"/>
    </row>
    <row r="1097" spans="16:16" ht="11.25" customHeight="1">
      <c r="P1097" s="832"/>
    </row>
    <row r="1098" spans="16:16" ht="11.25" customHeight="1">
      <c r="P1098" s="832"/>
    </row>
    <row r="1099" spans="16:16" ht="11.25" customHeight="1">
      <c r="P1099" s="832"/>
    </row>
    <row r="1100" spans="16:16" ht="11.25" customHeight="1">
      <c r="P1100" s="832"/>
    </row>
    <row r="1101" spans="16:16" ht="11.25" customHeight="1">
      <c r="P1101" s="832"/>
    </row>
    <row r="1102" spans="16:16" ht="11.25" customHeight="1">
      <c r="P1102" s="832"/>
    </row>
    <row r="1103" spans="16:16" ht="11.25" customHeight="1">
      <c r="P1103" s="832"/>
    </row>
    <row r="1104" spans="16:16" ht="11.25" customHeight="1">
      <c r="P1104" s="832"/>
    </row>
    <row r="1105" spans="16:16" ht="11.25" customHeight="1">
      <c r="P1105" s="832"/>
    </row>
    <row r="1106" spans="16:16" ht="11.25" customHeight="1">
      <c r="P1106" s="832"/>
    </row>
    <row r="1107" spans="16:16" ht="11.25" customHeight="1">
      <c r="P1107" s="832"/>
    </row>
    <row r="1108" spans="16:16" ht="11.25" customHeight="1">
      <c r="P1108" s="832"/>
    </row>
    <row r="1109" spans="16:16" ht="11.25" customHeight="1">
      <c r="P1109" s="832"/>
    </row>
    <row r="1110" spans="16:16" ht="11.25" customHeight="1">
      <c r="P1110" s="832"/>
    </row>
    <row r="1111" spans="16:16" ht="11.25" customHeight="1">
      <c r="P1111" s="832"/>
    </row>
    <row r="1112" spans="16:16" ht="11.25" customHeight="1">
      <c r="P1112" s="832"/>
    </row>
    <row r="1113" spans="16:16" ht="11.25" customHeight="1">
      <c r="P1113" s="832"/>
    </row>
    <row r="1114" spans="16:16" ht="11.25" customHeight="1">
      <c r="P1114" s="832"/>
    </row>
    <row r="1115" spans="16:16" ht="11.25" customHeight="1">
      <c r="P1115" s="832"/>
    </row>
    <row r="1116" spans="16:16" ht="11.25" customHeight="1">
      <c r="P1116" s="832"/>
    </row>
    <row r="1117" spans="16:16" ht="11.25" customHeight="1">
      <c r="P1117" s="832"/>
    </row>
    <row r="1118" spans="16:16" ht="11.25" customHeight="1">
      <c r="P1118" s="832"/>
    </row>
    <row r="1119" spans="16:16" ht="11.25" customHeight="1">
      <c r="P1119" s="832"/>
    </row>
    <row r="1212" spans="2:7" ht="11.25" customHeight="1">
      <c r="B1212" s="834"/>
      <c r="C1212" s="836">
        <v>6710</v>
      </c>
      <c r="E1212" s="828" t="s">
        <v>4520</v>
      </c>
      <c r="G1212" s="828"/>
    </row>
    <row r="1213" spans="2:7" ht="11.25" customHeight="1">
      <c r="B1213" s="834"/>
      <c r="C1213" s="836">
        <v>970</v>
      </c>
      <c r="E1213" s="828" t="s">
        <v>4521</v>
      </c>
      <c r="G1213" s="828"/>
    </row>
    <row r="1214" spans="2:7" ht="11.25" customHeight="1">
      <c r="B1214" s="834"/>
      <c r="C1214" s="836"/>
    </row>
    <row r="1215" spans="2:7" ht="11.25" customHeight="1">
      <c r="B1215" s="834"/>
      <c r="C1215" s="836">
        <v>1919</v>
      </c>
      <c r="E1215" s="828" t="s">
        <v>4522</v>
      </c>
      <c r="G1215" s="828"/>
    </row>
    <row r="1216" spans="2:7" ht="11.25" customHeight="1">
      <c r="B1216" s="826"/>
    </row>
    <row r="1217" spans="2:10" ht="11.25" customHeight="1">
      <c r="B1217" s="826"/>
      <c r="C1217" s="828">
        <v>6</v>
      </c>
      <c r="E1217" s="828" t="s">
        <v>4523</v>
      </c>
      <c r="J1217" s="1062"/>
    </row>
    <row r="1218" spans="2:10" ht="11.25" customHeight="1">
      <c r="B1218" s="834"/>
      <c r="C1218" s="836">
        <f>+C1212-C1213-C1214-C1215-C1216-C1217</f>
        <v>3815</v>
      </c>
      <c r="E1218" s="836" t="s">
        <v>4524</v>
      </c>
      <c r="J1218" s="1062"/>
    </row>
    <row r="1219" spans="2:10" ht="11.25" customHeight="1">
      <c r="C1219" s="1061"/>
      <c r="J1219" s="1062"/>
    </row>
    <row r="1220" spans="2:10" ht="11.25" customHeight="1">
      <c r="B1220" s="834"/>
      <c r="C1220" s="1063">
        <f>+SUM(C1218-C1219)</f>
        <v>3815</v>
      </c>
      <c r="D1220" s="836"/>
      <c r="E1220" s="836" t="s">
        <v>3685</v>
      </c>
      <c r="J1220" s="1062"/>
    </row>
    <row r="1221" spans="2:10" ht="11.25" customHeight="1">
      <c r="B1221" s="826"/>
      <c r="C1221" s="828">
        <v>55</v>
      </c>
      <c r="E1221" s="828" t="s">
        <v>81</v>
      </c>
      <c r="G1221" s="1064"/>
      <c r="J1221" s="1062"/>
    </row>
    <row r="1222" spans="2:10" ht="11.25" customHeight="1">
      <c r="B1222" s="826"/>
      <c r="C1222" s="828">
        <v>40</v>
      </c>
      <c r="E1222" s="828" t="s">
        <v>772</v>
      </c>
      <c r="G1222" s="1064"/>
      <c r="J1222" s="1062"/>
    </row>
    <row r="1223" spans="2:10" ht="11.25" customHeight="1">
      <c r="B1223" s="826"/>
      <c r="C1223" s="828">
        <v>35</v>
      </c>
      <c r="E1223" s="828" t="s">
        <v>55</v>
      </c>
      <c r="G1223" s="1064"/>
      <c r="J1223" s="1062"/>
    </row>
    <row r="1224" spans="2:10" ht="11.25" customHeight="1">
      <c r="B1224" s="826"/>
      <c r="C1224" s="828">
        <v>45</v>
      </c>
      <c r="E1224" s="828" t="s">
        <v>58</v>
      </c>
      <c r="G1224" s="1064"/>
      <c r="J1224" s="1062"/>
    </row>
    <row r="1225" spans="2:10" ht="11.25" customHeight="1">
      <c r="B1225" s="826"/>
      <c r="C1225" s="828">
        <v>35</v>
      </c>
      <c r="E1225" s="828" t="s">
        <v>4525</v>
      </c>
      <c r="G1225" s="1064"/>
      <c r="J1225" s="1062"/>
    </row>
    <row r="1226" spans="2:10" ht="11.25" customHeight="1">
      <c r="B1226" s="826"/>
      <c r="C1226" s="828">
        <v>40</v>
      </c>
      <c r="E1226" s="828" t="s">
        <v>2841</v>
      </c>
      <c r="G1226" s="1064"/>
      <c r="J1226" s="1062"/>
    </row>
    <row r="1227" spans="2:10" ht="11.25" customHeight="1">
      <c r="B1227" s="826"/>
      <c r="C1227" s="828">
        <v>20</v>
      </c>
      <c r="E1227" s="828" t="s">
        <v>346</v>
      </c>
      <c r="G1227" s="1064"/>
      <c r="J1227" s="1062"/>
    </row>
    <row r="1228" spans="2:10" ht="11.25" customHeight="1">
      <c r="B1228" s="826"/>
      <c r="C1228" s="828">
        <v>540</v>
      </c>
      <c r="D1228" s="828">
        <f>20*27</f>
        <v>540</v>
      </c>
      <c r="E1228" s="828" t="s">
        <v>3323</v>
      </c>
      <c r="G1228" s="1064"/>
      <c r="J1228" s="1062"/>
    </row>
    <row r="1229" spans="2:10" ht="11.25" customHeight="1">
      <c r="B1229" s="826"/>
      <c r="C1229" s="828">
        <v>540</v>
      </c>
      <c r="D1229" s="828">
        <v>540</v>
      </c>
      <c r="E1229" s="828" t="s">
        <v>3322</v>
      </c>
      <c r="J1229" s="1062"/>
    </row>
    <row r="1230" spans="2:10" ht="11.25" customHeight="1">
      <c r="B1230" s="826"/>
      <c r="C1230" s="828">
        <v>275</v>
      </c>
      <c r="D1230" s="828">
        <v>275</v>
      </c>
      <c r="E1230" s="828" t="s">
        <v>4526</v>
      </c>
      <c r="H1230" s="831" t="s">
        <v>3690</v>
      </c>
      <c r="I1230" s="831">
        <f>15*7</f>
        <v>105</v>
      </c>
      <c r="J1230" s="1062"/>
    </row>
    <row r="1231" spans="2:10" ht="11.25" customHeight="1">
      <c r="B1231" s="826"/>
      <c r="D1231" s="828" t="s">
        <v>4527</v>
      </c>
      <c r="E1231" s="828" t="s">
        <v>319</v>
      </c>
      <c r="H1231" s="831" t="s">
        <v>4528</v>
      </c>
      <c r="I1231" s="831">
        <f>8*10</f>
        <v>80</v>
      </c>
      <c r="J1231" s="1062"/>
    </row>
    <row r="1232" spans="2:10" ht="11.25" customHeight="1">
      <c r="B1232" s="826"/>
      <c r="D1232" s="828" t="s">
        <v>4527</v>
      </c>
      <c r="E1232" s="828" t="s">
        <v>3692</v>
      </c>
      <c r="H1232" s="831" t="s">
        <v>4529</v>
      </c>
      <c r="I1232" s="831">
        <f>7*5</f>
        <v>35</v>
      </c>
      <c r="J1232" s="1062"/>
    </row>
    <row r="1233" spans="2:10" ht="11.25" customHeight="1">
      <c r="B1233" s="826"/>
      <c r="C1233" s="828">
        <v>35</v>
      </c>
      <c r="E1233" s="828" t="s">
        <v>3694</v>
      </c>
      <c r="I1233" s="831">
        <f>+I1232+I1231+I1230</f>
        <v>220</v>
      </c>
      <c r="J1233" s="1062"/>
    </row>
    <row r="1234" spans="2:10" ht="11.25" customHeight="1">
      <c r="B1234" s="826"/>
      <c r="C1234" s="828">
        <v>40</v>
      </c>
      <c r="E1234" s="828" t="s">
        <v>86</v>
      </c>
      <c r="G1234" s="1064"/>
      <c r="J1234" s="1062"/>
    </row>
    <row r="1235" spans="2:10" ht="11.25" customHeight="1">
      <c r="B1235" s="826"/>
      <c r="C1235" s="828">
        <v>20</v>
      </c>
      <c r="E1235" s="828" t="s">
        <v>66</v>
      </c>
      <c r="G1235" s="1064"/>
      <c r="J1235" s="1062"/>
    </row>
    <row r="1236" spans="2:10" ht="11.25" customHeight="1">
      <c r="B1236" s="826"/>
      <c r="C1236" s="828">
        <v>25</v>
      </c>
      <c r="E1236" s="828" t="s">
        <v>3695</v>
      </c>
      <c r="G1236" s="1064"/>
      <c r="J1236" s="1062"/>
    </row>
    <row r="1237" spans="2:10" ht="11.25" customHeight="1">
      <c r="B1237" s="826"/>
      <c r="D1237" s="828" t="s">
        <v>4527</v>
      </c>
      <c r="E1237" s="828" t="s">
        <v>3696</v>
      </c>
      <c r="G1237" s="1064"/>
      <c r="J1237" s="1062"/>
    </row>
    <row r="1238" spans="2:10" ht="11.25" customHeight="1">
      <c r="B1238" s="826"/>
      <c r="C1238" s="828">
        <v>15</v>
      </c>
      <c r="E1238" s="828" t="s">
        <v>3378</v>
      </c>
      <c r="G1238" s="1064"/>
      <c r="J1238" s="1062"/>
    </row>
    <row r="1239" spans="2:10" ht="11.25" customHeight="1">
      <c r="B1239" s="826"/>
      <c r="C1239" s="828">
        <v>25</v>
      </c>
      <c r="E1239" s="828" t="s">
        <v>3698</v>
      </c>
      <c r="G1239" s="1064"/>
      <c r="J1239" s="1062"/>
    </row>
    <row r="1240" spans="2:10" ht="11.25" customHeight="1">
      <c r="B1240" s="826"/>
      <c r="D1240" s="828" t="s">
        <v>4527</v>
      </c>
      <c r="E1240" s="828" t="s">
        <v>3699</v>
      </c>
      <c r="G1240" s="1064"/>
      <c r="J1240" s="1062"/>
    </row>
    <row r="1241" spans="2:10" ht="11.25" customHeight="1">
      <c r="B1241" s="826"/>
      <c r="C1241" s="828">
        <v>55</v>
      </c>
      <c r="E1241" s="828" t="s">
        <v>3700</v>
      </c>
      <c r="G1241" s="1064"/>
      <c r="J1241" s="1062"/>
    </row>
    <row r="1242" spans="2:10" ht="11.25" customHeight="1">
      <c r="B1242" s="826"/>
      <c r="C1242" s="828">
        <v>564</v>
      </c>
      <c r="E1242" s="828" t="s">
        <v>3362</v>
      </c>
      <c r="G1242" s="1064"/>
      <c r="J1242" s="1062"/>
    </row>
    <row r="1243" spans="2:10" ht="11.25" customHeight="1">
      <c r="B1243" s="826"/>
      <c r="C1243" s="828">
        <v>25</v>
      </c>
      <c r="E1243" s="828" t="s">
        <v>1309</v>
      </c>
      <c r="G1243" s="1064"/>
      <c r="J1243" s="1062"/>
    </row>
    <row r="1244" spans="2:10" ht="11.25" customHeight="1">
      <c r="B1244" s="826"/>
      <c r="C1244" s="828">
        <v>55</v>
      </c>
      <c r="E1244" s="828" t="s">
        <v>500</v>
      </c>
      <c r="G1244" s="1064"/>
      <c r="J1244" s="1062"/>
    </row>
    <row r="1245" spans="2:10" ht="11.25" customHeight="1">
      <c r="B1245" s="826"/>
      <c r="C1245" s="828">
        <v>15</v>
      </c>
      <c r="E1245" s="828" t="s">
        <v>1855</v>
      </c>
      <c r="J1245" s="1062"/>
    </row>
    <row r="1246" spans="2:10" ht="11.25" customHeight="1">
      <c r="B1246" s="826"/>
      <c r="C1246" s="828">
        <v>5</v>
      </c>
      <c r="E1246" s="828" t="s">
        <v>2699</v>
      </c>
      <c r="J1246" s="1062"/>
    </row>
    <row r="1247" spans="2:10" ht="11.25" customHeight="1">
      <c r="B1247" s="835"/>
      <c r="J1247" s="1062"/>
    </row>
    <row r="1248" spans="2:10" ht="11.25" customHeight="1">
      <c r="B1248" s="826"/>
      <c r="C1248" s="828">
        <v>39</v>
      </c>
      <c r="E1248" s="828" t="s">
        <v>4530</v>
      </c>
      <c r="J1248" s="1062"/>
    </row>
    <row r="1249" spans="2:10" ht="11.25" customHeight="1">
      <c r="B1249" s="826"/>
      <c r="G1249" s="828"/>
      <c r="J1249" s="1062"/>
    </row>
    <row r="1250" spans="2:10" ht="11.25" customHeight="1">
      <c r="B1250" s="835"/>
      <c r="C1250" s="1063">
        <f>+SUM(C1220:C1249)</f>
        <v>6358</v>
      </c>
      <c r="E1250" s="828" t="s">
        <v>4531</v>
      </c>
      <c r="J1250" s="1062"/>
    </row>
    <row r="1251" spans="2:10" ht="11.25" customHeight="1">
      <c r="B1251" s="826"/>
      <c r="J1251" s="1062"/>
    </row>
    <row r="1252" spans="2:10" ht="11.25" customHeight="1">
      <c r="B1252" s="826"/>
      <c r="J1252" s="1062"/>
    </row>
    <row r="1253" spans="2:10" ht="11.25" customHeight="1">
      <c r="B1253" s="826"/>
      <c r="J1253" s="1062"/>
    </row>
    <row r="1254" spans="2:10" ht="11.25" customHeight="1">
      <c r="B1254" s="826"/>
      <c r="J1254" s="1062"/>
    </row>
    <row r="1255" spans="2:10" ht="11.25" customHeight="1">
      <c r="B1255" s="826"/>
      <c r="J1255" s="1062"/>
    </row>
    <row r="1256" spans="2:10" ht="11.25" customHeight="1">
      <c r="B1256" s="826"/>
      <c r="C1256" s="1063">
        <f>+C1250-C1252-C1253-C1254-C1255</f>
        <v>6358</v>
      </c>
      <c r="E1256" s="828" t="s">
        <v>46</v>
      </c>
      <c r="J1256" s="106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7"/>
  <sheetViews>
    <sheetView topLeftCell="A28" zoomScale="80" zoomScaleNormal="80" workbookViewId="0">
      <selection activeCell="H5" sqref="H5"/>
    </sheetView>
  </sheetViews>
  <sheetFormatPr defaultColWidth="17.42578125" defaultRowHeight="12" outlineLevelRow="2"/>
  <cols>
    <col min="1" max="3" width="17.42578125" style="1065" customWidth="1"/>
    <col min="4" max="4" width="17.42578125" style="1066" customWidth="1"/>
    <col min="5" max="5" width="17.42578125" style="1067" customWidth="1"/>
    <col min="6" max="7" width="17.42578125" style="1068" customWidth="1"/>
    <col min="8" max="16384" width="17.42578125" style="1065"/>
  </cols>
  <sheetData>
    <row r="1" spans="1:11">
      <c r="A1" s="1069" t="s">
        <v>3320</v>
      </c>
      <c r="B1" s="1065" t="s">
        <v>1539</v>
      </c>
      <c r="C1" s="1065" t="s">
        <v>44</v>
      </c>
      <c r="D1" s="1066" t="s">
        <v>1540</v>
      </c>
      <c r="E1" s="1067" t="s">
        <v>1541</v>
      </c>
      <c r="F1" s="1068" t="s">
        <v>1543</v>
      </c>
      <c r="G1" s="1068" t="s">
        <v>1542</v>
      </c>
      <c r="J1" s="1066"/>
      <c r="K1" s="1066"/>
    </row>
    <row r="2" spans="1:11" outlineLevel="2">
      <c r="A2" s="1065">
        <v>1</v>
      </c>
      <c r="B2" s="1065" t="s">
        <v>1544</v>
      </c>
      <c r="C2" s="1065" t="s">
        <v>124</v>
      </c>
      <c r="D2" s="1066" t="s">
        <v>3362</v>
      </c>
      <c r="E2" s="1067">
        <v>42288</v>
      </c>
      <c r="F2" s="1068">
        <v>6</v>
      </c>
      <c r="G2" s="1068">
        <v>1</v>
      </c>
      <c r="H2" s="1065" t="s">
        <v>3828</v>
      </c>
    </row>
    <row r="3" spans="1:11" outlineLevel="2">
      <c r="A3" s="1065">
        <v>1</v>
      </c>
      <c r="B3" s="1065" t="s">
        <v>1544</v>
      </c>
      <c r="C3" s="1065" t="s">
        <v>124</v>
      </c>
      <c r="D3" s="1066" t="s">
        <v>3362</v>
      </c>
      <c r="E3" s="1067">
        <v>42288</v>
      </c>
      <c r="F3" s="1068">
        <v>4</v>
      </c>
      <c r="G3" s="1068">
        <v>3</v>
      </c>
      <c r="H3" s="1065" t="s">
        <v>3827</v>
      </c>
    </row>
    <row r="4" spans="1:11" outlineLevel="2">
      <c r="A4" s="1065">
        <v>1</v>
      </c>
      <c r="B4" s="1065" t="s">
        <v>1544</v>
      </c>
      <c r="C4" s="1065" t="s">
        <v>124</v>
      </c>
      <c r="D4" s="1066" t="s">
        <v>3362</v>
      </c>
      <c r="E4" s="1067">
        <v>42288</v>
      </c>
      <c r="F4" s="1068">
        <v>3</v>
      </c>
      <c r="G4" s="1068">
        <v>4</v>
      </c>
      <c r="H4" s="1065" t="s">
        <v>3830</v>
      </c>
    </row>
    <row r="5" spans="1:11" outlineLevel="2">
      <c r="A5" s="1065">
        <v>1</v>
      </c>
      <c r="B5" s="1066" t="s">
        <v>1544</v>
      </c>
      <c r="C5" s="1066" t="s">
        <v>124</v>
      </c>
      <c r="D5" s="1065" t="s">
        <v>3357</v>
      </c>
      <c r="E5" s="1070">
        <v>42533</v>
      </c>
      <c r="F5" s="1068">
        <v>6</v>
      </c>
      <c r="G5" s="1068">
        <v>1</v>
      </c>
      <c r="H5" s="1065" t="s">
        <v>3828</v>
      </c>
    </row>
    <row r="6" spans="1:11" outlineLevel="2">
      <c r="A6" s="1065">
        <v>1</v>
      </c>
      <c r="B6" s="1066" t="s">
        <v>1544</v>
      </c>
      <c r="C6" s="1066" t="s">
        <v>124</v>
      </c>
      <c r="D6" s="1065" t="s">
        <v>4532</v>
      </c>
      <c r="E6" s="1070">
        <v>42539</v>
      </c>
      <c r="F6" s="1068">
        <v>6</v>
      </c>
      <c r="G6" s="1068">
        <v>1</v>
      </c>
      <c r="H6" s="1065" t="s">
        <v>3828</v>
      </c>
    </row>
    <row r="7" spans="1:11" s="819" customFormat="1" outlineLevel="1">
      <c r="B7" s="1071"/>
      <c r="C7" s="1071" t="s">
        <v>3838</v>
      </c>
      <c r="D7" s="819" t="s">
        <v>3834</v>
      </c>
      <c r="E7" s="1072"/>
      <c r="F7" s="1073">
        <v>25</v>
      </c>
      <c r="G7" s="1073"/>
    </row>
    <row r="8" spans="1:11" outlineLevel="2">
      <c r="A8" s="1065">
        <v>1</v>
      </c>
      <c r="B8" s="1065" t="s">
        <v>1544</v>
      </c>
      <c r="C8" s="1065" t="s">
        <v>114</v>
      </c>
      <c r="D8" s="1066" t="s">
        <v>3362</v>
      </c>
      <c r="E8" s="1067">
        <v>42288</v>
      </c>
      <c r="F8" s="1068">
        <v>2</v>
      </c>
      <c r="G8" s="1068">
        <v>5</v>
      </c>
      <c r="H8" s="1065" t="s">
        <v>3832</v>
      </c>
    </row>
    <row r="9" spans="1:11" outlineLevel="1">
      <c r="C9" s="1074" t="s">
        <v>291</v>
      </c>
      <c r="F9" s="1068">
        <v>2</v>
      </c>
    </row>
    <row r="10" spans="1:11" outlineLevel="2">
      <c r="A10" s="1065">
        <v>1</v>
      </c>
      <c r="B10" s="1066" t="s">
        <v>1544</v>
      </c>
      <c r="C10" s="1066" t="s">
        <v>132</v>
      </c>
      <c r="D10" s="1066" t="s">
        <v>3323</v>
      </c>
      <c r="E10" s="1067">
        <v>42435</v>
      </c>
      <c r="F10" s="1068">
        <v>3</v>
      </c>
      <c r="G10" s="1068">
        <v>4</v>
      </c>
      <c r="H10" s="1065" t="s">
        <v>3830</v>
      </c>
    </row>
    <row r="11" spans="1:11" outlineLevel="2">
      <c r="A11" s="1065">
        <v>1</v>
      </c>
      <c r="B11" s="1066" t="s">
        <v>1544</v>
      </c>
      <c r="C11" s="1066" t="s">
        <v>132</v>
      </c>
      <c r="D11" s="1065" t="s">
        <v>3357</v>
      </c>
      <c r="E11" s="1070">
        <v>42533</v>
      </c>
      <c r="F11" s="1068">
        <v>4</v>
      </c>
      <c r="G11" s="1068">
        <v>3</v>
      </c>
      <c r="H11" s="1065" t="s">
        <v>3827</v>
      </c>
    </row>
    <row r="12" spans="1:11" outlineLevel="2">
      <c r="A12" s="1065">
        <v>1</v>
      </c>
      <c r="B12" s="1066" t="s">
        <v>1544</v>
      </c>
      <c r="C12" s="1066" t="s">
        <v>132</v>
      </c>
      <c r="D12" s="1065" t="s">
        <v>4532</v>
      </c>
      <c r="E12" s="1070">
        <v>42539</v>
      </c>
      <c r="F12" s="1068">
        <v>2</v>
      </c>
      <c r="G12" s="1068">
        <v>5</v>
      </c>
      <c r="H12" s="1065" t="s">
        <v>3832</v>
      </c>
    </row>
    <row r="13" spans="1:11" outlineLevel="1">
      <c r="B13" s="1066"/>
      <c r="C13" s="1075" t="s">
        <v>535</v>
      </c>
      <c r="D13" s="1065"/>
      <c r="E13" s="1070"/>
      <c r="F13" s="1068">
        <v>9</v>
      </c>
    </row>
    <row r="14" spans="1:11" outlineLevel="2">
      <c r="A14" s="1065">
        <v>1</v>
      </c>
      <c r="B14" s="1066" t="s">
        <v>1544</v>
      </c>
      <c r="C14" s="1066" t="s">
        <v>542</v>
      </c>
      <c r="D14" s="1065" t="s">
        <v>3362</v>
      </c>
      <c r="E14" s="1067">
        <v>42288</v>
      </c>
      <c r="F14" s="1068">
        <v>1</v>
      </c>
      <c r="G14" s="1068">
        <v>6</v>
      </c>
      <c r="H14" s="1065" t="s">
        <v>3825</v>
      </c>
    </row>
    <row r="15" spans="1:11" outlineLevel="2">
      <c r="A15" s="1065">
        <v>1</v>
      </c>
      <c r="B15" s="1066" t="s">
        <v>1544</v>
      </c>
      <c r="C15" s="1066" t="s">
        <v>107</v>
      </c>
      <c r="D15" s="1065" t="s">
        <v>3357</v>
      </c>
      <c r="E15" s="1070">
        <v>42533</v>
      </c>
      <c r="F15" s="1068">
        <v>5</v>
      </c>
      <c r="G15" s="1068">
        <v>2</v>
      </c>
      <c r="H15" s="1065" t="s">
        <v>3829</v>
      </c>
    </row>
    <row r="16" spans="1:11" outlineLevel="1">
      <c r="B16" s="1066"/>
      <c r="C16" s="1075" t="s">
        <v>573</v>
      </c>
      <c r="D16" s="1065"/>
      <c r="E16" s="1070"/>
      <c r="F16" s="1068">
        <v>6</v>
      </c>
    </row>
    <row r="17" spans="1:8" outlineLevel="2">
      <c r="A17" s="1065">
        <v>1</v>
      </c>
      <c r="B17" s="1066" t="s">
        <v>1544</v>
      </c>
      <c r="C17" s="1066" t="s">
        <v>165</v>
      </c>
      <c r="D17" s="1066" t="s">
        <v>3323</v>
      </c>
      <c r="E17" s="1067">
        <v>42435</v>
      </c>
      <c r="F17" s="1068">
        <v>5</v>
      </c>
      <c r="G17" s="1068">
        <v>2</v>
      </c>
      <c r="H17" s="1065" t="s">
        <v>3829</v>
      </c>
    </row>
    <row r="18" spans="1:8" outlineLevel="1">
      <c r="B18" s="1066"/>
      <c r="C18" s="1075" t="s">
        <v>640</v>
      </c>
      <c r="F18" s="1068">
        <v>5</v>
      </c>
    </row>
    <row r="19" spans="1:8" outlineLevel="2">
      <c r="A19" s="1065">
        <v>1</v>
      </c>
      <c r="B19" s="1066" t="s">
        <v>1544</v>
      </c>
      <c r="C19" s="1066" t="s">
        <v>1527</v>
      </c>
      <c r="D19" s="1065" t="s">
        <v>3323</v>
      </c>
      <c r="E19" s="1067">
        <v>42435</v>
      </c>
      <c r="F19" s="1068">
        <v>2</v>
      </c>
      <c r="G19" s="1068">
        <v>5</v>
      </c>
      <c r="H19" s="1065" t="s">
        <v>3832</v>
      </c>
    </row>
    <row r="20" spans="1:8" outlineLevel="1">
      <c r="B20" s="1066"/>
      <c r="C20" s="1075" t="s">
        <v>2034</v>
      </c>
      <c r="D20" s="1065"/>
      <c r="F20" s="1068">
        <v>2</v>
      </c>
    </row>
    <row r="21" spans="1:8" outlineLevel="2">
      <c r="A21" s="1065">
        <v>1</v>
      </c>
      <c r="B21" s="1066" t="s">
        <v>1544</v>
      </c>
      <c r="C21" s="1066" t="s">
        <v>123</v>
      </c>
      <c r="D21" s="1065" t="s">
        <v>3357</v>
      </c>
      <c r="E21" s="1070">
        <v>42533</v>
      </c>
      <c r="F21" s="1068">
        <v>3</v>
      </c>
      <c r="G21" s="1068">
        <v>4</v>
      </c>
      <c r="H21" s="1065" t="s">
        <v>3830</v>
      </c>
    </row>
    <row r="22" spans="1:8" outlineLevel="1">
      <c r="B22" s="1066"/>
      <c r="C22" s="1075" t="s">
        <v>763</v>
      </c>
      <c r="D22" s="1065"/>
      <c r="E22" s="1070"/>
      <c r="F22" s="1068">
        <v>3</v>
      </c>
    </row>
    <row r="23" spans="1:8" outlineLevel="2">
      <c r="A23" s="1065">
        <v>1</v>
      </c>
      <c r="B23" s="1066" t="s">
        <v>1544</v>
      </c>
      <c r="C23" s="1066" t="s">
        <v>180</v>
      </c>
      <c r="D23" s="1065" t="s">
        <v>3323</v>
      </c>
      <c r="E23" s="1067">
        <v>42435</v>
      </c>
      <c r="F23" s="1068">
        <v>4</v>
      </c>
      <c r="G23" s="1068">
        <v>3</v>
      </c>
      <c r="H23" s="1065" t="s">
        <v>3827</v>
      </c>
    </row>
    <row r="24" spans="1:8" outlineLevel="1">
      <c r="B24" s="1066"/>
      <c r="C24" s="1075" t="s">
        <v>1018</v>
      </c>
      <c r="D24" s="1065"/>
      <c r="F24" s="1068">
        <v>4</v>
      </c>
    </row>
    <row r="25" spans="1:8" outlineLevel="2">
      <c r="A25" s="1065">
        <v>1</v>
      </c>
      <c r="B25" s="1066" t="s">
        <v>1544</v>
      </c>
      <c r="C25" s="1066" t="s">
        <v>101</v>
      </c>
      <c r="D25" s="1065" t="s">
        <v>3357</v>
      </c>
      <c r="E25" s="1070">
        <v>42533</v>
      </c>
      <c r="F25" s="1068">
        <v>2</v>
      </c>
      <c r="G25" s="1068">
        <v>5</v>
      </c>
      <c r="H25" s="1065" t="s">
        <v>3832</v>
      </c>
    </row>
    <row r="26" spans="1:8" outlineLevel="2">
      <c r="A26" s="1065">
        <v>1</v>
      </c>
      <c r="B26" s="1066" t="s">
        <v>1544</v>
      </c>
      <c r="C26" s="1066" t="s">
        <v>101</v>
      </c>
      <c r="D26" s="1065" t="s">
        <v>3357</v>
      </c>
      <c r="E26" s="1070">
        <v>42533</v>
      </c>
      <c r="F26" s="1068">
        <v>1</v>
      </c>
      <c r="G26" s="1068">
        <v>6</v>
      </c>
      <c r="H26" s="1065" t="s">
        <v>3825</v>
      </c>
    </row>
    <row r="27" spans="1:8" outlineLevel="1">
      <c r="B27" s="1066"/>
      <c r="C27" s="1075" t="s">
        <v>1032</v>
      </c>
      <c r="D27" s="1065"/>
      <c r="E27" s="1070"/>
      <c r="F27" s="1068">
        <v>3</v>
      </c>
    </row>
    <row r="28" spans="1:8" outlineLevel="2">
      <c r="A28" s="1065">
        <v>1</v>
      </c>
      <c r="B28" s="1066" t="s">
        <v>1544</v>
      </c>
      <c r="C28" s="1066" t="s">
        <v>106</v>
      </c>
      <c r="D28" s="1066" t="s">
        <v>3323</v>
      </c>
      <c r="E28" s="1067">
        <v>42435</v>
      </c>
      <c r="F28" s="1068">
        <v>6</v>
      </c>
      <c r="G28" s="1068">
        <v>1</v>
      </c>
      <c r="H28" s="1065" t="s">
        <v>3828</v>
      </c>
    </row>
    <row r="29" spans="1:8" outlineLevel="1">
      <c r="B29" s="1066"/>
      <c r="C29" s="1075" t="s">
        <v>1181</v>
      </c>
      <c r="F29" s="1068">
        <v>6</v>
      </c>
    </row>
    <row r="30" spans="1:8" outlineLevel="2">
      <c r="A30" s="1065">
        <v>1</v>
      </c>
      <c r="B30" s="1066" t="s">
        <v>1544</v>
      </c>
      <c r="C30" s="1066" t="s">
        <v>122</v>
      </c>
      <c r="D30" s="1066" t="s">
        <v>3362</v>
      </c>
      <c r="E30" s="1067">
        <v>42288</v>
      </c>
      <c r="F30" s="1068">
        <v>5</v>
      </c>
      <c r="G30" s="1068">
        <v>2</v>
      </c>
      <c r="H30" s="1065" t="s">
        <v>3829</v>
      </c>
    </row>
    <row r="31" spans="1:8" outlineLevel="1">
      <c r="B31" s="1066"/>
      <c r="C31" s="1075" t="s">
        <v>1285</v>
      </c>
      <c r="F31" s="1068">
        <v>5</v>
      </c>
    </row>
    <row r="32" spans="1:8" outlineLevel="2">
      <c r="A32" s="1065">
        <v>1</v>
      </c>
      <c r="B32" s="1066" t="s">
        <v>1544</v>
      </c>
      <c r="C32" s="1066" t="s">
        <v>92</v>
      </c>
      <c r="D32" s="1066" t="s">
        <v>3323</v>
      </c>
      <c r="E32" s="1067">
        <v>42435</v>
      </c>
      <c r="F32" s="1068">
        <v>1</v>
      </c>
      <c r="G32" s="1068">
        <v>6</v>
      </c>
      <c r="H32" s="1065" t="s">
        <v>3825</v>
      </c>
    </row>
    <row r="33" spans="1:10" outlineLevel="1">
      <c r="B33" s="1066"/>
      <c r="C33" s="1075" t="s">
        <v>1424</v>
      </c>
      <c r="F33" s="1068">
        <v>1</v>
      </c>
    </row>
    <row r="34" spans="1:10" outlineLevel="2">
      <c r="A34" s="1065">
        <v>2</v>
      </c>
      <c r="B34" s="1065" t="s">
        <v>1545</v>
      </c>
      <c r="C34" s="1065" t="s">
        <v>120</v>
      </c>
      <c r="D34" s="1066" t="s">
        <v>3323</v>
      </c>
      <c r="E34" s="1067">
        <v>42435</v>
      </c>
      <c r="F34" s="1068">
        <v>1</v>
      </c>
      <c r="G34" s="1068">
        <v>6</v>
      </c>
      <c r="H34" s="1065" t="s">
        <v>3844</v>
      </c>
    </row>
    <row r="35" spans="1:10" outlineLevel="1">
      <c r="C35" s="1074" t="s">
        <v>515</v>
      </c>
      <c r="F35" s="1068">
        <v>1</v>
      </c>
    </row>
    <row r="36" spans="1:10" outlineLevel="2">
      <c r="A36" s="1065">
        <v>2</v>
      </c>
      <c r="B36" s="1066" t="s">
        <v>1545</v>
      </c>
      <c r="C36" s="1066" t="s">
        <v>1627</v>
      </c>
      <c r="D36" s="1065" t="s">
        <v>3357</v>
      </c>
      <c r="E36" s="1070">
        <v>42533</v>
      </c>
      <c r="F36" s="1068">
        <v>2</v>
      </c>
      <c r="G36" s="1068">
        <v>5</v>
      </c>
      <c r="H36" s="1065" t="s">
        <v>3842</v>
      </c>
      <c r="J36" s="1069"/>
    </row>
    <row r="37" spans="1:10" outlineLevel="1">
      <c r="B37" s="1066"/>
      <c r="C37" s="1075" t="s">
        <v>3843</v>
      </c>
      <c r="D37" s="1065"/>
      <c r="E37" s="1070"/>
      <c r="F37" s="1068">
        <v>2</v>
      </c>
      <c r="J37" s="1069"/>
    </row>
    <row r="38" spans="1:10" outlineLevel="2">
      <c r="A38" s="1065">
        <v>2</v>
      </c>
      <c r="B38" s="1065" t="s">
        <v>1545</v>
      </c>
      <c r="C38" s="1065" t="s">
        <v>542</v>
      </c>
      <c r="D38" s="1066" t="s">
        <v>3362</v>
      </c>
      <c r="E38" s="1067">
        <v>42288</v>
      </c>
      <c r="F38" s="1068">
        <v>1</v>
      </c>
      <c r="G38" s="1068">
        <v>6</v>
      </c>
      <c r="H38" s="1065" t="s">
        <v>3844</v>
      </c>
      <c r="J38" s="1069"/>
    </row>
    <row r="39" spans="1:10" outlineLevel="1">
      <c r="C39" s="1074" t="s">
        <v>573</v>
      </c>
      <c r="F39" s="1068">
        <v>1</v>
      </c>
      <c r="J39" s="1069"/>
    </row>
    <row r="40" spans="1:10" outlineLevel="2">
      <c r="A40" s="1065">
        <v>2</v>
      </c>
      <c r="B40" s="1066" t="s">
        <v>1545</v>
      </c>
      <c r="C40" s="1066" t="s">
        <v>126</v>
      </c>
      <c r="D40" s="1065" t="s">
        <v>3357</v>
      </c>
      <c r="E40" s="1070">
        <v>42533</v>
      </c>
      <c r="F40" s="1068">
        <v>1</v>
      </c>
      <c r="G40" s="1068">
        <v>6</v>
      </c>
      <c r="H40" s="1065" t="s">
        <v>3844</v>
      </c>
    </row>
    <row r="41" spans="1:10" outlineLevel="1">
      <c r="B41" s="1066"/>
      <c r="C41" s="1075" t="s">
        <v>614</v>
      </c>
      <c r="D41" s="1065"/>
      <c r="E41" s="1070"/>
      <c r="F41" s="1068">
        <v>1</v>
      </c>
    </row>
    <row r="42" spans="1:10" outlineLevel="2">
      <c r="A42" s="1065">
        <v>2</v>
      </c>
      <c r="B42" s="1065" t="s">
        <v>1545</v>
      </c>
      <c r="C42" s="1065" t="s">
        <v>165</v>
      </c>
      <c r="D42" s="1066" t="s">
        <v>3323</v>
      </c>
      <c r="E42" s="1067">
        <v>42435</v>
      </c>
      <c r="F42" s="1068">
        <v>3</v>
      </c>
      <c r="G42" s="1068">
        <v>4</v>
      </c>
      <c r="H42" s="1065" t="s">
        <v>3840</v>
      </c>
    </row>
    <row r="43" spans="1:10" outlineLevel="1">
      <c r="C43" s="1074" t="s">
        <v>640</v>
      </c>
      <c r="F43" s="1068">
        <v>3</v>
      </c>
    </row>
    <row r="44" spans="1:10" outlineLevel="2">
      <c r="A44" s="1065">
        <v>2</v>
      </c>
      <c r="B44" s="1066" t="s">
        <v>1545</v>
      </c>
      <c r="C44" s="1066" t="s">
        <v>123</v>
      </c>
      <c r="D44" s="1065" t="s">
        <v>3362</v>
      </c>
      <c r="E44" s="1067">
        <v>42288</v>
      </c>
      <c r="F44" s="1068">
        <v>6</v>
      </c>
      <c r="G44" s="1068">
        <v>1</v>
      </c>
      <c r="H44" s="1065" t="s">
        <v>3837</v>
      </c>
      <c r="J44" s="1069"/>
    </row>
    <row r="45" spans="1:10" outlineLevel="2">
      <c r="A45" s="1065">
        <v>2</v>
      </c>
      <c r="B45" s="1066" t="s">
        <v>1545</v>
      </c>
      <c r="C45" s="1066" t="s">
        <v>123</v>
      </c>
      <c r="D45" s="1066" t="s">
        <v>3362</v>
      </c>
      <c r="E45" s="1067">
        <v>42288</v>
      </c>
      <c r="F45" s="1068">
        <v>2</v>
      </c>
      <c r="G45" s="1068">
        <v>5</v>
      </c>
      <c r="H45" s="1065" t="s">
        <v>3842</v>
      </c>
      <c r="J45" s="1069"/>
    </row>
    <row r="46" spans="1:10" outlineLevel="2">
      <c r="A46" s="1065">
        <v>2</v>
      </c>
      <c r="B46" s="1066" t="s">
        <v>1545</v>
      </c>
      <c r="C46" s="1066" t="s">
        <v>123</v>
      </c>
      <c r="D46" s="1065" t="s">
        <v>3357</v>
      </c>
      <c r="E46" s="1070">
        <v>42533</v>
      </c>
      <c r="F46" s="1068">
        <v>6</v>
      </c>
      <c r="G46" s="1068">
        <v>1</v>
      </c>
      <c r="H46" s="1065" t="s">
        <v>3837</v>
      </c>
      <c r="J46" s="1069"/>
    </row>
    <row r="47" spans="1:10" s="819" customFormat="1" outlineLevel="1">
      <c r="B47" s="1071"/>
      <c r="C47" s="1071" t="s">
        <v>763</v>
      </c>
      <c r="D47" s="819" t="s">
        <v>3834</v>
      </c>
      <c r="E47" s="1072"/>
      <c r="F47" s="1073">
        <v>14</v>
      </c>
      <c r="G47" s="1073"/>
      <c r="J47" s="1076"/>
    </row>
    <row r="48" spans="1:10" outlineLevel="2">
      <c r="A48" s="1065">
        <v>2</v>
      </c>
      <c r="B48" s="1066" t="s">
        <v>1545</v>
      </c>
      <c r="C48" s="1066" t="s">
        <v>118</v>
      </c>
      <c r="D48" s="1065" t="s">
        <v>3357</v>
      </c>
      <c r="E48" s="1070">
        <v>42533</v>
      </c>
      <c r="F48" s="1068">
        <v>5</v>
      </c>
      <c r="G48" s="1068">
        <v>2</v>
      </c>
      <c r="H48" s="1065" t="s">
        <v>3839</v>
      </c>
      <c r="J48" s="1069"/>
    </row>
    <row r="49" spans="1:10" outlineLevel="1">
      <c r="B49" s="1066"/>
      <c r="C49" s="1075" t="s">
        <v>801</v>
      </c>
      <c r="D49" s="1065"/>
      <c r="E49" s="1070"/>
      <c r="F49" s="1068">
        <v>5</v>
      </c>
      <c r="J49" s="1069"/>
    </row>
    <row r="50" spans="1:10" outlineLevel="2">
      <c r="A50" s="1065">
        <v>2</v>
      </c>
      <c r="B50" s="1066" t="s">
        <v>1545</v>
      </c>
      <c r="C50" s="1066" t="s">
        <v>168</v>
      </c>
      <c r="D50" s="1065" t="s">
        <v>3362</v>
      </c>
      <c r="E50" s="1067">
        <v>42288</v>
      </c>
      <c r="F50" s="1068">
        <v>4</v>
      </c>
      <c r="G50" s="1068">
        <v>3</v>
      </c>
      <c r="H50" s="1065" t="s">
        <v>3845</v>
      </c>
      <c r="J50" s="1069"/>
    </row>
    <row r="51" spans="1:10" outlineLevel="1">
      <c r="B51" s="1066"/>
      <c r="C51" s="1075" t="s">
        <v>817</v>
      </c>
      <c r="D51" s="1065"/>
      <c r="F51" s="1068">
        <v>4</v>
      </c>
      <c r="J51" s="1069"/>
    </row>
    <row r="52" spans="1:10" outlineLevel="2">
      <c r="A52" s="1065">
        <v>2</v>
      </c>
      <c r="B52" s="1066" t="s">
        <v>1545</v>
      </c>
      <c r="C52" s="1066" t="s">
        <v>188</v>
      </c>
      <c r="D52" s="1066" t="s">
        <v>3362</v>
      </c>
      <c r="E52" s="1067">
        <v>42288</v>
      </c>
      <c r="F52" s="1068">
        <v>5</v>
      </c>
      <c r="G52" s="1068">
        <v>2</v>
      </c>
      <c r="H52" s="1065" t="s">
        <v>3839</v>
      </c>
      <c r="J52" s="1069"/>
    </row>
    <row r="53" spans="1:10" outlineLevel="2">
      <c r="A53" s="1065">
        <v>2</v>
      </c>
      <c r="B53" s="1065" t="s">
        <v>1545</v>
      </c>
      <c r="C53" s="1065" t="s">
        <v>188</v>
      </c>
      <c r="D53" s="1066" t="s">
        <v>3323</v>
      </c>
      <c r="E53" s="1067">
        <v>42435</v>
      </c>
      <c r="F53" s="1068">
        <v>4</v>
      </c>
      <c r="G53" s="1068">
        <v>3</v>
      </c>
      <c r="H53" s="1065" t="s">
        <v>3845</v>
      </c>
      <c r="J53" s="1069"/>
    </row>
    <row r="54" spans="1:10" outlineLevel="1">
      <c r="C54" s="1074" t="s">
        <v>856</v>
      </c>
      <c r="F54" s="1068">
        <v>9</v>
      </c>
      <c r="J54" s="1069"/>
    </row>
    <row r="55" spans="1:10" outlineLevel="2">
      <c r="A55" s="1065">
        <v>2</v>
      </c>
      <c r="B55" s="1066" t="s">
        <v>1545</v>
      </c>
      <c r="C55" s="1066" t="s">
        <v>101</v>
      </c>
      <c r="D55" s="1065" t="s">
        <v>3357</v>
      </c>
      <c r="E55" s="1070">
        <v>42533</v>
      </c>
      <c r="F55" s="1068">
        <v>4</v>
      </c>
      <c r="G55" s="1068">
        <v>3</v>
      </c>
      <c r="H55" s="1065" t="s">
        <v>3845</v>
      </c>
      <c r="J55" s="1069"/>
    </row>
    <row r="56" spans="1:10" outlineLevel="1">
      <c r="B56" s="1066"/>
      <c r="C56" s="1075" t="s">
        <v>1032</v>
      </c>
      <c r="D56" s="1065"/>
      <c r="E56" s="1070"/>
      <c r="F56" s="1068">
        <v>4</v>
      </c>
      <c r="J56" s="1069"/>
    </row>
    <row r="57" spans="1:10" outlineLevel="2">
      <c r="A57" s="1065">
        <v>2</v>
      </c>
      <c r="B57" s="1065" t="s">
        <v>1545</v>
      </c>
      <c r="C57" s="1065" t="s">
        <v>90</v>
      </c>
      <c r="D57" s="1066" t="s">
        <v>3323</v>
      </c>
      <c r="E57" s="1067">
        <v>42435</v>
      </c>
      <c r="F57" s="1068">
        <v>6</v>
      </c>
      <c r="G57" s="1068">
        <v>1</v>
      </c>
      <c r="H57" s="1065" t="s">
        <v>3837</v>
      </c>
    </row>
    <row r="58" spans="1:10" outlineLevel="2">
      <c r="A58" s="1065">
        <v>2</v>
      </c>
      <c r="B58" s="1065" t="s">
        <v>1545</v>
      </c>
      <c r="C58" s="1065" t="s">
        <v>90</v>
      </c>
      <c r="D58" s="1066" t="s">
        <v>3323</v>
      </c>
      <c r="E58" s="1067">
        <v>42435</v>
      </c>
      <c r="F58" s="1068">
        <v>5</v>
      </c>
      <c r="G58" s="1068">
        <v>2</v>
      </c>
      <c r="H58" s="1065" t="s">
        <v>3839</v>
      </c>
    </row>
    <row r="59" spans="1:10" outlineLevel="1">
      <c r="C59" s="1074" t="s">
        <v>1123</v>
      </c>
      <c r="F59" s="1068">
        <v>11</v>
      </c>
    </row>
    <row r="60" spans="1:10" outlineLevel="2">
      <c r="A60" s="1065">
        <v>2</v>
      </c>
      <c r="B60" s="1066" t="s">
        <v>1545</v>
      </c>
      <c r="C60" s="1066" t="s">
        <v>122</v>
      </c>
      <c r="D60" s="1065" t="s">
        <v>3362</v>
      </c>
      <c r="E60" s="1067">
        <v>42288</v>
      </c>
      <c r="F60" s="1068">
        <v>3</v>
      </c>
      <c r="G60" s="1068">
        <v>4</v>
      </c>
      <c r="H60" s="1065" t="s">
        <v>3840</v>
      </c>
      <c r="J60" s="1069"/>
    </row>
    <row r="61" spans="1:10" outlineLevel="2">
      <c r="A61" s="1065">
        <v>2</v>
      </c>
      <c r="B61" s="1066" t="s">
        <v>1545</v>
      </c>
      <c r="C61" s="1066" t="s">
        <v>122</v>
      </c>
      <c r="D61" s="1065" t="s">
        <v>3357</v>
      </c>
      <c r="E61" s="1070">
        <v>42533</v>
      </c>
      <c r="F61" s="1068">
        <v>3</v>
      </c>
      <c r="G61" s="1068">
        <v>4</v>
      </c>
      <c r="H61" s="1065" t="s">
        <v>3840</v>
      </c>
      <c r="J61" s="1069"/>
    </row>
    <row r="62" spans="1:10" outlineLevel="2">
      <c r="A62" s="1065">
        <v>2</v>
      </c>
      <c r="B62" s="1066" t="s">
        <v>1545</v>
      </c>
      <c r="C62" s="1066" t="s">
        <v>122</v>
      </c>
      <c r="D62" s="1065" t="s">
        <v>4532</v>
      </c>
      <c r="E62" s="1070">
        <v>42539</v>
      </c>
      <c r="F62" s="1068">
        <v>4</v>
      </c>
      <c r="G62" s="1068">
        <v>3</v>
      </c>
      <c r="H62" s="1065" t="s">
        <v>3845</v>
      </c>
      <c r="J62" s="1069"/>
    </row>
    <row r="63" spans="1:10" outlineLevel="1">
      <c r="B63" s="1066"/>
      <c r="C63" s="1075" t="s">
        <v>1285</v>
      </c>
      <c r="D63" s="1065"/>
      <c r="E63" s="1070"/>
      <c r="F63" s="1068">
        <v>10</v>
      </c>
      <c r="J63" s="1069"/>
    </row>
    <row r="64" spans="1:10" outlineLevel="2">
      <c r="A64" s="1065">
        <v>2</v>
      </c>
      <c r="B64" s="1065" t="s">
        <v>1545</v>
      </c>
      <c r="C64" s="1065" t="s">
        <v>1594</v>
      </c>
      <c r="D64" s="1066" t="s">
        <v>3323</v>
      </c>
      <c r="E64" s="1067">
        <v>42435</v>
      </c>
      <c r="F64" s="1068">
        <v>2</v>
      </c>
      <c r="G64" s="1068">
        <v>5</v>
      </c>
      <c r="H64" s="1065" t="s">
        <v>3842</v>
      </c>
      <c r="J64" s="1069"/>
    </row>
    <row r="65" spans="1:10" outlineLevel="1">
      <c r="C65" s="1074" t="s">
        <v>3847</v>
      </c>
      <c r="F65" s="1068">
        <v>2</v>
      </c>
      <c r="J65" s="1069"/>
    </row>
    <row r="66" spans="1:10" outlineLevel="2">
      <c r="A66" s="1065">
        <v>3</v>
      </c>
      <c r="B66" s="1066" t="s">
        <v>1546</v>
      </c>
      <c r="C66" s="1066" t="s">
        <v>114</v>
      </c>
      <c r="D66" s="1065" t="s">
        <v>3357</v>
      </c>
      <c r="E66" s="1070">
        <v>42533</v>
      </c>
      <c r="F66" s="1068">
        <v>5</v>
      </c>
      <c r="G66" s="1068">
        <v>2</v>
      </c>
      <c r="H66" s="1065" t="s">
        <v>3848</v>
      </c>
      <c r="J66" s="1069"/>
    </row>
    <row r="67" spans="1:10" outlineLevel="1">
      <c r="B67" s="1066"/>
      <c r="C67" s="1075" t="s">
        <v>291</v>
      </c>
      <c r="D67" s="1065"/>
      <c r="E67" s="1070"/>
      <c r="F67" s="1068">
        <v>5</v>
      </c>
      <c r="J67" s="1069"/>
    </row>
    <row r="68" spans="1:10" outlineLevel="2">
      <c r="A68" s="1065">
        <v>3</v>
      </c>
      <c r="B68" s="1066" t="s">
        <v>1546</v>
      </c>
      <c r="C68" s="1066" t="s">
        <v>194</v>
      </c>
      <c r="D68" s="1065" t="s">
        <v>3357</v>
      </c>
      <c r="E68" s="1070">
        <v>42533</v>
      </c>
      <c r="F68" s="1068">
        <v>2</v>
      </c>
      <c r="G68" s="1068">
        <v>5</v>
      </c>
      <c r="H68" s="1065" t="s">
        <v>3850</v>
      </c>
    </row>
    <row r="69" spans="1:10" outlineLevel="1">
      <c r="B69" s="1066"/>
      <c r="C69" s="1075" t="s">
        <v>340</v>
      </c>
      <c r="D69" s="1065"/>
      <c r="E69" s="1070"/>
      <c r="F69" s="1068">
        <v>2</v>
      </c>
    </row>
    <row r="70" spans="1:10" outlineLevel="2">
      <c r="A70" s="1065">
        <v>3</v>
      </c>
      <c r="B70" s="1066" t="s">
        <v>1546</v>
      </c>
      <c r="C70" s="1066" t="s">
        <v>119</v>
      </c>
      <c r="D70" s="1066" t="s">
        <v>3362</v>
      </c>
      <c r="E70" s="1067">
        <v>42288</v>
      </c>
      <c r="F70" s="1068">
        <v>4</v>
      </c>
      <c r="G70" s="1068">
        <v>3</v>
      </c>
      <c r="H70" s="1065" t="s">
        <v>3856</v>
      </c>
    </row>
    <row r="71" spans="1:10" outlineLevel="1">
      <c r="B71" s="1066"/>
      <c r="C71" s="1075" t="s">
        <v>1826</v>
      </c>
      <c r="F71" s="1068">
        <v>4</v>
      </c>
    </row>
    <row r="72" spans="1:10" outlineLevel="2">
      <c r="A72" s="1065">
        <v>3</v>
      </c>
      <c r="B72" s="1066" t="s">
        <v>1546</v>
      </c>
      <c r="C72" s="1066" t="s">
        <v>542</v>
      </c>
      <c r="D72" s="1065" t="s">
        <v>3362</v>
      </c>
      <c r="E72" s="1067">
        <v>42288</v>
      </c>
      <c r="F72" s="1068">
        <v>5</v>
      </c>
      <c r="G72" s="1068">
        <v>2</v>
      </c>
      <c r="H72" s="1065" t="s">
        <v>3848</v>
      </c>
      <c r="J72" s="1069"/>
    </row>
    <row r="73" spans="1:10" outlineLevel="2">
      <c r="A73" s="1065">
        <v>3</v>
      </c>
      <c r="B73" s="1066" t="s">
        <v>1546</v>
      </c>
      <c r="C73" s="1066" t="s">
        <v>107</v>
      </c>
      <c r="D73" s="1066" t="s">
        <v>3323</v>
      </c>
      <c r="E73" s="1067">
        <v>42435</v>
      </c>
      <c r="F73" s="1068">
        <v>4</v>
      </c>
      <c r="G73" s="1068">
        <v>3</v>
      </c>
      <c r="H73" s="1065" t="s">
        <v>3856</v>
      </c>
      <c r="J73" s="1069"/>
    </row>
    <row r="74" spans="1:10" s="819" customFormat="1" outlineLevel="1">
      <c r="B74" s="1071"/>
      <c r="C74" s="1071" t="s">
        <v>573</v>
      </c>
      <c r="D74" s="819" t="s">
        <v>3834</v>
      </c>
      <c r="E74" s="1072"/>
      <c r="F74" s="1073">
        <v>9</v>
      </c>
      <c r="G74" s="1073"/>
      <c r="J74" s="1076"/>
    </row>
    <row r="75" spans="1:10" outlineLevel="2">
      <c r="A75" s="1065">
        <v>3</v>
      </c>
      <c r="B75" s="1066" t="s">
        <v>1546</v>
      </c>
      <c r="C75" s="1066" t="s">
        <v>3854</v>
      </c>
      <c r="D75" s="1065" t="s">
        <v>3357</v>
      </c>
      <c r="E75" s="1070">
        <v>42533</v>
      </c>
      <c r="F75" s="1068">
        <v>3</v>
      </c>
      <c r="G75" s="1068">
        <v>4</v>
      </c>
      <c r="H75" s="1065" t="s">
        <v>3851</v>
      </c>
    </row>
    <row r="76" spans="1:10" outlineLevel="1">
      <c r="B76" s="1066"/>
      <c r="C76" s="1075" t="s">
        <v>3855</v>
      </c>
      <c r="D76" s="1065"/>
      <c r="E76" s="1070"/>
      <c r="F76" s="1068">
        <v>3</v>
      </c>
    </row>
    <row r="77" spans="1:10" outlineLevel="2">
      <c r="A77" s="1065">
        <v>3</v>
      </c>
      <c r="B77" s="1065" t="s">
        <v>1546</v>
      </c>
      <c r="C77" s="1065" t="s">
        <v>165</v>
      </c>
      <c r="D77" s="1066" t="s">
        <v>3323</v>
      </c>
      <c r="E77" s="1067">
        <v>42435</v>
      </c>
      <c r="F77" s="1068">
        <v>6</v>
      </c>
      <c r="G77" s="1068">
        <v>1</v>
      </c>
      <c r="H77" s="1065" t="s">
        <v>3852</v>
      </c>
    </row>
    <row r="78" spans="1:10" outlineLevel="1">
      <c r="C78" s="1074" t="s">
        <v>640</v>
      </c>
      <c r="F78" s="1068">
        <v>6</v>
      </c>
    </row>
    <row r="79" spans="1:10" outlineLevel="2">
      <c r="A79" s="1065">
        <v>3</v>
      </c>
      <c r="B79" s="1066" t="s">
        <v>1546</v>
      </c>
      <c r="C79" s="1066" t="s">
        <v>123</v>
      </c>
      <c r="D79" s="1066" t="s">
        <v>3362</v>
      </c>
      <c r="E79" s="1067">
        <v>42288</v>
      </c>
      <c r="F79" s="1068">
        <v>2</v>
      </c>
      <c r="G79" s="1068">
        <v>5</v>
      </c>
      <c r="H79" s="1065" t="s">
        <v>3850</v>
      </c>
    </row>
    <row r="80" spans="1:10" outlineLevel="2">
      <c r="A80" s="1065">
        <v>3</v>
      </c>
      <c r="B80" s="1066" t="s">
        <v>1546</v>
      </c>
      <c r="C80" s="1066" t="s">
        <v>123</v>
      </c>
      <c r="D80" s="1065" t="s">
        <v>3357</v>
      </c>
      <c r="E80" s="1070">
        <v>42533</v>
      </c>
      <c r="F80" s="1068">
        <v>4</v>
      </c>
      <c r="G80" s="1068">
        <v>3</v>
      </c>
      <c r="H80" s="1065" t="s">
        <v>3856</v>
      </c>
    </row>
    <row r="81" spans="1:10" outlineLevel="1">
      <c r="B81" s="1066"/>
      <c r="C81" s="1075" t="s">
        <v>763</v>
      </c>
      <c r="D81" s="1065"/>
      <c r="E81" s="1070"/>
      <c r="F81" s="1068">
        <v>6</v>
      </c>
    </row>
    <row r="82" spans="1:10" outlineLevel="2">
      <c r="A82" s="1065">
        <v>3</v>
      </c>
      <c r="B82" s="1065" t="s">
        <v>1546</v>
      </c>
      <c r="C82" s="1065" t="s">
        <v>3835</v>
      </c>
      <c r="D82" s="1066" t="s">
        <v>3323</v>
      </c>
      <c r="E82" s="1067">
        <v>42435</v>
      </c>
      <c r="F82" s="1068">
        <v>3</v>
      </c>
      <c r="G82" s="1068">
        <v>4</v>
      </c>
      <c r="H82" s="1065" t="s">
        <v>3851</v>
      </c>
    </row>
    <row r="83" spans="1:10" outlineLevel="1">
      <c r="C83" s="1074" t="s">
        <v>3836</v>
      </c>
      <c r="F83" s="1068">
        <v>3</v>
      </c>
    </row>
    <row r="84" spans="1:10" outlineLevel="2">
      <c r="A84" s="1065">
        <v>3</v>
      </c>
      <c r="B84" s="1066" t="s">
        <v>1546</v>
      </c>
      <c r="C84" s="1066" t="s">
        <v>121</v>
      </c>
      <c r="D84" s="1065" t="s">
        <v>3323</v>
      </c>
      <c r="E84" s="1067">
        <v>42435</v>
      </c>
      <c r="F84" s="1068">
        <v>1</v>
      </c>
      <c r="G84" s="1068">
        <v>6</v>
      </c>
      <c r="H84" s="1065" t="s">
        <v>3849</v>
      </c>
      <c r="J84" s="1069"/>
    </row>
    <row r="85" spans="1:10" outlineLevel="1">
      <c r="B85" s="1066"/>
      <c r="C85" s="1075" t="s">
        <v>951</v>
      </c>
      <c r="D85" s="1065"/>
      <c r="F85" s="1068">
        <v>1</v>
      </c>
      <c r="J85" s="1069"/>
    </row>
    <row r="86" spans="1:10" outlineLevel="2">
      <c r="A86" s="1065">
        <v>3</v>
      </c>
      <c r="B86" s="1065" t="s">
        <v>1546</v>
      </c>
      <c r="C86" s="1065" t="s">
        <v>99</v>
      </c>
      <c r="D86" s="1066" t="s">
        <v>3362</v>
      </c>
      <c r="E86" s="1067">
        <v>42288</v>
      </c>
      <c r="F86" s="1068">
        <v>1</v>
      </c>
      <c r="G86" s="1068">
        <v>6</v>
      </c>
      <c r="H86" s="1065" t="s">
        <v>3849</v>
      </c>
    </row>
    <row r="87" spans="1:10" outlineLevel="1">
      <c r="C87" s="1074" t="s">
        <v>3857</v>
      </c>
      <c r="F87" s="1068">
        <v>1</v>
      </c>
    </row>
    <row r="88" spans="1:10" outlineLevel="2">
      <c r="A88" s="1065">
        <v>3</v>
      </c>
      <c r="B88" s="1066" t="s">
        <v>1546</v>
      </c>
      <c r="C88" s="1066" t="s">
        <v>101</v>
      </c>
      <c r="D88" s="1065" t="s">
        <v>3323</v>
      </c>
      <c r="E88" s="1067">
        <v>42435</v>
      </c>
      <c r="F88" s="1068">
        <v>5</v>
      </c>
      <c r="G88" s="1068">
        <v>2</v>
      </c>
      <c r="H88" s="1065" t="s">
        <v>3848</v>
      </c>
    </row>
    <row r="89" spans="1:10" outlineLevel="1">
      <c r="B89" s="1066"/>
      <c r="C89" s="1075" t="s">
        <v>1032</v>
      </c>
      <c r="D89" s="1065"/>
      <c r="F89" s="1068">
        <v>5</v>
      </c>
    </row>
    <row r="90" spans="1:10" outlineLevel="2">
      <c r="A90" s="1065">
        <v>3</v>
      </c>
      <c r="B90" s="1066" t="s">
        <v>1546</v>
      </c>
      <c r="C90" s="1066" t="s">
        <v>122</v>
      </c>
      <c r="D90" s="1065" t="s">
        <v>3362</v>
      </c>
      <c r="E90" s="1067">
        <v>42288</v>
      </c>
      <c r="F90" s="1068">
        <v>3</v>
      </c>
      <c r="G90" s="1068">
        <v>4</v>
      </c>
      <c r="H90" s="1065" t="s">
        <v>3851</v>
      </c>
      <c r="J90" s="1069"/>
    </row>
    <row r="91" spans="1:10" outlineLevel="2">
      <c r="A91" s="1065">
        <v>3</v>
      </c>
      <c r="B91" s="1066" t="s">
        <v>1546</v>
      </c>
      <c r="C91" s="1066" t="s">
        <v>122</v>
      </c>
      <c r="D91" s="1065" t="s">
        <v>3357</v>
      </c>
      <c r="E91" s="1070">
        <v>42533</v>
      </c>
      <c r="F91" s="1068">
        <v>1</v>
      </c>
      <c r="G91" s="1068">
        <v>6</v>
      </c>
      <c r="H91" s="1065" t="s">
        <v>3849</v>
      </c>
      <c r="J91" s="1069"/>
    </row>
    <row r="92" spans="1:10" outlineLevel="1">
      <c r="B92" s="1066"/>
      <c r="C92" s="1075" t="s">
        <v>1285</v>
      </c>
      <c r="D92" s="1065"/>
      <c r="E92" s="1070"/>
      <c r="F92" s="1068">
        <v>4</v>
      </c>
      <c r="J92" s="1069"/>
    </row>
    <row r="93" spans="1:10" outlineLevel="2">
      <c r="A93" s="1065">
        <v>3</v>
      </c>
      <c r="B93" s="1065" t="s">
        <v>1546</v>
      </c>
      <c r="C93" s="1065" t="s">
        <v>92</v>
      </c>
      <c r="D93" s="1066" t="s">
        <v>3323</v>
      </c>
      <c r="E93" s="1067">
        <v>42435</v>
      </c>
      <c r="F93" s="1068">
        <v>2</v>
      </c>
      <c r="G93" s="1068">
        <v>5</v>
      </c>
      <c r="H93" s="1065" t="s">
        <v>3850</v>
      </c>
      <c r="J93" s="1069"/>
    </row>
    <row r="94" spans="1:10" outlineLevel="2">
      <c r="A94" s="1065">
        <v>3</v>
      </c>
      <c r="B94" s="1066" t="s">
        <v>1546</v>
      </c>
      <c r="C94" s="1066" t="s">
        <v>92</v>
      </c>
      <c r="D94" s="1065" t="s">
        <v>3357</v>
      </c>
      <c r="E94" s="1070">
        <v>42533</v>
      </c>
      <c r="F94" s="1068">
        <v>6</v>
      </c>
      <c r="G94" s="1068">
        <v>1</v>
      </c>
      <c r="H94" s="1065" t="s">
        <v>3852</v>
      </c>
    </row>
    <row r="95" spans="1:10" outlineLevel="1">
      <c r="B95" s="1066"/>
      <c r="C95" s="1075" t="s">
        <v>1424</v>
      </c>
      <c r="D95" s="1065"/>
      <c r="E95" s="1070"/>
      <c r="F95" s="1068">
        <v>8</v>
      </c>
    </row>
    <row r="96" spans="1:10" outlineLevel="2">
      <c r="A96" s="1065">
        <v>3</v>
      </c>
      <c r="B96" s="1066" t="s">
        <v>1546</v>
      </c>
      <c r="C96" s="1066" t="s">
        <v>158</v>
      </c>
      <c r="D96" s="1066" t="s">
        <v>3362</v>
      </c>
      <c r="E96" s="1067">
        <v>42288</v>
      </c>
      <c r="F96" s="1068">
        <v>6</v>
      </c>
      <c r="G96" s="1068">
        <v>1</v>
      </c>
      <c r="H96" s="1065" t="s">
        <v>3852</v>
      </c>
    </row>
    <row r="97" spans="1:10" outlineLevel="1">
      <c r="B97" s="1066"/>
      <c r="C97" s="1075" t="s">
        <v>1437</v>
      </c>
      <c r="F97" s="1068">
        <v>6</v>
      </c>
    </row>
    <row r="98" spans="1:10" outlineLevel="2">
      <c r="A98" s="1065">
        <v>4</v>
      </c>
      <c r="B98" s="1066" t="s">
        <v>1547</v>
      </c>
      <c r="C98" s="1066" t="s">
        <v>114</v>
      </c>
      <c r="D98" s="1066" t="s">
        <v>3323</v>
      </c>
      <c r="E98" s="1067">
        <v>42435</v>
      </c>
      <c r="F98" s="1068">
        <v>6</v>
      </c>
      <c r="G98" s="1068">
        <v>1</v>
      </c>
      <c r="H98" s="1065" t="s">
        <v>3860</v>
      </c>
      <c r="J98" s="1069"/>
    </row>
    <row r="99" spans="1:10" outlineLevel="1">
      <c r="B99" s="1066"/>
      <c r="C99" s="1075" t="s">
        <v>291</v>
      </c>
      <c r="F99" s="1068">
        <v>6</v>
      </c>
      <c r="J99" s="1069"/>
    </row>
    <row r="100" spans="1:10" outlineLevel="2">
      <c r="A100" s="1065">
        <v>4</v>
      </c>
      <c r="B100" s="1066" t="s">
        <v>1547</v>
      </c>
      <c r="C100" s="1066" t="s">
        <v>186</v>
      </c>
      <c r="D100" s="1065" t="s">
        <v>3323</v>
      </c>
      <c r="E100" s="1067">
        <v>42435</v>
      </c>
      <c r="F100" s="1068">
        <v>5</v>
      </c>
      <c r="G100" s="1068">
        <v>2</v>
      </c>
      <c r="H100" s="1065" t="s">
        <v>3864</v>
      </c>
      <c r="J100" s="1069"/>
    </row>
    <row r="101" spans="1:10" outlineLevel="1">
      <c r="B101" s="1066"/>
      <c r="C101" s="1075" t="s">
        <v>403</v>
      </c>
      <c r="D101" s="1065"/>
      <c r="F101" s="1068">
        <v>5</v>
      </c>
      <c r="J101" s="1069"/>
    </row>
    <row r="102" spans="1:10" outlineLevel="2">
      <c r="A102" s="1065">
        <v>4</v>
      </c>
      <c r="B102" s="1066" t="s">
        <v>1547</v>
      </c>
      <c r="C102" s="1066" t="s">
        <v>1622</v>
      </c>
      <c r="D102" s="1066" t="s">
        <v>3323</v>
      </c>
      <c r="E102" s="1067">
        <v>42435</v>
      </c>
      <c r="F102" s="1068">
        <v>4</v>
      </c>
      <c r="G102" s="1068">
        <v>3</v>
      </c>
      <c r="H102" s="1065" t="s">
        <v>3859</v>
      </c>
    </row>
    <row r="103" spans="1:10" outlineLevel="1">
      <c r="B103" s="1066"/>
      <c r="C103" s="1075" t="s">
        <v>1807</v>
      </c>
      <c r="F103" s="1068">
        <v>4</v>
      </c>
    </row>
    <row r="104" spans="1:10" outlineLevel="2">
      <c r="A104" s="1065">
        <v>4</v>
      </c>
      <c r="B104" s="1066" t="s">
        <v>1547</v>
      </c>
      <c r="C104" s="1066" t="s">
        <v>168</v>
      </c>
      <c r="D104" s="1065" t="s">
        <v>3362</v>
      </c>
      <c r="E104" s="1067">
        <v>42288</v>
      </c>
      <c r="F104" s="1068">
        <v>3</v>
      </c>
      <c r="G104" s="1068">
        <v>4</v>
      </c>
      <c r="H104" s="1065" t="s">
        <v>3858</v>
      </c>
    </row>
    <row r="105" spans="1:10" outlineLevel="1">
      <c r="B105" s="1066"/>
      <c r="C105" s="1075" t="s">
        <v>817</v>
      </c>
      <c r="D105" s="1065"/>
      <c r="F105" s="1068">
        <v>3</v>
      </c>
    </row>
    <row r="106" spans="1:10" outlineLevel="2">
      <c r="A106" s="1065">
        <v>4</v>
      </c>
      <c r="B106" s="1066" t="s">
        <v>1547</v>
      </c>
      <c r="C106" s="1066" t="s">
        <v>188</v>
      </c>
      <c r="D106" s="1065" t="s">
        <v>3323</v>
      </c>
      <c r="E106" s="1067">
        <v>42435</v>
      </c>
      <c r="F106" s="1068">
        <v>2</v>
      </c>
      <c r="G106" s="1068">
        <v>5</v>
      </c>
      <c r="H106" s="1065" t="s">
        <v>3861</v>
      </c>
    </row>
    <row r="107" spans="1:10" outlineLevel="2">
      <c r="A107" s="1065">
        <v>4</v>
      </c>
      <c r="B107" s="1066" t="s">
        <v>1547</v>
      </c>
      <c r="C107" s="1066" t="s">
        <v>188</v>
      </c>
      <c r="D107" s="1066" t="s">
        <v>3323</v>
      </c>
      <c r="E107" s="1067">
        <v>42435</v>
      </c>
      <c r="F107" s="1068">
        <v>1</v>
      </c>
      <c r="G107" s="1068">
        <v>6</v>
      </c>
      <c r="H107" s="1065" t="s">
        <v>3862</v>
      </c>
      <c r="J107" s="1069"/>
    </row>
    <row r="108" spans="1:10" outlineLevel="1">
      <c r="B108" s="1066"/>
      <c r="C108" s="1075" t="s">
        <v>856</v>
      </c>
      <c r="F108" s="1068">
        <v>3</v>
      </c>
      <c r="J108" s="1069"/>
    </row>
    <row r="109" spans="1:10" outlineLevel="2">
      <c r="A109" s="1065">
        <v>4</v>
      </c>
      <c r="B109" s="1066" t="s">
        <v>1547</v>
      </c>
      <c r="C109" s="1066" t="s">
        <v>115</v>
      </c>
      <c r="D109" s="1066" t="s">
        <v>3362</v>
      </c>
      <c r="E109" s="1067">
        <v>42288</v>
      </c>
      <c r="F109" s="1068">
        <v>5</v>
      </c>
      <c r="G109" s="1068">
        <v>2</v>
      </c>
      <c r="H109" s="1065" t="s">
        <v>3864</v>
      </c>
      <c r="J109" s="1069"/>
    </row>
    <row r="110" spans="1:10" outlineLevel="2">
      <c r="A110" s="1065">
        <v>4</v>
      </c>
      <c r="B110" s="1066" t="s">
        <v>1547</v>
      </c>
      <c r="C110" s="1066" t="s">
        <v>115</v>
      </c>
      <c r="D110" s="1065" t="s">
        <v>3357</v>
      </c>
      <c r="E110" s="1070">
        <v>42533</v>
      </c>
      <c r="F110" s="1068">
        <v>6</v>
      </c>
      <c r="G110" s="1068">
        <v>1</v>
      </c>
      <c r="H110" s="1065" t="s">
        <v>3860</v>
      </c>
    </row>
    <row r="111" spans="1:10" outlineLevel="2">
      <c r="A111" s="1065">
        <v>4</v>
      </c>
      <c r="B111" s="1066" t="s">
        <v>1547</v>
      </c>
      <c r="C111" s="1066" t="s">
        <v>115</v>
      </c>
      <c r="D111" s="1065" t="s">
        <v>3357</v>
      </c>
      <c r="E111" s="1070">
        <v>42533</v>
      </c>
      <c r="F111" s="1068">
        <v>5</v>
      </c>
      <c r="G111" s="1068">
        <v>2</v>
      </c>
      <c r="H111" s="1065" t="s">
        <v>3864</v>
      </c>
    </row>
    <row r="112" spans="1:10" s="819" customFormat="1" outlineLevel="1">
      <c r="B112" s="1071"/>
      <c r="C112" s="1071" t="s">
        <v>920</v>
      </c>
      <c r="D112" s="819" t="s">
        <v>3834</v>
      </c>
      <c r="E112" s="1072"/>
      <c r="F112" s="1073">
        <v>16</v>
      </c>
      <c r="G112" s="1073"/>
    </row>
    <row r="113" spans="1:10" outlineLevel="2">
      <c r="A113" s="1065">
        <v>4</v>
      </c>
      <c r="B113" s="1066" t="s">
        <v>1547</v>
      </c>
      <c r="C113" s="1066" t="s">
        <v>121</v>
      </c>
      <c r="D113" s="1065" t="s">
        <v>3357</v>
      </c>
      <c r="E113" s="1070">
        <v>42533</v>
      </c>
      <c r="F113" s="1068">
        <v>4</v>
      </c>
      <c r="G113" s="1068">
        <v>3</v>
      </c>
      <c r="H113" s="1065" t="s">
        <v>3859</v>
      </c>
      <c r="J113" s="1069"/>
    </row>
    <row r="114" spans="1:10" outlineLevel="2">
      <c r="A114" s="1065">
        <v>4</v>
      </c>
      <c r="B114" s="1066" t="s">
        <v>1547</v>
      </c>
      <c r="C114" s="1066" t="s">
        <v>121</v>
      </c>
      <c r="D114" s="1065" t="s">
        <v>3357</v>
      </c>
      <c r="E114" s="1070">
        <v>42533</v>
      </c>
      <c r="F114" s="1068">
        <v>3</v>
      </c>
      <c r="G114" s="1068">
        <v>4</v>
      </c>
      <c r="H114" s="1065" t="s">
        <v>3858</v>
      </c>
      <c r="J114" s="1069"/>
    </row>
    <row r="115" spans="1:10" outlineLevel="2">
      <c r="A115" s="1065">
        <v>4</v>
      </c>
      <c r="B115" s="1066" t="s">
        <v>1547</v>
      </c>
      <c r="C115" s="1066" t="s">
        <v>121</v>
      </c>
      <c r="D115" s="1065" t="s">
        <v>4532</v>
      </c>
      <c r="E115" s="1070">
        <v>42539</v>
      </c>
      <c r="F115" s="1068">
        <v>5</v>
      </c>
      <c r="G115" s="1068">
        <v>2</v>
      </c>
      <c r="H115" s="1065" t="s">
        <v>3864</v>
      </c>
      <c r="J115" s="1069"/>
    </row>
    <row r="116" spans="1:10" outlineLevel="1">
      <c r="B116" s="1066"/>
      <c r="C116" s="1075" t="s">
        <v>951</v>
      </c>
      <c r="D116" s="1065"/>
      <c r="E116" s="1070"/>
      <c r="F116" s="1068">
        <v>12</v>
      </c>
      <c r="J116" s="1069"/>
    </row>
    <row r="117" spans="1:10" outlineLevel="2">
      <c r="A117" s="1065">
        <v>4</v>
      </c>
      <c r="B117" s="1066" t="s">
        <v>1547</v>
      </c>
      <c r="C117" s="1066" t="s">
        <v>101</v>
      </c>
      <c r="D117" s="1065" t="s">
        <v>3323</v>
      </c>
      <c r="E117" s="1067">
        <v>42435</v>
      </c>
      <c r="F117" s="1068">
        <v>3</v>
      </c>
      <c r="G117" s="1068">
        <v>4</v>
      </c>
      <c r="H117" s="1065" t="s">
        <v>3858</v>
      </c>
      <c r="J117" s="1069"/>
    </row>
    <row r="118" spans="1:10" outlineLevel="1">
      <c r="B118" s="1066"/>
      <c r="C118" s="1075" t="s">
        <v>1032</v>
      </c>
      <c r="D118" s="1065"/>
      <c r="F118" s="1068">
        <v>3</v>
      </c>
      <c r="J118" s="1069"/>
    </row>
    <row r="119" spans="1:10" outlineLevel="2">
      <c r="A119" s="1065">
        <v>4</v>
      </c>
      <c r="B119" s="1065" t="s">
        <v>1547</v>
      </c>
      <c r="C119" s="1065" t="s">
        <v>4533</v>
      </c>
      <c r="D119" s="1066" t="s">
        <v>3362</v>
      </c>
      <c r="E119" s="1067">
        <v>42288</v>
      </c>
      <c r="F119" s="1068">
        <v>4</v>
      </c>
      <c r="G119" s="1068">
        <v>3</v>
      </c>
      <c r="H119" s="1065" t="s">
        <v>3859</v>
      </c>
      <c r="J119" s="1069"/>
    </row>
    <row r="120" spans="1:10" outlineLevel="1">
      <c r="C120" s="1074" t="s">
        <v>4534</v>
      </c>
      <c r="F120" s="1068">
        <v>4</v>
      </c>
      <c r="J120" s="1069"/>
    </row>
    <row r="121" spans="1:10" outlineLevel="2">
      <c r="A121" s="1065">
        <v>4</v>
      </c>
      <c r="B121" s="1066" t="s">
        <v>1547</v>
      </c>
      <c r="C121" s="1066" t="s">
        <v>106</v>
      </c>
      <c r="D121" s="1065" t="s">
        <v>3362</v>
      </c>
      <c r="E121" s="1067">
        <v>42288</v>
      </c>
      <c r="F121" s="1068">
        <v>2</v>
      </c>
      <c r="G121" s="1068">
        <v>5</v>
      </c>
      <c r="H121" s="1065" t="s">
        <v>3861</v>
      </c>
    </row>
    <row r="122" spans="1:10" outlineLevel="1">
      <c r="B122" s="1066"/>
      <c r="C122" s="1075" t="s">
        <v>1181</v>
      </c>
      <c r="D122" s="1065"/>
      <c r="F122" s="1068">
        <v>2</v>
      </c>
    </row>
    <row r="123" spans="1:10" outlineLevel="2">
      <c r="A123" s="1065">
        <v>4</v>
      </c>
      <c r="B123" s="1066" t="s">
        <v>1547</v>
      </c>
      <c r="C123" s="1066" t="s">
        <v>122</v>
      </c>
      <c r="D123" s="1066" t="s">
        <v>3362</v>
      </c>
      <c r="E123" s="1067">
        <v>42288</v>
      </c>
      <c r="F123" s="1068">
        <v>6</v>
      </c>
      <c r="G123" s="1068">
        <v>1</v>
      </c>
      <c r="H123" s="1065" t="s">
        <v>3860</v>
      </c>
    </row>
    <row r="124" spans="1:10" outlineLevel="2">
      <c r="A124" s="1065">
        <v>4</v>
      </c>
      <c r="B124" s="1066" t="s">
        <v>1547</v>
      </c>
      <c r="C124" s="1066" t="s">
        <v>122</v>
      </c>
      <c r="D124" s="1065" t="s">
        <v>3357</v>
      </c>
      <c r="E124" s="1070">
        <v>42533</v>
      </c>
      <c r="F124" s="1068">
        <v>1</v>
      </c>
      <c r="G124" s="1068">
        <v>6</v>
      </c>
      <c r="H124" s="1065" t="s">
        <v>3862</v>
      </c>
      <c r="J124" s="1069"/>
    </row>
    <row r="125" spans="1:10" outlineLevel="1">
      <c r="B125" s="1066"/>
      <c r="C125" s="1075" t="s">
        <v>1285</v>
      </c>
      <c r="D125" s="1065"/>
      <c r="E125" s="1070"/>
      <c r="F125" s="1068">
        <v>7</v>
      </c>
      <c r="J125" s="1069"/>
    </row>
    <row r="126" spans="1:10" outlineLevel="2">
      <c r="A126" s="1065">
        <v>4</v>
      </c>
      <c r="B126" s="1065" t="s">
        <v>1547</v>
      </c>
      <c r="C126" s="1065" t="s">
        <v>104</v>
      </c>
      <c r="D126" s="1066" t="s">
        <v>3362</v>
      </c>
      <c r="E126" s="1067">
        <v>42288</v>
      </c>
      <c r="F126" s="1068">
        <v>1</v>
      </c>
      <c r="G126" s="1068">
        <v>6</v>
      </c>
      <c r="H126" s="1065" t="s">
        <v>3862</v>
      </c>
      <c r="J126" s="1069"/>
    </row>
    <row r="127" spans="1:10" outlineLevel="2">
      <c r="A127" s="1065">
        <v>4</v>
      </c>
      <c r="B127" s="1066" t="s">
        <v>1547</v>
      </c>
      <c r="C127" s="1066" t="s">
        <v>104</v>
      </c>
      <c r="D127" s="1065" t="s">
        <v>3357</v>
      </c>
      <c r="E127" s="1070">
        <v>42533</v>
      </c>
      <c r="F127" s="1068">
        <v>2</v>
      </c>
      <c r="G127" s="1068">
        <v>5</v>
      </c>
      <c r="H127" s="1065" t="s">
        <v>3861</v>
      </c>
      <c r="J127" s="1069"/>
    </row>
    <row r="128" spans="1:10" outlineLevel="1">
      <c r="B128" s="1066"/>
      <c r="C128" s="1075" t="s">
        <v>1362</v>
      </c>
      <c r="D128" s="1065"/>
      <c r="E128" s="1070"/>
      <c r="F128" s="1068">
        <v>3</v>
      </c>
      <c r="J128" s="1069"/>
    </row>
    <row r="129" spans="1:10" outlineLevel="2">
      <c r="A129" s="1065">
        <v>5</v>
      </c>
      <c r="B129" s="1065" t="s">
        <v>1548</v>
      </c>
      <c r="C129" s="1065" t="s">
        <v>4535</v>
      </c>
      <c r="D129" s="1066" t="s">
        <v>3362</v>
      </c>
      <c r="E129" s="1067">
        <v>42288</v>
      </c>
      <c r="F129" s="1068">
        <v>3</v>
      </c>
      <c r="G129" s="1068">
        <v>4</v>
      </c>
      <c r="H129" s="1065" t="s">
        <v>3873</v>
      </c>
      <c r="J129" s="1069"/>
    </row>
    <row r="130" spans="1:10" outlineLevel="2">
      <c r="A130" s="1065">
        <v>5</v>
      </c>
      <c r="B130" s="1065" t="s">
        <v>1548</v>
      </c>
      <c r="C130" s="1065" t="s">
        <v>4535</v>
      </c>
      <c r="D130" s="1066" t="s">
        <v>3362</v>
      </c>
      <c r="E130" s="1067">
        <v>42288</v>
      </c>
      <c r="F130" s="1068">
        <v>1</v>
      </c>
      <c r="G130" s="1068">
        <v>6</v>
      </c>
      <c r="H130" s="1065" t="s">
        <v>3867</v>
      </c>
    </row>
    <row r="131" spans="1:10" outlineLevel="1">
      <c r="C131" s="1074" t="s">
        <v>4536</v>
      </c>
      <c r="F131" s="1068">
        <v>4</v>
      </c>
    </row>
    <row r="132" spans="1:10" outlineLevel="2">
      <c r="A132" s="1065">
        <v>5</v>
      </c>
      <c r="B132" s="1066" t="s">
        <v>1548</v>
      </c>
      <c r="C132" s="1066" t="s">
        <v>110</v>
      </c>
      <c r="D132" s="1065" t="s">
        <v>3323</v>
      </c>
      <c r="E132" s="1067">
        <v>42435</v>
      </c>
      <c r="F132" s="1068">
        <v>4</v>
      </c>
      <c r="G132" s="1068">
        <v>3</v>
      </c>
      <c r="H132" s="1065" t="s">
        <v>3874</v>
      </c>
    </row>
    <row r="133" spans="1:10" outlineLevel="2">
      <c r="A133" s="1065">
        <v>5</v>
      </c>
      <c r="B133" s="1066" t="s">
        <v>1548</v>
      </c>
      <c r="C133" s="1066" t="s">
        <v>110</v>
      </c>
      <c r="D133" s="1065" t="s">
        <v>3357</v>
      </c>
      <c r="E133" s="1070">
        <v>42533</v>
      </c>
      <c r="F133" s="1068">
        <v>6</v>
      </c>
      <c r="G133" s="1068">
        <v>1</v>
      </c>
      <c r="H133" s="1065" t="s">
        <v>3865</v>
      </c>
      <c r="J133" s="1069"/>
    </row>
    <row r="134" spans="1:10" outlineLevel="2">
      <c r="A134" s="1065">
        <v>5</v>
      </c>
      <c r="B134" s="1066" t="s">
        <v>1548</v>
      </c>
      <c r="C134" s="1066" t="s">
        <v>110</v>
      </c>
      <c r="D134" s="1065" t="s">
        <v>3357</v>
      </c>
      <c r="E134" s="1070">
        <v>42533</v>
      </c>
      <c r="F134" s="1068">
        <v>2</v>
      </c>
      <c r="G134" s="1068">
        <v>5</v>
      </c>
      <c r="H134" s="1065" t="s">
        <v>3868</v>
      </c>
      <c r="J134" s="1069"/>
    </row>
    <row r="135" spans="1:10" outlineLevel="1">
      <c r="B135" s="1066"/>
      <c r="C135" s="1075" t="s">
        <v>385</v>
      </c>
      <c r="D135" s="1065"/>
      <c r="E135" s="1070"/>
      <c r="F135" s="1068">
        <v>12</v>
      </c>
      <c r="J135" s="1069"/>
    </row>
    <row r="136" spans="1:10" outlineLevel="2">
      <c r="A136" s="1065">
        <v>5</v>
      </c>
      <c r="B136" s="1066" t="s">
        <v>1548</v>
      </c>
      <c r="C136" s="1066" t="s">
        <v>186</v>
      </c>
      <c r="D136" s="1066" t="s">
        <v>3323</v>
      </c>
      <c r="E136" s="1067">
        <v>42435</v>
      </c>
      <c r="F136" s="1068">
        <v>1</v>
      </c>
      <c r="G136" s="1068">
        <v>6</v>
      </c>
      <c r="H136" s="1065" t="s">
        <v>3867</v>
      </c>
    </row>
    <row r="137" spans="1:10" outlineLevel="1">
      <c r="B137" s="1066"/>
      <c r="C137" s="1075" t="s">
        <v>403</v>
      </c>
      <c r="F137" s="1068">
        <v>1</v>
      </c>
    </row>
    <row r="138" spans="1:10" outlineLevel="2">
      <c r="A138" s="1065">
        <v>5</v>
      </c>
      <c r="B138" s="1066" t="s">
        <v>1548</v>
      </c>
      <c r="C138" s="1066" t="s">
        <v>178</v>
      </c>
      <c r="D138" s="1065" t="s">
        <v>3362</v>
      </c>
      <c r="E138" s="1067">
        <v>42288</v>
      </c>
      <c r="F138" s="1068">
        <v>6</v>
      </c>
      <c r="G138" s="1068">
        <v>1</v>
      </c>
      <c r="H138" s="1065" t="s">
        <v>3865</v>
      </c>
    </row>
    <row r="139" spans="1:10" outlineLevel="1">
      <c r="B139" s="1066"/>
      <c r="C139" s="1075" t="s">
        <v>584</v>
      </c>
      <c r="D139" s="1065"/>
      <c r="F139" s="1068">
        <v>6</v>
      </c>
    </row>
    <row r="140" spans="1:10" outlineLevel="2">
      <c r="A140" s="1065">
        <v>5</v>
      </c>
      <c r="B140" s="1066" t="s">
        <v>1548</v>
      </c>
      <c r="C140" s="1066" t="s">
        <v>4537</v>
      </c>
      <c r="D140" s="1065" t="s">
        <v>3357</v>
      </c>
      <c r="E140" s="1070">
        <v>42533</v>
      </c>
      <c r="F140" s="1068">
        <v>4</v>
      </c>
      <c r="G140" s="1068">
        <v>3</v>
      </c>
      <c r="H140" s="1065" t="s">
        <v>3874</v>
      </c>
      <c r="J140" s="1069"/>
    </row>
    <row r="141" spans="1:10" outlineLevel="1">
      <c r="B141" s="1066"/>
      <c r="C141" s="1075" t="s">
        <v>4538</v>
      </c>
      <c r="D141" s="1065"/>
      <c r="E141" s="1070"/>
      <c r="F141" s="1068">
        <v>4</v>
      </c>
      <c r="J141" s="1069"/>
    </row>
    <row r="142" spans="1:10" outlineLevel="2">
      <c r="A142" s="1065">
        <v>5</v>
      </c>
      <c r="B142" s="1066" t="s">
        <v>1548</v>
      </c>
      <c r="C142" s="1066" t="s">
        <v>3854</v>
      </c>
      <c r="D142" s="1065" t="s">
        <v>3357</v>
      </c>
      <c r="E142" s="1070">
        <v>42533</v>
      </c>
      <c r="F142" s="1068">
        <v>5</v>
      </c>
      <c r="G142" s="1068">
        <v>2</v>
      </c>
      <c r="H142" s="1065" t="s">
        <v>3869</v>
      </c>
      <c r="J142" s="1069"/>
    </row>
    <row r="143" spans="1:10" outlineLevel="1">
      <c r="B143" s="1066"/>
      <c r="C143" s="1075" t="s">
        <v>3855</v>
      </c>
      <c r="D143" s="1065"/>
      <c r="E143" s="1070"/>
      <c r="F143" s="1068">
        <v>5</v>
      </c>
      <c r="J143" s="1069"/>
    </row>
    <row r="144" spans="1:10" outlineLevel="2">
      <c r="A144" s="1065">
        <v>5</v>
      </c>
      <c r="B144" s="1066" t="s">
        <v>1548</v>
      </c>
      <c r="C144" s="1066" t="s">
        <v>103</v>
      </c>
      <c r="D144" s="1066" t="s">
        <v>3362</v>
      </c>
      <c r="E144" s="1067">
        <v>42288</v>
      </c>
      <c r="F144" s="1068">
        <v>5</v>
      </c>
      <c r="G144" s="1068">
        <v>2</v>
      </c>
      <c r="H144" s="1065" t="s">
        <v>3869</v>
      </c>
      <c r="J144" s="1069"/>
    </row>
    <row r="145" spans="1:10" outlineLevel="1">
      <c r="B145" s="1066"/>
      <c r="C145" s="1075" t="s">
        <v>688</v>
      </c>
      <c r="F145" s="1068">
        <v>5</v>
      </c>
      <c r="J145" s="1069"/>
    </row>
    <row r="146" spans="1:10" outlineLevel="2">
      <c r="A146" s="1065">
        <v>5</v>
      </c>
      <c r="B146" s="1065" t="s">
        <v>1548</v>
      </c>
      <c r="C146" s="1065" t="s">
        <v>123</v>
      </c>
      <c r="D146" s="1066" t="s">
        <v>3362</v>
      </c>
      <c r="E146" s="1067">
        <v>42288</v>
      </c>
      <c r="F146" s="1068">
        <v>4</v>
      </c>
      <c r="G146" s="1068">
        <v>3</v>
      </c>
      <c r="H146" s="1065" t="s">
        <v>3874</v>
      </c>
      <c r="J146" s="1069"/>
    </row>
    <row r="147" spans="1:10" outlineLevel="1">
      <c r="C147" s="1074" t="s">
        <v>763</v>
      </c>
      <c r="F147" s="1068">
        <v>4</v>
      </c>
      <c r="J147" s="1069"/>
    </row>
    <row r="148" spans="1:10" outlineLevel="2">
      <c r="A148" s="1065">
        <v>5</v>
      </c>
      <c r="B148" s="1066" t="s">
        <v>1548</v>
      </c>
      <c r="C148" s="1066" t="s">
        <v>3835</v>
      </c>
      <c r="D148" s="1065" t="s">
        <v>3362</v>
      </c>
      <c r="E148" s="1067">
        <v>42288</v>
      </c>
      <c r="F148" s="1068">
        <v>2</v>
      </c>
      <c r="G148" s="1068">
        <v>5</v>
      </c>
      <c r="H148" s="1065" t="s">
        <v>3868</v>
      </c>
      <c r="J148" s="1069"/>
    </row>
    <row r="149" spans="1:10" outlineLevel="1">
      <c r="B149" s="1066"/>
      <c r="C149" s="1075" t="s">
        <v>3836</v>
      </c>
      <c r="D149" s="1065"/>
      <c r="F149" s="1068">
        <v>2</v>
      </c>
      <c r="J149" s="1069"/>
    </row>
    <row r="150" spans="1:10" outlineLevel="2">
      <c r="A150" s="1065">
        <v>5</v>
      </c>
      <c r="B150" s="1066" t="s">
        <v>1548</v>
      </c>
      <c r="C150" s="1066" t="s">
        <v>185</v>
      </c>
      <c r="D150" s="1066" t="s">
        <v>3323</v>
      </c>
      <c r="E150" s="1067">
        <v>42435</v>
      </c>
      <c r="F150" s="1068">
        <v>6</v>
      </c>
      <c r="G150" s="1068">
        <v>1</v>
      </c>
      <c r="H150" s="1065" t="s">
        <v>3865</v>
      </c>
      <c r="J150" s="1069"/>
    </row>
    <row r="151" spans="1:10" outlineLevel="2">
      <c r="A151" s="1065">
        <v>5</v>
      </c>
      <c r="B151" s="1066" t="s">
        <v>1548</v>
      </c>
      <c r="C151" s="1066" t="s">
        <v>185</v>
      </c>
      <c r="D151" s="1065" t="s">
        <v>3357</v>
      </c>
      <c r="E151" s="1070">
        <v>42533</v>
      </c>
      <c r="F151" s="1068">
        <v>3</v>
      </c>
      <c r="G151" s="1068">
        <v>4</v>
      </c>
      <c r="H151" s="1065" t="s">
        <v>3873</v>
      </c>
    </row>
    <row r="152" spans="1:10" outlineLevel="2">
      <c r="A152" s="1065">
        <v>5</v>
      </c>
      <c r="B152" s="1066" t="s">
        <v>1548</v>
      </c>
      <c r="C152" s="1066" t="s">
        <v>185</v>
      </c>
      <c r="D152" s="1065" t="s">
        <v>4532</v>
      </c>
      <c r="E152" s="1070">
        <v>42539</v>
      </c>
      <c r="F152" s="1068">
        <v>6</v>
      </c>
      <c r="G152" s="1068">
        <v>1</v>
      </c>
      <c r="H152" s="1065" t="s">
        <v>3873</v>
      </c>
    </row>
    <row r="153" spans="1:10" s="819" customFormat="1" outlineLevel="1">
      <c r="B153" s="1071"/>
      <c r="C153" s="1071" t="s">
        <v>1045</v>
      </c>
      <c r="D153" s="819" t="s">
        <v>3834</v>
      </c>
      <c r="E153" s="1072"/>
      <c r="F153" s="1073">
        <v>15</v>
      </c>
      <c r="G153" s="1073"/>
    </row>
    <row r="154" spans="1:10" outlineLevel="2">
      <c r="A154" s="1065">
        <v>5</v>
      </c>
      <c r="B154" s="1066" t="s">
        <v>1548</v>
      </c>
      <c r="C154" s="1066" t="s">
        <v>122</v>
      </c>
      <c r="D154" s="1065" t="s">
        <v>3357</v>
      </c>
      <c r="E154" s="1070">
        <v>42533</v>
      </c>
      <c r="F154" s="1068">
        <v>1</v>
      </c>
      <c r="G154" s="1068">
        <v>6</v>
      </c>
      <c r="H154" s="1065" t="s">
        <v>3867</v>
      </c>
    </row>
    <row r="155" spans="1:10" outlineLevel="1">
      <c r="B155" s="1066"/>
      <c r="C155" s="1075" t="s">
        <v>1285</v>
      </c>
      <c r="D155" s="1065"/>
      <c r="E155" s="1070"/>
      <c r="F155" s="1068">
        <v>1</v>
      </c>
    </row>
    <row r="156" spans="1:10" outlineLevel="2">
      <c r="A156" s="1065">
        <v>5</v>
      </c>
      <c r="B156" s="1065" t="s">
        <v>1548</v>
      </c>
      <c r="C156" s="1065" t="s">
        <v>92</v>
      </c>
      <c r="D156" s="1066" t="s">
        <v>3323</v>
      </c>
      <c r="E156" s="1067">
        <v>42435</v>
      </c>
      <c r="F156" s="1068">
        <v>5</v>
      </c>
      <c r="G156" s="1068">
        <v>2</v>
      </c>
      <c r="H156" s="1065" t="s">
        <v>3869</v>
      </c>
      <c r="J156" s="1069"/>
    </row>
    <row r="157" spans="1:10" outlineLevel="2">
      <c r="A157" s="1065">
        <v>5</v>
      </c>
      <c r="B157" s="1066" t="s">
        <v>1548</v>
      </c>
      <c r="C157" s="1066" t="s">
        <v>92</v>
      </c>
      <c r="D157" s="1066" t="s">
        <v>3323</v>
      </c>
      <c r="E157" s="1067">
        <v>42435</v>
      </c>
      <c r="F157" s="1068">
        <v>3</v>
      </c>
      <c r="G157" s="1068">
        <v>4</v>
      </c>
      <c r="H157" s="1065" t="s">
        <v>3873</v>
      </c>
      <c r="J157" s="1069"/>
    </row>
    <row r="158" spans="1:10" outlineLevel="1">
      <c r="B158" s="1066"/>
      <c r="C158" s="1075" t="s">
        <v>1424</v>
      </c>
      <c r="F158" s="1068">
        <v>8</v>
      </c>
      <c r="J158" s="1069"/>
    </row>
    <row r="159" spans="1:10" outlineLevel="2">
      <c r="A159" s="1065">
        <v>5</v>
      </c>
      <c r="B159" s="1066" t="s">
        <v>1548</v>
      </c>
      <c r="C159" s="1066" t="s">
        <v>116</v>
      </c>
      <c r="D159" s="1065" t="s">
        <v>3323</v>
      </c>
      <c r="E159" s="1067">
        <v>42435</v>
      </c>
      <c r="F159" s="1068">
        <v>2</v>
      </c>
      <c r="G159" s="1068">
        <v>5</v>
      </c>
      <c r="H159" s="1065" t="s">
        <v>3868</v>
      </c>
      <c r="J159" s="1069"/>
    </row>
    <row r="160" spans="1:10" outlineLevel="1">
      <c r="B160" s="1066"/>
      <c r="C160" s="1075" t="s">
        <v>1484</v>
      </c>
      <c r="D160" s="1065"/>
      <c r="F160" s="1068">
        <v>2</v>
      </c>
      <c r="J160" s="1069"/>
    </row>
    <row r="161" spans="1:13" outlineLevel="2">
      <c r="A161" s="1065">
        <v>6</v>
      </c>
      <c r="B161" s="1065" t="s">
        <v>3875</v>
      </c>
      <c r="C161" s="1065" t="s">
        <v>1608</v>
      </c>
      <c r="D161" s="1066" t="s">
        <v>3323</v>
      </c>
      <c r="E161" s="1067">
        <v>42435</v>
      </c>
      <c r="F161" s="1068">
        <v>4</v>
      </c>
      <c r="G161" s="1068">
        <v>3</v>
      </c>
      <c r="H161" s="1065" t="s">
        <v>3878</v>
      </c>
    </row>
    <row r="162" spans="1:13" outlineLevel="1">
      <c r="C162" s="1074" t="s">
        <v>1680</v>
      </c>
      <c r="F162" s="1068">
        <v>4</v>
      </c>
    </row>
    <row r="163" spans="1:13" outlineLevel="2">
      <c r="A163" s="1065">
        <v>6</v>
      </c>
      <c r="B163" s="1066" t="s">
        <v>3875</v>
      </c>
      <c r="C163" s="1066" t="s">
        <v>3345</v>
      </c>
      <c r="D163" s="1065" t="s">
        <v>3362</v>
      </c>
      <c r="E163" s="1067">
        <v>42288</v>
      </c>
      <c r="F163" s="1068">
        <v>1</v>
      </c>
      <c r="G163" s="1068">
        <v>6</v>
      </c>
      <c r="H163" s="1065" t="s">
        <v>3876</v>
      </c>
      <c r="M163" s="1068"/>
    </row>
    <row r="164" spans="1:13" outlineLevel="1">
      <c r="B164" s="1066"/>
      <c r="C164" s="1075" t="s">
        <v>3383</v>
      </c>
      <c r="D164" s="1065"/>
      <c r="F164" s="1068">
        <v>1</v>
      </c>
      <c r="M164" s="1068"/>
    </row>
    <row r="165" spans="1:13" outlineLevel="2">
      <c r="A165" s="1065">
        <v>6</v>
      </c>
      <c r="B165" s="1066" t="s">
        <v>3328</v>
      </c>
      <c r="C165" s="1066" t="s">
        <v>186</v>
      </c>
      <c r="D165" s="1065" t="s">
        <v>3357</v>
      </c>
      <c r="E165" s="1070">
        <v>42533</v>
      </c>
      <c r="F165" s="1068">
        <v>3</v>
      </c>
      <c r="G165" s="1068">
        <v>4</v>
      </c>
      <c r="H165" s="1065" t="s">
        <v>4539</v>
      </c>
      <c r="J165" s="1069"/>
      <c r="M165" s="1068"/>
    </row>
    <row r="166" spans="1:13" outlineLevel="1">
      <c r="B166" s="1066"/>
      <c r="C166" s="1075" t="s">
        <v>403</v>
      </c>
      <c r="D166" s="1065"/>
      <c r="E166" s="1070"/>
      <c r="F166" s="1068">
        <v>3</v>
      </c>
      <c r="J166" s="1069"/>
      <c r="M166" s="1068"/>
    </row>
    <row r="167" spans="1:13" outlineLevel="2">
      <c r="A167" s="1065">
        <v>6</v>
      </c>
      <c r="B167" s="1066" t="s">
        <v>3328</v>
      </c>
      <c r="C167" s="1066" t="s">
        <v>3346</v>
      </c>
      <c r="D167" s="1065" t="s">
        <v>3357</v>
      </c>
      <c r="E167" s="1070">
        <v>42533</v>
      </c>
      <c r="F167" s="1068">
        <v>1</v>
      </c>
      <c r="G167" s="1068">
        <v>6</v>
      </c>
      <c r="H167" s="1065" t="s">
        <v>4540</v>
      </c>
      <c r="J167" s="1069"/>
      <c r="M167" s="1068"/>
    </row>
    <row r="168" spans="1:13" outlineLevel="1">
      <c r="B168" s="1066"/>
      <c r="C168" s="1075" t="s">
        <v>3420</v>
      </c>
      <c r="D168" s="1065"/>
      <c r="E168" s="1070"/>
      <c r="F168" s="1068">
        <v>1</v>
      </c>
      <c r="J168" s="1069"/>
      <c r="M168" s="1068"/>
    </row>
    <row r="169" spans="1:13" outlineLevel="2">
      <c r="A169" s="1065">
        <v>6</v>
      </c>
      <c r="B169" s="1066" t="s">
        <v>3875</v>
      </c>
      <c r="C169" s="1066" t="s">
        <v>120</v>
      </c>
      <c r="D169" s="1066" t="s">
        <v>3362</v>
      </c>
      <c r="E169" s="1067">
        <v>42288</v>
      </c>
      <c r="F169" s="1068">
        <v>6</v>
      </c>
      <c r="G169" s="1068">
        <v>1</v>
      </c>
      <c r="H169" s="1065" t="s">
        <v>3884</v>
      </c>
      <c r="M169" s="1068"/>
    </row>
    <row r="170" spans="1:13" outlineLevel="2">
      <c r="A170" s="1065">
        <v>6</v>
      </c>
      <c r="B170" s="1066" t="s">
        <v>3875</v>
      </c>
      <c r="C170" s="1066" t="s">
        <v>120</v>
      </c>
      <c r="D170" s="1066" t="s">
        <v>3362</v>
      </c>
      <c r="E170" s="1067">
        <v>42288</v>
      </c>
      <c r="F170" s="1068">
        <v>3</v>
      </c>
      <c r="G170" s="1068">
        <v>4</v>
      </c>
      <c r="H170" s="1065" t="s">
        <v>3885</v>
      </c>
      <c r="M170" s="1068"/>
    </row>
    <row r="171" spans="1:13" outlineLevel="1">
      <c r="B171" s="1066"/>
      <c r="C171" s="1075" t="s">
        <v>515</v>
      </c>
      <c r="F171" s="1068">
        <v>9</v>
      </c>
      <c r="M171" s="1068"/>
    </row>
    <row r="172" spans="1:13" outlineLevel="2">
      <c r="A172" s="1065">
        <v>6</v>
      </c>
      <c r="B172" s="1066" t="s">
        <v>3328</v>
      </c>
      <c r="C172" s="1066" t="s">
        <v>107</v>
      </c>
      <c r="D172" s="1065" t="s">
        <v>3357</v>
      </c>
      <c r="E172" s="1070">
        <v>42533</v>
      </c>
      <c r="F172" s="1068">
        <v>6</v>
      </c>
      <c r="G172" s="1068">
        <v>1</v>
      </c>
      <c r="H172" s="1065" t="s">
        <v>4541</v>
      </c>
      <c r="M172" s="1068"/>
    </row>
    <row r="173" spans="1:13" outlineLevel="2">
      <c r="A173" s="1065">
        <v>6</v>
      </c>
      <c r="B173" s="1066" t="s">
        <v>3328</v>
      </c>
      <c r="C173" s="1066" t="s">
        <v>107</v>
      </c>
      <c r="D173" s="1065" t="s">
        <v>3357</v>
      </c>
      <c r="E173" s="1070">
        <v>42533</v>
      </c>
      <c r="F173" s="1068">
        <v>5</v>
      </c>
      <c r="G173" s="1068">
        <v>2</v>
      </c>
      <c r="H173" s="1065" t="s">
        <v>4542</v>
      </c>
      <c r="M173" s="1068"/>
    </row>
    <row r="174" spans="1:13" outlineLevel="2">
      <c r="A174" s="1065">
        <v>6</v>
      </c>
      <c r="B174" s="1066" t="s">
        <v>3328</v>
      </c>
      <c r="C174" s="1066" t="s">
        <v>107</v>
      </c>
      <c r="D174" s="1065" t="s">
        <v>4532</v>
      </c>
      <c r="E174" s="1070">
        <v>42539</v>
      </c>
      <c r="F174" s="1068">
        <v>1</v>
      </c>
      <c r="G174" s="1068">
        <v>6</v>
      </c>
      <c r="H174" s="1065" t="s">
        <v>4540</v>
      </c>
      <c r="M174" s="1068"/>
    </row>
    <row r="175" spans="1:13" outlineLevel="1">
      <c r="B175" s="1066"/>
      <c r="C175" s="1075" t="s">
        <v>3831</v>
      </c>
      <c r="D175" s="1065"/>
      <c r="E175" s="1070"/>
      <c r="F175" s="1068">
        <v>12</v>
      </c>
      <c r="M175" s="1068"/>
    </row>
    <row r="176" spans="1:13" outlineLevel="2">
      <c r="A176" s="1065">
        <v>6</v>
      </c>
      <c r="B176" s="1066" t="s">
        <v>3875</v>
      </c>
      <c r="C176" s="1066" t="s">
        <v>4543</v>
      </c>
      <c r="D176" s="1065" t="s">
        <v>3323</v>
      </c>
      <c r="E176" s="1067">
        <v>42435</v>
      </c>
      <c r="F176" s="1068">
        <v>6</v>
      </c>
      <c r="G176" s="1068">
        <v>1</v>
      </c>
      <c r="H176" s="1065" t="s">
        <v>3884</v>
      </c>
      <c r="M176" s="1068"/>
    </row>
    <row r="177" spans="1:13" outlineLevel="2">
      <c r="A177" s="1065">
        <v>6</v>
      </c>
      <c r="B177" s="1066" t="s">
        <v>3875</v>
      </c>
      <c r="C177" s="1066" t="s">
        <v>4543</v>
      </c>
      <c r="D177" s="1066" t="s">
        <v>3323</v>
      </c>
      <c r="E177" s="1067">
        <v>42435</v>
      </c>
      <c r="F177" s="1068">
        <v>2</v>
      </c>
      <c r="G177" s="1068">
        <v>5</v>
      </c>
      <c r="H177" s="1065" t="s">
        <v>3883</v>
      </c>
      <c r="M177" s="1068"/>
    </row>
    <row r="178" spans="1:13" outlineLevel="1">
      <c r="B178" s="1066"/>
      <c r="C178" s="1075" t="s">
        <v>4544</v>
      </c>
      <c r="F178" s="1068">
        <v>8</v>
      </c>
      <c r="M178" s="1068"/>
    </row>
    <row r="179" spans="1:13" outlineLevel="2">
      <c r="A179" s="1065">
        <v>6</v>
      </c>
      <c r="B179" s="1066" t="s">
        <v>3875</v>
      </c>
      <c r="C179" s="1066" t="s">
        <v>165</v>
      </c>
      <c r="D179" s="1066" t="s">
        <v>3323</v>
      </c>
      <c r="E179" s="1067">
        <v>42435</v>
      </c>
      <c r="F179" s="1068">
        <v>5</v>
      </c>
      <c r="G179" s="1068">
        <v>2</v>
      </c>
      <c r="H179" s="1065" t="s">
        <v>3882</v>
      </c>
      <c r="M179" s="1068"/>
    </row>
    <row r="180" spans="1:13" outlineLevel="2">
      <c r="A180" s="1065">
        <v>6</v>
      </c>
      <c r="B180" s="1065" t="s">
        <v>3875</v>
      </c>
      <c r="C180" s="1065" t="s">
        <v>165</v>
      </c>
      <c r="D180" s="1066" t="s">
        <v>3323</v>
      </c>
      <c r="E180" s="1067">
        <v>42435</v>
      </c>
      <c r="F180" s="1068">
        <v>1</v>
      </c>
      <c r="G180" s="1068">
        <v>6</v>
      </c>
      <c r="H180" s="1065" t="s">
        <v>3876</v>
      </c>
      <c r="M180" s="1068"/>
    </row>
    <row r="181" spans="1:13" outlineLevel="1">
      <c r="C181" s="1074" t="s">
        <v>640</v>
      </c>
      <c r="F181" s="1068">
        <v>6</v>
      </c>
      <c r="M181" s="1068"/>
    </row>
    <row r="182" spans="1:13" outlineLevel="2">
      <c r="A182" s="1065">
        <v>6</v>
      </c>
      <c r="B182" s="1065" t="s">
        <v>3875</v>
      </c>
      <c r="C182" s="1065" t="s">
        <v>202</v>
      </c>
      <c r="D182" s="1066" t="s">
        <v>3362</v>
      </c>
      <c r="E182" s="1067">
        <v>42288</v>
      </c>
      <c r="F182" s="1068">
        <v>2</v>
      </c>
      <c r="G182" s="1068">
        <v>5</v>
      </c>
      <c r="H182" s="1065" t="s">
        <v>3883</v>
      </c>
      <c r="M182" s="1068"/>
    </row>
    <row r="183" spans="1:13" outlineLevel="1">
      <c r="C183" s="1074" t="s">
        <v>788</v>
      </c>
      <c r="F183" s="1068">
        <v>2</v>
      </c>
      <c r="M183" s="1068"/>
    </row>
    <row r="184" spans="1:13" outlineLevel="2">
      <c r="A184" s="1065">
        <v>6</v>
      </c>
      <c r="B184" s="1066" t="s">
        <v>3875</v>
      </c>
      <c r="C184" s="1066" t="s">
        <v>99</v>
      </c>
      <c r="D184" s="1065" t="s">
        <v>3362</v>
      </c>
      <c r="E184" s="1067">
        <v>42288</v>
      </c>
      <c r="F184" s="1068">
        <v>5</v>
      </c>
      <c r="G184" s="1068">
        <v>2</v>
      </c>
      <c r="H184" s="1065" t="s">
        <v>3882</v>
      </c>
      <c r="M184" s="1068"/>
    </row>
    <row r="185" spans="1:13" outlineLevel="2">
      <c r="A185" s="1065">
        <v>6</v>
      </c>
      <c r="B185" s="1066" t="s">
        <v>3875</v>
      </c>
      <c r="C185" s="1066" t="s">
        <v>99</v>
      </c>
      <c r="D185" s="1066" t="s">
        <v>3362</v>
      </c>
      <c r="E185" s="1067">
        <v>42288</v>
      </c>
      <c r="F185" s="1068">
        <v>4</v>
      </c>
      <c r="G185" s="1068">
        <v>3</v>
      </c>
      <c r="H185" s="1065" t="s">
        <v>3878</v>
      </c>
      <c r="M185" s="1068"/>
    </row>
    <row r="186" spans="1:13" outlineLevel="2">
      <c r="A186" s="1065">
        <v>6</v>
      </c>
      <c r="B186" s="1066" t="s">
        <v>3328</v>
      </c>
      <c r="C186" s="1066" t="s">
        <v>99</v>
      </c>
      <c r="D186" s="1065" t="s">
        <v>3357</v>
      </c>
      <c r="E186" s="1070">
        <v>42533</v>
      </c>
      <c r="F186" s="1068">
        <v>4</v>
      </c>
      <c r="G186" s="1068">
        <v>3</v>
      </c>
      <c r="H186" s="1065" t="s">
        <v>4545</v>
      </c>
      <c r="J186" s="1069"/>
      <c r="M186" s="1068"/>
    </row>
    <row r="187" spans="1:13" s="819" customFormat="1" outlineLevel="1">
      <c r="B187" s="1071"/>
      <c r="C187" s="1071" t="s">
        <v>3857</v>
      </c>
      <c r="D187" s="819" t="s">
        <v>3834</v>
      </c>
      <c r="E187" s="1072"/>
      <c r="F187" s="1073">
        <v>13</v>
      </c>
      <c r="G187" s="1073"/>
      <c r="J187" s="1076"/>
      <c r="M187" s="1073"/>
    </row>
    <row r="188" spans="1:13" outlineLevel="2">
      <c r="A188" s="1065">
        <v>6</v>
      </c>
      <c r="B188" s="1066" t="s">
        <v>3875</v>
      </c>
      <c r="C188" s="1066" t="s">
        <v>90</v>
      </c>
      <c r="D188" s="1065" t="s">
        <v>3323</v>
      </c>
      <c r="E188" s="1067">
        <v>42435</v>
      </c>
      <c r="F188" s="1068">
        <v>3</v>
      </c>
      <c r="G188" s="1068">
        <v>4</v>
      </c>
      <c r="H188" s="1065" t="s">
        <v>3885</v>
      </c>
      <c r="J188" s="1069"/>
      <c r="M188" s="1068"/>
    </row>
    <row r="189" spans="1:13" outlineLevel="1">
      <c r="B189" s="1066"/>
      <c r="C189" s="1075" t="s">
        <v>1123</v>
      </c>
      <c r="D189" s="1065"/>
      <c r="F189" s="1068">
        <v>3</v>
      </c>
      <c r="J189" s="1069"/>
      <c r="M189" s="1068"/>
    </row>
    <row r="190" spans="1:13" outlineLevel="2">
      <c r="A190" s="1065">
        <v>6</v>
      </c>
      <c r="B190" s="1066" t="s">
        <v>3328</v>
      </c>
      <c r="C190" s="1066" t="s">
        <v>104</v>
      </c>
      <c r="D190" s="1065" t="s">
        <v>3357</v>
      </c>
      <c r="E190" s="1070">
        <v>42533</v>
      </c>
      <c r="F190" s="1068">
        <v>2</v>
      </c>
      <c r="G190" s="1068">
        <v>5</v>
      </c>
      <c r="H190" s="1065" t="s">
        <v>4546</v>
      </c>
      <c r="J190" s="1069"/>
      <c r="M190" s="1068"/>
    </row>
    <row r="191" spans="1:13" outlineLevel="1">
      <c r="B191" s="1066"/>
      <c r="C191" s="1075" t="s">
        <v>1362</v>
      </c>
      <c r="D191" s="1065"/>
      <c r="E191" s="1070"/>
      <c r="F191" s="1068">
        <v>2</v>
      </c>
      <c r="J191" s="1069"/>
      <c r="M191" s="1068"/>
    </row>
    <row r="192" spans="1:13" outlineLevel="2">
      <c r="A192" s="1065">
        <v>7</v>
      </c>
      <c r="B192" s="1066" t="s">
        <v>3329</v>
      </c>
      <c r="C192" s="1066" t="s">
        <v>117</v>
      </c>
      <c r="D192" s="1065" t="s">
        <v>3357</v>
      </c>
      <c r="E192" s="1070">
        <v>42533</v>
      </c>
      <c r="F192" s="1068">
        <v>3</v>
      </c>
      <c r="G192" s="1068">
        <v>4</v>
      </c>
      <c r="H192" s="1065" t="s">
        <v>4547</v>
      </c>
      <c r="J192" s="1069"/>
      <c r="M192" s="1068"/>
    </row>
    <row r="193" spans="1:13" outlineLevel="2">
      <c r="A193" s="1065">
        <v>7</v>
      </c>
      <c r="B193" s="1066" t="s">
        <v>3329</v>
      </c>
      <c r="C193" s="1066" t="s">
        <v>117</v>
      </c>
      <c r="D193" s="1065" t="s">
        <v>3357</v>
      </c>
      <c r="E193" s="1070">
        <v>42533</v>
      </c>
      <c r="F193" s="1068">
        <v>1</v>
      </c>
      <c r="G193" s="1068">
        <v>6</v>
      </c>
      <c r="H193" s="1065" t="s">
        <v>4548</v>
      </c>
      <c r="M193" s="1068"/>
    </row>
    <row r="194" spans="1:13" outlineLevel="1">
      <c r="B194" s="1066"/>
      <c r="C194" s="1075" t="s">
        <v>1674</v>
      </c>
      <c r="D194" s="1065"/>
      <c r="E194" s="1070"/>
      <c r="F194" s="1068">
        <v>4</v>
      </c>
      <c r="M194" s="1068"/>
    </row>
    <row r="195" spans="1:13" outlineLevel="2">
      <c r="A195" s="1065">
        <v>7</v>
      </c>
      <c r="B195" s="1065" t="s">
        <v>4549</v>
      </c>
      <c r="C195" s="1065" t="s">
        <v>114</v>
      </c>
      <c r="D195" s="1066" t="s">
        <v>3362</v>
      </c>
      <c r="E195" s="1067">
        <v>42288</v>
      </c>
      <c r="F195" s="1068">
        <v>6</v>
      </c>
      <c r="G195" s="1068">
        <v>1</v>
      </c>
      <c r="H195" s="1065" t="s">
        <v>3893</v>
      </c>
      <c r="M195" s="1068"/>
    </row>
    <row r="196" spans="1:13" outlineLevel="2">
      <c r="A196" s="1065">
        <v>7</v>
      </c>
      <c r="B196" s="1065" t="s">
        <v>4549</v>
      </c>
      <c r="C196" s="1065" t="s">
        <v>114</v>
      </c>
      <c r="D196" s="1066" t="s">
        <v>3362</v>
      </c>
      <c r="E196" s="1067">
        <v>42288</v>
      </c>
      <c r="F196" s="1068">
        <v>4</v>
      </c>
      <c r="G196" s="1068">
        <v>3</v>
      </c>
      <c r="H196" s="1065" t="s">
        <v>3896</v>
      </c>
      <c r="M196" s="1068"/>
    </row>
    <row r="197" spans="1:13" outlineLevel="2">
      <c r="A197" s="1065">
        <v>7</v>
      </c>
      <c r="B197" s="1066" t="s">
        <v>4549</v>
      </c>
      <c r="C197" s="1066" t="s">
        <v>114</v>
      </c>
      <c r="D197" s="1065" t="s">
        <v>3362</v>
      </c>
      <c r="E197" s="1067">
        <v>42288</v>
      </c>
      <c r="F197" s="1068">
        <v>3</v>
      </c>
      <c r="G197" s="1068">
        <v>4</v>
      </c>
      <c r="H197" s="1065" t="s">
        <v>3891</v>
      </c>
      <c r="M197" s="1068"/>
    </row>
    <row r="198" spans="1:13" outlineLevel="2">
      <c r="A198" s="1065">
        <v>7</v>
      </c>
      <c r="B198" s="1066" t="s">
        <v>4549</v>
      </c>
      <c r="C198" s="1066" t="s">
        <v>114</v>
      </c>
      <c r="D198" s="1066" t="s">
        <v>3323</v>
      </c>
      <c r="E198" s="1067">
        <v>42435</v>
      </c>
      <c r="F198" s="1068">
        <v>1</v>
      </c>
      <c r="G198" s="1068">
        <v>6</v>
      </c>
      <c r="H198" s="1065" t="s">
        <v>3897</v>
      </c>
      <c r="M198" s="1068"/>
    </row>
    <row r="199" spans="1:13" outlineLevel="2">
      <c r="A199" s="1065">
        <v>7</v>
      </c>
      <c r="B199" s="1066" t="s">
        <v>3329</v>
      </c>
      <c r="C199" s="1066" t="s">
        <v>114</v>
      </c>
      <c r="D199" s="1065" t="s">
        <v>3357</v>
      </c>
      <c r="E199" s="1070">
        <v>42533</v>
      </c>
      <c r="F199" s="1068">
        <v>5</v>
      </c>
      <c r="G199" s="1068">
        <v>2</v>
      </c>
      <c r="H199" s="1065" t="s">
        <v>4550</v>
      </c>
      <c r="M199" s="1068"/>
    </row>
    <row r="200" spans="1:13" outlineLevel="1">
      <c r="B200" s="1066"/>
      <c r="C200" s="1075" t="s">
        <v>291</v>
      </c>
      <c r="D200" s="1065"/>
      <c r="E200" s="1070"/>
      <c r="F200" s="1068">
        <v>19</v>
      </c>
      <c r="M200" s="1068"/>
    </row>
    <row r="201" spans="1:13" outlineLevel="2">
      <c r="A201" s="1065">
        <v>7</v>
      </c>
      <c r="B201" s="1066" t="s">
        <v>4549</v>
      </c>
      <c r="C201" s="1066" t="s">
        <v>4535</v>
      </c>
      <c r="D201" s="1066" t="s">
        <v>3362</v>
      </c>
      <c r="E201" s="1067">
        <v>42288</v>
      </c>
      <c r="F201" s="1068">
        <v>1</v>
      </c>
      <c r="G201" s="1068">
        <v>6</v>
      </c>
      <c r="H201" s="1065" t="s">
        <v>3897</v>
      </c>
      <c r="M201" s="1068"/>
    </row>
    <row r="202" spans="1:13" outlineLevel="1">
      <c r="B202" s="1066"/>
      <c r="C202" s="1075" t="s">
        <v>4536</v>
      </c>
      <c r="F202" s="1068">
        <v>1</v>
      </c>
      <c r="M202" s="1068"/>
    </row>
    <row r="203" spans="1:13" outlineLevel="2">
      <c r="A203" s="1065">
        <v>7</v>
      </c>
      <c r="B203" s="1065" t="s">
        <v>4549</v>
      </c>
      <c r="C203" s="1065" t="s">
        <v>1610</v>
      </c>
      <c r="D203" s="1066" t="s">
        <v>3323</v>
      </c>
      <c r="E203" s="1067">
        <v>42435</v>
      </c>
      <c r="F203" s="1068">
        <v>3</v>
      </c>
      <c r="G203" s="1068">
        <v>4</v>
      </c>
      <c r="H203" s="1065" t="s">
        <v>3891</v>
      </c>
      <c r="M203" s="1068"/>
    </row>
    <row r="204" spans="1:13" outlineLevel="1">
      <c r="C204" s="1074" t="s">
        <v>1729</v>
      </c>
      <c r="F204" s="1068">
        <v>3</v>
      </c>
      <c r="M204" s="1068"/>
    </row>
    <row r="205" spans="1:13" outlineLevel="2">
      <c r="A205" s="1065">
        <v>7</v>
      </c>
      <c r="B205" s="1066" t="s">
        <v>4549</v>
      </c>
      <c r="C205" s="1066" t="s">
        <v>208</v>
      </c>
      <c r="D205" s="1065" t="s">
        <v>3323</v>
      </c>
      <c r="E205" s="1067">
        <v>42435</v>
      </c>
      <c r="F205" s="1068">
        <v>2</v>
      </c>
      <c r="G205" s="1068">
        <v>5</v>
      </c>
      <c r="H205" s="1065" t="s">
        <v>3892</v>
      </c>
      <c r="J205" s="1069"/>
      <c r="M205" s="1068"/>
    </row>
    <row r="206" spans="1:13" outlineLevel="1">
      <c r="B206" s="1066"/>
      <c r="C206" s="1075" t="s">
        <v>441</v>
      </c>
      <c r="D206" s="1065"/>
      <c r="F206" s="1068">
        <v>2</v>
      </c>
      <c r="J206" s="1069"/>
      <c r="M206" s="1068"/>
    </row>
    <row r="207" spans="1:13" outlineLevel="2">
      <c r="A207" s="1065">
        <v>7</v>
      </c>
      <c r="B207" s="1065" t="s">
        <v>4549</v>
      </c>
      <c r="C207" s="1065" t="s">
        <v>542</v>
      </c>
      <c r="D207" s="1066" t="s">
        <v>3362</v>
      </c>
      <c r="E207" s="1067">
        <v>42288</v>
      </c>
      <c r="F207" s="1068">
        <v>2</v>
      </c>
      <c r="G207" s="1068">
        <v>5</v>
      </c>
      <c r="H207" s="1065" t="s">
        <v>3892</v>
      </c>
      <c r="J207" s="1069"/>
      <c r="M207" s="1068"/>
    </row>
    <row r="208" spans="1:13" outlineLevel="1">
      <c r="C208" s="1074" t="s">
        <v>573</v>
      </c>
      <c r="F208" s="1068">
        <v>2</v>
      </c>
      <c r="J208" s="1069"/>
      <c r="M208" s="1068"/>
    </row>
    <row r="209" spans="1:13" outlineLevel="2">
      <c r="A209" s="1065">
        <v>7</v>
      </c>
      <c r="B209" s="1066" t="s">
        <v>4549</v>
      </c>
      <c r="C209" s="1066" t="s">
        <v>106</v>
      </c>
      <c r="D209" s="1065" t="s">
        <v>3362</v>
      </c>
      <c r="E209" s="1067">
        <v>42288</v>
      </c>
      <c r="F209" s="1068">
        <v>5</v>
      </c>
      <c r="G209" s="1068">
        <v>2</v>
      </c>
      <c r="H209" s="1065" t="s">
        <v>3895</v>
      </c>
      <c r="J209" s="1069"/>
      <c r="M209" s="1068"/>
    </row>
    <row r="210" spans="1:13" outlineLevel="2">
      <c r="A210" s="1065">
        <v>7</v>
      </c>
      <c r="B210" s="1065" t="s">
        <v>4549</v>
      </c>
      <c r="C210" s="1065" t="s">
        <v>106</v>
      </c>
      <c r="D210" s="1066" t="s">
        <v>3323</v>
      </c>
      <c r="E210" s="1067">
        <v>42435</v>
      </c>
      <c r="F210" s="1068">
        <v>6</v>
      </c>
      <c r="G210" s="1068">
        <v>1</v>
      </c>
      <c r="H210" s="1065" t="s">
        <v>3893</v>
      </c>
      <c r="J210" s="1069"/>
      <c r="M210" s="1068"/>
    </row>
    <row r="211" spans="1:13" outlineLevel="2">
      <c r="A211" s="1065">
        <v>7</v>
      </c>
      <c r="B211" s="1065" t="s">
        <v>4549</v>
      </c>
      <c r="C211" s="1065" t="s">
        <v>106</v>
      </c>
      <c r="D211" s="1066" t="s">
        <v>3323</v>
      </c>
      <c r="E211" s="1067">
        <v>42435</v>
      </c>
      <c r="F211" s="1068">
        <v>5</v>
      </c>
      <c r="G211" s="1068">
        <v>2</v>
      </c>
      <c r="H211" s="1065" t="s">
        <v>3895</v>
      </c>
      <c r="J211" s="1069"/>
      <c r="M211" s="1068"/>
    </row>
    <row r="212" spans="1:13" outlineLevel="2">
      <c r="A212" s="1065">
        <v>7</v>
      </c>
      <c r="B212" s="1066" t="s">
        <v>3329</v>
      </c>
      <c r="C212" s="1066" t="s">
        <v>106</v>
      </c>
      <c r="D212" s="1065" t="s">
        <v>3357</v>
      </c>
      <c r="E212" s="1070">
        <v>42533</v>
      </c>
      <c r="F212" s="1068">
        <v>6</v>
      </c>
      <c r="G212" s="1068">
        <v>1</v>
      </c>
      <c r="H212" s="1065" t="s">
        <v>4551</v>
      </c>
      <c r="J212" s="1069"/>
      <c r="M212" s="1068"/>
    </row>
    <row r="213" spans="1:13" outlineLevel="2">
      <c r="A213" s="1065">
        <v>7</v>
      </c>
      <c r="B213" s="1066" t="s">
        <v>3329</v>
      </c>
      <c r="C213" s="1066" t="s">
        <v>106</v>
      </c>
      <c r="D213" s="1065" t="s">
        <v>3357</v>
      </c>
      <c r="E213" s="1070">
        <v>42533</v>
      </c>
      <c r="F213" s="1068">
        <v>4</v>
      </c>
      <c r="G213" s="1068">
        <v>3</v>
      </c>
      <c r="H213" s="1065" t="s">
        <v>4552</v>
      </c>
      <c r="J213" s="1069"/>
      <c r="M213" s="1068"/>
    </row>
    <row r="214" spans="1:13" outlineLevel="2">
      <c r="A214" s="1065">
        <v>7</v>
      </c>
      <c r="B214" s="1066" t="s">
        <v>3329</v>
      </c>
      <c r="C214" s="1066" t="s">
        <v>106</v>
      </c>
      <c r="D214" s="1065" t="s">
        <v>3357</v>
      </c>
      <c r="E214" s="1070">
        <v>42533</v>
      </c>
      <c r="F214" s="1068">
        <v>2</v>
      </c>
      <c r="G214" s="1068">
        <v>5</v>
      </c>
      <c r="H214" s="1065" t="s">
        <v>4553</v>
      </c>
      <c r="J214" s="1069"/>
      <c r="M214" s="1068"/>
    </row>
    <row r="215" spans="1:13" outlineLevel="2">
      <c r="A215" s="1065">
        <v>7</v>
      </c>
      <c r="B215" s="1066" t="s">
        <v>3329</v>
      </c>
      <c r="C215" s="1066" t="s">
        <v>106</v>
      </c>
      <c r="D215" s="1065" t="s">
        <v>4532</v>
      </c>
      <c r="E215" s="1070">
        <v>42539</v>
      </c>
      <c r="F215" s="1068">
        <v>6</v>
      </c>
      <c r="G215" s="1068">
        <v>1</v>
      </c>
      <c r="H215" s="1065" t="s">
        <v>4551</v>
      </c>
      <c r="J215" s="1069"/>
      <c r="M215" s="1068"/>
    </row>
    <row r="216" spans="1:13" outlineLevel="2">
      <c r="A216" s="1065">
        <v>7</v>
      </c>
      <c r="B216" s="1066" t="s">
        <v>3329</v>
      </c>
      <c r="C216" s="1066" t="s">
        <v>106</v>
      </c>
      <c r="D216" s="1065" t="s">
        <v>4532</v>
      </c>
      <c r="E216" s="1070">
        <v>42539</v>
      </c>
      <c r="F216" s="1068">
        <v>5</v>
      </c>
      <c r="G216" s="1068">
        <v>2</v>
      </c>
      <c r="H216" s="1065" t="s">
        <v>4550</v>
      </c>
      <c r="J216" s="1069"/>
      <c r="M216" s="1068"/>
    </row>
    <row r="217" spans="1:13" s="819" customFormat="1" outlineLevel="1">
      <c r="B217" s="1071"/>
      <c r="C217" s="1071" t="s">
        <v>1181</v>
      </c>
      <c r="D217" s="819" t="s">
        <v>3834</v>
      </c>
      <c r="E217" s="1072"/>
      <c r="F217" s="1073">
        <v>39</v>
      </c>
      <c r="G217" s="1073"/>
      <c r="J217" s="1076"/>
      <c r="M217" s="1073"/>
    </row>
    <row r="218" spans="1:13" outlineLevel="2">
      <c r="A218" s="1065">
        <v>7</v>
      </c>
      <c r="B218" s="1065" t="s">
        <v>4549</v>
      </c>
      <c r="C218" s="1065" t="s">
        <v>1602</v>
      </c>
      <c r="D218" s="1066" t="s">
        <v>3323</v>
      </c>
      <c r="E218" s="1067">
        <v>42435</v>
      </c>
      <c r="F218" s="1068">
        <v>4</v>
      </c>
      <c r="G218" s="1068">
        <v>3</v>
      </c>
      <c r="H218" s="1065" t="s">
        <v>3896</v>
      </c>
      <c r="J218" s="1069"/>
      <c r="M218" s="1068"/>
    </row>
    <row r="219" spans="1:13" outlineLevel="1">
      <c r="C219" s="1074" t="s">
        <v>1450</v>
      </c>
      <c r="F219" s="1068">
        <v>4</v>
      </c>
      <c r="J219" s="1069"/>
      <c r="M219" s="1068"/>
    </row>
    <row r="220" spans="1:13" outlineLevel="2">
      <c r="A220" s="1065">
        <v>8</v>
      </c>
      <c r="B220" s="1066" t="s">
        <v>3903</v>
      </c>
      <c r="C220" s="1066" t="s">
        <v>3854</v>
      </c>
      <c r="D220" s="1066" t="s">
        <v>3362</v>
      </c>
      <c r="E220" s="1067">
        <v>42288</v>
      </c>
      <c r="F220" s="1068">
        <v>4</v>
      </c>
      <c r="G220" s="1068">
        <v>3</v>
      </c>
      <c r="H220" s="1065" t="s">
        <v>3910</v>
      </c>
      <c r="M220" s="1068"/>
    </row>
    <row r="221" spans="1:13" outlineLevel="2">
      <c r="A221" s="1065">
        <v>8</v>
      </c>
      <c r="B221" s="1066" t="s">
        <v>3903</v>
      </c>
      <c r="C221" s="1066" t="s">
        <v>3854</v>
      </c>
      <c r="D221" s="1065" t="s">
        <v>3362</v>
      </c>
      <c r="E221" s="1067">
        <v>42288</v>
      </c>
      <c r="F221" s="1068">
        <v>2</v>
      </c>
      <c r="G221" s="1068">
        <v>5</v>
      </c>
      <c r="H221" s="1065" t="s">
        <v>3906</v>
      </c>
      <c r="M221" s="1068"/>
    </row>
    <row r="222" spans="1:13" outlineLevel="2">
      <c r="A222" s="1065">
        <v>8</v>
      </c>
      <c r="B222" s="1066" t="s">
        <v>3903</v>
      </c>
      <c r="C222" s="1066" t="s">
        <v>3854</v>
      </c>
      <c r="D222" s="1066" t="s">
        <v>3362</v>
      </c>
      <c r="E222" s="1067">
        <v>42288</v>
      </c>
      <c r="F222" s="1068">
        <v>1</v>
      </c>
      <c r="G222" s="1068">
        <v>6</v>
      </c>
      <c r="H222" s="1065" t="s">
        <v>3907</v>
      </c>
      <c r="M222" s="1068"/>
    </row>
    <row r="223" spans="1:13" outlineLevel="2">
      <c r="A223" s="1065">
        <v>8</v>
      </c>
      <c r="B223" s="1066" t="s">
        <v>3903</v>
      </c>
      <c r="C223" s="1066" t="s">
        <v>3854</v>
      </c>
      <c r="D223" s="1066" t="s">
        <v>3323</v>
      </c>
      <c r="E223" s="1067">
        <v>42435</v>
      </c>
      <c r="F223" s="1068">
        <v>4</v>
      </c>
      <c r="G223" s="1068">
        <v>3</v>
      </c>
      <c r="H223" s="1065" t="s">
        <v>3910</v>
      </c>
      <c r="M223" s="1068"/>
    </row>
    <row r="224" spans="1:13" outlineLevel="2">
      <c r="A224" s="1065">
        <v>8</v>
      </c>
      <c r="B224" s="1066" t="s">
        <v>3903</v>
      </c>
      <c r="C224" s="1066" t="s">
        <v>3854</v>
      </c>
      <c r="D224" s="1065" t="s">
        <v>3357</v>
      </c>
      <c r="E224" s="1070">
        <v>42533</v>
      </c>
      <c r="F224" s="1068">
        <v>3</v>
      </c>
      <c r="G224" s="1068">
        <v>4</v>
      </c>
      <c r="H224" s="1065" t="s">
        <v>3904</v>
      </c>
      <c r="M224" s="1068"/>
    </row>
    <row r="225" spans="1:13" outlineLevel="1">
      <c r="B225" s="1066"/>
      <c r="C225" s="1075" t="s">
        <v>3855</v>
      </c>
      <c r="D225" s="1065"/>
      <c r="E225" s="1070"/>
      <c r="F225" s="1068">
        <v>14</v>
      </c>
      <c r="M225" s="1068"/>
    </row>
    <row r="226" spans="1:13" outlineLevel="2">
      <c r="A226" s="1065">
        <v>8</v>
      </c>
      <c r="B226" s="1066" t="s">
        <v>3903</v>
      </c>
      <c r="C226" s="1066" t="s">
        <v>1527</v>
      </c>
      <c r="D226" s="1065" t="s">
        <v>3323</v>
      </c>
      <c r="E226" s="1067">
        <v>42435</v>
      </c>
      <c r="F226" s="1068">
        <v>2</v>
      </c>
      <c r="G226" s="1068">
        <v>5</v>
      </c>
      <c r="H226" s="1065" t="s">
        <v>3906</v>
      </c>
      <c r="J226" s="1069"/>
      <c r="M226" s="1068"/>
    </row>
    <row r="227" spans="1:13" outlineLevel="1">
      <c r="B227" s="1066"/>
      <c r="C227" s="1075" t="s">
        <v>2034</v>
      </c>
      <c r="D227" s="1065"/>
      <c r="F227" s="1068">
        <v>2</v>
      </c>
      <c r="J227" s="1069"/>
      <c r="M227" s="1068"/>
    </row>
    <row r="228" spans="1:13" outlineLevel="2">
      <c r="A228" s="1065">
        <v>8</v>
      </c>
      <c r="B228" s="1066" t="s">
        <v>3903</v>
      </c>
      <c r="C228" s="1066" t="s">
        <v>3905</v>
      </c>
      <c r="D228" s="1065" t="s">
        <v>3323</v>
      </c>
      <c r="E228" s="1067">
        <v>42435</v>
      </c>
      <c r="F228" s="1068">
        <v>6</v>
      </c>
      <c r="G228" s="1068">
        <v>1</v>
      </c>
      <c r="H228" s="1065" t="s">
        <v>3911</v>
      </c>
      <c r="J228" s="1069"/>
      <c r="M228" s="1068"/>
    </row>
    <row r="229" spans="1:13" outlineLevel="1">
      <c r="B229" s="1066"/>
      <c r="C229" s="1075" t="s">
        <v>3908</v>
      </c>
      <c r="D229" s="1065"/>
      <c r="F229" s="1068">
        <v>6</v>
      </c>
      <c r="J229" s="1069"/>
      <c r="M229" s="1068"/>
    </row>
    <row r="230" spans="1:13" outlineLevel="2">
      <c r="A230" s="1065">
        <v>8</v>
      </c>
      <c r="B230" s="1066" t="s">
        <v>3903</v>
      </c>
      <c r="C230" s="1066" t="s">
        <v>185</v>
      </c>
      <c r="D230" s="1066" t="s">
        <v>3323</v>
      </c>
      <c r="E230" s="1067">
        <v>42435</v>
      </c>
      <c r="F230" s="1068">
        <v>3</v>
      </c>
      <c r="G230" s="1068">
        <v>4</v>
      </c>
      <c r="H230" s="1065" t="s">
        <v>3904</v>
      </c>
      <c r="J230" s="1069"/>
      <c r="M230" s="1068"/>
    </row>
    <row r="231" spans="1:13" outlineLevel="1">
      <c r="B231" s="1066"/>
      <c r="C231" s="1075" t="s">
        <v>1045</v>
      </c>
      <c r="F231" s="1068">
        <v>3</v>
      </c>
      <c r="J231" s="1069"/>
      <c r="M231" s="1068"/>
    </row>
    <row r="232" spans="1:13" outlineLevel="2">
      <c r="A232" s="1065">
        <v>8</v>
      </c>
      <c r="B232" s="1066" t="s">
        <v>3903</v>
      </c>
      <c r="C232" s="1066" t="s">
        <v>106</v>
      </c>
      <c r="D232" s="1065" t="s">
        <v>3357</v>
      </c>
      <c r="E232" s="1070">
        <v>42533</v>
      </c>
      <c r="F232" s="1068">
        <v>4</v>
      </c>
      <c r="G232" s="1068">
        <v>3</v>
      </c>
      <c r="H232" s="1065" t="s">
        <v>3910</v>
      </c>
      <c r="J232" s="1069"/>
      <c r="M232" s="1068"/>
    </row>
    <row r="233" spans="1:13" outlineLevel="1">
      <c r="B233" s="1066"/>
      <c r="C233" s="1075" t="s">
        <v>1181</v>
      </c>
      <c r="D233" s="1065"/>
      <c r="E233" s="1070"/>
      <c r="F233" s="1068">
        <v>4</v>
      </c>
      <c r="J233" s="1069"/>
      <c r="M233" s="1068"/>
    </row>
    <row r="234" spans="1:13" outlineLevel="2">
      <c r="A234" s="1065">
        <v>8</v>
      </c>
      <c r="B234" s="1065" t="s">
        <v>3903</v>
      </c>
      <c r="C234" s="1065" t="s">
        <v>122</v>
      </c>
      <c r="D234" s="1066" t="s">
        <v>3362</v>
      </c>
      <c r="E234" s="1067">
        <v>42288</v>
      </c>
      <c r="F234" s="1068">
        <v>5</v>
      </c>
      <c r="G234" s="1068">
        <v>2</v>
      </c>
      <c r="H234" s="1065" t="s">
        <v>3909</v>
      </c>
      <c r="J234" s="1069"/>
      <c r="M234" s="1068"/>
    </row>
    <row r="235" spans="1:13" outlineLevel="2">
      <c r="A235" s="1065">
        <v>8</v>
      </c>
      <c r="B235" s="1066" t="s">
        <v>3903</v>
      </c>
      <c r="C235" s="1066" t="s">
        <v>122</v>
      </c>
      <c r="D235" s="1065" t="s">
        <v>3362</v>
      </c>
      <c r="E235" s="1067">
        <v>42288</v>
      </c>
      <c r="F235" s="1068">
        <v>3</v>
      </c>
      <c r="G235" s="1068">
        <v>4</v>
      </c>
      <c r="H235" s="1065" t="s">
        <v>3904</v>
      </c>
      <c r="J235" s="1069"/>
      <c r="M235" s="1068"/>
    </row>
    <row r="236" spans="1:13" outlineLevel="2">
      <c r="A236" s="1065">
        <v>8</v>
      </c>
      <c r="B236" s="1066" t="s">
        <v>3903</v>
      </c>
      <c r="C236" s="1066" t="s">
        <v>122</v>
      </c>
      <c r="D236" s="1065" t="s">
        <v>3357</v>
      </c>
      <c r="E236" s="1070">
        <v>42533</v>
      </c>
      <c r="F236" s="1068">
        <v>6</v>
      </c>
      <c r="G236" s="1068">
        <v>1</v>
      </c>
      <c r="H236" s="1065" t="s">
        <v>3911</v>
      </c>
      <c r="M236" s="1068"/>
    </row>
    <row r="237" spans="1:13" outlineLevel="2">
      <c r="A237" s="1065">
        <v>8</v>
      </c>
      <c r="B237" s="1066" t="s">
        <v>3903</v>
      </c>
      <c r="C237" s="1066" t="s">
        <v>122</v>
      </c>
      <c r="D237" s="1065" t="s">
        <v>3357</v>
      </c>
      <c r="E237" s="1070">
        <v>42533</v>
      </c>
      <c r="F237" s="1068">
        <v>5</v>
      </c>
      <c r="G237" s="1068">
        <v>2</v>
      </c>
      <c r="H237" s="1065" t="s">
        <v>3909</v>
      </c>
      <c r="M237" s="1068"/>
    </row>
    <row r="238" spans="1:13" outlineLevel="2">
      <c r="A238" s="1065">
        <v>8</v>
      </c>
      <c r="B238" s="1066" t="s">
        <v>3903</v>
      </c>
      <c r="C238" s="1066" t="s">
        <v>122</v>
      </c>
      <c r="D238" s="1065" t="s">
        <v>3357</v>
      </c>
      <c r="E238" s="1070">
        <v>42533</v>
      </c>
      <c r="F238" s="1068">
        <v>2</v>
      </c>
      <c r="G238" s="1068">
        <v>5</v>
      </c>
      <c r="H238" s="1065" t="s">
        <v>3906</v>
      </c>
      <c r="M238" s="1068"/>
    </row>
    <row r="239" spans="1:13" s="819" customFormat="1" outlineLevel="1">
      <c r="B239" s="1071"/>
      <c r="C239" s="1071" t="s">
        <v>1285</v>
      </c>
      <c r="D239" s="819" t="s">
        <v>3834</v>
      </c>
      <c r="E239" s="1072"/>
      <c r="F239" s="1073">
        <v>21</v>
      </c>
      <c r="G239" s="1073"/>
      <c r="M239" s="1073"/>
    </row>
    <row r="240" spans="1:13" outlineLevel="2">
      <c r="A240" s="1065">
        <v>8</v>
      </c>
      <c r="B240" s="1066" t="s">
        <v>3903</v>
      </c>
      <c r="C240" s="1066" t="s">
        <v>189</v>
      </c>
      <c r="D240" s="1065" t="s">
        <v>3323</v>
      </c>
      <c r="E240" s="1067">
        <v>42435</v>
      </c>
      <c r="F240" s="1068">
        <v>5</v>
      </c>
      <c r="G240" s="1068">
        <v>2</v>
      </c>
      <c r="H240" s="1065" t="s">
        <v>3909</v>
      </c>
      <c r="M240" s="1068"/>
    </row>
    <row r="241" spans="1:13" outlineLevel="2">
      <c r="A241" s="1065">
        <v>8</v>
      </c>
      <c r="B241" s="1066" t="s">
        <v>3903</v>
      </c>
      <c r="C241" s="1066" t="s">
        <v>189</v>
      </c>
      <c r="D241" s="1065" t="s">
        <v>3323</v>
      </c>
      <c r="E241" s="1067">
        <v>42435</v>
      </c>
      <c r="F241" s="1068">
        <v>1</v>
      </c>
      <c r="G241" s="1068">
        <v>6</v>
      </c>
      <c r="H241" s="1065" t="s">
        <v>3907</v>
      </c>
      <c r="M241" s="1068"/>
    </row>
    <row r="242" spans="1:13" outlineLevel="1">
      <c r="B242" s="1066"/>
      <c r="C242" s="1075" t="s">
        <v>1443</v>
      </c>
      <c r="D242" s="1065"/>
      <c r="F242" s="1068">
        <v>6</v>
      </c>
      <c r="M242" s="1068"/>
    </row>
    <row r="243" spans="1:13" outlineLevel="2">
      <c r="A243" s="1065">
        <v>8</v>
      </c>
      <c r="B243" s="1066" t="s">
        <v>3903</v>
      </c>
      <c r="C243" s="1066" t="s">
        <v>137</v>
      </c>
      <c r="D243" s="1066" t="s">
        <v>3362</v>
      </c>
      <c r="E243" s="1067">
        <v>42288</v>
      </c>
      <c r="F243" s="1068">
        <v>6</v>
      </c>
      <c r="G243" s="1068">
        <v>1</v>
      </c>
      <c r="H243" s="1065" t="s">
        <v>3911</v>
      </c>
      <c r="J243" s="1069"/>
      <c r="M243" s="1068"/>
    </row>
    <row r="244" spans="1:13" outlineLevel="1">
      <c r="B244" s="1066"/>
      <c r="C244" s="1075" t="s">
        <v>1469</v>
      </c>
      <c r="F244" s="1068">
        <v>6</v>
      </c>
      <c r="J244" s="1069"/>
      <c r="M244" s="1068"/>
    </row>
    <row r="245" spans="1:13" outlineLevel="2">
      <c r="A245" s="1065">
        <v>8</v>
      </c>
      <c r="B245" s="1066" t="s">
        <v>3903</v>
      </c>
      <c r="C245" s="1066" t="s">
        <v>116</v>
      </c>
      <c r="D245" s="1065" t="s">
        <v>3357</v>
      </c>
      <c r="E245" s="1070">
        <v>42533</v>
      </c>
      <c r="F245" s="1068">
        <v>1</v>
      </c>
      <c r="G245" s="1068">
        <v>6</v>
      </c>
      <c r="H245" s="1065" t="s">
        <v>3907</v>
      </c>
      <c r="J245" s="1069"/>
      <c r="M245" s="1068"/>
    </row>
    <row r="246" spans="1:13" outlineLevel="1">
      <c r="B246" s="1066"/>
      <c r="C246" s="1075" t="s">
        <v>1484</v>
      </c>
      <c r="D246" s="1065"/>
      <c r="E246" s="1070"/>
      <c r="F246" s="1068">
        <v>1</v>
      </c>
      <c r="J246" s="1069"/>
      <c r="M246" s="1068"/>
    </row>
    <row r="247" spans="1:13" outlineLevel="2">
      <c r="A247" s="1065">
        <v>9</v>
      </c>
      <c r="B247" s="1066" t="s">
        <v>1552</v>
      </c>
      <c r="C247" s="1066" t="s">
        <v>1610</v>
      </c>
      <c r="D247" s="1065" t="s">
        <v>3323</v>
      </c>
      <c r="E247" s="1067">
        <v>42435</v>
      </c>
      <c r="F247" s="1068">
        <v>4</v>
      </c>
      <c r="G247" s="1068">
        <v>3</v>
      </c>
      <c r="H247" s="1065" t="s">
        <v>3917</v>
      </c>
      <c r="J247" s="1069"/>
      <c r="M247" s="1068"/>
    </row>
    <row r="248" spans="1:13" outlineLevel="1">
      <c r="B248" s="1066"/>
      <c r="C248" s="1075" t="s">
        <v>1729</v>
      </c>
      <c r="D248" s="1065"/>
      <c r="F248" s="1068">
        <v>4</v>
      </c>
      <c r="J248" s="1069"/>
      <c r="M248" s="1068"/>
    </row>
    <row r="249" spans="1:13" outlineLevel="2">
      <c r="A249" s="1065">
        <v>9</v>
      </c>
      <c r="B249" s="1066" t="s">
        <v>1552</v>
      </c>
      <c r="C249" s="1066" t="s">
        <v>4554</v>
      </c>
      <c r="D249" s="1065" t="s">
        <v>3362</v>
      </c>
      <c r="E249" s="1067">
        <v>42288</v>
      </c>
      <c r="F249" s="1068">
        <v>2</v>
      </c>
      <c r="G249" s="1068">
        <v>5</v>
      </c>
      <c r="H249" s="1065" t="s">
        <v>3914</v>
      </c>
      <c r="M249" s="1068"/>
    </row>
    <row r="250" spans="1:13" outlineLevel="1">
      <c r="B250" s="1066"/>
      <c r="C250" s="1075" t="s">
        <v>4555</v>
      </c>
      <c r="D250" s="1065"/>
      <c r="F250" s="1068">
        <v>2</v>
      </c>
      <c r="M250" s="1068"/>
    </row>
    <row r="251" spans="1:13" outlineLevel="2">
      <c r="A251" s="1065">
        <v>9</v>
      </c>
      <c r="B251" s="1066" t="s">
        <v>1552</v>
      </c>
      <c r="C251" s="1066" t="s">
        <v>1619</v>
      </c>
      <c r="D251" s="1066" t="s">
        <v>3362</v>
      </c>
      <c r="E251" s="1067">
        <v>42288</v>
      </c>
      <c r="F251" s="1068">
        <v>4</v>
      </c>
      <c r="G251" s="1068">
        <v>3</v>
      </c>
      <c r="H251" s="1065" t="s">
        <v>3917</v>
      </c>
      <c r="M251" s="1068"/>
    </row>
    <row r="252" spans="1:13" outlineLevel="1">
      <c r="B252" s="1066"/>
      <c r="C252" s="1075" t="s">
        <v>1794</v>
      </c>
      <c r="F252" s="1068">
        <v>4</v>
      </c>
      <c r="M252" s="1068"/>
    </row>
    <row r="253" spans="1:13" outlineLevel="2">
      <c r="A253" s="1065">
        <v>9</v>
      </c>
      <c r="B253" s="1066" t="s">
        <v>1552</v>
      </c>
      <c r="C253" s="1066" t="s">
        <v>2692</v>
      </c>
      <c r="D253" s="1065" t="s">
        <v>3357</v>
      </c>
      <c r="E253" s="1070">
        <v>42533</v>
      </c>
      <c r="F253" s="1068">
        <v>4</v>
      </c>
      <c r="G253" s="1068">
        <v>3</v>
      </c>
      <c r="H253" s="1065" t="s">
        <v>3917</v>
      </c>
      <c r="M253" s="1068"/>
    </row>
    <row r="254" spans="1:13" outlineLevel="1">
      <c r="B254" s="1066"/>
      <c r="C254" s="1075" t="s">
        <v>2813</v>
      </c>
      <c r="D254" s="1065"/>
      <c r="E254" s="1070"/>
      <c r="F254" s="1068">
        <v>4</v>
      </c>
      <c r="M254" s="1068"/>
    </row>
    <row r="255" spans="1:13" outlineLevel="2">
      <c r="A255" s="1065">
        <v>9</v>
      </c>
      <c r="B255" s="1066" t="s">
        <v>1552</v>
      </c>
      <c r="C255" s="1066" t="s">
        <v>179</v>
      </c>
      <c r="D255" s="1066" t="s">
        <v>3323</v>
      </c>
      <c r="E255" s="1067">
        <v>42435</v>
      </c>
      <c r="F255" s="1068">
        <v>6</v>
      </c>
      <c r="G255" s="1068">
        <v>1</v>
      </c>
      <c r="H255" s="1065" t="s">
        <v>3918</v>
      </c>
      <c r="M255" s="1068"/>
    </row>
    <row r="256" spans="1:13" outlineLevel="1">
      <c r="B256" s="1066"/>
      <c r="C256" s="1075" t="s">
        <v>518</v>
      </c>
      <c r="F256" s="1068">
        <v>6</v>
      </c>
      <c r="M256" s="1068"/>
    </row>
    <row r="257" spans="1:13" outlineLevel="2">
      <c r="A257" s="1065">
        <v>9</v>
      </c>
      <c r="B257" s="1066" t="s">
        <v>1552</v>
      </c>
      <c r="C257" s="1066" t="s">
        <v>118</v>
      </c>
      <c r="D257" s="1066" t="s">
        <v>3323</v>
      </c>
      <c r="E257" s="1067">
        <v>42435</v>
      </c>
      <c r="F257" s="1068">
        <v>5</v>
      </c>
      <c r="G257" s="1068">
        <v>2</v>
      </c>
      <c r="H257" s="1065" t="s">
        <v>3919</v>
      </c>
      <c r="M257" s="1068"/>
    </row>
    <row r="258" spans="1:13" outlineLevel="1">
      <c r="B258" s="1066"/>
      <c r="C258" s="1075" t="s">
        <v>801</v>
      </c>
      <c r="F258" s="1068">
        <v>5</v>
      </c>
      <c r="M258" s="1068"/>
    </row>
    <row r="259" spans="1:13" outlineLevel="2">
      <c r="A259" s="1065">
        <v>9</v>
      </c>
      <c r="B259" s="1066" t="s">
        <v>1552</v>
      </c>
      <c r="C259" s="1066" t="s">
        <v>198</v>
      </c>
      <c r="D259" s="1066" t="s">
        <v>4532</v>
      </c>
      <c r="E259" s="1067">
        <v>42539</v>
      </c>
      <c r="F259" s="1068">
        <v>5</v>
      </c>
      <c r="G259" s="1068">
        <v>2</v>
      </c>
      <c r="H259" s="1065" t="s">
        <v>3919</v>
      </c>
      <c r="M259" s="1068"/>
    </row>
    <row r="260" spans="1:13" outlineLevel="1">
      <c r="B260" s="1066"/>
      <c r="C260" s="1075" t="s">
        <v>866</v>
      </c>
      <c r="F260" s="1068">
        <v>5</v>
      </c>
      <c r="M260" s="1068"/>
    </row>
    <row r="261" spans="1:13" outlineLevel="2">
      <c r="A261" s="1065">
        <v>9</v>
      </c>
      <c r="B261" s="1065" t="s">
        <v>1552</v>
      </c>
      <c r="C261" s="1065" t="s">
        <v>3905</v>
      </c>
      <c r="D261" s="1066" t="s">
        <v>3362</v>
      </c>
      <c r="E261" s="1067">
        <v>42288</v>
      </c>
      <c r="F261" s="1068">
        <v>3</v>
      </c>
      <c r="G261" s="1068">
        <v>4</v>
      </c>
      <c r="H261" s="1065" t="s">
        <v>3913</v>
      </c>
      <c r="M261" s="1068"/>
    </row>
    <row r="262" spans="1:13" outlineLevel="2">
      <c r="A262" s="1065">
        <v>9</v>
      </c>
      <c r="B262" s="1066" t="s">
        <v>1552</v>
      </c>
      <c r="C262" s="1066" t="s">
        <v>3905</v>
      </c>
      <c r="D262" s="1066" t="s">
        <v>3323</v>
      </c>
      <c r="E262" s="1067">
        <v>42435</v>
      </c>
      <c r="F262" s="1068">
        <v>2</v>
      </c>
      <c r="G262" s="1068">
        <v>5</v>
      </c>
      <c r="H262" s="1065" t="s">
        <v>3914</v>
      </c>
      <c r="J262" s="1069"/>
      <c r="M262" s="1068"/>
    </row>
    <row r="263" spans="1:13" outlineLevel="2">
      <c r="A263" s="1065">
        <v>9</v>
      </c>
      <c r="B263" s="1066" t="s">
        <v>1552</v>
      </c>
      <c r="C263" s="1066" t="s">
        <v>3905</v>
      </c>
      <c r="D263" s="1065" t="s">
        <v>3357</v>
      </c>
      <c r="E263" s="1070">
        <v>42533</v>
      </c>
      <c r="F263" s="1068">
        <v>6</v>
      </c>
      <c r="G263" s="1068">
        <v>1</v>
      </c>
      <c r="H263" s="1065" t="s">
        <v>3918</v>
      </c>
      <c r="J263" s="1069"/>
      <c r="M263" s="1068"/>
    </row>
    <row r="264" spans="1:13" outlineLevel="2">
      <c r="A264" s="1065">
        <v>9</v>
      </c>
      <c r="B264" s="1066" t="s">
        <v>1552</v>
      </c>
      <c r="C264" s="1066" t="s">
        <v>3905</v>
      </c>
      <c r="D264" s="1065" t="s">
        <v>3357</v>
      </c>
      <c r="E264" s="1070">
        <v>42533</v>
      </c>
      <c r="F264" s="1068">
        <v>3</v>
      </c>
      <c r="G264" s="1068">
        <v>4</v>
      </c>
      <c r="H264" s="1065" t="s">
        <v>3913</v>
      </c>
      <c r="J264" s="1069"/>
      <c r="M264" s="1068"/>
    </row>
    <row r="265" spans="1:13" outlineLevel="2">
      <c r="A265" s="1065">
        <v>9</v>
      </c>
      <c r="B265" s="1066" t="s">
        <v>1552</v>
      </c>
      <c r="C265" s="1066" t="s">
        <v>3905</v>
      </c>
      <c r="D265" s="1065" t="s">
        <v>4532</v>
      </c>
      <c r="E265" s="1070">
        <v>42539</v>
      </c>
      <c r="F265" s="1068">
        <v>1</v>
      </c>
      <c r="G265" s="1068">
        <v>6</v>
      </c>
      <c r="H265" s="1065" t="s">
        <v>3916</v>
      </c>
      <c r="J265" s="1069"/>
      <c r="M265" s="1068"/>
    </row>
    <row r="266" spans="1:13" s="819" customFormat="1" outlineLevel="1">
      <c r="B266" s="1071"/>
      <c r="C266" s="1071" t="s">
        <v>3908</v>
      </c>
      <c r="D266" s="819" t="s">
        <v>3834</v>
      </c>
      <c r="E266" s="1072"/>
      <c r="F266" s="1073">
        <v>15</v>
      </c>
      <c r="G266" s="1073"/>
      <c r="J266" s="1076"/>
      <c r="M266" s="1073"/>
    </row>
    <row r="267" spans="1:13" outlineLevel="2">
      <c r="A267" s="1065">
        <v>9</v>
      </c>
      <c r="B267" s="1066" t="s">
        <v>1552</v>
      </c>
      <c r="C267" s="1066" t="s">
        <v>99</v>
      </c>
      <c r="D267" s="1065" t="s">
        <v>3362</v>
      </c>
      <c r="E267" s="1067">
        <v>42288</v>
      </c>
      <c r="F267" s="1068">
        <v>1</v>
      </c>
      <c r="G267" s="1068">
        <v>6</v>
      </c>
      <c r="H267" s="1065" t="s">
        <v>3916</v>
      </c>
      <c r="J267" s="1069"/>
      <c r="M267" s="1068"/>
    </row>
    <row r="268" spans="1:13" outlineLevel="2">
      <c r="A268" s="1065">
        <v>9</v>
      </c>
      <c r="B268" s="1066" t="s">
        <v>1552</v>
      </c>
      <c r="C268" s="1066" t="s">
        <v>99</v>
      </c>
      <c r="D268" s="1065" t="s">
        <v>3323</v>
      </c>
      <c r="E268" s="1067">
        <v>42435</v>
      </c>
      <c r="F268" s="1068">
        <v>3</v>
      </c>
      <c r="G268" s="1068">
        <v>4</v>
      </c>
      <c r="H268" s="1065" t="s">
        <v>3913</v>
      </c>
      <c r="M268" s="1068"/>
    </row>
    <row r="269" spans="1:13" outlineLevel="2">
      <c r="A269" s="1065">
        <v>9</v>
      </c>
      <c r="B269" s="1066" t="s">
        <v>1552</v>
      </c>
      <c r="C269" s="1066" t="s">
        <v>99</v>
      </c>
      <c r="D269" s="1066" t="s">
        <v>3323</v>
      </c>
      <c r="E269" s="1067">
        <v>42435</v>
      </c>
      <c r="F269" s="1068">
        <v>1</v>
      </c>
      <c r="G269" s="1068">
        <v>6</v>
      </c>
      <c r="H269" s="1065" t="s">
        <v>3916</v>
      </c>
      <c r="M269" s="1068"/>
    </row>
    <row r="270" spans="1:13" outlineLevel="1">
      <c r="B270" s="1066"/>
      <c r="C270" s="1075" t="s">
        <v>3857</v>
      </c>
      <c r="F270" s="1068">
        <v>5</v>
      </c>
      <c r="M270" s="1068"/>
    </row>
    <row r="271" spans="1:13" outlineLevel="2">
      <c r="A271" s="1065">
        <v>9</v>
      </c>
      <c r="B271" s="1066" t="s">
        <v>1552</v>
      </c>
      <c r="C271" s="1066" t="s">
        <v>106</v>
      </c>
      <c r="D271" s="1066" t="s">
        <v>3362</v>
      </c>
      <c r="E271" s="1067">
        <v>42288</v>
      </c>
      <c r="F271" s="1068">
        <v>5</v>
      </c>
      <c r="G271" s="1068">
        <v>2</v>
      </c>
      <c r="H271" s="1065" t="s">
        <v>3919</v>
      </c>
      <c r="J271" s="1069"/>
      <c r="M271" s="1068"/>
    </row>
    <row r="272" spans="1:13" outlineLevel="2">
      <c r="A272" s="1065">
        <v>9</v>
      </c>
      <c r="B272" s="1066" t="s">
        <v>1552</v>
      </c>
      <c r="C272" s="1066" t="s">
        <v>106</v>
      </c>
      <c r="D272" s="1065" t="s">
        <v>3357</v>
      </c>
      <c r="E272" s="1070">
        <v>42533</v>
      </c>
      <c r="F272" s="1068">
        <v>1</v>
      </c>
      <c r="G272" s="1068">
        <v>6</v>
      </c>
      <c r="H272" s="1065" t="s">
        <v>3916</v>
      </c>
      <c r="J272" s="1069"/>
      <c r="M272" s="1068"/>
    </row>
    <row r="273" spans="1:13" outlineLevel="1">
      <c r="B273" s="1066"/>
      <c r="C273" s="1075" t="s">
        <v>1181</v>
      </c>
      <c r="D273" s="1065"/>
      <c r="E273" s="1070"/>
      <c r="F273" s="1068">
        <v>6</v>
      </c>
      <c r="J273" s="1069"/>
      <c r="M273" s="1068"/>
    </row>
    <row r="274" spans="1:13" outlineLevel="2">
      <c r="A274" s="1065">
        <v>9</v>
      </c>
      <c r="B274" s="1065" t="s">
        <v>1552</v>
      </c>
      <c r="C274" s="1065" t="s">
        <v>2694</v>
      </c>
      <c r="D274" s="1066" t="s">
        <v>3362</v>
      </c>
      <c r="E274" s="1067">
        <v>42288</v>
      </c>
      <c r="F274" s="1068">
        <v>6</v>
      </c>
      <c r="G274" s="1068">
        <v>1</v>
      </c>
      <c r="H274" s="1065" t="s">
        <v>3918</v>
      </c>
      <c r="J274" s="1069"/>
      <c r="M274" s="1068"/>
    </row>
    <row r="275" spans="1:13" outlineLevel="2">
      <c r="A275" s="1065">
        <v>9</v>
      </c>
      <c r="B275" s="1066" t="s">
        <v>1552</v>
      </c>
      <c r="C275" s="1066" t="s">
        <v>2694</v>
      </c>
      <c r="D275" s="1065" t="s">
        <v>3357</v>
      </c>
      <c r="E275" s="1070">
        <v>42533</v>
      </c>
      <c r="F275" s="1068">
        <v>5</v>
      </c>
      <c r="G275" s="1068">
        <v>2</v>
      </c>
      <c r="H275" s="1065" t="s">
        <v>3919</v>
      </c>
      <c r="J275" s="1069"/>
      <c r="M275" s="1068"/>
    </row>
    <row r="276" spans="1:13" outlineLevel="1">
      <c r="B276" s="1066"/>
      <c r="C276" s="1075" t="s">
        <v>3162</v>
      </c>
      <c r="D276" s="1065"/>
      <c r="E276" s="1070"/>
      <c r="F276" s="1068">
        <v>11</v>
      </c>
      <c r="J276" s="1069"/>
      <c r="M276" s="1068"/>
    </row>
    <row r="277" spans="1:13" outlineLevel="2">
      <c r="A277" s="1065">
        <v>9</v>
      </c>
      <c r="B277" s="1066" t="s">
        <v>1552</v>
      </c>
      <c r="C277" s="1066" t="s">
        <v>137</v>
      </c>
      <c r="D277" s="1065" t="s">
        <v>3357</v>
      </c>
      <c r="E277" s="1070">
        <v>42533</v>
      </c>
      <c r="F277" s="1068">
        <v>2</v>
      </c>
      <c r="G277" s="1068">
        <v>5</v>
      </c>
      <c r="H277" s="1065" t="s">
        <v>3914</v>
      </c>
      <c r="J277" s="1069"/>
      <c r="M277" s="1068"/>
    </row>
    <row r="278" spans="1:13" outlineLevel="1">
      <c r="B278" s="1066"/>
      <c r="C278" s="1075" t="s">
        <v>1469</v>
      </c>
      <c r="D278" s="1065"/>
      <c r="E278" s="1070"/>
      <c r="F278" s="1068">
        <v>2</v>
      </c>
      <c r="J278" s="1069"/>
      <c r="M278" s="1068"/>
    </row>
    <row r="279" spans="1:13" outlineLevel="2">
      <c r="A279" s="1065">
        <v>10</v>
      </c>
      <c r="B279" s="1066" t="s">
        <v>1553</v>
      </c>
      <c r="C279" s="1066" t="s">
        <v>3345</v>
      </c>
      <c r="D279" s="1065" t="s">
        <v>3362</v>
      </c>
      <c r="E279" s="1067">
        <v>42288</v>
      </c>
      <c r="F279" s="1068">
        <v>1</v>
      </c>
      <c r="G279" s="1068">
        <v>6</v>
      </c>
      <c r="H279" s="1065" t="s">
        <v>3933</v>
      </c>
      <c r="M279" s="1068"/>
    </row>
    <row r="280" spans="1:13" outlineLevel="1">
      <c r="B280" s="1066"/>
      <c r="C280" s="1075" t="s">
        <v>3383</v>
      </c>
      <c r="D280" s="1065"/>
      <c r="F280" s="1068">
        <v>1</v>
      </c>
      <c r="M280" s="1068"/>
    </row>
    <row r="281" spans="1:13" outlineLevel="2">
      <c r="A281" s="1065">
        <v>10</v>
      </c>
      <c r="B281" s="1066" t="s">
        <v>1553</v>
      </c>
      <c r="C281" s="1066" t="s">
        <v>3346</v>
      </c>
      <c r="D281" s="1066" t="s">
        <v>3362</v>
      </c>
      <c r="E281" s="1067">
        <v>42288</v>
      </c>
      <c r="F281" s="1068">
        <v>3</v>
      </c>
      <c r="G281" s="1068">
        <v>4</v>
      </c>
      <c r="H281" s="1065" t="s">
        <v>3926</v>
      </c>
      <c r="M281" s="1068"/>
    </row>
    <row r="282" spans="1:13" outlineLevel="1">
      <c r="B282" s="1066"/>
      <c r="C282" s="1075" t="s">
        <v>3420</v>
      </c>
      <c r="F282" s="1068">
        <v>3</v>
      </c>
      <c r="M282" s="1068"/>
    </row>
    <row r="283" spans="1:13" outlineLevel="2">
      <c r="A283" s="1065">
        <v>10</v>
      </c>
      <c r="B283" s="1066" t="s">
        <v>1553</v>
      </c>
      <c r="C283" s="1066" t="s">
        <v>519</v>
      </c>
      <c r="D283" s="1065" t="s">
        <v>3362</v>
      </c>
      <c r="E283" s="1067">
        <v>42288</v>
      </c>
      <c r="F283" s="1068">
        <v>4</v>
      </c>
      <c r="G283" s="1068">
        <v>3</v>
      </c>
      <c r="H283" s="1065" t="s">
        <v>3925</v>
      </c>
      <c r="J283" s="1069"/>
      <c r="M283" s="1068"/>
    </row>
    <row r="284" spans="1:13" outlineLevel="1">
      <c r="B284" s="1066"/>
      <c r="C284" s="1075" t="s">
        <v>4201</v>
      </c>
      <c r="D284" s="1065"/>
      <c r="F284" s="1068">
        <v>4</v>
      </c>
      <c r="J284" s="1069"/>
      <c r="M284" s="1068"/>
    </row>
    <row r="285" spans="1:13" outlineLevel="2">
      <c r="A285" s="1065">
        <v>10</v>
      </c>
      <c r="B285" s="1065" t="s">
        <v>1553</v>
      </c>
      <c r="C285" s="1065" t="s">
        <v>1624</v>
      </c>
      <c r="D285" s="1066" t="s">
        <v>3323</v>
      </c>
      <c r="E285" s="1067">
        <v>42435</v>
      </c>
      <c r="F285" s="1068">
        <v>6</v>
      </c>
      <c r="G285" s="1068">
        <v>1</v>
      </c>
      <c r="H285" s="1065" t="s">
        <v>3928</v>
      </c>
      <c r="J285" s="1069"/>
      <c r="M285" s="1068"/>
    </row>
    <row r="286" spans="1:13" outlineLevel="1">
      <c r="C286" s="1074" t="s">
        <v>4000</v>
      </c>
      <c r="F286" s="1068">
        <v>6</v>
      </c>
      <c r="J286" s="1069"/>
      <c r="M286" s="1068"/>
    </row>
    <row r="287" spans="1:13" outlineLevel="2">
      <c r="A287" s="1065">
        <v>10</v>
      </c>
      <c r="B287" s="1066" t="s">
        <v>1553</v>
      </c>
      <c r="C287" s="1066" t="s">
        <v>123</v>
      </c>
      <c r="D287" s="1066" t="s">
        <v>3362</v>
      </c>
      <c r="E287" s="1067">
        <v>42288</v>
      </c>
      <c r="F287" s="1068">
        <v>6</v>
      </c>
      <c r="G287" s="1068">
        <v>1</v>
      </c>
      <c r="H287" s="1065" t="s">
        <v>3928</v>
      </c>
      <c r="J287" s="1069"/>
      <c r="M287" s="1068"/>
    </row>
    <row r="288" spans="1:13" outlineLevel="2">
      <c r="A288" s="1065">
        <v>10</v>
      </c>
      <c r="B288" s="1066" t="s">
        <v>1553</v>
      </c>
      <c r="C288" s="1066" t="s">
        <v>123</v>
      </c>
      <c r="D288" s="1065" t="s">
        <v>3362</v>
      </c>
      <c r="E288" s="1067">
        <v>42288</v>
      </c>
      <c r="F288" s="1068">
        <v>5</v>
      </c>
      <c r="G288" s="1068">
        <v>2</v>
      </c>
      <c r="H288" s="1065" t="s">
        <v>3929</v>
      </c>
      <c r="J288" s="1069"/>
      <c r="M288" s="1068"/>
    </row>
    <row r="289" spans="1:13" outlineLevel="2">
      <c r="A289" s="1065">
        <v>10</v>
      </c>
      <c r="B289" s="1066" t="s">
        <v>1553</v>
      </c>
      <c r="C289" s="1066" t="s">
        <v>123</v>
      </c>
      <c r="D289" s="1065" t="s">
        <v>3357</v>
      </c>
      <c r="E289" s="1070">
        <v>42533</v>
      </c>
      <c r="F289" s="1068">
        <v>6</v>
      </c>
      <c r="G289" s="1068">
        <v>1</v>
      </c>
      <c r="H289" s="1065" t="s">
        <v>3928</v>
      </c>
      <c r="J289" s="1069"/>
      <c r="M289" s="1068"/>
    </row>
    <row r="290" spans="1:13" outlineLevel="2">
      <c r="A290" s="1065">
        <v>10</v>
      </c>
      <c r="B290" s="1066" t="s">
        <v>1553</v>
      </c>
      <c r="C290" s="1066" t="s">
        <v>123</v>
      </c>
      <c r="D290" s="1065" t="s">
        <v>3357</v>
      </c>
      <c r="E290" s="1070">
        <v>42533</v>
      </c>
      <c r="F290" s="1068">
        <v>5</v>
      </c>
      <c r="G290" s="1068">
        <v>2</v>
      </c>
      <c r="H290" s="1065" t="s">
        <v>3929</v>
      </c>
      <c r="M290" s="1068"/>
    </row>
    <row r="291" spans="1:13" outlineLevel="2">
      <c r="A291" s="1065">
        <v>10</v>
      </c>
      <c r="B291" s="1066" t="s">
        <v>1553</v>
      </c>
      <c r="C291" s="1066" t="s">
        <v>123</v>
      </c>
      <c r="D291" s="1065" t="s">
        <v>3357</v>
      </c>
      <c r="E291" s="1070">
        <v>42533</v>
      </c>
      <c r="F291" s="1068">
        <v>4</v>
      </c>
      <c r="G291" s="1068">
        <v>3</v>
      </c>
      <c r="H291" s="1065" t="s">
        <v>3925</v>
      </c>
      <c r="M291" s="1068"/>
    </row>
    <row r="292" spans="1:13" outlineLevel="2">
      <c r="A292" s="1065">
        <v>10</v>
      </c>
      <c r="B292" s="1066" t="s">
        <v>1553</v>
      </c>
      <c r="C292" s="1066" t="s">
        <v>123</v>
      </c>
      <c r="D292" s="1065" t="s">
        <v>4532</v>
      </c>
      <c r="E292" s="1070">
        <v>42539</v>
      </c>
      <c r="F292" s="1068">
        <v>6</v>
      </c>
      <c r="G292" s="1068">
        <v>1</v>
      </c>
      <c r="H292" s="1065" t="s">
        <v>3928</v>
      </c>
      <c r="M292" s="1068"/>
    </row>
    <row r="293" spans="1:13" outlineLevel="2">
      <c r="A293" s="1065">
        <v>10</v>
      </c>
      <c r="B293" s="1066" t="s">
        <v>1553</v>
      </c>
      <c r="C293" s="1066" t="s">
        <v>123</v>
      </c>
      <c r="D293" s="1065" t="s">
        <v>4532</v>
      </c>
      <c r="E293" s="1070">
        <v>42539</v>
      </c>
      <c r="F293" s="1068">
        <v>1</v>
      </c>
      <c r="G293" s="1068">
        <v>6</v>
      </c>
      <c r="H293" s="1065" t="s">
        <v>3933</v>
      </c>
      <c r="M293" s="1068"/>
    </row>
    <row r="294" spans="1:13" s="819" customFormat="1" outlineLevel="1">
      <c r="B294" s="1071"/>
      <c r="C294" s="1071" t="s">
        <v>763</v>
      </c>
      <c r="D294" s="819" t="s">
        <v>3834</v>
      </c>
      <c r="E294" s="1072"/>
      <c r="F294" s="1073">
        <v>33</v>
      </c>
      <c r="G294" s="1073"/>
      <c r="M294" s="1073"/>
    </row>
    <row r="295" spans="1:13" outlineLevel="2">
      <c r="A295" s="1065">
        <v>10</v>
      </c>
      <c r="B295" s="1065" t="s">
        <v>1553</v>
      </c>
      <c r="C295" s="1065" t="s">
        <v>202</v>
      </c>
      <c r="D295" s="1066" t="s">
        <v>3323</v>
      </c>
      <c r="E295" s="1067">
        <v>42435</v>
      </c>
      <c r="F295" s="1068">
        <v>4</v>
      </c>
      <c r="G295" s="1068">
        <v>3</v>
      </c>
      <c r="H295" s="1065" t="s">
        <v>3925</v>
      </c>
      <c r="M295" s="1068"/>
    </row>
    <row r="296" spans="1:13" outlineLevel="1">
      <c r="C296" s="1074" t="s">
        <v>788</v>
      </c>
      <c r="F296" s="1068">
        <v>4</v>
      </c>
      <c r="M296" s="1068"/>
    </row>
    <row r="297" spans="1:13" outlineLevel="2">
      <c r="A297" s="1065">
        <v>10</v>
      </c>
      <c r="B297" s="1065" t="s">
        <v>1553</v>
      </c>
      <c r="C297" s="1065" t="s">
        <v>188</v>
      </c>
      <c r="D297" s="1066" t="s">
        <v>3323</v>
      </c>
      <c r="E297" s="1067">
        <v>42435</v>
      </c>
      <c r="F297" s="1068">
        <v>2</v>
      </c>
      <c r="G297" s="1068">
        <v>5</v>
      </c>
      <c r="H297" s="1065" t="s">
        <v>3927</v>
      </c>
      <c r="M297" s="1068"/>
    </row>
    <row r="298" spans="1:13" outlineLevel="1">
      <c r="C298" s="1074" t="s">
        <v>856</v>
      </c>
      <c r="F298" s="1068">
        <v>2</v>
      </c>
      <c r="M298" s="1068"/>
    </row>
    <row r="299" spans="1:13" outlineLevel="2">
      <c r="A299" s="1065">
        <v>10</v>
      </c>
      <c r="B299" s="1066" t="s">
        <v>1553</v>
      </c>
      <c r="C299" s="1066" t="s">
        <v>90</v>
      </c>
      <c r="D299" s="1066" t="s">
        <v>3362</v>
      </c>
      <c r="E299" s="1067">
        <v>42288</v>
      </c>
      <c r="F299" s="1068">
        <v>2</v>
      </c>
      <c r="G299" s="1068">
        <v>5</v>
      </c>
      <c r="H299" s="1065" t="s">
        <v>3927</v>
      </c>
      <c r="M299" s="1068"/>
    </row>
    <row r="300" spans="1:13" outlineLevel="2">
      <c r="A300" s="1065">
        <v>10</v>
      </c>
      <c r="B300" s="1065" t="s">
        <v>1553</v>
      </c>
      <c r="C300" s="1065" t="s">
        <v>90</v>
      </c>
      <c r="D300" s="1066" t="s">
        <v>3323</v>
      </c>
      <c r="E300" s="1067">
        <v>42435</v>
      </c>
      <c r="F300" s="1068">
        <v>5</v>
      </c>
      <c r="G300" s="1068">
        <v>2</v>
      </c>
      <c r="H300" s="1065" t="s">
        <v>3929</v>
      </c>
      <c r="M300" s="1068"/>
    </row>
    <row r="301" spans="1:13" outlineLevel="2">
      <c r="A301" s="1065">
        <v>10</v>
      </c>
      <c r="B301" s="1065" t="s">
        <v>1553</v>
      </c>
      <c r="C301" s="1065" t="s">
        <v>90</v>
      </c>
      <c r="D301" s="1066" t="s">
        <v>3323</v>
      </c>
      <c r="E301" s="1067">
        <v>42435</v>
      </c>
      <c r="F301" s="1068">
        <v>3</v>
      </c>
      <c r="G301" s="1068">
        <v>4</v>
      </c>
      <c r="H301" s="1065" t="s">
        <v>3926</v>
      </c>
      <c r="J301" s="1069"/>
      <c r="M301" s="1068"/>
    </row>
    <row r="302" spans="1:13" outlineLevel="1">
      <c r="C302" s="1074" t="s">
        <v>1123</v>
      </c>
      <c r="F302" s="1068">
        <v>10</v>
      </c>
      <c r="J302" s="1069"/>
      <c r="M302" s="1068"/>
    </row>
    <row r="303" spans="1:13" outlineLevel="2">
      <c r="A303" s="1065">
        <v>10</v>
      </c>
      <c r="B303" s="1065" t="s">
        <v>1553</v>
      </c>
      <c r="C303" s="1065" t="s">
        <v>106</v>
      </c>
      <c r="D303" s="1066" t="s">
        <v>3323</v>
      </c>
      <c r="E303" s="1067">
        <v>42435</v>
      </c>
      <c r="F303" s="1068">
        <v>1</v>
      </c>
      <c r="G303" s="1068">
        <v>6</v>
      </c>
      <c r="H303" s="1065" t="s">
        <v>3933</v>
      </c>
      <c r="M303" s="1068"/>
    </row>
    <row r="304" spans="1:13" outlineLevel="1">
      <c r="C304" s="1074" t="s">
        <v>1181</v>
      </c>
      <c r="F304" s="1068">
        <v>1</v>
      </c>
      <c r="M304" s="1068"/>
    </row>
    <row r="305" spans="1:13" outlineLevel="2">
      <c r="A305" s="1065">
        <v>10</v>
      </c>
      <c r="B305" s="1066" t="s">
        <v>1553</v>
      </c>
      <c r="C305" s="1066" t="s">
        <v>176</v>
      </c>
      <c r="D305" s="1065" t="s">
        <v>3357</v>
      </c>
      <c r="E305" s="1070">
        <v>42533</v>
      </c>
      <c r="F305" s="1068">
        <v>2</v>
      </c>
      <c r="G305" s="1068">
        <v>5</v>
      </c>
      <c r="H305" s="1065" t="s">
        <v>3927</v>
      </c>
      <c r="M305" s="1068"/>
    </row>
    <row r="306" spans="1:13" outlineLevel="1">
      <c r="B306" s="1066"/>
      <c r="C306" s="1075" t="s">
        <v>1371</v>
      </c>
      <c r="D306" s="1065"/>
      <c r="E306" s="1070"/>
      <c r="F306" s="1068">
        <v>2</v>
      </c>
      <c r="M306" s="1068"/>
    </row>
    <row r="307" spans="1:13" outlineLevel="2">
      <c r="A307" s="1065">
        <v>10</v>
      </c>
      <c r="B307" s="1066" t="s">
        <v>1553</v>
      </c>
      <c r="C307" s="1066" t="s">
        <v>158</v>
      </c>
      <c r="D307" s="1065" t="s">
        <v>3357</v>
      </c>
      <c r="E307" s="1070">
        <v>42533</v>
      </c>
      <c r="F307" s="1068">
        <v>1</v>
      </c>
      <c r="G307" s="1068">
        <v>6</v>
      </c>
      <c r="H307" s="1065" t="s">
        <v>3933</v>
      </c>
      <c r="J307" s="1069"/>
      <c r="M307" s="1068"/>
    </row>
    <row r="308" spans="1:13" outlineLevel="1">
      <c r="B308" s="1066"/>
      <c r="C308" s="1075" t="s">
        <v>1437</v>
      </c>
      <c r="D308" s="1065"/>
      <c r="E308" s="1070"/>
      <c r="F308" s="1068">
        <v>1</v>
      </c>
      <c r="J308" s="1069"/>
      <c r="M308" s="1068"/>
    </row>
    <row r="309" spans="1:13" outlineLevel="2">
      <c r="A309" s="1065">
        <v>10</v>
      </c>
      <c r="B309" s="1066" t="s">
        <v>1553</v>
      </c>
      <c r="C309" s="1066" t="s">
        <v>137</v>
      </c>
      <c r="D309" s="1065" t="s">
        <v>3357</v>
      </c>
      <c r="E309" s="1070">
        <v>42533</v>
      </c>
      <c r="F309" s="1068">
        <v>3</v>
      </c>
      <c r="G309" s="1068">
        <v>4</v>
      </c>
      <c r="H309" s="1065" t="s">
        <v>3926</v>
      </c>
      <c r="J309" s="1069"/>
      <c r="M309" s="1068"/>
    </row>
    <row r="310" spans="1:13" outlineLevel="1">
      <c r="B310" s="1066"/>
      <c r="C310" s="1075" t="s">
        <v>1469</v>
      </c>
      <c r="D310" s="1065"/>
      <c r="E310" s="1070"/>
      <c r="F310" s="1068">
        <v>3</v>
      </c>
      <c r="J310" s="1069"/>
      <c r="M310" s="1068"/>
    </row>
    <row r="311" spans="1:13" outlineLevel="2">
      <c r="A311" s="1065">
        <v>11</v>
      </c>
      <c r="B311" s="1066" t="s">
        <v>1554</v>
      </c>
      <c r="C311" s="1066" t="s">
        <v>110</v>
      </c>
      <c r="D311" s="1065" t="s">
        <v>3357</v>
      </c>
      <c r="E311" s="1070">
        <v>42533</v>
      </c>
      <c r="F311" s="1068">
        <v>1</v>
      </c>
      <c r="G311" s="1068">
        <v>6</v>
      </c>
      <c r="H311" s="1065" t="s">
        <v>3938</v>
      </c>
      <c r="J311" s="1069"/>
      <c r="M311" s="1068"/>
    </row>
    <row r="312" spans="1:13" outlineLevel="1">
      <c r="B312" s="1066"/>
      <c r="C312" s="1075" t="s">
        <v>385</v>
      </c>
      <c r="D312" s="1065"/>
      <c r="E312" s="1070"/>
      <c r="F312" s="1068">
        <v>1</v>
      </c>
      <c r="J312" s="1069"/>
      <c r="M312" s="1068"/>
    </row>
    <row r="313" spans="1:13" outlineLevel="2">
      <c r="A313" s="1065">
        <v>11</v>
      </c>
      <c r="B313" s="1066" t="s">
        <v>1554</v>
      </c>
      <c r="C313" s="1066" t="s">
        <v>1617</v>
      </c>
      <c r="D313" s="1065" t="s">
        <v>3323</v>
      </c>
      <c r="E313" s="1067">
        <v>42435</v>
      </c>
      <c r="F313" s="1068">
        <v>1</v>
      </c>
      <c r="G313" s="1068">
        <v>6</v>
      </c>
      <c r="H313" s="1065" t="s">
        <v>3938</v>
      </c>
      <c r="M313" s="1068"/>
    </row>
    <row r="314" spans="1:13" outlineLevel="2">
      <c r="A314" s="1065">
        <v>11</v>
      </c>
      <c r="B314" s="1066" t="s">
        <v>1554</v>
      </c>
      <c r="C314" s="1066" t="s">
        <v>1617</v>
      </c>
      <c r="D314" s="1065" t="s">
        <v>3357</v>
      </c>
      <c r="E314" s="1070">
        <v>42533</v>
      </c>
      <c r="F314" s="1068">
        <v>4</v>
      </c>
      <c r="G314" s="1068">
        <v>3</v>
      </c>
      <c r="H314" s="1065" t="s">
        <v>3940</v>
      </c>
      <c r="M314" s="1068"/>
    </row>
    <row r="315" spans="1:13" outlineLevel="1">
      <c r="B315" s="1066"/>
      <c r="C315" s="1075" t="s">
        <v>1791</v>
      </c>
      <c r="D315" s="1065"/>
      <c r="E315" s="1070"/>
      <c r="F315" s="1068">
        <v>5</v>
      </c>
      <c r="M315" s="1068"/>
    </row>
    <row r="316" spans="1:13" outlineLevel="2">
      <c r="A316" s="1065">
        <v>11</v>
      </c>
      <c r="B316" s="1066" t="s">
        <v>1554</v>
      </c>
      <c r="C316" s="1066" t="s">
        <v>1619</v>
      </c>
      <c r="D316" s="1065" t="s">
        <v>3357</v>
      </c>
      <c r="E316" s="1070">
        <v>42533</v>
      </c>
      <c r="F316" s="1068">
        <v>2</v>
      </c>
      <c r="G316" s="1068">
        <v>5</v>
      </c>
      <c r="H316" s="1065" t="s">
        <v>3935</v>
      </c>
      <c r="J316" s="1069"/>
      <c r="M316" s="1068"/>
    </row>
    <row r="317" spans="1:13" outlineLevel="1">
      <c r="B317" s="1066"/>
      <c r="C317" s="1075" t="s">
        <v>1794</v>
      </c>
      <c r="D317" s="1065"/>
      <c r="E317" s="1070"/>
      <c r="F317" s="1068">
        <v>2</v>
      </c>
      <c r="J317" s="1069"/>
      <c r="M317" s="1068"/>
    </row>
    <row r="318" spans="1:13" outlineLevel="2">
      <c r="A318" s="1065">
        <v>11</v>
      </c>
      <c r="B318" s="1066" t="s">
        <v>1554</v>
      </c>
      <c r="C318" s="1066" t="s">
        <v>3854</v>
      </c>
      <c r="D318" s="1066" t="s">
        <v>3323</v>
      </c>
      <c r="E318" s="1067">
        <v>42435</v>
      </c>
      <c r="F318" s="1068">
        <v>3</v>
      </c>
      <c r="G318" s="1068">
        <v>4</v>
      </c>
      <c r="H318" s="1065" t="s">
        <v>3936</v>
      </c>
      <c r="J318" s="1069"/>
      <c r="M318" s="1068"/>
    </row>
    <row r="319" spans="1:13" outlineLevel="1">
      <c r="B319" s="1066"/>
      <c r="C319" s="1075" t="s">
        <v>3855</v>
      </c>
      <c r="F319" s="1068">
        <v>3</v>
      </c>
      <c r="J319" s="1069"/>
      <c r="M319" s="1068"/>
    </row>
    <row r="320" spans="1:13" outlineLevel="2">
      <c r="A320" s="1065">
        <v>11</v>
      </c>
      <c r="B320" s="1065" t="s">
        <v>1554</v>
      </c>
      <c r="C320" s="1065" t="s">
        <v>123</v>
      </c>
      <c r="D320" s="1066" t="s">
        <v>3362</v>
      </c>
      <c r="E320" s="1067">
        <v>42288</v>
      </c>
      <c r="F320" s="1068">
        <v>6</v>
      </c>
      <c r="G320" s="1068">
        <v>1</v>
      </c>
      <c r="H320" s="1065" t="s">
        <v>3937</v>
      </c>
      <c r="J320" s="1069"/>
      <c r="M320" s="1068"/>
    </row>
    <row r="321" spans="1:13" outlineLevel="1">
      <c r="C321" s="1074" t="s">
        <v>763</v>
      </c>
      <c r="F321" s="1068">
        <v>6</v>
      </c>
      <c r="J321" s="1069"/>
      <c r="M321" s="1068"/>
    </row>
    <row r="322" spans="1:13" outlineLevel="2">
      <c r="A322" s="1065">
        <v>11</v>
      </c>
      <c r="B322" s="1066" t="s">
        <v>1554</v>
      </c>
      <c r="C322" s="1066" t="s">
        <v>202</v>
      </c>
      <c r="D322" s="1065" t="s">
        <v>3362</v>
      </c>
      <c r="E322" s="1067">
        <v>42288</v>
      </c>
      <c r="F322" s="1068">
        <v>1</v>
      </c>
      <c r="G322" s="1068">
        <v>6</v>
      </c>
      <c r="H322" s="1065" t="s">
        <v>3938</v>
      </c>
      <c r="M322" s="1068"/>
    </row>
    <row r="323" spans="1:13" outlineLevel="2">
      <c r="A323" s="1065">
        <v>11</v>
      </c>
      <c r="B323" s="1066" t="s">
        <v>1554</v>
      </c>
      <c r="C323" s="1066" t="s">
        <v>202</v>
      </c>
      <c r="D323" s="1065" t="s">
        <v>3323</v>
      </c>
      <c r="E323" s="1067">
        <v>42435</v>
      </c>
      <c r="F323" s="1068">
        <v>2</v>
      </c>
      <c r="G323" s="1068">
        <v>5</v>
      </c>
      <c r="H323" s="1065" t="s">
        <v>3935</v>
      </c>
      <c r="J323" s="1069"/>
      <c r="M323" s="1068"/>
    </row>
    <row r="324" spans="1:13" outlineLevel="1">
      <c r="B324" s="1066"/>
      <c r="C324" s="1075" t="s">
        <v>788</v>
      </c>
      <c r="D324" s="1065"/>
      <c r="F324" s="1068">
        <v>3</v>
      </c>
      <c r="J324" s="1069"/>
      <c r="M324" s="1068"/>
    </row>
    <row r="325" spans="1:13" outlineLevel="2">
      <c r="A325" s="1065">
        <v>11</v>
      </c>
      <c r="B325" s="1066" t="s">
        <v>1554</v>
      </c>
      <c r="C325" s="1066" t="s">
        <v>168</v>
      </c>
      <c r="D325" s="1065" t="s">
        <v>3357</v>
      </c>
      <c r="E325" s="1070">
        <v>42533</v>
      </c>
      <c r="F325" s="1068">
        <v>6</v>
      </c>
      <c r="G325" s="1068">
        <v>1</v>
      </c>
      <c r="H325" s="1065" t="s">
        <v>3937</v>
      </c>
      <c r="M325" s="1068"/>
    </row>
    <row r="326" spans="1:13" outlineLevel="1">
      <c r="B326" s="1066"/>
      <c r="C326" s="1075" t="s">
        <v>817</v>
      </c>
      <c r="D326" s="1065"/>
      <c r="E326" s="1070"/>
      <c r="F326" s="1068">
        <v>6</v>
      </c>
      <c r="M326" s="1068"/>
    </row>
    <row r="327" spans="1:13" outlineLevel="2">
      <c r="A327" s="1065">
        <v>11</v>
      </c>
      <c r="B327" s="1066" t="s">
        <v>1554</v>
      </c>
      <c r="C327" s="1066" t="s">
        <v>195</v>
      </c>
      <c r="D327" s="1065" t="s">
        <v>3362</v>
      </c>
      <c r="E327" s="1067">
        <v>42288</v>
      </c>
      <c r="F327" s="1068">
        <v>4</v>
      </c>
      <c r="G327" s="1068">
        <v>3</v>
      </c>
      <c r="H327" s="1065" t="s">
        <v>3940</v>
      </c>
      <c r="M327" s="1068"/>
    </row>
    <row r="328" spans="1:13" outlineLevel="2">
      <c r="A328" s="1065">
        <v>11</v>
      </c>
      <c r="B328" s="1066" t="s">
        <v>1554</v>
      </c>
      <c r="C328" s="1066" t="s">
        <v>195</v>
      </c>
      <c r="D328" s="1066" t="s">
        <v>3362</v>
      </c>
      <c r="E328" s="1067">
        <v>42288</v>
      </c>
      <c r="F328" s="1068">
        <v>3</v>
      </c>
      <c r="G328" s="1068">
        <v>4</v>
      </c>
      <c r="H328" s="1065" t="s">
        <v>3936</v>
      </c>
      <c r="M328" s="1068"/>
    </row>
    <row r="329" spans="1:13" outlineLevel="1">
      <c r="B329" s="1066"/>
      <c r="C329" s="1075" t="s">
        <v>895</v>
      </c>
      <c r="F329" s="1068">
        <v>7</v>
      </c>
      <c r="M329" s="1068"/>
    </row>
    <row r="330" spans="1:13" outlineLevel="2">
      <c r="A330" s="1065">
        <v>11</v>
      </c>
      <c r="B330" s="1066" t="s">
        <v>1554</v>
      </c>
      <c r="C330" s="1066" t="s">
        <v>99</v>
      </c>
      <c r="D330" s="1066" t="s">
        <v>3362</v>
      </c>
      <c r="E330" s="1067">
        <v>42288</v>
      </c>
      <c r="F330" s="1068">
        <v>2</v>
      </c>
      <c r="G330" s="1068">
        <v>5</v>
      </c>
      <c r="H330" s="1065" t="s">
        <v>3935</v>
      </c>
      <c r="M330" s="1068"/>
    </row>
    <row r="331" spans="1:13" outlineLevel="1">
      <c r="B331" s="1066"/>
      <c r="C331" s="1075" t="s">
        <v>3857</v>
      </c>
      <c r="F331" s="1068">
        <v>2</v>
      </c>
      <c r="M331" s="1068"/>
    </row>
    <row r="332" spans="1:13" outlineLevel="2">
      <c r="A332" s="1065">
        <v>11</v>
      </c>
      <c r="B332" s="1065" t="s">
        <v>1554</v>
      </c>
      <c r="C332" s="1065" t="s">
        <v>90</v>
      </c>
      <c r="D332" s="1066" t="s">
        <v>3362</v>
      </c>
      <c r="E332" s="1067">
        <v>42288</v>
      </c>
      <c r="F332" s="1068">
        <v>5</v>
      </c>
      <c r="G332" s="1068">
        <v>2</v>
      </c>
      <c r="H332" s="1065" t="s">
        <v>3939</v>
      </c>
      <c r="M332" s="1068"/>
    </row>
    <row r="333" spans="1:13" outlineLevel="1">
      <c r="C333" s="1074" t="s">
        <v>1123</v>
      </c>
      <c r="F333" s="1068">
        <v>5</v>
      </c>
      <c r="M333" s="1068"/>
    </row>
    <row r="334" spans="1:13" outlineLevel="2">
      <c r="A334" s="1065">
        <v>11</v>
      </c>
      <c r="B334" s="1066" t="s">
        <v>1554</v>
      </c>
      <c r="C334" s="1066" t="s">
        <v>171</v>
      </c>
      <c r="D334" s="1065" t="s">
        <v>3323</v>
      </c>
      <c r="E334" s="1067">
        <v>42435</v>
      </c>
      <c r="F334" s="1068">
        <v>4</v>
      </c>
      <c r="G334" s="1068">
        <v>3</v>
      </c>
      <c r="H334" s="1065" t="s">
        <v>3940</v>
      </c>
      <c r="J334" s="1069"/>
      <c r="M334" s="1068"/>
    </row>
    <row r="335" spans="1:13" outlineLevel="1">
      <c r="B335" s="1066"/>
      <c r="C335" s="1075" t="s">
        <v>1197</v>
      </c>
      <c r="D335" s="1065"/>
      <c r="F335" s="1068">
        <v>4</v>
      </c>
      <c r="J335" s="1069"/>
      <c r="M335" s="1068"/>
    </row>
    <row r="336" spans="1:13" outlineLevel="2">
      <c r="A336" s="1065">
        <v>11</v>
      </c>
      <c r="B336" s="1066" t="s">
        <v>1554</v>
      </c>
      <c r="C336" s="1066" t="s">
        <v>104</v>
      </c>
      <c r="D336" s="1065" t="s">
        <v>3357</v>
      </c>
      <c r="E336" s="1070">
        <v>42533</v>
      </c>
      <c r="F336" s="1068">
        <v>5</v>
      </c>
      <c r="G336" s="1068">
        <v>2</v>
      </c>
      <c r="H336" s="1065" t="s">
        <v>3939</v>
      </c>
      <c r="J336" s="1069"/>
      <c r="M336" s="1068"/>
    </row>
    <row r="337" spans="1:13" outlineLevel="1">
      <c r="B337" s="1066"/>
      <c r="C337" s="1075" t="s">
        <v>1362</v>
      </c>
      <c r="D337" s="1065"/>
      <c r="E337" s="1070"/>
      <c r="F337" s="1068">
        <v>5</v>
      </c>
      <c r="J337" s="1069"/>
      <c r="M337" s="1068"/>
    </row>
    <row r="338" spans="1:13" outlineLevel="2">
      <c r="A338" s="1065">
        <v>11</v>
      </c>
      <c r="B338" s="1066" t="s">
        <v>1554</v>
      </c>
      <c r="C338" s="1066" t="s">
        <v>127</v>
      </c>
      <c r="D338" s="1065" t="s">
        <v>3357</v>
      </c>
      <c r="E338" s="1070">
        <v>42533</v>
      </c>
      <c r="F338" s="1068">
        <v>3</v>
      </c>
      <c r="G338" s="1068">
        <v>4</v>
      </c>
      <c r="H338" s="1065" t="s">
        <v>3936</v>
      </c>
      <c r="J338" s="1069"/>
      <c r="M338" s="1068"/>
    </row>
    <row r="339" spans="1:13" outlineLevel="1">
      <c r="B339" s="1066"/>
      <c r="C339" s="1075" t="s">
        <v>1435</v>
      </c>
      <c r="D339" s="1065"/>
      <c r="E339" s="1070"/>
      <c r="F339" s="1068">
        <v>3</v>
      </c>
      <c r="J339" s="1069"/>
      <c r="M339" s="1068"/>
    </row>
    <row r="340" spans="1:13" outlineLevel="2">
      <c r="A340" s="1065">
        <v>11</v>
      </c>
      <c r="B340" s="1066" t="s">
        <v>1554</v>
      </c>
      <c r="C340" s="1066" t="s">
        <v>116</v>
      </c>
      <c r="D340" s="1065" t="s">
        <v>3323</v>
      </c>
      <c r="E340" s="1067">
        <v>42435</v>
      </c>
      <c r="F340" s="1068">
        <v>6</v>
      </c>
      <c r="G340" s="1068">
        <v>1</v>
      </c>
      <c r="H340" s="1065" t="s">
        <v>3937</v>
      </c>
      <c r="J340" s="1069"/>
      <c r="M340" s="1068"/>
    </row>
    <row r="341" spans="1:13" outlineLevel="2">
      <c r="A341" s="1065">
        <v>11</v>
      </c>
      <c r="B341" s="1066" t="s">
        <v>1554</v>
      </c>
      <c r="C341" s="1066" t="s">
        <v>116</v>
      </c>
      <c r="D341" s="1066" t="s">
        <v>3323</v>
      </c>
      <c r="E341" s="1067">
        <v>42435</v>
      </c>
      <c r="F341" s="1068">
        <v>5</v>
      </c>
      <c r="G341" s="1068">
        <v>2</v>
      </c>
      <c r="H341" s="1065" t="s">
        <v>3939</v>
      </c>
      <c r="J341" s="1069"/>
      <c r="M341" s="1068"/>
    </row>
    <row r="342" spans="1:13" s="819" customFormat="1" outlineLevel="1">
      <c r="B342" s="1071"/>
      <c r="C342" s="1071" t="s">
        <v>1484</v>
      </c>
      <c r="D342" s="819" t="s">
        <v>3834</v>
      </c>
      <c r="E342" s="1077"/>
      <c r="F342" s="1073">
        <v>11</v>
      </c>
      <c r="G342" s="1073"/>
      <c r="J342" s="1076"/>
      <c r="M342" s="1073"/>
    </row>
    <row r="343" spans="1:13" outlineLevel="2">
      <c r="A343" s="1065">
        <v>12</v>
      </c>
      <c r="B343" s="1066" t="s">
        <v>1556</v>
      </c>
      <c r="C343" s="1066" t="s">
        <v>1608</v>
      </c>
      <c r="D343" s="1065" t="s">
        <v>3357</v>
      </c>
      <c r="E343" s="1070">
        <v>42533</v>
      </c>
      <c r="F343" s="1068">
        <v>3</v>
      </c>
      <c r="G343" s="1068">
        <v>4</v>
      </c>
      <c r="H343" s="1065" t="s">
        <v>3950</v>
      </c>
      <c r="M343" s="1068"/>
    </row>
    <row r="344" spans="1:13" outlineLevel="2">
      <c r="A344" s="1065">
        <v>12</v>
      </c>
      <c r="B344" s="1066" t="s">
        <v>1556</v>
      </c>
      <c r="C344" s="1066" t="s">
        <v>1608</v>
      </c>
      <c r="D344" s="1065" t="s">
        <v>3357</v>
      </c>
      <c r="E344" s="1070">
        <v>42533</v>
      </c>
      <c r="F344" s="1068">
        <v>2</v>
      </c>
      <c r="G344" s="1068">
        <v>5</v>
      </c>
      <c r="H344" s="1065" t="s">
        <v>3944</v>
      </c>
      <c r="M344" s="1068"/>
    </row>
    <row r="345" spans="1:13" outlineLevel="1">
      <c r="B345" s="1066"/>
      <c r="C345" s="1075" t="s">
        <v>1680</v>
      </c>
      <c r="D345" s="1065"/>
      <c r="E345" s="1070"/>
      <c r="F345" s="1068">
        <v>5</v>
      </c>
      <c r="M345" s="1068"/>
    </row>
    <row r="346" spans="1:13" outlineLevel="2">
      <c r="A346" s="1065">
        <v>12</v>
      </c>
      <c r="B346" s="1066" t="s">
        <v>1556</v>
      </c>
      <c r="C346" s="1066" t="s">
        <v>2691</v>
      </c>
      <c r="D346" s="1066" t="s">
        <v>3323</v>
      </c>
      <c r="E346" s="1067">
        <v>42435</v>
      </c>
      <c r="F346" s="1068">
        <v>5</v>
      </c>
      <c r="G346" s="1068">
        <v>2</v>
      </c>
      <c r="H346" s="1065" t="s">
        <v>3942</v>
      </c>
      <c r="M346" s="1068"/>
    </row>
    <row r="347" spans="1:13" outlineLevel="2">
      <c r="A347" s="1065">
        <v>12</v>
      </c>
      <c r="B347" s="1066" t="s">
        <v>1556</v>
      </c>
      <c r="C347" s="1066" t="s">
        <v>2691</v>
      </c>
      <c r="D347" s="1066" t="s">
        <v>3323</v>
      </c>
      <c r="E347" s="1067">
        <v>42435</v>
      </c>
      <c r="F347" s="1068">
        <v>1</v>
      </c>
      <c r="G347" s="1068">
        <v>6</v>
      </c>
      <c r="H347" s="1065" t="s">
        <v>3946</v>
      </c>
      <c r="M347" s="1068"/>
    </row>
    <row r="348" spans="1:13" outlineLevel="1">
      <c r="B348" s="1066"/>
      <c r="C348" s="1075" t="s">
        <v>2810</v>
      </c>
      <c r="F348" s="1068">
        <v>6</v>
      </c>
      <c r="M348" s="1068"/>
    </row>
    <row r="349" spans="1:13" outlineLevel="2">
      <c r="A349" s="1065">
        <v>12</v>
      </c>
      <c r="B349" s="1066" t="s">
        <v>1556</v>
      </c>
      <c r="C349" s="1066" t="s">
        <v>187</v>
      </c>
      <c r="D349" s="1065" t="s">
        <v>3362</v>
      </c>
      <c r="E349" s="1067">
        <v>42288</v>
      </c>
      <c r="F349" s="1068">
        <v>1</v>
      </c>
      <c r="G349" s="1068">
        <v>6</v>
      </c>
      <c r="H349" s="1065" t="s">
        <v>3946</v>
      </c>
      <c r="M349" s="1068"/>
    </row>
    <row r="350" spans="1:13" outlineLevel="2">
      <c r="A350" s="1065">
        <v>12</v>
      </c>
      <c r="B350" s="1065" t="s">
        <v>1556</v>
      </c>
      <c r="C350" s="1065" t="s">
        <v>187</v>
      </c>
      <c r="D350" s="1066" t="s">
        <v>3323</v>
      </c>
      <c r="E350" s="1067">
        <v>42435</v>
      </c>
      <c r="F350" s="1068">
        <v>3</v>
      </c>
      <c r="G350" s="1068">
        <v>4</v>
      </c>
      <c r="H350" s="1065" t="s">
        <v>3950</v>
      </c>
      <c r="J350" s="1069"/>
      <c r="M350" s="1068"/>
    </row>
    <row r="351" spans="1:13" outlineLevel="2">
      <c r="A351" s="1065">
        <v>12</v>
      </c>
      <c r="B351" s="1066" t="s">
        <v>1556</v>
      </c>
      <c r="C351" s="1066" t="s">
        <v>187</v>
      </c>
      <c r="D351" s="1065" t="s">
        <v>3323</v>
      </c>
      <c r="E351" s="1067">
        <v>42435</v>
      </c>
      <c r="F351" s="1068">
        <v>2</v>
      </c>
      <c r="G351" s="1068">
        <v>5</v>
      </c>
      <c r="H351" s="1065" t="s">
        <v>3944</v>
      </c>
      <c r="J351" s="1069"/>
      <c r="M351" s="1068"/>
    </row>
    <row r="352" spans="1:13" outlineLevel="2">
      <c r="A352" s="1065">
        <v>12</v>
      </c>
      <c r="B352" s="1066" t="s">
        <v>1556</v>
      </c>
      <c r="C352" s="1066" t="s">
        <v>187</v>
      </c>
      <c r="D352" s="1065" t="s">
        <v>3357</v>
      </c>
      <c r="E352" s="1070">
        <v>42533</v>
      </c>
      <c r="F352" s="1068">
        <v>1</v>
      </c>
      <c r="G352" s="1068">
        <v>6</v>
      </c>
      <c r="H352" s="1065" t="s">
        <v>3946</v>
      </c>
      <c r="J352" s="1069"/>
      <c r="M352" s="1068"/>
    </row>
    <row r="353" spans="1:13" outlineLevel="1">
      <c r="B353" s="1066"/>
      <c r="C353" s="1075" t="s">
        <v>470</v>
      </c>
      <c r="D353" s="1065"/>
      <c r="E353" s="1070"/>
      <c r="F353" s="1068">
        <v>7</v>
      </c>
      <c r="J353" s="1069"/>
      <c r="M353" s="1068"/>
    </row>
    <row r="354" spans="1:13" outlineLevel="2">
      <c r="A354" s="1065">
        <v>12</v>
      </c>
      <c r="B354" s="1066" t="s">
        <v>1556</v>
      </c>
      <c r="C354" s="1066" t="s">
        <v>167</v>
      </c>
      <c r="D354" s="1066" t="s">
        <v>3362</v>
      </c>
      <c r="E354" s="1067">
        <v>42288</v>
      </c>
      <c r="F354" s="1068">
        <v>2</v>
      </c>
      <c r="G354" s="1068">
        <v>5</v>
      </c>
      <c r="H354" s="1065" t="s">
        <v>3944</v>
      </c>
      <c r="M354" s="1068"/>
    </row>
    <row r="355" spans="1:13" outlineLevel="1">
      <c r="B355" s="1066"/>
      <c r="C355" s="1075" t="s">
        <v>847</v>
      </c>
      <c r="F355" s="1068">
        <v>2</v>
      </c>
      <c r="M355" s="1068"/>
    </row>
    <row r="356" spans="1:13" outlineLevel="2">
      <c r="A356" s="1065">
        <v>12</v>
      </c>
      <c r="B356" s="1065" t="s">
        <v>1556</v>
      </c>
      <c r="C356" s="1065" t="s">
        <v>3905</v>
      </c>
      <c r="D356" s="1066" t="s">
        <v>3362</v>
      </c>
      <c r="E356" s="1067">
        <v>42288</v>
      </c>
      <c r="F356" s="1068">
        <v>5</v>
      </c>
      <c r="G356" s="1068">
        <v>2</v>
      </c>
      <c r="H356" s="1065" t="s">
        <v>3942</v>
      </c>
      <c r="M356" s="1068"/>
    </row>
    <row r="357" spans="1:13" outlineLevel="2">
      <c r="A357" s="1065">
        <v>12</v>
      </c>
      <c r="B357" s="1066" t="s">
        <v>1556</v>
      </c>
      <c r="C357" s="1066" t="s">
        <v>3905</v>
      </c>
      <c r="D357" s="1065" t="s">
        <v>3357</v>
      </c>
      <c r="E357" s="1070">
        <v>42533</v>
      </c>
      <c r="F357" s="1068">
        <v>6</v>
      </c>
      <c r="G357" s="1068">
        <v>1</v>
      </c>
      <c r="H357" s="1065" t="s">
        <v>3948</v>
      </c>
      <c r="J357" s="1069"/>
      <c r="M357" s="1068"/>
    </row>
    <row r="358" spans="1:13" outlineLevel="1">
      <c r="B358" s="1066"/>
      <c r="C358" s="1075" t="s">
        <v>3908</v>
      </c>
      <c r="D358" s="1065"/>
      <c r="E358" s="1070"/>
      <c r="F358" s="1068">
        <v>11</v>
      </c>
      <c r="J358" s="1069"/>
      <c r="M358" s="1068"/>
    </row>
    <row r="359" spans="1:13" outlineLevel="2">
      <c r="A359" s="1065">
        <v>12</v>
      </c>
      <c r="B359" s="1066" t="s">
        <v>1556</v>
      </c>
      <c r="C359" s="1066" t="s">
        <v>122</v>
      </c>
      <c r="D359" s="1065" t="s">
        <v>3357</v>
      </c>
      <c r="E359" s="1070">
        <v>42533</v>
      </c>
      <c r="F359" s="1068">
        <v>5</v>
      </c>
      <c r="G359" s="1068">
        <v>2</v>
      </c>
      <c r="H359" s="1065" t="s">
        <v>3942</v>
      </c>
      <c r="M359" s="1068"/>
    </row>
    <row r="360" spans="1:13" outlineLevel="2">
      <c r="A360" s="1065">
        <v>12</v>
      </c>
      <c r="B360" s="1066" t="s">
        <v>1556</v>
      </c>
      <c r="C360" s="1066" t="s">
        <v>122</v>
      </c>
      <c r="D360" s="1065" t="s">
        <v>3357</v>
      </c>
      <c r="E360" s="1070">
        <v>42533</v>
      </c>
      <c r="F360" s="1068">
        <v>4</v>
      </c>
      <c r="G360" s="1068">
        <v>3</v>
      </c>
      <c r="H360" s="1065" t="s">
        <v>3947</v>
      </c>
      <c r="J360" s="1069"/>
      <c r="M360" s="1068"/>
    </row>
    <row r="361" spans="1:13" outlineLevel="1">
      <c r="B361" s="1066"/>
      <c r="C361" s="1075" t="s">
        <v>1285</v>
      </c>
      <c r="D361" s="1065"/>
      <c r="E361" s="1070"/>
      <c r="F361" s="1068">
        <v>9</v>
      </c>
      <c r="J361" s="1069"/>
      <c r="M361" s="1068"/>
    </row>
    <row r="362" spans="1:13" outlineLevel="2">
      <c r="A362" s="1065">
        <v>12</v>
      </c>
      <c r="B362" s="1065" t="s">
        <v>1556</v>
      </c>
      <c r="C362" s="1065" t="s">
        <v>104</v>
      </c>
      <c r="D362" s="1066" t="s">
        <v>3362</v>
      </c>
      <c r="E362" s="1067">
        <v>42288</v>
      </c>
      <c r="F362" s="1068">
        <v>6</v>
      </c>
      <c r="G362" s="1068">
        <v>1</v>
      </c>
      <c r="H362" s="1065" t="s">
        <v>3948</v>
      </c>
      <c r="M362" s="1068"/>
    </row>
    <row r="363" spans="1:13" outlineLevel="2">
      <c r="A363" s="1065">
        <v>12</v>
      </c>
      <c r="B363" s="1065" t="s">
        <v>1556</v>
      </c>
      <c r="C363" s="1065" t="s">
        <v>104</v>
      </c>
      <c r="D363" s="1066" t="s">
        <v>3362</v>
      </c>
      <c r="E363" s="1067">
        <v>42288</v>
      </c>
      <c r="F363" s="1068">
        <v>4</v>
      </c>
      <c r="G363" s="1068">
        <v>3</v>
      </c>
      <c r="H363" s="1065" t="s">
        <v>3947</v>
      </c>
      <c r="M363" s="1068"/>
    </row>
    <row r="364" spans="1:13" outlineLevel="2">
      <c r="A364" s="1065">
        <v>12</v>
      </c>
      <c r="B364" s="1065" t="s">
        <v>1556</v>
      </c>
      <c r="C364" s="1065" t="s">
        <v>104</v>
      </c>
      <c r="D364" s="1066" t="s">
        <v>3362</v>
      </c>
      <c r="E364" s="1067">
        <v>42288</v>
      </c>
      <c r="F364" s="1068">
        <v>3</v>
      </c>
      <c r="G364" s="1068">
        <v>4</v>
      </c>
      <c r="H364" s="1065" t="s">
        <v>3950</v>
      </c>
      <c r="M364" s="1068"/>
    </row>
    <row r="365" spans="1:13" s="819" customFormat="1" outlineLevel="1">
      <c r="C365" s="819" t="s">
        <v>1362</v>
      </c>
      <c r="D365" s="819" t="s">
        <v>3834</v>
      </c>
      <c r="E365" s="1077"/>
      <c r="F365" s="1073">
        <v>13</v>
      </c>
      <c r="G365" s="1073"/>
      <c r="M365" s="1073"/>
    </row>
    <row r="366" spans="1:13" outlineLevel="2">
      <c r="A366" s="1065">
        <v>12</v>
      </c>
      <c r="B366" s="1065" t="s">
        <v>1556</v>
      </c>
      <c r="C366" s="1065" t="s">
        <v>1638</v>
      </c>
      <c r="D366" s="1066" t="s">
        <v>3323</v>
      </c>
      <c r="E366" s="1067">
        <v>42435</v>
      </c>
      <c r="F366" s="1068">
        <v>4</v>
      </c>
      <c r="G366" s="1068">
        <v>3</v>
      </c>
      <c r="H366" s="1065" t="s">
        <v>3947</v>
      </c>
      <c r="M366" s="1068"/>
    </row>
    <row r="367" spans="1:13" outlineLevel="1">
      <c r="C367" s="1074" t="s">
        <v>2527</v>
      </c>
      <c r="F367" s="1068">
        <v>4</v>
      </c>
      <c r="M367" s="1068"/>
    </row>
    <row r="368" spans="1:13" outlineLevel="2">
      <c r="A368" s="1065">
        <v>12</v>
      </c>
      <c r="B368" s="1066" t="s">
        <v>1556</v>
      </c>
      <c r="C368" s="1066" t="s">
        <v>116</v>
      </c>
      <c r="D368" s="1066" t="s">
        <v>3323</v>
      </c>
      <c r="E368" s="1067">
        <v>42435</v>
      </c>
      <c r="F368" s="1068">
        <v>6</v>
      </c>
      <c r="G368" s="1068">
        <v>1</v>
      </c>
      <c r="H368" s="1065" t="s">
        <v>3948</v>
      </c>
      <c r="J368" s="1066"/>
      <c r="M368" s="1068"/>
    </row>
    <row r="369" spans="1:13" outlineLevel="1">
      <c r="B369" s="1066"/>
      <c r="C369" s="1075" t="s">
        <v>1484</v>
      </c>
      <c r="F369" s="1068">
        <v>6</v>
      </c>
      <c r="J369" s="1066"/>
      <c r="M369" s="1068"/>
    </row>
    <row r="370" spans="1:13" outlineLevel="2">
      <c r="A370" s="1065">
        <v>13</v>
      </c>
      <c r="B370" s="1065" t="s">
        <v>1557</v>
      </c>
      <c r="C370" s="1065" t="s">
        <v>114</v>
      </c>
      <c r="D370" s="1066" t="s">
        <v>3362</v>
      </c>
      <c r="E370" s="1067">
        <v>42288</v>
      </c>
      <c r="F370" s="1068">
        <v>6</v>
      </c>
      <c r="G370" s="1068">
        <v>1</v>
      </c>
      <c r="H370" s="1065" t="s">
        <v>3954</v>
      </c>
      <c r="J370" s="1066"/>
      <c r="M370" s="1068"/>
    </row>
    <row r="371" spans="1:13" outlineLevel="2">
      <c r="A371" s="1065">
        <v>13</v>
      </c>
      <c r="B371" s="1065" t="s">
        <v>1557</v>
      </c>
      <c r="C371" s="1065" t="s">
        <v>114</v>
      </c>
      <c r="D371" s="1066" t="s">
        <v>3362</v>
      </c>
      <c r="E371" s="1067">
        <v>42288</v>
      </c>
      <c r="F371" s="1068">
        <v>3</v>
      </c>
      <c r="G371" s="1068">
        <v>4</v>
      </c>
      <c r="H371" s="1065" t="s">
        <v>3955</v>
      </c>
      <c r="M371" s="1068"/>
    </row>
    <row r="372" spans="1:13" outlineLevel="2">
      <c r="A372" s="1065">
        <v>13</v>
      </c>
      <c r="B372" s="1066" t="s">
        <v>1557</v>
      </c>
      <c r="C372" s="1066" t="s">
        <v>114</v>
      </c>
      <c r="D372" s="1065" t="s">
        <v>3323</v>
      </c>
      <c r="E372" s="1067">
        <v>42435</v>
      </c>
      <c r="F372" s="1068">
        <v>5</v>
      </c>
      <c r="G372" s="1068">
        <v>2</v>
      </c>
      <c r="H372" s="1065" t="s">
        <v>3956</v>
      </c>
      <c r="J372" s="1069"/>
      <c r="M372" s="1068"/>
    </row>
    <row r="373" spans="1:13" outlineLevel="2">
      <c r="A373" s="1065">
        <v>13</v>
      </c>
      <c r="B373" s="1066" t="s">
        <v>1557</v>
      </c>
      <c r="C373" s="1066" t="s">
        <v>114</v>
      </c>
      <c r="D373" s="1065" t="s">
        <v>3323</v>
      </c>
      <c r="E373" s="1067">
        <v>42435</v>
      </c>
      <c r="F373" s="1068">
        <v>3</v>
      </c>
      <c r="G373" s="1068">
        <v>4</v>
      </c>
      <c r="H373" s="1065" t="s">
        <v>3955</v>
      </c>
      <c r="J373" s="1069"/>
      <c r="M373" s="1068"/>
    </row>
    <row r="374" spans="1:13" outlineLevel="2">
      <c r="A374" s="1065">
        <v>13</v>
      </c>
      <c r="B374" s="1066" t="s">
        <v>1557</v>
      </c>
      <c r="C374" s="1066" t="s">
        <v>114</v>
      </c>
      <c r="D374" s="1065" t="s">
        <v>3357</v>
      </c>
      <c r="E374" s="1070">
        <v>42533</v>
      </c>
      <c r="F374" s="1068">
        <v>4</v>
      </c>
      <c r="G374" s="1068">
        <v>3</v>
      </c>
      <c r="H374" s="1065" t="s">
        <v>3959</v>
      </c>
      <c r="J374" s="1069"/>
      <c r="M374" s="1068"/>
    </row>
    <row r="375" spans="1:13" outlineLevel="1">
      <c r="B375" s="1066"/>
      <c r="C375" s="1075" t="s">
        <v>291</v>
      </c>
      <c r="D375" s="1065"/>
      <c r="E375" s="1070"/>
      <c r="F375" s="1068">
        <v>21</v>
      </c>
      <c r="J375" s="1069"/>
      <c r="M375" s="1068"/>
    </row>
    <row r="376" spans="1:13" outlineLevel="2">
      <c r="A376" s="1065">
        <v>13</v>
      </c>
      <c r="B376" s="1066" t="s">
        <v>1557</v>
      </c>
      <c r="C376" s="1066" t="s">
        <v>4556</v>
      </c>
      <c r="D376" s="1065" t="s">
        <v>3357</v>
      </c>
      <c r="E376" s="1070">
        <v>42533</v>
      </c>
      <c r="F376" s="1068">
        <v>3</v>
      </c>
      <c r="G376" s="1068">
        <v>4</v>
      </c>
      <c r="H376" s="1065" t="s">
        <v>3955</v>
      </c>
      <c r="J376" s="1069"/>
      <c r="M376" s="1068"/>
    </row>
    <row r="377" spans="1:13" outlineLevel="1">
      <c r="B377" s="1066"/>
      <c r="C377" s="1075" t="s">
        <v>4557</v>
      </c>
      <c r="D377" s="1065"/>
      <c r="E377" s="1070"/>
      <c r="F377" s="1068">
        <v>3</v>
      </c>
      <c r="J377" s="1069"/>
      <c r="M377" s="1068"/>
    </row>
    <row r="378" spans="1:13" outlineLevel="2">
      <c r="A378" s="1065">
        <v>13</v>
      </c>
      <c r="B378" s="1066" t="s">
        <v>1557</v>
      </c>
      <c r="C378" s="1066" t="s">
        <v>166</v>
      </c>
      <c r="D378" s="1066" t="s">
        <v>3323</v>
      </c>
      <c r="E378" s="1067">
        <v>42435</v>
      </c>
      <c r="F378" s="1068">
        <v>4</v>
      </c>
      <c r="G378" s="1068">
        <v>3</v>
      </c>
      <c r="H378" s="1065" t="s">
        <v>3959</v>
      </c>
      <c r="M378" s="1068"/>
    </row>
    <row r="379" spans="1:13" outlineLevel="1">
      <c r="B379" s="1066"/>
      <c r="C379" s="1075" t="s">
        <v>595</v>
      </c>
      <c r="F379" s="1068">
        <v>4</v>
      </c>
      <c r="M379" s="1068"/>
    </row>
    <row r="380" spans="1:13" outlineLevel="2">
      <c r="A380" s="1065">
        <v>13</v>
      </c>
      <c r="B380" s="1066" t="s">
        <v>1557</v>
      </c>
      <c r="C380" s="1066" t="s">
        <v>121</v>
      </c>
      <c r="D380" s="1065" t="s">
        <v>3362</v>
      </c>
      <c r="E380" s="1067">
        <v>42288</v>
      </c>
      <c r="F380" s="1068">
        <v>4</v>
      </c>
      <c r="G380" s="1068">
        <v>3</v>
      </c>
      <c r="H380" s="1065" t="s">
        <v>3959</v>
      </c>
      <c r="M380" s="1068"/>
    </row>
    <row r="381" spans="1:13" outlineLevel="2">
      <c r="A381" s="1065">
        <v>13</v>
      </c>
      <c r="B381" s="1066" t="s">
        <v>1557</v>
      </c>
      <c r="C381" s="1066" t="s">
        <v>121</v>
      </c>
      <c r="D381" s="1065" t="s">
        <v>3357</v>
      </c>
      <c r="E381" s="1070">
        <v>42533</v>
      </c>
      <c r="F381" s="1068">
        <v>6</v>
      </c>
      <c r="G381" s="1068">
        <v>1</v>
      </c>
      <c r="H381" s="1065" t="s">
        <v>3954</v>
      </c>
      <c r="M381" s="1068"/>
    </row>
    <row r="382" spans="1:13" outlineLevel="2">
      <c r="A382" s="1065">
        <v>13</v>
      </c>
      <c r="B382" s="1066" t="s">
        <v>1557</v>
      </c>
      <c r="C382" s="1066" t="s">
        <v>121</v>
      </c>
      <c r="D382" s="1065" t="s">
        <v>3357</v>
      </c>
      <c r="E382" s="1070">
        <v>42533</v>
      </c>
      <c r="F382" s="1068">
        <v>5</v>
      </c>
      <c r="G382" s="1068">
        <v>2</v>
      </c>
      <c r="H382" s="1065" t="s">
        <v>3956</v>
      </c>
      <c r="J382" s="1069"/>
      <c r="M382" s="1068"/>
    </row>
    <row r="383" spans="1:13" outlineLevel="2">
      <c r="A383" s="1065">
        <v>13</v>
      </c>
      <c r="B383" s="1066" t="s">
        <v>1557</v>
      </c>
      <c r="C383" s="1066" t="s">
        <v>121</v>
      </c>
      <c r="D383" s="1065" t="s">
        <v>4532</v>
      </c>
      <c r="E383" s="1070">
        <v>42539</v>
      </c>
      <c r="F383" s="1068">
        <v>6</v>
      </c>
      <c r="G383" s="1068">
        <v>1</v>
      </c>
      <c r="H383" s="1065" t="s">
        <v>3954</v>
      </c>
      <c r="M383" s="1068"/>
    </row>
    <row r="384" spans="1:13" outlineLevel="2">
      <c r="A384" s="1065">
        <v>13</v>
      </c>
      <c r="B384" s="1066" t="s">
        <v>1557</v>
      </c>
      <c r="C384" s="1066" t="s">
        <v>121</v>
      </c>
      <c r="D384" s="1065" t="s">
        <v>4532</v>
      </c>
      <c r="E384" s="1070">
        <v>42539</v>
      </c>
      <c r="F384" s="1068">
        <v>4</v>
      </c>
      <c r="G384" s="1068">
        <v>3</v>
      </c>
      <c r="H384" s="1065" t="s">
        <v>3959</v>
      </c>
      <c r="J384" s="1069"/>
      <c r="M384" s="1068"/>
    </row>
    <row r="385" spans="1:13" s="819" customFormat="1" outlineLevel="1">
      <c r="B385" s="1071"/>
      <c r="C385" s="1071" t="s">
        <v>951</v>
      </c>
      <c r="D385" s="819" t="s">
        <v>3834</v>
      </c>
      <c r="E385" s="1078"/>
      <c r="F385" s="1073">
        <v>25</v>
      </c>
      <c r="G385" s="1073"/>
      <c r="J385" s="1076"/>
      <c r="M385" s="1073"/>
    </row>
    <row r="386" spans="1:13" outlineLevel="2">
      <c r="A386" s="1065">
        <v>13</v>
      </c>
      <c r="B386" s="1065" t="s">
        <v>1557</v>
      </c>
      <c r="C386" s="1065" t="s">
        <v>185</v>
      </c>
      <c r="D386" s="1066" t="s">
        <v>3323</v>
      </c>
      <c r="E386" s="1067">
        <v>42435</v>
      </c>
      <c r="F386" s="1068">
        <v>1</v>
      </c>
      <c r="G386" s="1068">
        <v>6</v>
      </c>
      <c r="H386" s="1065" t="s">
        <v>3960</v>
      </c>
      <c r="J386" s="1069"/>
      <c r="M386" s="1068"/>
    </row>
    <row r="387" spans="1:13" outlineLevel="1">
      <c r="C387" s="1074" t="s">
        <v>1045</v>
      </c>
      <c r="F387" s="1068">
        <v>1</v>
      </c>
      <c r="J387" s="1069"/>
      <c r="M387" s="1068"/>
    </row>
    <row r="388" spans="1:13" outlineLevel="2">
      <c r="A388" s="1065">
        <v>13</v>
      </c>
      <c r="B388" s="1066" t="s">
        <v>1557</v>
      </c>
      <c r="C388" s="1066" t="s">
        <v>2694</v>
      </c>
      <c r="D388" s="1065" t="s">
        <v>3357</v>
      </c>
      <c r="E388" s="1070">
        <v>42533</v>
      </c>
      <c r="F388" s="1068">
        <v>1</v>
      </c>
      <c r="G388" s="1068">
        <v>6</v>
      </c>
      <c r="H388" s="1065" t="s">
        <v>3960</v>
      </c>
      <c r="J388" s="1069"/>
      <c r="M388" s="1068"/>
    </row>
    <row r="389" spans="1:13" outlineLevel="1">
      <c r="B389" s="1066"/>
      <c r="C389" s="1075" t="s">
        <v>3162</v>
      </c>
      <c r="D389" s="1065"/>
      <c r="E389" s="1070"/>
      <c r="F389" s="1068">
        <v>1</v>
      </c>
      <c r="J389" s="1069"/>
      <c r="M389" s="1068"/>
    </row>
    <row r="390" spans="1:13" outlineLevel="2">
      <c r="A390" s="1065">
        <v>13</v>
      </c>
      <c r="B390" s="1066" t="s">
        <v>1557</v>
      </c>
      <c r="C390" s="1066" t="s">
        <v>1640</v>
      </c>
      <c r="D390" s="1066" t="s">
        <v>3362</v>
      </c>
      <c r="E390" s="1067">
        <v>42288</v>
      </c>
      <c r="F390" s="1068">
        <v>2</v>
      </c>
      <c r="G390" s="1068">
        <v>5</v>
      </c>
      <c r="H390" s="1065" t="s">
        <v>3958</v>
      </c>
      <c r="J390" s="1069"/>
      <c r="M390" s="1068"/>
    </row>
    <row r="391" spans="1:13" outlineLevel="2">
      <c r="A391" s="1065">
        <v>13</v>
      </c>
      <c r="B391" s="1066" t="s">
        <v>1557</v>
      </c>
      <c r="C391" s="1066" t="s">
        <v>1640</v>
      </c>
      <c r="D391" s="1066" t="s">
        <v>3323</v>
      </c>
      <c r="E391" s="1067">
        <v>42435</v>
      </c>
      <c r="F391" s="1068">
        <v>2</v>
      </c>
      <c r="G391" s="1068">
        <v>5</v>
      </c>
      <c r="H391" s="1065" t="s">
        <v>3958</v>
      </c>
      <c r="J391" s="1069"/>
      <c r="M391" s="1068"/>
    </row>
    <row r="392" spans="1:13" outlineLevel="1">
      <c r="B392" s="1066"/>
      <c r="C392" s="1075" t="s">
        <v>2587</v>
      </c>
      <c r="F392" s="1068">
        <v>4</v>
      </c>
      <c r="J392" s="1069"/>
      <c r="M392" s="1068"/>
    </row>
    <row r="393" spans="1:13" outlineLevel="2">
      <c r="A393" s="1065">
        <v>13</v>
      </c>
      <c r="B393" s="1066" t="s">
        <v>1557</v>
      </c>
      <c r="C393" s="1066" t="s">
        <v>189</v>
      </c>
      <c r="D393" s="1065" t="s">
        <v>3362</v>
      </c>
      <c r="E393" s="1067">
        <v>42288</v>
      </c>
      <c r="F393" s="1068">
        <v>5</v>
      </c>
      <c r="G393" s="1068">
        <v>2</v>
      </c>
      <c r="H393" s="1065" t="s">
        <v>3956</v>
      </c>
      <c r="J393" s="1069"/>
      <c r="M393" s="1068"/>
    </row>
    <row r="394" spans="1:13" outlineLevel="1">
      <c r="B394" s="1066"/>
      <c r="C394" s="1075" t="s">
        <v>1443</v>
      </c>
      <c r="D394" s="1065"/>
      <c r="F394" s="1068">
        <v>5</v>
      </c>
      <c r="J394" s="1069"/>
      <c r="M394" s="1068"/>
    </row>
    <row r="395" spans="1:13" outlineLevel="2">
      <c r="A395" s="1065">
        <v>13</v>
      </c>
      <c r="B395" s="1066" t="s">
        <v>1557</v>
      </c>
      <c r="C395" s="1066" t="s">
        <v>1602</v>
      </c>
      <c r="D395" s="1066" t="s">
        <v>3362</v>
      </c>
      <c r="E395" s="1067">
        <v>42288</v>
      </c>
      <c r="F395" s="1068">
        <v>1</v>
      </c>
      <c r="G395" s="1068">
        <v>6</v>
      </c>
      <c r="H395" s="1065" t="s">
        <v>3960</v>
      </c>
      <c r="M395" s="1068"/>
    </row>
    <row r="396" spans="1:13" outlineLevel="2">
      <c r="A396" s="1065">
        <v>13</v>
      </c>
      <c r="B396" s="1065" t="s">
        <v>1557</v>
      </c>
      <c r="C396" s="1065" t="s">
        <v>1602</v>
      </c>
      <c r="D396" s="1066" t="s">
        <v>3323</v>
      </c>
      <c r="E396" s="1067">
        <v>42435</v>
      </c>
      <c r="F396" s="1068">
        <v>6</v>
      </c>
      <c r="G396" s="1068">
        <v>1</v>
      </c>
      <c r="H396" s="1065" t="s">
        <v>3954</v>
      </c>
      <c r="J396" s="1069"/>
      <c r="M396" s="1068"/>
    </row>
    <row r="397" spans="1:13" outlineLevel="1">
      <c r="C397" s="1074" t="s">
        <v>1450</v>
      </c>
      <c r="F397" s="1068">
        <v>7</v>
      </c>
      <c r="J397" s="1069"/>
      <c r="M397" s="1068"/>
    </row>
    <row r="398" spans="1:13" outlineLevel="2">
      <c r="A398" s="1065">
        <v>13</v>
      </c>
      <c r="B398" s="1066" t="s">
        <v>1557</v>
      </c>
      <c r="C398" s="1066" t="s">
        <v>1492</v>
      </c>
      <c r="D398" s="1065" t="s">
        <v>3357</v>
      </c>
      <c r="E398" s="1070">
        <v>42533</v>
      </c>
      <c r="F398" s="1068">
        <v>2</v>
      </c>
      <c r="G398" s="1068">
        <v>5</v>
      </c>
      <c r="H398" s="1065" t="s">
        <v>3958</v>
      </c>
      <c r="J398" s="1069"/>
      <c r="M398" s="1068"/>
    </row>
    <row r="399" spans="1:13" outlineLevel="1">
      <c r="B399" s="1066"/>
      <c r="C399" s="1075" t="s">
        <v>1495</v>
      </c>
      <c r="D399" s="1065"/>
      <c r="E399" s="1070"/>
      <c r="F399" s="1068">
        <v>2</v>
      </c>
      <c r="J399" s="1069"/>
      <c r="M399" s="1068"/>
    </row>
    <row r="400" spans="1:13" outlineLevel="2">
      <c r="A400" s="1065">
        <v>14</v>
      </c>
      <c r="B400" s="1065" t="s">
        <v>1558</v>
      </c>
      <c r="C400" s="1065" t="s">
        <v>139</v>
      </c>
      <c r="D400" s="1066" t="s">
        <v>3362</v>
      </c>
      <c r="E400" s="1067">
        <v>42288</v>
      </c>
      <c r="F400" s="1068">
        <v>2</v>
      </c>
      <c r="G400" s="1068">
        <v>5</v>
      </c>
      <c r="H400" s="1065" t="s">
        <v>3962</v>
      </c>
      <c r="M400" s="1068"/>
    </row>
    <row r="401" spans="1:13" outlineLevel="1">
      <c r="C401" s="1074" t="s">
        <v>350</v>
      </c>
      <c r="F401" s="1068">
        <v>2</v>
      </c>
      <c r="M401" s="1068"/>
    </row>
    <row r="402" spans="1:13" outlineLevel="2">
      <c r="A402" s="1065">
        <v>14</v>
      </c>
      <c r="B402" s="1065" t="s">
        <v>1558</v>
      </c>
      <c r="C402" s="1065" t="s">
        <v>209</v>
      </c>
      <c r="D402" s="1066" t="s">
        <v>3362</v>
      </c>
      <c r="E402" s="1067">
        <v>42288</v>
      </c>
      <c r="F402" s="1068">
        <v>4</v>
      </c>
      <c r="G402" s="1068">
        <v>3</v>
      </c>
      <c r="H402" s="1065" t="s">
        <v>3963</v>
      </c>
      <c r="M402" s="1068"/>
    </row>
    <row r="403" spans="1:13" outlineLevel="2">
      <c r="A403" s="1065">
        <v>14</v>
      </c>
      <c r="B403" s="1066" t="s">
        <v>1558</v>
      </c>
      <c r="C403" s="1066" t="s">
        <v>209</v>
      </c>
      <c r="D403" s="1065" t="s">
        <v>3357</v>
      </c>
      <c r="E403" s="1070">
        <v>42533</v>
      </c>
      <c r="F403" s="1068">
        <v>3</v>
      </c>
      <c r="G403" s="1068">
        <v>4</v>
      </c>
      <c r="H403" s="1065" t="s">
        <v>3965</v>
      </c>
      <c r="M403" s="1068"/>
    </row>
    <row r="404" spans="1:13" outlineLevel="1">
      <c r="B404" s="1066"/>
      <c r="C404" s="1075" t="s">
        <v>450</v>
      </c>
      <c r="D404" s="1065"/>
      <c r="E404" s="1070"/>
      <c r="F404" s="1068">
        <v>7</v>
      </c>
      <c r="M404" s="1068"/>
    </row>
    <row r="405" spans="1:13" outlineLevel="2">
      <c r="A405" s="1065">
        <v>14</v>
      </c>
      <c r="B405" s="1065" t="s">
        <v>1558</v>
      </c>
      <c r="C405" s="1065" t="s">
        <v>1624</v>
      </c>
      <c r="D405" s="1066" t="s">
        <v>3323</v>
      </c>
      <c r="E405" s="1067">
        <v>42435</v>
      </c>
      <c r="F405" s="1068">
        <v>3</v>
      </c>
      <c r="G405" s="1068">
        <v>4</v>
      </c>
      <c r="H405" s="1065" t="s">
        <v>3965</v>
      </c>
      <c r="J405" s="1069"/>
      <c r="M405" s="1068"/>
    </row>
    <row r="406" spans="1:13" outlineLevel="1">
      <c r="C406" s="1074" t="s">
        <v>4000</v>
      </c>
      <c r="F406" s="1068">
        <v>3</v>
      </c>
      <c r="J406" s="1069"/>
      <c r="M406" s="1068"/>
    </row>
    <row r="407" spans="1:13" outlineLevel="2">
      <c r="A407" s="1065">
        <v>14</v>
      </c>
      <c r="B407" s="1065" t="s">
        <v>1558</v>
      </c>
      <c r="C407" s="1065" t="s">
        <v>107</v>
      </c>
      <c r="D407" s="1066" t="s">
        <v>3323</v>
      </c>
      <c r="E407" s="1067">
        <v>42435</v>
      </c>
      <c r="F407" s="1068">
        <v>2</v>
      </c>
      <c r="G407" s="1068">
        <v>5</v>
      </c>
      <c r="H407" s="1065" t="s">
        <v>3962</v>
      </c>
      <c r="M407" s="1068"/>
    </row>
    <row r="408" spans="1:13" outlineLevel="1">
      <c r="C408" s="1074" t="s">
        <v>3831</v>
      </c>
      <c r="F408" s="1068">
        <v>2</v>
      </c>
      <c r="M408" s="1068"/>
    </row>
    <row r="409" spans="1:13" outlineLevel="2">
      <c r="A409" s="1065">
        <v>14</v>
      </c>
      <c r="B409" s="1066" t="s">
        <v>1558</v>
      </c>
      <c r="C409" s="1066" t="s">
        <v>193</v>
      </c>
      <c r="D409" s="1065" t="s">
        <v>3357</v>
      </c>
      <c r="E409" s="1070">
        <v>42533</v>
      </c>
      <c r="F409" s="1068">
        <v>2</v>
      </c>
      <c r="G409" s="1068">
        <v>5</v>
      </c>
      <c r="H409" s="1065" t="s">
        <v>3962</v>
      </c>
      <c r="M409" s="1068"/>
    </row>
    <row r="410" spans="1:13" outlineLevel="1">
      <c r="B410" s="1066"/>
      <c r="C410" s="1075" t="s">
        <v>598</v>
      </c>
      <c r="D410" s="1065"/>
      <c r="E410" s="1070"/>
      <c r="F410" s="1068">
        <v>2</v>
      </c>
      <c r="M410" s="1068"/>
    </row>
    <row r="411" spans="1:13" outlineLevel="2">
      <c r="A411" s="1065">
        <v>14</v>
      </c>
      <c r="B411" s="1066" t="s">
        <v>1558</v>
      </c>
      <c r="C411" s="1066" t="s">
        <v>126</v>
      </c>
      <c r="D411" s="1065" t="s">
        <v>3357</v>
      </c>
      <c r="E411" s="1070">
        <v>42533</v>
      </c>
      <c r="F411" s="1068">
        <v>5</v>
      </c>
      <c r="G411" s="1068">
        <v>2</v>
      </c>
      <c r="H411" s="1065" t="s">
        <v>3964</v>
      </c>
      <c r="M411" s="1068"/>
    </row>
    <row r="412" spans="1:13" outlineLevel="2">
      <c r="A412" s="1065">
        <v>14</v>
      </c>
      <c r="B412" s="1066" t="s">
        <v>1558</v>
      </c>
      <c r="C412" s="1066" t="s">
        <v>126</v>
      </c>
      <c r="D412" s="1065" t="s">
        <v>4532</v>
      </c>
      <c r="E412" s="1070">
        <v>42539</v>
      </c>
      <c r="F412" s="1068">
        <v>3</v>
      </c>
      <c r="G412" s="1068">
        <v>4</v>
      </c>
      <c r="H412" s="1065" t="s">
        <v>3965</v>
      </c>
      <c r="M412" s="1068"/>
    </row>
    <row r="413" spans="1:13" outlineLevel="1">
      <c r="B413" s="1066"/>
      <c r="C413" s="1075" t="s">
        <v>614</v>
      </c>
      <c r="D413" s="1065"/>
      <c r="E413" s="1070"/>
      <c r="F413" s="1068">
        <v>8</v>
      </c>
      <c r="M413" s="1068"/>
    </row>
    <row r="414" spans="1:13" outlineLevel="2">
      <c r="A414" s="1065">
        <v>14</v>
      </c>
      <c r="B414" s="1065" t="s">
        <v>1558</v>
      </c>
      <c r="C414" s="1065" t="s">
        <v>4543</v>
      </c>
      <c r="D414" s="1066" t="s">
        <v>3323</v>
      </c>
      <c r="E414" s="1067">
        <v>42435</v>
      </c>
      <c r="F414" s="1068">
        <v>1</v>
      </c>
      <c r="G414" s="1068">
        <v>6</v>
      </c>
      <c r="H414" s="1065" t="s">
        <v>3967</v>
      </c>
      <c r="J414" s="1069"/>
      <c r="M414" s="1068"/>
    </row>
    <row r="415" spans="1:13" outlineLevel="1">
      <c r="C415" s="1074" t="s">
        <v>4544</v>
      </c>
      <c r="F415" s="1068">
        <v>1</v>
      </c>
      <c r="J415" s="1069"/>
      <c r="M415" s="1068"/>
    </row>
    <row r="416" spans="1:13" outlineLevel="2">
      <c r="A416" s="1065">
        <v>14</v>
      </c>
      <c r="B416" s="1065" t="s">
        <v>1558</v>
      </c>
      <c r="C416" s="1065" t="s">
        <v>123</v>
      </c>
      <c r="D416" s="1066" t="s">
        <v>3362</v>
      </c>
      <c r="E416" s="1067">
        <v>42288</v>
      </c>
      <c r="F416" s="1068">
        <v>5</v>
      </c>
      <c r="G416" s="1068">
        <v>2</v>
      </c>
      <c r="H416" s="1065" t="s">
        <v>3964</v>
      </c>
      <c r="J416" s="1069"/>
      <c r="M416" s="1068"/>
    </row>
    <row r="417" spans="1:13" outlineLevel="2">
      <c r="A417" s="1065">
        <v>14</v>
      </c>
      <c r="B417" s="1065" t="s">
        <v>1558</v>
      </c>
      <c r="C417" s="1065" t="s">
        <v>123</v>
      </c>
      <c r="D417" s="1066" t="s">
        <v>3362</v>
      </c>
      <c r="E417" s="1067">
        <v>42288</v>
      </c>
      <c r="F417" s="1068">
        <v>3</v>
      </c>
      <c r="G417" s="1068">
        <v>4</v>
      </c>
      <c r="H417" s="1065" t="s">
        <v>3965</v>
      </c>
      <c r="J417" s="1069"/>
      <c r="M417" s="1068"/>
    </row>
    <row r="418" spans="1:13" outlineLevel="2">
      <c r="A418" s="1065">
        <v>14</v>
      </c>
      <c r="B418" s="1066" t="s">
        <v>1558</v>
      </c>
      <c r="C418" s="1066" t="s">
        <v>123</v>
      </c>
      <c r="D418" s="1065" t="s">
        <v>3357</v>
      </c>
      <c r="E418" s="1070">
        <v>42533</v>
      </c>
      <c r="F418" s="1068">
        <v>6</v>
      </c>
      <c r="G418" s="1068">
        <v>1</v>
      </c>
      <c r="H418" s="1065" t="s">
        <v>3968</v>
      </c>
      <c r="J418" s="1069"/>
      <c r="M418" s="1068"/>
    </row>
    <row r="419" spans="1:13" outlineLevel="2">
      <c r="A419" s="1065">
        <v>14</v>
      </c>
      <c r="B419" s="1066" t="s">
        <v>1558</v>
      </c>
      <c r="C419" s="1066" t="s">
        <v>123</v>
      </c>
      <c r="D419" s="1065" t="s">
        <v>4532</v>
      </c>
      <c r="E419" s="1070">
        <v>42539</v>
      </c>
      <c r="F419" s="1068">
        <v>1</v>
      </c>
      <c r="G419" s="1068">
        <v>6</v>
      </c>
      <c r="H419" s="1065" t="s">
        <v>3967</v>
      </c>
      <c r="J419" s="1069"/>
      <c r="M419" s="1068"/>
    </row>
    <row r="420" spans="1:13" outlineLevel="2">
      <c r="A420" s="1065">
        <v>14</v>
      </c>
      <c r="B420" s="1066" t="s">
        <v>1558</v>
      </c>
      <c r="C420" s="1066" t="s">
        <v>123</v>
      </c>
      <c r="D420" s="1065" t="s">
        <v>3357</v>
      </c>
      <c r="E420" s="1070">
        <v>42533</v>
      </c>
      <c r="F420" s="1068">
        <v>4</v>
      </c>
      <c r="G420" s="1068">
        <v>3</v>
      </c>
      <c r="H420" s="1065" t="s">
        <v>3963</v>
      </c>
      <c r="J420" s="1069"/>
      <c r="M420" s="1068"/>
    </row>
    <row r="421" spans="1:13" s="819" customFormat="1" outlineLevel="1">
      <c r="B421" s="1071"/>
      <c r="C421" s="1071" t="s">
        <v>763</v>
      </c>
      <c r="D421" s="819" t="s">
        <v>3834</v>
      </c>
      <c r="E421" s="1078"/>
      <c r="F421" s="1073">
        <v>19</v>
      </c>
      <c r="G421" s="1073"/>
      <c r="J421" s="1076"/>
      <c r="M421" s="1073"/>
    </row>
    <row r="422" spans="1:13" outlineLevel="2">
      <c r="A422" s="1065">
        <v>14</v>
      </c>
      <c r="B422" s="1066" t="s">
        <v>1558</v>
      </c>
      <c r="C422" s="1066" t="s">
        <v>188</v>
      </c>
      <c r="D422" s="1065" t="s">
        <v>3323</v>
      </c>
      <c r="E422" s="1067">
        <v>42435</v>
      </c>
      <c r="F422" s="1068">
        <v>5</v>
      </c>
      <c r="G422" s="1068">
        <v>2</v>
      </c>
      <c r="H422" s="1065" t="s">
        <v>3964</v>
      </c>
      <c r="J422" s="1069"/>
      <c r="M422" s="1068"/>
    </row>
    <row r="423" spans="1:13" outlineLevel="1">
      <c r="B423" s="1066"/>
      <c r="C423" s="1075" t="s">
        <v>856</v>
      </c>
      <c r="D423" s="1065"/>
      <c r="F423" s="1068">
        <v>5</v>
      </c>
      <c r="J423" s="1069"/>
      <c r="M423" s="1068"/>
    </row>
    <row r="424" spans="1:13" outlineLevel="2">
      <c r="A424" s="1065">
        <v>14</v>
      </c>
      <c r="B424" s="1066" t="s">
        <v>1558</v>
      </c>
      <c r="C424" s="1066" t="s">
        <v>198</v>
      </c>
      <c r="D424" s="1065" t="s">
        <v>3357</v>
      </c>
      <c r="E424" s="1070">
        <v>42533</v>
      </c>
      <c r="F424" s="1068">
        <v>1</v>
      </c>
      <c r="G424" s="1068">
        <v>6</v>
      </c>
      <c r="H424" s="1065" t="s">
        <v>3967</v>
      </c>
      <c r="M424" s="1068"/>
    </row>
    <row r="425" spans="1:13" outlineLevel="1">
      <c r="B425" s="1066"/>
      <c r="C425" s="1075" t="s">
        <v>866</v>
      </c>
      <c r="D425" s="1065"/>
      <c r="E425" s="1070"/>
      <c r="F425" s="1068">
        <v>1</v>
      </c>
      <c r="M425" s="1068"/>
    </row>
    <row r="426" spans="1:13" outlineLevel="2">
      <c r="A426" s="1065">
        <v>14</v>
      </c>
      <c r="B426" s="1066" t="s">
        <v>1558</v>
      </c>
      <c r="C426" s="1066" t="s">
        <v>125</v>
      </c>
      <c r="D426" s="1065" t="s">
        <v>3362</v>
      </c>
      <c r="E426" s="1067">
        <v>42288</v>
      </c>
      <c r="F426" s="1068">
        <v>1</v>
      </c>
      <c r="G426" s="1068">
        <v>6</v>
      </c>
      <c r="H426" s="1065" t="s">
        <v>3967</v>
      </c>
      <c r="I426" s="1066"/>
      <c r="M426" s="1068"/>
    </row>
    <row r="427" spans="1:13" outlineLevel="1">
      <c r="B427" s="1066"/>
      <c r="C427" s="1075" t="s">
        <v>1012</v>
      </c>
      <c r="D427" s="1065"/>
      <c r="F427" s="1068">
        <v>1</v>
      </c>
      <c r="I427" s="1066"/>
      <c r="M427" s="1068"/>
    </row>
    <row r="428" spans="1:13" outlineLevel="2">
      <c r="A428" s="1065">
        <v>14</v>
      </c>
      <c r="B428" s="1066" t="s">
        <v>1558</v>
      </c>
      <c r="C428" s="1066" t="s">
        <v>106</v>
      </c>
      <c r="D428" s="1066" t="s">
        <v>3362</v>
      </c>
      <c r="E428" s="1067">
        <v>42288</v>
      </c>
      <c r="F428" s="1068">
        <v>6</v>
      </c>
      <c r="G428" s="1068">
        <v>1</v>
      </c>
      <c r="H428" s="1065" t="s">
        <v>3968</v>
      </c>
      <c r="I428" s="1066"/>
      <c r="M428" s="1068"/>
    </row>
    <row r="429" spans="1:13" outlineLevel="1">
      <c r="B429" s="1066"/>
      <c r="C429" s="1075" t="s">
        <v>1181</v>
      </c>
      <c r="F429" s="1068">
        <v>6</v>
      </c>
      <c r="I429" s="1066"/>
      <c r="M429" s="1068"/>
    </row>
    <row r="430" spans="1:13" outlineLevel="2">
      <c r="A430" s="1065">
        <v>14</v>
      </c>
      <c r="B430" s="1065" t="s">
        <v>1558</v>
      </c>
      <c r="C430" s="1065" t="s">
        <v>93</v>
      </c>
      <c r="D430" s="1066" t="s">
        <v>3323</v>
      </c>
      <c r="E430" s="1067">
        <v>42435</v>
      </c>
      <c r="F430" s="1068">
        <v>6</v>
      </c>
      <c r="G430" s="1068">
        <v>1</v>
      </c>
      <c r="H430" s="1065" t="s">
        <v>3968</v>
      </c>
      <c r="M430" s="1068"/>
    </row>
    <row r="431" spans="1:13" outlineLevel="1">
      <c r="C431" s="1074" t="s">
        <v>1337</v>
      </c>
      <c r="F431" s="1068">
        <v>6</v>
      </c>
      <c r="M431" s="1068"/>
    </row>
    <row r="432" spans="1:13" outlineLevel="2">
      <c r="A432" s="1065">
        <v>14</v>
      </c>
      <c r="B432" s="1066" t="s">
        <v>1558</v>
      </c>
      <c r="C432" s="1066" t="s">
        <v>2695</v>
      </c>
      <c r="D432" s="1066" t="s">
        <v>3323</v>
      </c>
      <c r="E432" s="1067">
        <v>42435</v>
      </c>
      <c r="F432" s="1068">
        <v>4</v>
      </c>
      <c r="G432" s="1068">
        <v>3</v>
      </c>
      <c r="H432" s="1065" t="s">
        <v>3963</v>
      </c>
      <c r="J432" s="1069"/>
      <c r="M432" s="1068"/>
    </row>
    <row r="433" spans="1:13" outlineLevel="1">
      <c r="B433" s="1066"/>
      <c r="C433" s="1075" t="s">
        <v>3230</v>
      </c>
      <c r="F433" s="1068">
        <v>4</v>
      </c>
      <c r="J433" s="1069"/>
      <c r="M433" s="1068"/>
    </row>
    <row r="434" spans="1:13" outlineLevel="2">
      <c r="A434" s="1065">
        <v>15</v>
      </c>
      <c r="B434" s="1066" t="s">
        <v>1559</v>
      </c>
      <c r="C434" s="1066" t="s">
        <v>200</v>
      </c>
      <c r="D434" s="1065" t="s">
        <v>3362</v>
      </c>
      <c r="E434" s="1067">
        <v>42288</v>
      </c>
      <c r="F434" s="1068">
        <v>5</v>
      </c>
      <c r="G434" s="1068">
        <v>2</v>
      </c>
      <c r="H434" s="1065" t="s">
        <v>3976</v>
      </c>
      <c r="J434" s="1069"/>
      <c r="M434" s="1068"/>
    </row>
    <row r="435" spans="1:13" outlineLevel="1">
      <c r="B435" s="1066"/>
      <c r="C435" s="1075" t="s">
        <v>225</v>
      </c>
      <c r="D435" s="1065"/>
      <c r="F435" s="1068">
        <v>5</v>
      </c>
      <c r="J435" s="1069"/>
      <c r="M435" s="1068"/>
    </row>
    <row r="436" spans="1:13" outlineLevel="2">
      <c r="A436" s="1065">
        <v>15</v>
      </c>
      <c r="B436" s="1066" t="s">
        <v>1559</v>
      </c>
      <c r="C436" s="1066" t="s">
        <v>63</v>
      </c>
      <c r="D436" s="1065" t="s">
        <v>3323</v>
      </c>
      <c r="E436" s="1067">
        <v>42435</v>
      </c>
      <c r="F436" s="1068">
        <v>4</v>
      </c>
      <c r="G436" s="1068">
        <v>3</v>
      </c>
      <c r="H436" s="1065" t="s">
        <v>3972</v>
      </c>
      <c r="I436" s="1066"/>
      <c r="M436" s="1068"/>
    </row>
    <row r="437" spans="1:13" outlineLevel="1">
      <c r="B437" s="1066"/>
      <c r="C437" s="1075" t="s">
        <v>460</v>
      </c>
      <c r="D437" s="1065"/>
      <c r="F437" s="1068">
        <v>4</v>
      </c>
      <c r="I437" s="1066"/>
      <c r="M437" s="1068"/>
    </row>
    <row r="438" spans="1:13" outlineLevel="2">
      <c r="A438" s="1065">
        <v>15</v>
      </c>
      <c r="B438" s="1066" t="s">
        <v>1559</v>
      </c>
      <c r="C438" s="1066" t="s">
        <v>187</v>
      </c>
      <c r="D438" s="1065" t="s">
        <v>3357</v>
      </c>
      <c r="E438" s="1070">
        <v>42533</v>
      </c>
      <c r="F438" s="1068">
        <v>4</v>
      </c>
      <c r="G438" s="1068">
        <v>3</v>
      </c>
      <c r="H438" s="1065" t="s">
        <v>3972</v>
      </c>
      <c r="J438" s="1069"/>
      <c r="M438" s="1068"/>
    </row>
    <row r="439" spans="1:13" outlineLevel="2">
      <c r="A439" s="1065">
        <v>15</v>
      </c>
      <c r="B439" s="1066" t="s">
        <v>1559</v>
      </c>
      <c r="C439" s="1066" t="s">
        <v>187</v>
      </c>
      <c r="D439" s="1065" t="s">
        <v>3357</v>
      </c>
      <c r="E439" s="1070">
        <v>42533</v>
      </c>
      <c r="F439" s="1068">
        <v>3</v>
      </c>
      <c r="G439" s="1068">
        <v>4</v>
      </c>
      <c r="H439" s="1065" t="s">
        <v>3971</v>
      </c>
      <c r="J439" s="1069"/>
      <c r="M439" s="1068"/>
    </row>
    <row r="440" spans="1:13" outlineLevel="2">
      <c r="A440" s="1065">
        <v>15</v>
      </c>
      <c r="B440" s="1066" t="s">
        <v>1559</v>
      </c>
      <c r="C440" s="1066" t="s">
        <v>187</v>
      </c>
      <c r="D440" s="1065" t="s">
        <v>4532</v>
      </c>
      <c r="E440" s="1070">
        <v>42539</v>
      </c>
      <c r="F440" s="1068">
        <v>2</v>
      </c>
      <c r="G440" s="1068">
        <v>5</v>
      </c>
      <c r="H440" s="1065" t="s">
        <v>3973</v>
      </c>
      <c r="J440" s="1069"/>
      <c r="M440" s="1068"/>
    </row>
    <row r="441" spans="1:13" outlineLevel="1">
      <c r="B441" s="1066"/>
      <c r="C441" s="1075" t="s">
        <v>470</v>
      </c>
      <c r="D441" s="1065"/>
      <c r="E441" s="1070"/>
      <c r="F441" s="1068">
        <v>9</v>
      </c>
      <c r="J441" s="1069"/>
      <c r="M441" s="1068"/>
    </row>
    <row r="442" spans="1:13" outlineLevel="2">
      <c r="A442" s="1065">
        <v>15</v>
      </c>
      <c r="B442" s="1066" t="s">
        <v>1559</v>
      </c>
      <c r="C442" s="1066" t="s">
        <v>120</v>
      </c>
      <c r="D442" s="1065" t="s">
        <v>3362</v>
      </c>
      <c r="E442" s="1067">
        <v>42288</v>
      </c>
      <c r="F442" s="1068">
        <v>2</v>
      </c>
      <c r="G442" s="1068">
        <v>5</v>
      </c>
      <c r="H442" s="1065" t="s">
        <v>3973</v>
      </c>
      <c r="J442" s="1069"/>
      <c r="M442" s="1068"/>
    </row>
    <row r="443" spans="1:13" outlineLevel="1">
      <c r="B443" s="1066"/>
      <c r="C443" s="1075" t="s">
        <v>515</v>
      </c>
      <c r="D443" s="1065"/>
      <c r="F443" s="1068">
        <v>2</v>
      </c>
      <c r="J443" s="1069"/>
      <c r="M443" s="1068"/>
    </row>
    <row r="444" spans="1:13" outlineLevel="2">
      <c r="A444" s="1065">
        <v>15</v>
      </c>
      <c r="B444" s="1066" t="s">
        <v>1559</v>
      </c>
      <c r="C444" s="1066" t="s">
        <v>178</v>
      </c>
      <c r="D444" s="1066" t="s">
        <v>3362</v>
      </c>
      <c r="E444" s="1067">
        <v>42288</v>
      </c>
      <c r="F444" s="1068">
        <v>4</v>
      </c>
      <c r="G444" s="1068">
        <v>3</v>
      </c>
      <c r="H444" s="1065" t="s">
        <v>3972</v>
      </c>
      <c r="M444" s="1068"/>
    </row>
    <row r="445" spans="1:13" outlineLevel="1">
      <c r="B445" s="1066"/>
      <c r="C445" s="1075" t="s">
        <v>584</v>
      </c>
      <c r="F445" s="1068">
        <v>4</v>
      </c>
      <c r="M445" s="1068"/>
    </row>
    <row r="446" spans="1:13" outlineLevel="2">
      <c r="A446" s="1065">
        <v>15</v>
      </c>
      <c r="B446" s="1065" t="s">
        <v>1559</v>
      </c>
      <c r="C446" s="1065" t="s">
        <v>166</v>
      </c>
      <c r="D446" s="1066" t="s">
        <v>3323</v>
      </c>
      <c r="E446" s="1067">
        <v>42435</v>
      </c>
      <c r="F446" s="1068">
        <v>2</v>
      </c>
      <c r="G446" s="1068">
        <v>5</v>
      </c>
      <c r="H446" s="1065" t="s">
        <v>3973</v>
      </c>
      <c r="M446" s="1068"/>
    </row>
    <row r="447" spans="1:13" outlineLevel="1">
      <c r="C447" s="1074" t="s">
        <v>595</v>
      </c>
      <c r="F447" s="1068">
        <v>2</v>
      </c>
      <c r="M447" s="1068"/>
    </row>
    <row r="448" spans="1:13" outlineLevel="2">
      <c r="A448" s="1065">
        <v>15</v>
      </c>
      <c r="B448" s="1066" t="s">
        <v>1559</v>
      </c>
      <c r="C448" s="1066" t="s">
        <v>4543</v>
      </c>
      <c r="D448" s="1065" t="s">
        <v>3357</v>
      </c>
      <c r="E448" s="1070">
        <v>42533</v>
      </c>
      <c r="F448" s="1068">
        <v>6</v>
      </c>
      <c r="G448" s="1068">
        <v>1</v>
      </c>
      <c r="H448" s="1065" t="s">
        <v>3974</v>
      </c>
      <c r="M448" s="1068"/>
    </row>
    <row r="449" spans="1:13" outlineLevel="2">
      <c r="A449" s="1065">
        <v>15</v>
      </c>
      <c r="B449" s="1066" t="s">
        <v>1559</v>
      </c>
      <c r="C449" s="1066" t="s">
        <v>4543</v>
      </c>
      <c r="D449" s="1065" t="s">
        <v>4532</v>
      </c>
      <c r="E449" s="1070">
        <v>42539</v>
      </c>
      <c r="F449" s="1068">
        <v>4</v>
      </c>
      <c r="G449" s="1068">
        <v>3</v>
      </c>
      <c r="H449" s="1065" t="s">
        <v>3972</v>
      </c>
      <c r="M449" s="1068"/>
    </row>
    <row r="450" spans="1:13" s="819" customFormat="1" outlineLevel="1">
      <c r="B450" s="1071"/>
      <c r="C450" s="1071" t="s">
        <v>4544</v>
      </c>
      <c r="D450" s="819" t="s">
        <v>3834</v>
      </c>
      <c r="E450" s="1078"/>
      <c r="F450" s="1073">
        <v>10</v>
      </c>
      <c r="G450" s="1073"/>
      <c r="M450" s="1073"/>
    </row>
    <row r="451" spans="1:13" outlineLevel="2">
      <c r="A451" s="1065">
        <v>15</v>
      </c>
      <c r="B451" s="1065" t="s">
        <v>1559</v>
      </c>
      <c r="C451" s="1065" t="s">
        <v>103</v>
      </c>
      <c r="D451" s="1066" t="s">
        <v>3323</v>
      </c>
      <c r="E451" s="1067">
        <v>42435</v>
      </c>
      <c r="F451" s="1068">
        <v>1</v>
      </c>
      <c r="G451" s="1068">
        <v>6</v>
      </c>
      <c r="H451" s="1065" t="s">
        <v>3975</v>
      </c>
      <c r="M451" s="1068"/>
    </row>
    <row r="452" spans="1:13" outlineLevel="1">
      <c r="C452" s="1074" t="s">
        <v>688</v>
      </c>
      <c r="F452" s="1068">
        <v>1</v>
      </c>
      <c r="M452" s="1068"/>
    </row>
    <row r="453" spans="1:13" outlineLevel="2">
      <c r="A453" s="1065">
        <v>15</v>
      </c>
      <c r="B453" s="1066" t="s">
        <v>1559</v>
      </c>
      <c r="C453" s="1066" t="s">
        <v>153</v>
      </c>
      <c r="D453" s="1066" t="s">
        <v>3323</v>
      </c>
      <c r="E453" s="1067">
        <v>42435</v>
      </c>
      <c r="F453" s="1068">
        <v>3</v>
      </c>
      <c r="G453" s="1068">
        <v>4</v>
      </c>
      <c r="H453" s="1065" t="s">
        <v>3971</v>
      </c>
      <c r="J453" s="1069"/>
      <c r="M453" s="1068"/>
    </row>
    <row r="454" spans="1:13" outlineLevel="1">
      <c r="B454" s="1066"/>
      <c r="C454" s="1075" t="s">
        <v>790</v>
      </c>
      <c r="F454" s="1068">
        <v>3</v>
      </c>
      <c r="J454" s="1069"/>
      <c r="M454" s="1068"/>
    </row>
    <row r="455" spans="1:13" outlineLevel="2">
      <c r="A455" s="1065">
        <v>15</v>
      </c>
      <c r="B455" s="1066" t="s">
        <v>1559</v>
      </c>
      <c r="C455" s="1066" t="s">
        <v>3905</v>
      </c>
      <c r="D455" s="1065" t="s">
        <v>3357</v>
      </c>
      <c r="E455" s="1070">
        <v>42533</v>
      </c>
      <c r="F455" s="1068">
        <v>1</v>
      </c>
      <c r="G455" s="1068">
        <v>6</v>
      </c>
      <c r="H455" s="1065" t="s">
        <v>3975</v>
      </c>
      <c r="M455" s="1068"/>
    </row>
    <row r="456" spans="1:13" outlineLevel="1">
      <c r="B456" s="1066"/>
      <c r="C456" s="1075" t="s">
        <v>3908</v>
      </c>
      <c r="D456" s="1065"/>
      <c r="E456" s="1070"/>
      <c r="F456" s="1068">
        <v>1</v>
      </c>
      <c r="M456" s="1068"/>
    </row>
    <row r="457" spans="1:13" outlineLevel="2">
      <c r="A457" s="1065">
        <v>15</v>
      </c>
      <c r="B457" s="1066" t="s">
        <v>1559</v>
      </c>
      <c r="C457" s="1066" t="s">
        <v>115</v>
      </c>
      <c r="D457" s="1066" t="s">
        <v>3362</v>
      </c>
      <c r="E457" s="1067">
        <v>42288</v>
      </c>
      <c r="F457" s="1068">
        <v>6</v>
      </c>
      <c r="G457" s="1068">
        <v>1</v>
      </c>
      <c r="H457" s="1065" t="s">
        <v>3974</v>
      </c>
      <c r="J457" s="1069"/>
      <c r="M457" s="1068"/>
    </row>
    <row r="458" spans="1:13" outlineLevel="2">
      <c r="A458" s="1065">
        <v>15</v>
      </c>
      <c r="B458" s="1066" t="s">
        <v>1559</v>
      </c>
      <c r="C458" s="1066" t="s">
        <v>115</v>
      </c>
      <c r="D458" s="1065" t="s">
        <v>3362</v>
      </c>
      <c r="E458" s="1067">
        <v>42288</v>
      </c>
      <c r="F458" s="1068">
        <v>1</v>
      </c>
      <c r="G458" s="1068">
        <v>6</v>
      </c>
      <c r="H458" s="1065" t="s">
        <v>3975</v>
      </c>
      <c r="M458" s="1068"/>
    </row>
    <row r="459" spans="1:13" outlineLevel="1">
      <c r="B459" s="1066"/>
      <c r="C459" s="1075" t="s">
        <v>920</v>
      </c>
      <c r="D459" s="1065"/>
      <c r="F459" s="1068">
        <v>7</v>
      </c>
      <c r="M459" s="1068"/>
    </row>
    <row r="460" spans="1:13" outlineLevel="2">
      <c r="A460" s="1065">
        <v>15</v>
      </c>
      <c r="B460" s="1066" t="s">
        <v>1559</v>
      </c>
      <c r="C460" s="1066" t="s">
        <v>106</v>
      </c>
      <c r="D460" s="1066" t="s">
        <v>3362</v>
      </c>
      <c r="E460" s="1067">
        <v>42288</v>
      </c>
      <c r="F460" s="1068">
        <v>3</v>
      </c>
      <c r="G460" s="1068">
        <v>4</v>
      </c>
      <c r="H460" s="1065" t="s">
        <v>3971</v>
      </c>
      <c r="M460" s="1068"/>
    </row>
    <row r="461" spans="1:13" outlineLevel="2">
      <c r="A461" s="1065">
        <v>15</v>
      </c>
      <c r="B461" s="1066" t="s">
        <v>1559</v>
      </c>
      <c r="C461" s="1066" t="s">
        <v>106</v>
      </c>
      <c r="D461" s="1066" t="s">
        <v>3323</v>
      </c>
      <c r="E461" s="1067">
        <v>42435</v>
      </c>
      <c r="F461" s="1068">
        <v>5</v>
      </c>
      <c r="G461" s="1068">
        <v>2</v>
      </c>
      <c r="H461" s="1065" t="s">
        <v>3976</v>
      </c>
      <c r="J461" s="1069"/>
      <c r="M461" s="1068"/>
    </row>
    <row r="462" spans="1:13" outlineLevel="1">
      <c r="B462" s="1066"/>
      <c r="C462" s="1075" t="s">
        <v>1181</v>
      </c>
      <c r="F462" s="1068">
        <v>8</v>
      </c>
      <c r="J462" s="1069"/>
      <c r="M462" s="1068"/>
    </row>
    <row r="463" spans="1:13" outlineLevel="2">
      <c r="A463" s="1065">
        <v>15</v>
      </c>
      <c r="B463" s="1066" t="s">
        <v>1559</v>
      </c>
      <c r="C463" s="1066" t="s">
        <v>104</v>
      </c>
      <c r="D463" s="1065" t="s">
        <v>3357</v>
      </c>
      <c r="E463" s="1070">
        <v>42533</v>
      </c>
      <c r="F463" s="1068">
        <v>2</v>
      </c>
      <c r="G463" s="1068">
        <v>5</v>
      </c>
      <c r="H463" s="1065" t="s">
        <v>3973</v>
      </c>
      <c r="M463" s="1068"/>
    </row>
    <row r="464" spans="1:13" outlineLevel="1">
      <c r="B464" s="1066"/>
      <c r="C464" s="1075" t="s">
        <v>1362</v>
      </c>
      <c r="D464" s="1065"/>
      <c r="E464" s="1070"/>
      <c r="F464" s="1068">
        <v>2</v>
      </c>
      <c r="M464" s="1068"/>
    </row>
    <row r="465" spans="1:13" outlineLevel="2">
      <c r="A465" s="1065">
        <v>15</v>
      </c>
      <c r="B465" s="1066" t="s">
        <v>1559</v>
      </c>
      <c r="C465" s="1066" t="s">
        <v>92</v>
      </c>
      <c r="D465" s="1065" t="s">
        <v>3357</v>
      </c>
      <c r="E465" s="1070">
        <v>42533</v>
      </c>
      <c r="F465" s="1068">
        <v>5</v>
      </c>
      <c r="G465" s="1068">
        <v>2</v>
      </c>
      <c r="H465" s="1065" t="s">
        <v>3976</v>
      </c>
      <c r="M465" s="1068"/>
    </row>
    <row r="466" spans="1:13" outlineLevel="1">
      <c r="B466" s="1066"/>
      <c r="C466" s="1075" t="s">
        <v>1424</v>
      </c>
      <c r="D466" s="1065"/>
      <c r="E466" s="1070"/>
      <c r="F466" s="1068">
        <v>5</v>
      </c>
      <c r="M466" s="1068"/>
    </row>
    <row r="467" spans="1:13" outlineLevel="2">
      <c r="A467" s="1065">
        <v>15</v>
      </c>
      <c r="B467" s="1066" t="s">
        <v>1559</v>
      </c>
      <c r="C467" s="1066" t="s">
        <v>1640</v>
      </c>
      <c r="D467" s="1065" t="s">
        <v>3323</v>
      </c>
      <c r="E467" s="1067">
        <v>42435</v>
      </c>
      <c r="F467" s="1068">
        <v>6</v>
      </c>
      <c r="G467" s="1068">
        <v>1</v>
      </c>
      <c r="H467" s="1065" t="s">
        <v>3974</v>
      </c>
      <c r="J467" s="1069"/>
    </row>
    <row r="468" spans="1:13" outlineLevel="1">
      <c r="B468" s="1066"/>
      <c r="C468" s="1075" t="s">
        <v>2587</v>
      </c>
      <c r="D468" s="1065"/>
      <c r="F468" s="1068">
        <v>6</v>
      </c>
      <c r="J468" s="1069"/>
    </row>
    <row r="469" spans="1:13" outlineLevel="2">
      <c r="A469" s="1065">
        <v>16</v>
      </c>
      <c r="B469" s="1066" t="s">
        <v>1560</v>
      </c>
      <c r="C469" s="1066" t="s">
        <v>200</v>
      </c>
      <c r="D469" s="1065" t="s">
        <v>3357</v>
      </c>
      <c r="E469" s="1070">
        <v>42533</v>
      </c>
      <c r="F469" s="1068">
        <v>5</v>
      </c>
      <c r="G469" s="1068">
        <v>2</v>
      </c>
      <c r="H469" s="1065" t="s">
        <v>3984</v>
      </c>
      <c r="J469" s="1069"/>
    </row>
    <row r="470" spans="1:13" outlineLevel="2">
      <c r="A470" s="1065">
        <v>16</v>
      </c>
      <c r="B470" s="1066" t="s">
        <v>1560</v>
      </c>
      <c r="C470" s="1066" t="s">
        <v>200</v>
      </c>
      <c r="D470" s="1065" t="s">
        <v>4532</v>
      </c>
      <c r="E470" s="1070">
        <v>42539</v>
      </c>
      <c r="F470" s="1068">
        <v>5</v>
      </c>
      <c r="G470" s="1068">
        <v>2</v>
      </c>
      <c r="H470" s="1065" t="s">
        <v>3984</v>
      </c>
      <c r="J470" s="1069"/>
    </row>
    <row r="471" spans="1:13" outlineLevel="1">
      <c r="B471" s="1066"/>
      <c r="C471" s="1075" t="s">
        <v>225</v>
      </c>
      <c r="D471" s="1065"/>
      <c r="E471" s="1070"/>
      <c r="F471" s="1068">
        <v>10</v>
      </c>
      <c r="J471" s="1069"/>
    </row>
    <row r="472" spans="1:13" outlineLevel="2">
      <c r="A472" s="1065">
        <v>16</v>
      </c>
      <c r="B472" s="1066" t="s">
        <v>1560</v>
      </c>
      <c r="C472" s="1066" t="s">
        <v>117</v>
      </c>
      <c r="D472" s="1065" t="s">
        <v>3357</v>
      </c>
      <c r="E472" s="1070">
        <v>42533</v>
      </c>
      <c r="F472" s="1068">
        <v>2</v>
      </c>
      <c r="G472" s="1068">
        <v>5</v>
      </c>
      <c r="H472" s="1065" t="s">
        <v>3982</v>
      </c>
      <c r="J472" s="1069"/>
    </row>
    <row r="473" spans="1:13" outlineLevel="1">
      <c r="B473" s="1066"/>
      <c r="C473" s="1075" t="s">
        <v>1674</v>
      </c>
      <c r="D473" s="1065"/>
      <c r="E473" s="1070"/>
      <c r="F473" s="1068">
        <v>2</v>
      </c>
      <c r="J473" s="1069"/>
    </row>
    <row r="474" spans="1:13" outlineLevel="2">
      <c r="A474" s="1065">
        <v>16</v>
      </c>
      <c r="B474" s="1066" t="s">
        <v>1560</v>
      </c>
      <c r="C474" s="1066" t="s">
        <v>186</v>
      </c>
      <c r="D474" s="1065" t="s">
        <v>3323</v>
      </c>
      <c r="E474" s="1067">
        <v>42435</v>
      </c>
      <c r="F474" s="1068">
        <v>6</v>
      </c>
      <c r="G474" s="1068">
        <v>1</v>
      </c>
      <c r="H474" s="1065" t="s">
        <v>3979</v>
      </c>
    </row>
    <row r="475" spans="1:13" outlineLevel="1">
      <c r="B475" s="1066"/>
      <c r="C475" s="1075" t="s">
        <v>403</v>
      </c>
      <c r="D475" s="1065"/>
      <c r="F475" s="1068">
        <v>6</v>
      </c>
    </row>
    <row r="476" spans="1:13" outlineLevel="2">
      <c r="A476" s="1065">
        <v>16</v>
      </c>
      <c r="B476" s="1066" t="s">
        <v>1560</v>
      </c>
      <c r="C476" s="1066" t="s">
        <v>120</v>
      </c>
      <c r="D476" s="1065" t="s">
        <v>3362</v>
      </c>
      <c r="E476" s="1067">
        <v>42288</v>
      </c>
      <c r="F476" s="1068">
        <v>5</v>
      </c>
      <c r="G476" s="1068">
        <v>2</v>
      </c>
      <c r="H476" s="1065" t="s">
        <v>3984</v>
      </c>
      <c r="J476" s="1069"/>
    </row>
    <row r="477" spans="1:13" outlineLevel="2">
      <c r="A477" s="1065">
        <v>16</v>
      </c>
      <c r="B477" s="1065" t="s">
        <v>1560</v>
      </c>
      <c r="C477" s="1065" t="s">
        <v>120</v>
      </c>
      <c r="D477" s="1066" t="s">
        <v>3323</v>
      </c>
      <c r="E477" s="1067">
        <v>42435</v>
      </c>
      <c r="F477" s="1068">
        <v>4</v>
      </c>
      <c r="G477" s="1068">
        <v>3</v>
      </c>
      <c r="H477" s="1065" t="s">
        <v>3980</v>
      </c>
      <c r="J477" s="1069"/>
    </row>
    <row r="478" spans="1:13" outlineLevel="1">
      <c r="C478" s="1074" t="s">
        <v>515</v>
      </c>
      <c r="F478" s="1068">
        <v>9</v>
      </c>
      <c r="J478" s="1069"/>
    </row>
    <row r="479" spans="1:13" outlineLevel="2">
      <c r="A479" s="1065">
        <v>16</v>
      </c>
      <c r="B479" s="1066" t="s">
        <v>1560</v>
      </c>
      <c r="C479" s="1066" t="s">
        <v>179</v>
      </c>
      <c r="D479" s="1066" t="s">
        <v>3323</v>
      </c>
      <c r="E479" s="1067">
        <v>42435</v>
      </c>
      <c r="F479" s="1068">
        <v>1</v>
      </c>
      <c r="G479" s="1068">
        <v>6</v>
      </c>
      <c r="H479" s="1065" t="s">
        <v>3985</v>
      </c>
      <c r="I479" s="1066"/>
    </row>
    <row r="480" spans="1:13" outlineLevel="1">
      <c r="B480" s="1066"/>
      <c r="C480" s="1075" t="s">
        <v>518</v>
      </c>
      <c r="F480" s="1068">
        <v>1</v>
      </c>
      <c r="I480" s="1066"/>
    </row>
    <row r="481" spans="1:10" outlineLevel="2">
      <c r="A481" s="1065">
        <v>16</v>
      </c>
      <c r="B481" s="1066" t="s">
        <v>1560</v>
      </c>
      <c r="C481" s="1066" t="s">
        <v>168</v>
      </c>
      <c r="D481" s="1066" t="s">
        <v>3362</v>
      </c>
      <c r="E481" s="1067">
        <v>42288</v>
      </c>
      <c r="F481" s="1068">
        <v>4</v>
      </c>
      <c r="G481" s="1068">
        <v>3</v>
      </c>
      <c r="H481" s="1065" t="s">
        <v>3980</v>
      </c>
    </row>
    <row r="482" spans="1:10" outlineLevel="1">
      <c r="B482" s="1066"/>
      <c r="C482" s="1075" t="s">
        <v>817</v>
      </c>
      <c r="F482" s="1068">
        <v>4</v>
      </c>
    </row>
    <row r="483" spans="1:10" outlineLevel="2">
      <c r="A483" s="1065">
        <v>16</v>
      </c>
      <c r="B483" s="1065" t="s">
        <v>1560</v>
      </c>
      <c r="C483" s="1065" t="s">
        <v>99</v>
      </c>
      <c r="D483" s="1066" t="s">
        <v>3362</v>
      </c>
      <c r="E483" s="1067">
        <v>42288</v>
      </c>
      <c r="F483" s="1068">
        <v>3</v>
      </c>
      <c r="G483" s="1068">
        <v>4</v>
      </c>
      <c r="H483" s="1065" t="s">
        <v>3983</v>
      </c>
      <c r="I483" s="1066"/>
    </row>
    <row r="484" spans="1:10" outlineLevel="2">
      <c r="A484" s="1065">
        <v>16</v>
      </c>
      <c r="B484" s="1065" t="s">
        <v>1560</v>
      </c>
      <c r="C484" s="1065" t="s">
        <v>99</v>
      </c>
      <c r="D484" s="1066" t="s">
        <v>3323</v>
      </c>
      <c r="E484" s="1067">
        <v>42435</v>
      </c>
      <c r="F484" s="1068">
        <v>3</v>
      </c>
      <c r="G484" s="1068">
        <v>4</v>
      </c>
      <c r="H484" s="1065" t="s">
        <v>3983</v>
      </c>
      <c r="I484" s="1066"/>
      <c r="J484" s="1069"/>
    </row>
    <row r="485" spans="1:10" outlineLevel="1">
      <c r="C485" s="1074" t="s">
        <v>3857</v>
      </c>
      <c r="F485" s="1068">
        <v>6</v>
      </c>
      <c r="I485" s="1066"/>
      <c r="J485" s="1069"/>
    </row>
    <row r="486" spans="1:10" outlineLevel="2">
      <c r="A486" s="1065">
        <v>16</v>
      </c>
      <c r="B486" s="1066" t="s">
        <v>1560</v>
      </c>
      <c r="C486" s="1066" t="s">
        <v>4385</v>
      </c>
      <c r="D486" s="1065" t="s">
        <v>3357</v>
      </c>
      <c r="E486" s="1070">
        <v>42533</v>
      </c>
      <c r="F486" s="1068">
        <v>4</v>
      </c>
      <c r="G486" s="1068">
        <v>3</v>
      </c>
      <c r="H486" s="1065" t="s">
        <v>3980</v>
      </c>
      <c r="J486" s="1069"/>
    </row>
    <row r="487" spans="1:10" outlineLevel="1">
      <c r="B487" s="1066"/>
      <c r="C487" s="1075" t="s">
        <v>4558</v>
      </c>
      <c r="D487" s="1065"/>
      <c r="E487" s="1070"/>
      <c r="F487" s="1068">
        <v>4</v>
      </c>
      <c r="J487" s="1069"/>
    </row>
    <row r="488" spans="1:10" outlineLevel="2">
      <c r="A488" s="1065">
        <v>16</v>
      </c>
      <c r="B488" s="1066" t="s">
        <v>1560</v>
      </c>
      <c r="C488" s="1066" t="s">
        <v>106</v>
      </c>
      <c r="D488" s="1066" t="s">
        <v>3323</v>
      </c>
      <c r="E488" s="1067">
        <v>42435</v>
      </c>
      <c r="F488" s="1068">
        <v>5</v>
      </c>
      <c r="G488" s="1068">
        <v>2</v>
      </c>
      <c r="H488" s="1065" t="s">
        <v>3984</v>
      </c>
      <c r="J488" s="1069"/>
    </row>
    <row r="489" spans="1:10" outlineLevel="2">
      <c r="A489" s="1065">
        <v>16</v>
      </c>
      <c r="B489" s="1066" t="s">
        <v>1560</v>
      </c>
      <c r="C489" s="1066" t="s">
        <v>106</v>
      </c>
      <c r="D489" s="1065" t="s">
        <v>3357</v>
      </c>
      <c r="E489" s="1070">
        <v>42533</v>
      </c>
      <c r="F489" s="1068">
        <v>3</v>
      </c>
      <c r="G489" s="1068">
        <v>4</v>
      </c>
      <c r="H489" s="1065" t="s">
        <v>3983</v>
      </c>
    </row>
    <row r="490" spans="1:10" outlineLevel="2">
      <c r="A490" s="1065">
        <v>16</v>
      </c>
      <c r="B490" s="1066" t="s">
        <v>1560</v>
      </c>
      <c r="C490" s="1066" t="s">
        <v>106</v>
      </c>
      <c r="D490" s="1065" t="s">
        <v>3357</v>
      </c>
      <c r="E490" s="1070">
        <v>42533</v>
      </c>
      <c r="F490" s="1068">
        <v>1</v>
      </c>
      <c r="G490" s="1068">
        <v>6</v>
      </c>
      <c r="H490" s="1065" t="s">
        <v>3985</v>
      </c>
      <c r="J490" s="1069"/>
    </row>
    <row r="491" spans="1:10" outlineLevel="1">
      <c r="B491" s="1066"/>
      <c r="C491" s="1075" t="s">
        <v>1181</v>
      </c>
      <c r="D491" s="1065"/>
      <c r="E491" s="1070"/>
      <c r="F491" s="1068">
        <v>9</v>
      </c>
      <c r="J491" s="1069"/>
    </row>
    <row r="492" spans="1:10" outlineLevel="2">
      <c r="A492" s="1065">
        <v>16</v>
      </c>
      <c r="B492" s="1065" t="s">
        <v>1560</v>
      </c>
      <c r="C492" s="1065" t="s">
        <v>122</v>
      </c>
      <c r="D492" s="1066" t="s">
        <v>3362</v>
      </c>
      <c r="E492" s="1067">
        <v>42288</v>
      </c>
      <c r="F492" s="1068">
        <v>6</v>
      </c>
      <c r="G492" s="1068">
        <v>1</v>
      </c>
      <c r="H492" s="1065" t="s">
        <v>3979</v>
      </c>
    </row>
    <row r="493" spans="1:10" outlineLevel="2">
      <c r="A493" s="1065">
        <v>16</v>
      </c>
      <c r="B493" s="1065" t="s">
        <v>1560</v>
      </c>
      <c r="C493" s="1065" t="s">
        <v>122</v>
      </c>
      <c r="D493" s="1066" t="s">
        <v>3362</v>
      </c>
      <c r="E493" s="1067">
        <v>42288</v>
      </c>
      <c r="F493" s="1068">
        <v>2</v>
      </c>
      <c r="G493" s="1068">
        <v>5</v>
      </c>
      <c r="H493" s="1065" t="s">
        <v>3982</v>
      </c>
      <c r="I493" s="1066"/>
      <c r="J493" s="1069"/>
    </row>
    <row r="494" spans="1:10" outlineLevel="2">
      <c r="A494" s="1065">
        <v>16</v>
      </c>
      <c r="B494" s="1066" t="s">
        <v>1560</v>
      </c>
      <c r="C494" s="1066" t="s">
        <v>122</v>
      </c>
      <c r="D494" s="1065" t="s">
        <v>3362</v>
      </c>
      <c r="E494" s="1067">
        <v>42288</v>
      </c>
      <c r="F494" s="1068">
        <v>1</v>
      </c>
      <c r="G494" s="1068">
        <v>6</v>
      </c>
      <c r="H494" s="1065" t="s">
        <v>3985</v>
      </c>
      <c r="I494" s="1066"/>
    </row>
    <row r="495" spans="1:10" outlineLevel="2">
      <c r="A495" s="1065">
        <v>16</v>
      </c>
      <c r="B495" s="1066" t="s">
        <v>1560</v>
      </c>
      <c r="C495" s="1066" t="s">
        <v>122</v>
      </c>
      <c r="D495" s="1065" t="s">
        <v>3357</v>
      </c>
      <c r="E495" s="1070">
        <v>42533</v>
      </c>
      <c r="F495" s="1068">
        <v>6</v>
      </c>
      <c r="G495" s="1068">
        <v>1</v>
      </c>
      <c r="H495" s="1065" t="s">
        <v>3979</v>
      </c>
    </row>
    <row r="496" spans="1:10" outlineLevel="2">
      <c r="A496" s="1065">
        <v>16</v>
      </c>
      <c r="B496" s="1066" t="s">
        <v>1560</v>
      </c>
      <c r="C496" s="1066" t="s">
        <v>122</v>
      </c>
      <c r="D496" s="1065" t="s">
        <v>4532</v>
      </c>
      <c r="E496" s="1070">
        <v>42539</v>
      </c>
      <c r="F496" s="1068">
        <v>6</v>
      </c>
      <c r="G496" s="1068">
        <v>1</v>
      </c>
      <c r="H496" s="1065" t="s">
        <v>3979</v>
      </c>
    </row>
    <row r="497" spans="1:10" s="819" customFormat="1" outlineLevel="1">
      <c r="B497" s="1071"/>
      <c r="C497" s="1071" t="s">
        <v>1285</v>
      </c>
      <c r="D497" s="819" t="s">
        <v>3834</v>
      </c>
      <c r="E497" s="1078"/>
      <c r="F497" s="1073">
        <v>21</v>
      </c>
      <c r="G497" s="1073"/>
    </row>
    <row r="498" spans="1:10" outlineLevel="2">
      <c r="A498" s="1065">
        <v>16</v>
      </c>
      <c r="B498" s="1066" t="s">
        <v>1560</v>
      </c>
      <c r="C498" s="1066" t="s">
        <v>127</v>
      </c>
      <c r="D498" s="1065" t="s">
        <v>3323</v>
      </c>
      <c r="E498" s="1067">
        <v>42435</v>
      </c>
      <c r="F498" s="1068">
        <v>2</v>
      </c>
      <c r="G498" s="1068">
        <v>5</v>
      </c>
      <c r="H498" s="1065" t="s">
        <v>3982</v>
      </c>
      <c r="I498" s="1066"/>
    </row>
    <row r="499" spans="1:10" outlineLevel="1">
      <c r="B499" s="1066"/>
      <c r="C499" s="1075" t="s">
        <v>1435</v>
      </c>
      <c r="D499" s="1065"/>
      <c r="F499" s="1068">
        <v>2</v>
      </c>
      <c r="I499" s="1066"/>
    </row>
    <row r="500" spans="1:10" outlineLevel="2">
      <c r="A500" s="1065">
        <v>17</v>
      </c>
      <c r="B500" s="1066" t="s">
        <v>1561</v>
      </c>
      <c r="C500" s="1066" t="s">
        <v>113</v>
      </c>
      <c r="D500" s="1066" t="s">
        <v>3323</v>
      </c>
      <c r="E500" s="1067">
        <v>42435</v>
      </c>
      <c r="F500" s="1068">
        <v>5</v>
      </c>
      <c r="G500" s="1068">
        <v>2</v>
      </c>
      <c r="H500" s="1065" t="s">
        <v>3992</v>
      </c>
    </row>
    <row r="501" spans="1:10" outlineLevel="1">
      <c r="B501" s="1066"/>
      <c r="C501" s="1075" t="s">
        <v>336</v>
      </c>
      <c r="F501" s="1068">
        <v>5</v>
      </c>
    </row>
    <row r="502" spans="1:10" outlineLevel="2">
      <c r="A502" s="1065">
        <v>17</v>
      </c>
      <c r="B502" s="1066" t="s">
        <v>1561</v>
      </c>
      <c r="C502" s="1066" t="s">
        <v>1619</v>
      </c>
      <c r="D502" s="1065" t="s">
        <v>3362</v>
      </c>
      <c r="E502" s="1067">
        <v>42288</v>
      </c>
      <c r="F502" s="1068">
        <v>1</v>
      </c>
      <c r="G502" s="1068">
        <v>6</v>
      </c>
      <c r="H502" s="1065" t="s">
        <v>3993</v>
      </c>
      <c r="I502" s="1066"/>
    </row>
    <row r="503" spans="1:10" outlineLevel="1">
      <c r="B503" s="1066"/>
      <c r="C503" s="1075" t="s">
        <v>1794</v>
      </c>
      <c r="D503" s="1065"/>
      <c r="F503" s="1068">
        <v>1</v>
      </c>
      <c r="I503" s="1066"/>
    </row>
    <row r="504" spans="1:10" outlineLevel="2">
      <c r="A504" s="1065">
        <v>17</v>
      </c>
      <c r="B504" s="1066" t="s">
        <v>1561</v>
      </c>
      <c r="C504" s="1066" t="s">
        <v>1624</v>
      </c>
      <c r="D504" s="1066" t="s">
        <v>3323</v>
      </c>
      <c r="E504" s="1067">
        <v>42435</v>
      </c>
      <c r="F504" s="1068">
        <v>3</v>
      </c>
      <c r="G504" s="1068">
        <v>4</v>
      </c>
      <c r="H504" s="1065" t="s">
        <v>3991</v>
      </c>
      <c r="I504" s="1066"/>
    </row>
    <row r="505" spans="1:10" outlineLevel="1">
      <c r="B505" s="1066"/>
      <c r="C505" s="1075" t="s">
        <v>4000</v>
      </c>
      <c r="F505" s="1068">
        <v>3</v>
      </c>
      <c r="I505" s="1066"/>
    </row>
    <row r="506" spans="1:10" outlineLevel="2">
      <c r="A506" s="1065">
        <v>17</v>
      </c>
      <c r="B506" s="1066" t="s">
        <v>1561</v>
      </c>
      <c r="C506" s="1066" t="s">
        <v>178</v>
      </c>
      <c r="D506" s="1065" t="s">
        <v>3323</v>
      </c>
      <c r="E506" s="1067">
        <v>42435</v>
      </c>
      <c r="F506" s="1068">
        <v>4</v>
      </c>
      <c r="G506" s="1068">
        <v>3</v>
      </c>
      <c r="H506" s="1065" t="s">
        <v>3987</v>
      </c>
      <c r="J506" s="1069"/>
    </row>
    <row r="507" spans="1:10" outlineLevel="1">
      <c r="B507" s="1066"/>
      <c r="C507" s="1075" t="s">
        <v>584</v>
      </c>
      <c r="D507" s="1065"/>
      <c r="F507" s="1068">
        <v>4</v>
      </c>
      <c r="J507" s="1069"/>
    </row>
    <row r="508" spans="1:10" outlineLevel="2">
      <c r="A508" s="1065">
        <v>17</v>
      </c>
      <c r="B508" s="1066" t="s">
        <v>1561</v>
      </c>
      <c r="C508" s="1066" t="s">
        <v>4537</v>
      </c>
      <c r="D508" s="1065" t="s">
        <v>3357</v>
      </c>
      <c r="E508" s="1070">
        <v>42533</v>
      </c>
      <c r="F508" s="1068">
        <v>5</v>
      </c>
      <c r="G508" s="1068">
        <v>2</v>
      </c>
      <c r="H508" s="1065" t="s">
        <v>3992</v>
      </c>
    </row>
    <row r="509" spans="1:10" outlineLevel="1">
      <c r="B509" s="1066"/>
      <c r="C509" s="1075" t="s">
        <v>4538</v>
      </c>
      <c r="D509" s="1065"/>
      <c r="E509" s="1070"/>
      <c r="F509" s="1068">
        <v>5</v>
      </c>
    </row>
    <row r="510" spans="1:10" outlineLevel="2">
      <c r="A510" s="1065">
        <v>17</v>
      </c>
      <c r="B510" s="1066" t="s">
        <v>1561</v>
      </c>
      <c r="C510" s="1066" t="s">
        <v>126</v>
      </c>
      <c r="D510" s="1065" t="s">
        <v>3357</v>
      </c>
      <c r="E510" s="1070">
        <v>42533</v>
      </c>
      <c r="F510" s="1068">
        <v>2</v>
      </c>
      <c r="G510" s="1068">
        <v>5</v>
      </c>
      <c r="H510" s="1065" t="s">
        <v>3989</v>
      </c>
      <c r="J510" s="1069"/>
    </row>
    <row r="511" spans="1:10" outlineLevel="1">
      <c r="B511" s="1066"/>
      <c r="C511" s="1075" t="s">
        <v>614</v>
      </c>
      <c r="D511" s="1065"/>
      <c r="E511" s="1070"/>
      <c r="F511" s="1068">
        <v>2</v>
      </c>
      <c r="J511" s="1069"/>
    </row>
    <row r="512" spans="1:10" outlineLevel="2">
      <c r="A512" s="1065">
        <v>17</v>
      </c>
      <c r="B512" s="1066" t="s">
        <v>1561</v>
      </c>
      <c r="C512" s="1066" t="s">
        <v>123</v>
      </c>
      <c r="D512" s="1065" t="s">
        <v>3357</v>
      </c>
      <c r="E512" s="1070">
        <v>42533</v>
      </c>
      <c r="F512" s="1068">
        <v>6</v>
      </c>
      <c r="G512" s="1068">
        <v>1</v>
      </c>
      <c r="H512" s="1065" t="s">
        <v>3988</v>
      </c>
      <c r="J512" s="1069"/>
    </row>
    <row r="513" spans="1:10" outlineLevel="2">
      <c r="A513" s="1065">
        <v>17</v>
      </c>
      <c r="B513" s="1066" t="s">
        <v>1561</v>
      </c>
      <c r="C513" s="1066" t="s">
        <v>123</v>
      </c>
      <c r="D513" s="1065" t="s">
        <v>4532</v>
      </c>
      <c r="E513" s="1070">
        <v>42539</v>
      </c>
      <c r="F513" s="1068">
        <v>6</v>
      </c>
      <c r="G513" s="1068">
        <v>1</v>
      </c>
      <c r="H513" s="1065" t="s">
        <v>3988</v>
      </c>
      <c r="J513" s="1069"/>
    </row>
    <row r="514" spans="1:10" outlineLevel="1">
      <c r="B514" s="1066"/>
      <c r="C514" s="1075" t="s">
        <v>763</v>
      </c>
      <c r="D514" s="1065"/>
      <c r="E514" s="1070"/>
      <c r="F514" s="1068">
        <v>12</v>
      </c>
      <c r="J514" s="1069"/>
    </row>
    <row r="515" spans="1:10" outlineLevel="2">
      <c r="A515" s="1065">
        <v>17</v>
      </c>
      <c r="B515" s="1066" t="s">
        <v>1561</v>
      </c>
      <c r="C515" s="1066" t="s">
        <v>121</v>
      </c>
      <c r="D515" s="1065" t="s">
        <v>3323</v>
      </c>
      <c r="E515" s="1067">
        <v>42435</v>
      </c>
      <c r="F515" s="1068">
        <v>1</v>
      </c>
      <c r="G515" s="1068">
        <v>6</v>
      </c>
      <c r="H515" s="1065" t="s">
        <v>3993</v>
      </c>
      <c r="J515" s="1069"/>
    </row>
    <row r="516" spans="1:10" outlineLevel="1">
      <c r="B516" s="1066"/>
      <c r="C516" s="1075" t="s">
        <v>951</v>
      </c>
      <c r="D516" s="1065"/>
      <c r="F516" s="1068">
        <v>1</v>
      </c>
      <c r="J516" s="1069"/>
    </row>
    <row r="517" spans="1:10" outlineLevel="2">
      <c r="A517" s="1065">
        <v>17</v>
      </c>
      <c r="B517" s="1066" t="s">
        <v>1561</v>
      </c>
      <c r="C517" s="1066" t="s">
        <v>101</v>
      </c>
      <c r="D517" s="1065" t="s">
        <v>3357</v>
      </c>
      <c r="E517" s="1070">
        <v>42533</v>
      </c>
      <c r="F517" s="1068">
        <v>1</v>
      </c>
      <c r="G517" s="1068">
        <v>6</v>
      </c>
      <c r="H517" s="1065" t="s">
        <v>3993</v>
      </c>
      <c r="J517" s="1069"/>
    </row>
    <row r="518" spans="1:10" outlineLevel="1">
      <c r="B518" s="1066"/>
      <c r="C518" s="1075" t="s">
        <v>1032</v>
      </c>
      <c r="D518" s="1065"/>
      <c r="E518" s="1070"/>
      <c r="F518" s="1068">
        <v>1</v>
      </c>
      <c r="J518" s="1069"/>
    </row>
    <row r="519" spans="1:10" outlineLevel="2">
      <c r="A519" s="1065">
        <v>17</v>
      </c>
      <c r="B519" s="1066" t="s">
        <v>1561</v>
      </c>
      <c r="C519" s="1066" t="s">
        <v>90</v>
      </c>
      <c r="D519" s="1066" t="s">
        <v>3362</v>
      </c>
      <c r="E519" s="1067">
        <v>42288</v>
      </c>
      <c r="F519" s="1068">
        <v>5</v>
      </c>
      <c r="G519" s="1068">
        <v>2</v>
      </c>
      <c r="H519" s="1065" t="s">
        <v>3992</v>
      </c>
      <c r="J519" s="1069"/>
    </row>
    <row r="520" spans="1:10" outlineLevel="2">
      <c r="A520" s="1065">
        <v>17</v>
      </c>
      <c r="B520" s="1066" t="s">
        <v>1561</v>
      </c>
      <c r="C520" s="1066" t="s">
        <v>90</v>
      </c>
      <c r="D520" s="1066" t="s">
        <v>3362</v>
      </c>
      <c r="E520" s="1067">
        <v>42288</v>
      </c>
      <c r="F520" s="1068">
        <v>3</v>
      </c>
      <c r="G520" s="1068">
        <v>4</v>
      </c>
      <c r="H520" s="1065" t="s">
        <v>3991</v>
      </c>
      <c r="J520" s="1069"/>
    </row>
    <row r="521" spans="1:10" outlineLevel="1">
      <c r="B521" s="1066"/>
      <c r="C521" s="1075" t="s">
        <v>1123</v>
      </c>
      <c r="F521" s="1068">
        <v>8</v>
      </c>
      <c r="J521" s="1069"/>
    </row>
    <row r="522" spans="1:10" outlineLevel="2">
      <c r="A522" s="1065">
        <v>17</v>
      </c>
      <c r="B522" s="1066" t="s">
        <v>1561</v>
      </c>
      <c r="C522" s="1066" t="s">
        <v>106</v>
      </c>
      <c r="D522" s="1065" t="s">
        <v>3362</v>
      </c>
      <c r="E522" s="1067">
        <v>42288</v>
      </c>
      <c r="F522" s="1068">
        <v>4</v>
      </c>
      <c r="G522" s="1068">
        <v>3</v>
      </c>
      <c r="H522" s="1065" t="s">
        <v>3987</v>
      </c>
      <c r="I522" s="1066"/>
    </row>
    <row r="523" spans="1:10" outlineLevel="2">
      <c r="A523" s="1065">
        <v>17</v>
      </c>
      <c r="B523" s="1066" t="s">
        <v>1561</v>
      </c>
      <c r="C523" s="1066" t="s">
        <v>106</v>
      </c>
      <c r="D523" s="1065" t="s">
        <v>3323</v>
      </c>
      <c r="E523" s="1067">
        <v>42435</v>
      </c>
      <c r="F523" s="1068">
        <v>6</v>
      </c>
      <c r="G523" s="1068">
        <v>1</v>
      </c>
      <c r="H523" s="1065" t="s">
        <v>3988</v>
      </c>
    </row>
    <row r="524" spans="1:10" outlineLevel="2">
      <c r="A524" s="1065">
        <v>17</v>
      </c>
      <c r="B524" s="1066" t="s">
        <v>1561</v>
      </c>
      <c r="C524" s="1066" t="s">
        <v>106</v>
      </c>
      <c r="D524" s="1065" t="s">
        <v>3357</v>
      </c>
      <c r="E524" s="1070">
        <v>42533</v>
      </c>
      <c r="F524" s="1068">
        <v>4</v>
      </c>
      <c r="G524" s="1068">
        <v>3</v>
      </c>
      <c r="H524" s="1065" t="s">
        <v>3987</v>
      </c>
      <c r="J524" s="1069"/>
    </row>
    <row r="525" spans="1:10" s="819" customFormat="1" outlineLevel="1">
      <c r="B525" s="1071"/>
      <c r="C525" s="1071" t="s">
        <v>1181</v>
      </c>
      <c r="D525" s="819" t="s">
        <v>3834</v>
      </c>
      <c r="E525" s="1078"/>
      <c r="F525" s="1073">
        <v>14</v>
      </c>
      <c r="G525" s="1073"/>
      <c r="J525" s="1076"/>
    </row>
    <row r="526" spans="1:10" outlineLevel="2">
      <c r="A526" s="1065">
        <v>17</v>
      </c>
      <c r="B526" s="1066" t="s">
        <v>1561</v>
      </c>
      <c r="C526" s="1066" t="s">
        <v>122</v>
      </c>
      <c r="D526" s="1065" t="s">
        <v>3362</v>
      </c>
      <c r="E526" s="1067">
        <v>42288</v>
      </c>
      <c r="F526" s="1068">
        <v>2</v>
      </c>
      <c r="G526" s="1068">
        <v>5</v>
      </c>
      <c r="H526" s="1065" t="s">
        <v>3989</v>
      </c>
    </row>
    <row r="527" spans="1:10" outlineLevel="1">
      <c r="B527" s="1066"/>
      <c r="C527" s="1075" t="s">
        <v>1285</v>
      </c>
      <c r="D527" s="1065"/>
      <c r="F527" s="1068">
        <v>2</v>
      </c>
    </row>
    <row r="528" spans="1:10" outlineLevel="2">
      <c r="A528" s="1065">
        <v>17</v>
      </c>
      <c r="B528" s="1065" t="s">
        <v>1561</v>
      </c>
      <c r="C528" s="1065" t="s">
        <v>1638</v>
      </c>
      <c r="D528" s="1066" t="s">
        <v>3323</v>
      </c>
      <c r="E528" s="1067">
        <v>42435</v>
      </c>
      <c r="F528" s="1068">
        <v>2</v>
      </c>
      <c r="G528" s="1068">
        <v>5</v>
      </c>
      <c r="H528" s="1065" t="s">
        <v>3989</v>
      </c>
      <c r="I528" s="1066"/>
    </row>
    <row r="529" spans="1:10" outlineLevel="1">
      <c r="C529" s="1074" t="s">
        <v>2527</v>
      </c>
      <c r="F529" s="1068">
        <v>2</v>
      </c>
      <c r="I529" s="1066"/>
    </row>
    <row r="530" spans="1:10" outlineLevel="2">
      <c r="A530" s="1065">
        <v>17</v>
      </c>
      <c r="B530" s="1066" t="s">
        <v>1561</v>
      </c>
      <c r="C530" s="1066" t="s">
        <v>92</v>
      </c>
      <c r="D530" s="1066" t="s">
        <v>3362</v>
      </c>
      <c r="E530" s="1067">
        <v>42288</v>
      </c>
      <c r="F530" s="1068">
        <v>6</v>
      </c>
      <c r="G530" s="1068">
        <v>1</v>
      </c>
      <c r="H530" s="1065" t="s">
        <v>3988</v>
      </c>
      <c r="I530" s="1066"/>
      <c r="J530" s="1069"/>
    </row>
    <row r="531" spans="1:10" outlineLevel="2">
      <c r="A531" s="1065">
        <v>17</v>
      </c>
      <c r="B531" s="1066" t="s">
        <v>1561</v>
      </c>
      <c r="C531" s="1066" t="s">
        <v>92</v>
      </c>
      <c r="D531" s="1065" t="s">
        <v>3357</v>
      </c>
      <c r="E531" s="1070">
        <v>42533</v>
      </c>
      <c r="F531" s="1068">
        <v>3</v>
      </c>
      <c r="G531" s="1068">
        <v>4</v>
      </c>
      <c r="H531" s="1065" t="s">
        <v>3991</v>
      </c>
    </row>
    <row r="532" spans="1:10" outlineLevel="1">
      <c r="B532" s="1066"/>
      <c r="C532" s="1075" t="s">
        <v>1424</v>
      </c>
      <c r="D532" s="1065"/>
      <c r="E532" s="1070"/>
      <c r="F532" s="1068">
        <v>9</v>
      </c>
    </row>
    <row r="533" spans="1:10" outlineLevel="2">
      <c r="A533" s="1065">
        <v>18</v>
      </c>
      <c r="B533" s="1066" t="s">
        <v>1562</v>
      </c>
      <c r="C533" s="1066" t="s">
        <v>117</v>
      </c>
      <c r="D533" s="1065" t="s">
        <v>3357</v>
      </c>
      <c r="E533" s="1070">
        <v>42533</v>
      </c>
      <c r="F533" s="1068">
        <v>5</v>
      </c>
      <c r="G533" s="1068">
        <v>2</v>
      </c>
      <c r="H533" s="1065" t="s">
        <v>4002</v>
      </c>
    </row>
    <row r="534" spans="1:10" outlineLevel="1">
      <c r="B534" s="1066"/>
      <c r="C534" s="1075" t="s">
        <v>1674</v>
      </c>
      <c r="D534" s="1065"/>
      <c r="E534" s="1070"/>
      <c r="F534" s="1068">
        <v>5</v>
      </c>
    </row>
    <row r="535" spans="1:10" outlineLevel="2">
      <c r="A535" s="1065">
        <v>18</v>
      </c>
      <c r="B535" s="1066" t="s">
        <v>1562</v>
      </c>
      <c r="C535" s="1066" t="s">
        <v>120</v>
      </c>
      <c r="D535" s="1066" t="s">
        <v>3362</v>
      </c>
      <c r="E535" s="1067">
        <v>42288</v>
      </c>
      <c r="F535" s="1068">
        <v>2</v>
      </c>
      <c r="G535" s="1068">
        <v>5</v>
      </c>
      <c r="H535" s="1065" t="s">
        <v>3997</v>
      </c>
      <c r="J535" s="1069"/>
    </row>
    <row r="536" spans="1:10" outlineLevel="2">
      <c r="A536" s="1065">
        <v>18</v>
      </c>
      <c r="B536" s="1066" t="s">
        <v>1562</v>
      </c>
      <c r="C536" s="1066" t="s">
        <v>120</v>
      </c>
      <c r="D536" s="1066" t="s">
        <v>3323</v>
      </c>
      <c r="E536" s="1067">
        <v>42435</v>
      </c>
      <c r="F536" s="1068">
        <v>6</v>
      </c>
      <c r="G536" s="1068">
        <v>1</v>
      </c>
      <c r="H536" s="1065" t="s">
        <v>4001</v>
      </c>
      <c r="J536" s="1069"/>
    </row>
    <row r="537" spans="1:10" outlineLevel="2">
      <c r="A537" s="1065">
        <v>18</v>
      </c>
      <c r="B537" s="1065" t="s">
        <v>1562</v>
      </c>
      <c r="C537" s="1065" t="s">
        <v>120</v>
      </c>
      <c r="D537" s="1066" t="s">
        <v>3323</v>
      </c>
      <c r="E537" s="1067">
        <v>42435</v>
      </c>
      <c r="F537" s="1068">
        <v>5</v>
      </c>
      <c r="G537" s="1068">
        <v>2</v>
      </c>
      <c r="H537" s="1065" t="s">
        <v>4002</v>
      </c>
    </row>
    <row r="538" spans="1:10" outlineLevel="2">
      <c r="A538" s="1065">
        <v>18</v>
      </c>
      <c r="B538" s="1066" t="s">
        <v>1562</v>
      </c>
      <c r="C538" s="1066" t="s">
        <v>120</v>
      </c>
      <c r="D538" s="1065" t="s">
        <v>3357</v>
      </c>
      <c r="E538" s="1070">
        <v>42533</v>
      </c>
      <c r="F538" s="1068">
        <v>2</v>
      </c>
      <c r="G538" s="1068">
        <v>5</v>
      </c>
      <c r="H538" s="1065" t="s">
        <v>3997</v>
      </c>
    </row>
    <row r="539" spans="1:10" outlineLevel="2">
      <c r="A539" s="1065">
        <v>18</v>
      </c>
      <c r="B539" s="1066" t="s">
        <v>1562</v>
      </c>
      <c r="C539" s="1066" t="s">
        <v>120</v>
      </c>
      <c r="D539" s="1065" t="s">
        <v>4532</v>
      </c>
      <c r="E539" s="1070">
        <v>42539</v>
      </c>
      <c r="F539" s="1068">
        <v>2</v>
      </c>
      <c r="G539" s="1068">
        <v>5</v>
      </c>
      <c r="H539" s="1065" t="s">
        <v>3997</v>
      </c>
    </row>
    <row r="540" spans="1:10" s="819" customFormat="1" outlineLevel="1">
      <c r="B540" s="1071"/>
      <c r="C540" s="1071" t="s">
        <v>515</v>
      </c>
      <c r="D540" s="819" t="s">
        <v>3834</v>
      </c>
      <c r="E540" s="1078"/>
      <c r="F540" s="1073">
        <v>17</v>
      </c>
      <c r="G540" s="1073"/>
    </row>
    <row r="541" spans="1:10" outlineLevel="2">
      <c r="A541" s="1065">
        <v>18</v>
      </c>
      <c r="B541" s="1065" t="s">
        <v>1562</v>
      </c>
      <c r="C541" s="1065" t="s">
        <v>132</v>
      </c>
      <c r="D541" s="1066" t="s">
        <v>3362</v>
      </c>
      <c r="E541" s="1067">
        <v>42288</v>
      </c>
      <c r="F541" s="1068">
        <v>3</v>
      </c>
      <c r="G541" s="1068">
        <v>4</v>
      </c>
      <c r="H541" s="1065" t="s">
        <v>3998</v>
      </c>
      <c r="I541" s="1066"/>
      <c r="J541" s="1069"/>
    </row>
    <row r="542" spans="1:10" outlineLevel="2">
      <c r="A542" s="1065">
        <v>18</v>
      </c>
      <c r="B542" s="1065" t="s">
        <v>1562</v>
      </c>
      <c r="C542" s="1065" t="s">
        <v>132</v>
      </c>
      <c r="D542" s="1066" t="s">
        <v>3362</v>
      </c>
      <c r="E542" s="1067">
        <v>42288</v>
      </c>
      <c r="F542" s="1068">
        <v>1</v>
      </c>
      <c r="G542" s="1068">
        <v>6</v>
      </c>
      <c r="H542" s="1065" t="s">
        <v>3999</v>
      </c>
      <c r="I542" s="1066"/>
      <c r="J542" s="1069"/>
    </row>
    <row r="543" spans="1:10" outlineLevel="1">
      <c r="C543" s="1074" t="s">
        <v>535</v>
      </c>
      <c r="F543" s="1068">
        <v>4</v>
      </c>
      <c r="I543" s="1066"/>
      <c r="J543" s="1069"/>
    </row>
    <row r="544" spans="1:10" outlineLevel="2">
      <c r="A544" s="1065">
        <v>18</v>
      </c>
      <c r="B544" s="1065" t="s">
        <v>1562</v>
      </c>
      <c r="C544" s="1065" t="s">
        <v>123</v>
      </c>
      <c r="D544" s="1066" t="s">
        <v>3362</v>
      </c>
      <c r="E544" s="1067">
        <v>42288</v>
      </c>
      <c r="F544" s="1068">
        <v>6</v>
      </c>
      <c r="G544" s="1068">
        <v>1</v>
      </c>
      <c r="H544" s="1065" t="s">
        <v>4001</v>
      </c>
      <c r="J544" s="1069"/>
    </row>
    <row r="545" spans="1:10" outlineLevel="2">
      <c r="A545" s="1065">
        <v>18</v>
      </c>
      <c r="B545" s="1066" t="s">
        <v>1562</v>
      </c>
      <c r="C545" s="1066" t="s">
        <v>123</v>
      </c>
      <c r="D545" s="1065" t="s">
        <v>3357</v>
      </c>
      <c r="E545" s="1070">
        <v>42533</v>
      </c>
      <c r="F545" s="1068">
        <v>6</v>
      </c>
      <c r="G545" s="1068">
        <v>1</v>
      </c>
      <c r="H545" s="1065" t="s">
        <v>4001</v>
      </c>
      <c r="J545" s="1069"/>
    </row>
    <row r="546" spans="1:10" outlineLevel="2">
      <c r="A546" s="1065">
        <v>18</v>
      </c>
      <c r="B546" s="1066" t="s">
        <v>1562</v>
      </c>
      <c r="C546" s="1066" t="s">
        <v>123</v>
      </c>
      <c r="D546" s="1065" t="s">
        <v>4532</v>
      </c>
      <c r="E546" s="1070">
        <v>42539</v>
      </c>
      <c r="F546" s="1068">
        <v>3</v>
      </c>
      <c r="G546" s="1068">
        <v>4</v>
      </c>
      <c r="H546" s="1065" t="s">
        <v>3998</v>
      </c>
      <c r="J546" s="1069"/>
    </row>
    <row r="547" spans="1:10" outlineLevel="1">
      <c r="B547" s="1066"/>
      <c r="C547" s="1075" t="s">
        <v>763</v>
      </c>
      <c r="D547" s="1065"/>
      <c r="E547" s="1070"/>
      <c r="F547" s="1068">
        <v>15</v>
      </c>
      <c r="J547" s="1069"/>
    </row>
    <row r="548" spans="1:10" outlineLevel="2">
      <c r="A548" s="1065">
        <v>18</v>
      </c>
      <c r="B548" s="1066" t="s">
        <v>1562</v>
      </c>
      <c r="C548" s="1066" t="s">
        <v>90</v>
      </c>
      <c r="D548" s="1065" t="s">
        <v>3362</v>
      </c>
      <c r="E548" s="1067">
        <v>42288</v>
      </c>
      <c r="F548" s="1068">
        <v>5</v>
      </c>
      <c r="G548" s="1068">
        <v>2</v>
      </c>
      <c r="H548" s="1065" t="s">
        <v>4002</v>
      </c>
      <c r="I548" s="1066"/>
      <c r="J548" s="1069"/>
    </row>
    <row r="549" spans="1:10" outlineLevel="2">
      <c r="A549" s="1065">
        <v>18</v>
      </c>
      <c r="B549" s="1065" t="s">
        <v>1562</v>
      </c>
      <c r="C549" s="1065" t="s">
        <v>90</v>
      </c>
      <c r="D549" s="1066" t="s">
        <v>3323</v>
      </c>
      <c r="E549" s="1067">
        <v>42435</v>
      </c>
      <c r="F549" s="1068">
        <v>4</v>
      </c>
      <c r="G549" s="1068">
        <v>3</v>
      </c>
      <c r="H549" s="1065" t="s">
        <v>4003</v>
      </c>
      <c r="I549" s="1066"/>
      <c r="J549" s="1069"/>
    </row>
    <row r="550" spans="1:10" outlineLevel="2">
      <c r="A550" s="1065">
        <v>18</v>
      </c>
      <c r="B550" s="1066" t="s">
        <v>1562</v>
      </c>
      <c r="C550" s="1066" t="s">
        <v>90</v>
      </c>
      <c r="D550" s="1066" t="s">
        <v>3323</v>
      </c>
      <c r="E550" s="1067">
        <v>42435</v>
      </c>
      <c r="F550" s="1068">
        <v>2</v>
      </c>
      <c r="G550" s="1068">
        <v>5</v>
      </c>
      <c r="H550" s="1065" t="s">
        <v>3997</v>
      </c>
      <c r="I550" s="1066"/>
    </row>
    <row r="551" spans="1:10" outlineLevel="1">
      <c r="B551" s="1066"/>
      <c r="C551" s="1075" t="s">
        <v>1123</v>
      </c>
      <c r="F551" s="1068">
        <v>11</v>
      </c>
      <c r="I551" s="1066"/>
    </row>
    <row r="552" spans="1:10" outlineLevel="2">
      <c r="A552" s="1065">
        <v>18</v>
      </c>
      <c r="B552" s="1066" t="s">
        <v>1562</v>
      </c>
      <c r="C552" s="1066" t="s">
        <v>92</v>
      </c>
      <c r="D552" s="1066" t="s">
        <v>3362</v>
      </c>
      <c r="E552" s="1067">
        <v>42288</v>
      </c>
      <c r="F552" s="1068">
        <v>4</v>
      </c>
      <c r="G552" s="1068">
        <v>3</v>
      </c>
      <c r="H552" s="1065" t="s">
        <v>4003</v>
      </c>
      <c r="I552" s="1066"/>
    </row>
    <row r="553" spans="1:10" outlineLevel="2">
      <c r="A553" s="1065">
        <v>18</v>
      </c>
      <c r="B553" s="1066" t="s">
        <v>1562</v>
      </c>
      <c r="C553" s="1066" t="s">
        <v>92</v>
      </c>
      <c r="D553" s="1065" t="s">
        <v>3323</v>
      </c>
      <c r="E553" s="1067">
        <v>42435</v>
      </c>
      <c r="F553" s="1068">
        <v>3</v>
      </c>
      <c r="G553" s="1068">
        <v>4</v>
      </c>
      <c r="H553" s="1065" t="s">
        <v>3998</v>
      </c>
      <c r="I553" s="1066"/>
    </row>
    <row r="554" spans="1:10" outlineLevel="2">
      <c r="A554" s="1065">
        <v>18</v>
      </c>
      <c r="B554" s="1066" t="s">
        <v>1562</v>
      </c>
      <c r="C554" s="1066" t="s">
        <v>92</v>
      </c>
      <c r="D554" s="1065" t="s">
        <v>3357</v>
      </c>
      <c r="E554" s="1070">
        <v>42533</v>
      </c>
      <c r="F554" s="1068">
        <v>3</v>
      </c>
      <c r="G554" s="1068">
        <v>4</v>
      </c>
      <c r="H554" s="1065" t="s">
        <v>3998</v>
      </c>
      <c r="J554" s="1069"/>
    </row>
    <row r="555" spans="1:10" outlineLevel="1">
      <c r="B555" s="1066"/>
      <c r="C555" s="1075" t="s">
        <v>1424</v>
      </c>
      <c r="D555" s="1065"/>
      <c r="E555" s="1070"/>
      <c r="F555" s="1068">
        <v>10</v>
      </c>
      <c r="J555" s="1069"/>
    </row>
    <row r="556" spans="1:10" outlineLevel="2">
      <c r="A556" s="1065">
        <v>18</v>
      </c>
      <c r="B556" s="1066" t="s">
        <v>1562</v>
      </c>
      <c r="C556" s="1066" t="s">
        <v>127</v>
      </c>
      <c r="D556" s="1065" t="s">
        <v>3357</v>
      </c>
      <c r="E556" s="1070">
        <v>42533</v>
      </c>
      <c r="F556" s="1068">
        <v>4</v>
      </c>
      <c r="G556" s="1068">
        <v>3</v>
      </c>
      <c r="H556" s="1065" t="s">
        <v>4003</v>
      </c>
      <c r="J556" s="1069"/>
    </row>
    <row r="557" spans="1:10" outlineLevel="2">
      <c r="A557" s="1065">
        <v>18</v>
      </c>
      <c r="B557" s="1066" t="s">
        <v>1562</v>
      </c>
      <c r="C557" s="1066" t="s">
        <v>127</v>
      </c>
      <c r="D557" s="1065" t="s">
        <v>3357</v>
      </c>
      <c r="E557" s="1070">
        <v>42533</v>
      </c>
      <c r="F557" s="1068">
        <v>1</v>
      </c>
      <c r="G557" s="1068">
        <v>6</v>
      </c>
      <c r="H557" s="1065" t="s">
        <v>3999</v>
      </c>
    </row>
    <row r="558" spans="1:10" outlineLevel="1">
      <c r="B558" s="1066"/>
      <c r="C558" s="1075" t="s">
        <v>1435</v>
      </c>
      <c r="D558" s="1065"/>
      <c r="E558" s="1070"/>
      <c r="F558" s="1068">
        <v>5</v>
      </c>
    </row>
    <row r="559" spans="1:10" outlineLevel="2">
      <c r="A559" s="1065">
        <v>18</v>
      </c>
      <c r="B559" s="1066" t="s">
        <v>1562</v>
      </c>
      <c r="C559" s="1066" t="s">
        <v>1640</v>
      </c>
      <c r="D559" s="1065" t="s">
        <v>3323</v>
      </c>
      <c r="E559" s="1067">
        <v>42435</v>
      </c>
      <c r="F559" s="1068">
        <v>1</v>
      </c>
      <c r="G559" s="1068">
        <v>6</v>
      </c>
      <c r="H559" s="1065" t="s">
        <v>3999</v>
      </c>
    </row>
    <row r="560" spans="1:10" outlineLevel="1">
      <c r="B560" s="1066"/>
      <c r="C560" s="1075" t="s">
        <v>2587</v>
      </c>
      <c r="D560" s="1065"/>
      <c r="F560" s="1068">
        <v>1</v>
      </c>
    </row>
    <row r="561" spans="1:10" outlineLevel="2">
      <c r="A561" s="1065">
        <v>19</v>
      </c>
      <c r="B561" s="1066" t="s">
        <v>1563</v>
      </c>
      <c r="C561" s="1066" t="s">
        <v>1616</v>
      </c>
      <c r="D561" s="1065" t="s">
        <v>3357</v>
      </c>
      <c r="E561" s="1070">
        <v>42533</v>
      </c>
      <c r="F561" s="1068">
        <v>5</v>
      </c>
      <c r="G561" s="1068">
        <v>2</v>
      </c>
      <c r="H561" s="1065" t="s">
        <v>4009</v>
      </c>
      <c r="J561" s="1069"/>
    </row>
    <row r="562" spans="1:10" outlineLevel="2">
      <c r="A562" s="1065">
        <v>19</v>
      </c>
      <c r="B562" s="1066" t="s">
        <v>1563</v>
      </c>
      <c r="C562" s="1066" t="s">
        <v>1616</v>
      </c>
      <c r="D562" s="1065" t="s">
        <v>4532</v>
      </c>
      <c r="E562" s="1070">
        <v>42539</v>
      </c>
      <c r="F562" s="1068">
        <v>5</v>
      </c>
      <c r="G562" s="1068">
        <v>2</v>
      </c>
      <c r="H562" s="1065" t="s">
        <v>4009</v>
      </c>
      <c r="J562" s="1069"/>
    </row>
    <row r="563" spans="1:10" outlineLevel="1">
      <c r="B563" s="1066"/>
      <c r="C563" s="1075" t="s">
        <v>1788</v>
      </c>
      <c r="D563" s="1065"/>
      <c r="E563" s="1070"/>
      <c r="F563" s="1068">
        <v>10</v>
      </c>
      <c r="J563" s="1069"/>
    </row>
    <row r="564" spans="1:10" outlineLevel="2">
      <c r="A564" s="1065">
        <v>19</v>
      </c>
      <c r="B564" s="1066" t="s">
        <v>1563</v>
      </c>
      <c r="C564" s="1066" t="s">
        <v>542</v>
      </c>
      <c r="D564" s="1065" t="s">
        <v>3362</v>
      </c>
      <c r="E564" s="1067">
        <v>42288</v>
      </c>
      <c r="F564" s="1068">
        <v>5</v>
      </c>
      <c r="G564" s="1068">
        <v>2</v>
      </c>
      <c r="H564" s="1065" t="s">
        <v>4009</v>
      </c>
      <c r="I564" s="1066"/>
    </row>
    <row r="565" spans="1:10" outlineLevel="2">
      <c r="A565" s="1065">
        <v>19</v>
      </c>
      <c r="B565" s="1066" t="s">
        <v>1563</v>
      </c>
      <c r="C565" s="1066" t="s">
        <v>542</v>
      </c>
      <c r="D565" s="1066" t="s">
        <v>3362</v>
      </c>
      <c r="E565" s="1067">
        <v>42288</v>
      </c>
      <c r="F565" s="1068">
        <v>4</v>
      </c>
      <c r="G565" s="1068">
        <v>3</v>
      </c>
      <c r="H565" s="1065" t="s">
        <v>4010</v>
      </c>
      <c r="J565" s="1069"/>
    </row>
    <row r="566" spans="1:10" outlineLevel="2">
      <c r="A566" s="1065">
        <v>19</v>
      </c>
      <c r="B566" s="1066" t="s">
        <v>1563</v>
      </c>
      <c r="C566" s="1066" t="s">
        <v>107</v>
      </c>
      <c r="D566" s="1066" t="s">
        <v>3323</v>
      </c>
      <c r="E566" s="1067">
        <v>42435</v>
      </c>
      <c r="F566" s="1068">
        <v>6</v>
      </c>
      <c r="G566" s="1068">
        <v>1</v>
      </c>
      <c r="H566" s="1065" t="s">
        <v>4008</v>
      </c>
    </row>
    <row r="567" spans="1:10" outlineLevel="2">
      <c r="A567" s="1065">
        <v>19</v>
      </c>
      <c r="B567" s="1066" t="s">
        <v>1563</v>
      </c>
      <c r="C567" s="1066" t="s">
        <v>107</v>
      </c>
      <c r="D567" s="1065" t="s">
        <v>3323</v>
      </c>
      <c r="E567" s="1067">
        <v>42435</v>
      </c>
      <c r="F567" s="1068">
        <v>5</v>
      </c>
      <c r="G567" s="1068">
        <v>2</v>
      </c>
      <c r="H567" s="1065" t="s">
        <v>4009</v>
      </c>
      <c r="I567" s="1066"/>
    </row>
    <row r="568" spans="1:10" outlineLevel="2">
      <c r="A568" s="1065">
        <v>19</v>
      </c>
      <c r="B568" s="1066" t="s">
        <v>1563</v>
      </c>
      <c r="C568" s="1066" t="s">
        <v>107</v>
      </c>
      <c r="D568" s="1065" t="s">
        <v>3357</v>
      </c>
      <c r="E568" s="1070">
        <v>42533</v>
      </c>
      <c r="F568" s="1068">
        <v>6</v>
      </c>
      <c r="G568" s="1068">
        <v>1</v>
      </c>
      <c r="H568" s="1065" t="s">
        <v>4008</v>
      </c>
    </row>
    <row r="569" spans="1:10" outlineLevel="2">
      <c r="A569" s="1065">
        <v>19</v>
      </c>
      <c r="B569" s="1066" t="s">
        <v>1563</v>
      </c>
      <c r="C569" s="1066" t="s">
        <v>107</v>
      </c>
      <c r="D569" s="1065" t="s">
        <v>3357</v>
      </c>
      <c r="E569" s="1070">
        <v>42533</v>
      </c>
      <c r="F569" s="1068">
        <v>4</v>
      </c>
      <c r="G569" s="1068">
        <v>3</v>
      </c>
      <c r="H569" s="1065" t="s">
        <v>4010</v>
      </c>
    </row>
    <row r="570" spans="1:10" outlineLevel="2">
      <c r="A570" s="1065">
        <v>19</v>
      </c>
      <c r="B570" s="1066" t="s">
        <v>1563</v>
      </c>
      <c r="C570" s="1066" t="s">
        <v>107</v>
      </c>
      <c r="D570" s="1065" t="s">
        <v>3357</v>
      </c>
      <c r="E570" s="1070">
        <v>42533</v>
      </c>
      <c r="F570" s="1068">
        <v>3</v>
      </c>
      <c r="G570" s="1068">
        <v>4</v>
      </c>
      <c r="H570" s="1065" t="s">
        <v>4012</v>
      </c>
    </row>
    <row r="571" spans="1:10" outlineLevel="2">
      <c r="A571" s="1065">
        <v>19</v>
      </c>
      <c r="B571" s="1066" t="s">
        <v>1563</v>
      </c>
      <c r="C571" s="1066" t="s">
        <v>107</v>
      </c>
      <c r="D571" s="1065" t="s">
        <v>4532</v>
      </c>
      <c r="E571" s="1070">
        <v>42539</v>
      </c>
      <c r="F571" s="1068">
        <v>6</v>
      </c>
      <c r="G571" s="1068">
        <v>1</v>
      </c>
      <c r="H571" s="1065" t="s">
        <v>4008</v>
      </c>
    </row>
    <row r="572" spans="1:10" outlineLevel="2">
      <c r="A572" s="1065">
        <v>19</v>
      </c>
      <c r="B572" s="1066" t="s">
        <v>1563</v>
      </c>
      <c r="C572" s="1066" t="s">
        <v>107</v>
      </c>
      <c r="D572" s="1065" t="s">
        <v>4532</v>
      </c>
      <c r="E572" s="1070">
        <v>42539</v>
      </c>
      <c r="F572" s="1068">
        <v>1</v>
      </c>
      <c r="G572" s="1068">
        <v>6</v>
      </c>
      <c r="H572" s="1065" t="s">
        <v>4014</v>
      </c>
    </row>
    <row r="573" spans="1:10" s="819" customFormat="1" outlineLevel="1">
      <c r="B573" s="1071"/>
      <c r="C573" s="1071" t="s">
        <v>573</v>
      </c>
      <c r="D573" s="819" t="s">
        <v>3834</v>
      </c>
      <c r="E573" s="1078"/>
      <c r="F573" s="1073">
        <v>40</v>
      </c>
      <c r="G573" s="1073"/>
    </row>
    <row r="574" spans="1:10" outlineLevel="2">
      <c r="A574" s="1065">
        <v>19</v>
      </c>
      <c r="B574" s="1065" t="s">
        <v>1563</v>
      </c>
      <c r="C574" s="1065" t="s">
        <v>178</v>
      </c>
      <c r="D574" s="1066" t="s">
        <v>3362</v>
      </c>
      <c r="E574" s="1067">
        <v>42288</v>
      </c>
      <c r="F574" s="1068">
        <v>1</v>
      </c>
      <c r="G574" s="1068">
        <v>6</v>
      </c>
      <c r="H574" s="1065" t="s">
        <v>4014</v>
      </c>
      <c r="I574" s="1066"/>
      <c r="J574" s="1069"/>
    </row>
    <row r="575" spans="1:10" outlineLevel="2">
      <c r="A575" s="1065">
        <v>19</v>
      </c>
      <c r="B575" s="1066" t="s">
        <v>1563</v>
      </c>
      <c r="C575" s="1066" t="s">
        <v>178</v>
      </c>
      <c r="D575" s="1066" t="s">
        <v>3323</v>
      </c>
      <c r="E575" s="1067">
        <v>42435</v>
      </c>
      <c r="F575" s="1068">
        <v>4</v>
      </c>
      <c r="G575" s="1068">
        <v>3</v>
      </c>
      <c r="H575" s="1065" t="s">
        <v>4010</v>
      </c>
      <c r="J575" s="1069"/>
    </row>
    <row r="576" spans="1:10" outlineLevel="2">
      <c r="A576" s="1065">
        <v>19</v>
      </c>
      <c r="B576" s="1066" t="s">
        <v>1563</v>
      </c>
      <c r="C576" s="1066" t="s">
        <v>178</v>
      </c>
      <c r="D576" s="1065" t="s">
        <v>3357</v>
      </c>
      <c r="E576" s="1070">
        <v>42533</v>
      </c>
      <c r="F576" s="1068">
        <v>1</v>
      </c>
      <c r="G576" s="1068">
        <v>6</v>
      </c>
      <c r="H576" s="1065" t="s">
        <v>4014</v>
      </c>
    </row>
    <row r="577" spans="1:10" outlineLevel="1">
      <c r="B577" s="1066"/>
      <c r="C577" s="1075" t="s">
        <v>584</v>
      </c>
      <c r="D577" s="1065"/>
      <c r="E577" s="1070"/>
      <c r="F577" s="1068">
        <v>6</v>
      </c>
    </row>
    <row r="578" spans="1:10" outlineLevel="2">
      <c r="A578" s="1065">
        <v>19</v>
      </c>
      <c r="B578" s="1065" t="s">
        <v>1563</v>
      </c>
      <c r="C578" s="1065" t="s">
        <v>2694</v>
      </c>
      <c r="D578" s="1066" t="s">
        <v>3362</v>
      </c>
      <c r="E578" s="1067">
        <v>42288</v>
      </c>
      <c r="F578" s="1068">
        <v>3</v>
      </c>
      <c r="G578" s="1068">
        <v>4</v>
      </c>
      <c r="H578" s="1065" t="s">
        <v>4012</v>
      </c>
      <c r="I578" s="1066"/>
      <c r="J578" s="1069"/>
    </row>
    <row r="579" spans="1:10" outlineLevel="1">
      <c r="C579" s="1074" t="s">
        <v>3162</v>
      </c>
      <c r="F579" s="1068">
        <v>3</v>
      </c>
      <c r="I579" s="1066"/>
      <c r="J579" s="1069"/>
    </row>
    <row r="580" spans="1:10" outlineLevel="2">
      <c r="A580" s="1065">
        <v>19</v>
      </c>
      <c r="B580" s="1066" t="s">
        <v>1563</v>
      </c>
      <c r="C580" s="1066" t="s">
        <v>4559</v>
      </c>
      <c r="D580" s="1065" t="s">
        <v>3357</v>
      </c>
      <c r="E580" s="1070">
        <v>42533</v>
      </c>
      <c r="F580" s="1068">
        <v>2</v>
      </c>
      <c r="G580" s="1068">
        <v>5</v>
      </c>
      <c r="H580" s="1065" t="s">
        <v>4013</v>
      </c>
      <c r="J580" s="1069"/>
    </row>
    <row r="581" spans="1:10" outlineLevel="1">
      <c r="B581" s="1066"/>
      <c r="C581" s="1075" t="s">
        <v>4560</v>
      </c>
      <c r="D581" s="1065"/>
      <c r="E581" s="1070"/>
      <c r="F581" s="1068">
        <v>2</v>
      </c>
      <c r="J581" s="1069"/>
    </row>
    <row r="582" spans="1:10" outlineLevel="2">
      <c r="A582" s="1065">
        <v>19</v>
      </c>
      <c r="B582" s="1065" t="s">
        <v>1563</v>
      </c>
      <c r="C582" s="1065" t="s">
        <v>170</v>
      </c>
      <c r="D582" s="1066" t="s">
        <v>3323</v>
      </c>
      <c r="E582" s="1067">
        <v>42435</v>
      </c>
      <c r="F582" s="1068">
        <v>3</v>
      </c>
      <c r="G582" s="1068">
        <v>4</v>
      </c>
      <c r="H582" s="1065" t="s">
        <v>4012</v>
      </c>
      <c r="J582" s="1069"/>
    </row>
    <row r="583" spans="1:10" outlineLevel="2">
      <c r="A583" s="1065">
        <v>19</v>
      </c>
      <c r="B583" s="1065" t="s">
        <v>1563</v>
      </c>
      <c r="C583" s="1065" t="s">
        <v>170</v>
      </c>
      <c r="D583" s="1066" t="s">
        <v>3323</v>
      </c>
      <c r="E583" s="1067">
        <v>42435</v>
      </c>
      <c r="F583" s="1068">
        <v>2</v>
      </c>
      <c r="G583" s="1068">
        <v>5</v>
      </c>
      <c r="H583" s="1065" t="s">
        <v>4013</v>
      </c>
      <c r="I583" s="1066"/>
      <c r="J583" s="1069"/>
    </row>
    <row r="584" spans="1:10" outlineLevel="1">
      <c r="C584" s="1074" t="s">
        <v>1355</v>
      </c>
      <c r="F584" s="1068">
        <v>5</v>
      </c>
      <c r="I584" s="1066"/>
      <c r="J584" s="1069"/>
    </row>
    <row r="585" spans="1:10" outlineLevel="2">
      <c r="A585" s="1065">
        <v>19</v>
      </c>
      <c r="B585" s="1065" t="s">
        <v>1563</v>
      </c>
      <c r="C585" s="1065" t="s">
        <v>127</v>
      </c>
      <c r="D585" s="1066" t="s">
        <v>3362</v>
      </c>
      <c r="E585" s="1067">
        <v>42288</v>
      </c>
      <c r="F585" s="1068">
        <v>6</v>
      </c>
      <c r="G585" s="1068">
        <v>1</v>
      </c>
      <c r="H585" s="1065" t="s">
        <v>4008</v>
      </c>
      <c r="I585" s="1066"/>
    </row>
    <row r="586" spans="1:10" outlineLevel="2">
      <c r="A586" s="1065">
        <v>19</v>
      </c>
      <c r="B586" s="1065" t="s">
        <v>1563</v>
      </c>
      <c r="C586" s="1065" t="s">
        <v>127</v>
      </c>
      <c r="D586" s="1066" t="s">
        <v>3323</v>
      </c>
      <c r="E586" s="1067">
        <v>42435</v>
      </c>
      <c r="F586" s="1068">
        <v>1</v>
      </c>
      <c r="G586" s="1068">
        <v>6</v>
      </c>
      <c r="H586" s="1065" t="s">
        <v>4014</v>
      </c>
      <c r="I586" s="1066"/>
      <c r="J586" s="1069"/>
    </row>
    <row r="587" spans="1:10" outlineLevel="1">
      <c r="C587" s="1074" t="s">
        <v>1435</v>
      </c>
      <c r="F587" s="1068">
        <v>7</v>
      </c>
      <c r="I587" s="1066"/>
      <c r="J587" s="1069"/>
    </row>
    <row r="588" spans="1:10" outlineLevel="2">
      <c r="A588" s="1065">
        <v>19</v>
      </c>
      <c r="B588" s="1065" t="s">
        <v>1563</v>
      </c>
      <c r="C588" s="1065" t="s">
        <v>1600</v>
      </c>
      <c r="D588" s="1066" t="s">
        <v>3362</v>
      </c>
      <c r="E588" s="1067">
        <v>42288</v>
      </c>
      <c r="F588" s="1068">
        <v>2</v>
      </c>
      <c r="G588" s="1068">
        <v>5</v>
      </c>
      <c r="H588" s="1065" t="s">
        <v>4013</v>
      </c>
      <c r="I588" s="1066"/>
      <c r="J588" s="1069"/>
    </row>
    <row r="589" spans="1:10" outlineLevel="1">
      <c r="C589" s="1074" t="s">
        <v>2643</v>
      </c>
      <c r="F589" s="1068">
        <v>2</v>
      </c>
      <c r="I589" s="1066"/>
      <c r="J589" s="1069"/>
    </row>
    <row r="590" spans="1:10" outlineLevel="2">
      <c r="A590" s="1065">
        <v>20</v>
      </c>
      <c r="B590" s="1066" t="s">
        <v>1564</v>
      </c>
      <c r="C590" s="1066" t="s">
        <v>3345</v>
      </c>
      <c r="D590" s="1065" t="s">
        <v>3362</v>
      </c>
      <c r="E590" s="1067">
        <v>42288</v>
      </c>
      <c r="F590" s="1068">
        <v>5</v>
      </c>
      <c r="G590" s="1068">
        <v>2</v>
      </c>
      <c r="H590" s="1065" t="s">
        <v>4022</v>
      </c>
      <c r="J590" s="1069"/>
    </row>
    <row r="591" spans="1:10" outlineLevel="1">
      <c r="B591" s="1066"/>
      <c r="C591" s="1075" t="s">
        <v>3383</v>
      </c>
      <c r="D591" s="1065"/>
      <c r="F591" s="1068">
        <v>5</v>
      </c>
      <c r="J591" s="1069"/>
    </row>
    <row r="592" spans="1:10" outlineLevel="2">
      <c r="A592" s="1065">
        <v>20</v>
      </c>
      <c r="B592" s="1066" t="s">
        <v>1564</v>
      </c>
      <c r="C592" s="1066" t="s">
        <v>194</v>
      </c>
      <c r="D592" s="1065" t="s">
        <v>3357</v>
      </c>
      <c r="E592" s="1070">
        <v>42533</v>
      </c>
      <c r="F592" s="1068">
        <v>5</v>
      </c>
      <c r="G592" s="1068">
        <v>2</v>
      </c>
      <c r="H592" s="1065" t="s">
        <v>4022</v>
      </c>
      <c r="J592" s="1069"/>
    </row>
    <row r="593" spans="1:10" outlineLevel="2">
      <c r="A593" s="1065">
        <v>20</v>
      </c>
      <c r="B593" s="1066" t="s">
        <v>1564</v>
      </c>
      <c r="C593" s="1066" t="s">
        <v>194</v>
      </c>
      <c r="D593" s="1065" t="s">
        <v>4532</v>
      </c>
      <c r="E593" s="1070">
        <v>42539</v>
      </c>
      <c r="F593" s="1068">
        <v>6</v>
      </c>
      <c r="G593" s="1068">
        <v>1</v>
      </c>
      <c r="H593" s="1065" t="s">
        <v>4017</v>
      </c>
      <c r="J593" s="1069"/>
    </row>
    <row r="594" spans="1:10" outlineLevel="1">
      <c r="B594" s="1066"/>
      <c r="C594" s="1075" t="s">
        <v>340</v>
      </c>
      <c r="D594" s="1065"/>
      <c r="E594" s="1070"/>
      <c r="F594" s="1068">
        <v>11</v>
      </c>
      <c r="J594" s="1069"/>
    </row>
    <row r="595" spans="1:10" outlineLevel="2">
      <c r="A595" s="1065">
        <v>20</v>
      </c>
      <c r="B595" s="1066" t="s">
        <v>1564</v>
      </c>
      <c r="C595" s="1066" t="s">
        <v>110</v>
      </c>
      <c r="D595" s="1066" t="s">
        <v>3323</v>
      </c>
      <c r="E595" s="1067">
        <v>42435</v>
      </c>
      <c r="F595" s="1068">
        <v>1</v>
      </c>
      <c r="G595" s="1068">
        <v>6</v>
      </c>
      <c r="H595" s="1065" t="s">
        <v>4019</v>
      </c>
      <c r="I595" s="1066"/>
      <c r="J595" s="1069"/>
    </row>
    <row r="596" spans="1:10" outlineLevel="1">
      <c r="B596" s="1066"/>
      <c r="C596" s="1075" t="s">
        <v>385</v>
      </c>
      <c r="F596" s="1068">
        <v>1</v>
      </c>
      <c r="I596" s="1066"/>
      <c r="J596" s="1069"/>
    </row>
    <row r="597" spans="1:10" outlineLevel="2">
      <c r="A597" s="1065">
        <v>20</v>
      </c>
      <c r="B597" s="1066" t="s">
        <v>1564</v>
      </c>
      <c r="C597" s="1066" t="s">
        <v>209</v>
      </c>
      <c r="D597" s="1066" t="s">
        <v>3362</v>
      </c>
      <c r="E597" s="1067">
        <v>42288</v>
      </c>
      <c r="F597" s="1068">
        <v>3</v>
      </c>
      <c r="G597" s="1068">
        <v>4</v>
      </c>
      <c r="H597" s="1065" t="s">
        <v>4015</v>
      </c>
      <c r="I597" s="1066"/>
    </row>
    <row r="598" spans="1:10" outlineLevel="2">
      <c r="A598" s="1065">
        <v>20</v>
      </c>
      <c r="B598" s="1066" t="s">
        <v>1564</v>
      </c>
      <c r="C598" s="1066" t="s">
        <v>209</v>
      </c>
      <c r="D598" s="1066" t="s">
        <v>3323</v>
      </c>
      <c r="E598" s="1067">
        <v>42435</v>
      </c>
      <c r="F598" s="1068">
        <v>5</v>
      </c>
      <c r="G598" s="1068">
        <v>2</v>
      </c>
      <c r="H598" s="1065" t="s">
        <v>4022</v>
      </c>
      <c r="I598" s="1066"/>
    </row>
    <row r="599" spans="1:10" outlineLevel="2">
      <c r="A599" s="1065">
        <v>20</v>
      </c>
      <c r="B599" s="1066" t="s">
        <v>1564</v>
      </c>
      <c r="C599" s="1066" t="s">
        <v>209</v>
      </c>
      <c r="D599" s="1065" t="s">
        <v>3323</v>
      </c>
      <c r="E599" s="1067">
        <v>42435</v>
      </c>
      <c r="F599" s="1068">
        <v>4</v>
      </c>
      <c r="G599" s="1068">
        <v>3</v>
      </c>
      <c r="H599" s="1065" t="s">
        <v>4021</v>
      </c>
      <c r="J599" s="1069"/>
    </row>
    <row r="600" spans="1:10" outlineLevel="2">
      <c r="A600" s="1065">
        <v>20</v>
      </c>
      <c r="B600" s="1066" t="s">
        <v>1564</v>
      </c>
      <c r="C600" s="1066" t="s">
        <v>209</v>
      </c>
      <c r="D600" s="1066" t="s">
        <v>3323</v>
      </c>
      <c r="E600" s="1067">
        <v>42435</v>
      </c>
      <c r="F600" s="1068">
        <v>3</v>
      </c>
      <c r="G600" s="1068">
        <v>4</v>
      </c>
      <c r="H600" s="1065" t="s">
        <v>4015</v>
      </c>
      <c r="I600" s="1066"/>
    </row>
    <row r="601" spans="1:10" outlineLevel="2">
      <c r="A601" s="1065">
        <v>20</v>
      </c>
      <c r="B601" s="1066" t="s">
        <v>1564</v>
      </c>
      <c r="C601" s="1066" t="s">
        <v>209</v>
      </c>
      <c r="D601" s="1065" t="s">
        <v>3357</v>
      </c>
      <c r="E601" s="1070">
        <v>42533</v>
      </c>
      <c r="F601" s="1068">
        <v>3</v>
      </c>
      <c r="G601" s="1068">
        <v>4</v>
      </c>
      <c r="H601" s="1065" t="s">
        <v>4015</v>
      </c>
    </row>
    <row r="602" spans="1:10" outlineLevel="2">
      <c r="A602" s="1065">
        <v>20</v>
      </c>
      <c r="B602" s="1066" t="s">
        <v>1564</v>
      </c>
      <c r="C602" s="1066" t="s">
        <v>209</v>
      </c>
      <c r="D602" s="1065" t="s">
        <v>3357</v>
      </c>
      <c r="E602" s="1070">
        <v>42533</v>
      </c>
      <c r="F602" s="1068">
        <v>1</v>
      </c>
      <c r="G602" s="1068">
        <v>6</v>
      </c>
      <c r="H602" s="1065" t="s">
        <v>4019</v>
      </c>
    </row>
    <row r="603" spans="1:10" outlineLevel="2">
      <c r="A603" s="1065">
        <v>20</v>
      </c>
      <c r="B603" s="1066" t="s">
        <v>1564</v>
      </c>
      <c r="C603" s="1066" t="s">
        <v>209</v>
      </c>
      <c r="D603" s="1065" t="s">
        <v>4532</v>
      </c>
      <c r="E603" s="1070">
        <v>42539</v>
      </c>
      <c r="F603" s="1068">
        <v>2</v>
      </c>
      <c r="G603" s="1068">
        <v>5</v>
      </c>
      <c r="H603" s="1065" t="s">
        <v>4016</v>
      </c>
    </row>
    <row r="604" spans="1:10" s="819" customFormat="1" outlineLevel="1">
      <c r="B604" s="1071"/>
      <c r="C604" s="1071" t="s">
        <v>450</v>
      </c>
      <c r="D604" s="819" t="s">
        <v>3834</v>
      </c>
      <c r="E604" s="1078"/>
      <c r="F604" s="1073">
        <v>21</v>
      </c>
      <c r="G604" s="1073"/>
    </row>
    <row r="605" spans="1:10" outlineLevel="2">
      <c r="A605" s="1065">
        <v>20</v>
      </c>
      <c r="B605" s="1066" t="s">
        <v>1564</v>
      </c>
      <c r="C605" s="1066" t="s">
        <v>179</v>
      </c>
      <c r="D605" s="1065" t="s">
        <v>3323</v>
      </c>
      <c r="E605" s="1067">
        <v>42435</v>
      </c>
      <c r="F605" s="1068">
        <v>6</v>
      </c>
      <c r="G605" s="1068">
        <v>1</v>
      </c>
      <c r="H605" s="1065" t="s">
        <v>4017</v>
      </c>
      <c r="J605" s="1069"/>
    </row>
    <row r="606" spans="1:10" outlineLevel="1">
      <c r="B606" s="1066"/>
      <c r="C606" s="1075" t="s">
        <v>518</v>
      </c>
      <c r="D606" s="1065"/>
      <c r="F606" s="1068">
        <v>6</v>
      </c>
      <c r="J606" s="1069"/>
    </row>
    <row r="607" spans="1:10" outlineLevel="2">
      <c r="A607" s="1065">
        <v>20</v>
      </c>
      <c r="B607" s="1066" t="s">
        <v>1564</v>
      </c>
      <c r="C607" s="1066" t="s">
        <v>109</v>
      </c>
      <c r="D607" s="1065" t="s">
        <v>3362</v>
      </c>
      <c r="E607" s="1067">
        <v>42288</v>
      </c>
      <c r="F607" s="1068">
        <v>2</v>
      </c>
      <c r="G607" s="1068">
        <v>5</v>
      </c>
      <c r="H607" s="1065" t="s">
        <v>4016</v>
      </c>
      <c r="I607" s="1066"/>
      <c r="J607" s="1069"/>
    </row>
    <row r="608" spans="1:10" outlineLevel="2">
      <c r="A608" s="1065">
        <v>20</v>
      </c>
      <c r="B608" s="1066" t="s">
        <v>1564</v>
      </c>
      <c r="C608" s="1066" t="s">
        <v>109</v>
      </c>
      <c r="D608" s="1065" t="s">
        <v>3357</v>
      </c>
      <c r="E608" s="1070">
        <v>42533</v>
      </c>
      <c r="F608" s="1068">
        <v>4</v>
      </c>
      <c r="G608" s="1068">
        <v>3</v>
      </c>
      <c r="H608" s="1065" t="s">
        <v>4021</v>
      </c>
      <c r="J608" s="1069"/>
    </row>
    <row r="609" spans="1:10" outlineLevel="1">
      <c r="B609" s="1066"/>
      <c r="C609" s="1075" t="s">
        <v>783</v>
      </c>
      <c r="D609" s="1065"/>
      <c r="E609" s="1070"/>
      <c r="F609" s="1068">
        <v>6</v>
      </c>
      <c r="J609" s="1069"/>
    </row>
    <row r="610" spans="1:10" outlineLevel="2">
      <c r="A610" s="1065">
        <v>20</v>
      </c>
      <c r="B610" s="1066" t="s">
        <v>1564</v>
      </c>
      <c r="C610" s="1066" t="s">
        <v>3835</v>
      </c>
      <c r="D610" s="1066" t="s">
        <v>3362</v>
      </c>
      <c r="E610" s="1067">
        <v>42288</v>
      </c>
      <c r="F610" s="1068">
        <v>1</v>
      </c>
      <c r="G610" s="1068">
        <v>6</v>
      </c>
      <c r="H610" s="1065" t="s">
        <v>4019</v>
      </c>
      <c r="I610" s="1066"/>
      <c r="J610" s="1069"/>
    </row>
    <row r="611" spans="1:10" outlineLevel="2">
      <c r="A611" s="1065">
        <v>20</v>
      </c>
      <c r="B611" s="1066" t="s">
        <v>1564</v>
      </c>
      <c r="C611" s="1066" t="s">
        <v>3835</v>
      </c>
      <c r="D611" s="1065" t="s">
        <v>3323</v>
      </c>
      <c r="E611" s="1067">
        <v>42435</v>
      </c>
      <c r="F611" s="1068">
        <v>2</v>
      </c>
      <c r="G611" s="1068">
        <v>5</v>
      </c>
      <c r="H611" s="1065" t="s">
        <v>4016</v>
      </c>
      <c r="I611" s="1066"/>
      <c r="J611" s="1069"/>
    </row>
    <row r="612" spans="1:10" outlineLevel="1">
      <c r="B612" s="1066"/>
      <c r="C612" s="1075" t="s">
        <v>3836</v>
      </c>
      <c r="D612" s="1065"/>
      <c r="F612" s="1068">
        <v>3</v>
      </c>
      <c r="I612" s="1066"/>
      <c r="J612" s="1069"/>
    </row>
    <row r="613" spans="1:10" outlineLevel="2">
      <c r="A613" s="1065">
        <v>20</v>
      </c>
      <c r="B613" s="1065" t="s">
        <v>1564</v>
      </c>
      <c r="C613" s="1065" t="s">
        <v>92</v>
      </c>
      <c r="D613" s="1066" t="s">
        <v>3362</v>
      </c>
      <c r="E613" s="1067">
        <v>42288</v>
      </c>
      <c r="F613" s="1068">
        <v>6</v>
      </c>
      <c r="G613" s="1068">
        <v>1</v>
      </c>
      <c r="H613" s="1065" t="s">
        <v>4017</v>
      </c>
      <c r="I613" s="1066"/>
    </row>
    <row r="614" spans="1:10" outlineLevel="2">
      <c r="A614" s="1065">
        <v>20</v>
      </c>
      <c r="B614" s="1066" t="s">
        <v>1564</v>
      </c>
      <c r="C614" s="1066" t="s">
        <v>92</v>
      </c>
      <c r="D614" s="1065" t="s">
        <v>3357</v>
      </c>
      <c r="E614" s="1070">
        <v>42533</v>
      </c>
      <c r="F614" s="1068">
        <v>6</v>
      </c>
      <c r="G614" s="1068">
        <v>1</v>
      </c>
      <c r="H614" s="1065" t="s">
        <v>4017</v>
      </c>
    </row>
    <row r="615" spans="1:10" outlineLevel="2">
      <c r="A615" s="1065">
        <v>20</v>
      </c>
      <c r="B615" s="1066" t="s">
        <v>1564</v>
      </c>
      <c r="C615" s="1066" t="s">
        <v>92</v>
      </c>
      <c r="D615" s="1065" t="s">
        <v>3357</v>
      </c>
      <c r="E615" s="1070">
        <v>42533</v>
      </c>
      <c r="F615" s="1068">
        <v>2</v>
      </c>
      <c r="G615" s="1068">
        <v>5</v>
      </c>
      <c r="H615" s="1065" t="s">
        <v>4016</v>
      </c>
    </row>
    <row r="616" spans="1:10" outlineLevel="1">
      <c r="B616" s="1066"/>
      <c r="C616" s="1075" t="s">
        <v>1424</v>
      </c>
      <c r="D616" s="1065"/>
      <c r="E616" s="1070"/>
      <c r="F616" s="1068">
        <v>14</v>
      </c>
    </row>
    <row r="617" spans="1:10" outlineLevel="2">
      <c r="A617" s="1065">
        <v>20</v>
      </c>
      <c r="B617" s="1065" t="s">
        <v>1564</v>
      </c>
      <c r="C617" s="1065" t="s">
        <v>87</v>
      </c>
      <c r="D617" s="1066" t="s">
        <v>3362</v>
      </c>
      <c r="E617" s="1067">
        <v>42288</v>
      </c>
      <c r="F617" s="1068">
        <v>4</v>
      </c>
      <c r="G617" s="1068">
        <v>3</v>
      </c>
      <c r="H617" s="1065" t="s">
        <v>4021</v>
      </c>
    </row>
    <row r="618" spans="1:10" outlineLevel="1">
      <c r="C618" s="1074" t="s">
        <v>1499</v>
      </c>
      <c r="F618" s="1068">
        <v>4</v>
      </c>
    </row>
    <row r="619" spans="1:10" outlineLevel="2">
      <c r="A619" s="1065">
        <v>21</v>
      </c>
      <c r="B619" s="1066" t="s">
        <v>1565</v>
      </c>
      <c r="C619" s="1066" t="s">
        <v>1608</v>
      </c>
      <c r="D619" s="1065" t="s">
        <v>3362</v>
      </c>
      <c r="E619" s="1067">
        <v>42288</v>
      </c>
      <c r="F619" s="1068">
        <v>3</v>
      </c>
      <c r="G619" s="1068">
        <v>4</v>
      </c>
      <c r="H619" s="1065" t="s">
        <v>4027</v>
      </c>
      <c r="I619" s="1066"/>
    </row>
    <row r="620" spans="1:10" outlineLevel="1">
      <c r="B620" s="1066"/>
      <c r="C620" s="1075" t="s">
        <v>1680</v>
      </c>
      <c r="D620" s="1065"/>
      <c r="F620" s="1068">
        <v>3</v>
      </c>
      <c r="I620" s="1066"/>
    </row>
    <row r="621" spans="1:10" outlineLevel="2">
      <c r="A621" s="1065">
        <v>21</v>
      </c>
      <c r="B621" s="1066" t="s">
        <v>1565</v>
      </c>
      <c r="C621" s="1066" t="s">
        <v>1619</v>
      </c>
      <c r="D621" s="1065" t="s">
        <v>3362</v>
      </c>
      <c r="E621" s="1067">
        <v>42288</v>
      </c>
      <c r="F621" s="1068">
        <v>4</v>
      </c>
      <c r="G621" s="1068">
        <v>3</v>
      </c>
      <c r="H621" s="1065" t="s">
        <v>4031</v>
      </c>
    </row>
    <row r="622" spans="1:10" outlineLevel="2">
      <c r="A622" s="1065">
        <v>21</v>
      </c>
      <c r="B622" s="1066" t="s">
        <v>1565</v>
      </c>
      <c r="C622" s="1066" t="s">
        <v>1619</v>
      </c>
      <c r="D622" s="1065" t="s">
        <v>3357</v>
      </c>
      <c r="E622" s="1070">
        <v>42533</v>
      </c>
      <c r="F622" s="1068">
        <v>2</v>
      </c>
      <c r="G622" s="1068">
        <v>5</v>
      </c>
      <c r="H622" s="1065" t="s">
        <v>4025</v>
      </c>
    </row>
    <row r="623" spans="1:10" outlineLevel="1">
      <c r="B623" s="1066"/>
      <c r="C623" s="1075" t="s">
        <v>1794</v>
      </c>
      <c r="D623" s="1065"/>
      <c r="E623" s="1070"/>
      <c r="F623" s="1068">
        <v>6</v>
      </c>
    </row>
    <row r="624" spans="1:10" outlineLevel="2">
      <c r="A624" s="1065">
        <v>21</v>
      </c>
      <c r="B624" s="1066" t="s">
        <v>1565</v>
      </c>
      <c r="C624" s="1066" t="s">
        <v>1620</v>
      </c>
      <c r="D624" s="1065" t="s">
        <v>3357</v>
      </c>
      <c r="E624" s="1070">
        <v>42533</v>
      </c>
      <c r="F624" s="1068">
        <v>1</v>
      </c>
      <c r="G624" s="1068">
        <v>6</v>
      </c>
      <c r="H624" s="1065" t="s">
        <v>4028</v>
      </c>
    </row>
    <row r="625" spans="1:9" outlineLevel="1">
      <c r="B625" s="1066"/>
      <c r="C625" s="1075" t="s">
        <v>1802</v>
      </c>
      <c r="D625" s="1065"/>
      <c r="E625" s="1070"/>
      <c r="F625" s="1068">
        <v>1</v>
      </c>
    </row>
    <row r="626" spans="1:9" outlineLevel="2">
      <c r="A626" s="1065">
        <v>21</v>
      </c>
      <c r="B626" s="1066" t="s">
        <v>1565</v>
      </c>
      <c r="C626" s="1066" t="s">
        <v>3346</v>
      </c>
      <c r="D626" s="1066" t="s">
        <v>3362</v>
      </c>
      <c r="E626" s="1067">
        <v>42288</v>
      </c>
      <c r="F626" s="1068">
        <v>5</v>
      </c>
      <c r="G626" s="1068">
        <v>2</v>
      </c>
      <c r="H626" s="1065" t="s">
        <v>4026</v>
      </c>
      <c r="I626" s="1066"/>
    </row>
    <row r="627" spans="1:9" outlineLevel="1">
      <c r="B627" s="1066"/>
      <c r="C627" s="1075" t="s">
        <v>3420</v>
      </c>
      <c r="F627" s="1068">
        <v>5</v>
      </c>
      <c r="I627" s="1066"/>
    </row>
    <row r="628" spans="1:9" outlineLevel="2">
      <c r="A628" s="1065">
        <v>21</v>
      </c>
      <c r="B628" s="1066" t="s">
        <v>1565</v>
      </c>
      <c r="C628" s="1066" t="s">
        <v>178</v>
      </c>
      <c r="D628" s="1066" t="s">
        <v>3362</v>
      </c>
      <c r="E628" s="1067">
        <v>42288</v>
      </c>
      <c r="F628" s="1068">
        <v>2</v>
      </c>
      <c r="G628" s="1068">
        <v>5</v>
      </c>
      <c r="H628" s="1065" t="s">
        <v>4025</v>
      </c>
      <c r="I628" s="1066"/>
    </row>
    <row r="629" spans="1:9" outlineLevel="1">
      <c r="B629" s="1066"/>
      <c r="C629" s="1075" t="s">
        <v>584</v>
      </c>
      <c r="F629" s="1068">
        <v>2</v>
      </c>
      <c r="I629" s="1066"/>
    </row>
    <row r="630" spans="1:9" outlineLevel="2">
      <c r="A630" s="1065">
        <v>21</v>
      </c>
      <c r="B630" s="1066" t="s">
        <v>1565</v>
      </c>
      <c r="C630" s="1066" t="s">
        <v>4543</v>
      </c>
      <c r="D630" s="1066" t="s">
        <v>3323</v>
      </c>
      <c r="E630" s="1067">
        <v>42435</v>
      </c>
      <c r="F630" s="1068">
        <v>5</v>
      </c>
      <c r="G630" s="1068">
        <v>2</v>
      </c>
      <c r="H630" s="1065" t="s">
        <v>4026</v>
      </c>
      <c r="I630" s="1066"/>
    </row>
    <row r="631" spans="1:9" outlineLevel="1">
      <c r="B631" s="1066"/>
      <c r="C631" s="1075" t="s">
        <v>4544</v>
      </c>
      <c r="F631" s="1068">
        <v>5</v>
      </c>
      <c r="I631" s="1066"/>
    </row>
    <row r="632" spans="1:9" outlineLevel="2">
      <c r="A632" s="1065">
        <v>21</v>
      </c>
      <c r="B632" s="1066" t="s">
        <v>1565</v>
      </c>
      <c r="C632" s="1066" t="s">
        <v>103</v>
      </c>
      <c r="D632" s="1065" t="s">
        <v>3362</v>
      </c>
      <c r="E632" s="1067">
        <v>42288</v>
      </c>
      <c r="F632" s="1068">
        <v>6</v>
      </c>
      <c r="G632" s="1068">
        <v>1</v>
      </c>
      <c r="H632" s="1065" t="s">
        <v>4029</v>
      </c>
      <c r="I632" s="1066"/>
    </row>
    <row r="633" spans="1:9" outlineLevel="1">
      <c r="B633" s="1066"/>
      <c r="C633" s="1075" t="s">
        <v>688</v>
      </c>
      <c r="D633" s="1065"/>
      <c r="F633" s="1068">
        <v>6</v>
      </c>
      <c r="I633" s="1066"/>
    </row>
    <row r="634" spans="1:9" outlineLevel="2">
      <c r="A634" s="1065">
        <v>21</v>
      </c>
      <c r="B634" s="1066" t="s">
        <v>1565</v>
      </c>
      <c r="C634" s="1066" t="s">
        <v>123</v>
      </c>
      <c r="D634" s="1065" t="s">
        <v>3357</v>
      </c>
      <c r="E634" s="1070">
        <v>42533</v>
      </c>
      <c r="F634" s="1068">
        <v>4</v>
      </c>
      <c r="G634" s="1068">
        <v>3</v>
      </c>
      <c r="H634" s="1065" t="s">
        <v>4031</v>
      </c>
    </row>
    <row r="635" spans="1:9" outlineLevel="2">
      <c r="A635" s="1065">
        <v>21</v>
      </c>
      <c r="B635" s="1066" t="s">
        <v>1565</v>
      </c>
      <c r="C635" s="1066" t="s">
        <v>123</v>
      </c>
      <c r="D635" s="1065" t="s">
        <v>3357</v>
      </c>
      <c r="E635" s="1070">
        <v>42533</v>
      </c>
      <c r="F635" s="1068">
        <v>3</v>
      </c>
      <c r="G635" s="1068">
        <v>4</v>
      </c>
      <c r="H635" s="1065" t="s">
        <v>4027</v>
      </c>
    </row>
    <row r="636" spans="1:9" outlineLevel="2">
      <c r="A636" s="1065">
        <v>21</v>
      </c>
      <c r="B636" s="1066" t="s">
        <v>1565</v>
      </c>
      <c r="C636" s="1066" t="s">
        <v>123</v>
      </c>
      <c r="D636" s="1065" t="s">
        <v>4532</v>
      </c>
      <c r="E636" s="1070">
        <v>42539</v>
      </c>
      <c r="F636" s="1068">
        <v>3</v>
      </c>
      <c r="G636" s="1068">
        <v>4</v>
      </c>
      <c r="H636" s="1065" t="s">
        <v>4027</v>
      </c>
    </row>
    <row r="637" spans="1:9" outlineLevel="2">
      <c r="A637" s="1065">
        <v>21</v>
      </c>
      <c r="B637" s="1066" t="s">
        <v>1565</v>
      </c>
      <c r="C637" s="1066" t="s">
        <v>123</v>
      </c>
      <c r="D637" s="1065" t="s">
        <v>4532</v>
      </c>
      <c r="E637" s="1070">
        <v>42539</v>
      </c>
      <c r="F637" s="1068">
        <v>2</v>
      </c>
      <c r="G637" s="1068">
        <v>5</v>
      </c>
      <c r="H637" s="1065" t="s">
        <v>4025</v>
      </c>
    </row>
    <row r="638" spans="1:9" s="819" customFormat="1" outlineLevel="1">
      <c r="B638" s="1071"/>
      <c r="C638" s="1071" t="s">
        <v>763</v>
      </c>
      <c r="D638" s="819" t="s">
        <v>3834</v>
      </c>
      <c r="E638" s="1078"/>
      <c r="F638" s="1073">
        <v>12</v>
      </c>
      <c r="G638" s="1073"/>
    </row>
    <row r="639" spans="1:9" outlineLevel="2">
      <c r="A639" s="1065">
        <v>21</v>
      </c>
      <c r="B639" s="1065" t="s">
        <v>1565</v>
      </c>
      <c r="C639" s="1065" t="s">
        <v>168</v>
      </c>
      <c r="D639" s="1066" t="s">
        <v>3323</v>
      </c>
      <c r="E639" s="1067">
        <v>42435</v>
      </c>
      <c r="F639" s="1068">
        <v>4</v>
      </c>
      <c r="G639" s="1068">
        <v>3</v>
      </c>
      <c r="H639" s="1065" t="s">
        <v>4031</v>
      </c>
      <c r="I639" s="1066"/>
    </row>
    <row r="640" spans="1:9" outlineLevel="1">
      <c r="C640" s="1074" t="s">
        <v>817</v>
      </c>
      <c r="F640" s="1068">
        <v>4</v>
      </c>
      <c r="I640" s="1066"/>
    </row>
    <row r="641" spans="1:9" outlineLevel="2">
      <c r="A641" s="1065">
        <v>21</v>
      </c>
      <c r="B641" s="1066" t="s">
        <v>1565</v>
      </c>
      <c r="C641" s="1066" t="s">
        <v>198</v>
      </c>
      <c r="D641" s="1065" t="s">
        <v>3323</v>
      </c>
      <c r="E641" s="1067">
        <v>42435</v>
      </c>
      <c r="F641" s="1068">
        <v>3</v>
      </c>
      <c r="G641" s="1068">
        <v>4</v>
      </c>
      <c r="H641" s="1065" t="s">
        <v>4027</v>
      </c>
      <c r="I641" s="1066"/>
    </row>
    <row r="642" spans="1:9" outlineLevel="1">
      <c r="B642" s="1066"/>
      <c r="C642" s="1075" t="s">
        <v>866</v>
      </c>
      <c r="D642" s="1065"/>
      <c r="F642" s="1068">
        <v>3</v>
      </c>
      <c r="I642" s="1066"/>
    </row>
    <row r="643" spans="1:9" outlineLevel="2">
      <c r="A643" s="1065">
        <v>21</v>
      </c>
      <c r="B643" s="1066" t="s">
        <v>1565</v>
      </c>
      <c r="C643" s="1066" t="s">
        <v>1635</v>
      </c>
      <c r="D643" s="1065" t="s">
        <v>3357</v>
      </c>
      <c r="E643" s="1070">
        <v>42533</v>
      </c>
      <c r="F643" s="1068">
        <v>5</v>
      </c>
      <c r="G643" s="1068">
        <v>2</v>
      </c>
      <c r="H643" s="1065" t="s">
        <v>4026</v>
      </c>
    </row>
    <row r="644" spans="1:9" outlineLevel="2">
      <c r="A644" s="1065">
        <v>21</v>
      </c>
      <c r="B644" s="1066" t="s">
        <v>1565</v>
      </c>
      <c r="C644" s="1066" t="s">
        <v>1635</v>
      </c>
      <c r="D644" s="1065" t="s">
        <v>4532</v>
      </c>
      <c r="E644" s="1070">
        <v>42539</v>
      </c>
      <c r="F644" s="1068">
        <v>5</v>
      </c>
      <c r="G644" s="1068">
        <v>2</v>
      </c>
      <c r="H644" s="1065" t="s">
        <v>4026</v>
      </c>
    </row>
    <row r="645" spans="1:9" outlineLevel="1">
      <c r="B645" s="1066"/>
      <c r="C645" s="1075" t="s">
        <v>2203</v>
      </c>
      <c r="D645" s="1065"/>
      <c r="E645" s="1070"/>
      <c r="F645" s="1068">
        <v>10</v>
      </c>
    </row>
    <row r="646" spans="1:9" outlineLevel="2">
      <c r="A646" s="1065">
        <v>21</v>
      </c>
      <c r="B646" s="1066" t="s">
        <v>1565</v>
      </c>
      <c r="C646" s="1066" t="s">
        <v>99</v>
      </c>
      <c r="D646" s="1065" t="s">
        <v>3323</v>
      </c>
      <c r="E646" s="1067">
        <v>42435</v>
      </c>
      <c r="F646" s="1068">
        <v>6</v>
      </c>
      <c r="G646" s="1068">
        <v>1</v>
      </c>
      <c r="H646" s="1065" t="s">
        <v>4029</v>
      </c>
    </row>
    <row r="647" spans="1:9" outlineLevel="2">
      <c r="A647" s="1065">
        <v>21</v>
      </c>
      <c r="B647" s="1066" t="s">
        <v>1565</v>
      </c>
      <c r="C647" s="1066" t="s">
        <v>99</v>
      </c>
      <c r="D647" s="1065" t="s">
        <v>3323</v>
      </c>
      <c r="E647" s="1067">
        <v>42435</v>
      </c>
      <c r="F647" s="1068">
        <v>1</v>
      </c>
      <c r="G647" s="1068">
        <v>6</v>
      </c>
      <c r="H647" s="1065" t="s">
        <v>4028</v>
      </c>
      <c r="I647" s="1066"/>
    </row>
    <row r="648" spans="1:9" outlineLevel="1">
      <c r="B648" s="1066"/>
      <c r="C648" s="1075" t="s">
        <v>3857</v>
      </c>
      <c r="D648" s="1065"/>
      <c r="F648" s="1068">
        <v>7</v>
      </c>
      <c r="I648" s="1066"/>
    </row>
    <row r="649" spans="1:9" outlineLevel="2">
      <c r="A649" s="1065">
        <v>21</v>
      </c>
      <c r="B649" s="1066" t="s">
        <v>1565</v>
      </c>
      <c r="C649" s="1066" t="s">
        <v>125</v>
      </c>
      <c r="D649" s="1066" t="s">
        <v>3323</v>
      </c>
      <c r="E649" s="1067">
        <v>42435</v>
      </c>
      <c r="F649" s="1068">
        <v>2</v>
      </c>
      <c r="G649" s="1068">
        <v>5</v>
      </c>
      <c r="H649" s="1065" t="s">
        <v>4025</v>
      </c>
      <c r="I649" s="1066"/>
    </row>
    <row r="650" spans="1:9" outlineLevel="1">
      <c r="B650" s="1066"/>
      <c r="C650" s="1075" t="s">
        <v>1012</v>
      </c>
      <c r="F650" s="1068">
        <v>2</v>
      </c>
      <c r="I650" s="1066"/>
    </row>
    <row r="651" spans="1:9" outlineLevel="2">
      <c r="A651" s="1065">
        <v>21</v>
      </c>
      <c r="B651" s="1066" t="s">
        <v>1565</v>
      </c>
      <c r="C651" s="1066" t="s">
        <v>90</v>
      </c>
      <c r="D651" s="1066" t="s">
        <v>3362</v>
      </c>
      <c r="E651" s="1067">
        <v>42288</v>
      </c>
      <c r="F651" s="1068">
        <v>1</v>
      </c>
      <c r="G651" s="1068">
        <v>6</v>
      </c>
      <c r="H651" s="1065" t="s">
        <v>4028</v>
      </c>
      <c r="I651" s="1066"/>
    </row>
    <row r="652" spans="1:9" outlineLevel="1">
      <c r="B652" s="1066"/>
      <c r="C652" s="1075" t="s">
        <v>1123</v>
      </c>
      <c r="F652" s="1068">
        <v>1</v>
      </c>
      <c r="I652" s="1066"/>
    </row>
    <row r="653" spans="1:9" outlineLevel="2">
      <c r="A653" s="1065">
        <v>21</v>
      </c>
      <c r="B653" s="1066" t="s">
        <v>1565</v>
      </c>
      <c r="C653" s="1066" t="s">
        <v>176</v>
      </c>
      <c r="D653" s="1065" t="s">
        <v>3357</v>
      </c>
      <c r="E653" s="1070">
        <v>42533</v>
      </c>
      <c r="F653" s="1068">
        <v>6</v>
      </c>
      <c r="G653" s="1068">
        <v>1</v>
      </c>
      <c r="H653" s="1065" t="s">
        <v>4029</v>
      </c>
    </row>
    <row r="654" spans="1:9" outlineLevel="1">
      <c r="B654" s="1066"/>
      <c r="C654" s="1075" t="s">
        <v>1371</v>
      </c>
      <c r="D654" s="1065"/>
      <c r="E654" s="1070"/>
      <c r="F654" s="1068">
        <v>6</v>
      </c>
    </row>
    <row r="655" spans="1:9" outlineLevel="2">
      <c r="A655" s="1065">
        <v>22</v>
      </c>
      <c r="B655" s="1066" t="s">
        <v>1566</v>
      </c>
      <c r="C655" s="1066" t="s">
        <v>114</v>
      </c>
      <c r="D655" s="1065" t="s">
        <v>3357</v>
      </c>
      <c r="E655" s="1070">
        <v>42533</v>
      </c>
      <c r="F655" s="1068">
        <v>1</v>
      </c>
      <c r="G655" s="1068">
        <v>6</v>
      </c>
      <c r="H655" s="1065" t="s">
        <v>4037</v>
      </c>
    </row>
    <row r="656" spans="1:9" outlineLevel="1">
      <c r="B656" s="1066"/>
      <c r="C656" s="1075" t="s">
        <v>291</v>
      </c>
      <c r="D656" s="1065"/>
      <c r="E656" s="1070"/>
      <c r="F656" s="1068">
        <v>1</v>
      </c>
    </row>
    <row r="657" spans="1:9" outlineLevel="2">
      <c r="A657" s="1065">
        <v>22</v>
      </c>
      <c r="B657" s="1066" t="s">
        <v>1566</v>
      </c>
      <c r="C657" s="1066" t="s">
        <v>1619</v>
      </c>
      <c r="D657" s="1065" t="s">
        <v>3362</v>
      </c>
      <c r="E657" s="1067">
        <v>42288</v>
      </c>
      <c r="F657" s="1068">
        <v>5</v>
      </c>
      <c r="G657" s="1068">
        <v>2</v>
      </c>
      <c r="H657" s="1065" t="s">
        <v>4033</v>
      </c>
      <c r="I657" s="1066"/>
    </row>
    <row r="658" spans="1:9" outlineLevel="1">
      <c r="B658" s="1066"/>
      <c r="C658" s="1075" t="s">
        <v>1794</v>
      </c>
      <c r="D658" s="1065"/>
      <c r="F658" s="1068">
        <v>5</v>
      </c>
      <c r="I658" s="1066"/>
    </row>
    <row r="659" spans="1:9" outlineLevel="2">
      <c r="A659" s="1065">
        <v>22</v>
      </c>
      <c r="B659" s="1066" t="s">
        <v>1566</v>
      </c>
      <c r="C659" s="1066" t="s">
        <v>186</v>
      </c>
      <c r="D659" s="1065" t="s">
        <v>3357</v>
      </c>
      <c r="E659" s="1070">
        <v>42533</v>
      </c>
      <c r="F659" s="1068">
        <v>5</v>
      </c>
      <c r="G659" s="1068">
        <v>2</v>
      </c>
      <c r="H659" s="1065" t="s">
        <v>4033</v>
      </c>
    </row>
    <row r="660" spans="1:9" outlineLevel="2">
      <c r="A660" s="1065">
        <v>22</v>
      </c>
      <c r="B660" s="1066" t="s">
        <v>1566</v>
      </c>
      <c r="C660" s="1066" t="s">
        <v>186</v>
      </c>
      <c r="D660" s="1065" t="s">
        <v>4532</v>
      </c>
      <c r="E660" s="1070">
        <v>42539</v>
      </c>
      <c r="F660" s="1068">
        <v>2</v>
      </c>
      <c r="G660" s="1068">
        <v>5</v>
      </c>
      <c r="H660" s="1065" t="s">
        <v>4035</v>
      </c>
    </row>
    <row r="661" spans="1:9" s="819" customFormat="1" outlineLevel="1">
      <c r="B661" s="1071"/>
      <c r="C661" s="1071" t="s">
        <v>403</v>
      </c>
      <c r="D661" s="819" t="s">
        <v>3834</v>
      </c>
      <c r="E661" s="1078"/>
      <c r="F661" s="1073">
        <v>7</v>
      </c>
      <c r="G661" s="1073"/>
    </row>
    <row r="662" spans="1:9" outlineLevel="2">
      <c r="A662" s="1065">
        <v>22</v>
      </c>
      <c r="B662" s="1066" t="s">
        <v>1566</v>
      </c>
      <c r="C662" s="1066" t="s">
        <v>1620</v>
      </c>
      <c r="D662" s="1065" t="s">
        <v>3357</v>
      </c>
      <c r="E662" s="1070">
        <v>42533</v>
      </c>
      <c r="F662" s="1068">
        <v>6</v>
      </c>
      <c r="G662" s="1068">
        <v>1</v>
      </c>
      <c r="H662" s="1065" t="s">
        <v>4034</v>
      </c>
    </row>
    <row r="663" spans="1:9" outlineLevel="1">
      <c r="B663" s="1066"/>
      <c r="C663" s="1075" t="s">
        <v>1802</v>
      </c>
      <c r="D663" s="1065"/>
      <c r="E663" s="1070"/>
      <c r="F663" s="1068">
        <v>6</v>
      </c>
    </row>
    <row r="664" spans="1:9" outlineLevel="2">
      <c r="A664" s="1065">
        <v>22</v>
      </c>
      <c r="B664" s="1065" t="s">
        <v>1566</v>
      </c>
      <c r="C664" s="1065" t="s">
        <v>120</v>
      </c>
      <c r="D664" s="1066" t="s">
        <v>3323</v>
      </c>
      <c r="E664" s="1067">
        <v>42435</v>
      </c>
      <c r="F664" s="1068">
        <v>4</v>
      </c>
      <c r="G664" s="1068">
        <v>3</v>
      </c>
      <c r="H664" s="1065" t="s">
        <v>4038</v>
      </c>
      <c r="I664" s="1066"/>
    </row>
    <row r="665" spans="1:9" outlineLevel="1">
      <c r="C665" s="1074" t="s">
        <v>515</v>
      </c>
      <c r="F665" s="1068">
        <v>4</v>
      </c>
      <c r="I665" s="1066"/>
    </row>
    <row r="666" spans="1:9" outlineLevel="2">
      <c r="A666" s="1065">
        <v>22</v>
      </c>
      <c r="B666" s="1066" t="s">
        <v>1566</v>
      </c>
      <c r="C666" s="1066" t="s">
        <v>178</v>
      </c>
      <c r="D666" s="1066" t="s">
        <v>3362</v>
      </c>
      <c r="E666" s="1067">
        <v>42288</v>
      </c>
      <c r="F666" s="1068">
        <v>3</v>
      </c>
      <c r="G666" s="1068">
        <v>4</v>
      </c>
      <c r="H666" s="1065" t="s">
        <v>4036</v>
      </c>
      <c r="I666" s="1066"/>
    </row>
    <row r="667" spans="1:9" outlineLevel="1">
      <c r="B667" s="1066"/>
      <c r="C667" s="1075" t="s">
        <v>584</v>
      </c>
      <c r="F667" s="1068">
        <v>3</v>
      </c>
      <c r="I667" s="1066"/>
    </row>
    <row r="668" spans="1:9" outlineLevel="2">
      <c r="A668" s="1065">
        <v>22</v>
      </c>
      <c r="B668" s="1066" t="s">
        <v>1566</v>
      </c>
      <c r="C668" s="1066" t="s">
        <v>4537</v>
      </c>
      <c r="D668" s="1065" t="s">
        <v>3357</v>
      </c>
      <c r="E668" s="1070">
        <v>42533</v>
      </c>
      <c r="F668" s="1068">
        <v>2</v>
      </c>
      <c r="G668" s="1068">
        <v>5</v>
      </c>
      <c r="H668" s="1065" t="s">
        <v>4035</v>
      </c>
    </row>
    <row r="669" spans="1:9" outlineLevel="1">
      <c r="B669" s="1066"/>
      <c r="C669" s="1075" t="s">
        <v>4538</v>
      </c>
      <c r="D669" s="1065"/>
      <c r="E669" s="1070"/>
      <c r="F669" s="1068">
        <v>2</v>
      </c>
    </row>
    <row r="670" spans="1:9" outlineLevel="2">
      <c r="A670" s="1065">
        <v>22</v>
      </c>
      <c r="B670" s="1065" t="s">
        <v>1566</v>
      </c>
      <c r="C670" s="1065" t="s">
        <v>103</v>
      </c>
      <c r="D670" s="1066" t="s">
        <v>3362</v>
      </c>
      <c r="E670" s="1067">
        <v>42288</v>
      </c>
      <c r="F670" s="1068">
        <v>4</v>
      </c>
      <c r="G670" s="1068">
        <v>3</v>
      </c>
      <c r="H670" s="1065" t="s">
        <v>4038</v>
      </c>
      <c r="I670" s="1066"/>
    </row>
    <row r="671" spans="1:9" outlineLevel="2">
      <c r="A671" s="1065">
        <v>22</v>
      </c>
      <c r="B671" s="1066" t="s">
        <v>1566</v>
      </c>
      <c r="C671" s="1066" t="s">
        <v>103</v>
      </c>
      <c r="D671" s="1066" t="s">
        <v>3323</v>
      </c>
      <c r="E671" s="1067">
        <v>42435</v>
      </c>
      <c r="F671" s="1068">
        <v>2</v>
      </c>
      <c r="G671" s="1068">
        <v>5</v>
      </c>
      <c r="H671" s="1065" t="s">
        <v>4035</v>
      </c>
    </row>
    <row r="672" spans="1:9" outlineLevel="1">
      <c r="B672" s="1066"/>
      <c r="C672" s="1075" t="s">
        <v>688</v>
      </c>
      <c r="F672" s="1068">
        <v>6</v>
      </c>
    </row>
    <row r="673" spans="1:10" outlineLevel="2">
      <c r="A673" s="1065">
        <v>22</v>
      </c>
      <c r="B673" s="1065" t="s">
        <v>1566</v>
      </c>
      <c r="C673" s="1065" t="s">
        <v>123</v>
      </c>
      <c r="D673" s="1066" t="s">
        <v>3362</v>
      </c>
      <c r="E673" s="1067">
        <v>42288</v>
      </c>
      <c r="F673" s="1068">
        <v>6</v>
      </c>
      <c r="G673" s="1068">
        <v>1</v>
      </c>
      <c r="H673" s="1065" t="s">
        <v>4034</v>
      </c>
    </row>
    <row r="674" spans="1:10" outlineLevel="1">
      <c r="C674" s="1074" t="s">
        <v>763</v>
      </c>
      <c r="F674" s="1068">
        <v>6</v>
      </c>
    </row>
    <row r="675" spans="1:10" outlineLevel="2">
      <c r="A675" s="1065">
        <v>22</v>
      </c>
      <c r="B675" s="1065" t="s">
        <v>1566</v>
      </c>
      <c r="C675" s="1065" t="s">
        <v>205</v>
      </c>
      <c r="D675" s="1066" t="s">
        <v>3323</v>
      </c>
      <c r="E675" s="1067">
        <v>42435</v>
      </c>
      <c r="F675" s="1068">
        <v>5</v>
      </c>
      <c r="G675" s="1068">
        <v>2</v>
      </c>
      <c r="H675" s="1065" t="s">
        <v>4033</v>
      </c>
      <c r="I675" s="1066"/>
    </row>
    <row r="676" spans="1:10" outlineLevel="1">
      <c r="C676" s="1074" t="s">
        <v>859</v>
      </c>
      <c r="F676" s="1068">
        <v>5</v>
      </c>
      <c r="I676" s="1066"/>
    </row>
    <row r="677" spans="1:10" outlineLevel="2">
      <c r="A677" s="1065">
        <v>22</v>
      </c>
      <c r="B677" s="1065" t="s">
        <v>1566</v>
      </c>
      <c r="C677" s="1065" t="s">
        <v>4561</v>
      </c>
      <c r="D677" s="1066" t="s">
        <v>3362</v>
      </c>
      <c r="E677" s="1067">
        <v>42288</v>
      </c>
      <c r="F677" s="1068">
        <v>2</v>
      </c>
      <c r="G677" s="1068">
        <v>5</v>
      </c>
      <c r="H677" s="1065" t="s">
        <v>4035</v>
      </c>
      <c r="I677" s="1066"/>
    </row>
    <row r="678" spans="1:10" outlineLevel="1">
      <c r="C678" s="1074" t="s">
        <v>4562</v>
      </c>
      <c r="F678" s="1068">
        <v>2</v>
      </c>
      <c r="I678" s="1066"/>
    </row>
    <row r="679" spans="1:10" outlineLevel="2">
      <c r="A679" s="1065">
        <v>22</v>
      </c>
      <c r="B679" s="1066" t="s">
        <v>1566</v>
      </c>
      <c r="C679" s="1066" t="s">
        <v>1635</v>
      </c>
      <c r="D679" s="1065" t="s">
        <v>3357</v>
      </c>
      <c r="E679" s="1070">
        <v>42533</v>
      </c>
      <c r="F679" s="1068">
        <v>3</v>
      </c>
      <c r="G679" s="1068">
        <v>4</v>
      </c>
      <c r="H679" s="1065" t="s">
        <v>4036</v>
      </c>
    </row>
    <row r="680" spans="1:10" outlineLevel="1">
      <c r="B680" s="1066"/>
      <c r="C680" s="1075" t="s">
        <v>2203</v>
      </c>
      <c r="D680" s="1065"/>
      <c r="E680" s="1070"/>
      <c r="F680" s="1068">
        <v>3</v>
      </c>
    </row>
    <row r="681" spans="1:10" outlineLevel="2">
      <c r="A681" s="1065">
        <v>22</v>
      </c>
      <c r="B681" s="1066" t="s">
        <v>1566</v>
      </c>
      <c r="C681" s="1066" t="s">
        <v>99</v>
      </c>
      <c r="D681" s="1065" t="s">
        <v>3362</v>
      </c>
      <c r="E681" s="1067">
        <v>42288</v>
      </c>
      <c r="F681" s="1068">
        <v>1</v>
      </c>
      <c r="G681" s="1068">
        <v>6</v>
      </c>
      <c r="H681" s="1065" t="s">
        <v>4037</v>
      </c>
      <c r="I681" s="1066"/>
    </row>
    <row r="682" spans="1:10" outlineLevel="1">
      <c r="B682" s="1066"/>
      <c r="C682" s="1075" t="s">
        <v>3857</v>
      </c>
      <c r="D682" s="1065"/>
      <c r="F682" s="1068">
        <v>1</v>
      </c>
      <c r="I682" s="1066"/>
    </row>
    <row r="683" spans="1:10" outlineLevel="2">
      <c r="A683" s="1065">
        <v>22</v>
      </c>
      <c r="B683" s="1066" t="s">
        <v>1566</v>
      </c>
      <c r="C683" s="1066" t="s">
        <v>106</v>
      </c>
      <c r="D683" s="1065" t="s">
        <v>3357</v>
      </c>
      <c r="E683" s="1070">
        <v>42533</v>
      </c>
      <c r="F683" s="1068">
        <v>4</v>
      </c>
      <c r="G683" s="1068">
        <v>3</v>
      </c>
      <c r="H683" s="1065" t="s">
        <v>4038</v>
      </c>
    </row>
    <row r="684" spans="1:10" outlineLevel="1">
      <c r="B684" s="1066"/>
      <c r="C684" s="1075" t="s">
        <v>1181</v>
      </c>
      <c r="D684" s="1065"/>
      <c r="E684" s="1070"/>
      <c r="F684" s="1068">
        <v>4</v>
      </c>
    </row>
    <row r="685" spans="1:10" outlineLevel="2">
      <c r="A685" s="1065">
        <v>22</v>
      </c>
      <c r="B685" s="1065" t="s">
        <v>1566</v>
      </c>
      <c r="C685" s="1065" t="s">
        <v>116</v>
      </c>
      <c r="D685" s="1066" t="s">
        <v>3323</v>
      </c>
      <c r="E685" s="1067">
        <v>42435</v>
      </c>
      <c r="F685" s="1068">
        <v>1</v>
      </c>
      <c r="G685" s="1068">
        <v>6</v>
      </c>
      <c r="H685" s="1065" t="s">
        <v>4037</v>
      </c>
      <c r="I685" s="1066"/>
      <c r="J685" s="1066"/>
    </row>
    <row r="686" spans="1:10" outlineLevel="1">
      <c r="C686" s="1074" t="s">
        <v>1484</v>
      </c>
      <c r="F686" s="1068">
        <v>1</v>
      </c>
      <c r="I686" s="1066"/>
      <c r="J686" s="1066"/>
    </row>
    <row r="687" spans="1:10" outlineLevel="2">
      <c r="A687" s="1065">
        <v>22</v>
      </c>
      <c r="B687" s="1066" t="s">
        <v>1566</v>
      </c>
      <c r="C687" s="1066" t="s">
        <v>1487</v>
      </c>
      <c r="D687" s="1065" t="s">
        <v>3323</v>
      </c>
      <c r="E687" s="1067">
        <v>42435</v>
      </c>
      <c r="F687" s="1068">
        <v>3</v>
      </c>
      <c r="G687" s="1068">
        <v>4</v>
      </c>
      <c r="H687" s="1065" t="s">
        <v>4036</v>
      </c>
      <c r="I687" s="1066"/>
      <c r="J687" s="1066"/>
    </row>
    <row r="688" spans="1:10" outlineLevel="1">
      <c r="B688" s="1066"/>
      <c r="C688" s="1075" t="s">
        <v>1486</v>
      </c>
      <c r="D688" s="1065"/>
      <c r="F688" s="1068">
        <v>3</v>
      </c>
      <c r="I688" s="1066"/>
      <c r="J688" s="1066"/>
    </row>
    <row r="689" spans="1:10" outlineLevel="2">
      <c r="A689" s="1065">
        <v>22</v>
      </c>
      <c r="B689" s="1066" t="s">
        <v>1566</v>
      </c>
      <c r="C689" s="1066" t="s">
        <v>1643</v>
      </c>
      <c r="D689" s="1066" t="s">
        <v>3323</v>
      </c>
      <c r="E689" s="1067">
        <v>42435</v>
      </c>
      <c r="F689" s="1068">
        <v>6</v>
      </c>
      <c r="G689" s="1068">
        <v>1</v>
      </c>
      <c r="H689" s="1065" t="s">
        <v>4034</v>
      </c>
      <c r="I689" s="1066"/>
      <c r="J689" s="1066"/>
    </row>
    <row r="690" spans="1:10" outlineLevel="1">
      <c r="B690" s="1066"/>
      <c r="C690" s="1075" t="s">
        <v>3300</v>
      </c>
      <c r="F690" s="1068">
        <v>6</v>
      </c>
      <c r="I690" s="1066"/>
      <c r="J690" s="1066"/>
    </row>
    <row r="691" spans="1:10" outlineLevel="2">
      <c r="A691" s="1065">
        <v>23</v>
      </c>
      <c r="B691" s="1066" t="s">
        <v>1567</v>
      </c>
      <c r="C691" s="1066" t="s">
        <v>114</v>
      </c>
      <c r="D691" s="1066" t="s">
        <v>3323</v>
      </c>
      <c r="E691" s="1067">
        <v>42435</v>
      </c>
      <c r="F691" s="1068">
        <v>3</v>
      </c>
      <c r="G691" s="1068">
        <v>4</v>
      </c>
      <c r="H691" s="1065" t="s">
        <v>4039</v>
      </c>
      <c r="J691" s="1066"/>
    </row>
    <row r="692" spans="1:10" outlineLevel="1">
      <c r="B692" s="1066"/>
      <c r="C692" s="1075" t="s">
        <v>291</v>
      </c>
      <c r="F692" s="1068">
        <v>3</v>
      </c>
      <c r="J692" s="1066"/>
    </row>
    <row r="693" spans="1:10" outlineLevel="2">
      <c r="A693" s="1065">
        <v>23</v>
      </c>
      <c r="B693" s="1066" t="s">
        <v>1567</v>
      </c>
      <c r="C693" s="1066" t="s">
        <v>307</v>
      </c>
      <c r="D693" s="1066" t="s">
        <v>3323</v>
      </c>
      <c r="E693" s="1067">
        <v>42435</v>
      </c>
      <c r="F693" s="1068">
        <v>1</v>
      </c>
      <c r="G693" s="1068">
        <v>6</v>
      </c>
      <c r="H693" s="1065" t="s">
        <v>4045</v>
      </c>
      <c r="I693" s="1066"/>
      <c r="J693" s="1066"/>
    </row>
    <row r="694" spans="1:10" outlineLevel="1">
      <c r="B694" s="1066"/>
      <c r="C694" s="1075" t="s">
        <v>3377</v>
      </c>
      <c r="F694" s="1068">
        <v>1</v>
      </c>
      <c r="I694" s="1066"/>
      <c r="J694" s="1066"/>
    </row>
    <row r="695" spans="1:10" outlineLevel="2">
      <c r="A695" s="1065">
        <v>23</v>
      </c>
      <c r="B695" s="1066" t="s">
        <v>1567</v>
      </c>
      <c r="C695" s="1066" t="s">
        <v>542</v>
      </c>
      <c r="D695" s="1066" t="s">
        <v>3362</v>
      </c>
      <c r="E695" s="1067">
        <v>42288</v>
      </c>
      <c r="F695" s="1068">
        <v>5</v>
      </c>
      <c r="G695" s="1068">
        <v>2</v>
      </c>
      <c r="H695" s="1065" t="s">
        <v>4040</v>
      </c>
      <c r="I695" s="1066"/>
      <c r="J695" s="1066"/>
    </row>
    <row r="696" spans="1:10" outlineLevel="1">
      <c r="B696" s="1066"/>
      <c r="C696" s="1075" t="s">
        <v>573</v>
      </c>
      <c r="F696" s="1068">
        <v>5</v>
      </c>
      <c r="I696" s="1066"/>
      <c r="J696" s="1066"/>
    </row>
    <row r="697" spans="1:10" outlineLevel="2">
      <c r="A697" s="1065">
        <v>23</v>
      </c>
      <c r="B697" s="1066" t="s">
        <v>1567</v>
      </c>
      <c r="C697" s="1066" t="s">
        <v>178</v>
      </c>
      <c r="D697" s="1065" t="s">
        <v>3357</v>
      </c>
      <c r="E697" s="1070">
        <v>42533</v>
      </c>
      <c r="F697" s="1068">
        <v>1</v>
      </c>
      <c r="G697" s="1068">
        <v>6</v>
      </c>
      <c r="H697" s="1065" t="s">
        <v>4045</v>
      </c>
      <c r="J697" s="1066"/>
    </row>
    <row r="698" spans="1:10" outlineLevel="1">
      <c r="B698" s="1066"/>
      <c r="C698" s="1075" t="s">
        <v>584</v>
      </c>
      <c r="D698" s="1065"/>
      <c r="E698" s="1070"/>
      <c r="F698" s="1068">
        <v>1</v>
      </c>
      <c r="J698" s="1066"/>
    </row>
    <row r="699" spans="1:10" outlineLevel="2">
      <c r="A699" s="1065">
        <v>23</v>
      </c>
      <c r="B699" s="1066" t="s">
        <v>1567</v>
      </c>
      <c r="C699" s="1066" t="s">
        <v>165</v>
      </c>
      <c r="D699" s="1065" t="s">
        <v>3357</v>
      </c>
      <c r="E699" s="1070">
        <v>42533</v>
      </c>
      <c r="F699" s="1068">
        <v>5</v>
      </c>
      <c r="G699" s="1068">
        <v>2</v>
      </c>
      <c r="H699" s="1065" t="s">
        <v>4040</v>
      </c>
      <c r="J699" s="1066"/>
    </row>
    <row r="700" spans="1:10" outlineLevel="2">
      <c r="A700" s="1065">
        <v>23</v>
      </c>
      <c r="B700" s="1066" t="s">
        <v>1567</v>
      </c>
      <c r="C700" s="1066" t="s">
        <v>165</v>
      </c>
      <c r="D700" s="1065" t="s">
        <v>4532</v>
      </c>
      <c r="E700" s="1070">
        <v>42539</v>
      </c>
      <c r="F700" s="1068">
        <v>6</v>
      </c>
      <c r="G700" s="1068">
        <v>1</v>
      </c>
      <c r="H700" s="1065" t="s">
        <v>4046</v>
      </c>
      <c r="J700" s="1066"/>
    </row>
    <row r="701" spans="1:10" outlineLevel="1">
      <c r="B701" s="1066"/>
      <c r="C701" s="1075" t="s">
        <v>640</v>
      </c>
      <c r="D701" s="1065"/>
      <c r="E701" s="1070"/>
      <c r="F701" s="1068">
        <v>11</v>
      </c>
      <c r="J701" s="1066"/>
    </row>
    <row r="702" spans="1:10" outlineLevel="2">
      <c r="A702" s="1065">
        <v>23</v>
      </c>
      <c r="B702" s="1066" t="s">
        <v>1567</v>
      </c>
      <c r="C702" s="1066" t="s">
        <v>123</v>
      </c>
      <c r="D702" s="1065" t="s">
        <v>3362</v>
      </c>
      <c r="E702" s="1067">
        <v>42288</v>
      </c>
      <c r="F702" s="1068">
        <v>6</v>
      </c>
      <c r="G702" s="1068">
        <v>1</v>
      </c>
      <c r="H702" s="1065" t="s">
        <v>4046</v>
      </c>
      <c r="I702" s="1066"/>
      <c r="J702" s="1066"/>
    </row>
    <row r="703" spans="1:10" outlineLevel="2">
      <c r="A703" s="1065">
        <v>23</v>
      </c>
      <c r="B703" s="1066" t="s">
        <v>1567</v>
      </c>
      <c r="C703" s="1066" t="s">
        <v>123</v>
      </c>
      <c r="D703" s="1066" t="s">
        <v>3362</v>
      </c>
      <c r="E703" s="1067">
        <v>42288</v>
      </c>
      <c r="F703" s="1068">
        <v>4</v>
      </c>
      <c r="G703" s="1068">
        <v>3</v>
      </c>
      <c r="H703" s="1065" t="s">
        <v>4043</v>
      </c>
      <c r="J703" s="1066"/>
    </row>
    <row r="704" spans="1:10" outlineLevel="2">
      <c r="A704" s="1065">
        <v>23</v>
      </c>
      <c r="B704" s="1066" t="s">
        <v>1567</v>
      </c>
      <c r="C704" s="1066" t="s">
        <v>123</v>
      </c>
      <c r="D704" s="1065" t="s">
        <v>3357</v>
      </c>
      <c r="E704" s="1070">
        <v>42533</v>
      </c>
      <c r="F704" s="1068">
        <v>4</v>
      </c>
      <c r="G704" s="1068">
        <v>3</v>
      </c>
      <c r="H704" s="1065" t="s">
        <v>4043</v>
      </c>
      <c r="J704" s="1066"/>
    </row>
    <row r="705" spans="1:10" outlineLevel="2">
      <c r="A705" s="1065">
        <v>23</v>
      </c>
      <c r="B705" s="1066" t="s">
        <v>1567</v>
      </c>
      <c r="C705" s="1066" t="s">
        <v>123</v>
      </c>
      <c r="D705" s="1065" t="s">
        <v>3357</v>
      </c>
      <c r="E705" s="1070">
        <v>42533</v>
      </c>
      <c r="F705" s="1068">
        <v>2</v>
      </c>
      <c r="G705" s="1068">
        <v>5</v>
      </c>
      <c r="H705" s="1065" t="s">
        <v>4042</v>
      </c>
      <c r="J705" s="1066"/>
    </row>
    <row r="706" spans="1:10" s="819" customFormat="1" outlineLevel="1">
      <c r="B706" s="1071"/>
      <c r="C706" s="1071" t="s">
        <v>763</v>
      </c>
      <c r="D706" s="819" t="s">
        <v>3834</v>
      </c>
      <c r="E706" s="1078"/>
      <c r="F706" s="1073">
        <v>16</v>
      </c>
      <c r="G706" s="1073"/>
      <c r="J706" s="1071"/>
    </row>
    <row r="707" spans="1:10" outlineLevel="2">
      <c r="A707" s="1065">
        <v>23</v>
      </c>
      <c r="B707" s="1065" t="s">
        <v>1567</v>
      </c>
      <c r="C707" s="1065" t="s">
        <v>198</v>
      </c>
      <c r="D707" s="1066" t="s">
        <v>3323</v>
      </c>
      <c r="E707" s="1067">
        <v>42435</v>
      </c>
      <c r="F707" s="1068">
        <v>5</v>
      </c>
      <c r="G707" s="1068">
        <v>2</v>
      </c>
      <c r="H707" s="1065" t="s">
        <v>4040</v>
      </c>
      <c r="I707" s="1066"/>
      <c r="J707" s="1066"/>
    </row>
    <row r="708" spans="1:10" outlineLevel="1">
      <c r="C708" s="1074" t="s">
        <v>866</v>
      </c>
      <c r="F708" s="1068">
        <v>5</v>
      </c>
      <c r="I708" s="1066"/>
      <c r="J708" s="1066"/>
    </row>
    <row r="709" spans="1:10" outlineLevel="2">
      <c r="A709" s="1065">
        <v>23</v>
      </c>
      <c r="B709" s="1065" t="s">
        <v>1567</v>
      </c>
      <c r="C709" s="1065" t="s">
        <v>180</v>
      </c>
      <c r="D709" s="1066" t="s">
        <v>3323</v>
      </c>
      <c r="E709" s="1067">
        <v>42435</v>
      </c>
      <c r="F709" s="1068">
        <v>6</v>
      </c>
      <c r="G709" s="1068">
        <v>1</v>
      </c>
      <c r="H709" s="1065" t="s">
        <v>4046</v>
      </c>
      <c r="I709" s="1066"/>
      <c r="J709" s="1066"/>
    </row>
    <row r="710" spans="1:10" outlineLevel="1">
      <c r="C710" s="1074" t="s">
        <v>1018</v>
      </c>
      <c r="F710" s="1068">
        <v>6</v>
      </c>
      <c r="I710" s="1066"/>
      <c r="J710" s="1066"/>
    </row>
    <row r="711" spans="1:10" outlineLevel="2">
      <c r="A711" s="1065">
        <v>23</v>
      </c>
      <c r="B711" s="1066" t="s">
        <v>1567</v>
      </c>
      <c r="C711" s="1066" t="s">
        <v>106</v>
      </c>
      <c r="D711" s="1065" t="s">
        <v>3362</v>
      </c>
      <c r="E711" s="1067">
        <v>42288</v>
      </c>
      <c r="F711" s="1068">
        <v>1</v>
      </c>
      <c r="G711" s="1068">
        <v>6</v>
      </c>
      <c r="H711" s="1065" t="s">
        <v>4045</v>
      </c>
      <c r="I711" s="1066"/>
      <c r="J711" s="1066"/>
    </row>
    <row r="712" spans="1:10" outlineLevel="2">
      <c r="A712" s="1065">
        <v>23</v>
      </c>
      <c r="B712" s="1066" t="s">
        <v>1567</v>
      </c>
      <c r="C712" s="1066" t="s">
        <v>106</v>
      </c>
      <c r="D712" s="1065" t="s">
        <v>3357</v>
      </c>
      <c r="E712" s="1070">
        <v>42533</v>
      </c>
      <c r="F712" s="1068">
        <v>6</v>
      </c>
      <c r="G712" s="1068">
        <v>1</v>
      </c>
      <c r="H712" s="1065" t="s">
        <v>4046</v>
      </c>
      <c r="J712" s="1066"/>
    </row>
    <row r="713" spans="1:10" outlineLevel="2">
      <c r="A713" s="1065">
        <v>23</v>
      </c>
      <c r="B713" s="1066" t="s">
        <v>1567</v>
      </c>
      <c r="C713" s="1066" t="s">
        <v>106</v>
      </c>
      <c r="D713" s="1065" t="s">
        <v>4532</v>
      </c>
      <c r="E713" s="1070">
        <v>42539</v>
      </c>
      <c r="F713" s="1068">
        <v>1</v>
      </c>
      <c r="G713" s="1068">
        <v>6</v>
      </c>
      <c r="H713" s="1065" t="s">
        <v>4045</v>
      </c>
      <c r="J713" s="1066"/>
    </row>
    <row r="714" spans="1:10" outlineLevel="1">
      <c r="B714" s="1066"/>
      <c r="C714" s="1075" t="s">
        <v>1181</v>
      </c>
      <c r="D714" s="1065"/>
      <c r="E714" s="1070"/>
      <c r="F714" s="1068">
        <v>8</v>
      </c>
      <c r="J714" s="1066"/>
    </row>
    <row r="715" spans="1:10" outlineLevel="2">
      <c r="A715" s="1065">
        <v>23</v>
      </c>
      <c r="B715" s="1066" t="s">
        <v>1567</v>
      </c>
      <c r="C715" s="1066" t="s">
        <v>122</v>
      </c>
      <c r="D715" s="1066" t="s">
        <v>3362</v>
      </c>
      <c r="E715" s="1067">
        <v>42288</v>
      </c>
      <c r="F715" s="1068">
        <v>3</v>
      </c>
      <c r="G715" s="1068">
        <v>4</v>
      </c>
      <c r="H715" s="1065" t="s">
        <v>4039</v>
      </c>
      <c r="I715" s="1066"/>
      <c r="J715" s="1066"/>
    </row>
    <row r="716" spans="1:10" outlineLevel="1">
      <c r="B716" s="1066"/>
      <c r="C716" s="1075" t="s">
        <v>1285</v>
      </c>
      <c r="F716" s="1068">
        <v>3</v>
      </c>
      <c r="I716" s="1066"/>
      <c r="J716" s="1066"/>
    </row>
    <row r="717" spans="1:10" outlineLevel="2">
      <c r="A717" s="1065">
        <v>23</v>
      </c>
      <c r="B717" s="1066" t="s">
        <v>1567</v>
      </c>
      <c r="C717" s="1066" t="s">
        <v>1640</v>
      </c>
      <c r="D717" s="1065" t="s">
        <v>3323</v>
      </c>
      <c r="E717" s="1067">
        <v>42435</v>
      </c>
      <c r="F717" s="1068">
        <v>4</v>
      </c>
      <c r="G717" s="1068">
        <v>3</v>
      </c>
      <c r="H717" s="1065" t="s">
        <v>4043</v>
      </c>
      <c r="J717" s="1066"/>
    </row>
    <row r="718" spans="1:10" outlineLevel="1">
      <c r="B718" s="1066"/>
      <c r="C718" s="1075" t="s">
        <v>2587</v>
      </c>
      <c r="D718" s="1065"/>
      <c r="F718" s="1068">
        <v>4</v>
      </c>
      <c r="J718" s="1066"/>
    </row>
    <row r="719" spans="1:10" outlineLevel="2">
      <c r="A719" s="1065">
        <v>23</v>
      </c>
      <c r="B719" s="1065" t="s">
        <v>1567</v>
      </c>
      <c r="C719" s="1065" t="s">
        <v>189</v>
      </c>
      <c r="D719" s="1066" t="s">
        <v>3362</v>
      </c>
      <c r="E719" s="1067">
        <v>42288</v>
      </c>
      <c r="F719" s="1068">
        <v>2</v>
      </c>
      <c r="G719" s="1068">
        <v>5</v>
      </c>
      <c r="H719" s="1065" t="s">
        <v>4042</v>
      </c>
      <c r="I719" s="1066"/>
      <c r="J719" s="1066"/>
    </row>
    <row r="720" spans="1:10" outlineLevel="1">
      <c r="C720" s="1074" t="s">
        <v>1443</v>
      </c>
      <c r="F720" s="1068">
        <v>2</v>
      </c>
      <c r="I720" s="1066"/>
      <c r="J720" s="1066"/>
    </row>
    <row r="721" spans="1:10" outlineLevel="2">
      <c r="A721" s="1065">
        <v>23</v>
      </c>
      <c r="B721" s="1066" t="s">
        <v>1567</v>
      </c>
      <c r="C721" s="1066" t="s">
        <v>116</v>
      </c>
      <c r="D721" s="1065" t="s">
        <v>3357</v>
      </c>
      <c r="E721" s="1070">
        <v>42533</v>
      </c>
      <c r="F721" s="1068">
        <v>3</v>
      </c>
      <c r="G721" s="1068">
        <v>4</v>
      </c>
      <c r="H721" s="1065" t="s">
        <v>4039</v>
      </c>
      <c r="J721" s="1066"/>
    </row>
    <row r="722" spans="1:10" outlineLevel="1">
      <c r="B722" s="1066"/>
      <c r="C722" s="1075" t="s">
        <v>1484</v>
      </c>
      <c r="D722" s="1065"/>
      <c r="E722" s="1070"/>
      <c r="F722" s="1068">
        <v>3</v>
      </c>
      <c r="J722" s="1066"/>
    </row>
    <row r="723" spans="1:10" outlineLevel="2">
      <c r="A723" s="1065">
        <v>23</v>
      </c>
      <c r="B723" s="1066" t="s">
        <v>1567</v>
      </c>
      <c r="C723" s="1066" t="s">
        <v>1643</v>
      </c>
      <c r="D723" s="1065" t="s">
        <v>3323</v>
      </c>
      <c r="E723" s="1067">
        <v>42435</v>
      </c>
      <c r="F723" s="1068">
        <v>2</v>
      </c>
      <c r="G723" s="1068">
        <v>5</v>
      </c>
      <c r="H723" s="1065" t="s">
        <v>4042</v>
      </c>
      <c r="J723" s="1066"/>
    </row>
    <row r="724" spans="1:10" outlineLevel="1">
      <c r="B724" s="1066"/>
      <c r="C724" s="1075" t="s">
        <v>3300</v>
      </c>
      <c r="D724" s="1065"/>
      <c r="F724" s="1068">
        <v>2</v>
      </c>
      <c r="J724" s="1066"/>
    </row>
    <row r="725" spans="1:10" outlineLevel="2">
      <c r="A725" s="1065">
        <v>24</v>
      </c>
      <c r="B725" s="1066" t="s">
        <v>1568</v>
      </c>
      <c r="C725" s="1066" t="s">
        <v>117</v>
      </c>
      <c r="D725" s="1065" t="s">
        <v>3357</v>
      </c>
      <c r="E725" s="1070">
        <v>42533</v>
      </c>
      <c r="F725" s="1068">
        <v>4</v>
      </c>
      <c r="G725" s="1068">
        <v>3</v>
      </c>
      <c r="H725" s="1065" t="s">
        <v>4054</v>
      </c>
      <c r="J725" s="1066"/>
    </row>
    <row r="726" spans="1:10" outlineLevel="2">
      <c r="A726" s="1065">
        <v>24</v>
      </c>
      <c r="B726" s="1066" t="s">
        <v>1568</v>
      </c>
      <c r="C726" s="1066" t="s">
        <v>117</v>
      </c>
      <c r="D726" s="1065" t="s">
        <v>3357</v>
      </c>
      <c r="E726" s="1070">
        <v>42533</v>
      </c>
      <c r="F726" s="1068">
        <v>3</v>
      </c>
      <c r="G726" s="1068">
        <v>4</v>
      </c>
      <c r="H726" s="1065" t="s">
        <v>4047</v>
      </c>
      <c r="J726" s="1066"/>
    </row>
    <row r="727" spans="1:10" outlineLevel="1">
      <c r="B727" s="1066"/>
      <c r="C727" s="1075" t="s">
        <v>1674</v>
      </c>
      <c r="D727" s="1065"/>
      <c r="E727" s="1070"/>
      <c r="F727" s="1068">
        <v>7</v>
      </c>
      <c r="J727" s="1066"/>
    </row>
    <row r="728" spans="1:10" outlineLevel="2">
      <c r="A728" s="1065">
        <v>24</v>
      </c>
      <c r="B728" s="1065" t="s">
        <v>1568</v>
      </c>
      <c r="C728" s="1065" t="s">
        <v>3345</v>
      </c>
      <c r="D728" s="1066" t="s">
        <v>3362</v>
      </c>
      <c r="E728" s="1067">
        <v>42288</v>
      </c>
      <c r="F728" s="1068">
        <v>2</v>
      </c>
      <c r="G728" s="1068">
        <v>5</v>
      </c>
      <c r="H728" s="1065" t="s">
        <v>4049</v>
      </c>
      <c r="I728" s="1066"/>
      <c r="J728" s="1066"/>
    </row>
    <row r="729" spans="1:10" outlineLevel="1">
      <c r="C729" s="1074" t="s">
        <v>3383</v>
      </c>
      <c r="F729" s="1068">
        <v>2</v>
      </c>
      <c r="I729" s="1066"/>
      <c r="J729" s="1066"/>
    </row>
    <row r="730" spans="1:10" outlineLevel="2">
      <c r="A730" s="1065">
        <v>24</v>
      </c>
      <c r="B730" s="1066" t="s">
        <v>1568</v>
      </c>
      <c r="C730" s="1066" t="s">
        <v>139</v>
      </c>
      <c r="D730" s="1065" t="s">
        <v>3362</v>
      </c>
      <c r="E730" s="1067">
        <v>42288</v>
      </c>
      <c r="F730" s="1068">
        <v>3</v>
      </c>
      <c r="G730" s="1068">
        <v>4</v>
      </c>
      <c r="H730" s="1065" t="s">
        <v>4047</v>
      </c>
      <c r="I730" s="1066"/>
      <c r="J730" s="1066"/>
    </row>
    <row r="731" spans="1:10" outlineLevel="1">
      <c r="B731" s="1066"/>
      <c r="C731" s="1075" t="s">
        <v>350</v>
      </c>
      <c r="D731" s="1065"/>
      <c r="F731" s="1068">
        <v>3</v>
      </c>
      <c r="I731" s="1066"/>
      <c r="J731" s="1066"/>
    </row>
    <row r="732" spans="1:10" outlineLevel="2">
      <c r="A732" s="1065">
        <v>24</v>
      </c>
      <c r="B732" s="1066" t="s">
        <v>1568</v>
      </c>
      <c r="C732" s="1066" t="s">
        <v>519</v>
      </c>
      <c r="D732" s="1065" t="s">
        <v>3362</v>
      </c>
      <c r="E732" s="1067">
        <v>42288</v>
      </c>
      <c r="F732" s="1068">
        <v>6</v>
      </c>
      <c r="G732" s="1068">
        <v>1</v>
      </c>
      <c r="H732" s="1065" t="s">
        <v>4053</v>
      </c>
      <c r="I732" s="1066"/>
      <c r="J732" s="1066"/>
    </row>
    <row r="733" spans="1:10" outlineLevel="1">
      <c r="B733" s="1066"/>
      <c r="C733" s="1075" t="s">
        <v>4201</v>
      </c>
      <c r="D733" s="1065"/>
      <c r="F733" s="1068">
        <v>6</v>
      </c>
      <c r="I733" s="1066"/>
      <c r="J733" s="1066"/>
    </row>
    <row r="734" spans="1:10" outlineLevel="2">
      <c r="A734" s="1065">
        <v>24</v>
      </c>
      <c r="B734" s="1066" t="s">
        <v>1568</v>
      </c>
      <c r="C734" s="1066" t="s">
        <v>542</v>
      </c>
      <c r="D734" s="1066" t="s">
        <v>3362</v>
      </c>
      <c r="E734" s="1067">
        <v>42288</v>
      </c>
      <c r="F734" s="1068">
        <v>5</v>
      </c>
      <c r="G734" s="1068">
        <v>2</v>
      </c>
      <c r="H734" s="1065" t="s">
        <v>4050</v>
      </c>
      <c r="I734" s="1066"/>
      <c r="J734" s="1066"/>
    </row>
    <row r="735" spans="1:10" outlineLevel="2">
      <c r="A735" s="1065">
        <v>24</v>
      </c>
      <c r="B735" s="1066" t="s">
        <v>1568</v>
      </c>
      <c r="C735" s="1066" t="s">
        <v>542</v>
      </c>
      <c r="D735" s="1066" t="s">
        <v>3362</v>
      </c>
      <c r="E735" s="1067">
        <v>42288</v>
      </c>
      <c r="F735" s="1068">
        <v>4</v>
      </c>
      <c r="G735" s="1068">
        <v>3</v>
      </c>
      <c r="H735" s="1065" t="s">
        <v>4054</v>
      </c>
      <c r="I735" s="1066"/>
      <c r="J735" s="1066"/>
    </row>
    <row r="736" spans="1:10" outlineLevel="2">
      <c r="A736" s="1065">
        <v>24</v>
      </c>
      <c r="B736" s="1066" t="s">
        <v>1568</v>
      </c>
      <c r="C736" s="1066" t="s">
        <v>107</v>
      </c>
      <c r="D736" s="1065" t="s">
        <v>3323</v>
      </c>
      <c r="E736" s="1067">
        <v>42435</v>
      </c>
      <c r="F736" s="1068">
        <v>3</v>
      </c>
      <c r="G736" s="1068">
        <v>4</v>
      </c>
      <c r="H736" s="1065" t="s">
        <v>4047</v>
      </c>
      <c r="I736" s="1066"/>
      <c r="J736" s="1066"/>
    </row>
    <row r="737" spans="1:10" s="819" customFormat="1" outlineLevel="1">
      <c r="B737" s="1071"/>
      <c r="C737" s="1071" t="s">
        <v>573</v>
      </c>
      <c r="D737" s="819" t="s">
        <v>3834</v>
      </c>
      <c r="E737" s="1077"/>
      <c r="F737" s="1073">
        <v>12</v>
      </c>
      <c r="G737" s="1073"/>
      <c r="I737" s="1071"/>
      <c r="J737" s="1071"/>
    </row>
    <row r="738" spans="1:10" outlineLevel="2">
      <c r="A738" s="1065">
        <v>24</v>
      </c>
      <c r="B738" s="1066" t="s">
        <v>1568</v>
      </c>
      <c r="C738" s="1066" t="s">
        <v>166</v>
      </c>
      <c r="D738" s="1065" t="s">
        <v>3323</v>
      </c>
      <c r="E738" s="1067">
        <v>42435</v>
      </c>
      <c r="F738" s="1068">
        <v>5</v>
      </c>
      <c r="G738" s="1068">
        <v>2</v>
      </c>
      <c r="H738" s="1065" t="s">
        <v>4050</v>
      </c>
      <c r="J738" s="1066"/>
    </row>
    <row r="739" spans="1:10" outlineLevel="2">
      <c r="A739" s="1065">
        <v>24</v>
      </c>
      <c r="B739" s="1066" t="s">
        <v>1568</v>
      </c>
      <c r="C739" s="1066" t="s">
        <v>166</v>
      </c>
      <c r="D739" s="1066" t="s">
        <v>3323</v>
      </c>
      <c r="E739" s="1067">
        <v>42435</v>
      </c>
      <c r="F739" s="1068">
        <v>4</v>
      </c>
      <c r="G739" s="1068">
        <v>3</v>
      </c>
      <c r="H739" s="1065" t="s">
        <v>4054</v>
      </c>
      <c r="I739" s="1066"/>
      <c r="J739" s="1066"/>
    </row>
    <row r="740" spans="1:10" outlineLevel="1">
      <c r="B740" s="1066"/>
      <c r="C740" s="1075" t="s">
        <v>595</v>
      </c>
      <c r="F740" s="1068">
        <v>9</v>
      </c>
      <c r="I740" s="1066"/>
      <c r="J740" s="1066"/>
    </row>
    <row r="741" spans="1:10" outlineLevel="2">
      <c r="A741" s="1065">
        <v>24</v>
      </c>
      <c r="B741" s="1066" t="s">
        <v>1568</v>
      </c>
      <c r="C741" s="1066" t="s">
        <v>1630</v>
      </c>
      <c r="D741" s="1065" t="s">
        <v>3357</v>
      </c>
      <c r="E741" s="1070">
        <v>42533</v>
      </c>
      <c r="F741" s="1068">
        <v>5</v>
      </c>
      <c r="G741" s="1068">
        <v>2</v>
      </c>
      <c r="H741" s="1065" t="s">
        <v>4050</v>
      </c>
      <c r="J741" s="1066"/>
    </row>
    <row r="742" spans="1:10" outlineLevel="1">
      <c r="B742" s="1066"/>
      <c r="C742" s="1075" t="s">
        <v>2937</v>
      </c>
      <c r="D742" s="1065"/>
      <c r="E742" s="1070"/>
      <c r="F742" s="1068">
        <v>5</v>
      </c>
      <c r="J742" s="1066"/>
    </row>
    <row r="743" spans="1:10" outlineLevel="2">
      <c r="A743" s="1065">
        <v>24</v>
      </c>
      <c r="B743" s="1066" t="s">
        <v>1568</v>
      </c>
      <c r="C743" s="1066" t="s">
        <v>191</v>
      </c>
      <c r="D743" s="1065" t="s">
        <v>3357</v>
      </c>
      <c r="E743" s="1070">
        <v>42533</v>
      </c>
      <c r="F743" s="1068">
        <v>6</v>
      </c>
      <c r="G743" s="1068">
        <v>1</v>
      </c>
      <c r="H743" s="1065" t="s">
        <v>4053</v>
      </c>
      <c r="J743" s="1066"/>
    </row>
    <row r="744" spans="1:10" outlineLevel="2">
      <c r="A744" s="1065">
        <v>24</v>
      </c>
      <c r="B744" s="1066" t="s">
        <v>1568</v>
      </c>
      <c r="C744" s="1066" t="s">
        <v>191</v>
      </c>
      <c r="D744" s="1065" t="s">
        <v>3357</v>
      </c>
      <c r="E744" s="1070">
        <v>42533</v>
      </c>
      <c r="F744" s="1068">
        <v>1</v>
      </c>
      <c r="G744" s="1068">
        <v>6</v>
      </c>
      <c r="H744" s="1065" t="s">
        <v>4048</v>
      </c>
      <c r="J744" s="1066"/>
    </row>
    <row r="745" spans="1:10" outlineLevel="2">
      <c r="A745" s="1065">
        <v>24</v>
      </c>
      <c r="B745" s="1066" t="s">
        <v>1568</v>
      </c>
      <c r="C745" s="1066" t="s">
        <v>191</v>
      </c>
      <c r="D745" s="1065" t="s">
        <v>4532</v>
      </c>
      <c r="E745" s="1070">
        <v>42539</v>
      </c>
      <c r="F745" s="1068">
        <v>4</v>
      </c>
      <c r="G745" s="1068">
        <v>3</v>
      </c>
      <c r="H745" s="1065" t="s">
        <v>4054</v>
      </c>
      <c r="J745" s="1066"/>
    </row>
    <row r="746" spans="1:10" outlineLevel="1">
      <c r="B746" s="1066"/>
      <c r="C746" s="1075" t="s">
        <v>962</v>
      </c>
      <c r="D746" s="1065"/>
      <c r="E746" s="1070"/>
      <c r="F746" s="1068">
        <v>11</v>
      </c>
      <c r="J746" s="1066"/>
    </row>
    <row r="747" spans="1:10" outlineLevel="2">
      <c r="A747" s="1065">
        <v>24</v>
      </c>
      <c r="B747" s="1065" t="s">
        <v>1568</v>
      </c>
      <c r="C747" s="1065" t="s">
        <v>4533</v>
      </c>
      <c r="D747" s="1066" t="s">
        <v>3362</v>
      </c>
      <c r="E747" s="1067">
        <v>42288</v>
      </c>
      <c r="F747" s="1068">
        <v>1</v>
      </c>
      <c r="G747" s="1068">
        <v>6</v>
      </c>
      <c r="H747" s="1065" t="s">
        <v>4048</v>
      </c>
      <c r="J747" s="1066"/>
    </row>
    <row r="748" spans="1:10" outlineLevel="1">
      <c r="C748" s="1074" t="s">
        <v>4534</v>
      </c>
      <c r="F748" s="1068">
        <v>1</v>
      </c>
      <c r="J748" s="1066"/>
    </row>
    <row r="749" spans="1:10" outlineLevel="2">
      <c r="A749" s="1065">
        <v>24</v>
      </c>
      <c r="B749" s="1066" t="s">
        <v>1568</v>
      </c>
      <c r="C749" s="1066" t="s">
        <v>106</v>
      </c>
      <c r="D749" s="1065" t="s">
        <v>3357</v>
      </c>
      <c r="E749" s="1070">
        <v>42533</v>
      </c>
      <c r="F749" s="1068">
        <v>2</v>
      </c>
      <c r="G749" s="1068">
        <v>5</v>
      </c>
      <c r="H749" s="1065" t="s">
        <v>4049</v>
      </c>
      <c r="J749" s="1066"/>
    </row>
    <row r="750" spans="1:10" outlineLevel="1">
      <c r="B750" s="1066"/>
      <c r="C750" s="1075" t="s">
        <v>1181</v>
      </c>
      <c r="D750" s="1065"/>
      <c r="E750" s="1070"/>
      <c r="F750" s="1068">
        <v>2</v>
      </c>
      <c r="J750" s="1066"/>
    </row>
    <row r="751" spans="1:10" outlineLevel="2">
      <c r="A751" s="1065">
        <v>24</v>
      </c>
      <c r="B751" s="1065" t="s">
        <v>1568</v>
      </c>
      <c r="C751" s="1065" t="s">
        <v>1638</v>
      </c>
      <c r="D751" s="1066" t="s">
        <v>3323</v>
      </c>
      <c r="E751" s="1067">
        <v>42435</v>
      </c>
      <c r="F751" s="1068">
        <v>6</v>
      </c>
      <c r="G751" s="1068">
        <v>1</v>
      </c>
      <c r="H751" s="1065" t="s">
        <v>4053</v>
      </c>
      <c r="J751" s="1066"/>
    </row>
    <row r="752" spans="1:10" outlineLevel="1">
      <c r="C752" s="1074" t="s">
        <v>2527</v>
      </c>
      <c r="F752" s="1068">
        <v>6</v>
      </c>
      <c r="J752" s="1066"/>
    </row>
    <row r="753" spans="1:11" outlineLevel="2">
      <c r="A753" s="1065">
        <v>24</v>
      </c>
      <c r="B753" s="1066" t="s">
        <v>1568</v>
      </c>
      <c r="C753" s="1066" t="s">
        <v>116</v>
      </c>
      <c r="D753" s="1066" t="s">
        <v>3323</v>
      </c>
      <c r="E753" s="1067">
        <v>42435</v>
      </c>
      <c r="F753" s="1068">
        <v>2</v>
      </c>
      <c r="G753" s="1068">
        <v>5</v>
      </c>
      <c r="H753" s="1065" t="s">
        <v>4049</v>
      </c>
      <c r="J753" s="1066"/>
    </row>
    <row r="754" spans="1:11" outlineLevel="2">
      <c r="A754" s="1065">
        <v>24</v>
      </c>
      <c r="B754" s="1066" t="s">
        <v>1568</v>
      </c>
      <c r="C754" s="1066" t="s">
        <v>116</v>
      </c>
      <c r="D754" s="1065" t="s">
        <v>3323</v>
      </c>
      <c r="E754" s="1067">
        <v>42435</v>
      </c>
      <c r="F754" s="1068">
        <v>1</v>
      </c>
      <c r="G754" s="1068">
        <v>6</v>
      </c>
      <c r="H754" s="1065" t="s">
        <v>4048</v>
      </c>
      <c r="I754" s="1066"/>
      <c r="J754" s="1066"/>
    </row>
    <row r="755" spans="1:11" outlineLevel="1">
      <c r="B755" s="1066"/>
      <c r="C755" s="1075" t="s">
        <v>1484</v>
      </c>
      <c r="D755" s="1065"/>
      <c r="F755" s="1068">
        <v>3</v>
      </c>
      <c r="I755" s="1066"/>
      <c r="J755" s="1066"/>
    </row>
    <row r="756" spans="1:11" outlineLevel="2">
      <c r="A756" s="1065">
        <v>25</v>
      </c>
      <c r="B756" s="1066" t="s">
        <v>1570</v>
      </c>
      <c r="C756" s="1066" t="s">
        <v>110</v>
      </c>
      <c r="D756" s="1065" t="s">
        <v>3357</v>
      </c>
      <c r="E756" s="1070">
        <v>42533</v>
      </c>
      <c r="F756" s="1068">
        <v>3</v>
      </c>
      <c r="G756" s="1068">
        <v>4</v>
      </c>
      <c r="H756" s="1065" t="s">
        <v>4057</v>
      </c>
      <c r="J756" s="1066"/>
    </row>
    <row r="757" spans="1:11" outlineLevel="1">
      <c r="B757" s="1066"/>
      <c r="C757" s="1075" t="s">
        <v>385</v>
      </c>
      <c r="D757" s="1065"/>
      <c r="E757" s="1070"/>
      <c r="F757" s="1068">
        <v>3</v>
      </c>
      <c r="J757" s="1066"/>
    </row>
    <row r="758" spans="1:11" outlineLevel="2">
      <c r="A758" s="1065">
        <v>25</v>
      </c>
      <c r="B758" s="1066" t="s">
        <v>1570</v>
      </c>
      <c r="C758" s="1066" t="s">
        <v>4563</v>
      </c>
      <c r="D758" s="1065" t="s">
        <v>3362</v>
      </c>
      <c r="E758" s="1067">
        <v>42288</v>
      </c>
      <c r="F758" s="1068">
        <v>1</v>
      </c>
      <c r="G758" s="1068">
        <v>6</v>
      </c>
      <c r="H758" s="1065" t="s">
        <v>4058</v>
      </c>
      <c r="I758" s="1066"/>
      <c r="J758" s="1066"/>
    </row>
    <row r="759" spans="1:11" outlineLevel="1">
      <c r="B759" s="1066"/>
      <c r="C759" s="1075" t="s">
        <v>4564</v>
      </c>
      <c r="D759" s="1065"/>
      <c r="F759" s="1068">
        <v>1</v>
      </c>
      <c r="I759" s="1066"/>
      <c r="J759" s="1066"/>
    </row>
    <row r="760" spans="1:11" outlineLevel="2">
      <c r="A760" s="1065">
        <v>25</v>
      </c>
      <c r="B760" s="1066" t="s">
        <v>1570</v>
      </c>
      <c r="C760" s="1066" t="s">
        <v>187</v>
      </c>
      <c r="D760" s="1066" t="s">
        <v>3323</v>
      </c>
      <c r="E760" s="1067">
        <v>42435</v>
      </c>
      <c r="F760" s="1068">
        <v>6</v>
      </c>
      <c r="G760" s="1068">
        <v>1</v>
      </c>
      <c r="H760" s="1065" t="s">
        <v>4060</v>
      </c>
      <c r="I760" s="1066"/>
      <c r="J760" s="1066"/>
    </row>
    <row r="761" spans="1:11" outlineLevel="2">
      <c r="A761" s="1065">
        <v>25</v>
      </c>
      <c r="B761" s="1065" t="s">
        <v>1570</v>
      </c>
      <c r="C761" s="1065" t="s">
        <v>187</v>
      </c>
      <c r="D761" s="1066" t="s">
        <v>3323</v>
      </c>
      <c r="E761" s="1067">
        <v>42435</v>
      </c>
      <c r="F761" s="1068">
        <v>5</v>
      </c>
      <c r="G761" s="1068">
        <v>2</v>
      </c>
      <c r="H761" s="1065" t="s">
        <v>4059</v>
      </c>
      <c r="J761" s="1066"/>
      <c r="K761" s="1066"/>
    </row>
    <row r="762" spans="1:11" outlineLevel="2">
      <c r="A762" s="1065">
        <v>25</v>
      </c>
      <c r="B762" s="1065" t="s">
        <v>1570</v>
      </c>
      <c r="C762" s="1065" t="s">
        <v>187</v>
      </c>
      <c r="D762" s="1066" t="s">
        <v>3323</v>
      </c>
      <c r="E762" s="1067">
        <v>42435</v>
      </c>
      <c r="F762" s="1068">
        <v>4</v>
      </c>
      <c r="G762" s="1068">
        <v>3</v>
      </c>
      <c r="H762" s="1065" t="s">
        <v>4056</v>
      </c>
      <c r="I762" s="1066"/>
      <c r="J762" s="1066"/>
      <c r="K762" s="1066"/>
    </row>
    <row r="763" spans="1:11" outlineLevel="1">
      <c r="C763" s="1074" t="s">
        <v>470</v>
      </c>
      <c r="F763" s="1068">
        <v>15</v>
      </c>
      <c r="I763" s="1066"/>
      <c r="J763" s="1066"/>
      <c r="K763" s="1066"/>
    </row>
    <row r="764" spans="1:11" outlineLevel="2">
      <c r="A764" s="1065">
        <v>25</v>
      </c>
      <c r="B764" s="1066" t="s">
        <v>1570</v>
      </c>
      <c r="C764" s="1066" t="s">
        <v>167</v>
      </c>
      <c r="D764" s="1066" t="s">
        <v>3362</v>
      </c>
      <c r="E764" s="1067">
        <v>42288</v>
      </c>
      <c r="F764" s="1068">
        <v>5</v>
      </c>
      <c r="G764" s="1068">
        <v>2</v>
      </c>
      <c r="H764" s="1065" t="s">
        <v>4059</v>
      </c>
      <c r="I764" s="1066"/>
      <c r="J764" s="1066"/>
      <c r="K764" s="1066"/>
    </row>
    <row r="765" spans="1:11" outlineLevel="2">
      <c r="A765" s="1065">
        <v>25</v>
      </c>
      <c r="B765" s="1066" t="s">
        <v>1570</v>
      </c>
      <c r="C765" s="1066" t="s">
        <v>167</v>
      </c>
      <c r="D765" s="1065" t="s">
        <v>3323</v>
      </c>
      <c r="E765" s="1067">
        <v>42435</v>
      </c>
      <c r="F765" s="1068">
        <v>2</v>
      </c>
      <c r="G765" s="1068">
        <v>5</v>
      </c>
      <c r="H765" s="1065" t="s">
        <v>4055</v>
      </c>
      <c r="I765" s="1066"/>
      <c r="J765" s="1066"/>
      <c r="K765" s="1066"/>
    </row>
    <row r="766" spans="1:11" outlineLevel="2">
      <c r="A766" s="1065">
        <v>25</v>
      </c>
      <c r="B766" s="1066" t="s">
        <v>1570</v>
      </c>
      <c r="C766" s="1066" t="s">
        <v>167</v>
      </c>
      <c r="D766" s="1066" t="s">
        <v>3323</v>
      </c>
      <c r="E766" s="1067">
        <v>42435</v>
      </c>
      <c r="F766" s="1068">
        <v>1</v>
      </c>
      <c r="G766" s="1068">
        <v>6</v>
      </c>
      <c r="H766" s="1065" t="s">
        <v>4058</v>
      </c>
      <c r="I766" s="1066"/>
      <c r="J766" s="1066"/>
      <c r="K766" s="1066"/>
    </row>
    <row r="767" spans="1:11" outlineLevel="1">
      <c r="B767" s="1066"/>
      <c r="C767" s="1075" t="s">
        <v>847</v>
      </c>
      <c r="F767" s="1068">
        <v>8</v>
      </c>
      <c r="I767" s="1066"/>
      <c r="J767" s="1066"/>
      <c r="K767" s="1066"/>
    </row>
    <row r="768" spans="1:11" outlineLevel="2">
      <c r="A768" s="1065">
        <v>25</v>
      </c>
      <c r="B768" s="1065" t="s">
        <v>1570</v>
      </c>
      <c r="C768" s="1065" t="s">
        <v>106</v>
      </c>
      <c r="D768" s="1066" t="s">
        <v>3362</v>
      </c>
      <c r="E768" s="1067">
        <v>42288</v>
      </c>
      <c r="F768" s="1068">
        <v>3</v>
      </c>
      <c r="G768" s="1068">
        <v>4</v>
      </c>
      <c r="H768" s="1065" t="s">
        <v>4057</v>
      </c>
      <c r="J768" s="1066"/>
      <c r="K768" s="1066"/>
    </row>
    <row r="769" spans="1:11" outlineLevel="2">
      <c r="A769" s="1065">
        <v>25</v>
      </c>
      <c r="B769" s="1065" t="s">
        <v>1570</v>
      </c>
      <c r="C769" s="1065" t="s">
        <v>106</v>
      </c>
      <c r="D769" s="1066" t="s">
        <v>3323</v>
      </c>
      <c r="E769" s="1067">
        <v>42435</v>
      </c>
      <c r="F769" s="1068">
        <v>3</v>
      </c>
      <c r="G769" s="1068">
        <v>4</v>
      </c>
      <c r="H769" s="1065" t="s">
        <v>4057</v>
      </c>
      <c r="J769" s="1066"/>
      <c r="K769" s="1066"/>
    </row>
    <row r="770" spans="1:11" outlineLevel="2">
      <c r="A770" s="1065">
        <v>25</v>
      </c>
      <c r="B770" s="1066" t="s">
        <v>1570</v>
      </c>
      <c r="C770" s="1066" t="s">
        <v>106</v>
      </c>
      <c r="D770" s="1065" t="s">
        <v>3357</v>
      </c>
      <c r="E770" s="1070">
        <v>42533</v>
      </c>
      <c r="F770" s="1068">
        <v>4</v>
      </c>
      <c r="G770" s="1068">
        <v>3</v>
      </c>
      <c r="H770" s="1065" t="s">
        <v>4056</v>
      </c>
      <c r="J770" s="1066"/>
      <c r="K770" s="1066"/>
    </row>
    <row r="771" spans="1:11" outlineLevel="1">
      <c r="B771" s="1066"/>
      <c r="C771" s="1075" t="s">
        <v>1181</v>
      </c>
      <c r="D771" s="1065"/>
      <c r="E771" s="1070"/>
      <c r="F771" s="1068">
        <v>10</v>
      </c>
      <c r="J771" s="1066"/>
      <c r="K771" s="1066"/>
    </row>
    <row r="772" spans="1:11" outlineLevel="2">
      <c r="A772" s="1065">
        <v>25</v>
      </c>
      <c r="B772" s="1065" t="s">
        <v>1570</v>
      </c>
      <c r="C772" s="1065" t="s">
        <v>122</v>
      </c>
      <c r="D772" s="1066" t="s">
        <v>3362</v>
      </c>
      <c r="E772" s="1067">
        <v>42288</v>
      </c>
      <c r="F772" s="1068">
        <v>6</v>
      </c>
      <c r="G772" s="1068">
        <v>1</v>
      </c>
      <c r="H772" s="1065" t="s">
        <v>4060</v>
      </c>
      <c r="I772" s="1066"/>
      <c r="J772" s="1066"/>
      <c r="K772" s="1066"/>
    </row>
    <row r="773" spans="1:11" outlineLevel="2">
      <c r="A773" s="1065">
        <v>25</v>
      </c>
      <c r="B773" s="1066" t="s">
        <v>1570</v>
      </c>
      <c r="C773" s="1066" t="s">
        <v>122</v>
      </c>
      <c r="D773" s="1065" t="s">
        <v>3362</v>
      </c>
      <c r="E773" s="1067">
        <v>42288</v>
      </c>
      <c r="F773" s="1068">
        <v>4</v>
      </c>
      <c r="G773" s="1068">
        <v>3</v>
      </c>
      <c r="H773" s="1065" t="s">
        <v>4056</v>
      </c>
      <c r="J773" s="1066"/>
      <c r="K773" s="1066"/>
    </row>
    <row r="774" spans="1:11" outlineLevel="2">
      <c r="A774" s="1065">
        <v>25</v>
      </c>
      <c r="B774" s="1066" t="s">
        <v>1570</v>
      </c>
      <c r="C774" s="1066" t="s">
        <v>122</v>
      </c>
      <c r="D774" s="1066" t="s">
        <v>3362</v>
      </c>
      <c r="E774" s="1067">
        <v>42288</v>
      </c>
      <c r="F774" s="1068">
        <v>2</v>
      </c>
      <c r="G774" s="1068">
        <v>5</v>
      </c>
      <c r="H774" s="1065" t="s">
        <v>4055</v>
      </c>
      <c r="I774" s="1066"/>
      <c r="K774" s="1066"/>
    </row>
    <row r="775" spans="1:11" outlineLevel="2">
      <c r="A775" s="1065">
        <v>25</v>
      </c>
      <c r="B775" s="1066" t="s">
        <v>1570</v>
      </c>
      <c r="C775" s="1066" t="s">
        <v>122</v>
      </c>
      <c r="D775" s="1065" t="s">
        <v>3357</v>
      </c>
      <c r="E775" s="1070">
        <v>42533</v>
      </c>
      <c r="F775" s="1068">
        <v>6</v>
      </c>
      <c r="G775" s="1068">
        <v>1</v>
      </c>
      <c r="H775" s="1065" t="s">
        <v>4060</v>
      </c>
      <c r="K775" s="1066"/>
    </row>
    <row r="776" spans="1:11" outlineLevel="2">
      <c r="A776" s="1065">
        <v>25</v>
      </c>
      <c r="B776" s="1066" t="s">
        <v>1570</v>
      </c>
      <c r="C776" s="1066" t="s">
        <v>122</v>
      </c>
      <c r="D776" s="1065" t="s">
        <v>3357</v>
      </c>
      <c r="E776" s="1070">
        <v>42533</v>
      </c>
      <c r="F776" s="1068">
        <v>5</v>
      </c>
      <c r="G776" s="1068">
        <v>2</v>
      </c>
      <c r="H776" s="1065" t="s">
        <v>4059</v>
      </c>
      <c r="K776" s="1066"/>
    </row>
    <row r="777" spans="1:11" outlineLevel="2">
      <c r="A777" s="1065">
        <v>25</v>
      </c>
      <c r="B777" s="1066" t="s">
        <v>1570</v>
      </c>
      <c r="C777" s="1066" t="s">
        <v>122</v>
      </c>
      <c r="D777" s="1065" t="s">
        <v>3357</v>
      </c>
      <c r="E777" s="1070">
        <v>42533</v>
      </c>
      <c r="F777" s="1068">
        <v>1</v>
      </c>
      <c r="G777" s="1068">
        <v>6</v>
      </c>
      <c r="H777" s="1065" t="s">
        <v>4058</v>
      </c>
      <c r="J777" s="1066"/>
      <c r="K777" s="1066"/>
    </row>
    <row r="778" spans="1:11" outlineLevel="2">
      <c r="A778" s="1065">
        <v>25</v>
      </c>
      <c r="B778" s="1066" t="s">
        <v>1570</v>
      </c>
      <c r="C778" s="1066" t="s">
        <v>122</v>
      </c>
      <c r="D778" s="1065" t="s">
        <v>4532</v>
      </c>
      <c r="E778" s="1070">
        <v>42539</v>
      </c>
      <c r="F778" s="1068">
        <v>6</v>
      </c>
      <c r="G778" s="1068">
        <v>1</v>
      </c>
      <c r="H778" s="1065" t="s">
        <v>4060</v>
      </c>
      <c r="K778" s="1066"/>
    </row>
    <row r="779" spans="1:11" outlineLevel="2">
      <c r="A779" s="1065">
        <v>25</v>
      </c>
      <c r="B779" s="1066" t="s">
        <v>1570</v>
      </c>
      <c r="C779" s="1066" t="s">
        <v>122</v>
      </c>
      <c r="D779" s="1065" t="s">
        <v>4532</v>
      </c>
      <c r="E779" s="1070">
        <v>42539</v>
      </c>
      <c r="F779" s="1068">
        <v>1</v>
      </c>
      <c r="G779" s="1068">
        <v>6</v>
      </c>
      <c r="H779" s="1065" t="s">
        <v>4058</v>
      </c>
      <c r="K779" s="1066"/>
    </row>
    <row r="780" spans="1:11" s="819" customFormat="1" outlineLevel="1">
      <c r="B780" s="1071"/>
      <c r="C780" s="1071" t="s">
        <v>1285</v>
      </c>
      <c r="D780" s="819" t="s">
        <v>3834</v>
      </c>
      <c r="E780" s="1078"/>
      <c r="F780" s="1073">
        <v>31</v>
      </c>
      <c r="G780" s="1073"/>
      <c r="K780" s="1071"/>
    </row>
    <row r="781" spans="1:11" outlineLevel="2">
      <c r="A781" s="1065">
        <v>25</v>
      </c>
      <c r="B781" s="1066" t="s">
        <v>1570</v>
      </c>
      <c r="C781" s="1066" t="s">
        <v>1602</v>
      </c>
      <c r="D781" s="1065" t="s">
        <v>3357</v>
      </c>
      <c r="E781" s="1070">
        <v>42533</v>
      </c>
      <c r="F781" s="1068">
        <v>2</v>
      </c>
      <c r="G781" s="1068">
        <v>5</v>
      </c>
      <c r="H781" s="1065" t="s">
        <v>4055</v>
      </c>
      <c r="J781" s="1066"/>
      <c r="K781" s="1066"/>
    </row>
    <row r="782" spans="1:11" outlineLevel="1">
      <c r="B782" s="1066"/>
      <c r="C782" s="1075" t="s">
        <v>1450</v>
      </c>
      <c r="D782" s="1065"/>
      <c r="E782" s="1070"/>
      <c r="F782" s="1068">
        <v>2</v>
      </c>
      <c r="J782" s="1066"/>
      <c r="K782" s="1066"/>
    </row>
    <row r="783" spans="1:11" outlineLevel="2">
      <c r="A783" s="1065">
        <v>26</v>
      </c>
      <c r="B783" s="1066" t="s">
        <v>1571</v>
      </c>
      <c r="C783" s="1066" t="s">
        <v>124</v>
      </c>
      <c r="D783" s="1065" t="s">
        <v>3357</v>
      </c>
      <c r="E783" s="1070">
        <v>42533</v>
      </c>
      <c r="F783" s="1068">
        <v>6</v>
      </c>
      <c r="G783" s="1068">
        <v>1</v>
      </c>
      <c r="H783" s="1065" t="s">
        <v>4063</v>
      </c>
      <c r="J783" s="1066"/>
      <c r="K783" s="1066"/>
    </row>
    <row r="784" spans="1:11" outlineLevel="2">
      <c r="A784" s="1065">
        <v>26</v>
      </c>
      <c r="B784" s="1066" t="s">
        <v>1571</v>
      </c>
      <c r="C784" s="1066" t="s">
        <v>124</v>
      </c>
      <c r="D784" s="1065" t="s">
        <v>3357</v>
      </c>
      <c r="E784" s="1070">
        <v>42533</v>
      </c>
      <c r="F784" s="1068">
        <v>4</v>
      </c>
      <c r="G784" s="1068">
        <v>3</v>
      </c>
      <c r="H784" s="1065" t="s">
        <v>4068</v>
      </c>
      <c r="J784" s="1066"/>
      <c r="K784" s="1066"/>
    </row>
    <row r="785" spans="1:11" outlineLevel="2">
      <c r="A785" s="1065">
        <v>26</v>
      </c>
      <c r="B785" s="1066" t="s">
        <v>1571</v>
      </c>
      <c r="C785" s="1066" t="s">
        <v>124</v>
      </c>
      <c r="D785" s="1065" t="s">
        <v>4532</v>
      </c>
      <c r="E785" s="1070">
        <v>42539</v>
      </c>
      <c r="F785" s="1068">
        <v>6</v>
      </c>
      <c r="G785" s="1068">
        <v>1</v>
      </c>
      <c r="H785" s="1065" t="s">
        <v>4063</v>
      </c>
      <c r="J785" s="1066"/>
      <c r="K785" s="1066"/>
    </row>
    <row r="786" spans="1:11" s="819" customFormat="1" outlineLevel="1">
      <c r="B786" s="1071"/>
      <c r="C786" s="1071" t="s">
        <v>3838</v>
      </c>
      <c r="D786" s="819" t="s">
        <v>3834</v>
      </c>
      <c r="E786" s="1078"/>
      <c r="F786" s="1073">
        <v>16</v>
      </c>
      <c r="G786" s="1073"/>
      <c r="J786" s="1071"/>
      <c r="K786" s="1071"/>
    </row>
    <row r="787" spans="1:11" outlineLevel="2">
      <c r="A787" s="1065">
        <v>26</v>
      </c>
      <c r="B787" s="1066" t="s">
        <v>1571</v>
      </c>
      <c r="C787" s="1066" t="s">
        <v>178</v>
      </c>
      <c r="D787" s="1065" t="s">
        <v>3323</v>
      </c>
      <c r="E787" s="1067">
        <v>42435</v>
      </c>
      <c r="F787" s="1068">
        <v>5</v>
      </c>
      <c r="G787" s="1068">
        <v>2</v>
      </c>
      <c r="H787" s="1065" t="s">
        <v>4065</v>
      </c>
      <c r="I787" s="1066"/>
      <c r="J787" s="1066"/>
      <c r="K787" s="1066"/>
    </row>
    <row r="788" spans="1:11" outlineLevel="1">
      <c r="B788" s="1066"/>
      <c r="C788" s="1075" t="s">
        <v>584</v>
      </c>
      <c r="D788" s="1065"/>
      <c r="F788" s="1068">
        <v>5</v>
      </c>
      <c r="I788" s="1066"/>
      <c r="J788" s="1066"/>
      <c r="K788" s="1066"/>
    </row>
    <row r="789" spans="1:11" outlineLevel="2">
      <c r="A789" s="1065">
        <v>26</v>
      </c>
      <c r="B789" s="1066" t="s">
        <v>1571</v>
      </c>
      <c r="C789" s="1066" t="s">
        <v>4537</v>
      </c>
      <c r="D789" s="1065" t="s">
        <v>3357</v>
      </c>
      <c r="E789" s="1070">
        <v>42533</v>
      </c>
      <c r="F789" s="1068">
        <v>1</v>
      </c>
      <c r="G789" s="1068">
        <v>6</v>
      </c>
      <c r="H789" s="1065" t="s">
        <v>4067</v>
      </c>
      <c r="J789" s="1066"/>
      <c r="K789" s="1066"/>
    </row>
    <row r="790" spans="1:11" outlineLevel="1">
      <c r="B790" s="1066"/>
      <c r="C790" s="1075" t="s">
        <v>4538</v>
      </c>
      <c r="D790" s="1065"/>
      <c r="E790" s="1070"/>
      <c r="F790" s="1068">
        <v>1</v>
      </c>
      <c r="J790" s="1066"/>
      <c r="K790" s="1066"/>
    </row>
    <row r="791" spans="1:11" outlineLevel="2">
      <c r="A791" s="1065">
        <v>26</v>
      </c>
      <c r="B791" s="1065" t="s">
        <v>1571</v>
      </c>
      <c r="C791" s="1065" t="s">
        <v>103</v>
      </c>
      <c r="D791" s="1066" t="s">
        <v>3323</v>
      </c>
      <c r="E791" s="1067">
        <v>42435</v>
      </c>
      <c r="F791" s="1068">
        <v>6</v>
      </c>
      <c r="G791" s="1068">
        <v>1</v>
      </c>
      <c r="H791" s="1065" t="s">
        <v>4063</v>
      </c>
      <c r="I791" s="1066"/>
      <c r="J791" s="1066"/>
      <c r="K791" s="1066"/>
    </row>
    <row r="792" spans="1:11" outlineLevel="1">
      <c r="C792" s="1074" t="s">
        <v>688</v>
      </c>
      <c r="F792" s="1068">
        <v>6</v>
      </c>
      <c r="I792" s="1066"/>
      <c r="J792" s="1066"/>
      <c r="K792" s="1066"/>
    </row>
    <row r="793" spans="1:11" outlineLevel="2">
      <c r="A793" s="1065">
        <v>26</v>
      </c>
      <c r="B793" s="1066" t="s">
        <v>1571</v>
      </c>
      <c r="C793" s="1066" t="s">
        <v>123</v>
      </c>
      <c r="D793" s="1065" t="s">
        <v>3357</v>
      </c>
      <c r="E793" s="1070">
        <v>42533</v>
      </c>
      <c r="F793" s="1068">
        <v>5</v>
      </c>
      <c r="G793" s="1068">
        <v>2</v>
      </c>
      <c r="H793" s="1065" t="s">
        <v>4065</v>
      </c>
      <c r="J793" s="1066"/>
      <c r="K793" s="1066"/>
    </row>
    <row r="794" spans="1:11" outlineLevel="2">
      <c r="A794" s="1065">
        <v>26</v>
      </c>
      <c r="B794" s="1066" t="s">
        <v>1571</v>
      </c>
      <c r="C794" s="1066" t="s">
        <v>123</v>
      </c>
      <c r="D794" s="1065" t="s">
        <v>3357</v>
      </c>
      <c r="E794" s="1070">
        <v>42533</v>
      </c>
      <c r="F794" s="1068">
        <v>2</v>
      </c>
      <c r="G794" s="1068">
        <v>5</v>
      </c>
      <c r="H794" s="1065" t="s">
        <v>4069</v>
      </c>
      <c r="J794" s="1066"/>
      <c r="K794" s="1066"/>
    </row>
    <row r="795" spans="1:11" outlineLevel="1">
      <c r="B795" s="1066"/>
      <c r="C795" s="1075" t="s">
        <v>763</v>
      </c>
      <c r="D795" s="1065"/>
      <c r="E795" s="1070"/>
      <c r="F795" s="1068">
        <v>7</v>
      </c>
      <c r="J795" s="1066"/>
      <c r="K795" s="1066"/>
    </row>
    <row r="796" spans="1:11" outlineLevel="2">
      <c r="A796" s="1065">
        <v>26</v>
      </c>
      <c r="B796" s="1066" t="s">
        <v>1571</v>
      </c>
      <c r="C796" s="1066" t="s">
        <v>1632</v>
      </c>
      <c r="D796" s="1065" t="s">
        <v>3323</v>
      </c>
      <c r="E796" s="1067">
        <v>42435</v>
      </c>
      <c r="F796" s="1068">
        <v>1</v>
      </c>
      <c r="G796" s="1068">
        <v>6</v>
      </c>
      <c r="H796" s="1065" t="s">
        <v>4067</v>
      </c>
      <c r="I796" s="1066"/>
      <c r="J796" s="1066"/>
      <c r="K796" s="1066"/>
    </row>
    <row r="797" spans="1:11" outlineLevel="1">
      <c r="B797" s="1066"/>
      <c r="C797" s="1075" t="s">
        <v>2983</v>
      </c>
      <c r="D797" s="1065"/>
      <c r="F797" s="1068">
        <v>1</v>
      </c>
      <c r="I797" s="1066"/>
      <c r="J797" s="1066"/>
      <c r="K797" s="1066"/>
    </row>
    <row r="798" spans="1:11" outlineLevel="2">
      <c r="A798" s="1065">
        <v>26</v>
      </c>
      <c r="B798" s="1066" t="s">
        <v>1571</v>
      </c>
      <c r="C798" s="1066" t="s">
        <v>115</v>
      </c>
      <c r="D798" s="1065" t="s">
        <v>3323</v>
      </c>
      <c r="E798" s="1067">
        <v>42435</v>
      </c>
      <c r="F798" s="1068">
        <v>2</v>
      </c>
      <c r="G798" s="1068">
        <v>5</v>
      </c>
      <c r="H798" s="1065" t="s">
        <v>4069</v>
      </c>
      <c r="I798" s="1066"/>
      <c r="J798" s="1066"/>
      <c r="K798" s="1066"/>
    </row>
    <row r="799" spans="1:11" outlineLevel="1">
      <c r="B799" s="1066"/>
      <c r="C799" s="1075" t="s">
        <v>920</v>
      </c>
      <c r="D799" s="1065"/>
      <c r="F799" s="1068">
        <v>2</v>
      </c>
      <c r="I799" s="1066"/>
      <c r="J799" s="1066"/>
      <c r="K799" s="1066"/>
    </row>
    <row r="800" spans="1:11" outlineLevel="2">
      <c r="A800" s="1065">
        <v>26</v>
      </c>
      <c r="B800" s="1065" t="s">
        <v>1571</v>
      </c>
      <c r="C800" s="1065" t="s">
        <v>125</v>
      </c>
      <c r="D800" s="1066" t="s">
        <v>3323</v>
      </c>
      <c r="E800" s="1067">
        <v>42435</v>
      </c>
      <c r="F800" s="1068">
        <v>3</v>
      </c>
      <c r="G800" s="1068">
        <v>4</v>
      </c>
      <c r="H800" s="1065" t="s">
        <v>4066</v>
      </c>
      <c r="I800" s="1066"/>
      <c r="J800" s="1066"/>
      <c r="K800" s="1066"/>
    </row>
    <row r="801" spans="1:11" outlineLevel="1">
      <c r="C801" s="1074" t="s">
        <v>1012</v>
      </c>
      <c r="F801" s="1068">
        <v>3</v>
      </c>
      <c r="I801" s="1066"/>
      <c r="J801" s="1066"/>
      <c r="K801" s="1066"/>
    </row>
    <row r="802" spans="1:11" outlineLevel="2">
      <c r="A802" s="1065">
        <v>26</v>
      </c>
      <c r="B802" s="1066" t="s">
        <v>1571</v>
      </c>
      <c r="C802" s="1066" t="s">
        <v>122</v>
      </c>
      <c r="D802" s="1065" t="s">
        <v>3357</v>
      </c>
      <c r="E802" s="1070">
        <v>42533</v>
      </c>
      <c r="F802" s="1068">
        <v>3</v>
      </c>
      <c r="G802" s="1068">
        <v>4</v>
      </c>
      <c r="H802" s="1065" t="s">
        <v>4066</v>
      </c>
      <c r="J802" s="1066"/>
      <c r="K802" s="1066"/>
    </row>
    <row r="803" spans="1:11" outlineLevel="1">
      <c r="B803" s="1066"/>
      <c r="C803" s="1075" t="s">
        <v>1285</v>
      </c>
      <c r="D803" s="1065"/>
      <c r="E803" s="1070"/>
      <c r="F803" s="1068">
        <v>3</v>
      </c>
      <c r="J803" s="1066"/>
      <c r="K803" s="1066"/>
    </row>
    <row r="804" spans="1:11" outlineLevel="2">
      <c r="A804" s="1065">
        <v>26</v>
      </c>
      <c r="B804" s="1066" t="s">
        <v>1571</v>
      </c>
      <c r="C804" s="1066" t="s">
        <v>92</v>
      </c>
      <c r="D804" s="1066" t="s">
        <v>3323</v>
      </c>
      <c r="E804" s="1067">
        <v>42435</v>
      </c>
      <c r="F804" s="1068">
        <v>4</v>
      </c>
      <c r="G804" s="1068">
        <v>3</v>
      </c>
      <c r="H804" s="1065" t="s">
        <v>4068</v>
      </c>
      <c r="I804" s="1066"/>
      <c r="J804" s="1066"/>
      <c r="K804" s="1066"/>
    </row>
    <row r="805" spans="1:11" outlineLevel="1">
      <c r="B805" s="1066"/>
      <c r="C805" s="1075" t="s">
        <v>1424</v>
      </c>
      <c r="F805" s="1068">
        <v>4</v>
      </c>
      <c r="I805" s="1066"/>
      <c r="J805" s="1066"/>
      <c r="K805" s="1066"/>
    </row>
    <row r="806" spans="1:11" outlineLevel="2">
      <c r="A806" s="1065">
        <v>27</v>
      </c>
      <c r="B806" s="1066" t="s">
        <v>4071</v>
      </c>
      <c r="C806" s="1066" t="s">
        <v>1610</v>
      </c>
      <c r="D806" s="1065" t="s">
        <v>3362</v>
      </c>
      <c r="E806" s="1067">
        <v>42288</v>
      </c>
      <c r="F806" s="1068">
        <v>6</v>
      </c>
      <c r="G806" s="1068">
        <v>1</v>
      </c>
      <c r="H806" s="1065" t="s">
        <v>2785</v>
      </c>
      <c r="I806" s="1066"/>
      <c r="J806" s="1066"/>
      <c r="K806" s="1066"/>
    </row>
    <row r="807" spans="1:11" outlineLevel="2">
      <c r="A807" s="1065">
        <v>27</v>
      </c>
      <c r="B807" s="1066" t="s">
        <v>4071</v>
      </c>
      <c r="C807" s="1066" t="s">
        <v>1610</v>
      </c>
      <c r="D807" s="1065" t="s">
        <v>3362</v>
      </c>
      <c r="E807" s="1067">
        <v>42288</v>
      </c>
      <c r="F807" s="1068">
        <v>5</v>
      </c>
      <c r="G807" s="1068">
        <v>2</v>
      </c>
      <c r="H807" s="1065" t="s">
        <v>3123</v>
      </c>
      <c r="I807" s="1066"/>
      <c r="J807" s="1066"/>
      <c r="K807" s="1066"/>
    </row>
    <row r="808" spans="1:11" outlineLevel="1">
      <c r="B808" s="1066"/>
      <c r="C808" s="1075" t="s">
        <v>1729</v>
      </c>
      <c r="D808" s="1065"/>
      <c r="F808" s="1068">
        <v>11</v>
      </c>
      <c r="I808" s="1066"/>
      <c r="J808" s="1066"/>
      <c r="K808" s="1066"/>
    </row>
    <row r="809" spans="1:11" outlineLevel="2">
      <c r="A809" s="1065">
        <v>27</v>
      </c>
      <c r="B809" s="1066" t="s">
        <v>4071</v>
      </c>
      <c r="C809" s="1066" t="s">
        <v>207</v>
      </c>
      <c r="D809" s="1066" t="s">
        <v>3323</v>
      </c>
      <c r="E809" s="1067">
        <v>42435</v>
      </c>
      <c r="F809" s="1068">
        <v>6</v>
      </c>
      <c r="G809" s="1068">
        <v>1</v>
      </c>
      <c r="H809" s="1065" t="s">
        <v>2785</v>
      </c>
      <c r="I809" s="1066"/>
      <c r="J809" s="1066"/>
      <c r="K809" s="1066"/>
    </row>
    <row r="810" spans="1:11" outlineLevel="2">
      <c r="A810" s="1065">
        <v>27</v>
      </c>
      <c r="B810" s="1065" t="s">
        <v>4071</v>
      </c>
      <c r="C810" s="1065" t="s">
        <v>207</v>
      </c>
      <c r="D810" s="1066" t="s">
        <v>3323</v>
      </c>
      <c r="E810" s="1067">
        <v>42435</v>
      </c>
      <c r="F810" s="1068">
        <v>2</v>
      </c>
      <c r="G810" s="1068">
        <v>5</v>
      </c>
      <c r="H810" s="1065" t="s">
        <v>4075</v>
      </c>
      <c r="I810" s="1066"/>
      <c r="J810" s="1066"/>
      <c r="K810" s="1066"/>
    </row>
    <row r="811" spans="1:11" outlineLevel="2">
      <c r="A811" s="1065">
        <v>27</v>
      </c>
      <c r="B811" s="1065" t="s">
        <v>4071</v>
      </c>
      <c r="C811" s="1065" t="s">
        <v>207</v>
      </c>
      <c r="D811" s="1066" t="s">
        <v>3323</v>
      </c>
      <c r="E811" s="1067">
        <v>42435</v>
      </c>
      <c r="F811" s="1068">
        <v>1</v>
      </c>
      <c r="G811" s="1068">
        <v>6</v>
      </c>
      <c r="H811" s="1065" t="s">
        <v>4077</v>
      </c>
      <c r="I811" s="1066"/>
      <c r="J811" s="1066"/>
      <c r="K811" s="1066"/>
    </row>
    <row r="812" spans="1:11" outlineLevel="1">
      <c r="C812" s="1074" t="s">
        <v>388</v>
      </c>
      <c r="F812" s="1068">
        <v>9</v>
      </c>
      <c r="I812" s="1066"/>
      <c r="J812" s="1066"/>
      <c r="K812" s="1066"/>
    </row>
    <row r="813" spans="1:11" outlineLevel="2">
      <c r="A813" s="1065">
        <v>27</v>
      </c>
      <c r="B813" s="1066" t="s">
        <v>4071</v>
      </c>
      <c r="C813" s="1066" t="s">
        <v>1620</v>
      </c>
      <c r="D813" s="1065" t="s">
        <v>3357</v>
      </c>
      <c r="E813" s="1070">
        <v>42533</v>
      </c>
      <c r="F813" s="1068">
        <v>2</v>
      </c>
      <c r="G813" s="1068">
        <v>5</v>
      </c>
      <c r="H813" s="1065" t="s">
        <v>4075</v>
      </c>
      <c r="J813" s="1066"/>
      <c r="K813" s="1066"/>
    </row>
    <row r="814" spans="1:11" outlineLevel="2">
      <c r="A814" s="1065">
        <v>27</v>
      </c>
      <c r="B814" s="1066" t="s">
        <v>4071</v>
      </c>
      <c r="C814" s="1066" t="s">
        <v>1620</v>
      </c>
      <c r="D814" s="1065" t="s">
        <v>3357</v>
      </c>
      <c r="E814" s="1070">
        <v>42533</v>
      </c>
      <c r="F814" s="1068">
        <v>1</v>
      </c>
      <c r="G814" s="1068">
        <v>6</v>
      </c>
      <c r="H814" s="1065" t="s">
        <v>4077</v>
      </c>
      <c r="J814" s="1066"/>
      <c r="K814" s="1066"/>
    </row>
    <row r="815" spans="1:11" outlineLevel="1">
      <c r="B815" s="1066"/>
      <c r="C815" s="1075" t="s">
        <v>1802</v>
      </c>
      <c r="D815" s="1065"/>
      <c r="E815" s="1070"/>
      <c r="F815" s="1068">
        <v>3</v>
      </c>
      <c r="J815" s="1066"/>
      <c r="K815" s="1066"/>
    </row>
    <row r="816" spans="1:11" outlineLevel="2">
      <c r="A816" s="1065">
        <v>27</v>
      </c>
      <c r="B816" s="1066" t="s">
        <v>4071</v>
      </c>
      <c r="C816" s="1066" t="s">
        <v>118</v>
      </c>
      <c r="D816" s="1065" t="s">
        <v>3357</v>
      </c>
      <c r="E816" s="1070">
        <v>42533</v>
      </c>
      <c r="F816" s="1068">
        <v>6</v>
      </c>
      <c r="G816" s="1068">
        <v>1</v>
      </c>
      <c r="H816" s="1065" t="s">
        <v>2785</v>
      </c>
      <c r="J816" s="1066"/>
      <c r="K816" s="1066"/>
    </row>
    <row r="817" spans="1:11" outlineLevel="2">
      <c r="A817" s="1065">
        <v>27</v>
      </c>
      <c r="B817" s="1066" t="s">
        <v>4071</v>
      </c>
      <c r="C817" s="1066" t="s">
        <v>118</v>
      </c>
      <c r="D817" s="1065" t="s">
        <v>4532</v>
      </c>
      <c r="E817" s="1070">
        <v>42539</v>
      </c>
      <c r="F817" s="1068">
        <v>6</v>
      </c>
      <c r="G817" s="1068">
        <v>1</v>
      </c>
      <c r="H817" s="1065" t="s">
        <v>2785</v>
      </c>
      <c r="J817" s="1066"/>
      <c r="K817" s="1066"/>
    </row>
    <row r="818" spans="1:11" outlineLevel="1">
      <c r="B818" s="1066"/>
      <c r="C818" s="1075" t="s">
        <v>801</v>
      </c>
      <c r="D818" s="1065"/>
      <c r="E818" s="1070"/>
      <c r="F818" s="1068">
        <v>12</v>
      </c>
      <c r="J818" s="1066"/>
      <c r="K818" s="1066"/>
    </row>
    <row r="819" spans="1:11" outlineLevel="2">
      <c r="A819" s="1065">
        <v>27</v>
      </c>
      <c r="B819" s="1066" t="s">
        <v>4071</v>
      </c>
      <c r="C819" s="1066" t="s">
        <v>106</v>
      </c>
      <c r="D819" s="1065" t="s">
        <v>3323</v>
      </c>
      <c r="E819" s="1067">
        <v>42435</v>
      </c>
      <c r="F819" s="1068">
        <v>4</v>
      </c>
      <c r="G819" s="1068">
        <v>3</v>
      </c>
      <c r="H819" s="1065" t="s">
        <v>3124</v>
      </c>
      <c r="I819" s="1066"/>
      <c r="J819" s="1066"/>
      <c r="K819" s="1066"/>
    </row>
    <row r="820" spans="1:11" outlineLevel="2">
      <c r="A820" s="1065">
        <v>27</v>
      </c>
      <c r="B820" s="1066" t="s">
        <v>4071</v>
      </c>
      <c r="C820" s="1066" t="s">
        <v>106</v>
      </c>
      <c r="D820" s="1065" t="s">
        <v>3357</v>
      </c>
      <c r="E820" s="1070">
        <v>42533</v>
      </c>
      <c r="F820" s="1068">
        <v>5</v>
      </c>
      <c r="G820" s="1068">
        <v>2</v>
      </c>
      <c r="H820" s="1065" t="s">
        <v>3123</v>
      </c>
      <c r="J820" s="1066"/>
      <c r="K820" s="1066"/>
    </row>
    <row r="821" spans="1:11" outlineLevel="2">
      <c r="A821" s="1065">
        <v>27</v>
      </c>
      <c r="B821" s="1066" t="s">
        <v>4071</v>
      </c>
      <c r="C821" s="1066" t="s">
        <v>106</v>
      </c>
      <c r="D821" s="1065" t="s">
        <v>3357</v>
      </c>
      <c r="E821" s="1070">
        <v>42533</v>
      </c>
      <c r="F821" s="1068">
        <v>4</v>
      </c>
      <c r="G821" s="1068">
        <v>3</v>
      </c>
      <c r="H821" s="1065" t="s">
        <v>3124</v>
      </c>
      <c r="J821" s="1066"/>
      <c r="K821" s="1066"/>
    </row>
    <row r="822" spans="1:11" outlineLevel="2">
      <c r="A822" s="1065">
        <v>27</v>
      </c>
      <c r="B822" s="1066" t="s">
        <v>4071</v>
      </c>
      <c r="C822" s="1066" t="s">
        <v>106</v>
      </c>
      <c r="D822" s="1065" t="s">
        <v>4532</v>
      </c>
      <c r="E822" s="1070">
        <v>42539</v>
      </c>
      <c r="F822" s="1068">
        <v>1</v>
      </c>
      <c r="G822" s="1068">
        <v>6</v>
      </c>
      <c r="H822" s="1065" t="s">
        <v>4077</v>
      </c>
      <c r="J822" s="1066"/>
      <c r="K822" s="1066"/>
    </row>
    <row r="823" spans="1:11" s="819" customFormat="1" outlineLevel="1">
      <c r="B823" s="1071"/>
      <c r="C823" s="1071" t="s">
        <v>1181</v>
      </c>
      <c r="D823" s="819" t="s">
        <v>3834</v>
      </c>
      <c r="E823" s="1078"/>
      <c r="F823" s="1073">
        <v>14</v>
      </c>
      <c r="G823" s="1073"/>
      <c r="J823" s="1071"/>
      <c r="K823" s="1071"/>
    </row>
    <row r="824" spans="1:11" outlineLevel="2">
      <c r="A824" s="1065">
        <v>27</v>
      </c>
      <c r="B824" s="1066" t="s">
        <v>4071</v>
      </c>
      <c r="C824" s="1066" t="s">
        <v>4559</v>
      </c>
      <c r="D824" s="1065" t="s">
        <v>3357</v>
      </c>
      <c r="E824" s="1070">
        <v>42533</v>
      </c>
      <c r="F824" s="1068">
        <v>3</v>
      </c>
      <c r="G824" s="1068">
        <v>4</v>
      </c>
      <c r="H824" s="1065" t="s">
        <v>4074</v>
      </c>
      <c r="J824" s="1066"/>
      <c r="K824" s="1066"/>
    </row>
    <row r="825" spans="1:11" outlineLevel="1">
      <c r="B825" s="1066"/>
      <c r="C825" s="1075" t="s">
        <v>4560</v>
      </c>
      <c r="D825" s="1065"/>
      <c r="E825" s="1070"/>
      <c r="F825" s="1068">
        <v>3</v>
      </c>
      <c r="J825" s="1066"/>
      <c r="K825" s="1066"/>
    </row>
    <row r="826" spans="1:11" outlineLevel="2">
      <c r="A826" s="1065">
        <v>27</v>
      </c>
      <c r="B826" s="1065" t="s">
        <v>4071</v>
      </c>
      <c r="C826" s="1065" t="s">
        <v>116</v>
      </c>
      <c r="D826" s="1066" t="s">
        <v>3323</v>
      </c>
      <c r="E826" s="1067">
        <v>42435</v>
      </c>
      <c r="F826" s="1068">
        <v>5</v>
      </c>
      <c r="G826" s="1068">
        <v>2</v>
      </c>
      <c r="H826" s="1065" t="s">
        <v>3123</v>
      </c>
      <c r="I826" s="1066"/>
      <c r="J826" s="1066"/>
      <c r="K826" s="1066"/>
    </row>
    <row r="827" spans="1:11" outlineLevel="2">
      <c r="A827" s="1065">
        <v>27</v>
      </c>
      <c r="B827" s="1066" t="s">
        <v>4071</v>
      </c>
      <c r="C827" s="1066" t="s">
        <v>116</v>
      </c>
      <c r="D827" s="1066" t="s">
        <v>3323</v>
      </c>
      <c r="E827" s="1067">
        <v>42435</v>
      </c>
      <c r="F827" s="1068">
        <v>3</v>
      </c>
      <c r="G827" s="1068">
        <v>4</v>
      </c>
      <c r="H827" s="1065" t="s">
        <v>4074</v>
      </c>
      <c r="I827" s="1066"/>
      <c r="J827" s="1066"/>
      <c r="K827" s="1066"/>
    </row>
    <row r="828" spans="1:11" outlineLevel="1">
      <c r="B828" s="1066"/>
      <c r="C828" s="1075" t="s">
        <v>1484</v>
      </c>
      <c r="F828" s="1068">
        <v>8</v>
      </c>
      <c r="I828" s="1066"/>
      <c r="J828" s="1066"/>
      <c r="K828" s="1066"/>
    </row>
    <row r="829" spans="1:11">
      <c r="B829" s="1066"/>
      <c r="C829" s="1075" t="s">
        <v>4092</v>
      </c>
      <c r="F829" s="1068">
        <v>1823</v>
      </c>
      <c r="I829" s="1066"/>
      <c r="J829" s="1066"/>
      <c r="K829" s="1066"/>
    </row>
    <row r="830" spans="1:11">
      <c r="I830" s="1066"/>
      <c r="J830" s="1066"/>
      <c r="K830" s="1066"/>
    </row>
    <row r="831" spans="1:11">
      <c r="B831" s="1066"/>
      <c r="C831" s="1066"/>
      <c r="D831" s="1065"/>
      <c r="I831" s="1066"/>
      <c r="J831" s="1066"/>
      <c r="K831" s="1066"/>
    </row>
    <row r="832" spans="1:11">
      <c r="B832" s="1066"/>
      <c r="C832" s="1066"/>
      <c r="I832" s="1066"/>
      <c r="J832" s="1066"/>
      <c r="K832" s="1066"/>
    </row>
    <row r="833" spans="2:11">
      <c r="I833" s="1066"/>
      <c r="J833" s="1066"/>
      <c r="K833" s="1066"/>
    </row>
    <row r="834" spans="2:11">
      <c r="B834" s="1066"/>
      <c r="C834" s="1066"/>
      <c r="D834" s="1065"/>
      <c r="I834" s="1066"/>
      <c r="J834" s="1066"/>
      <c r="K834" s="1066"/>
    </row>
    <row r="835" spans="2:11">
      <c r="B835" s="1066"/>
      <c r="C835" s="1066"/>
      <c r="I835" s="1066"/>
      <c r="J835" s="1066"/>
      <c r="K835" s="1066"/>
    </row>
    <row r="836" spans="2:11">
      <c r="I836" s="1066"/>
      <c r="J836" s="1066"/>
      <c r="K836" s="1066"/>
    </row>
    <row r="837" spans="2:11">
      <c r="I837" s="1066"/>
      <c r="J837" s="1066"/>
      <c r="K837" s="1066"/>
    </row>
    <row r="838" spans="2:11">
      <c r="I838" s="1066"/>
      <c r="J838" s="1066"/>
      <c r="K838" s="1066"/>
    </row>
    <row r="839" spans="2:11">
      <c r="I839" s="1066"/>
      <c r="J839" s="1066"/>
      <c r="K839" s="1066"/>
    </row>
    <row r="840" spans="2:11">
      <c r="I840" s="1066"/>
      <c r="J840" s="1066"/>
      <c r="K840" s="1066"/>
    </row>
    <row r="841" spans="2:11">
      <c r="I841" s="1066"/>
      <c r="J841" s="1066"/>
      <c r="K841" s="1066"/>
    </row>
    <row r="842" spans="2:11">
      <c r="I842" s="1066"/>
      <c r="J842" s="1066"/>
      <c r="K842" s="1066"/>
    </row>
    <row r="843" spans="2:11">
      <c r="B843" s="1066" t="s">
        <v>4532</v>
      </c>
      <c r="C843" s="1069">
        <v>153</v>
      </c>
      <c r="D843" s="1065"/>
      <c r="I843" s="1066"/>
      <c r="J843" s="1066"/>
      <c r="K843" s="1066"/>
    </row>
    <row r="844" spans="2:11">
      <c r="B844" s="1065" t="s">
        <v>3362</v>
      </c>
      <c r="C844" s="1069">
        <v>536</v>
      </c>
      <c r="I844" s="1066"/>
      <c r="J844" s="1066"/>
      <c r="K844" s="1066"/>
    </row>
    <row r="845" spans="2:11">
      <c r="B845" s="1065" t="s">
        <v>3322</v>
      </c>
      <c r="C845" s="1069">
        <v>567</v>
      </c>
      <c r="I845" s="1066"/>
      <c r="J845" s="1066"/>
      <c r="K845" s="1066"/>
    </row>
    <row r="846" spans="2:11">
      <c r="B846" s="1066" t="s">
        <v>3323</v>
      </c>
      <c r="C846" s="1069">
        <v>567</v>
      </c>
      <c r="D846" s="1065"/>
      <c r="I846" s="1066"/>
      <c r="J846" s="1066"/>
      <c r="K846" s="1066"/>
    </row>
    <row r="847" spans="2:11">
      <c r="B847" s="1066" t="s">
        <v>46</v>
      </c>
      <c r="C847" s="1069">
        <v>1823</v>
      </c>
      <c r="D847" s="1065"/>
      <c r="I847" s="1066"/>
      <c r="J847" s="1066"/>
      <c r="K847" s="1066"/>
    </row>
    <row r="848" spans="2:11">
      <c r="C848" s="1069"/>
      <c r="I848" s="1066"/>
      <c r="J848" s="1066"/>
      <c r="K848" s="1066"/>
    </row>
    <row r="849" spans="2:11">
      <c r="I849" s="1066"/>
      <c r="J849" s="1066"/>
      <c r="K849" s="1066"/>
    </row>
    <row r="850" spans="2:11">
      <c r="D850" s="1065"/>
      <c r="I850" s="1066"/>
      <c r="J850" s="1066"/>
      <c r="K850" s="1066"/>
    </row>
    <row r="851" spans="2:11">
      <c r="I851" s="1066"/>
      <c r="J851" s="1066"/>
      <c r="K851" s="1066"/>
    </row>
    <row r="852" spans="2:11">
      <c r="D852" s="1065"/>
      <c r="I852" s="1066"/>
      <c r="J852" s="1066"/>
      <c r="K852" s="1066"/>
    </row>
    <row r="853" spans="2:11">
      <c r="I853" s="1066"/>
      <c r="J853" s="1066"/>
      <c r="K853" s="1066"/>
    </row>
    <row r="854" spans="2:11">
      <c r="D854" s="1065"/>
      <c r="I854" s="1066"/>
      <c r="J854" s="1066"/>
      <c r="K854" s="1066"/>
    </row>
    <row r="855" spans="2:11">
      <c r="B855" s="1066"/>
      <c r="C855" s="1066"/>
      <c r="I855" s="1066"/>
      <c r="J855" s="1066"/>
      <c r="K855" s="1066"/>
    </row>
    <row r="856" spans="2:11">
      <c r="D856" s="1065"/>
      <c r="I856" s="1066"/>
      <c r="J856" s="1066"/>
      <c r="K856" s="1066"/>
    </row>
    <row r="857" spans="2:11">
      <c r="D857" s="1065"/>
      <c r="I857" s="1066"/>
      <c r="J857" s="1066"/>
      <c r="K857" s="1066"/>
    </row>
    <row r="858" spans="2:11">
      <c r="D858" s="1065"/>
      <c r="I858" s="1066"/>
      <c r="J858" s="1066"/>
      <c r="K858" s="1066"/>
    </row>
    <row r="859" spans="2:11">
      <c r="I859" s="1066"/>
      <c r="J859" s="1066"/>
      <c r="K859" s="1066"/>
    </row>
    <row r="860" spans="2:11">
      <c r="I860" s="1066"/>
      <c r="J860" s="1066"/>
      <c r="K860" s="1066"/>
    </row>
    <row r="861" spans="2:11">
      <c r="D861" s="1065"/>
      <c r="I861" s="1066"/>
      <c r="J861" s="1066"/>
      <c r="K861" s="1066"/>
    </row>
    <row r="862" spans="2:11">
      <c r="I862" s="1066"/>
      <c r="J862" s="1066"/>
      <c r="K862" s="1066"/>
    </row>
    <row r="863" spans="2:11">
      <c r="D863" s="1065"/>
      <c r="I863" s="1066"/>
      <c r="J863" s="1066"/>
      <c r="K863" s="1066"/>
    </row>
    <row r="864" spans="2:11">
      <c r="C864" s="1069"/>
      <c r="D864" s="1065"/>
      <c r="I864" s="1066"/>
      <c r="J864" s="1066"/>
      <c r="K864" s="1066"/>
    </row>
    <row r="865" spans="2:11">
      <c r="C865" s="1069"/>
      <c r="D865" s="1065"/>
      <c r="I865" s="1066"/>
      <c r="J865" s="1066"/>
      <c r="K865" s="1066"/>
    </row>
    <row r="866" spans="2:11">
      <c r="C866" s="1069"/>
      <c r="I866" s="1066"/>
      <c r="J866" s="1066"/>
      <c r="K866" s="1066"/>
    </row>
    <row r="867" spans="2:11">
      <c r="B867" s="1066"/>
      <c r="C867" s="1069"/>
      <c r="D867" s="1065"/>
      <c r="I867" s="1066"/>
      <c r="J867" s="1066"/>
      <c r="K867" s="1066"/>
    </row>
    <row r="868" spans="2:11">
      <c r="I868" s="1066"/>
      <c r="J868" s="1066"/>
      <c r="K868" s="1066"/>
    </row>
    <row r="869" spans="2:11">
      <c r="I869" s="1066"/>
      <c r="J869" s="1066"/>
      <c r="K869" s="1066"/>
    </row>
    <row r="870" spans="2:11">
      <c r="B870" s="1066"/>
      <c r="C870" s="1066"/>
      <c r="D870" s="1065"/>
      <c r="I870" s="1066"/>
      <c r="J870" s="1066"/>
      <c r="K870" s="1066"/>
    </row>
    <row r="871" spans="2:11">
      <c r="B871" s="1066"/>
      <c r="C871" s="1066"/>
      <c r="I871" s="1066"/>
      <c r="J871" s="1066"/>
      <c r="K871" s="1066"/>
    </row>
    <row r="872" spans="2:11">
      <c r="B872" s="1066"/>
      <c r="C872" s="1066"/>
      <c r="D872" s="1065"/>
      <c r="I872" s="1066"/>
      <c r="J872" s="1066"/>
      <c r="K872" s="1066"/>
    </row>
    <row r="873" spans="2:11">
      <c r="B873" s="1066"/>
      <c r="C873" s="1066"/>
      <c r="I873" s="1066"/>
      <c r="J873" s="1066"/>
      <c r="K873" s="1066"/>
    </row>
    <row r="874" spans="2:11">
      <c r="B874" s="1066"/>
      <c r="C874" s="1066"/>
      <c r="D874" s="1065"/>
      <c r="I874" s="1066"/>
      <c r="J874" s="1066"/>
      <c r="K874" s="1066"/>
    </row>
    <row r="875" spans="2:11">
      <c r="B875" s="1066"/>
      <c r="C875" s="1066"/>
      <c r="I875" s="1066"/>
      <c r="J875" s="1066"/>
      <c r="K875" s="1066"/>
    </row>
    <row r="876" spans="2:11">
      <c r="B876" s="1066"/>
      <c r="C876" s="1066"/>
      <c r="D876" s="1065"/>
      <c r="I876" s="1066"/>
      <c r="J876" s="1066"/>
      <c r="K876" s="1066"/>
    </row>
    <row r="877" spans="2:11">
      <c r="B877" s="1066"/>
      <c r="C877" s="1066"/>
      <c r="I877" s="1066"/>
      <c r="J877" s="1066"/>
      <c r="K877" s="1066"/>
    </row>
    <row r="878" spans="2:11">
      <c r="B878" s="1066"/>
      <c r="C878" s="1066"/>
      <c r="D878" s="1065"/>
      <c r="I878" s="1066"/>
      <c r="J878" s="1066"/>
      <c r="K878" s="1066"/>
    </row>
    <row r="879" spans="2:11">
      <c r="B879" s="1066"/>
      <c r="C879" s="1066"/>
      <c r="I879" s="1066"/>
      <c r="J879" s="1066"/>
      <c r="K879" s="1066"/>
    </row>
    <row r="880" spans="2:11">
      <c r="I880" s="1066"/>
      <c r="J880" s="1066"/>
      <c r="K880" s="1066"/>
    </row>
    <row r="881" spans="2:11">
      <c r="I881" s="1066"/>
      <c r="J881" s="1066"/>
      <c r="K881" s="1066"/>
    </row>
    <row r="882" spans="2:11">
      <c r="I882" s="1066"/>
      <c r="J882" s="1066"/>
      <c r="K882" s="1066"/>
    </row>
    <row r="883" spans="2:11">
      <c r="B883" s="1066"/>
      <c r="C883" s="1066"/>
      <c r="D883" s="1065"/>
      <c r="I883" s="1066"/>
      <c r="J883" s="1066"/>
      <c r="K883" s="1066"/>
    </row>
    <row r="884" spans="2:11">
      <c r="B884" s="1066"/>
      <c r="C884" s="1066"/>
      <c r="I884" s="1066"/>
      <c r="J884" s="1066"/>
      <c r="K884" s="1066"/>
    </row>
    <row r="885" spans="2:11">
      <c r="B885" s="1066"/>
      <c r="C885" s="1066"/>
      <c r="D885" s="1065"/>
      <c r="I885" s="1066"/>
      <c r="J885" s="1066"/>
      <c r="K885" s="1066"/>
    </row>
    <row r="886" spans="2:11">
      <c r="B886" s="1066"/>
      <c r="C886" s="1066"/>
      <c r="I886" s="1066"/>
      <c r="J886" s="1066"/>
      <c r="K886" s="1066"/>
    </row>
    <row r="887" spans="2:11">
      <c r="I887" s="1066"/>
      <c r="J887" s="1066"/>
      <c r="K887" s="1066"/>
    </row>
    <row r="888" spans="2:11">
      <c r="I888" s="1066"/>
      <c r="J888" s="1066"/>
      <c r="K888" s="1066"/>
    </row>
    <row r="889" spans="2:11">
      <c r="B889" s="1066"/>
      <c r="C889" s="1066"/>
      <c r="D889" s="1065"/>
      <c r="I889" s="1066"/>
      <c r="J889" s="1066"/>
      <c r="K889" s="1066"/>
    </row>
    <row r="890" spans="2:11">
      <c r="B890" s="1066"/>
      <c r="C890" s="1066"/>
      <c r="I890" s="1066"/>
      <c r="J890" s="1066"/>
      <c r="K890" s="1066"/>
    </row>
    <row r="891" spans="2:11">
      <c r="I891" s="1066"/>
      <c r="J891" s="1066"/>
      <c r="K891" s="1066"/>
    </row>
    <row r="892" spans="2:11">
      <c r="B892" s="1066"/>
      <c r="C892" s="1066"/>
      <c r="D892" s="1065"/>
      <c r="I892" s="1066"/>
      <c r="J892" s="1066"/>
      <c r="K892" s="1066"/>
    </row>
    <row r="893" spans="2:11">
      <c r="B893" s="1066"/>
      <c r="C893" s="1066"/>
      <c r="I893" s="1066"/>
      <c r="J893" s="1066"/>
      <c r="K893" s="1066"/>
    </row>
    <row r="894" spans="2:11">
      <c r="I894" s="1066"/>
      <c r="J894" s="1066"/>
      <c r="K894" s="1066"/>
    </row>
    <row r="895" spans="2:11">
      <c r="I895" s="1066"/>
      <c r="J895" s="1066"/>
      <c r="K895" s="1066"/>
    </row>
    <row r="896" spans="2:11">
      <c r="I896" s="1066"/>
      <c r="J896" s="1066"/>
      <c r="K896" s="1066"/>
    </row>
    <row r="897" spans="2:11">
      <c r="I897" s="1066"/>
      <c r="J897" s="1066"/>
      <c r="K897" s="1066"/>
    </row>
    <row r="898" spans="2:11">
      <c r="I898" s="1066"/>
      <c r="J898" s="1066"/>
      <c r="K898" s="1066"/>
    </row>
    <row r="899" spans="2:11">
      <c r="B899" s="1066"/>
      <c r="C899" s="1066"/>
      <c r="D899" s="1065"/>
      <c r="I899" s="1066"/>
      <c r="J899" s="1066"/>
      <c r="K899" s="1066"/>
    </row>
    <row r="900" spans="2:11">
      <c r="B900" s="1066"/>
      <c r="C900" s="1066"/>
      <c r="D900" s="1065"/>
      <c r="I900" s="1066"/>
      <c r="J900" s="1066"/>
      <c r="K900" s="1066"/>
    </row>
    <row r="901" spans="2:11">
      <c r="B901" s="1066"/>
      <c r="C901" s="1066"/>
      <c r="I901" s="1066"/>
      <c r="J901" s="1066"/>
      <c r="K901" s="1066"/>
    </row>
    <row r="902" spans="2:11">
      <c r="B902" s="1066"/>
      <c r="C902" s="1066"/>
      <c r="I902" s="1066"/>
      <c r="J902" s="1066"/>
      <c r="K902" s="1066"/>
    </row>
    <row r="903" spans="2:11">
      <c r="I903" s="1066"/>
      <c r="J903" s="1066"/>
      <c r="K903" s="1066"/>
    </row>
    <row r="904" spans="2:11">
      <c r="B904" s="1066"/>
      <c r="C904" s="1066"/>
      <c r="D904" s="1065"/>
      <c r="I904" s="1066"/>
      <c r="J904" s="1066"/>
      <c r="K904" s="1066"/>
    </row>
    <row r="905" spans="2:11">
      <c r="B905" s="1066"/>
      <c r="C905" s="1066"/>
      <c r="I905" s="1066"/>
      <c r="J905" s="1066"/>
      <c r="K905" s="1066"/>
    </row>
    <row r="906" spans="2:11">
      <c r="B906" s="1066"/>
      <c r="C906" s="1066"/>
      <c r="D906" s="1065"/>
      <c r="I906" s="1066"/>
      <c r="J906" s="1066"/>
      <c r="K906" s="1066"/>
    </row>
    <row r="907" spans="2:11">
      <c r="B907" s="1066"/>
      <c r="C907" s="1066"/>
      <c r="I907" s="1066"/>
      <c r="J907" s="1066"/>
      <c r="K907" s="1066"/>
    </row>
    <row r="908" spans="2:11">
      <c r="B908" s="1066"/>
      <c r="C908" s="1066"/>
      <c r="D908" s="1065"/>
      <c r="I908" s="1066"/>
      <c r="J908" s="1066"/>
      <c r="K908" s="1066"/>
    </row>
    <row r="909" spans="2:11">
      <c r="B909" s="1066"/>
      <c r="C909" s="1066"/>
      <c r="D909" s="1065"/>
      <c r="I909" s="1066"/>
      <c r="J909" s="1066"/>
      <c r="K909" s="1066"/>
    </row>
    <row r="910" spans="2:11">
      <c r="B910" s="1066"/>
      <c r="C910" s="1066"/>
      <c r="I910" s="1066"/>
      <c r="J910" s="1066"/>
      <c r="K910" s="1066"/>
    </row>
    <row r="911" spans="2:11">
      <c r="B911" s="1066"/>
      <c r="C911" s="1066"/>
      <c r="I911" s="1066"/>
      <c r="J911" s="1066"/>
      <c r="K911" s="1066"/>
    </row>
    <row r="912" spans="2:11">
      <c r="I912" s="1066"/>
      <c r="J912" s="1066"/>
      <c r="K912" s="1066"/>
    </row>
    <row r="913" spans="2:11">
      <c r="B913" s="1066"/>
      <c r="C913" s="1066"/>
      <c r="D913" s="1065"/>
      <c r="I913" s="1066"/>
      <c r="J913" s="1066"/>
      <c r="K913" s="1066"/>
    </row>
    <row r="914" spans="2:11">
      <c r="B914" s="1066"/>
      <c r="C914" s="1066"/>
      <c r="D914" s="1065"/>
      <c r="I914" s="1066"/>
      <c r="J914" s="1066"/>
      <c r="K914" s="1066"/>
    </row>
    <row r="915" spans="2:11">
      <c r="I915" s="1066"/>
      <c r="J915" s="1066"/>
      <c r="K915" s="1066"/>
    </row>
    <row r="916" spans="2:11">
      <c r="I916" s="1066"/>
      <c r="J916" s="1066"/>
      <c r="K916" s="1066"/>
    </row>
    <row r="917" spans="2:11">
      <c r="I917" s="1066"/>
      <c r="J917" s="1066"/>
      <c r="K917" s="1066"/>
    </row>
    <row r="918" spans="2:11">
      <c r="B918" s="1066"/>
      <c r="C918" s="1066"/>
      <c r="D918" s="1065"/>
      <c r="I918" s="1066"/>
      <c r="J918" s="1066"/>
      <c r="K918" s="1066"/>
    </row>
    <row r="919" spans="2:11">
      <c r="B919" s="1066"/>
      <c r="C919" s="1066"/>
      <c r="I919" s="1066"/>
      <c r="J919" s="1066"/>
      <c r="K919" s="1066"/>
    </row>
    <row r="920" spans="2:11">
      <c r="B920" s="1066"/>
      <c r="C920" s="1066"/>
      <c r="D920" s="1065"/>
      <c r="I920" s="1066"/>
      <c r="J920" s="1066"/>
      <c r="K920" s="1066"/>
    </row>
    <row r="921" spans="2:11">
      <c r="B921" s="1066"/>
      <c r="C921" s="1066"/>
      <c r="I921" s="1066"/>
      <c r="J921" s="1066"/>
      <c r="K921" s="1066"/>
    </row>
    <row r="922" spans="2:11">
      <c r="B922" s="1066"/>
      <c r="C922" s="1066"/>
      <c r="I922" s="1066"/>
      <c r="J922" s="1066"/>
      <c r="K922" s="1066"/>
    </row>
    <row r="923" spans="2:11">
      <c r="I923" s="1066"/>
      <c r="J923" s="1066"/>
      <c r="K923" s="1066"/>
    </row>
    <row r="924" spans="2:11">
      <c r="I924" s="1066"/>
      <c r="J924" s="1066"/>
      <c r="K924" s="1066"/>
    </row>
    <row r="925" spans="2:11">
      <c r="B925" s="1066"/>
      <c r="C925" s="1066"/>
      <c r="D925" s="1065"/>
      <c r="I925" s="1066"/>
      <c r="J925" s="1066"/>
      <c r="K925" s="1066"/>
    </row>
    <row r="926" spans="2:11">
      <c r="B926" s="1066"/>
      <c r="C926" s="1066"/>
      <c r="I926" s="1066"/>
      <c r="J926" s="1066"/>
      <c r="K926" s="1066"/>
    </row>
    <row r="927" spans="2:11">
      <c r="I927" s="1066"/>
      <c r="J927" s="1066"/>
      <c r="K927" s="1066"/>
    </row>
    <row r="928" spans="2:11">
      <c r="I928" s="1066"/>
      <c r="J928" s="1066"/>
      <c r="K928" s="1066"/>
    </row>
    <row r="929" spans="2:11">
      <c r="I929" s="1066"/>
      <c r="J929" s="1066"/>
      <c r="K929" s="1066"/>
    </row>
    <row r="930" spans="2:11">
      <c r="I930" s="1066"/>
      <c r="J930" s="1066"/>
      <c r="K930" s="1066"/>
    </row>
    <row r="931" spans="2:11">
      <c r="I931" s="1066"/>
      <c r="J931" s="1066"/>
      <c r="K931" s="1066"/>
    </row>
    <row r="932" spans="2:11">
      <c r="I932" s="1066"/>
      <c r="J932" s="1066"/>
      <c r="K932" s="1066"/>
    </row>
    <row r="933" spans="2:11">
      <c r="B933" s="1066"/>
      <c r="C933" s="1066"/>
      <c r="I933" s="1066"/>
      <c r="J933" s="1066"/>
      <c r="K933" s="1066"/>
    </row>
    <row r="934" spans="2:11">
      <c r="B934" s="1066"/>
      <c r="C934" s="1066"/>
      <c r="D934" s="1065"/>
      <c r="I934" s="1066"/>
      <c r="J934" s="1066"/>
      <c r="K934" s="1066"/>
    </row>
    <row r="935" spans="2:11">
      <c r="B935" s="1066"/>
      <c r="C935" s="1066"/>
      <c r="I935" s="1066"/>
      <c r="J935" s="1066"/>
      <c r="K935" s="1066"/>
    </row>
    <row r="936" spans="2:11">
      <c r="B936" s="1066"/>
      <c r="C936" s="1066"/>
      <c r="D936" s="1065"/>
      <c r="I936" s="1066"/>
      <c r="J936" s="1066"/>
      <c r="K936" s="1066"/>
    </row>
    <row r="937" spans="2:11">
      <c r="B937" s="1066"/>
      <c r="C937" s="1066"/>
      <c r="I937" s="1066"/>
      <c r="J937" s="1066"/>
      <c r="K937" s="1066"/>
    </row>
    <row r="938" spans="2:11">
      <c r="B938" s="1066"/>
      <c r="C938" s="1066"/>
      <c r="D938" s="1065"/>
      <c r="I938" s="1066"/>
      <c r="J938" s="1066"/>
      <c r="K938" s="1066"/>
    </row>
    <row r="939" spans="2:11">
      <c r="B939" s="1066"/>
      <c r="C939" s="1066"/>
      <c r="I939" s="1066"/>
      <c r="J939" s="1066"/>
      <c r="K939" s="1066"/>
    </row>
    <row r="940" spans="2:11">
      <c r="B940" s="1066"/>
      <c r="C940" s="1066"/>
      <c r="D940" s="1065"/>
      <c r="I940" s="1066"/>
      <c r="J940" s="1066"/>
      <c r="K940" s="1066"/>
    </row>
    <row r="941" spans="2:11">
      <c r="B941" s="1066"/>
      <c r="C941" s="1066"/>
      <c r="I941" s="1066"/>
      <c r="J941" s="1066"/>
      <c r="K941" s="1066"/>
    </row>
    <row r="942" spans="2:11">
      <c r="I942" s="1066"/>
      <c r="J942" s="1066"/>
      <c r="K942" s="1066"/>
    </row>
    <row r="943" spans="2:11">
      <c r="I943" s="1066"/>
      <c r="J943" s="1066"/>
      <c r="K943" s="1066"/>
    </row>
    <row r="944" spans="2:11">
      <c r="C944" s="1066"/>
      <c r="D944" s="1065"/>
      <c r="I944" s="1066"/>
      <c r="J944" s="1066"/>
      <c r="K944" s="1066"/>
    </row>
    <row r="945" spans="3:11">
      <c r="C945" s="1066"/>
      <c r="D945" s="1065"/>
      <c r="I945" s="1066"/>
      <c r="J945" s="1066"/>
      <c r="K945" s="1066"/>
    </row>
    <row r="946" spans="3:11">
      <c r="C946" s="1066"/>
      <c r="D946" s="1065"/>
      <c r="I946" s="1066"/>
      <c r="J946" s="1066"/>
      <c r="K946" s="1066"/>
    </row>
    <row r="947" spans="3:11">
      <c r="C947" s="1066"/>
      <c r="D947" s="1065"/>
      <c r="I947" s="1066"/>
      <c r="J947" s="1066"/>
      <c r="K947" s="1066"/>
    </row>
    <row r="948" spans="3:11">
      <c r="C948" s="1066"/>
      <c r="D948" s="1065"/>
      <c r="I948" s="1066"/>
      <c r="J948" s="1066"/>
      <c r="K948" s="1066"/>
    </row>
    <row r="949" spans="3:11">
      <c r="C949" s="1066"/>
      <c r="D949" s="1065"/>
      <c r="I949" s="1066"/>
      <c r="J949" s="1066"/>
      <c r="K949" s="1066"/>
    </row>
    <row r="950" spans="3:11">
      <c r="I950" s="1066"/>
      <c r="J950" s="1066"/>
      <c r="K950" s="1066"/>
    </row>
    <row r="951" spans="3:11">
      <c r="I951" s="1066"/>
      <c r="J951" s="1066"/>
      <c r="K951" s="1066"/>
    </row>
    <row r="952" spans="3:11">
      <c r="I952" s="1066"/>
      <c r="J952" s="1066"/>
      <c r="K952" s="1066"/>
    </row>
    <row r="953" spans="3:11">
      <c r="I953" s="1066"/>
      <c r="J953" s="1066"/>
      <c r="K953" s="1066"/>
    </row>
    <row r="954" spans="3:11">
      <c r="I954" s="1066"/>
      <c r="J954" s="1066"/>
      <c r="K954" s="1066"/>
    </row>
    <row r="955" spans="3:11">
      <c r="I955" s="1066"/>
      <c r="J955" s="1066"/>
      <c r="K955" s="1066"/>
    </row>
    <row r="956" spans="3:11">
      <c r="I956" s="1066"/>
      <c r="J956" s="1066"/>
      <c r="K956" s="1066"/>
    </row>
    <row r="957" spans="3:11">
      <c r="I957" s="1066"/>
      <c r="J957" s="1066"/>
      <c r="K957" s="1066"/>
    </row>
    <row r="958" spans="3:11">
      <c r="I958" s="1066"/>
      <c r="J958" s="1066"/>
      <c r="K958" s="1066"/>
    </row>
    <row r="959" spans="3:11">
      <c r="I959" s="1066"/>
      <c r="J959" s="1066"/>
      <c r="K959" s="1066"/>
    </row>
    <row r="960" spans="3:11">
      <c r="I960" s="1066"/>
      <c r="J960" s="1066"/>
      <c r="K960" s="1066"/>
    </row>
    <row r="961" spans="9:11">
      <c r="I961" s="1066"/>
      <c r="J961" s="1066"/>
      <c r="K961" s="1066"/>
    </row>
    <row r="962" spans="9:11">
      <c r="I962" s="1066"/>
      <c r="J962" s="1066"/>
      <c r="K962" s="1066"/>
    </row>
    <row r="963" spans="9:11">
      <c r="I963" s="1066"/>
      <c r="J963" s="1066"/>
      <c r="K963" s="1066"/>
    </row>
    <row r="964" spans="9:11">
      <c r="I964" s="1066"/>
      <c r="J964" s="1066"/>
      <c r="K964" s="1066"/>
    </row>
    <row r="965" spans="9:11">
      <c r="I965" s="1066"/>
      <c r="J965" s="1066"/>
      <c r="K965" s="1066"/>
    </row>
    <row r="966" spans="9:11">
      <c r="I966" s="1066"/>
      <c r="J966" s="1066"/>
      <c r="K966" s="1066"/>
    </row>
    <row r="967" spans="9:11">
      <c r="I967" s="1066"/>
      <c r="J967" s="1066"/>
      <c r="K967" s="1066"/>
    </row>
    <row r="968" spans="9:11">
      <c r="I968" s="1066"/>
      <c r="J968" s="1066"/>
      <c r="K968" s="1066"/>
    </row>
    <row r="969" spans="9:11">
      <c r="I969" s="1066"/>
      <c r="J969" s="1066"/>
      <c r="K969" s="1066"/>
    </row>
    <row r="970" spans="9:11">
      <c r="I970" s="1066"/>
      <c r="J970" s="1066"/>
      <c r="K970" s="1066"/>
    </row>
    <row r="971" spans="9:11">
      <c r="I971" s="1066"/>
      <c r="J971" s="1066"/>
      <c r="K971" s="1066"/>
    </row>
    <row r="972" spans="9:11">
      <c r="I972" s="1066"/>
      <c r="J972" s="1066"/>
      <c r="K972" s="1066"/>
    </row>
    <row r="973" spans="9:11">
      <c r="I973" s="1066"/>
      <c r="J973" s="1066"/>
      <c r="K973" s="1066"/>
    </row>
    <row r="974" spans="9:11">
      <c r="I974" s="1066"/>
      <c r="J974" s="1066"/>
      <c r="K974" s="1066"/>
    </row>
    <row r="975" spans="9:11">
      <c r="I975" s="1066"/>
      <c r="J975" s="1066"/>
      <c r="K975" s="1066"/>
    </row>
    <row r="976" spans="9:11">
      <c r="I976" s="1066"/>
      <c r="J976" s="1066"/>
      <c r="K976" s="1066"/>
    </row>
    <row r="977" spans="9:11">
      <c r="I977" s="1066"/>
      <c r="J977" s="1066"/>
      <c r="K977" s="1066"/>
    </row>
    <row r="978" spans="9:11">
      <c r="I978" s="1066"/>
      <c r="J978" s="1066"/>
      <c r="K978" s="1066"/>
    </row>
    <row r="979" spans="9:11">
      <c r="I979" s="1066"/>
      <c r="J979" s="1066"/>
      <c r="K979" s="1066"/>
    </row>
    <row r="980" spans="9:11">
      <c r="I980" s="1066"/>
      <c r="J980" s="1066"/>
      <c r="K980" s="1066"/>
    </row>
    <row r="981" spans="9:11">
      <c r="I981" s="1066"/>
      <c r="J981" s="1066"/>
      <c r="K981" s="1066"/>
    </row>
    <row r="982" spans="9:11">
      <c r="I982" s="1066"/>
      <c r="J982" s="1066"/>
      <c r="K982" s="1066"/>
    </row>
    <row r="983" spans="9:11">
      <c r="I983" s="1066"/>
      <c r="J983" s="1066"/>
      <c r="K983" s="1066"/>
    </row>
    <row r="984" spans="9:11">
      <c r="I984" s="1066"/>
      <c r="J984" s="1066"/>
      <c r="K984" s="1066"/>
    </row>
    <row r="985" spans="9:11">
      <c r="I985" s="1066"/>
      <c r="J985" s="1066"/>
      <c r="K985" s="1066"/>
    </row>
    <row r="986" spans="9:11">
      <c r="I986" s="1066"/>
      <c r="J986" s="1066"/>
      <c r="K986" s="1066"/>
    </row>
    <row r="987" spans="9:11">
      <c r="I987" s="1066"/>
      <c r="J987" s="1066"/>
      <c r="K987" s="1066"/>
    </row>
    <row r="988" spans="9:11">
      <c r="I988" s="1066"/>
      <c r="J988" s="1066"/>
      <c r="K988" s="1066"/>
    </row>
    <row r="989" spans="9:11">
      <c r="I989" s="1066"/>
      <c r="J989" s="1066"/>
      <c r="K989" s="1066"/>
    </row>
    <row r="990" spans="9:11">
      <c r="I990" s="1066"/>
      <c r="J990" s="1066"/>
      <c r="K990" s="1066"/>
    </row>
    <row r="991" spans="9:11">
      <c r="I991" s="1066"/>
      <c r="J991" s="1066"/>
      <c r="K991" s="1066"/>
    </row>
    <row r="992" spans="9:11">
      <c r="I992" s="1066"/>
      <c r="J992" s="1066"/>
      <c r="K992" s="1066"/>
    </row>
    <row r="993" spans="2:11">
      <c r="I993" s="1066"/>
      <c r="J993" s="1066"/>
      <c r="K993" s="1066"/>
    </row>
    <row r="994" spans="2:11">
      <c r="I994" s="1066"/>
      <c r="J994" s="1066"/>
      <c r="K994" s="1066"/>
    </row>
    <row r="995" spans="2:11">
      <c r="I995" s="1066"/>
      <c r="J995" s="1066"/>
      <c r="K995" s="1066"/>
    </row>
    <row r="996" spans="2:11">
      <c r="I996" s="1066"/>
      <c r="J996" s="1066"/>
      <c r="K996" s="1066"/>
    </row>
    <row r="997" spans="2:11">
      <c r="I997" s="1066"/>
      <c r="J997" s="1066"/>
      <c r="K997" s="1066"/>
    </row>
    <row r="998" spans="2:11">
      <c r="I998" s="1066"/>
      <c r="J998" s="1066"/>
      <c r="K998" s="1066"/>
    </row>
    <row r="999" spans="2:11">
      <c r="I999" s="1066"/>
      <c r="J999" s="1066"/>
      <c r="K999" s="1066"/>
    </row>
    <row r="1000" spans="2:11">
      <c r="I1000" s="1066"/>
      <c r="J1000" s="1066"/>
      <c r="K1000" s="1066"/>
    </row>
    <row r="1001" spans="2:11">
      <c r="I1001" s="1066"/>
      <c r="J1001" s="1066"/>
      <c r="K1001" s="1066"/>
    </row>
    <row r="1002" spans="2:11">
      <c r="I1002" s="1066"/>
      <c r="J1002" s="1066"/>
      <c r="K1002" s="1066"/>
    </row>
    <row r="1003" spans="2:11">
      <c r="I1003" s="1066"/>
      <c r="J1003" s="1066"/>
      <c r="K1003" s="1066"/>
    </row>
    <row r="1004" spans="2:11">
      <c r="I1004" s="1066"/>
      <c r="J1004" s="1066"/>
      <c r="K1004" s="1066"/>
    </row>
    <row r="1005" spans="2:11">
      <c r="I1005" s="1066"/>
      <c r="J1005" s="1066"/>
      <c r="K1005" s="1066"/>
    </row>
    <row r="1006" spans="2:11">
      <c r="B1006" s="1066"/>
      <c r="C1006" s="1066"/>
      <c r="H1006" s="1066"/>
      <c r="I1006" s="1066"/>
      <c r="J1006" s="1066"/>
      <c r="K1006" s="1066"/>
    </row>
    <row r="1007" spans="2:11">
      <c r="B1007" s="1067"/>
      <c r="C1007" s="1066"/>
      <c r="H1007" s="1066"/>
      <c r="I1007" s="1066"/>
      <c r="J1007" s="1066"/>
      <c r="K1007" s="1066"/>
    </row>
    <row r="1008" spans="2:11">
      <c r="B1008" s="1067"/>
      <c r="C1008" s="1066"/>
      <c r="H1008" s="1066"/>
      <c r="I1008" s="1066"/>
      <c r="J1008" s="1066"/>
      <c r="K1008" s="1066"/>
    </row>
    <row r="1009" spans="2:11">
      <c r="B1009" s="1067"/>
      <c r="C1009" s="1066"/>
      <c r="H1009" s="1066"/>
      <c r="I1009" s="1066"/>
      <c r="J1009" s="1066"/>
      <c r="K1009" s="1066"/>
    </row>
    <row r="1010" spans="2:11">
      <c r="B1010" s="1067"/>
      <c r="C1010" s="1066"/>
      <c r="H1010" s="1066"/>
      <c r="I1010" s="1066"/>
      <c r="J1010" s="1066"/>
      <c r="K1010" s="1066"/>
    </row>
    <row r="1011" spans="2:11">
      <c r="B1011" s="1067"/>
      <c r="C1011" s="1066"/>
      <c r="H1011" s="1066"/>
      <c r="I1011" s="1066"/>
      <c r="J1011" s="1066"/>
      <c r="K1011" s="1066"/>
    </row>
    <row r="1012" spans="2:11">
      <c r="B1012" s="1067"/>
      <c r="C1012" s="1066"/>
      <c r="H1012" s="1066"/>
      <c r="I1012" s="1066"/>
      <c r="J1012" s="1066"/>
      <c r="K1012" s="1066"/>
    </row>
    <row r="1013" spans="2:11">
      <c r="B1013" s="1067"/>
      <c r="C1013" s="1066"/>
      <c r="H1013" s="1066"/>
      <c r="I1013" s="1066"/>
      <c r="J1013" s="1066"/>
      <c r="K1013" s="1066"/>
    </row>
    <row r="1014" spans="2:11">
      <c r="B1014" s="1067"/>
      <c r="C1014" s="1066"/>
      <c r="H1014" s="1066"/>
      <c r="I1014" s="1066"/>
      <c r="J1014" s="1066"/>
      <c r="K1014" s="1066"/>
    </row>
    <row r="1015" spans="2:11">
      <c r="B1015" s="1067"/>
      <c r="C1015" s="1066"/>
      <c r="H1015" s="1066"/>
      <c r="I1015" s="1066"/>
      <c r="J1015" s="1066"/>
      <c r="K1015" s="1066"/>
    </row>
    <row r="1016" spans="2:11">
      <c r="B1016" s="1067"/>
      <c r="C1016" s="1066"/>
      <c r="H1016" s="1066"/>
      <c r="I1016" s="1066"/>
      <c r="J1016" s="1066"/>
      <c r="K1016" s="1066"/>
    </row>
    <row r="1017" spans="2:11">
      <c r="B1017" s="1067"/>
      <c r="C1017" s="1066"/>
      <c r="H1017" s="1066"/>
      <c r="I1017" s="1066"/>
      <c r="J1017" s="1066"/>
      <c r="K1017" s="1066"/>
    </row>
    <row r="1018" spans="2:11">
      <c r="B1018" s="1067"/>
      <c r="C1018" s="1066"/>
      <c r="H1018" s="1066"/>
      <c r="I1018" s="1066"/>
      <c r="J1018" s="1066"/>
      <c r="K1018" s="1066"/>
    </row>
    <row r="1019" spans="2:11">
      <c r="B1019" s="1067"/>
      <c r="C1019" s="1066"/>
      <c r="H1019" s="1066"/>
      <c r="I1019" s="1066"/>
      <c r="J1019" s="1066"/>
      <c r="K1019" s="1066"/>
    </row>
    <row r="1020" spans="2:11">
      <c r="B1020" s="1067"/>
      <c r="C1020" s="1066"/>
      <c r="H1020" s="1066"/>
      <c r="I1020" s="1066"/>
      <c r="J1020" s="1066"/>
      <c r="K1020" s="1066"/>
    </row>
    <row r="1021" spans="2:11">
      <c r="B1021" s="1067"/>
      <c r="C1021" s="1066"/>
      <c r="H1021" s="1066"/>
      <c r="I1021" s="1066"/>
      <c r="J1021" s="1066"/>
      <c r="K1021" s="1066"/>
    </row>
    <row r="1022" spans="2:11">
      <c r="B1022" s="1067"/>
      <c r="C1022" s="1066"/>
      <c r="H1022" s="1066"/>
      <c r="I1022" s="1066"/>
      <c r="J1022" s="1066"/>
      <c r="K1022" s="1066"/>
    </row>
    <row r="1023" spans="2:11">
      <c r="B1023" s="1067"/>
      <c r="C1023" s="1066"/>
      <c r="H1023" s="1066"/>
      <c r="I1023" s="1066"/>
      <c r="J1023" s="1066"/>
      <c r="K1023" s="1066"/>
    </row>
    <row r="1024" spans="2:11">
      <c r="B1024" s="1067"/>
      <c r="C1024" s="1066"/>
      <c r="H1024" s="1066"/>
      <c r="I1024" s="1066"/>
      <c r="J1024" s="1066"/>
      <c r="K1024" s="1066"/>
    </row>
    <row r="1025" spans="2:11">
      <c r="B1025" s="1067"/>
      <c r="C1025" s="1066"/>
      <c r="H1025" s="1066"/>
      <c r="I1025" s="1066"/>
      <c r="J1025" s="1066"/>
      <c r="K1025" s="1066"/>
    </row>
    <row r="1026" spans="2:11">
      <c r="B1026" s="1067"/>
      <c r="C1026" s="1066"/>
      <c r="H1026" s="1066"/>
      <c r="I1026" s="1066"/>
      <c r="J1026" s="1066"/>
      <c r="K1026" s="1066"/>
    </row>
    <row r="1027" spans="2:11">
      <c r="B1027" s="1067"/>
      <c r="C1027" s="1066"/>
      <c r="H1027" s="1066"/>
      <c r="I1027" s="1066"/>
      <c r="J1027" s="1066"/>
      <c r="K1027" s="1066"/>
    </row>
    <row r="1028" spans="2:11">
      <c r="B1028" s="1067"/>
      <c r="C1028" s="1066"/>
      <c r="H1028" s="1066"/>
      <c r="I1028" s="1066"/>
      <c r="J1028" s="1066"/>
      <c r="K1028" s="1066"/>
    </row>
    <row r="1029" spans="2:11">
      <c r="B1029" s="1067"/>
      <c r="C1029" s="1066"/>
      <c r="H1029" s="1066"/>
      <c r="I1029" s="1066"/>
      <c r="J1029" s="1066"/>
      <c r="K1029" s="1066"/>
    </row>
    <row r="1030" spans="2:11">
      <c r="B1030" s="1067"/>
      <c r="C1030" s="1066"/>
      <c r="H1030" s="1066"/>
      <c r="I1030" s="1066"/>
      <c r="J1030" s="1066"/>
      <c r="K1030" s="1066"/>
    </row>
    <row r="1031" spans="2:11">
      <c r="B1031" s="1067"/>
      <c r="C1031" s="1066"/>
      <c r="H1031" s="1066"/>
      <c r="I1031" s="1066"/>
      <c r="J1031" s="1066"/>
      <c r="K1031" s="1066"/>
    </row>
    <row r="1032" spans="2:11">
      <c r="B1032" s="1067"/>
      <c r="C1032" s="1066"/>
      <c r="H1032" s="1066"/>
      <c r="I1032" s="1066"/>
      <c r="J1032" s="1066"/>
      <c r="K1032" s="1066"/>
    </row>
    <row r="1033" spans="2:11">
      <c r="B1033" s="1067"/>
      <c r="C1033" s="1066"/>
      <c r="H1033" s="1066"/>
      <c r="I1033" s="1066"/>
      <c r="J1033" s="1066"/>
      <c r="K1033" s="1066"/>
    </row>
    <row r="1034" spans="2:11">
      <c r="B1034" s="1067"/>
      <c r="C1034" s="1066"/>
      <c r="H1034" s="1066"/>
      <c r="I1034" s="1066"/>
      <c r="J1034" s="1066"/>
      <c r="K1034" s="1066"/>
    </row>
    <row r="1035" spans="2:11">
      <c r="B1035" s="1067"/>
      <c r="C1035" s="1066"/>
      <c r="H1035" s="1066"/>
      <c r="I1035" s="1066"/>
      <c r="J1035" s="1066"/>
      <c r="K1035" s="1066"/>
    </row>
    <row r="1036" spans="2:11">
      <c r="B1036" s="1067"/>
      <c r="C1036" s="1066"/>
      <c r="H1036" s="1066"/>
      <c r="I1036" s="1066"/>
      <c r="J1036" s="1066"/>
      <c r="K1036" s="1066"/>
    </row>
    <row r="1037" spans="2:11">
      <c r="B1037" s="1067"/>
      <c r="C1037" s="1066"/>
      <c r="H1037" s="1066"/>
      <c r="I1037" s="1066"/>
      <c r="J1037" s="1066"/>
      <c r="K1037" s="1066"/>
    </row>
    <row r="1038" spans="2:11">
      <c r="B1038" s="1067"/>
      <c r="C1038" s="1066"/>
      <c r="H1038" s="1066"/>
      <c r="I1038" s="1066"/>
      <c r="J1038" s="1066"/>
      <c r="K1038" s="1066"/>
    </row>
    <row r="1039" spans="2:11">
      <c r="B1039" s="1067"/>
      <c r="C1039" s="1066"/>
      <c r="H1039" s="1066"/>
      <c r="I1039" s="1066"/>
      <c r="J1039" s="1066"/>
      <c r="K1039" s="1066"/>
    </row>
    <row r="1040" spans="2:11">
      <c r="B1040" s="1067"/>
      <c r="C1040" s="1066"/>
      <c r="H1040" s="1066"/>
      <c r="I1040" s="1066"/>
      <c r="J1040" s="1066"/>
      <c r="K1040" s="1066"/>
    </row>
    <row r="1041" spans="2:11">
      <c r="B1041" s="1067"/>
      <c r="C1041" s="1066"/>
      <c r="H1041" s="1066"/>
      <c r="I1041" s="1066"/>
      <c r="J1041" s="1066"/>
      <c r="K1041" s="1066"/>
    </row>
    <row r="1042" spans="2:11">
      <c r="B1042" s="1067"/>
      <c r="C1042" s="1066"/>
      <c r="H1042" s="1066"/>
      <c r="I1042" s="1066"/>
      <c r="J1042" s="1066"/>
      <c r="K1042" s="1066"/>
    </row>
    <row r="1043" spans="2:11">
      <c r="B1043" s="1067"/>
      <c r="C1043" s="1066"/>
      <c r="H1043" s="1066"/>
      <c r="I1043" s="1066"/>
      <c r="J1043" s="1066"/>
      <c r="K1043" s="1066"/>
    </row>
    <row r="1044" spans="2:11">
      <c r="B1044" s="1067"/>
      <c r="C1044" s="1066"/>
      <c r="H1044" s="1066"/>
      <c r="I1044" s="1066"/>
      <c r="J1044" s="1066"/>
      <c r="K1044" s="1066"/>
    </row>
    <row r="1045" spans="2:11">
      <c r="B1045" s="1067"/>
      <c r="C1045" s="1066"/>
      <c r="H1045" s="1066"/>
      <c r="I1045" s="1066"/>
      <c r="J1045" s="1066"/>
      <c r="K1045" s="1066"/>
    </row>
    <row r="1046" spans="2:11">
      <c r="B1046" s="1067"/>
      <c r="C1046" s="1066"/>
      <c r="H1046" s="1066"/>
      <c r="I1046" s="1066"/>
      <c r="J1046" s="1066"/>
      <c r="K1046" s="1066"/>
    </row>
    <row r="1047" spans="2:11">
      <c r="B1047" s="1067"/>
      <c r="C1047" s="1066"/>
      <c r="H1047" s="1066"/>
      <c r="I1047" s="1066"/>
      <c r="J1047" s="1066"/>
      <c r="K1047" s="1066"/>
    </row>
    <row r="1048" spans="2:11">
      <c r="B1048" s="1067"/>
      <c r="C1048" s="1066"/>
      <c r="H1048" s="1066"/>
      <c r="I1048" s="1066"/>
      <c r="J1048" s="1066"/>
      <c r="K1048" s="1066"/>
    </row>
    <row r="1049" spans="2:11">
      <c r="B1049" s="1067"/>
      <c r="C1049" s="1066"/>
      <c r="H1049" s="1066"/>
      <c r="I1049" s="1066"/>
      <c r="J1049" s="1066"/>
      <c r="K1049" s="1066"/>
    </row>
    <row r="1050" spans="2:11">
      <c r="B1050" s="1067"/>
      <c r="C1050" s="1066"/>
      <c r="H1050" s="1066"/>
      <c r="I1050" s="1066"/>
      <c r="J1050" s="1066"/>
      <c r="K1050" s="1066"/>
    </row>
    <row r="1051" spans="2:11">
      <c r="B1051" s="1067"/>
      <c r="C1051" s="1066"/>
      <c r="H1051" s="1066"/>
      <c r="I1051" s="1066"/>
      <c r="J1051" s="1066"/>
      <c r="K1051" s="1066"/>
    </row>
    <row r="1052" spans="2:11">
      <c r="B1052" s="1067"/>
      <c r="C1052" s="1066"/>
      <c r="H1052" s="1066"/>
      <c r="I1052" s="1066"/>
      <c r="J1052" s="1066"/>
      <c r="K1052" s="1066"/>
    </row>
    <row r="1053" spans="2:11">
      <c r="B1053" s="1067"/>
      <c r="C1053" s="1066"/>
      <c r="H1053" s="1066"/>
      <c r="I1053" s="1066"/>
      <c r="J1053" s="1066"/>
      <c r="K1053" s="1066"/>
    </row>
    <row r="1054" spans="2:11">
      <c r="B1054" s="1067"/>
      <c r="C1054" s="1066"/>
      <c r="H1054" s="1066"/>
      <c r="I1054" s="1066"/>
      <c r="J1054" s="1066"/>
      <c r="K1054" s="1066"/>
    </row>
    <row r="1055" spans="2:11">
      <c r="B1055" s="1067"/>
      <c r="C1055" s="1066"/>
      <c r="H1055" s="1066"/>
      <c r="I1055" s="1066"/>
      <c r="J1055" s="1066"/>
      <c r="K1055" s="1066"/>
    </row>
    <row r="1056" spans="2:11">
      <c r="B1056" s="1067"/>
      <c r="C1056" s="1066"/>
      <c r="H1056" s="1066"/>
      <c r="I1056" s="1066"/>
      <c r="J1056" s="1066"/>
      <c r="K1056" s="1066"/>
    </row>
    <row r="1057" spans="2:11">
      <c r="B1057" s="1067"/>
      <c r="C1057" s="1066"/>
      <c r="H1057" s="1066"/>
      <c r="I1057" s="1066"/>
      <c r="J1057" s="1066"/>
      <c r="K1057" s="1066"/>
    </row>
    <row r="1058" spans="2:11">
      <c r="B1058" s="1067"/>
      <c r="C1058" s="1066"/>
      <c r="H1058" s="1066"/>
      <c r="I1058" s="1066"/>
      <c r="J1058" s="1066"/>
      <c r="K1058" s="1066"/>
    </row>
    <row r="1059" spans="2:11">
      <c r="B1059" s="1067"/>
      <c r="C1059" s="1066"/>
      <c r="H1059" s="1066"/>
      <c r="I1059" s="1066"/>
      <c r="J1059" s="1066"/>
      <c r="K1059" s="1066"/>
    </row>
    <row r="1060" spans="2:11">
      <c r="B1060" s="1067"/>
      <c r="C1060" s="1066"/>
      <c r="H1060" s="1066"/>
      <c r="I1060" s="1066"/>
      <c r="J1060" s="1066"/>
      <c r="K1060" s="1066"/>
    </row>
    <row r="1061" spans="2:11">
      <c r="B1061" s="1067"/>
      <c r="C1061" s="1066"/>
      <c r="H1061" s="1066"/>
      <c r="I1061" s="1066"/>
      <c r="J1061" s="1066"/>
      <c r="K1061" s="1066"/>
    </row>
    <row r="1062" spans="2:11">
      <c r="B1062" s="1067"/>
      <c r="C1062" s="1066"/>
      <c r="H1062" s="1066"/>
      <c r="I1062" s="1066"/>
      <c r="J1062" s="1066"/>
      <c r="K1062" s="1066"/>
    </row>
    <row r="1063" spans="2:11">
      <c r="B1063" s="1067"/>
      <c r="C1063" s="1066"/>
      <c r="H1063" s="1066"/>
      <c r="I1063" s="1066"/>
      <c r="J1063" s="1066"/>
      <c r="K1063" s="1066"/>
    </row>
    <row r="1064" spans="2:11">
      <c r="B1064" s="1067"/>
      <c r="C1064" s="1066"/>
      <c r="H1064" s="1066"/>
      <c r="I1064" s="1066"/>
      <c r="J1064" s="1066"/>
      <c r="K1064" s="1066"/>
    </row>
    <row r="1065" spans="2:11">
      <c r="B1065" s="1067"/>
      <c r="C1065" s="1066"/>
      <c r="H1065" s="1066"/>
      <c r="I1065" s="1066"/>
      <c r="J1065" s="1066"/>
      <c r="K1065" s="1066"/>
    </row>
    <row r="1066" spans="2:11">
      <c r="B1066" s="1067"/>
      <c r="C1066" s="1066"/>
      <c r="H1066" s="1066"/>
      <c r="I1066" s="1066"/>
      <c r="J1066" s="1066"/>
      <c r="K1066" s="1066"/>
    </row>
    <row r="1067" spans="2:11">
      <c r="B1067" s="1067"/>
      <c r="C1067" s="1066"/>
      <c r="H1067" s="1066"/>
      <c r="I1067" s="1066"/>
      <c r="J1067" s="1066"/>
      <c r="K1067" s="1066"/>
    </row>
    <row r="1068" spans="2:11">
      <c r="B1068" s="1067"/>
      <c r="C1068" s="1066"/>
      <c r="H1068" s="1066"/>
      <c r="I1068" s="1066"/>
      <c r="J1068" s="1066"/>
      <c r="K1068" s="1066"/>
    </row>
    <row r="1069" spans="2:11">
      <c r="B1069" s="1067"/>
      <c r="C1069" s="1066"/>
      <c r="H1069" s="1066"/>
      <c r="I1069" s="1066"/>
      <c r="J1069" s="1066"/>
      <c r="K1069" s="1066"/>
    </row>
    <row r="1070" spans="2:11">
      <c r="B1070" s="1067"/>
      <c r="C1070" s="1066"/>
      <c r="H1070" s="1066"/>
      <c r="I1070" s="1066"/>
      <c r="J1070" s="1066"/>
      <c r="K1070" s="1066"/>
    </row>
    <row r="1071" spans="2:11">
      <c r="B1071" s="1067"/>
      <c r="C1071" s="1066"/>
      <c r="H1071" s="1066"/>
      <c r="I1071" s="1066"/>
      <c r="J1071" s="1066"/>
      <c r="K1071" s="1066"/>
    </row>
    <row r="1072" spans="2:11">
      <c r="B1072" s="1067"/>
      <c r="C1072" s="1066"/>
      <c r="H1072" s="1066"/>
      <c r="I1072" s="1066"/>
      <c r="J1072" s="1066"/>
      <c r="K1072" s="1066"/>
    </row>
    <row r="1073" spans="1:11">
      <c r="B1073" s="1067"/>
      <c r="C1073" s="1066"/>
      <c r="H1073" s="1066"/>
      <c r="I1073" s="1066"/>
      <c r="J1073" s="1066"/>
      <c r="K1073" s="1066"/>
    </row>
    <row r="1074" spans="1:11">
      <c r="B1074" s="1067"/>
      <c r="C1074" s="1066"/>
      <c r="H1074" s="1066"/>
      <c r="I1074" s="1066"/>
      <c r="J1074" s="1066"/>
      <c r="K1074" s="1066"/>
    </row>
    <row r="1075" spans="1:11">
      <c r="B1075" s="1067"/>
      <c r="C1075" s="1066"/>
      <c r="H1075" s="1066"/>
      <c r="I1075" s="1066"/>
      <c r="J1075" s="1066"/>
      <c r="K1075" s="1066"/>
    </row>
    <row r="1076" spans="1:11">
      <c r="B1076" s="1067"/>
      <c r="C1076" s="1066"/>
      <c r="H1076" s="1066"/>
      <c r="I1076" s="1066"/>
      <c r="J1076" s="1066"/>
      <c r="K1076" s="1066"/>
    </row>
    <row r="1077" spans="1:11">
      <c r="A1077" s="1069"/>
      <c r="D1077" s="1065"/>
      <c r="H1077" s="1066"/>
      <c r="I1077" s="1066"/>
      <c r="J1077" s="1066"/>
      <c r="K1077" s="1066"/>
    </row>
    <row r="1078" spans="1:11">
      <c r="A1078" s="1069"/>
      <c r="D1078" s="1065"/>
      <c r="H1078" s="1066"/>
      <c r="I1078" s="1066"/>
      <c r="J1078" s="1066"/>
      <c r="K1078" s="1066"/>
    </row>
    <row r="1079" spans="1:11">
      <c r="A1079" s="1069"/>
      <c r="D1079" s="1065"/>
      <c r="H1079" s="1066"/>
      <c r="I1079" s="1066"/>
      <c r="J1079" s="1066"/>
      <c r="K1079" s="1066"/>
    </row>
    <row r="1080" spans="1:11">
      <c r="A1080" s="1069"/>
      <c r="D1080" s="1065"/>
      <c r="H1080" s="1066"/>
      <c r="I1080" s="1066"/>
      <c r="J1080" s="1066"/>
      <c r="K1080" s="1066"/>
    </row>
    <row r="1081" spans="1:11">
      <c r="A1081" s="1069"/>
      <c r="D1081" s="1065"/>
      <c r="H1081" s="1066"/>
      <c r="I1081" s="1066"/>
      <c r="J1081" s="1066"/>
      <c r="K1081" s="1066"/>
    </row>
    <row r="1082" spans="1:11">
      <c r="A1082" s="1069"/>
      <c r="D1082" s="1065"/>
      <c r="H1082" s="1066"/>
      <c r="I1082" s="1066"/>
      <c r="J1082" s="1066"/>
      <c r="K1082" s="1066"/>
    </row>
    <row r="1083" spans="1:11">
      <c r="A1083" s="1069"/>
      <c r="D1083" s="1065"/>
      <c r="H1083" s="1066"/>
      <c r="I1083" s="1066"/>
      <c r="J1083" s="1066"/>
      <c r="K1083" s="1066"/>
    </row>
    <row r="1084" spans="1:11">
      <c r="A1084" s="1069"/>
      <c r="D1084" s="1065"/>
      <c r="H1084" s="1066"/>
      <c r="I1084" s="1066"/>
      <c r="J1084" s="1066"/>
      <c r="K1084" s="1066"/>
    </row>
    <row r="1085" spans="1:11">
      <c r="D1085" s="1065"/>
      <c r="H1085" s="1066"/>
      <c r="I1085" s="1066"/>
      <c r="J1085" s="1066"/>
      <c r="K1085" s="1066"/>
    </row>
    <row r="1086" spans="1:11">
      <c r="D1086" s="1065"/>
      <c r="H1086" s="1066"/>
      <c r="I1086" s="1066"/>
      <c r="J1086" s="1066"/>
      <c r="K1086" s="1066"/>
    </row>
    <row r="1087" spans="1:11">
      <c r="C1087" s="1065">
        <v>0</v>
      </c>
      <c r="H1087" s="1066"/>
      <c r="I1087" s="1066"/>
      <c r="J1087" s="1066"/>
      <c r="K1087" s="1066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9"/>
  <sheetViews>
    <sheetView zoomScale="80" zoomScaleNormal="80" workbookViewId="0">
      <selection activeCell="E39" sqref="E39"/>
    </sheetView>
  </sheetViews>
  <sheetFormatPr defaultColWidth="18.140625" defaultRowHeight="15.75" outlineLevelRow="2"/>
  <cols>
    <col min="1" max="1" width="12.28515625" style="1079" customWidth="1"/>
    <col min="2" max="2" width="24" style="1079" customWidth="1"/>
    <col min="3" max="3" width="18.140625" style="1079" customWidth="1"/>
    <col min="4" max="4" width="25.85546875" style="1079" customWidth="1"/>
    <col min="5" max="5" width="15.140625" style="1079" customWidth="1"/>
    <col min="6" max="6" width="10.5703125" style="1079" customWidth="1"/>
    <col min="7" max="7" width="17.5703125" style="1079" customWidth="1"/>
    <col min="8" max="16384" width="18.140625" style="1079"/>
  </cols>
  <sheetData>
    <row r="1" spans="1:13">
      <c r="A1" s="1080" t="s">
        <v>2696</v>
      </c>
      <c r="B1" s="1081" t="s">
        <v>214</v>
      </c>
      <c r="C1" s="1082" t="s">
        <v>215</v>
      </c>
      <c r="D1" s="1082" t="s">
        <v>216</v>
      </c>
      <c r="E1" s="1082" t="s">
        <v>217</v>
      </c>
      <c r="F1" s="1083" t="s">
        <v>218</v>
      </c>
      <c r="G1" s="1080" t="s">
        <v>4565</v>
      </c>
      <c r="H1" s="1080" t="s">
        <v>220</v>
      </c>
      <c r="I1" s="1084"/>
      <c r="J1" s="1085" t="s">
        <v>4566</v>
      </c>
      <c r="K1" s="1084"/>
      <c r="L1" s="1084"/>
      <c r="M1" s="1086"/>
    </row>
    <row r="2" spans="1:13" outlineLevel="2">
      <c r="A2" s="1080">
        <v>10</v>
      </c>
      <c r="B2" s="1081">
        <v>2016</v>
      </c>
      <c r="C2" s="1082" t="s">
        <v>164</v>
      </c>
      <c r="D2" s="1082" t="s">
        <v>110</v>
      </c>
      <c r="E2" s="1082" t="s">
        <v>819</v>
      </c>
      <c r="F2" s="1083">
        <v>42666</v>
      </c>
      <c r="G2" s="1080">
        <v>2</v>
      </c>
      <c r="H2" s="1080">
        <v>2</v>
      </c>
      <c r="I2" s="1084"/>
      <c r="J2" s="1085"/>
      <c r="K2" s="1084"/>
      <c r="L2" s="1084"/>
      <c r="M2" s="1086"/>
    </row>
    <row r="3" spans="1:13" outlineLevel="1">
      <c r="A3" s="1080"/>
      <c r="B3" s="1081"/>
      <c r="C3" s="1082"/>
      <c r="D3" s="1082" t="s">
        <v>385</v>
      </c>
      <c r="E3" s="1082"/>
      <c r="F3" s="1083"/>
      <c r="G3" s="1080"/>
      <c r="H3" s="1080">
        <f>SUBTOTAL(9,H2:H2)</f>
        <v>2</v>
      </c>
      <c r="I3" s="1084"/>
      <c r="J3" s="1085"/>
      <c r="K3" s="1084"/>
      <c r="L3" s="1084"/>
      <c r="M3" s="1086"/>
    </row>
    <row r="4" spans="1:13" outlineLevel="2">
      <c r="A4" s="1080">
        <v>4</v>
      </c>
      <c r="B4" s="1081">
        <v>2016</v>
      </c>
      <c r="C4" s="1082" t="s">
        <v>91</v>
      </c>
      <c r="D4" s="1082" t="s">
        <v>966</v>
      </c>
      <c r="E4" s="1082" t="s">
        <v>3695</v>
      </c>
      <c r="F4" s="1083">
        <v>42463</v>
      </c>
      <c r="G4" s="1080">
        <v>1</v>
      </c>
      <c r="H4" s="1080">
        <v>1</v>
      </c>
      <c r="I4" s="1084"/>
      <c r="J4" s="1085"/>
      <c r="K4" s="1084"/>
      <c r="L4" s="1084"/>
      <c r="M4" s="1086"/>
    </row>
    <row r="5" spans="1:13" outlineLevel="1">
      <c r="A5" s="1080"/>
      <c r="B5" s="1081"/>
      <c r="C5" s="1082"/>
      <c r="D5" s="1082" t="s">
        <v>1005</v>
      </c>
      <c r="E5" s="1082"/>
      <c r="F5" s="1083"/>
      <c r="G5" s="1080"/>
      <c r="H5" s="1080">
        <f>SUBTOTAL(9,H4:H4)</f>
        <v>1</v>
      </c>
      <c r="I5" s="1084"/>
      <c r="J5" s="1085"/>
      <c r="K5" s="1084"/>
      <c r="L5" s="1084"/>
      <c r="M5" s="1086"/>
    </row>
    <row r="6" spans="1:13" outlineLevel="2">
      <c r="A6" s="1080">
        <v>3</v>
      </c>
      <c r="B6" s="1081">
        <v>2016</v>
      </c>
      <c r="C6" s="1082" t="s">
        <v>91</v>
      </c>
      <c r="D6" s="1082" t="s">
        <v>106</v>
      </c>
      <c r="E6" s="1082" t="s">
        <v>346</v>
      </c>
      <c r="F6" s="1083">
        <v>42449</v>
      </c>
      <c r="G6" s="1080">
        <v>1</v>
      </c>
      <c r="H6" s="1080">
        <v>1</v>
      </c>
      <c r="I6" s="1084"/>
      <c r="J6" s="1085"/>
      <c r="K6" s="1084"/>
      <c r="L6" s="1084"/>
      <c r="M6" s="1086"/>
    </row>
    <row r="7" spans="1:13" outlineLevel="1">
      <c r="A7" s="1080"/>
      <c r="B7" s="1081"/>
      <c r="C7" s="1082"/>
      <c r="D7" s="1082" t="s">
        <v>1181</v>
      </c>
      <c r="E7" s="1082"/>
      <c r="F7" s="1083"/>
      <c r="G7" s="1080"/>
      <c r="H7" s="1080">
        <f>SUBTOTAL(9,H6:H6)</f>
        <v>1</v>
      </c>
      <c r="I7" s="1084"/>
      <c r="J7" s="1085"/>
      <c r="K7" s="1084"/>
      <c r="L7" s="1084"/>
      <c r="M7" s="1086"/>
    </row>
    <row r="8" spans="1:13" outlineLevel="2">
      <c r="A8" s="1080">
        <v>2</v>
      </c>
      <c r="B8" s="1081">
        <v>2016</v>
      </c>
      <c r="C8" s="1082" t="s">
        <v>91</v>
      </c>
      <c r="D8" s="1082" t="s">
        <v>4567</v>
      </c>
      <c r="E8" s="1082" t="s">
        <v>81</v>
      </c>
      <c r="F8" s="1083">
        <v>42406</v>
      </c>
      <c r="G8" s="1080">
        <v>2</v>
      </c>
      <c r="H8" s="1080">
        <v>2</v>
      </c>
      <c r="I8" s="1084"/>
    </row>
    <row r="9" spans="1:13" outlineLevel="2">
      <c r="A9" s="1080">
        <v>2</v>
      </c>
      <c r="B9" s="1081">
        <v>2016</v>
      </c>
      <c r="C9" s="1082" t="s">
        <v>91</v>
      </c>
      <c r="D9" s="1082" t="s">
        <v>4567</v>
      </c>
      <c r="E9" s="1082" t="s">
        <v>58</v>
      </c>
      <c r="F9" s="1083">
        <v>42414</v>
      </c>
      <c r="G9" s="1080">
        <v>4</v>
      </c>
      <c r="H9" s="1080">
        <v>4</v>
      </c>
      <c r="I9" s="1084"/>
    </row>
    <row r="10" spans="1:13" outlineLevel="2">
      <c r="A10" s="1080">
        <v>5</v>
      </c>
      <c r="B10" s="1081">
        <v>2016</v>
      </c>
      <c r="C10" s="1082" t="s">
        <v>91</v>
      </c>
      <c r="D10" s="1082" t="s">
        <v>4567</v>
      </c>
      <c r="E10" s="1082" t="s">
        <v>55</v>
      </c>
      <c r="F10" s="1083">
        <v>42518</v>
      </c>
      <c r="G10" s="1080">
        <v>3</v>
      </c>
      <c r="H10" s="1080">
        <v>3</v>
      </c>
      <c r="I10" s="1084"/>
    </row>
    <row r="11" spans="1:13" outlineLevel="1">
      <c r="A11" s="1080"/>
      <c r="B11" s="1081"/>
      <c r="C11" s="1082"/>
      <c r="D11" s="1082" t="s">
        <v>4568</v>
      </c>
      <c r="E11" s="1082"/>
      <c r="F11" s="1083"/>
      <c r="G11" s="1080"/>
      <c r="H11" s="1080">
        <f>SUBTOTAL(9,H8:H10)</f>
        <v>9</v>
      </c>
      <c r="I11" s="1084"/>
    </row>
    <row r="12" spans="1:13" outlineLevel="2">
      <c r="A12" s="1080">
        <v>5</v>
      </c>
      <c r="B12" s="1081">
        <v>2016</v>
      </c>
      <c r="C12" s="1082" t="s">
        <v>91</v>
      </c>
      <c r="D12" s="1082" t="s">
        <v>3905</v>
      </c>
      <c r="E12" s="1082" t="s">
        <v>72</v>
      </c>
      <c r="F12" s="1083">
        <v>42497</v>
      </c>
      <c r="G12" s="1080">
        <v>2</v>
      </c>
      <c r="H12" s="1080">
        <v>2</v>
      </c>
      <c r="I12" s="1084"/>
    </row>
    <row r="13" spans="1:13" outlineLevel="2">
      <c r="A13" s="1080">
        <v>5</v>
      </c>
      <c r="B13" s="1081">
        <v>2016</v>
      </c>
      <c r="C13" s="1082" t="s">
        <v>91</v>
      </c>
      <c r="D13" s="1082" t="s">
        <v>3905</v>
      </c>
      <c r="E13" s="1082" t="s">
        <v>86</v>
      </c>
      <c r="F13" s="1083">
        <v>42504</v>
      </c>
      <c r="G13" s="1080">
        <v>7</v>
      </c>
      <c r="H13" s="1080">
        <v>7</v>
      </c>
      <c r="I13" s="1084"/>
    </row>
    <row r="14" spans="1:13" outlineLevel="2">
      <c r="A14" s="1080">
        <v>10</v>
      </c>
      <c r="B14" s="1081">
        <v>2016</v>
      </c>
      <c r="C14" s="1082" t="s">
        <v>91</v>
      </c>
      <c r="D14" s="1082" t="s">
        <v>3905</v>
      </c>
      <c r="E14" s="1082" t="s">
        <v>819</v>
      </c>
      <c r="F14" s="1083">
        <v>42666</v>
      </c>
      <c r="G14" s="1080">
        <v>3</v>
      </c>
      <c r="H14" s="1080">
        <v>3</v>
      </c>
      <c r="I14" s="1084"/>
    </row>
    <row r="15" spans="1:13" outlineLevel="2">
      <c r="A15" s="1080">
        <v>10</v>
      </c>
      <c r="B15" s="1081">
        <v>2016</v>
      </c>
      <c r="C15" s="1082" t="s">
        <v>91</v>
      </c>
      <c r="D15" s="1082" t="s">
        <v>3905</v>
      </c>
      <c r="E15" s="1082" t="s">
        <v>500</v>
      </c>
      <c r="F15" s="1083">
        <v>42686</v>
      </c>
      <c r="G15" s="1080">
        <v>2</v>
      </c>
      <c r="H15" s="1080">
        <v>2</v>
      </c>
      <c r="I15" s="1084"/>
    </row>
    <row r="16" spans="1:13" s="1093" customFormat="1" outlineLevel="1">
      <c r="A16" s="1087"/>
      <c r="B16" s="1088"/>
      <c r="C16" s="1089"/>
      <c r="D16" s="1089" t="s">
        <v>3908</v>
      </c>
      <c r="E16" s="1090" t="s">
        <v>4569</v>
      </c>
      <c r="F16" s="1091"/>
      <c r="G16" s="1087"/>
      <c r="H16" s="1087">
        <f>SUBTOTAL(9,H12:H15)</f>
        <v>14</v>
      </c>
      <c r="I16" s="1092"/>
    </row>
    <row r="17" spans="1:9" outlineLevel="2">
      <c r="A17" s="1080">
        <v>6</v>
      </c>
      <c r="B17" s="1081">
        <v>2016</v>
      </c>
      <c r="C17" s="1082" t="s">
        <v>164</v>
      </c>
      <c r="D17" s="1082" t="s">
        <v>4570</v>
      </c>
      <c r="E17" s="1082" t="s">
        <v>3378</v>
      </c>
      <c r="F17" s="1083">
        <v>42525</v>
      </c>
      <c r="G17" s="1080">
        <v>1</v>
      </c>
      <c r="H17" s="1080">
        <v>1</v>
      </c>
      <c r="I17" s="1084"/>
    </row>
    <row r="18" spans="1:9" outlineLevel="1">
      <c r="A18" s="1080"/>
      <c r="B18" s="1081"/>
      <c r="C18" s="1082"/>
      <c r="D18" s="1082" t="s">
        <v>4571</v>
      </c>
      <c r="E18" s="1082"/>
      <c r="F18" s="1083"/>
      <c r="G18" s="1080"/>
      <c r="H18" s="1080">
        <f>SUBTOTAL(9,H17:H17)</f>
        <v>1</v>
      </c>
      <c r="I18" s="1084"/>
    </row>
    <row r="19" spans="1:9" outlineLevel="2">
      <c r="A19" s="1080">
        <v>3</v>
      </c>
      <c r="B19" s="1081">
        <v>2016</v>
      </c>
      <c r="C19" s="1082" t="s">
        <v>164</v>
      </c>
      <c r="D19" s="1082" t="s">
        <v>1527</v>
      </c>
      <c r="E19" s="1082" t="s">
        <v>68</v>
      </c>
      <c r="F19" s="1083">
        <v>42448</v>
      </c>
      <c r="G19" s="1080">
        <v>2</v>
      </c>
      <c r="H19" s="1080">
        <v>2</v>
      </c>
      <c r="I19" s="1084"/>
    </row>
    <row r="20" spans="1:9" outlineLevel="1">
      <c r="A20" s="1080"/>
      <c r="B20" s="1081"/>
      <c r="C20" s="1082"/>
      <c r="D20" s="1082" t="s">
        <v>2034</v>
      </c>
      <c r="E20" s="1082"/>
      <c r="F20" s="1083"/>
      <c r="G20" s="1080"/>
      <c r="H20" s="1080">
        <f>SUBTOTAL(9,H19:H19)</f>
        <v>2</v>
      </c>
      <c r="I20" s="1084"/>
    </row>
    <row r="21" spans="1:9" outlineLevel="2">
      <c r="A21" s="1080">
        <v>3</v>
      </c>
      <c r="B21" s="1081">
        <v>2016</v>
      </c>
      <c r="C21" s="1082" t="s">
        <v>164</v>
      </c>
      <c r="D21" s="1082" t="s">
        <v>118</v>
      </c>
      <c r="E21" s="1082" t="s">
        <v>433</v>
      </c>
      <c r="F21" s="1083">
        <v>42449</v>
      </c>
      <c r="G21" s="1080">
        <v>2</v>
      </c>
      <c r="H21" s="1080">
        <v>2</v>
      </c>
      <c r="I21" s="1084"/>
    </row>
    <row r="22" spans="1:9" outlineLevel="1">
      <c r="A22" s="1080"/>
      <c r="B22" s="1081"/>
      <c r="C22" s="1082"/>
      <c r="D22" s="1082" t="s">
        <v>801</v>
      </c>
      <c r="E22" s="1082"/>
      <c r="F22" s="1083"/>
      <c r="G22" s="1080"/>
      <c r="H22" s="1080">
        <f>SUBTOTAL(9,H21:H21)</f>
        <v>2</v>
      </c>
      <c r="I22" s="1084"/>
    </row>
    <row r="23" spans="1:9" outlineLevel="2">
      <c r="A23" s="1080">
        <v>4</v>
      </c>
      <c r="B23" s="1081">
        <v>2016</v>
      </c>
      <c r="C23" s="1082" t="s">
        <v>164</v>
      </c>
      <c r="D23" s="1082" t="s">
        <v>198</v>
      </c>
      <c r="E23" s="1082" t="s">
        <v>3695</v>
      </c>
      <c r="F23" s="1083">
        <v>42463</v>
      </c>
      <c r="G23" s="1080">
        <v>1</v>
      </c>
      <c r="H23" s="1080">
        <v>1</v>
      </c>
      <c r="I23" s="1084"/>
    </row>
    <row r="24" spans="1:9" outlineLevel="1">
      <c r="A24" s="1080"/>
      <c r="B24" s="1081"/>
      <c r="C24" s="1082"/>
      <c r="D24" s="1082" t="s">
        <v>866</v>
      </c>
      <c r="E24" s="1082"/>
      <c r="F24" s="1083"/>
      <c r="G24" s="1080"/>
      <c r="H24" s="1080">
        <f>SUBTOTAL(9,H23:H23)</f>
        <v>1</v>
      </c>
      <c r="I24" s="1084"/>
    </row>
    <row r="25" spans="1:9" outlineLevel="2">
      <c r="A25" s="1080">
        <v>2</v>
      </c>
      <c r="B25" s="1081">
        <v>2016</v>
      </c>
      <c r="C25" s="1082" t="s">
        <v>164</v>
      </c>
      <c r="D25" s="1082" t="s">
        <v>104</v>
      </c>
      <c r="E25" s="1082" t="s">
        <v>58</v>
      </c>
      <c r="F25" s="1083">
        <v>42414</v>
      </c>
      <c r="G25" s="1080">
        <v>2</v>
      </c>
      <c r="H25" s="1080">
        <v>2</v>
      </c>
      <c r="I25" s="1084"/>
    </row>
    <row r="26" spans="1:9" outlineLevel="2">
      <c r="A26" s="1080">
        <v>5</v>
      </c>
      <c r="B26" s="1081">
        <v>2016</v>
      </c>
      <c r="C26" s="1082" t="s">
        <v>164</v>
      </c>
      <c r="D26" s="1082" t="s">
        <v>104</v>
      </c>
      <c r="E26" s="1082" t="s">
        <v>55</v>
      </c>
      <c r="F26" s="1083">
        <v>42518</v>
      </c>
      <c r="G26" s="1080">
        <v>2</v>
      </c>
      <c r="H26" s="1080">
        <v>2</v>
      </c>
      <c r="I26" s="1084"/>
    </row>
    <row r="27" spans="1:9" s="1093" customFormat="1" outlineLevel="1">
      <c r="A27" s="1087"/>
      <c r="B27" s="1088"/>
      <c r="C27" s="1089"/>
      <c r="D27" s="1089" t="s">
        <v>1362</v>
      </c>
      <c r="E27" s="1090" t="s">
        <v>4572</v>
      </c>
      <c r="F27" s="1091"/>
      <c r="G27" s="1087"/>
      <c r="H27" s="1087">
        <f>SUBTOTAL(9,H25:H26)</f>
        <v>4</v>
      </c>
      <c r="I27" s="1092"/>
    </row>
    <row r="28" spans="1:9" outlineLevel="2">
      <c r="A28" s="1080">
        <v>5</v>
      </c>
      <c r="B28" s="1081">
        <v>2016</v>
      </c>
      <c r="C28" s="1082" t="s">
        <v>164</v>
      </c>
      <c r="D28" s="1082" t="s">
        <v>93</v>
      </c>
      <c r="E28" s="1082" t="s">
        <v>4573</v>
      </c>
      <c r="F28" s="1083">
        <v>42511</v>
      </c>
      <c r="G28" s="1080">
        <v>2</v>
      </c>
      <c r="H28" s="1080">
        <v>2</v>
      </c>
      <c r="I28" s="1084"/>
    </row>
    <row r="29" spans="1:9" outlineLevel="2">
      <c r="A29" s="1080">
        <v>11</v>
      </c>
      <c r="B29" s="1081">
        <v>2016</v>
      </c>
      <c r="C29" s="1082" t="s">
        <v>164</v>
      </c>
      <c r="D29" s="1082" t="s">
        <v>93</v>
      </c>
      <c r="E29" s="1082" t="s">
        <v>500</v>
      </c>
      <c r="F29" s="1083">
        <v>42686</v>
      </c>
      <c r="G29" s="1080">
        <v>2</v>
      </c>
      <c r="H29" s="1080">
        <v>2</v>
      </c>
      <c r="I29" s="1084"/>
    </row>
    <row r="30" spans="1:9" s="1093" customFormat="1" outlineLevel="1">
      <c r="A30" s="1087"/>
      <c r="B30" s="1088"/>
      <c r="C30" s="1089"/>
      <c r="D30" s="1089" t="s">
        <v>1337</v>
      </c>
      <c r="E30" s="1090" t="s">
        <v>4572</v>
      </c>
      <c r="F30" s="1091"/>
      <c r="G30" s="1087"/>
      <c r="H30" s="1087">
        <f>SUBTOTAL(9,H28:H29)</f>
        <v>4</v>
      </c>
      <c r="I30" s="1092"/>
    </row>
    <row r="31" spans="1:9" outlineLevel="2">
      <c r="A31" s="1080">
        <v>5</v>
      </c>
      <c r="B31" s="1081">
        <v>2016</v>
      </c>
      <c r="C31" s="1082" t="s">
        <v>164</v>
      </c>
      <c r="D31" s="1082" t="s">
        <v>200</v>
      </c>
      <c r="E31" s="1082" t="s">
        <v>86</v>
      </c>
      <c r="F31" s="1083">
        <v>42504</v>
      </c>
      <c r="G31" s="1080">
        <v>2</v>
      </c>
      <c r="H31" s="1080">
        <v>2</v>
      </c>
      <c r="I31" s="1084"/>
    </row>
    <row r="32" spans="1:9" outlineLevel="1">
      <c r="A32" s="1080"/>
      <c r="B32" s="1081"/>
      <c r="C32" s="1082"/>
      <c r="D32" s="1082" t="s">
        <v>225</v>
      </c>
      <c r="E32" s="1082"/>
      <c r="F32" s="1083"/>
      <c r="G32" s="1080"/>
      <c r="H32" s="1080">
        <f>SUBTOTAL(9,H31:H31)</f>
        <v>2</v>
      </c>
      <c r="I32" s="1084"/>
    </row>
    <row r="33" spans="1:10" outlineLevel="2">
      <c r="A33" s="1080">
        <v>3</v>
      </c>
      <c r="B33" s="1081">
        <v>2016</v>
      </c>
      <c r="C33" s="1082" t="s">
        <v>53</v>
      </c>
      <c r="D33" s="1082" t="s">
        <v>4574</v>
      </c>
      <c r="E33" s="1082" t="s">
        <v>346</v>
      </c>
      <c r="F33" s="1083">
        <v>42449</v>
      </c>
      <c r="G33" s="1080">
        <v>3</v>
      </c>
      <c r="H33" s="1080">
        <v>3</v>
      </c>
      <c r="I33" s="1084"/>
    </row>
    <row r="34" spans="1:10" outlineLevel="1">
      <c r="A34" s="1080"/>
      <c r="B34" s="1081"/>
      <c r="C34" s="1082"/>
      <c r="D34" s="1082" t="s">
        <v>4575</v>
      </c>
      <c r="E34" s="1090" t="s">
        <v>4576</v>
      </c>
      <c r="F34" s="1083"/>
      <c r="G34" s="1080"/>
      <c r="H34" s="1080">
        <f>SUBTOTAL(9,H33:H33)</f>
        <v>3</v>
      </c>
      <c r="I34" s="1084"/>
    </row>
    <row r="35" spans="1:10" outlineLevel="2">
      <c r="A35" s="1080">
        <v>5</v>
      </c>
      <c r="B35" s="1081">
        <v>2016</v>
      </c>
      <c r="C35" s="1082" t="s">
        <v>53</v>
      </c>
      <c r="D35" s="1082" t="s">
        <v>137</v>
      </c>
      <c r="E35" s="1082" t="s">
        <v>72</v>
      </c>
      <c r="F35" s="1083">
        <v>42497</v>
      </c>
      <c r="G35" s="1080">
        <v>1</v>
      </c>
      <c r="H35" s="1080">
        <v>1</v>
      </c>
      <c r="I35" s="1084"/>
    </row>
    <row r="36" spans="1:10" outlineLevel="2">
      <c r="A36" s="1080">
        <v>10</v>
      </c>
      <c r="B36" s="1081">
        <v>2016</v>
      </c>
      <c r="C36" s="1082" t="s">
        <v>53</v>
      </c>
      <c r="D36" s="1082" t="s">
        <v>137</v>
      </c>
      <c r="E36" s="1082" t="s">
        <v>819</v>
      </c>
      <c r="F36" s="1083">
        <v>42666</v>
      </c>
      <c r="G36" s="1080">
        <v>2</v>
      </c>
      <c r="H36" s="1080">
        <v>2</v>
      </c>
      <c r="I36" s="1084"/>
    </row>
    <row r="37" spans="1:10" outlineLevel="1">
      <c r="A37" s="1080"/>
      <c r="B37" s="1081"/>
      <c r="C37" s="1082"/>
      <c r="D37" s="1082" t="s">
        <v>1469</v>
      </c>
      <c r="E37" s="1090" t="s">
        <v>4576</v>
      </c>
      <c r="F37" s="1083"/>
      <c r="G37" s="1080"/>
      <c r="H37" s="1080">
        <f>SUBTOTAL(9,H35:H36)</f>
        <v>3</v>
      </c>
      <c r="I37" s="1084"/>
    </row>
    <row r="38" spans="1:10" outlineLevel="2">
      <c r="A38" s="1080">
        <v>5</v>
      </c>
      <c r="B38" s="1081">
        <v>2016</v>
      </c>
      <c r="C38" s="1082" t="s">
        <v>129</v>
      </c>
      <c r="D38" s="1082" t="s">
        <v>3344</v>
      </c>
      <c r="E38" s="1082" t="s">
        <v>4573</v>
      </c>
      <c r="F38" s="1083">
        <v>42511</v>
      </c>
      <c r="G38" s="1080">
        <v>1</v>
      </c>
      <c r="H38" s="1080">
        <v>1</v>
      </c>
      <c r="I38" s="1084"/>
    </row>
    <row r="39" spans="1:10" outlineLevel="2">
      <c r="A39" s="1080">
        <v>6</v>
      </c>
      <c r="B39" s="1081">
        <v>2016</v>
      </c>
      <c r="C39" s="1082" t="s">
        <v>129</v>
      </c>
      <c r="D39" s="1082" t="s">
        <v>3344</v>
      </c>
      <c r="E39" s="1082" t="s">
        <v>3378</v>
      </c>
      <c r="F39" s="1083">
        <v>42525</v>
      </c>
      <c r="G39" s="1080">
        <v>1</v>
      </c>
      <c r="H39" s="1080">
        <v>1</v>
      </c>
      <c r="I39" s="1084"/>
    </row>
    <row r="40" spans="1:10" outlineLevel="1">
      <c r="A40" s="1080"/>
      <c r="B40" s="1081"/>
      <c r="C40" s="1082"/>
      <c r="D40" s="1082" t="s">
        <v>3380</v>
      </c>
      <c r="E40" s="1082"/>
      <c r="F40" s="1083"/>
      <c r="G40" s="1080"/>
      <c r="H40" s="1080">
        <f>SUBTOTAL(9,H38:H39)</f>
        <v>2</v>
      </c>
      <c r="I40" s="1084"/>
    </row>
    <row r="41" spans="1:10">
      <c r="A41" s="1080"/>
      <c r="B41" s="1081"/>
      <c r="C41" s="1082"/>
      <c r="D41" s="1082" t="s">
        <v>4092</v>
      </c>
      <c r="E41" s="1082"/>
      <c r="F41" s="1083"/>
      <c r="G41" s="1080"/>
      <c r="H41" s="1080">
        <f>SUBTOTAL(9,H2:H39)</f>
        <v>51</v>
      </c>
      <c r="I41" s="1084"/>
    </row>
    <row r="42" spans="1:10">
      <c r="A42"/>
      <c r="B42"/>
      <c r="C42"/>
      <c r="D42"/>
      <c r="E42"/>
      <c r="F42"/>
      <c r="G42"/>
      <c r="H42"/>
      <c r="I42"/>
      <c r="J42"/>
    </row>
    <row r="43" spans="1:10">
      <c r="A43"/>
      <c r="B43"/>
      <c r="C43"/>
      <c r="D43"/>
      <c r="E43"/>
      <c r="F43"/>
      <c r="G43"/>
      <c r="H43"/>
      <c r="I43"/>
      <c r="J43"/>
    </row>
    <row r="44" spans="1:10">
      <c r="A44"/>
      <c r="B44"/>
      <c r="C44"/>
      <c r="D44"/>
      <c r="E44"/>
      <c r="F44"/>
      <c r="G44"/>
      <c r="H44"/>
      <c r="I44"/>
      <c r="J44"/>
    </row>
    <row r="45" spans="1:10">
      <c r="A45"/>
      <c r="B45"/>
      <c r="C45"/>
      <c r="D45"/>
      <c r="E45"/>
      <c r="F45"/>
      <c r="G45"/>
      <c r="H45"/>
      <c r="I45"/>
      <c r="J45"/>
    </row>
    <row r="46" spans="1:10" s="1086" customFormat="1">
      <c r="A46"/>
      <c r="B46"/>
      <c r="C46"/>
      <c r="D46"/>
      <c r="E46"/>
      <c r="F46"/>
      <c r="G46"/>
      <c r="H46"/>
      <c r="I46"/>
      <c r="J46"/>
    </row>
    <row r="47" spans="1:10">
      <c r="A47"/>
      <c r="B47"/>
      <c r="C47"/>
      <c r="D47"/>
      <c r="E47"/>
      <c r="F47"/>
      <c r="G47"/>
      <c r="H47"/>
      <c r="I47"/>
      <c r="J47"/>
    </row>
    <row r="48" spans="1:10">
      <c r="A48"/>
      <c r="B48"/>
      <c r="C48"/>
      <c r="D48"/>
      <c r="E48"/>
      <c r="F48"/>
      <c r="G48"/>
      <c r="H48"/>
      <c r="I48"/>
      <c r="J48"/>
    </row>
    <row r="49" spans="1:10">
      <c r="A49"/>
      <c r="B49"/>
      <c r="C49"/>
      <c r="D49"/>
      <c r="E49"/>
      <c r="F49"/>
      <c r="G49"/>
      <c r="H49"/>
      <c r="I49"/>
      <c r="J49"/>
    </row>
    <row r="50" spans="1:10">
      <c r="A50"/>
      <c r="B50"/>
      <c r="C50"/>
      <c r="D50"/>
      <c r="E50"/>
      <c r="F50"/>
      <c r="G50"/>
      <c r="H50"/>
      <c r="I50"/>
      <c r="J50"/>
    </row>
    <row r="51" spans="1:10">
      <c r="A51"/>
      <c r="B51"/>
      <c r="C51"/>
      <c r="D51"/>
      <c r="E51"/>
      <c r="F51"/>
      <c r="G51"/>
      <c r="H51"/>
      <c r="I51"/>
      <c r="J51"/>
    </row>
    <row r="52" spans="1:10">
      <c r="A52"/>
      <c r="B52"/>
      <c r="C52"/>
      <c r="D52"/>
      <c r="E52"/>
      <c r="F52"/>
      <c r="G52"/>
      <c r="H52"/>
      <c r="I52"/>
      <c r="J52"/>
    </row>
    <row r="53" spans="1:10" s="1086" customFormat="1">
      <c r="A53"/>
      <c r="B53"/>
      <c r="C53"/>
      <c r="D53"/>
      <c r="E53"/>
      <c r="F53"/>
      <c r="G53"/>
      <c r="H53"/>
      <c r="I53"/>
      <c r="J53"/>
    </row>
    <row r="54" spans="1:10">
      <c r="A54"/>
      <c r="B54"/>
      <c r="C54"/>
      <c r="D54"/>
      <c r="E54"/>
      <c r="F54"/>
      <c r="G54"/>
      <c r="H54"/>
      <c r="I54"/>
      <c r="J54"/>
    </row>
    <row r="55" spans="1:10">
      <c r="A55"/>
      <c r="B55"/>
      <c r="C55"/>
      <c r="D55"/>
      <c r="E55"/>
      <c r="F55"/>
      <c r="G55"/>
      <c r="H55"/>
      <c r="I55"/>
      <c r="J55"/>
    </row>
    <row r="56" spans="1:10">
      <c r="A56"/>
      <c r="B56"/>
      <c r="C56"/>
      <c r="D56"/>
      <c r="E56"/>
      <c r="F56"/>
      <c r="G56"/>
      <c r="H56"/>
      <c r="I56"/>
      <c r="J56"/>
    </row>
    <row r="57" spans="1:10">
      <c r="A57"/>
      <c r="B57"/>
      <c r="C57"/>
      <c r="D57"/>
      <c r="E57"/>
      <c r="F57"/>
      <c r="G57"/>
      <c r="H57"/>
      <c r="I57"/>
      <c r="J57"/>
    </row>
    <row r="58" spans="1:10">
      <c r="A58" s="1085"/>
      <c r="B58" s="1085"/>
      <c r="C58" s="1094"/>
      <c r="D58" s="1094"/>
      <c r="E58" s="1094"/>
      <c r="F58" s="1095"/>
      <c r="G58" s="1085"/>
      <c r="H58" s="1085"/>
      <c r="I58" s="1096"/>
    </row>
    <row r="59" spans="1:10">
      <c r="A59" s="1085"/>
      <c r="B59" s="1085"/>
      <c r="C59" s="1094"/>
      <c r="D59" s="1094"/>
      <c r="E59" s="1094"/>
      <c r="F59" s="1095"/>
      <c r="G59" s="1085"/>
      <c r="H59" s="1085"/>
      <c r="I59" s="1096"/>
    </row>
    <row r="60" spans="1:10" s="1086" customFormat="1">
      <c r="A60" s="1097"/>
      <c r="B60" s="1097"/>
      <c r="C60" s="1098"/>
      <c r="D60" s="1098"/>
      <c r="E60" s="1098"/>
      <c r="F60" s="1099"/>
      <c r="G60" s="1097"/>
      <c r="H60" s="1097"/>
      <c r="I60" s="1100"/>
    </row>
    <row r="61" spans="1:10">
      <c r="A61" s="1085"/>
      <c r="B61" s="1085"/>
      <c r="C61" s="1094"/>
      <c r="D61" s="1094"/>
      <c r="E61" s="1094"/>
      <c r="F61" s="1095"/>
      <c r="G61" s="1085"/>
      <c r="H61" s="1085"/>
      <c r="I61" s="1096"/>
    </row>
    <row r="62" spans="1:10">
      <c r="A62" s="1085"/>
      <c r="B62" s="1085"/>
      <c r="C62" s="1094"/>
      <c r="D62" s="1094"/>
      <c r="E62" s="1094"/>
      <c r="F62" s="1095"/>
      <c r="G62" s="1085"/>
      <c r="H62" s="1085"/>
      <c r="I62" s="1096"/>
    </row>
    <row r="63" spans="1:10">
      <c r="A63" s="1080"/>
      <c r="B63" s="1081"/>
      <c r="C63" s="1082"/>
      <c r="D63" s="1082"/>
      <c r="E63" s="1082"/>
      <c r="F63" s="1083"/>
      <c r="G63" s="1080"/>
      <c r="H63" s="1080"/>
      <c r="I63" s="1084"/>
    </row>
    <row r="64" spans="1:10">
      <c r="A64" s="1080"/>
      <c r="B64" s="1081"/>
      <c r="C64" s="1082"/>
      <c r="D64" s="1082"/>
      <c r="E64" s="1082"/>
      <c r="F64" s="1083"/>
      <c r="G64" s="1080"/>
      <c r="H64" s="1080"/>
      <c r="I64" s="1084"/>
    </row>
    <row r="65" spans="1:9">
      <c r="A65" s="1080"/>
      <c r="B65" s="1081"/>
      <c r="C65" s="1082"/>
      <c r="D65" s="1082"/>
      <c r="E65" s="1082"/>
      <c r="F65" s="1083"/>
      <c r="G65" s="1080"/>
      <c r="H65" s="1080"/>
      <c r="I65" s="1084"/>
    </row>
    <row r="66" spans="1:9">
      <c r="A66" s="1080"/>
      <c r="B66" s="1081"/>
      <c r="C66" s="1082"/>
      <c r="D66" s="1082"/>
      <c r="E66" s="1082"/>
      <c r="F66" s="1083"/>
      <c r="G66" s="1080"/>
      <c r="H66" s="1080"/>
      <c r="I66" s="1084"/>
    </row>
    <row r="67" spans="1:9">
      <c r="A67" s="1085"/>
      <c r="B67" s="1085"/>
      <c r="C67" s="1094"/>
      <c r="D67" s="1094"/>
      <c r="E67" s="1094"/>
      <c r="F67" s="1095"/>
      <c r="G67" s="1085"/>
      <c r="H67" s="1085"/>
      <c r="I67" s="1096"/>
    </row>
    <row r="68" spans="1:9">
      <c r="A68" s="1085"/>
      <c r="B68" s="1085"/>
      <c r="C68" s="1094"/>
      <c r="D68" s="1094"/>
      <c r="E68" s="1094"/>
      <c r="F68" s="1095"/>
      <c r="G68" s="1085"/>
      <c r="H68" s="1085"/>
      <c r="I68" s="1096"/>
    </row>
    <row r="69" spans="1:9">
      <c r="A69" s="1085"/>
      <c r="B69" s="1085"/>
      <c r="C69" s="1094"/>
      <c r="D69" s="1094"/>
      <c r="E69" s="1094"/>
      <c r="F69" s="1095"/>
      <c r="G69" s="1085"/>
      <c r="H69" s="1085"/>
      <c r="I69" s="1096"/>
    </row>
    <row r="70" spans="1:9">
      <c r="A70" s="1085"/>
      <c r="B70" s="1085"/>
      <c r="C70" s="1094"/>
      <c r="D70" s="1094"/>
      <c r="E70" s="1094"/>
      <c r="F70" s="1095"/>
      <c r="G70" s="1085"/>
      <c r="H70" s="1085"/>
      <c r="I70" s="1096"/>
    </row>
    <row r="71" spans="1:9">
      <c r="A71" s="1085"/>
      <c r="B71" s="1085"/>
      <c r="C71" s="1094"/>
      <c r="D71" s="1094"/>
      <c r="E71" s="1094"/>
      <c r="F71" s="1095"/>
      <c r="G71" s="1085"/>
      <c r="H71" s="1085"/>
      <c r="I71" s="1096"/>
    </row>
    <row r="72" spans="1:9">
      <c r="A72" s="1085"/>
      <c r="B72" s="1085"/>
      <c r="C72" s="1094"/>
      <c r="D72" s="1094"/>
      <c r="E72" s="1094"/>
      <c r="F72" s="1095"/>
      <c r="G72" s="1085"/>
      <c r="H72" s="1085"/>
      <c r="I72" s="1096"/>
    </row>
    <row r="73" spans="1:9">
      <c r="A73" s="1085"/>
      <c r="B73" s="1085"/>
      <c r="C73" s="1094"/>
      <c r="D73" s="1094"/>
      <c r="E73" s="1094"/>
      <c r="F73" s="1095"/>
      <c r="G73" s="1085"/>
      <c r="H73" s="1085"/>
      <c r="I73" s="1096"/>
    </row>
    <row r="74" spans="1:9">
      <c r="A74" s="1085"/>
      <c r="B74" s="1085"/>
      <c r="C74" s="1094"/>
      <c r="D74" s="1094"/>
      <c r="E74" s="1094"/>
      <c r="F74" s="1095"/>
      <c r="G74" s="1085"/>
      <c r="H74" s="1085"/>
      <c r="I74" s="1096"/>
    </row>
    <row r="75" spans="1:9" s="1086" customFormat="1">
      <c r="A75" s="1097"/>
      <c r="B75" s="1097"/>
      <c r="C75" s="1098"/>
      <c r="D75" s="1098"/>
      <c r="E75" s="1098"/>
      <c r="F75" s="1099"/>
      <c r="G75" s="1097"/>
      <c r="H75" s="1097"/>
      <c r="I75" s="1100"/>
    </row>
    <row r="76" spans="1:9">
      <c r="A76" s="1085"/>
      <c r="B76" s="1085"/>
      <c r="C76" s="1094"/>
      <c r="D76" s="1094"/>
      <c r="E76" s="1094"/>
      <c r="F76" s="1095"/>
      <c r="G76" s="1085"/>
      <c r="H76" s="1085"/>
      <c r="I76" s="1096"/>
    </row>
    <row r="77" spans="1:9">
      <c r="A77" s="1085"/>
      <c r="B77" s="1085"/>
      <c r="C77" s="1094"/>
      <c r="D77" s="1094"/>
      <c r="E77" s="1094"/>
      <c r="F77" s="1095"/>
      <c r="G77" s="1085"/>
      <c r="H77" s="1085"/>
      <c r="I77" s="1096"/>
    </row>
    <row r="78" spans="1:9">
      <c r="A78" s="1085"/>
      <c r="B78" s="1085"/>
      <c r="C78" s="1094"/>
      <c r="D78" s="1094"/>
      <c r="E78" s="1094"/>
      <c r="F78" s="1095"/>
      <c r="G78" s="1085"/>
      <c r="H78" s="1085"/>
      <c r="I78" s="1096"/>
    </row>
    <row r="79" spans="1:9">
      <c r="A79" s="1085"/>
      <c r="B79" s="1085"/>
      <c r="C79" s="1094"/>
      <c r="D79" s="1094"/>
      <c r="E79" s="1094"/>
      <c r="F79" s="1095"/>
      <c r="G79" s="1085"/>
      <c r="H79" s="1085"/>
      <c r="I79" s="1096"/>
    </row>
    <row r="80" spans="1:9">
      <c r="A80" s="1085"/>
      <c r="B80" s="1085"/>
      <c r="C80" s="1094"/>
      <c r="D80" s="1094"/>
      <c r="E80" s="1094"/>
      <c r="F80" s="1095"/>
      <c r="G80" s="1085"/>
      <c r="H80" s="1085"/>
      <c r="I80" s="1096"/>
    </row>
    <row r="81" spans="1:9">
      <c r="A81" s="1085"/>
      <c r="B81" s="1085"/>
      <c r="C81" s="1094"/>
      <c r="D81" s="1094"/>
      <c r="E81" s="1094"/>
      <c r="F81" s="1095"/>
      <c r="G81" s="1085"/>
      <c r="H81" s="1085"/>
      <c r="I81" s="1096"/>
    </row>
    <row r="82" spans="1:9">
      <c r="A82" s="1085"/>
      <c r="B82" s="1085"/>
      <c r="C82" s="1094"/>
      <c r="D82" s="1094"/>
      <c r="E82" s="1094"/>
      <c r="F82" s="1095"/>
      <c r="G82" s="1085"/>
      <c r="H82" s="1085"/>
      <c r="I82" s="1096"/>
    </row>
    <row r="83" spans="1:9">
      <c r="A83" s="1085"/>
      <c r="B83" s="1085"/>
      <c r="C83" s="1094"/>
      <c r="D83" s="1094"/>
      <c r="E83" s="1094"/>
      <c r="F83" s="1095"/>
      <c r="G83" s="1085"/>
      <c r="H83" s="1085"/>
      <c r="I83" s="1096"/>
    </row>
    <row r="208" spans="2:5">
      <c r="B208" s="1080" t="s">
        <v>4577</v>
      </c>
      <c r="C208" s="1082"/>
      <c r="D208" s="1082" t="s">
        <v>217</v>
      </c>
      <c r="E208" s="1094"/>
    </row>
    <row r="209" spans="2:5">
      <c r="B209" s="1080"/>
      <c r="C209" s="1082"/>
      <c r="D209" s="1082"/>
      <c r="E209" s="1094"/>
    </row>
    <row r="210" spans="2:5">
      <c r="B210" s="1080">
        <v>3</v>
      </c>
      <c r="C210" s="1082"/>
      <c r="D210" s="1082" t="s">
        <v>72</v>
      </c>
      <c r="E210" s="1094"/>
    </row>
    <row r="211" spans="2:5">
      <c r="B211" s="1080">
        <v>2</v>
      </c>
      <c r="C211" s="1082"/>
      <c r="D211" s="1082" t="s">
        <v>81</v>
      </c>
      <c r="E211" s="1094" t="s">
        <v>4578</v>
      </c>
    </row>
    <row r="212" spans="2:5">
      <c r="B212" s="1080">
        <v>5</v>
      </c>
      <c r="C212" s="1082"/>
      <c r="D212" s="1082" t="s">
        <v>55</v>
      </c>
      <c r="E212" s="1094"/>
    </row>
    <row r="213" spans="2:5">
      <c r="B213" s="1080">
        <v>6</v>
      </c>
      <c r="C213" s="1082"/>
      <c r="D213" s="1082" t="s">
        <v>58</v>
      </c>
      <c r="E213" s="1094"/>
    </row>
    <row r="214" spans="2:5">
      <c r="B214" s="1080">
        <v>2</v>
      </c>
      <c r="C214" s="1082"/>
      <c r="D214" s="1082" t="s">
        <v>772</v>
      </c>
      <c r="E214" s="1094"/>
    </row>
    <row r="215" spans="2:5">
      <c r="B215" s="1080"/>
      <c r="C215" s="1082"/>
      <c r="D215" s="1082" t="s">
        <v>2841</v>
      </c>
      <c r="E215" s="1094"/>
    </row>
    <row r="216" spans="2:5">
      <c r="B216" s="1080">
        <v>4</v>
      </c>
      <c r="C216" s="1082"/>
      <c r="D216" s="1082" t="s">
        <v>346</v>
      </c>
      <c r="E216" s="1094"/>
    </row>
    <row r="217" spans="2:5">
      <c r="B217" s="1080"/>
      <c r="C217" s="1082"/>
      <c r="D217" s="1082" t="s">
        <v>72</v>
      </c>
      <c r="E217" s="1094"/>
    </row>
    <row r="218" spans="2:5">
      <c r="B218" s="1080"/>
      <c r="C218" s="1082"/>
      <c r="D218" s="1082" t="s">
        <v>3692</v>
      </c>
      <c r="E218" s="1094"/>
    </row>
    <row r="219" spans="2:5">
      <c r="B219" s="1080">
        <v>2</v>
      </c>
      <c r="C219" s="1082"/>
      <c r="D219" s="1082" t="s">
        <v>3694</v>
      </c>
      <c r="E219" s="1094"/>
    </row>
    <row r="220" spans="2:5">
      <c r="B220" s="1080">
        <v>9</v>
      </c>
      <c r="C220" s="1082"/>
      <c r="D220" s="1082" t="s">
        <v>86</v>
      </c>
      <c r="E220" s="1094"/>
    </row>
    <row r="221" spans="2:5">
      <c r="B221" s="1080"/>
      <c r="C221" s="1082"/>
      <c r="D221" s="1082" t="s">
        <v>66</v>
      </c>
      <c r="E221" s="1094"/>
    </row>
    <row r="222" spans="2:5">
      <c r="B222" s="1080">
        <v>2</v>
      </c>
      <c r="C222" s="1082"/>
      <c r="D222" s="1082" t="s">
        <v>3695</v>
      </c>
      <c r="E222" s="1094"/>
    </row>
    <row r="223" spans="2:5">
      <c r="B223" s="1080">
        <v>3</v>
      </c>
      <c r="C223" s="1082"/>
      <c r="D223" s="1082" t="s">
        <v>1855</v>
      </c>
      <c r="E223" s="1094"/>
    </row>
    <row r="224" spans="2:5">
      <c r="B224" s="1080">
        <v>2</v>
      </c>
      <c r="C224" s="1082"/>
      <c r="D224" s="1082" t="s">
        <v>3378</v>
      </c>
      <c r="E224" s="1094"/>
    </row>
    <row r="225" spans="2:5">
      <c r="B225" s="1080">
        <v>7</v>
      </c>
      <c r="C225" s="1082"/>
      <c r="D225" s="1082" t="s">
        <v>4579</v>
      </c>
      <c r="E225" s="1094"/>
    </row>
    <row r="226" spans="2:5">
      <c r="B226" s="1080">
        <v>4</v>
      </c>
      <c r="C226" s="1082"/>
      <c r="D226" s="1082" t="s">
        <v>500</v>
      </c>
      <c r="E226" s="1094"/>
    </row>
    <row r="227" spans="2:5">
      <c r="B227" s="1080"/>
      <c r="C227" s="1082"/>
      <c r="D227" s="1082" t="s">
        <v>3572</v>
      </c>
      <c r="E227" s="1094"/>
    </row>
    <row r="228" spans="2:5">
      <c r="B228" s="1080"/>
      <c r="C228" s="1082"/>
      <c r="D228" s="1082"/>
      <c r="E228" s="1094"/>
    </row>
    <row r="229" spans="2:5">
      <c r="B229" s="1081">
        <f>SUM(B210:B228)</f>
        <v>51</v>
      </c>
      <c r="C229" s="1082"/>
      <c r="D229" s="1082" t="s">
        <v>46</v>
      </c>
      <c r="E229" s="1094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4"/>
  <sheetViews>
    <sheetView topLeftCell="A163" zoomScale="80" zoomScaleNormal="80" workbookViewId="0">
      <selection activeCell="H178" sqref="H178"/>
    </sheetView>
  </sheetViews>
  <sheetFormatPr defaultColWidth="7.28515625" defaultRowHeight="11.25" customHeight="1" outlineLevelRow="2"/>
  <cols>
    <col min="1" max="1" width="7" style="1101" customWidth="1"/>
    <col min="2" max="2" width="8.42578125" style="1102" customWidth="1"/>
    <col min="3" max="3" width="11.28515625" style="1103" customWidth="1"/>
    <col min="4" max="4" width="16.42578125" style="1104" customWidth="1"/>
    <col min="5" max="5" width="16.42578125" style="1103" customWidth="1"/>
    <col min="6" max="6" width="9.7109375" style="1105" customWidth="1"/>
    <col min="7" max="7" width="8.85546875" style="1106" customWidth="1"/>
    <col min="8" max="8" width="10.140625" style="1101" customWidth="1"/>
    <col min="9" max="9" width="16.85546875" style="1103" customWidth="1"/>
    <col min="10" max="11" width="10.5703125" style="1107" customWidth="1"/>
    <col min="12" max="12" width="12.85546875" style="1107" customWidth="1"/>
    <col min="13" max="13" width="22.5703125" style="1107" customWidth="1"/>
    <col min="14" max="14" width="12.28515625" style="1107" customWidth="1"/>
    <col min="15" max="15" width="8.85546875" style="1107" customWidth="1"/>
    <col min="16" max="16" width="6.140625" style="1101" customWidth="1"/>
    <col min="17" max="17" width="11.85546875" style="1107" customWidth="1"/>
    <col min="18" max="18" width="13.5703125" style="1107" customWidth="1"/>
    <col min="19" max="16384" width="7.28515625" style="1107"/>
  </cols>
  <sheetData>
    <row r="1" spans="1:16" s="1111" customFormat="1" ht="11.25" customHeight="1">
      <c r="A1" s="1101" t="s">
        <v>3353</v>
      </c>
      <c r="B1" s="1102" t="s">
        <v>214</v>
      </c>
      <c r="C1" s="1103" t="s">
        <v>215</v>
      </c>
      <c r="D1" s="1104" t="s">
        <v>216</v>
      </c>
      <c r="E1" s="1103" t="s">
        <v>217</v>
      </c>
      <c r="F1" s="1105" t="s">
        <v>218</v>
      </c>
      <c r="G1" s="1103" t="s">
        <v>219</v>
      </c>
      <c r="H1" s="1108" t="s">
        <v>220</v>
      </c>
      <c r="I1" s="1109" t="s">
        <v>3355</v>
      </c>
      <c r="J1" s="1110"/>
      <c r="P1" s="1112"/>
    </row>
    <row r="2" spans="1:16" s="1111" customFormat="1" ht="11.25" customHeight="1" outlineLevel="2">
      <c r="A2" s="1113">
        <v>10</v>
      </c>
      <c r="B2" s="1114">
        <v>2013</v>
      </c>
      <c r="C2" s="1115" t="s">
        <v>129</v>
      </c>
      <c r="D2" s="1116" t="s">
        <v>1646</v>
      </c>
      <c r="E2" s="1117" t="s">
        <v>3362</v>
      </c>
      <c r="F2" s="1118">
        <v>41560</v>
      </c>
      <c r="G2" s="1115"/>
      <c r="H2" s="1113">
        <v>3</v>
      </c>
      <c r="I2" s="1115" t="s">
        <v>2705</v>
      </c>
      <c r="P2" s="1112"/>
    </row>
    <row r="3" spans="1:16" s="1111" customFormat="1" ht="11.25" customHeight="1" outlineLevel="2">
      <c r="A3" s="1101">
        <v>3</v>
      </c>
      <c r="B3" s="1102">
        <v>2014</v>
      </c>
      <c r="C3" s="1103" t="s">
        <v>129</v>
      </c>
      <c r="D3" s="1104" t="s">
        <v>1646</v>
      </c>
      <c r="E3" s="1106" t="s">
        <v>3323</v>
      </c>
      <c r="F3" s="1105">
        <v>41700</v>
      </c>
      <c r="G3" s="1103" t="s">
        <v>4094</v>
      </c>
      <c r="H3" s="1101">
        <v>3</v>
      </c>
      <c r="I3" s="1103" t="s">
        <v>1890</v>
      </c>
      <c r="P3" s="1112"/>
    </row>
    <row r="4" spans="1:16" s="1111" customFormat="1" ht="11.25" customHeight="1" outlineLevel="2">
      <c r="A4" s="1101">
        <v>3</v>
      </c>
      <c r="B4" s="1102">
        <v>2014</v>
      </c>
      <c r="C4" s="1103" t="s">
        <v>129</v>
      </c>
      <c r="D4" s="1119" t="s">
        <v>1646</v>
      </c>
      <c r="E4" s="1106" t="s">
        <v>3323</v>
      </c>
      <c r="F4" s="1105">
        <v>41700</v>
      </c>
      <c r="G4" s="1103" t="s">
        <v>4095</v>
      </c>
      <c r="H4" s="1101">
        <v>7</v>
      </c>
      <c r="I4" s="1103" t="s">
        <v>2339</v>
      </c>
      <c r="P4" s="1112"/>
    </row>
    <row r="5" spans="1:16" s="1111" customFormat="1" ht="11.25" customHeight="1" outlineLevel="1">
      <c r="A5" s="1101"/>
      <c r="B5" s="1102"/>
      <c r="C5" s="1103"/>
      <c r="D5" s="1119" t="s">
        <v>1649</v>
      </c>
      <c r="E5" s="1106"/>
      <c r="F5" s="1105"/>
      <c r="G5" s="1103"/>
      <c r="H5" s="1101">
        <f>SUBTOTAL(9,H2:H4)</f>
        <v>13</v>
      </c>
      <c r="I5" s="1103"/>
      <c r="P5" s="1112"/>
    </row>
    <row r="6" spans="1:16" s="1111" customFormat="1" ht="11.25" customHeight="1" outlineLevel="2">
      <c r="A6" s="1101">
        <v>10</v>
      </c>
      <c r="B6" s="1102">
        <v>2014</v>
      </c>
      <c r="C6" s="1103" t="s">
        <v>53</v>
      </c>
      <c r="D6" s="1119" t="s">
        <v>2690</v>
      </c>
      <c r="E6" s="1106" t="s">
        <v>2699</v>
      </c>
      <c r="F6" s="1105">
        <v>41937</v>
      </c>
      <c r="G6" s="1103" t="s">
        <v>2700</v>
      </c>
      <c r="H6" s="1101">
        <v>5</v>
      </c>
      <c r="I6" s="1103" t="s">
        <v>248</v>
      </c>
      <c r="P6" s="1112"/>
    </row>
    <row r="7" spans="1:16" s="1111" customFormat="1" ht="11.25" customHeight="1" outlineLevel="1">
      <c r="A7" s="1101"/>
      <c r="B7" s="1102"/>
      <c r="C7" s="1103"/>
      <c r="D7" s="1119" t="s">
        <v>4096</v>
      </c>
      <c r="E7" s="1106"/>
      <c r="F7" s="1105"/>
      <c r="G7" s="1103"/>
      <c r="H7" s="1101">
        <f>SUBTOTAL(9,H6:H6)</f>
        <v>5</v>
      </c>
      <c r="I7" s="1103"/>
      <c r="P7" s="1112"/>
    </row>
    <row r="8" spans="1:16" s="1111" customFormat="1" ht="11.25" customHeight="1" outlineLevel="2">
      <c r="A8" s="1113">
        <v>10</v>
      </c>
      <c r="B8" s="1114">
        <v>2013</v>
      </c>
      <c r="C8" s="1115" t="s">
        <v>129</v>
      </c>
      <c r="D8" s="1116" t="s">
        <v>3356</v>
      </c>
      <c r="E8" s="1117" t="s">
        <v>3362</v>
      </c>
      <c r="F8" s="1118">
        <v>41560</v>
      </c>
      <c r="G8" s="1115" t="s">
        <v>4580</v>
      </c>
      <c r="H8" s="1113">
        <v>3</v>
      </c>
      <c r="I8" s="1115" t="s">
        <v>3188</v>
      </c>
      <c r="P8" s="1112"/>
    </row>
    <row r="9" spans="1:16" s="1111" customFormat="1" ht="11.25" customHeight="1" outlineLevel="2">
      <c r="A9" s="1112">
        <v>6</v>
      </c>
      <c r="B9" s="1112">
        <v>2015</v>
      </c>
      <c r="C9" s="1120" t="s">
        <v>129</v>
      </c>
      <c r="D9" s="1120" t="s">
        <v>3342</v>
      </c>
      <c r="E9" s="1120" t="s">
        <v>3357</v>
      </c>
      <c r="F9" s="1121">
        <v>42169</v>
      </c>
      <c r="G9" s="1120" t="s">
        <v>3358</v>
      </c>
      <c r="H9" s="1112">
        <v>10</v>
      </c>
      <c r="I9" s="1120" t="s">
        <v>2400</v>
      </c>
      <c r="P9" s="1112"/>
    </row>
    <row r="10" spans="1:16" s="1111" customFormat="1" ht="11.25" customHeight="1" outlineLevel="2">
      <c r="A10" s="1112">
        <v>6</v>
      </c>
      <c r="B10" s="1112">
        <v>2015</v>
      </c>
      <c r="C10" s="1120" t="s">
        <v>129</v>
      </c>
      <c r="D10" s="1120" t="s">
        <v>3342</v>
      </c>
      <c r="E10" s="1120" t="s">
        <v>3359</v>
      </c>
      <c r="F10" s="1121">
        <v>42176</v>
      </c>
      <c r="G10" s="1120" t="s">
        <v>3358</v>
      </c>
      <c r="H10" s="1112">
        <v>15</v>
      </c>
      <c r="I10" s="1122" t="s">
        <v>3360</v>
      </c>
      <c r="P10" s="1112"/>
    </row>
    <row r="11" spans="1:16" s="1111" customFormat="1" ht="11.25" customHeight="1" outlineLevel="1">
      <c r="A11" s="1112"/>
      <c r="B11" s="1112"/>
      <c r="C11" s="1120"/>
      <c r="D11" s="1120" t="s">
        <v>3361</v>
      </c>
      <c r="E11" s="1120"/>
      <c r="F11" s="1121"/>
      <c r="G11" s="1120"/>
      <c r="H11" s="1112">
        <f>SUBTOTAL(9,H8:H10)</f>
        <v>28</v>
      </c>
      <c r="I11" s="1122"/>
      <c r="P11" s="1112"/>
    </row>
    <row r="12" spans="1:16" s="1111" customFormat="1" ht="11.25" customHeight="1" outlineLevel="2">
      <c r="A12" s="1101">
        <v>3</v>
      </c>
      <c r="B12" s="1102">
        <v>2014</v>
      </c>
      <c r="C12" s="1103" t="s">
        <v>164</v>
      </c>
      <c r="D12" s="1104" t="s">
        <v>200</v>
      </c>
      <c r="E12" s="1106" t="s">
        <v>3323</v>
      </c>
      <c r="F12" s="1105">
        <v>41700</v>
      </c>
      <c r="G12" s="1103" t="s">
        <v>4098</v>
      </c>
      <c r="H12" s="1101">
        <v>7</v>
      </c>
      <c r="I12" s="1103" t="s">
        <v>224</v>
      </c>
      <c r="P12" s="1112"/>
    </row>
    <row r="13" spans="1:16" s="1111" customFormat="1" ht="11.25" customHeight="1" outlineLevel="2">
      <c r="A13" s="1101">
        <v>5</v>
      </c>
      <c r="B13" s="1102">
        <v>2014</v>
      </c>
      <c r="C13" s="1103" t="s">
        <v>164</v>
      </c>
      <c r="D13" s="1104" t="s">
        <v>200</v>
      </c>
      <c r="E13" s="1106" t="s">
        <v>86</v>
      </c>
      <c r="F13" s="1105">
        <v>41776</v>
      </c>
      <c r="G13" s="1103" t="s">
        <v>4099</v>
      </c>
      <c r="H13" s="1101">
        <v>5</v>
      </c>
      <c r="I13" s="1103" t="s">
        <v>354</v>
      </c>
      <c r="P13" s="1112"/>
    </row>
    <row r="14" spans="1:16" s="1111" customFormat="1" ht="11.25" customHeight="1" outlineLevel="2">
      <c r="A14" s="1112">
        <v>10</v>
      </c>
      <c r="B14" s="1123">
        <v>2015</v>
      </c>
      <c r="C14" s="1120" t="s">
        <v>164</v>
      </c>
      <c r="D14" s="1120" t="s">
        <v>200</v>
      </c>
      <c r="E14" s="1124" t="s">
        <v>3362</v>
      </c>
      <c r="F14" s="1121">
        <v>42288</v>
      </c>
      <c r="G14" s="1120" t="s">
        <v>3363</v>
      </c>
      <c r="H14" s="1112">
        <v>7</v>
      </c>
      <c r="I14" s="1111" t="s">
        <v>2324</v>
      </c>
      <c r="P14" s="1112"/>
    </row>
    <row r="15" spans="1:16" s="1111" customFormat="1" ht="11.25" customHeight="1" outlineLevel="1">
      <c r="A15" s="1112"/>
      <c r="B15" s="1123"/>
      <c r="C15" s="1120"/>
      <c r="D15" s="1120" t="s">
        <v>225</v>
      </c>
      <c r="E15" s="1124"/>
      <c r="F15" s="1121"/>
      <c r="G15" s="1120"/>
      <c r="H15" s="1112">
        <f>SUBTOTAL(9,H12:H14)</f>
        <v>19</v>
      </c>
      <c r="P15" s="1112"/>
    </row>
    <row r="16" spans="1:16" s="1111" customFormat="1" ht="11.25" customHeight="1" outlineLevel="2">
      <c r="A16" s="1101">
        <v>3</v>
      </c>
      <c r="B16" s="1102">
        <v>2014</v>
      </c>
      <c r="C16" s="1103" t="s">
        <v>91</v>
      </c>
      <c r="D16" s="1104" t="s">
        <v>1655</v>
      </c>
      <c r="E16" s="1106" t="s">
        <v>3323</v>
      </c>
      <c r="F16" s="1105">
        <v>41700</v>
      </c>
      <c r="G16" s="1103" t="s">
        <v>4100</v>
      </c>
      <c r="H16" s="1101">
        <v>10</v>
      </c>
      <c r="I16" s="1103" t="s">
        <v>2930</v>
      </c>
      <c r="J16" s="1125" t="s">
        <v>4581</v>
      </c>
      <c r="P16" s="1112"/>
    </row>
    <row r="17" spans="1:16" s="1111" customFormat="1" ht="11.25" customHeight="1" outlineLevel="2">
      <c r="A17" s="1113">
        <v>2</v>
      </c>
      <c r="B17" s="1114">
        <v>2013</v>
      </c>
      <c r="C17" s="1115" t="s">
        <v>91</v>
      </c>
      <c r="D17" s="1116" t="s">
        <v>124</v>
      </c>
      <c r="E17" s="1115" t="s">
        <v>55</v>
      </c>
      <c r="F17" s="1118">
        <v>41307</v>
      </c>
      <c r="G17" s="1115" t="s">
        <v>4582</v>
      </c>
      <c r="H17" s="1113">
        <v>5</v>
      </c>
      <c r="I17" s="1115" t="s">
        <v>342</v>
      </c>
      <c r="J17" s="1126" t="s">
        <v>4126</v>
      </c>
      <c r="L17" s="1127" t="s">
        <v>2978</v>
      </c>
      <c r="P17" s="1112"/>
    </row>
    <row r="18" spans="1:16" s="1111" customFormat="1" ht="11.25" customHeight="1" outlineLevel="2">
      <c r="A18" s="1113">
        <v>10</v>
      </c>
      <c r="B18" s="1114">
        <v>2013</v>
      </c>
      <c r="C18" s="1115" t="s">
        <v>91</v>
      </c>
      <c r="D18" s="1116" t="s">
        <v>124</v>
      </c>
      <c r="E18" s="1117" t="s">
        <v>3362</v>
      </c>
      <c r="F18" s="1118">
        <v>41560</v>
      </c>
      <c r="G18" s="1115" t="s">
        <v>4583</v>
      </c>
      <c r="H18" s="1113">
        <v>3</v>
      </c>
      <c r="I18" s="1115" t="s">
        <v>1899</v>
      </c>
      <c r="P18" s="1112"/>
    </row>
    <row r="19" spans="1:16" s="1111" customFormat="1" ht="11.25" customHeight="1" outlineLevel="2">
      <c r="A19" s="1101">
        <v>3</v>
      </c>
      <c r="B19" s="1102">
        <v>2014</v>
      </c>
      <c r="C19" s="1103" t="s">
        <v>91</v>
      </c>
      <c r="D19" s="1104" t="s">
        <v>124</v>
      </c>
      <c r="E19" s="1106" t="s">
        <v>3323</v>
      </c>
      <c r="F19" s="1105">
        <v>41700</v>
      </c>
      <c r="G19" s="1103" t="s">
        <v>4102</v>
      </c>
      <c r="H19" s="1101">
        <v>3</v>
      </c>
      <c r="I19" s="1103" t="s">
        <v>2026</v>
      </c>
      <c r="P19" s="1112"/>
    </row>
    <row r="20" spans="1:16" s="1111" customFormat="1" ht="11.25" customHeight="1" outlineLevel="2">
      <c r="A20" s="1112">
        <v>6</v>
      </c>
      <c r="B20" s="1112">
        <v>2015</v>
      </c>
      <c r="C20" s="1120" t="s">
        <v>91</v>
      </c>
      <c r="D20" s="1120" t="s">
        <v>124</v>
      </c>
      <c r="E20" s="1120" t="s">
        <v>3357</v>
      </c>
      <c r="F20" s="1121">
        <v>42169</v>
      </c>
      <c r="G20" s="1120" t="s">
        <v>4103</v>
      </c>
      <c r="H20" s="1112">
        <v>3</v>
      </c>
      <c r="I20" s="1120" t="s">
        <v>3580</v>
      </c>
      <c r="P20" s="1112"/>
    </row>
    <row r="21" spans="1:16" s="1111" customFormat="1" ht="11.25" customHeight="1" outlineLevel="2">
      <c r="A21" s="1112">
        <v>10</v>
      </c>
      <c r="B21" s="1123">
        <v>2015</v>
      </c>
      <c r="C21" s="1120" t="s">
        <v>91</v>
      </c>
      <c r="D21" s="1120" t="s">
        <v>124</v>
      </c>
      <c r="E21" s="1124" t="s">
        <v>3362</v>
      </c>
      <c r="F21" s="1121">
        <v>42288</v>
      </c>
      <c r="G21" s="1120" t="s">
        <v>4104</v>
      </c>
      <c r="H21" s="1112">
        <v>10</v>
      </c>
      <c r="I21" s="1111" t="s">
        <v>2408</v>
      </c>
      <c r="P21" s="1112"/>
    </row>
    <row r="22" spans="1:16" s="1111" customFormat="1" ht="11.25" customHeight="1" outlineLevel="2">
      <c r="A22" s="1112">
        <v>10</v>
      </c>
      <c r="B22" s="1123">
        <v>2015</v>
      </c>
      <c r="C22" s="1120" t="s">
        <v>91</v>
      </c>
      <c r="D22" s="1120" t="s">
        <v>124</v>
      </c>
      <c r="E22" s="1124" t="s">
        <v>3362</v>
      </c>
      <c r="F22" s="1121">
        <v>42288</v>
      </c>
      <c r="G22" s="1120" t="s">
        <v>4105</v>
      </c>
      <c r="H22" s="1112">
        <v>3</v>
      </c>
      <c r="I22" s="1111" t="s">
        <v>1758</v>
      </c>
      <c r="P22" s="1112"/>
    </row>
    <row r="23" spans="1:16" s="1111" customFormat="1" ht="11.25" customHeight="1" outlineLevel="1">
      <c r="A23" s="1112"/>
      <c r="B23" s="1123"/>
      <c r="C23" s="1120"/>
      <c r="D23" s="1120" t="s">
        <v>245</v>
      </c>
      <c r="E23" s="1124"/>
      <c r="F23" s="1121"/>
      <c r="G23" s="1120"/>
      <c r="H23" s="1112">
        <f>SUBTOTAL(9,H16:H22)</f>
        <v>37</v>
      </c>
      <c r="P23" s="1112"/>
    </row>
    <row r="24" spans="1:16" s="1111" customFormat="1" ht="11.25" customHeight="1" outlineLevel="2">
      <c r="A24" s="1101">
        <v>3</v>
      </c>
      <c r="B24" s="1102">
        <v>2014</v>
      </c>
      <c r="C24" s="1103" t="s">
        <v>91</v>
      </c>
      <c r="D24" s="1104" t="s">
        <v>117</v>
      </c>
      <c r="E24" s="1106" t="s">
        <v>3323</v>
      </c>
      <c r="F24" s="1105">
        <v>41700</v>
      </c>
      <c r="G24" s="1103" t="s">
        <v>4113</v>
      </c>
      <c r="H24" s="1101">
        <v>3</v>
      </c>
      <c r="I24" s="1103" t="s">
        <v>1292</v>
      </c>
      <c r="P24" s="1112"/>
    </row>
    <row r="25" spans="1:16" s="1111" customFormat="1" ht="11.25" customHeight="1" outlineLevel="2">
      <c r="A25" s="1101">
        <v>6</v>
      </c>
      <c r="B25" s="1102">
        <v>2014</v>
      </c>
      <c r="C25" s="1103" t="s">
        <v>91</v>
      </c>
      <c r="D25" s="1104" t="s">
        <v>117</v>
      </c>
      <c r="E25" s="1106" t="s">
        <v>3357</v>
      </c>
      <c r="F25" s="1105">
        <v>41797</v>
      </c>
      <c r="G25" s="1103" t="s">
        <v>4115</v>
      </c>
      <c r="H25" s="1108">
        <v>3</v>
      </c>
      <c r="I25" s="1128" t="s">
        <v>1965</v>
      </c>
      <c r="P25" s="1112"/>
    </row>
    <row r="26" spans="1:16" s="1111" customFormat="1" ht="11.25" customHeight="1" outlineLevel="1">
      <c r="A26" s="1101"/>
      <c r="B26" s="1102"/>
      <c r="C26" s="1103"/>
      <c r="D26" s="1104" t="s">
        <v>1674</v>
      </c>
      <c r="E26" s="1106"/>
      <c r="F26" s="1105"/>
      <c r="G26" s="1103"/>
      <c r="H26" s="1108">
        <f>SUBTOTAL(9,H24:H25)</f>
        <v>6</v>
      </c>
      <c r="I26" s="1128"/>
      <c r="P26" s="1112"/>
    </row>
    <row r="27" spans="1:16" s="1111" customFormat="1" ht="11.25" customHeight="1" outlineLevel="2">
      <c r="A27" s="1112"/>
      <c r="B27" s="1123">
        <v>2015</v>
      </c>
      <c r="C27" s="1120" t="s">
        <v>164</v>
      </c>
      <c r="D27" s="1129" t="s">
        <v>1607</v>
      </c>
      <c r="E27" s="1124" t="s">
        <v>1675</v>
      </c>
      <c r="F27" s="1121">
        <v>42161</v>
      </c>
      <c r="G27" s="1120" t="s">
        <v>3365</v>
      </c>
      <c r="H27" s="1112">
        <v>10</v>
      </c>
      <c r="I27" s="1120" t="s">
        <v>626</v>
      </c>
      <c r="P27" s="1112"/>
    </row>
    <row r="28" spans="1:16" s="1111" customFormat="1" ht="11.25" customHeight="1" outlineLevel="1">
      <c r="A28" s="1112"/>
      <c r="B28" s="1123"/>
      <c r="C28" s="1120"/>
      <c r="D28" s="1129" t="s">
        <v>1677</v>
      </c>
      <c r="E28" s="1124"/>
      <c r="F28" s="1121"/>
      <c r="G28" s="1120"/>
      <c r="H28" s="1112">
        <f>SUBTOTAL(9,H27:H27)</f>
        <v>10</v>
      </c>
      <c r="I28" s="1120"/>
      <c r="P28" s="1112"/>
    </row>
    <row r="29" spans="1:16" s="1111" customFormat="1" ht="11.25" customHeight="1" outlineLevel="2">
      <c r="A29" s="1101">
        <v>3</v>
      </c>
      <c r="B29" s="1102">
        <v>2014</v>
      </c>
      <c r="C29" s="1103" t="s">
        <v>91</v>
      </c>
      <c r="D29" s="1104" t="s">
        <v>1608</v>
      </c>
      <c r="E29" s="1106" t="s">
        <v>3323</v>
      </c>
      <c r="F29" s="1105">
        <v>41700</v>
      </c>
      <c r="G29" s="1103" t="s">
        <v>4116</v>
      </c>
      <c r="H29" s="1101">
        <v>3</v>
      </c>
      <c r="I29" s="1103" t="s">
        <v>452</v>
      </c>
      <c r="P29" s="1112"/>
    </row>
    <row r="30" spans="1:16" s="1111" customFormat="1" ht="11.25" customHeight="1" outlineLevel="2">
      <c r="A30" s="1101">
        <v>11</v>
      </c>
      <c r="B30" s="1102">
        <v>2014</v>
      </c>
      <c r="C30" s="1103" t="s">
        <v>91</v>
      </c>
      <c r="D30" s="1104" t="s">
        <v>1608</v>
      </c>
      <c r="E30" s="1106" t="s">
        <v>500</v>
      </c>
      <c r="F30" s="1105">
        <v>41958</v>
      </c>
      <c r="G30" s="1103" t="s">
        <v>2724</v>
      </c>
      <c r="H30" s="1101">
        <v>10</v>
      </c>
      <c r="I30" s="1103" t="s">
        <v>626</v>
      </c>
      <c r="P30" s="1112"/>
    </row>
    <row r="31" spans="1:16" s="1111" customFormat="1" ht="11.25" customHeight="1" outlineLevel="2">
      <c r="A31" s="1112">
        <v>3</v>
      </c>
      <c r="B31" s="1123">
        <v>2015</v>
      </c>
      <c r="C31" s="1120" t="s">
        <v>91</v>
      </c>
      <c r="D31" s="1129" t="s">
        <v>1608</v>
      </c>
      <c r="E31" s="1124" t="s">
        <v>81</v>
      </c>
      <c r="F31" s="1121">
        <v>42077</v>
      </c>
      <c r="G31" s="1120" t="s">
        <v>3366</v>
      </c>
      <c r="H31" s="1112">
        <v>10</v>
      </c>
      <c r="I31" s="1120" t="s">
        <v>626</v>
      </c>
      <c r="P31" s="1112"/>
    </row>
    <row r="32" spans="1:16" s="1111" customFormat="1" ht="11.25" customHeight="1" outlineLevel="1">
      <c r="A32" s="1112"/>
      <c r="B32" s="1123"/>
      <c r="C32" s="1120"/>
      <c r="D32" s="1129" t="s">
        <v>1680</v>
      </c>
      <c r="E32" s="1124"/>
      <c r="F32" s="1121"/>
      <c r="G32" s="1120"/>
      <c r="H32" s="1112">
        <f>SUBTOTAL(9,H29:H31)</f>
        <v>23</v>
      </c>
      <c r="I32" s="1120"/>
      <c r="P32" s="1112"/>
    </row>
    <row r="33" spans="1:16" s="1111" customFormat="1" ht="11.25" customHeight="1" outlineLevel="2">
      <c r="A33" s="1113">
        <v>3</v>
      </c>
      <c r="B33" s="1113">
        <v>2013</v>
      </c>
      <c r="C33" s="1115" t="s">
        <v>91</v>
      </c>
      <c r="D33" s="1130" t="s">
        <v>114</v>
      </c>
      <c r="E33" s="1115" t="s">
        <v>3323</v>
      </c>
      <c r="F33" s="1118">
        <v>41336</v>
      </c>
      <c r="G33" s="1115" t="s">
        <v>4584</v>
      </c>
      <c r="H33" s="1113">
        <v>3</v>
      </c>
      <c r="I33" s="1115" t="s">
        <v>785</v>
      </c>
      <c r="P33" s="1112"/>
    </row>
    <row r="34" spans="1:16" s="1111" customFormat="1" ht="11.25" customHeight="1" outlineLevel="2">
      <c r="A34" s="1113">
        <v>10</v>
      </c>
      <c r="B34" s="1114">
        <v>2013</v>
      </c>
      <c r="C34" s="1115" t="s">
        <v>91</v>
      </c>
      <c r="D34" s="1116" t="s">
        <v>114</v>
      </c>
      <c r="E34" s="1117" t="s">
        <v>3362</v>
      </c>
      <c r="F34" s="1118">
        <v>41560</v>
      </c>
      <c r="G34" s="1115" t="s">
        <v>4585</v>
      </c>
      <c r="H34" s="1113">
        <v>10</v>
      </c>
      <c r="I34" s="1115" t="s">
        <v>2412</v>
      </c>
      <c r="P34" s="1112"/>
    </row>
    <row r="35" spans="1:16" s="1111" customFormat="1" ht="11.25" customHeight="1" outlineLevel="2">
      <c r="A35" s="1101">
        <v>3</v>
      </c>
      <c r="B35" s="1102">
        <v>2014</v>
      </c>
      <c r="C35" s="1103" t="s">
        <v>91</v>
      </c>
      <c r="D35" s="1104" t="s">
        <v>114</v>
      </c>
      <c r="E35" s="1106" t="s">
        <v>3323</v>
      </c>
      <c r="F35" s="1105">
        <v>41700</v>
      </c>
      <c r="G35" s="1103" t="s">
        <v>4117</v>
      </c>
      <c r="H35" s="1101">
        <v>3</v>
      </c>
      <c r="I35" s="1103" t="s">
        <v>1767</v>
      </c>
      <c r="P35" s="1112"/>
    </row>
    <row r="36" spans="1:16" s="1111" customFormat="1" ht="11.25" customHeight="1" outlineLevel="2">
      <c r="A36" s="1101">
        <v>3</v>
      </c>
      <c r="B36" s="1102">
        <v>2014</v>
      </c>
      <c r="C36" s="1103" t="s">
        <v>91</v>
      </c>
      <c r="D36" s="1104" t="s">
        <v>114</v>
      </c>
      <c r="E36" s="1106" t="s">
        <v>3323</v>
      </c>
      <c r="F36" s="1105">
        <v>41700</v>
      </c>
      <c r="G36" s="1103" t="s">
        <v>4118</v>
      </c>
      <c r="H36" s="1101">
        <v>10</v>
      </c>
      <c r="I36" s="1103" t="s">
        <v>1690</v>
      </c>
      <c r="P36" s="1112"/>
    </row>
    <row r="37" spans="1:16" s="1111" customFormat="1" ht="11.25" customHeight="1" outlineLevel="2">
      <c r="A37" s="1101">
        <v>3</v>
      </c>
      <c r="B37" s="1102">
        <v>2014</v>
      </c>
      <c r="C37" s="1103" t="s">
        <v>91</v>
      </c>
      <c r="D37" s="1104" t="s">
        <v>114</v>
      </c>
      <c r="E37" s="1106" t="s">
        <v>3323</v>
      </c>
      <c r="F37" s="1105">
        <v>41700</v>
      </c>
      <c r="G37" s="1103" t="s">
        <v>3368</v>
      </c>
      <c r="H37" s="1101">
        <v>7</v>
      </c>
      <c r="I37" s="1103" t="s">
        <v>1442</v>
      </c>
      <c r="P37" s="1112"/>
    </row>
    <row r="38" spans="1:16" s="1111" customFormat="1" ht="11.25" customHeight="1" outlineLevel="2">
      <c r="A38" s="1101">
        <v>3</v>
      </c>
      <c r="B38" s="1102">
        <v>2014</v>
      </c>
      <c r="C38" s="1103" t="s">
        <v>91</v>
      </c>
      <c r="D38" s="1104" t="s">
        <v>114</v>
      </c>
      <c r="E38" s="1106" t="s">
        <v>346</v>
      </c>
      <c r="F38" s="1105">
        <v>41714</v>
      </c>
      <c r="G38" s="1103" t="s">
        <v>4119</v>
      </c>
      <c r="H38" s="1101">
        <v>10</v>
      </c>
      <c r="I38" s="1103" t="s">
        <v>626</v>
      </c>
      <c r="P38" s="1112"/>
    </row>
    <row r="39" spans="1:16" s="1111" customFormat="1" ht="11.25" customHeight="1" outlineLevel="2">
      <c r="A39" s="1101">
        <v>6</v>
      </c>
      <c r="B39" s="1102">
        <v>2014</v>
      </c>
      <c r="C39" s="1103" t="s">
        <v>91</v>
      </c>
      <c r="D39" s="1104" t="s">
        <v>114</v>
      </c>
      <c r="E39" s="1106" t="s">
        <v>3357</v>
      </c>
      <c r="F39" s="1105">
        <v>41797</v>
      </c>
      <c r="G39" s="1103" t="s">
        <v>4120</v>
      </c>
      <c r="H39" s="1108">
        <v>3</v>
      </c>
      <c r="I39" s="1128" t="s">
        <v>2252</v>
      </c>
      <c r="P39" s="1112"/>
    </row>
    <row r="40" spans="1:16" s="1111" customFormat="1" ht="11.25" customHeight="1" outlineLevel="2">
      <c r="A40" s="1101">
        <v>10</v>
      </c>
      <c r="B40" s="1101">
        <v>2014</v>
      </c>
      <c r="C40" s="1107" t="s">
        <v>91</v>
      </c>
      <c r="D40" s="1119" t="s">
        <v>114</v>
      </c>
      <c r="E40" s="1103" t="s">
        <v>3362</v>
      </c>
      <c r="F40" s="1131">
        <v>41924</v>
      </c>
      <c r="G40" s="1103" t="s">
        <v>4121</v>
      </c>
      <c r="H40" s="1101">
        <v>7</v>
      </c>
      <c r="I40" s="1103" t="s">
        <v>3500</v>
      </c>
      <c r="P40" s="1112"/>
    </row>
    <row r="41" spans="1:16" s="1111" customFormat="1" ht="11.25" customHeight="1" outlineLevel="2">
      <c r="A41" s="1101">
        <v>10</v>
      </c>
      <c r="B41" s="1101">
        <v>2014</v>
      </c>
      <c r="C41" s="1107" t="s">
        <v>91</v>
      </c>
      <c r="D41" s="1119" t="s">
        <v>114</v>
      </c>
      <c r="E41" s="1103" t="s">
        <v>3362</v>
      </c>
      <c r="F41" s="1131">
        <v>41924</v>
      </c>
      <c r="G41" s="1103" t="s">
        <v>4122</v>
      </c>
      <c r="H41" s="1101">
        <v>3</v>
      </c>
      <c r="I41" s="1103" t="s">
        <v>4123</v>
      </c>
      <c r="P41" s="1112"/>
    </row>
    <row r="42" spans="1:16" s="1111" customFormat="1" ht="11.25" customHeight="1" outlineLevel="2">
      <c r="A42" s="1123">
        <v>3</v>
      </c>
      <c r="B42" s="1112">
        <v>2015</v>
      </c>
      <c r="C42" s="1120" t="s">
        <v>91</v>
      </c>
      <c r="D42" s="1132" t="s">
        <v>114</v>
      </c>
      <c r="E42" s="1120" t="s">
        <v>3323</v>
      </c>
      <c r="F42" s="1121">
        <v>42064</v>
      </c>
      <c r="G42" s="1120" t="s">
        <v>3367</v>
      </c>
      <c r="H42" s="1112">
        <v>3</v>
      </c>
      <c r="I42" s="1120" t="s">
        <v>2333</v>
      </c>
      <c r="P42" s="1112"/>
    </row>
    <row r="43" spans="1:16" s="1111" customFormat="1" ht="11.25" customHeight="1" outlineLevel="2">
      <c r="A43" s="1123">
        <v>3</v>
      </c>
      <c r="B43" s="1112">
        <v>2015</v>
      </c>
      <c r="C43" s="1120" t="s">
        <v>91</v>
      </c>
      <c r="D43" s="1132" t="s">
        <v>114</v>
      </c>
      <c r="E43" s="1120" t="s">
        <v>3323</v>
      </c>
      <c r="F43" s="1121">
        <v>42064</v>
      </c>
      <c r="G43" s="1120" t="s">
        <v>3368</v>
      </c>
      <c r="H43" s="1112">
        <v>10</v>
      </c>
      <c r="I43" s="1120" t="s">
        <v>2335</v>
      </c>
      <c r="P43" s="1112"/>
    </row>
    <row r="44" spans="1:16" s="1111" customFormat="1" ht="11.25" customHeight="1" outlineLevel="2">
      <c r="A44" s="1112">
        <v>6</v>
      </c>
      <c r="B44" s="1112">
        <v>2015</v>
      </c>
      <c r="C44" s="1120" t="s">
        <v>91</v>
      </c>
      <c r="D44" s="1120" t="s">
        <v>114</v>
      </c>
      <c r="E44" s="1120" t="s">
        <v>3357</v>
      </c>
      <c r="F44" s="1121">
        <v>42169</v>
      </c>
      <c r="G44" s="1120" t="s">
        <v>259</v>
      </c>
      <c r="H44" s="1112">
        <v>7</v>
      </c>
      <c r="I44" s="1120" t="s">
        <v>1695</v>
      </c>
      <c r="P44" s="1112"/>
    </row>
    <row r="45" spans="1:16" s="1111" customFormat="1" ht="11.25" customHeight="1" outlineLevel="2">
      <c r="A45" s="1112">
        <v>6</v>
      </c>
      <c r="B45" s="1112">
        <v>2015</v>
      </c>
      <c r="C45" s="1120" t="s">
        <v>91</v>
      </c>
      <c r="D45" s="1120" t="s">
        <v>114</v>
      </c>
      <c r="E45" s="1120" t="s">
        <v>3357</v>
      </c>
      <c r="F45" s="1121">
        <v>42169</v>
      </c>
      <c r="G45" s="1120" t="s">
        <v>3369</v>
      </c>
      <c r="H45" s="1112">
        <v>3</v>
      </c>
      <c r="I45" s="1120" t="s">
        <v>2252</v>
      </c>
      <c r="P45" s="1112"/>
    </row>
    <row r="46" spans="1:16" s="1111" customFormat="1" ht="11.25" customHeight="1" outlineLevel="2">
      <c r="A46" s="1112">
        <v>6</v>
      </c>
      <c r="B46" s="1112">
        <v>2015</v>
      </c>
      <c r="C46" s="1120" t="s">
        <v>91</v>
      </c>
      <c r="D46" s="1120" t="s">
        <v>114</v>
      </c>
      <c r="E46" s="1120" t="s">
        <v>3359</v>
      </c>
      <c r="F46" s="1121">
        <v>42176</v>
      </c>
      <c r="G46" s="1120" t="s">
        <v>2727</v>
      </c>
      <c r="H46" s="1112">
        <v>15</v>
      </c>
      <c r="I46" s="1122" t="s">
        <v>3370</v>
      </c>
      <c r="P46" s="1112"/>
    </row>
    <row r="47" spans="1:16" s="1111" customFormat="1" ht="11.25" customHeight="1" outlineLevel="2">
      <c r="A47" s="1112">
        <v>10</v>
      </c>
      <c r="B47" s="1123">
        <v>2015</v>
      </c>
      <c r="C47" s="1120" t="s">
        <v>91</v>
      </c>
      <c r="D47" s="1120" t="s">
        <v>114</v>
      </c>
      <c r="E47" s="1124" t="s">
        <v>3362</v>
      </c>
      <c r="F47" s="1121">
        <v>42288</v>
      </c>
      <c r="G47" s="1120" t="s">
        <v>2730</v>
      </c>
      <c r="H47" s="1112">
        <v>10</v>
      </c>
      <c r="I47" s="1111" t="s">
        <v>3097</v>
      </c>
      <c r="P47" s="1112"/>
    </row>
    <row r="48" spans="1:16" s="1111" customFormat="1" ht="11.25" customHeight="1" outlineLevel="2">
      <c r="A48" s="1112">
        <v>10</v>
      </c>
      <c r="B48" s="1123">
        <v>2015</v>
      </c>
      <c r="C48" s="1120" t="s">
        <v>91</v>
      </c>
      <c r="D48" s="1120" t="s">
        <v>114</v>
      </c>
      <c r="E48" s="1124" t="s">
        <v>3362</v>
      </c>
      <c r="F48" s="1121">
        <v>42288</v>
      </c>
      <c r="G48" s="1120" t="s">
        <v>3371</v>
      </c>
      <c r="H48" s="1112">
        <v>3</v>
      </c>
      <c r="I48" s="1111" t="s">
        <v>3129</v>
      </c>
      <c r="P48" s="1112"/>
    </row>
    <row r="49" spans="1:16" s="1111" customFormat="1" ht="11.25" customHeight="1" outlineLevel="2">
      <c r="A49" s="1112">
        <v>10</v>
      </c>
      <c r="B49" s="1123">
        <v>2015</v>
      </c>
      <c r="C49" s="1120" t="s">
        <v>91</v>
      </c>
      <c r="D49" s="1120" t="s">
        <v>114</v>
      </c>
      <c r="E49" s="1124" t="s">
        <v>3362</v>
      </c>
      <c r="F49" s="1121">
        <v>42288</v>
      </c>
      <c r="G49" s="1120" t="s">
        <v>3372</v>
      </c>
      <c r="H49" s="1112">
        <v>10</v>
      </c>
      <c r="I49" s="1111" t="s">
        <v>1697</v>
      </c>
      <c r="P49" s="1112"/>
    </row>
    <row r="50" spans="1:16" s="1111" customFormat="1" ht="11.25" customHeight="1" outlineLevel="1">
      <c r="A50" s="1112"/>
      <c r="B50" s="1123"/>
      <c r="C50" s="1120"/>
      <c r="D50" s="1120" t="s">
        <v>291</v>
      </c>
      <c r="E50" s="1124"/>
      <c r="F50" s="1121"/>
      <c r="G50" s="1120"/>
      <c r="H50" s="1112">
        <f>SUBTOTAL(9,H33:H49)</f>
        <v>117</v>
      </c>
      <c r="P50" s="1112"/>
    </row>
    <row r="51" spans="1:16" s="1111" customFormat="1" ht="11.25" customHeight="1" outlineLevel="2">
      <c r="A51" s="1133">
        <v>2</v>
      </c>
      <c r="B51" s="1114">
        <v>2013</v>
      </c>
      <c r="C51" s="1115" t="s">
        <v>91</v>
      </c>
      <c r="D51" s="1116" t="s">
        <v>4586</v>
      </c>
      <c r="E51" s="1117" t="s">
        <v>81</v>
      </c>
      <c r="F51" s="1118">
        <v>41321</v>
      </c>
      <c r="G51" s="1115" t="s">
        <v>4587</v>
      </c>
      <c r="H51" s="1113">
        <v>5</v>
      </c>
      <c r="I51" s="1115" t="s">
        <v>273</v>
      </c>
      <c r="J51" s="1125"/>
      <c r="P51" s="1112"/>
    </row>
    <row r="52" spans="1:16" s="1111" customFormat="1" ht="11.25" customHeight="1" outlineLevel="2">
      <c r="A52" s="1113">
        <v>3</v>
      </c>
      <c r="B52" s="1113">
        <v>2013</v>
      </c>
      <c r="C52" s="1115" t="s">
        <v>91</v>
      </c>
      <c r="D52" s="1130" t="s">
        <v>4535</v>
      </c>
      <c r="E52" s="1115" t="s">
        <v>3323</v>
      </c>
      <c r="F52" s="1118">
        <v>41336</v>
      </c>
      <c r="G52" s="1115" t="s">
        <v>4588</v>
      </c>
      <c r="H52" s="1113">
        <v>7</v>
      </c>
      <c r="I52" s="1115" t="s">
        <v>365</v>
      </c>
      <c r="J52" s="1125" t="s">
        <v>1803</v>
      </c>
      <c r="P52" s="1112"/>
    </row>
    <row r="53" spans="1:16" s="1111" customFormat="1" ht="11.25" customHeight="1" outlineLevel="2">
      <c r="A53" s="1113">
        <v>3</v>
      </c>
      <c r="B53" s="1113">
        <v>2013</v>
      </c>
      <c r="C53" s="1115" t="s">
        <v>91</v>
      </c>
      <c r="D53" s="1130" t="s">
        <v>4535</v>
      </c>
      <c r="E53" s="1115" t="s">
        <v>3323</v>
      </c>
      <c r="F53" s="1118">
        <v>41336</v>
      </c>
      <c r="G53" s="1115" t="s">
        <v>4589</v>
      </c>
      <c r="H53" s="1113">
        <v>10</v>
      </c>
      <c r="I53" s="1115" t="s">
        <v>4590</v>
      </c>
      <c r="P53" s="1112"/>
    </row>
    <row r="54" spans="1:16" s="1111" customFormat="1" ht="11.25" customHeight="1" outlineLevel="2">
      <c r="A54" s="1113">
        <v>3</v>
      </c>
      <c r="B54" s="1113">
        <v>2013</v>
      </c>
      <c r="C54" s="1115" t="s">
        <v>91</v>
      </c>
      <c r="D54" s="1130" t="s">
        <v>4535</v>
      </c>
      <c r="E54" s="1115" t="s">
        <v>3323</v>
      </c>
      <c r="F54" s="1118">
        <v>41336</v>
      </c>
      <c r="G54" s="1115" t="s">
        <v>4591</v>
      </c>
      <c r="H54" s="1113">
        <v>3</v>
      </c>
      <c r="I54" s="1115" t="s">
        <v>1494</v>
      </c>
      <c r="P54" s="1112"/>
    </row>
    <row r="55" spans="1:16" s="1111" customFormat="1" ht="11.25" customHeight="1" outlineLevel="2">
      <c r="A55" s="1113">
        <v>3</v>
      </c>
      <c r="B55" s="1113">
        <v>2013</v>
      </c>
      <c r="C55" s="1115" t="s">
        <v>91</v>
      </c>
      <c r="D55" s="1130" t="s">
        <v>4535</v>
      </c>
      <c r="E55" s="1115" t="s">
        <v>3323</v>
      </c>
      <c r="F55" s="1118">
        <v>41336</v>
      </c>
      <c r="G55" s="1115" t="s">
        <v>4592</v>
      </c>
      <c r="H55" s="1113">
        <v>7</v>
      </c>
      <c r="I55" s="1115" t="s">
        <v>849</v>
      </c>
      <c r="P55" s="1112"/>
    </row>
    <row r="56" spans="1:16" s="1111" customFormat="1" ht="11.25" customHeight="1" outlineLevel="2">
      <c r="A56" s="1113">
        <v>6</v>
      </c>
      <c r="B56" s="1113">
        <v>2013</v>
      </c>
      <c r="C56" s="1117" t="s">
        <v>91</v>
      </c>
      <c r="D56" s="1116" t="s">
        <v>4586</v>
      </c>
      <c r="E56" s="1115" t="s">
        <v>3357</v>
      </c>
      <c r="F56" s="1118">
        <v>41434</v>
      </c>
      <c r="G56" s="1115" t="s">
        <v>4593</v>
      </c>
      <c r="H56" s="1113">
        <v>10</v>
      </c>
      <c r="I56" s="1115" t="s">
        <v>1937</v>
      </c>
      <c r="P56" s="1112"/>
    </row>
    <row r="57" spans="1:16" s="1111" customFormat="1" ht="11.25" customHeight="1" outlineLevel="2">
      <c r="A57" s="1133">
        <v>6</v>
      </c>
      <c r="B57" s="1113">
        <v>2013</v>
      </c>
      <c r="C57" s="1117" t="s">
        <v>91</v>
      </c>
      <c r="D57" s="1116" t="s">
        <v>4586</v>
      </c>
      <c r="E57" s="1115" t="s">
        <v>3357</v>
      </c>
      <c r="F57" s="1118">
        <v>41434</v>
      </c>
      <c r="G57" s="1115" t="s">
        <v>4594</v>
      </c>
      <c r="H57" s="1113">
        <v>3</v>
      </c>
      <c r="I57" s="1115" t="s">
        <v>2390</v>
      </c>
      <c r="P57" s="1112"/>
    </row>
    <row r="58" spans="1:16" s="1111" customFormat="1" ht="11.25" customHeight="1" outlineLevel="2">
      <c r="A58" s="1113">
        <v>11</v>
      </c>
      <c r="B58" s="1113">
        <v>2013</v>
      </c>
      <c r="C58" s="1117" t="s">
        <v>91</v>
      </c>
      <c r="D58" s="1116" t="s">
        <v>4586</v>
      </c>
      <c r="E58" s="1115" t="s">
        <v>64</v>
      </c>
      <c r="F58" s="1118">
        <v>41582</v>
      </c>
      <c r="G58" s="1115" t="s">
        <v>4595</v>
      </c>
      <c r="H58" s="1113">
        <v>5</v>
      </c>
      <c r="I58" s="1115" t="s">
        <v>342</v>
      </c>
      <c r="J58" s="1127" t="s">
        <v>2978</v>
      </c>
      <c r="P58" s="1112"/>
    </row>
    <row r="59" spans="1:16" s="1111" customFormat="1" ht="11.25" customHeight="1" outlineLevel="2">
      <c r="A59" s="1101">
        <v>3</v>
      </c>
      <c r="B59" s="1102">
        <v>2014</v>
      </c>
      <c r="C59" s="1103" t="s">
        <v>91</v>
      </c>
      <c r="D59" s="1104" t="s">
        <v>4586</v>
      </c>
      <c r="E59" s="1106" t="s">
        <v>3323</v>
      </c>
      <c r="F59" s="1105">
        <v>41700</v>
      </c>
      <c r="G59" s="1103" t="s">
        <v>4596</v>
      </c>
      <c r="H59" s="1101">
        <v>10</v>
      </c>
      <c r="I59" s="1103" t="s">
        <v>4597</v>
      </c>
      <c r="P59" s="1112"/>
    </row>
    <row r="60" spans="1:16" s="1111" customFormat="1" ht="11.25" customHeight="1" outlineLevel="2">
      <c r="A60" s="1101">
        <v>5</v>
      </c>
      <c r="B60" s="1102">
        <v>2014</v>
      </c>
      <c r="C60" s="1103" t="s">
        <v>91</v>
      </c>
      <c r="D60" s="1104" t="s">
        <v>4586</v>
      </c>
      <c r="E60" s="1106" t="s">
        <v>55</v>
      </c>
      <c r="F60" s="1105">
        <v>41790</v>
      </c>
      <c r="G60" s="1103" t="s">
        <v>4598</v>
      </c>
      <c r="H60" s="1108">
        <v>10</v>
      </c>
      <c r="I60" s="1128" t="s">
        <v>236</v>
      </c>
      <c r="P60" s="1112"/>
    </row>
    <row r="61" spans="1:16" s="1111" customFormat="1" ht="11.25" customHeight="1" outlineLevel="2">
      <c r="A61" s="1101">
        <v>6</v>
      </c>
      <c r="B61" s="1102">
        <v>2014</v>
      </c>
      <c r="C61" s="1103" t="s">
        <v>91</v>
      </c>
      <c r="D61" s="1104" t="s">
        <v>4586</v>
      </c>
      <c r="E61" s="1106" t="s">
        <v>3357</v>
      </c>
      <c r="F61" s="1105">
        <v>41797</v>
      </c>
      <c r="G61" s="1103" t="s">
        <v>4599</v>
      </c>
      <c r="H61" s="1108">
        <v>7</v>
      </c>
      <c r="I61" s="1128" t="s">
        <v>3246</v>
      </c>
      <c r="P61" s="1112"/>
    </row>
    <row r="62" spans="1:16" s="1111" customFormat="1" ht="11.25" customHeight="1" outlineLevel="2">
      <c r="A62" s="1101">
        <v>7</v>
      </c>
      <c r="B62" s="1102">
        <v>2014</v>
      </c>
      <c r="C62" s="1103" t="s">
        <v>91</v>
      </c>
      <c r="D62" s="1104" t="s">
        <v>4586</v>
      </c>
      <c r="E62" s="1106" t="s">
        <v>3696</v>
      </c>
      <c r="F62" s="1105">
        <v>41825</v>
      </c>
      <c r="G62" s="1103" t="s">
        <v>4598</v>
      </c>
      <c r="H62" s="1108">
        <v>5</v>
      </c>
      <c r="I62" s="1128" t="s">
        <v>236</v>
      </c>
      <c r="J62" s="1107" t="s">
        <v>2800</v>
      </c>
      <c r="P62" s="1112"/>
    </row>
    <row r="63" spans="1:16" s="1111" customFormat="1" ht="11.25" customHeight="1" outlineLevel="2">
      <c r="A63" s="1123">
        <v>3</v>
      </c>
      <c r="B63" s="1112">
        <v>2015</v>
      </c>
      <c r="C63" s="1120" t="s">
        <v>91</v>
      </c>
      <c r="D63" s="1132" t="s">
        <v>4586</v>
      </c>
      <c r="E63" s="1120" t="s">
        <v>3323</v>
      </c>
      <c r="F63" s="1121">
        <v>42064</v>
      </c>
      <c r="G63" s="1120" t="s">
        <v>4600</v>
      </c>
      <c r="H63" s="1112">
        <v>3</v>
      </c>
      <c r="I63" s="1120" t="s">
        <v>719</v>
      </c>
      <c r="P63" s="1112"/>
    </row>
    <row r="64" spans="1:16" s="1111" customFormat="1" ht="11.25" customHeight="1" outlineLevel="2">
      <c r="A64" s="1123">
        <v>3</v>
      </c>
      <c r="B64" s="1112">
        <v>2015</v>
      </c>
      <c r="C64" s="1120" t="s">
        <v>91</v>
      </c>
      <c r="D64" s="1132" t="s">
        <v>4586</v>
      </c>
      <c r="E64" s="1120" t="s">
        <v>3323</v>
      </c>
      <c r="F64" s="1121">
        <v>42064</v>
      </c>
      <c r="G64" s="1120" t="s">
        <v>4601</v>
      </c>
      <c r="H64" s="1112">
        <v>7</v>
      </c>
      <c r="I64" s="1120" t="s">
        <v>2718</v>
      </c>
      <c r="P64" s="1112"/>
    </row>
    <row r="65" spans="1:16" s="1111" customFormat="1" ht="11.25" customHeight="1" outlineLevel="2">
      <c r="A65" s="1123">
        <v>3</v>
      </c>
      <c r="B65" s="1112">
        <v>2015</v>
      </c>
      <c r="C65" s="1120" t="s">
        <v>91</v>
      </c>
      <c r="D65" s="1132" t="s">
        <v>4586</v>
      </c>
      <c r="E65" s="1120" t="s">
        <v>64</v>
      </c>
      <c r="F65" s="1121">
        <v>42077</v>
      </c>
      <c r="G65" s="1120" t="s">
        <v>4602</v>
      </c>
      <c r="H65" s="1112">
        <v>5</v>
      </c>
      <c r="I65" s="1120" t="s">
        <v>244</v>
      </c>
      <c r="P65" s="1112"/>
    </row>
    <row r="66" spans="1:16" s="1111" customFormat="1" ht="11.25" customHeight="1" outlineLevel="2">
      <c r="A66" s="1123">
        <v>3</v>
      </c>
      <c r="B66" s="1112">
        <v>2015</v>
      </c>
      <c r="C66" s="1120" t="s">
        <v>91</v>
      </c>
      <c r="D66" s="1132" t="s">
        <v>4586</v>
      </c>
      <c r="E66" s="1120" t="s">
        <v>346</v>
      </c>
      <c r="F66" s="1121">
        <v>42092</v>
      </c>
      <c r="G66" s="1120" t="s">
        <v>4603</v>
      </c>
      <c r="H66" s="1112">
        <v>10</v>
      </c>
      <c r="I66" s="1120" t="s">
        <v>626</v>
      </c>
      <c r="P66" s="1112"/>
    </row>
    <row r="67" spans="1:16" s="1111" customFormat="1" ht="11.25" customHeight="1" outlineLevel="2">
      <c r="A67" s="1112">
        <v>6</v>
      </c>
      <c r="B67" s="1112">
        <v>2015</v>
      </c>
      <c r="C67" s="1120" t="s">
        <v>91</v>
      </c>
      <c r="D67" s="1120" t="s">
        <v>4586</v>
      </c>
      <c r="E67" s="1120" t="s">
        <v>3357</v>
      </c>
      <c r="F67" s="1121">
        <v>42169</v>
      </c>
      <c r="G67" s="1120" t="s">
        <v>4604</v>
      </c>
      <c r="H67" s="1112">
        <v>7</v>
      </c>
      <c r="I67" s="1120" t="s">
        <v>3568</v>
      </c>
      <c r="P67" s="1112"/>
    </row>
    <row r="68" spans="1:16" s="1111" customFormat="1" ht="11.25" customHeight="1" outlineLevel="2">
      <c r="A68" s="1112">
        <v>6</v>
      </c>
      <c r="B68" s="1112">
        <v>2015</v>
      </c>
      <c r="C68" s="1120" t="s">
        <v>91</v>
      </c>
      <c r="D68" s="1120" t="s">
        <v>4586</v>
      </c>
      <c r="E68" s="1120" t="s">
        <v>3357</v>
      </c>
      <c r="F68" s="1121">
        <v>42169</v>
      </c>
      <c r="G68" s="1120" t="s">
        <v>4605</v>
      </c>
      <c r="H68" s="1112">
        <v>10</v>
      </c>
      <c r="I68" s="1120" t="s">
        <v>2754</v>
      </c>
      <c r="P68" s="1112"/>
    </row>
    <row r="69" spans="1:16" s="1111" customFormat="1" ht="11.25" customHeight="1" outlineLevel="2">
      <c r="A69" s="1112">
        <v>6</v>
      </c>
      <c r="B69" s="1112">
        <v>2015</v>
      </c>
      <c r="C69" s="1120" t="s">
        <v>91</v>
      </c>
      <c r="D69" s="1120" t="s">
        <v>4586</v>
      </c>
      <c r="E69" s="1124" t="s">
        <v>3359</v>
      </c>
      <c r="F69" s="1121">
        <v>42176</v>
      </c>
      <c r="G69" s="1120" t="s">
        <v>4604</v>
      </c>
      <c r="H69" s="1112">
        <v>10</v>
      </c>
      <c r="I69" s="1120" t="s">
        <v>4606</v>
      </c>
      <c r="P69" s="1112"/>
    </row>
    <row r="70" spans="1:16" s="1111" customFormat="1" ht="11.25" customHeight="1" outlineLevel="2">
      <c r="A70" s="1112">
        <v>6</v>
      </c>
      <c r="B70" s="1112">
        <v>2015</v>
      </c>
      <c r="C70" s="1120" t="s">
        <v>91</v>
      </c>
      <c r="D70" s="1120" t="s">
        <v>4586</v>
      </c>
      <c r="E70" s="1124" t="s">
        <v>3359</v>
      </c>
      <c r="F70" s="1121">
        <v>42176</v>
      </c>
      <c r="G70" s="1120" t="s">
        <v>4607</v>
      </c>
      <c r="H70" s="1112">
        <v>5</v>
      </c>
      <c r="I70" s="1120" t="s">
        <v>4608</v>
      </c>
      <c r="P70" s="1112"/>
    </row>
    <row r="71" spans="1:16" s="1111" customFormat="1" ht="11.25" customHeight="1" outlineLevel="1">
      <c r="A71" s="1112"/>
      <c r="B71" s="1112"/>
      <c r="C71" s="1120"/>
      <c r="D71" s="1120" t="s">
        <v>4609</v>
      </c>
      <c r="E71" s="1124"/>
      <c r="F71" s="1121"/>
      <c r="G71" s="1120"/>
      <c r="H71" s="1112">
        <f>SUBTOTAL(9,H51:H70)</f>
        <v>139</v>
      </c>
      <c r="I71" s="1120"/>
      <c r="P71" s="1112"/>
    </row>
    <row r="72" spans="1:16" s="1111" customFormat="1" ht="11.25" customHeight="1" outlineLevel="2">
      <c r="A72" s="1101">
        <v>3</v>
      </c>
      <c r="B72" s="1102">
        <v>2014</v>
      </c>
      <c r="C72" s="1103" t="s">
        <v>129</v>
      </c>
      <c r="D72" s="1104" t="s">
        <v>4124</v>
      </c>
      <c r="E72" s="1106" t="s">
        <v>3323</v>
      </c>
      <c r="F72" s="1105">
        <v>41700</v>
      </c>
      <c r="G72" s="1103" t="s">
        <v>4125</v>
      </c>
      <c r="H72" s="1101">
        <v>10</v>
      </c>
      <c r="I72" s="1103" t="s">
        <v>1380</v>
      </c>
      <c r="P72" s="1112"/>
    </row>
    <row r="73" spans="1:16" s="1111" customFormat="1" ht="11.25" customHeight="1" outlineLevel="2">
      <c r="A73" s="1101">
        <v>3</v>
      </c>
      <c r="B73" s="1102">
        <v>2014</v>
      </c>
      <c r="C73" s="1103" t="s">
        <v>129</v>
      </c>
      <c r="D73" s="1104" t="s">
        <v>4124</v>
      </c>
      <c r="E73" s="1106" t="s">
        <v>68</v>
      </c>
      <c r="F73" s="1105">
        <v>41713</v>
      </c>
      <c r="G73" s="1103" t="s">
        <v>4125</v>
      </c>
      <c r="H73" s="1101">
        <v>5</v>
      </c>
      <c r="I73" s="1103" t="s">
        <v>342</v>
      </c>
      <c r="J73" s="1126" t="s">
        <v>4126</v>
      </c>
      <c r="L73" s="1107" t="s">
        <v>2978</v>
      </c>
      <c r="P73" s="1112"/>
    </row>
    <row r="74" spans="1:16" s="1111" customFormat="1" ht="11.25" customHeight="1" outlineLevel="1">
      <c r="A74" s="1101"/>
      <c r="B74" s="1102"/>
      <c r="C74" s="1103"/>
      <c r="D74" s="1104" t="s">
        <v>4127</v>
      </c>
      <c r="E74" s="1106"/>
      <c r="F74" s="1105"/>
      <c r="G74" s="1103"/>
      <c r="H74" s="1101">
        <f>SUBTOTAL(9,H72:H73)</f>
        <v>15</v>
      </c>
      <c r="I74" s="1103"/>
      <c r="J74" s="1126"/>
      <c r="L74" s="1107"/>
      <c r="P74" s="1112"/>
    </row>
    <row r="75" spans="1:16" s="1111" customFormat="1" ht="11.25" customHeight="1" outlineLevel="2">
      <c r="A75" s="1112">
        <v>6</v>
      </c>
      <c r="B75" s="1112">
        <v>2015</v>
      </c>
      <c r="C75" s="1120" t="s">
        <v>164</v>
      </c>
      <c r="D75" s="1120" t="s">
        <v>3343</v>
      </c>
      <c r="E75" s="1120" t="s">
        <v>3357</v>
      </c>
      <c r="F75" s="1121">
        <v>42169</v>
      </c>
      <c r="G75" s="1120" t="s">
        <v>3373</v>
      </c>
      <c r="H75" s="1112">
        <v>7</v>
      </c>
      <c r="I75" s="1120" t="s">
        <v>2402</v>
      </c>
      <c r="P75" s="1112"/>
    </row>
    <row r="76" spans="1:16" s="1111" customFormat="1" ht="11.25" customHeight="1" outlineLevel="2">
      <c r="A76" s="1101">
        <v>3</v>
      </c>
      <c r="B76" s="1102">
        <v>2014</v>
      </c>
      <c r="C76" s="1103" t="s">
        <v>164</v>
      </c>
      <c r="D76" s="1104" t="s">
        <v>4128</v>
      </c>
      <c r="E76" s="1106" t="s">
        <v>3323</v>
      </c>
      <c r="F76" s="1105">
        <v>41700</v>
      </c>
      <c r="G76" s="1103" t="s">
        <v>4129</v>
      </c>
      <c r="H76" s="1101">
        <v>10</v>
      </c>
      <c r="I76" s="1103" t="s">
        <v>2335</v>
      </c>
      <c r="P76" s="1112"/>
    </row>
    <row r="77" spans="1:16" s="1111" customFormat="1" ht="11.25" customHeight="1" outlineLevel="1">
      <c r="A77" s="1101"/>
      <c r="B77" s="1102"/>
      <c r="C77" s="1103"/>
      <c r="D77" s="1104" t="s">
        <v>3374</v>
      </c>
      <c r="E77" s="1106"/>
      <c r="F77" s="1105"/>
      <c r="G77" s="1103"/>
      <c r="H77" s="1101">
        <f>SUBTOTAL(9,H75:H76)</f>
        <v>17</v>
      </c>
      <c r="I77" s="1103"/>
      <c r="P77" s="1112"/>
    </row>
    <row r="78" spans="1:16" s="1111" customFormat="1" ht="11.25" customHeight="1" outlineLevel="2">
      <c r="A78" s="1134">
        <v>11</v>
      </c>
      <c r="B78" s="1134">
        <v>2012</v>
      </c>
      <c r="C78" s="1135" t="s">
        <v>53</v>
      </c>
      <c r="D78" s="1135" t="s">
        <v>4130</v>
      </c>
      <c r="E78" s="1136" t="s">
        <v>1855</v>
      </c>
      <c r="F78" s="1137">
        <v>41223</v>
      </c>
      <c r="G78" s="1135" t="s">
        <v>4131</v>
      </c>
      <c r="H78" s="1138">
        <v>5</v>
      </c>
      <c r="I78" s="1135" t="s">
        <v>248</v>
      </c>
      <c r="J78" s="1126" t="s">
        <v>4132</v>
      </c>
      <c r="K78" s="1110"/>
      <c r="L78" s="1110"/>
      <c r="P78" s="1112"/>
    </row>
    <row r="79" spans="1:16" s="1111" customFormat="1" ht="11.25" customHeight="1" outlineLevel="2">
      <c r="A79" s="1112">
        <v>6</v>
      </c>
      <c r="B79" s="1112">
        <v>2015</v>
      </c>
      <c r="C79" s="1120" t="s">
        <v>53</v>
      </c>
      <c r="D79" s="1120" t="s">
        <v>4130</v>
      </c>
      <c r="E79" s="1120" t="s">
        <v>3357</v>
      </c>
      <c r="F79" s="1121">
        <v>42169</v>
      </c>
      <c r="G79" s="1120" t="s">
        <v>4133</v>
      </c>
      <c r="H79" s="1112">
        <v>10</v>
      </c>
      <c r="I79" s="1120" t="s">
        <v>2398</v>
      </c>
      <c r="P79" s="1112"/>
    </row>
    <row r="80" spans="1:16" s="1111" customFormat="1" ht="11.25" customHeight="1" outlineLevel="1">
      <c r="A80" s="1112"/>
      <c r="B80" s="1112"/>
      <c r="C80" s="1120"/>
      <c r="D80" s="1120" t="s">
        <v>4134</v>
      </c>
      <c r="E80" s="1120"/>
      <c r="F80" s="1121"/>
      <c r="G80" s="1120"/>
      <c r="H80" s="1112">
        <f>SUBTOTAL(9,H78:H79)</f>
        <v>15</v>
      </c>
      <c r="I80" s="1120"/>
      <c r="P80" s="1112"/>
    </row>
    <row r="81" spans="1:16" s="1111" customFormat="1" ht="11.25" customHeight="1" outlineLevel="2">
      <c r="A81" s="1102">
        <v>3</v>
      </c>
      <c r="B81" s="1102">
        <v>2014</v>
      </c>
      <c r="C81" s="1103" t="s">
        <v>4135</v>
      </c>
      <c r="D81" s="1104" t="s">
        <v>4136</v>
      </c>
      <c r="E81" s="1106" t="s">
        <v>68</v>
      </c>
      <c r="F81" s="1105">
        <v>41713</v>
      </c>
      <c r="G81" s="1103" t="s">
        <v>4137</v>
      </c>
      <c r="H81" s="1101">
        <v>5</v>
      </c>
      <c r="I81" s="1103" t="s">
        <v>305</v>
      </c>
      <c r="P81" s="1112"/>
    </row>
    <row r="82" spans="1:16" s="1111" customFormat="1" ht="11.25" customHeight="1" outlineLevel="1">
      <c r="A82" s="1102"/>
      <c r="B82" s="1102"/>
      <c r="C82" s="1103"/>
      <c r="D82" s="1104" t="s">
        <v>4138</v>
      </c>
      <c r="E82" s="1106"/>
      <c r="F82" s="1105"/>
      <c r="G82" s="1103"/>
      <c r="H82" s="1101">
        <f>SUBTOTAL(9,H81:H81)</f>
        <v>5</v>
      </c>
      <c r="I82" s="1103"/>
      <c r="P82" s="1112"/>
    </row>
    <row r="83" spans="1:16" s="1111" customFormat="1" ht="11.25" customHeight="1" outlineLevel="2">
      <c r="A83" s="1101">
        <v>3</v>
      </c>
      <c r="B83" s="1102">
        <v>2014</v>
      </c>
      <c r="C83" s="1103" t="s">
        <v>91</v>
      </c>
      <c r="D83" s="1104" t="s">
        <v>1610</v>
      </c>
      <c r="E83" s="1106" t="s">
        <v>3323</v>
      </c>
      <c r="F83" s="1105">
        <v>41700</v>
      </c>
      <c r="G83" s="1103" t="s">
        <v>4139</v>
      </c>
      <c r="H83" s="1101">
        <v>10</v>
      </c>
      <c r="I83" s="1103" t="s">
        <v>1651</v>
      </c>
      <c r="P83" s="1112"/>
    </row>
    <row r="84" spans="1:16" s="1111" customFormat="1" ht="11.25" customHeight="1" outlineLevel="2">
      <c r="A84" s="1101">
        <v>6</v>
      </c>
      <c r="B84" s="1102">
        <v>2014</v>
      </c>
      <c r="C84" s="1103" t="s">
        <v>91</v>
      </c>
      <c r="D84" s="1104" t="s">
        <v>1610</v>
      </c>
      <c r="E84" s="1106" t="s">
        <v>3357</v>
      </c>
      <c r="F84" s="1105">
        <v>41797</v>
      </c>
      <c r="G84" s="1103" t="s">
        <v>4140</v>
      </c>
      <c r="H84" s="1108">
        <v>3</v>
      </c>
      <c r="I84" s="1128" t="s">
        <v>4141</v>
      </c>
      <c r="P84" s="1112"/>
    </row>
    <row r="85" spans="1:16" s="1111" customFormat="1" ht="11.25" customHeight="1" outlineLevel="2">
      <c r="A85" s="1101">
        <v>10</v>
      </c>
      <c r="B85" s="1101">
        <v>2014</v>
      </c>
      <c r="C85" s="1107" t="s">
        <v>91</v>
      </c>
      <c r="D85" s="1119" t="s">
        <v>1610</v>
      </c>
      <c r="E85" s="1103" t="s">
        <v>3362</v>
      </c>
      <c r="F85" s="1131">
        <v>41924</v>
      </c>
      <c r="G85" s="1103" t="s">
        <v>4142</v>
      </c>
      <c r="H85" s="1101">
        <v>10</v>
      </c>
      <c r="I85" s="1103" t="s">
        <v>4143</v>
      </c>
      <c r="P85" s="1112"/>
    </row>
    <row r="86" spans="1:16" s="1111" customFormat="1" ht="11.25" customHeight="1" outlineLevel="2">
      <c r="A86" s="1123">
        <v>3</v>
      </c>
      <c r="B86" s="1112">
        <v>2015</v>
      </c>
      <c r="C86" s="1120" t="s">
        <v>91</v>
      </c>
      <c r="D86" s="1132" t="s">
        <v>1610</v>
      </c>
      <c r="E86" s="1120" t="s">
        <v>3323</v>
      </c>
      <c r="F86" s="1121">
        <v>42064</v>
      </c>
      <c r="G86" s="1120" t="s">
        <v>3375</v>
      </c>
      <c r="H86" s="1112">
        <v>3</v>
      </c>
      <c r="I86" s="1120" t="s">
        <v>960</v>
      </c>
      <c r="P86" s="1112"/>
    </row>
    <row r="87" spans="1:16" s="1111" customFormat="1" ht="11.25" customHeight="1" outlineLevel="2">
      <c r="A87" s="1112">
        <v>6</v>
      </c>
      <c r="B87" s="1112">
        <v>2015</v>
      </c>
      <c r="C87" s="1120" t="s">
        <v>91</v>
      </c>
      <c r="D87" s="1120" t="s">
        <v>1610</v>
      </c>
      <c r="E87" s="1120" t="s">
        <v>3357</v>
      </c>
      <c r="F87" s="1121">
        <v>42169</v>
      </c>
      <c r="G87" s="1120" t="s">
        <v>3376</v>
      </c>
      <c r="H87" s="1112">
        <v>3</v>
      </c>
      <c r="I87" s="1120" t="s">
        <v>1982</v>
      </c>
      <c r="P87" s="1112"/>
    </row>
    <row r="88" spans="1:16" s="1111" customFormat="1" ht="11.25" customHeight="1" outlineLevel="2">
      <c r="A88" s="1112">
        <v>10</v>
      </c>
      <c r="B88" s="1123">
        <v>2015</v>
      </c>
      <c r="C88" s="1120" t="s">
        <v>91</v>
      </c>
      <c r="D88" s="1120" t="s">
        <v>1610</v>
      </c>
      <c r="E88" s="1124" t="s">
        <v>3362</v>
      </c>
      <c r="F88" s="1121">
        <v>42288</v>
      </c>
      <c r="G88" s="1120"/>
      <c r="H88" s="1112">
        <v>10</v>
      </c>
      <c r="I88" s="1111" t="s">
        <v>3137</v>
      </c>
      <c r="P88" s="1112"/>
    </row>
    <row r="89" spans="1:16" s="1111" customFormat="1" ht="11.25" customHeight="1" outlineLevel="2">
      <c r="A89" s="1112">
        <v>10</v>
      </c>
      <c r="B89" s="1123">
        <v>2015</v>
      </c>
      <c r="C89" s="1120" t="s">
        <v>91</v>
      </c>
      <c r="D89" s="1120" t="s">
        <v>1610</v>
      </c>
      <c r="E89" s="1124" t="s">
        <v>3362</v>
      </c>
      <c r="F89" s="1121">
        <v>42288</v>
      </c>
      <c r="G89" s="1120"/>
      <c r="H89" s="1112">
        <v>7</v>
      </c>
      <c r="I89" s="1111" t="s">
        <v>3139</v>
      </c>
      <c r="P89" s="1112"/>
    </row>
    <row r="90" spans="1:16" s="1111" customFormat="1" ht="11.25" customHeight="1" outlineLevel="1">
      <c r="A90" s="1112"/>
      <c r="B90" s="1123"/>
      <c r="C90" s="1120"/>
      <c r="D90" s="1120" t="s">
        <v>1729</v>
      </c>
      <c r="E90" s="1124"/>
      <c r="F90" s="1121"/>
      <c r="G90" s="1120"/>
      <c r="H90" s="1112">
        <f>SUBTOTAL(9,H83:H89)</f>
        <v>46</v>
      </c>
      <c r="P90" s="1112"/>
    </row>
    <row r="91" spans="1:16" s="1111" customFormat="1" ht="11.25" customHeight="1" outlineLevel="2">
      <c r="A91" s="1101">
        <v>5</v>
      </c>
      <c r="B91" s="1102">
        <v>2014</v>
      </c>
      <c r="C91" s="1103" t="s">
        <v>129</v>
      </c>
      <c r="D91" s="1104" t="s">
        <v>3344</v>
      </c>
      <c r="E91" s="1106" t="s">
        <v>1855</v>
      </c>
      <c r="F91" s="1105">
        <v>41783</v>
      </c>
      <c r="G91" s="1103" t="s">
        <v>4144</v>
      </c>
      <c r="H91" s="1101">
        <v>5</v>
      </c>
      <c r="I91" s="1103" t="s">
        <v>305</v>
      </c>
      <c r="P91" s="1112"/>
    </row>
    <row r="92" spans="1:16" s="1111" customFormat="1" ht="11.25" customHeight="1" outlineLevel="2">
      <c r="A92" s="1112">
        <v>5</v>
      </c>
      <c r="B92" s="1123">
        <v>2015</v>
      </c>
      <c r="C92" s="1120" t="s">
        <v>129</v>
      </c>
      <c r="D92" s="1129" t="s">
        <v>3344</v>
      </c>
      <c r="E92" s="1124" t="s">
        <v>3378</v>
      </c>
      <c r="F92" s="1121">
        <v>42161</v>
      </c>
      <c r="G92" s="1120" t="s">
        <v>3379</v>
      </c>
      <c r="H92" s="1112">
        <v>5</v>
      </c>
      <c r="I92" s="1120" t="s">
        <v>305</v>
      </c>
      <c r="P92" s="1112"/>
    </row>
    <row r="93" spans="1:16" s="1111" customFormat="1" ht="11.25" customHeight="1" outlineLevel="1">
      <c r="A93" s="1112"/>
      <c r="B93" s="1123"/>
      <c r="C93" s="1120"/>
      <c r="D93" s="1129" t="s">
        <v>3380</v>
      </c>
      <c r="E93" s="1124"/>
      <c r="F93" s="1121"/>
      <c r="G93" s="1120"/>
      <c r="H93" s="1112">
        <f>SUBTOTAL(9,H91:H92)</f>
        <v>10</v>
      </c>
      <c r="I93" s="1120"/>
      <c r="P93" s="1112"/>
    </row>
    <row r="94" spans="1:16" s="1111" customFormat="1" ht="11.25" customHeight="1" outlineLevel="2">
      <c r="A94" s="1113">
        <v>10</v>
      </c>
      <c r="B94" s="1113">
        <v>2013</v>
      </c>
      <c r="C94" s="1115" t="s">
        <v>53</v>
      </c>
      <c r="D94" s="1130" t="s">
        <v>4610</v>
      </c>
      <c r="E94" s="1115" t="s">
        <v>500</v>
      </c>
      <c r="F94" s="1118">
        <v>41594</v>
      </c>
      <c r="G94" s="1115" t="s">
        <v>4611</v>
      </c>
      <c r="H94" s="1113">
        <v>5</v>
      </c>
      <c r="I94" s="1115" t="s">
        <v>248</v>
      </c>
      <c r="J94" s="1125" t="s">
        <v>4612</v>
      </c>
      <c r="P94" s="1112"/>
    </row>
    <row r="95" spans="1:16" s="1111" customFormat="1" ht="11.25" customHeight="1" outlineLevel="2">
      <c r="A95" s="1101">
        <v>11</v>
      </c>
      <c r="B95" s="1101">
        <v>2014</v>
      </c>
      <c r="C95" s="1107" t="s">
        <v>53</v>
      </c>
      <c r="D95" s="1119" t="s">
        <v>4610</v>
      </c>
      <c r="E95" s="1103" t="s">
        <v>3362</v>
      </c>
      <c r="F95" s="1131">
        <v>41924</v>
      </c>
      <c r="G95" s="1103" t="s">
        <v>3610</v>
      </c>
      <c r="H95" s="1101">
        <v>10</v>
      </c>
      <c r="I95" s="1103" t="s">
        <v>1793</v>
      </c>
      <c r="P95" s="1112"/>
    </row>
    <row r="96" spans="1:16" s="1111" customFormat="1" ht="11.25" customHeight="1" outlineLevel="2">
      <c r="A96" s="1112">
        <v>3</v>
      </c>
      <c r="B96" s="1112">
        <v>2015</v>
      </c>
      <c r="C96" s="1111" t="s">
        <v>53</v>
      </c>
      <c r="D96" s="1132" t="s">
        <v>4610</v>
      </c>
      <c r="E96" s="1120" t="s">
        <v>68</v>
      </c>
      <c r="F96" s="1121">
        <v>42084</v>
      </c>
      <c r="G96" s="1120" t="s">
        <v>4613</v>
      </c>
      <c r="H96" s="1112">
        <v>5</v>
      </c>
      <c r="I96" s="1120" t="s">
        <v>435</v>
      </c>
      <c r="P96" s="1112"/>
    </row>
    <row r="97" spans="1:16" s="1111" customFormat="1" ht="11.25" customHeight="1" outlineLevel="2">
      <c r="A97" s="1112">
        <v>5</v>
      </c>
      <c r="B97" s="1112">
        <v>2015</v>
      </c>
      <c r="C97" s="1111" t="s">
        <v>53</v>
      </c>
      <c r="D97" s="1132" t="s">
        <v>4610</v>
      </c>
      <c r="E97" s="1120" t="s">
        <v>86</v>
      </c>
      <c r="F97" s="1121">
        <v>42140</v>
      </c>
      <c r="G97" s="1120" t="s">
        <v>4613</v>
      </c>
      <c r="H97" s="1112">
        <v>5</v>
      </c>
      <c r="I97" s="1120" t="s">
        <v>435</v>
      </c>
      <c r="P97" s="1112"/>
    </row>
    <row r="98" spans="1:16" s="1111" customFormat="1" ht="11.25" customHeight="1" outlineLevel="2">
      <c r="A98" s="1112">
        <v>5</v>
      </c>
      <c r="B98" s="1112">
        <v>2015</v>
      </c>
      <c r="C98" s="1111" t="s">
        <v>53</v>
      </c>
      <c r="D98" s="1132" t="s">
        <v>4610</v>
      </c>
      <c r="E98" s="1120" t="s">
        <v>55</v>
      </c>
      <c r="F98" s="1121">
        <v>42154</v>
      </c>
      <c r="G98" s="1120" t="s">
        <v>4614</v>
      </c>
      <c r="H98" s="1112">
        <v>5</v>
      </c>
      <c r="I98" s="1120" t="s">
        <v>309</v>
      </c>
      <c r="P98" s="1112"/>
    </row>
    <row r="99" spans="1:16" s="1111" customFormat="1" ht="11.25" customHeight="1" outlineLevel="2">
      <c r="A99" s="1112">
        <v>9</v>
      </c>
      <c r="B99" s="1112">
        <v>2015</v>
      </c>
      <c r="C99" s="1111" t="s">
        <v>53</v>
      </c>
      <c r="D99" s="1132" t="s">
        <v>4610</v>
      </c>
      <c r="E99" s="1120" t="s">
        <v>3442</v>
      </c>
      <c r="F99" s="1121">
        <v>42260</v>
      </c>
      <c r="G99" s="1120" t="s">
        <v>4615</v>
      </c>
      <c r="H99" s="1112">
        <v>5</v>
      </c>
      <c r="I99" s="1120" t="s">
        <v>435</v>
      </c>
      <c r="P99" s="1112"/>
    </row>
    <row r="100" spans="1:16" s="1111" customFormat="1" ht="11.25" customHeight="1" outlineLevel="2">
      <c r="A100" s="1112">
        <v>10</v>
      </c>
      <c r="B100" s="1112">
        <v>2015</v>
      </c>
      <c r="C100" s="1111" t="s">
        <v>53</v>
      </c>
      <c r="D100" s="1132" t="s">
        <v>4610</v>
      </c>
      <c r="E100" s="1120" t="s">
        <v>819</v>
      </c>
      <c r="F100" s="1121">
        <v>42302</v>
      </c>
      <c r="G100" s="1120" t="s">
        <v>4616</v>
      </c>
      <c r="H100" s="1112">
        <v>5</v>
      </c>
      <c r="I100" s="1120" t="s">
        <v>435</v>
      </c>
      <c r="P100" s="1112"/>
    </row>
    <row r="101" spans="1:16" s="1111" customFormat="1" ht="11.25" customHeight="1" outlineLevel="1">
      <c r="A101" s="1112"/>
      <c r="B101" s="1112"/>
      <c r="D101" s="1132" t="s">
        <v>4617</v>
      </c>
      <c r="E101" s="1120"/>
      <c r="F101" s="1121"/>
      <c r="G101" s="1120"/>
      <c r="H101" s="1112">
        <f>SUBTOTAL(9,H94:H100)</f>
        <v>40</v>
      </c>
      <c r="I101" s="1120"/>
      <c r="P101" s="1112"/>
    </row>
    <row r="102" spans="1:16" s="1111" customFormat="1" ht="11.25" customHeight="1" outlineLevel="2">
      <c r="A102" s="1113">
        <v>3</v>
      </c>
      <c r="B102" s="1113">
        <v>2013</v>
      </c>
      <c r="C102" s="1115" t="s">
        <v>164</v>
      </c>
      <c r="D102" s="1130" t="s">
        <v>3345</v>
      </c>
      <c r="E102" s="1115" t="s">
        <v>3323</v>
      </c>
      <c r="F102" s="1118">
        <v>41336</v>
      </c>
      <c r="G102" s="1115" t="s">
        <v>4618</v>
      </c>
      <c r="H102" s="1113">
        <v>10</v>
      </c>
      <c r="I102" s="1115" t="s">
        <v>1828</v>
      </c>
      <c r="P102" s="1112"/>
    </row>
    <row r="103" spans="1:16" s="1111" customFormat="1" ht="11.25" customHeight="1" outlineLevel="2">
      <c r="A103" s="1112">
        <v>6</v>
      </c>
      <c r="B103" s="1112">
        <v>2015</v>
      </c>
      <c r="C103" s="1120" t="s">
        <v>164</v>
      </c>
      <c r="D103" s="1120" t="s">
        <v>3345</v>
      </c>
      <c r="E103" s="1120" t="s">
        <v>3357</v>
      </c>
      <c r="F103" s="1121">
        <v>42169</v>
      </c>
      <c r="G103" s="1120" t="s">
        <v>3381</v>
      </c>
      <c r="H103" s="1112">
        <v>3</v>
      </c>
      <c r="I103" s="1120" t="s">
        <v>2093</v>
      </c>
      <c r="P103" s="1112"/>
    </row>
    <row r="104" spans="1:16" s="1111" customFormat="1" ht="11.25" customHeight="1" outlineLevel="2">
      <c r="A104" s="1112">
        <v>10</v>
      </c>
      <c r="B104" s="1123">
        <v>2015</v>
      </c>
      <c r="C104" s="1120" t="s">
        <v>164</v>
      </c>
      <c r="D104" s="1120" t="s">
        <v>3345</v>
      </c>
      <c r="E104" s="1124" t="s">
        <v>3362</v>
      </c>
      <c r="F104" s="1121">
        <v>42288</v>
      </c>
      <c r="G104" s="1120" t="s">
        <v>3382</v>
      </c>
      <c r="H104" s="1112">
        <v>7</v>
      </c>
      <c r="I104" s="1111" t="s">
        <v>2553</v>
      </c>
      <c r="P104" s="1112"/>
    </row>
    <row r="105" spans="1:16" s="1111" customFormat="1" ht="11.25" customHeight="1" outlineLevel="1">
      <c r="A105" s="1112"/>
      <c r="B105" s="1123"/>
      <c r="C105" s="1120"/>
      <c r="D105" s="1120" t="s">
        <v>3383</v>
      </c>
      <c r="E105" s="1124"/>
      <c r="F105" s="1121"/>
      <c r="G105" s="1120"/>
      <c r="H105" s="1112">
        <f>SUBTOTAL(9,H102:H104)</f>
        <v>20</v>
      </c>
      <c r="P105" s="1112"/>
    </row>
    <row r="106" spans="1:16" s="1111" customFormat="1" ht="11.25" customHeight="1" outlineLevel="2">
      <c r="A106" s="1108">
        <v>7</v>
      </c>
      <c r="B106" s="1108">
        <v>2014</v>
      </c>
      <c r="C106" s="1128" t="s">
        <v>91</v>
      </c>
      <c r="D106" s="1139" t="s">
        <v>4147</v>
      </c>
      <c r="E106" s="1128" t="s">
        <v>3696</v>
      </c>
      <c r="F106" s="1131">
        <v>41825</v>
      </c>
      <c r="G106" s="1128" t="s">
        <v>4148</v>
      </c>
      <c r="H106" s="1108">
        <v>10</v>
      </c>
      <c r="I106" s="1128" t="s">
        <v>626</v>
      </c>
      <c r="J106" s="1125" t="s">
        <v>4581</v>
      </c>
      <c r="P106" s="1112"/>
    </row>
    <row r="107" spans="1:16" s="1111" customFormat="1" ht="11.25" customHeight="1" outlineLevel="1">
      <c r="A107" s="1108"/>
      <c r="B107" s="1108"/>
      <c r="C107" s="1128"/>
      <c r="D107" s="1139" t="s">
        <v>4150</v>
      </c>
      <c r="E107" s="1128"/>
      <c r="F107" s="1131"/>
      <c r="G107" s="1128"/>
      <c r="H107" s="1108">
        <f>SUBTOTAL(9,H106:H106)</f>
        <v>10</v>
      </c>
      <c r="I107" s="1128"/>
      <c r="J107" s="1125"/>
      <c r="P107" s="1112"/>
    </row>
    <row r="108" spans="1:16" s="1111" customFormat="1" ht="11.25" customHeight="1" outlineLevel="2">
      <c r="A108" s="1113">
        <v>3</v>
      </c>
      <c r="B108" s="1113">
        <v>2013</v>
      </c>
      <c r="C108" s="1115" t="s">
        <v>164</v>
      </c>
      <c r="D108" s="1130" t="s">
        <v>113</v>
      </c>
      <c r="E108" s="1115" t="s">
        <v>3323</v>
      </c>
      <c r="F108" s="1118">
        <v>41336</v>
      </c>
      <c r="G108" s="1115" t="s">
        <v>4619</v>
      </c>
      <c r="H108" s="1113">
        <v>10</v>
      </c>
      <c r="I108" s="1115" t="s">
        <v>1062</v>
      </c>
      <c r="J108" s="1125" t="s">
        <v>4620</v>
      </c>
      <c r="P108" s="1112"/>
    </row>
    <row r="109" spans="1:16" s="1111" customFormat="1" ht="11.25" customHeight="1" outlineLevel="2">
      <c r="A109" s="1113">
        <v>3</v>
      </c>
      <c r="B109" s="1113">
        <v>2013</v>
      </c>
      <c r="C109" s="1115" t="s">
        <v>164</v>
      </c>
      <c r="D109" s="1130" t="s">
        <v>113</v>
      </c>
      <c r="E109" s="1115" t="s">
        <v>68</v>
      </c>
      <c r="F109" s="1118">
        <v>41349</v>
      </c>
      <c r="G109" s="1115" t="s">
        <v>4619</v>
      </c>
      <c r="H109" s="1113">
        <v>5</v>
      </c>
      <c r="I109" s="1115" t="s">
        <v>354</v>
      </c>
      <c r="P109" s="1112"/>
    </row>
    <row r="110" spans="1:16" s="1111" customFormat="1" ht="11.25" customHeight="1" outlineLevel="2">
      <c r="A110" s="1108">
        <v>5</v>
      </c>
      <c r="B110" s="1108">
        <v>2014</v>
      </c>
      <c r="C110" s="1128" t="s">
        <v>164</v>
      </c>
      <c r="D110" s="1139" t="s">
        <v>113</v>
      </c>
      <c r="E110" s="1128" t="s">
        <v>86</v>
      </c>
      <c r="F110" s="1131">
        <v>41776</v>
      </c>
      <c r="G110" s="1128" t="s">
        <v>4621</v>
      </c>
      <c r="H110" s="1108">
        <v>5</v>
      </c>
      <c r="I110" s="1128" t="s">
        <v>352</v>
      </c>
      <c r="P110" s="1112"/>
    </row>
    <row r="111" spans="1:16" s="1111" customFormat="1" ht="11.25" customHeight="1" outlineLevel="2">
      <c r="A111" s="1108">
        <v>9</v>
      </c>
      <c r="B111" s="1108">
        <v>2014</v>
      </c>
      <c r="C111" s="1128" t="s">
        <v>164</v>
      </c>
      <c r="D111" s="1139" t="s">
        <v>113</v>
      </c>
      <c r="E111" s="1128" t="s">
        <v>72</v>
      </c>
      <c r="F111" s="1131">
        <v>41896</v>
      </c>
      <c r="G111" s="1128" t="s">
        <v>4622</v>
      </c>
      <c r="H111" s="1108">
        <v>10</v>
      </c>
      <c r="I111" s="1128" t="s">
        <v>236</v>
      </c>
      <c r="P111" s="1112"/>
    </row>
    <row r="112" spans="1:16" s="1111" customFormat="1" ht="11.25" customHeight="1" outlineLevel="2">
      <c r="A112" s="1101">
        <v>10</v>
      </c>
      <c r="B112" s="1101">
        <v>2014</v>
      </c>
      <c r="C112" s="1128" t="s">
        <v>164</v>
      </c>
      <c r="D112" s="1119" t="s">
        <v>113</v>
      </c>
      <c r="E112" s="1103" t="s">
        <v>3362</v>
      </c>
      <c r="F112" s="1131">
        <v>41924</v>
      </c>
      <c r="G112" s="1103"/>
      <c r="H112" s="1101">
        <v>10</v>
      </c>
      <c r="I112" s="1103" t="s">
        <v>2220</v>
      </c>
      <c r="P112" s="1112"/>
    </row>
    <row r="113" spans="1:16" s="1111" customFormat="1" ht="11.25" customHeight="1" outlineLevel="2">
      <c r="A113" s="1101">
        <v>10</v>
      </c>
      <c r="B113" s="1101">
        <v>2014</v>
      </c>
      <c r="C113" s="1128" t="s">
        <v>164</v>
      </c>
      <c r="D113" s="1119" t="s">
        <v>113</v>
      </c>
      <c r="E113" s="1103" t="s">
        <v>3362</v>
      </c>
      <c r="F113" s="1131">
        <v>41924</v>
      </c>
      <c r="G113" s="1103"/>
      <c r="H113" s="1101">
        <v>3</v>
      </c>
      <c r="I113" s="1103" t="s">
        <v>1897</v>
      </c>
      <c r="P113" s="1112"/>
    </row>
    <row r="114" spans="1:16" s="1111" customFormat="1" ht="11.25" customHeight="1" outlineLevel="2">
      <c r="A114" s="1101">
        <v>11</v>
      </c>
      <c r="B114" s="1101">
        <v>2014</v>
      </c>
      <c r="C114" s="1128" t="s">
        <v>164</v>
      </c>
      <c r="D114" s="1119" t="s">
        <v>113</v>
      </c>
      <c r="E114" s="1103" t="s">
        <v>500</v>
      </c>
      <c r="F114" s="1131">
        <v>41958</v>
      </c>
      <c r="G114" s="1103" t="s">
        <v>4623</v>
      </c>
      <c r="H114" s="1101">
        <v>5</v>
      </c>
      <c r="I114" s="1103" t="s">
        <v>414</v>
      </c>
      <c r="P114" s="1112"/>
    </row>
    <row r="115" spans="1:16" s="1111" customFormat="1" ht="11.25" customHeight="1" outlineLevel="2">
      <c r="A115" s="1123">
        <v>3</v>
      </c>
      <c r="B115" s="1112">
        <v>2015</v>
      </c>
      <c r="C115" s="1120" t="s">
        <v>164</v>
      </c>
      <c r="D115" s="1132" t="s">
        <v>113</v>
      </c>
      <c r="E115" s="1120" t="s">
        <v>3323</v>
      </c>
      <c r="F115" s="1121">
        <v>42064</v>
      </c>
      <c r="G115" s="1120" t="s">
        <v>4621</v>
      </c>
      <c r="H115" s="1112">
        <v>10</v>
      </c>
      <c r="I115" s="1120" t="s">
        <v>1293</v>
      </c>
      <c r="P115" s="1112"/>
    </row>
    <row r="116" spans="1:16" s="1111" customFormat="1" ht="11.25" customHeight="1" outlineLevel="2">
      <c r="A116" s="1123">
        <v>3</v>
      </c>
      <c r="B116" s="1112">
        <v>2015</v>
      </c>
      <c r="C116" s="1120" t="s">
        <v>164</v>
      </c>
      <c r="D116" s="1132" t="s">
        <v>113</v>
      </c>
      <c r="E116" s="1120" t="s">
        <v>64</v>
      </c>
      <c r="F116" s="1121">
        <v>42077</v>
      </c>
      <c r="G116" s="1120" t="s">
        <v>4622</v>
      </c>
      <c r="H116" s="1112">
        <v>10</v>
      </c>
      <c r="I116" s="1120" t="s">
        <v>626</v>
      </c>
      <c r="P116" s="1112"/>
    </row>
    <row r="117" spans="1:16" s="1111" customFormat="1" ht="11.25" customHeight="1" outlineLevel="2">
      <c r="A117" s="1112">
        <v>6</v>
      </c>
      <c r="B117" s="1112">
        <v>2015</v>
      </c>
      <c r="C117" s="1120" t="s">
        <v>164</v>
      </c>
      <c r="D117" s="1120" t="s">
        <v>113</v>
      </c>
      <c r="E117" s="1120" t="s">
        <v>3357</v>
      </c>
      <c r="F117" s="1121">
        <v>42169</v>
      </c>
      <c r="G117" s="1120" t="s">
        <v>2761</v>
      </c>
      <c r="H117" s="1112">
        <v>10</v>
      </c>
      <c r="I117" s="1120" t="s">
        <v>1853</v>
      </c>
      <c r="P117" s="1112"/>
    </row>
    <row r="118" spans="1:16" s="1111" customFormat="1" ht="11.25" customHeight="1" outlineLevel="1">
      <c r="A118" s="1112"/>
      <c r="B118" s="1112"/>
      <c r="C118" s="1120"/>
      <c r="D118" s="1120" t="s">
        <v>336</v>
      </c>
      <c r="E118" s="1120"/>
      <c r="F118" s="1121"/>
      <c r="G118" s="1120"/>
      <c r="H118" s="1112">
        <f>SUBTOTAL(9,H108:H117)</f>
        <v>78</v>
      </c>
      <c r="I118" s="1120"/>
      <c r="P118" s="1112"/>
    </row>
    <row r="119" spans="1:16" s="1111" customFormat="1" ht="11.25" customHeight="1" outlineLevel="2">
      <c r="A119" s="1113">
        <v>2</v>
      </c>
      <c r="B119" s="1114">
        <v>2013</v>
      </c>
      <c r="C119" s="1115" t="s">
        <v>164</v>
      </c>
      <c r="D119" s="1116" t="s">
        <v>194</v>
      </c>
      <c r="E119" s="1117" t="s">
        <v>81</v>
      </c>
      <c r="F119" s="1118">
        <v>41321</v>
      </c>
      <c r="G119" s="1115" t="s">
        <v>4624</v>
      </c>
      <c r="H119" s="1113">
        <v>10</v>
      </c>
      <c r="I119" s="1115" t="s">
        <v>342</v>
      </c>
      <c r="J119" s="1125" t="s">
        <v>4620</v>
      </c>
      <c r="P119" s="1112"/>
    </row>
    <row r="120" spans="1:16" s="1111" customFormat="1" ht="11.25" customHeight="1" outlineLevel="2">
      <c r="A120" s="1113">
        <v>3</v>
      </c>
      <c r="B120" s="1113">
        <v>2013</v>
      </c>
      <c r="C120" s="1115" t="s">
        <v>164</v>
      </c>
      <c r="D120" s="1130" t="s">
        <v>194</v>
      </c>
      <c r="E120" s="1115" t="s">
        <v>3323</v>
      </c>
      <c r="F120" s="1118">
        <v>41336</v>
      </c>
      <c r="G120" s="1115" t="s">
        <v>4625</v>
      </c>
      <c r="H120" s="1113">
        <v>7</v>
      </c>
      <c r="I120" s="1115" t="s">
        <v>2625</v>
      </c>
      <c r="P120" s="1112"/>
    </row>
    <row r="121" spans="1:16" s="1111" customFormat="1" ht="11.25" customHeight="1" outlineLevel="2">
      <c r="A121" s="1133">
        <v>6</v>
      </c>
      <c r="B121" s="1113">
        <v>2013</v>
      </c>
      <c r="C121" s="1117" t="s">
        <v>164</v>
      </c>
      <c r="D121" s="1116" t="s">
        <v>194</v>
      </c>
      <c r="E121" s="1115" t="s">
        <v>3357</v>
      </c>
      <c r="F121" s="1118">
        <v>41434</v>
      </c>
      <c r="G121" s="1115" t="s">
        <v>4626</v>
      </c>
      <c r="H121" s="1113">
        <v>3</v>
      </c>
      <c r="I121" s="1115" t="s">
        <v>2284</v>
      </c>
      <c r="P121" s="1112"/>
    </row>
    <row r="122" spans="1:16" s="1111" customFormat="1" ht="11.25" customHeight="1" outlineLevel="2">
      <c r="A122" s="1113">
        <v>10</v>
      </c>
      <c r="B122" s="1114">
        <v>2013</v>
      </c>
      <c r="C122" s="1115" t="s">
        <v>164</v>
      </c>
      <c r="D122" s="1116" t="s">
        <v>194</v>
      </c>
      <c r="E122" s="1117" t="s">
        <v>3362</v>
      </c>
      <c r="F122" s="1118">
        <v>41560</v>
      </c>
      <c r="G122" s="1115" t="s">
        <v>4627</v>
      </c>
      <c r="H122" s="1113">
        <v>3</v>
      </c>
      <c r="I122" s="1115" t="s">
        <v>3095</v>
      </c>
      <c r="P122" s="1112"/>
    </row>
    <row r="123" spans="1:16" s="1111" customFormat="1" ht="11.25" customHeight="1" outlineLevel="2">
      <c r="A123" s="1101">
        <v>6</v>
      </c>
      <c r="B123" s="1102">
        <v>2014</v>
      </c>
      <c r="C123" s="1103" t="s">
        <v>164</v>
      </c>
      <c r="D123" s="1104" t="s">
        <v>194</v>
      </c>
      <c r="E123" s="1106" t="s">
        <v>3357</v>
      </c>
      <c r="F123" s="1105">
        <v>41797</v>
      </c>
      <c r="G123" s="1103" t="s">
        <v>4628</v>
      </c>
      <c r="H123" s="1108">
        <v>7</v>
      </c>
      <c r="I123" s="1128" t="s">
        <v>1679</v>
      </c>
      <c r="P123" s="1112"/>
    </row>
    <row r="124" spans="1:16" s="1111" customFormat="1" ht="11.25" customHeight="1" outlineLevel="2">
      <c r="A124" s="1101">
        <v>6</v>
      </c>
      <c r="B124" s="1102">
        <v>2014</v>
      </c>
      <c r="C124" s="1103" t="s">
        <v>164</v>
      </c>
      <c r="D124" s="1104" t="s">
        <v>194</v>
      </c>
      <c r="E124" s="1106" t="s">
        <v>4184</v>
      </c>
      <c r="F124" s="1105">
        <v>41804</v>
      </c>
      <c r="G124" s="1103" t="s">
        <v>4628</v>
      </c>
      <c r="H124" s="1108">
        <v>5</v>
      </c>
      <c r="I124" s="1128" t="s">
        <v>4629</v>
      </c>
      <c r="P124" s="1112"/>
    </row>
    <row r="125" spans="1:16" s="1111" customFormat="1" ht="11.25" customHeight="1" outlineLevel="2">
      <c r="A125" s="1123">
        <v>3</v>
      </c>
      <c r="B125" s="1112">
        <v>2015</v>
      </c>
      <c r="C125" s="1120" t="s">
        <v>164</v>
      </c>
      <c r="D125" s="1132" t="s">
        <v>194</v>
      </c>
      <c r="E125" s="1120" t="s">
        <v>3323</v>
      </c>
      <c r="F125" s="1121">
        <v>42064</v>
      </c>
      <c r="G125" s="1120" t="s">
        <v>4630</v>
      </c>
      <c r="H125" s="1112">
        <v>7</v>
      </c>
      <c r="I125" s="1120" t="s">
        <v>2149</v>
      </c>
      <c r="P125" s="1112"/>
    </row>
    <row r="126" spans="1:16" s="1111" customFormat="1" ht="11.25" customHeight="1" outlineLevel="2">
      <c r="A126" s="1123">
        <v>3</v>
      </c>
      <c r="B126" s="1112">
        <v>2015</v>
      </c>
      <c r="C126" s="1120" t="s">
        <v>164</v>
      </c>
      <c r="D126" s="1132" t="s">
        <v>194</v>
      </c>
      <c r="E126" s="1120" t="s">
        <v>81</v>
      </c>
      <c r="F126" s="1121">
        <v>42077</v>
      </c>
      <c r="G126" s="1120" t="s">
        <v>4631</v>
      </c>
      <c r="H126" s="1112">
        <v>5</v>
      </c>
      <c r="I126" s="1120" t="s">
        <v>352</v>
      </c>
      <c r="P126" s="1112"/>
    </row>
    <row r="127" spans="1:16" s="1111" customFormat="1" ht="11.25" customHeight="1" outlineLevel="2">
      <c r="A127" s="1123">
        <v>3</v>
      </c>
      <c r="B127" s="1112">
        <v>2015</v>
      </c>
      <c r="C127" s="1120" t="s">
        <v>164</v>
      </c>
      <c r="D127" s="1132" t="s">
        <v>194</v>
      </c>
      <c r="E127" s="1120" t="s">
        <v>81</v>
      </c>
      <c r="F127" s="1121">
        <v>42077</v>
      </c>
      <c r="G127" s="1120" t="s">
        <v>4632</v>
      </c>
      <c r="H127" s="1112">
        <v>5</v>
      </c>
      <c r="I127" s="1120" t="s">
        <v>342</v>
      </c>
      <c r="J127" s="1111" t="s">
        <v>2800</v>
      </c>
      <c r="P127" s="1112"/>
    </row>
    <row r="128" spans="1:16" s="1111" customFormat="1" ht="11.25" customHeight="1" outlineLevel="2">
      <c r="A128" s="1123">
        <v>3</v>
      </c>
      <c r="B128" s="1112">
        <v>2015</v>
      </c>
      <c r="C128" s="1120" t="s">
        <v>164</v>
      </c>
      <c r="D128" s="1132" t="s">
        <v>194</v>
      </c>
      <c r="E128" s="1120" t="s">
        <v>346</v>
      </c>
      <c r="F128" s="1121">
        <v>42092</v>
      </c>
      <c r="G128" s="1120" t="s">
        <v>4633</v>
      </c>
      <c r="H128" s="1112">
        <v>5</v>
      </c>
      <c r="I128" s="1120" t="s">
        <v>352</v>
      </c>
      <c r="P128" s="1112"/>
    </row>
    <row r="129" spans="1:16" s="1111" customFormat="1" ht="11.25" customHeight="1" outlineLevel="2">
      <c r="A129" s="1123">
        <v>10</v>
      </c>
      <c r="B129" s="1112">
        <v>2015</v>
      </c>
      <c r="C129" s="1120" t="s">
        <v>164</v>
      </c>
      <c r="D129" s="1132" t="s">
        <v>194</v>
      </c>
      <c r="E129" s="1120" t="s">
        <v>819</v>
      </c>
      <c r="F129" s="1121">
        <v>42302</v>
      </c>
      <c r="G129" s="1120" t="s">
        <v>4634</v>
      </c>
      <c r="H129" s="1112">
        <v>5</v>
      </c>
      <c r="I129" s="1120" t="s">
        <v>414</v>
      </c>
      <c r="P129" s="1112"/>
    </row>
    <row r="130" spans="1:16" s="1111" customFormat="1" ht="11.25" customHeight="1" outlineLevel="1">
      <c r="A130" s="1123"/>
      <c r="B130" s="1112"/>
      <c r="C130" s="1120"/>
      <c r="D130" s="1132" t="s">
        <v>340</v>
      </c>
      <c r="E130" s="1120"/>
      <c r="F130" s="1121"/>
      <c r="G130" s="1120"/>
      <c r="H130" s="1112">
        <f>SUBTOTAL(9,H119:H129)</f>
        <v>62</v>
      </c>
      <c r="I130" s="1120"/>
      <c r="P130" s="1112"/>
    </row>
    <row r="131" spans="1:16" s="1111" customFormat="1" ht="11.25" customHeight="1" outlineLevel="2">
      <c r="A131" s="1114">
        <v>5</v>
      </c>
      <c r="B131" s="1113">
        <v>2013</v>
      </c>
      <c r="C131" s="1115" t="s">
        <v>53</v>
      </c>
      <c r="D131" s="1116" t="s">
        <v>4151</v>
      </c>
      <c r="E131" s="1115" t="s">
        <v>433</v>
      </c>
      <c r="F131" s="1118">
        <v>41399</v>
      </c>
      <c r="G131" s="1140" t="s">
        <v>4152</v>
      </c>
      <c r="H131" s="1113">
        <v>5</v>
      </c>
      <c r="I131" s="1115" t="s">
        <v>305</v>
      </c>
      <c r="P131" s="1112"/>
    </row>
    <row r="132" spans="1:16" s="1111" customFormat="1" ht="11.25" customHeight="1" outlineLevel="1">
      <c r="A132" s="1114"/>
      <c r="B132" s="1113"/>
      <c r="C132" s="1115"/>
      <c r="D132" s="1116" t="s">
        <v>4153</v>
      </c>
      <c r="E132" s="1115"/>
      <c r="F132" s="1118"/>
      <c r="G132" s="1140"/>
      <c r="H132" s="1113">
        <f>SUBTOTAL(9,H131:H131)</f>
        <v>5</v>
      </c>
      <c r="I132" s="1115"/>
      <c r="P132" s="1112"/>
    </row>
    <row r="133" spans="1:16" s="1111" customFormat="1" ht="11.25" customHeight="1" outlineLevel="2">
      <c r="A133" s="1114">
        <v>3</v>
      </c>
      <c r="B133" s="1113">
        <v>2013</v>
      </c>
      <c r="C133" s="1115" t="s">
        <v>129</v>
      </c>
      <c r="D133" s="1130" t="s">
        <v>4635</v>
      </c>
      <c r="E133" s="1115" t="s">
        <v>3323</v>
      </c>
      <c r="F133" s="1118">
        <v>41336</v>
      </c>
      <c r="G133" s="1115" t="s">
        <v>4636</v>
      </c>
      <c r="H133" s="1113">
        <v>3</v>
      </c>
      <c r="I133" s="1115" t="s">
        <v>4637</v>
      </c>
      <c r="J133" s="1125" t="s">
        <v>4638</v>
      </c>
      <c r="P133" s="1112"/>
    </row>
    <row r="134" spans="1:16" s="1111" customFormat="1" ht="11.25" customHeight="1" outlineLevel="2">
      <c r="A134" s="1114">
        <v>6</v>
      </c>
      <c r="B134" s="1113">
        <v>2013</v>
      </c>
      <c r="C134" s="1117" t="s">
        <v>129</v>
      </c>
      <c r="D134" s="1130" t="s">
        <v>4635</v>
      </c>
      <c r="E134" s="1115" t="s">
        <v>3357</v>
      </c>
      <c r="F134" s="1118">
        <v>41434</v>
      </c>
      <c r="G134" s="1115" t="s">
        <v>4639</v>
      </c>
      <c r="H134" s="1113">
        <v>7</v>
      </c>
      <c r="I134" s="1115" t="s">
        <v>4413</v>
      </c>
      <c r="P134" s="1112"/>
    </row>
    <row r="135" spans="1:16" s="1111" customFormat="1" ht="11.25" customHeight="1" outlineLevel="2">
      <c r="A135" s="1101">
        <v>3</v>
      </c>
      <c r="B135" s="1102">
        <v>2014</v>
      </c>
      <c r="C135" s="1103" t="s">
        <v>129</v>
      </c>
      <c r="D135" s="1104" t="s">
        <v>4635</v>
      </c>
      <c r="E135" s="1106" t="s">
        <v>3323</v>
      </c>
      <c r="F135" s="1105">
        <v>41700</v>
      </c>
      <c r="G135" s="1103" t="s">
        <v>4639</v>
      </c>
      <c r="H135" s="1101">
        <v>7</v>
      </c>
      <c r="I135" s="1103" t="s">
        <v>4640</v>
      </c>
      <c r="P135" s="1112"/>
    </row>
    <row r="136" spans="1:16" s="1111" customFormat="1" ht="11.25" customHeight="1" outlineLevel="2">
      <c r="A136" s="1101">
        <v>3</v>
      </c>
      <c r="B136" s="1102">
        <v>2014</v>
      </c>
      <c r="C136" s="1103" t="s">
        <v>129</v>
      </c>
      <c r="D136" s="1104" t="s">
        <v>4635</v>
      </c>
      <c r="E136" s="1106" t="s">
        <v>346</v>
      </c>
      <c r="F136" s="1105">
        <v>41714</v>
      </c>
      <c r="G136" s="1103" t="s">
        <v>4639</v>
      </c>
      <c r="H136" s="1101">
        <v>5</v>
      </c>
      <c r="I136" s="1103" t="s">
        <v>305</v>
      </c>
      <c r="P136" s="1112"/>
    </row>
    <row r="137" spans="1:16" s="1111" customFormat="1" ht="11.25" customHeight="1" outlineLevel="2">
      <c r="A137" s="1112">
        <v>3</v>
      </c>
      <c r="B137" s="1123">
        <v>2015</v>
      </c>
      <c r="C137" s="1120" t="s">
        <v>129</v>
      </c>
      <c r="D137" s="1129" t="s">
        <v>4635</v>
      </c>
      <c r="E137" s="1124" t="s">
        <v>64</v>
      </c>
      <c r="F137" s="1121">
        <v>42077</v>
      </c>
      <c r="G137" s="1120" t="s">
        <v>4641</v>
      </c>
      <c r="H137" s="1112">
        <v>5</v>
      </c>
      <c r="I137" s="1120" t="s">
        <v>305</v>
      </c>
      <c r="P137" s="1112"/>
    </row>
    <row r="138" spans="1:16" s="1141" customFormat="1" ht="11.25" customHeight="1" outlineLevel="2">
      <c r="A138" s="1112">
        <v>5</v>
      </c>
      <c r="B138" s="1123">
        <v>2015</v>
      </c>
      <c r="C138" s="1120" t="s">
        <v>129</v>
      </c>
      <c r="D138" s="1129" t="s">
        <v>4635</v>
      </c>
      <c r="E138" s="1124" t="s">
        <v>86</v>
      </c>
      <c r="F138" s="1121">
        <v>42140</v>
      </c>
      <c r="G138" s="1120" t="s">
        <v>4642</v>
      </c>
      <c r="H138" s="1112">
        <v>5</v>
      </c>
      <c r="I138" s="1120" t="s">
        <v>304</v>
      </c>
      <c r="J138" s="1111"/>
      <c r="K138" s="1111"/>
      <c r="L138" s="1111"/>
      <c r="P138" s="1108"/>
    </row>
    <row r="139" spans="1:16" s="1141" customFormat="1" ht="11.25" customHeight="1" outlineLevel="1">
      <c r="A139" s="1112"/>
      <c r="B139" s="1123"/>
      <c r="C139" s="1120"/>
      <c r="D139" s="1129" t="s">
        <v>4643</v>
      </c>
      <c r="E139" s="1124"/>
      <c r="F139" s="1121"/>
      <c r="G139" s="1120"/>
      <c r="H139" s="1112">
        <f>SUBTOTAL(9,H133:H138)</f>
        <v>32</v>
      </c>
      <c r="I139" s="1120"/>
      <c r="J139" s="1111"/>
      <c r="K139" s="1111"/>
      <c r="L139" s="1111"/>
      <c r="P139" s="1108"/>
    </row>
    <row r="140" spans="1:16" s="1111" customFormat="1" ht="11.25" customHeight="1" outlineLevel="2">
      <c r="A140" s="1101">
        <v>9</v>
      </c>
      <c r="B140" s="1102">
        <v>2014</v>
      </c>
      <c r="C140" s="1103" t="s">
        <v>53</v>
      </c>
      <c r="D140" s="1104" t="s">
        <v>1615</v>
      </c>
      <c r="E140" s="1106" t="s">
        <v>4154</v>
      </c>
      <c r="F140" s="1105">
        <v>41910</v>
      </c>
      <c r="G140" s="1103" t="s">
        <v>4155</v>
      </c>
      <c r="H140" s="1101">
        <v>5</v>
      </c>
      <c r="I140" s="1103" t="s">
        <v>248</v>
      </c>
      <c r="P140" s="1112"/>
    </row>
    <row r="141" spans="1:16" s="1111" customFormat="1" ht="11.25" customHeight="1" outlineLevel="2">
      <c r="A141" s="1112">
        <v>2</v>
      </c>
      <c r="B141" s="1123">
        <v>2015</v>
      </c>
      <c r="C141" s="1120" t="s">
        <v>53</v>
      </c>
      <c r="D141" s="1129" t="s">
        <v>1615</v>
      </c>
      <c r="E141" s="1124" t="s">
        <v>657</v>
      </c>
      <c r="F141" s="1121">
        <v>42050</v>
      </c>
      <c r="G141" s="1120" t="s">
        <v>4157</v>
      </c>
      <c r="H141" s="1112">
        <v>5</v>
      </c>
      <c r="I141" s="1120" t="s">
        <v>435</v>
      </c>
      <c r="P141" s="1112"/>
    </row>
    <row r="142" spans="1:16" s="1111" customFormat="1" ht="11.25" customHeight="1" outlineLevel="1">
      <c r="A142" s="1112"/>
      <c r="B142" s="1123"/>
      <c r="C142" s="1120"/>
      <c r="D142" s="1129" t="s">
        <v>1776</v>
      </c>
      <c r="E142" s="1124"/>
      <c r="F142" s="1121"/>
      <c r="G142" s="1120"/>
      <c r="H142" s="1112">
        <f>SUBTOTAL(9,H140:H141)</f>
        <v>10</v>
      </c>
      <c r="I142" s="1120"/>
      <c r="P142" s="1112"/>
    </row>
    <row r="143" spans="1:16" s="1111" customFormat="1" ht="11.25" customHeight="1" outlineLevel="2">
      <c r="A143" s="1102">
        <v>2</v>
      </c>
      <c r="B143" s="1101">
        <v>2014</v>
      </c>
      <c r="C143" s="1106" t="s">
        <v>129</v>
      </c>
      <c r="D143" s="1119" t="s">
        <v>110</v>
      </c>
      <c r="E143" s="1103" t="s">
        <v>58</v>
      </c>
      <c r="F143" s="1105">
        <v>41686</v>
      </c>
      <c r="G143" s="1103" t="s">
        <v>4644</v>
      </c>
      <c r="H143" s="1101">
        <v>5</v>
      </c>
      <c r="I143" s="1103" t="s">
        <v>305</v>
      </c>
      <c r="J143" s="1125" t="s">
        <v>4638</v>
      </c>
      <c r="P143" s="1112"/>
    </row>
    <row r="144" spans="1:16" s="1111" customFormat="1" ht="11.25" customHeight="1" outlineLevel="2">
      <c r="A144" s="1102">
        <v>9</v>
      </c>
      <c r="B144" s="1101">
        <v>2014</v>
      </c>
      <c r="C144" s="1106" t="s">
        <v>129</v>
      </c>
      <c r="D144" s="1119" t="s">
        <v>110</v>
      </c>
      <c r="E144" s="1103" t="s">
        <v>72</v>
      </c>
      <c r="F144" s="1105">
        <v>41896</v>
      </c>
      <c r="G144" s="1103" t="s">
        <v>4645</v>
      </c>
      <c r="H144" s="1101">
        <v>5</v>
      </c>
      <c r="I144" s="1103" t="s">
        <v>295</v>
      </c>
      <c r="P144" s="1112"/>
    </row>
    <row r="145" spans="1:16" s="1111" customFormat="1" ht="11.25" customHeight="1" outlineLevel="2">
      <c r="A145" s="1102">
        <v>9</v>
      </c>
      <c r="B145" s="1101">
        <v>2014</v>
      </c>
      <c r="C145" s="1106" t="s">
        <v>129</v>
      </c>
      <c r="D145" s="1119" t="s">
        <v>110</v>
      </c>
      <c r="E145" s="1103" t="s">
        <v>4154</v>
      </c>
      <c r="F145" s="1105">
        <v>41910</v>
      </c>
      <c r="G145" s="1103" t="s">
        <v>4646</v>
      </c>
      <c r="H145" s="1101">
        <v>5</v>
      </c>
      <c r="I145" s="1103" t="s">
        <v>295</v>
      </c>
      <c r="P145" s="1112"/>
    </row>
    <row r="146" spans="1:16" s="1111" customFormat="1" ht="11.25" customHeight="1" outlineLevel="2">
      <c r="A146" s="1102">
        <v>11</v>
      </c>
      <c r="B146" s="1101">
        <v>2014</v>
      </c>
      <c r="C146" s="1106" t="s">
        <v>129</v>
      </c>
      <c r="D146" s="1119" t="s">
        <v>110</v>
      </c>
      <c r="E146" s="1103" t="s">
        <v>500</v>
      </c>
      <c r="F146" s="1105">
        <v>41958</v>
      </c>
      <c r="G146" s="1103" t="s">
        <v>4644</v>
      </c>
      <c r="H146" s="1101">
        <v>5</v>
      </c>
      <c r="I146" s="1103" t="s">
        <v>305</v>
      </c>
      <c r="K146" s="1110"/>
      <c r="L146" s="1110"/>
      <c r="P146" s="1112"/>
    </row>
    <row r="147" spans="1:16" s="1111" customFormat="1" ht="11.25" customHeight="1" outlineLevel="2">
      <c r="A147" s="1102">
        <v>11</v>
      </c>
      <c r="B147" s="1101">
        <v>2014</v>
      </c>
      <c r="C147" s="1106" t="s">
        <v>129</v>
      </c>
      <c r="D147" s="1119" t="s">
        <v>110</v>
      </c>
      <c r="E147" s="1103" t="s">
        <v>500</v>
      </c>
      <c r="F147" s="1105">
        <v>41958</v>
      </c>
      <c r="G147" s="1103" t="s">
        <v>4647</v>
      </c>
      <c r="H147" s="1101">
        <v>5</v>
      </c>
      <c r="I147" s="1103" t="s">
        <v>295</v>
      </c>
      <c r="J147" s="1110"/>
      <c r="K147" s="1110"/>
      <c r="L147" s="1110"/>
      <c r="P147" s="1112"/>
    </row>
    <row r="148" spans="1:16" s="1111" customFormat="1" ht="11.25" customHeight="1" outlineLevel="2">
      <c r="A148" s="1123">
        <v>3</v>
      </c>
      <c r="B148" s="1112">
        <v>2015</v>
      </c>
      <c r="C148" s="1120" t="s">
        <v>129</v>
      </c>
      <c r="D148" s="1132" t="s">
        <v>110</v>
      </c>
      <c r="E148" s="1120" t="s">
        <v>3323</v>
      </c>
      <c r="F148" s="1121">
        <v>42064</v>
      </c>
      <c r="G148" s="1120" t="s">
        <v>4648</v>
      </c>
      <c r="H148" s="1112">
        <v>3</v>
      </c>
      <c r="I148" s="1120" t="s">
        <v>311</v>
      </c>
      <c r="J148" s="1110"/>
      <c r="K148" s="1110"/>
      <c r="L148" s="1110"/>
      <c r="P148" s="1112"/>
    </row>
    <row r="149" spans="1:16" s="1111" customFormat="1" ht="11.25" customHeight="1" outlineLevel="2">
      <c r="A149" s="1123">
        <v>9</v>
      </c>
      <c r="B149" s="1112">
        <v>2015</v>
      </c>
      <c r="C149" s="1120" t="s">
        <v>129</v>
      </c>
      <c r="D149" s="1132" t="s">
        <v>110</v>
      </c>
      <c r="E149" s="1120" t="s">
        <v>4154</v>
      </c>
      <c r="F149" s="1121">
        <v>42274</v>
      </c>
      <c r="G149" s="1120" t="s">
        <v>4649</v>
      </c>
      <c r="H149" s="1112">
        <v>5</v>
      </c>
      <c r="I149" s="1120" t="s">
        <v>295</v>
      </c>
      <c r="J149" s="1110"/>
      <c r="K149" s="1110"/>
      <c r="L149" s="1110"/>
      <c r="P149" s="1112"/>
    </row>
    <row r="150" spans="1:16" s="1111" customFormat="1" ht="11.25" customHeight="1" outlineLevel="2">
      <c r="A150" s="1123">
        <v>11</v>
      </c>
      <c r="B150" s="1112">
        <v>2015</v>
      </c>
      <c r="C150" s="1120" t="s">
        <v>129</v>
      </c>
      <c r="D150" s="1132" t="s">
        <v>110</v>
      </c>
      <c r="E150" s="1120" t="s">
        <v>500</v>
      </c>
      <c r="F150" s="1121">
        <v>42322</v>
      </c>
      <c r="G150" s="1120" t="s">
        <v>3394</v>
      </c>
      <c r="H150" s="1112">
        <v>5</v>
      </c>
      <c r="I150" s="1120" t="s">
        <v>305</v>
      </c>
      <c r="J150" s="1110"/>
      <c r="K150" s="1110"/>
      <c r="L150" s="1110"/>
      <c r="P150" s="1112"/>
    </row>
    <row r="151" spans="1:16" s="1111" customFormat="1" ht="11.25" customHeight="1" outlineLevel="2">
      <c r="A151" s="1123">
        <v>11</v>
      </c>
      <c r="B151" s="1112">
        <v>2015</v>
      </c>
      <c r="C151" s="1120" t="s">
        <v>129</v>
      </c>
      <c r="D151" s="1132" t="s">
        <v>110</v>
      </c>
      <c r="E151" s="1120" t="s">
        <v>500</v>
      </c>
      <c r="F151" s="1121">
        <v>42322</v>
      </c>
      <c r="G151" s="1120" t="s">
        <v>4650</v>
      </c>
      <c r="H151" s="1112">
        <v>5</v>
      </c>
      <c r="I151" s="1120" t="s">
        <v>295</v>
      </c>
      <c r="J151" s="1110"/>
      <c r="K151" s="1110"/>
      <c r="L151" s="1110"/>
      <c r="P151" s="1112"/>
    </row>
    <row r="152" spans="1:16" s="1111" customFormat="1" ht="11.25" customHeight="1" outlineLevel="1">
      <c r="A152" s="1123"/>
      <c r="B152" s="1112"/>
      <c r="C152" s="1120"/>
      <c r="D152" s="1132" t="s">
        <v>385</v>
      </c>
      <c r="E152" s="1120"/>
      <c r="F152" s="1121"/>
      <c r="G152" s="1120"/>
      <c r="H152" s="1112">
        <f>SUBTOTAL(9,H143:H151)</f>
        <v>43</v>
      </c>
      <c r="I152" s="1120"/>
      <c r="J152" s="1110"/>
      <c r="K152" s="1110"/>
      <c r="L152" s="1110"/>
      <c r="P152" s="1112"/>
    </row>
    <row r="153" spans="1:16" s="1111" customFormat="1" ht="11.25" customHeight="1" outlineLevel="2">
      <c r="A153" s="1101">
        <v>10</v>
      </c>
      <c r="B153" s="1101">
        <v>2014</v>
      </c>
      <c r="C153" s="1107" t="s">
        <v>164</v>
      </c>
      <c r="D153" s="1119" t="s">
        <v>207</v>
      </c>
      <c r="E153" s="1103" t="s">
        <v>3362</v>
      </c>
      <c r="F153" s="1131">
        <v>41924</v>
      </c>
      <c r="G153" s="1103"/>
      <c r="H153" s="1101">
        <v>7</v>
      </c>
      <c r="I153" s="1103" t="s">
        <v>3139</v>
      </c>
      <c r="J153" s="1110"/>
      <c r="K153" s="1110"/>
      <c r="L153" s="1110"/>
      <c r="P153" s="1112"/>
    </row>
    <row r="154" spans="1:16" s="1111" customFormat="1" ht="11.25" customHeight="1" outlineLevel="2">
      <c r="A154" s="1112">
        <v>6</v>
      </c>
      <c r="B154" s="1112">
        <v>2015</v>
      </c>
      <c r="C154" s="1120" t="s">
        <v>164</v>
      </c>
      <c r="D154" s="1120" t="s">
        <v>207</v>
      </c>
      <c r="E154" s="1120" t="s">
        <v>3357</v>
      </c>
      <c r="F154" s="1121">
        <v>42169</v>
      </c>
      <c r="G154" s="1120" t="s">
        <v>3406</v>
      </c>
      <c r="H154" s="1112">
        <v>3</v>
      </c>
      <c r="I154" s="1120" t="s">
        <v>3407</v>
      </c>
      <c r="P154" s="1112"/>
    </row>
    <row r="155" spans="1:16" s="1111" customFormat="1" ht="11.25" customHeight="1" outlineLevel="1">
      <c r="A155" s="1112"/>
      <c r="B155" s="1112"/>
      <c r="C155" s="1120"/>
      <c r="D155" s="1120" t="s">
        <v>388</v>
      </c>
      <c r="E155" s="1120"/>
      <c r="F155" s="1121"/>
      <c r="G155" s="1120"/>
      <c r="H155" s="1112">
        <f>SUBTOTAL(9,H153:H154)</f>
        <v>10</v>
      </c>
      <c r="I155" s="1120"/>
      <c r="P155" s="1112"/>
    </row>
    <row r="156" spans="1:16" s="1111" customFormat="1" ht="11.25" customHeight="1" outlineLevel="2">
      <c r="A156" s="1101">
        <v>3</v>
      </c>
      <c r="B156" s="1102">
        <v>2014</v>
      </c>
      <c r="C156" s="1103" t="s">
        <v>53</v>
      </c>
      <c r="D156" s="1104" t="s">
        <v>1618</v>
      </c>
      <c r="E156" s="1106" t="s">
        <v>3323</v>
      </c>
      <c r="F156" s="1105">
        <v>41700</v>
      </c>
      <c r="G156" s="1103" t="s">
        <v>2786</v>
      </c>
      <c r="H156" s="1101">
        <v>10</v>
      </c>
      <c r="I156" s="1103" t="s">
        <v>2787</v>
      </c>
      <c r="J156" s="1110"/>
      <c r="K156" s="1110"/>
      <c r="L156" s="1110"/>
      <c r="P156" s="1112"/>
    </row>
    <row r="157" spans="1:16" s="1111" customFormat="1" ht="11.25" customHeight="1" outlineLevel="1">
      <c r="A157" s="1101"/>
      <c r="B157" s="1102"/>
      <c r="C157" s="1103"/>
      <c r="D157" s="1104" t="s">
        <v>2789</v>
      </c>
      <c r="E157" s="1106"/>
      <c r="F157" s="1105"/>
      <c r="G157" s="1103"/>
      <c r="H157" s="1101">
        <f>SUBTOTAL(9,H156:H156)</f>
        <v>10</v>
      </c>
      <c r="I157" s="1103"/>
      <c r="J157" s="1110"/>
      <c r="K157" s="1110"/>
      <c r="L157" s="1110"/>
      <c r="P157" s="1112"/>
    </row>
    <row r="158" spans="1:16" s="1111" customFormat="1" ht="11.25" customHeight="1" outlineLevel="2">
      <c r="A158" s="1113">
        <v>3</v>
      </c>
      <c r="B158" s="1113">
        <v>2013</v>
      </c>
      <c r="C158" s="1115" t="s">
        <v>91</v>
      </c>
      <c r="D158" s="1130" t="s">
        <v>1619</v>
      </c>
      <c r="E158" s="1115" t="s">
        <v>3323</v>
      </c>
      <c r="F158" s="1118">
        <v>41336</v>
      </c>
      <c r="G158" s="1115" t="s">
        <v>4651</v>
      </c>
      <c r="H158" s="1113">
        <v>7</v>
      </c>
      <c r="I158" s="1115" t="s">
        <v>1688</v>
      </c>
      <c r="J158" s="1110"/>
      <c r="K158" s="1110"/>
      <c r="L158" s="1110"/>
      <c r="P158" s="1112"/>
    </row>
    <row r="159" spans="1:16" s="1111" customFormat="1" ht="11.25" customHeight="1" outlineLevel="2">
      <c r="A159" s="1133">
        <v>10</v>
      </c>
      <c r="B159" s="1114">
        <v>2013</v>
      </c>
      <c r="C159" s="1115" t="s">
        <v>91</v>
      </c>
      <c r="D159" s="1116" t="s">
        <v>1619</v>
      </c>
      <c r="E159" s="1117" t="s">
        <v>3362</v>
      </c>
      <c r="F159" s="1118">
        <v>41560</v>
      </c>
      <c r="G159" s="1115" t="s">
        <v>4652</v>
      </c>
      <c r="H159" s="1113">
        <v>3</v>
      </c>
      <c r="I159" s="1115" t="s">
        <v>2784</v>
      </c>
      <c r="J159" s="1110"/>
      <c r="K159" s="1110"/>
      <c r="L159" s="1110"/>
      <c r="P159" s="1112"/>
    </row>
    <row r="160" spans="1:16" s="1111" customFormat="1" ht="11.25" customHeight="1" outlineLevel="2">
      <c r="A160" s="1133">
        <v>10</v>
      </c>
      <c r="B160" s="1114">
        <v>2013</v>
      </c>
      <c r="C160" s="1115" t="s">
        <v>91</v>
      </c>
      <c r="D160" s="1116" t="s">
        <v>1619</v>
      </c>
      <c r="E160" s="1117" t="s">
        <v>3362</v>
      </c>
      <c r="F160" s="1118">
        <v>41560</v>
      </c>
      <c r="G160" s="1115" t="s">
        <v>4653</v>
      </c>
      <c r="H160" s="1113">
        <v>10</v>
      </c>
      <c r="I160" s="1115" t="s">
        <v>3179</v>
      </c>
      <c r="J160" s="1110"/>
      <c r="K160" s="1110"/>
      <c r="L160" s="1110"/>
      <c r="P160" s="1112"/>
    </row>
    <row r="161" spans="1:16" s="1111" customFormat="1" ht="11.25" customHeight="1" outlineLevel="2">
      <c r="A161" s="1133">
        <v>10</v>
      </c>
      <c r="B161" s="1114">
        <v>2013</v>
      </c>
      <c r="C161" s="1115" t="s">
        <v>91</v>
      </c>
      <c r="D161" s="1116" t="s">
        <v>1619</v>
      </c>
      <c r="E161" s="1117" t="s">
        <v>3362</v>
      </c>
      <c r="F161" s="1118">
        <v>41560</v>
      </c>
      <c r="G161" s="1115" t="s">
        <v>4654</v>
      </c>
      <c r="H161" s="1113">
        <v>10</v>
      </c>
      <c r="I161" s="1115" t="s">
        <v>4655</v>
      </c>
      <c r="J161" s="1110"/>
      <c r="K161" s="1110"/>
      <c r="L161" s="1110"/>
      <c r="P161" s="1112"/>
    </row>
    <row r="162" spans="1:16" s="1111" customFormat="1" ht="11.25" customHeight="1" outlineLevel="2">
      <c r="A162" s="1113">
        <v>10</v>
      </c>
      <c r="B162" s="1114">
        <v>2013</v>
      </c>
      <c r="C162" s="1115" t="s">
        <v>91</v>
      </c>
      <c r="D162" s="1116" t="s">
        <v>1619</v>
      </c>
      <c r="E162" s="1117" t="s">
        <v>3362</v>
      </c>
      <c r="F162" s="1118">
        <v>41560</v>
      </c>
      <c r="G162" s="1115" t="s">
        <v>4656</v>
      </c>
      <c r="H162" s="1113">
        <v>10</v>
      </c>
      <c r="I162" s="1115" t="s">
        <v>1697</v>
      </c>
      <c r="J162" s="1110"/>
      <c r="K162" s="1110"/>
      <c r="L162" s="1110"/>
      <c r="P162" s="1112"/>
    </row>
    <row r="163" spans="1:16" s="1111" customFormat="1" ht="11.25" customHeight="1" outlineLevel="2">
      <c r="A163" s="1113">
        <v>10</v>
      </c>
      <c r="B163" s="1114">
        <v>2013</v>
      </c>
      <c r="C163" s="1115" t="s">
        <v>91</v>
      </c>
      <c r="D163" s="1116" t="s">
        <v>1619</v>
      </c>
      <c r="E163" s="1117" t="s">
        <v>3362</v>
      </c>
      <c r="F163" s="1118">
        <v>41560</v>
      </c>
      <c r="G163" s="1115" t="s">
        <v>4657</v>
      </c>
      <c r="H163" s="1113">
        <v>7</v>
      </c>
      <c r="I163" s="1115" t="s">
        <v>1895</v>
      </c>
      <c r="J163" s="1110"/>
      <c r="K163" s="1110"/>
      <c r="L163" s="1110"/>
      <c r="P163" s="1112"/>
    </row>
    <row r="164" spans="1:16" s="1111" customFormat="1" ht="11.25" customHeight="1" outlineLevel="2">
      <c r="A164" s="1113">
        <v>10</v>
      </c>
      <c r="B164" s="1114">
        <v>2013</v>
      </c>
      <c r="C164" s="1115" t="s">
        <v>91</v>
      </c>
      <c r="D164" s="1116" t="s">
        <v>1619</v>
      </c>
      <c r="E164" s="1117" t="s">
        <v>819</v>
      </c>
      <c r="F164" s="1118">
        <v>41574</v>
      </c>
      <c r="G164" s="1115" t="s">
        <v>4658</v>
      </c>
      <c r="H164" s="1113">
        <v>10</v>
      </c>
      <c r="I164" s="1115" t="s">
        <v>626</v>
      </c>
      <c r="J164" s="1110"/>
      <c r="K164" s="1110"/>
      <c r="L164" s="1110"/>
      <c r="P164" s="1112"/>
    </row>
    <row r="165" spans="1:16" s="1111" customFormat="1" ht="11.25" customHeight="1" outlineLevel="2">
      <c r="A165" s="1101">
        <v>10</v>
      </c>
      <c r="B165" s="1101">
        <v>2014</v>
      </c>
      <c r="C165" s="1107" t="s">
        <v>91</v>
      </c>
      <c r="D165" s="1119" t="s">
        <v>1619</v>
      </c>
      <c r="E165" s="1103" t="s">
        <v>3362</v>
      </c>
      <c r="F165" s="1131">
        <v>41924</v>
      </c>
      <c r="G165" s="1103" t="s">
        <v>4159</v>
      </c>
      <c r="H165" s="1101">
        <v>10</v>
      </c>
      <c r="I165" s="1103" t="s">
        <v>2264</v>
      </c>
      <c r="J165" s="1110"/>
      <c r="K165" s="1110"/>
      <c r="L165" s="1110"/>
      <c r="P165" s="1112"/>
    </row>
    <row r="166" spans="1:16" s="1111" customFormat="1" ht="11.25" customHeight="1" outlineLevel="2">
      <c r="A166" s="1101">
        <v>10</v>
      </c>
      <c r="B166" s="1101">
        <v>2014</v>
      </c>
      <c r="C166" s="1107" t="s">
        <v>91</v>
      </c>
      <c r="D166" s="1119" t="s">
        <v>1619</v>
      </c>
      <c r="E166" s="1103" t="s">
        <v>819</v>
      </c>
      <c r="F166" s="1131">
        <v>41938</v>
      </c>
      <c r="G166" s="1103" t="s">
        <v>4159</v>
      </c>
      <c r="H166" s="1101">
        <v>10</v>
      </c>
      <c r="I166" s="1103" t="s">
        <v>236</v>
      </c>
      <c r="J166" s="1110"/>
      <c r="K166" s="1110"/>
      <c r="L166" s="1110"/>
      <c r="P166" s="1112"/>
    </row>
    <row r="167" spans="1:16" s="1111" customFormat="1" ht="11.65" customHeight="1" outlineLevel="2">
      <c r="A167" s="1112">
        <v>10</v>
      </c>
      <c r="B167" s="1123">
        <v>2015</v>
      </c>
      <c r="C167" s="1120" t="s">
        <v>91</v>
      </c>
      <c r="D167" s="1120" t="s">
        <v>1619</v>
      </c>
      <c r="E167" s="1124" t="s">
        <v>3362</v>
      </c>
      <c r="F167" s="1121">
        <v>42288</v>
      </c>
      <c r="G167" s="1120" t="s">
        <v>3408</v>
      </c>
      <c r="H167" s="1112">
        <v>3</v>
      </c>
      <c r="I167" s="1111" t="s">
        <v>2218</v>
      </c>
      <c r="P167" s="1112"/>
    </row>
    <row r="168" spans="1:16" s="1111" customFormat="1" ht="11.25" customHeight="1" outlineLevel="2">
      <c r="A168" s="1112">
        <v>10</v>
      </c>
      <c r="B168" s="1123">
        <v>2015</v>
      </c>
      <c r="C168" s="1120" t="s">
        <v>91</v>
      </c>
      <c r="D168" s="1120" t="s">
        <v>1619</v>
      </c>
      <c r="E168" s="1124" t="s">
        <v>3362</v>
      </c>
      <c r="F168" s="1121">
        <v>42288</v>
      </c>
      <c r="G168" s="1120" t="s">
        <v>3409</v>
      </c>
      <c r="H168" s="1112">
        <v>3</v>
      </c>
      <c r="I168" s="1111" t="s">
        <v>1899</v>
      </c>
      <c r="P168" s="1112"/>
    </row>
    <row r="169" spans="1:16" s="1111" customFormat="1" ht="11.25" customHeight="1" outlineLevel="2">
      <c r="A169" s="1112">
        <v>10</v>
      </c>
      <c r="B169" s="1123">
        <v>2015</v>
      </c>
      <c r="C169" s="1120" t="s">
        <v>91</v>
      </c>
      <c r="D169" s="1120" t="s">
        <v>1619</v>
      </c>
      <c r="E169" s="1124" t="s">
        <v>3362</v>
      </c>
      <c r="F169" s="1121">
        <v>42288</v>
      </c>
      <c r="G169" s="1120" t="s">
        <v>3410</v>
      </c>
      <c r="H169" s="1112">
        <v>7</v>
      </c>
      <c r="I169" s="1111" t="s">
        <v>3411</v>
      </c>
      <c r="P169" s="1112"/>
    </row>
    <row r="170" spans="1:16" s="1111" customFormat="1" ht="11.25" customHeight="1" outlineLevel="2">
      <c r="A170" s="1112">
        <v>10</v>
      </c>
      <c r="B170" s="1123">
        <v>2015</v>
      </c>
      <c r="C170" s="1120" t="s">
        <v>91</v>
      </c>
      <c r="D170" s="1120" t="s">
        <v>1619</v>
      </c>
      <c r="E170" s="1124" t="s">
        <v>819</v>
      </c>
      <c r="F170" s="1121">
        <v>42302</v>
      </c>
      <c r="G170" s="1120" t="s">
        <v>3412</v>
      </c>
      <c r="H170" s="1112">
        <v>10</v>
      </c>
      <c r="I170" s="1111" t="s">
        <v>626</v>
      </c>
      <c r="P170" s="1112"/>
    </row>
    <row r="171" spans="1:16" s="1111" customFormat="1" ht="11.25" customHeight="1" outlineLevel="2">
      <c r="A171" s="1112">
        <v>10</v>
      </c>
      <c r="B171" s="1123">
        <v>2015</v>
      </c>
      <c r="C171" s="1120" t="s">
        <v>91</v>
      </c>
      <c r="D171" s="1120" t="s">
        <v>1619</v>
      </c>
      <c r="E171" s="1124" t="s">
        <v>819</v>
      </c>
      <c r="F171" s="1121">
        <v>42302</v>
      </c>
      <c r="G171" s="1120" t="s">
        <v>3409</v>
      </c>
      <c r="H171" s="1112">
        <v>10</v>
      </c>
      <c r="I171" s="1111" t="s">
        <v>236</v>
      </c>
      <c r="P171" s="1112"/>
    </row>
    <row r="172" spans="1:16" s="1111" customFormat="1" ht="11.25" customHeight="1" outlineLevel="1">
      <c r="A172" s="1112"/>
      <c r="B172" s="1123"/>
      <c r="C172" s="1120"/>
      <c r="D172" s="1120" t="s">
        <v>1794</v>
      </c>
      <c r="E172" s="1124"/>
      <c r="F172" s="1121"/>
      <c r="G172" s="1120"/>
      <c r="H172" s="1112">
        <f>SUBTOTAL(9,H158:H171)</f>
        <v>110</v>
      </c>
      <c r="P172" s="1112"/>
    </row>
    <row r="173" spans="1:16" s="1111" customFormat="1" ht="11.25" customHeight="1" outlineLevel="2">
      <c r="A173" s="1113">
        <v>5</v>
      </c>
      <c r="B173" s="1114">
        <v>2013</v>
      </c>
      <c r="C173" s="1115" t="s">
        <v>164</v>
      </c>
      <c r="D173" s="1116" t="s">
        <v>4659</v>
      </c>
      <c r="E173" s="1117" t="s">
        <v>433</v>
      </c>
      <c r="F173" s="1118">
        <v>41399</v>
      </c>
      <c r="G173" s="1115" t="s">
        <v>4660</v>
      </c>
      <c r="H173" s="1113">
        <v>5</v>
      </c>
      <c r="I173" s="1115" t="s">
        <v>342</v>
      </c>
      <c r="J173" s="1127" t="s">
        <v>2800</v>
      </c>
      <c r="K173" s="1110"/>
      <c r="L173" s="1110"/>
      <c r="P173" s="1112"/>
    </row>
    <row r="174" spans="1:16" s="1111" customFormat="1" ht="11.25" customHeight="1" outlineLevel="1">
      <c r="A174" s="1113"/>
      <c r="B174" s="1114"/>
      <c r="C174" s="1115"/>
      <c r="D174" s="1116" t="s">
        <v>4661</v>
      </c>
      <c r="E174" s="1117"/>
      <c r="F174" s="1118"/>
      <c r="G174" s="1115"/>
      <c r="H174" s="1113">
        <f>SUBTOTAL(9,H173:H173)</f>
        <v>5</v>
      </c>
      <c r="I174" s="1115"/>
      <c r="J174" s="1127"/>
      <c r="K174" s="1110"/>
      <c r="L174" s="1110"/>
      <c r="P174" s="1112"/>
    </row>
    <row r="175" spans="1:16" s="1111" customFormat="1" ht="11.25" customHeight="1" outlineLevel="2">
      <c r="A175" s="1112">
        <v>6</v>
      </c>
      <c r="B175" s="1112">
        <v>2015</v>
      </c>
      <c r="C175" s="1120" t="s">
        <v>129</v>
      </c>
      <c r="D175" s="1120" t="s">
        <v>186</v>
      </c>
      <c r="E175" s="1120" t="s">
        <v>3357</v>
      </c>
      <c r="F175" s="1121">
        <v>42169</v>
      </c>
      <c r="G175" s="1120" t="s">
        <v>2791</v>
      </c>
      <c r="H175" s="1112">
        <v>10</v>
      </c>
      <c r="I175" s="1120" t="s">
        <v>1829</v>
      </c>
      <c r="P175" s="1112"/>
    </row>
    <row r="176" spans="1:16" s="1111" customFormat="1" ht="11.25" customHeight="1" outlineLevel="2">
      <c r="A176" s="1112">
        <v>6</v>
      </c>
      <c r="B176" s="1112">
        <v>2015</v>
      </c>
      <c r="C176" s="1120" t="s">
        <v>129</v>
      </c>
      <c r="D176" s="1120" t="s">
        <v>186</v>
      </c>
      <c r="E176" s="1120" t="s">
        <v>3357</v>
      </c>
      <c r="F176" s="1121">
        <v>42169</v>
      </c>
      <c r="G176" s="1120" t="s">
        <v>1796</v>
      </c>
      <c r="H176" s="1112">
        <v>7</v>
      </c>
      <c r="I176" s="1120" t="s">
        <v>1963</v>
      </c>
      <c r="P176" s="1112"/>
    </row>
    <row r="177" spans="1:16" s="1111" customFormat="1" ht="11.25" customHeight="1" outlineLevel="2">
      <c r="A177" s="1112">
        <v>6</v>
      </c>
      <c r="B177" s="1112">
        <v>2015</v>
      </c>
      <c r="C177" s="1120" t="s">
        <v>129</v>
      </c>
      <c r="D177" s="1120" t="s">
        <v>186</v>
      </c>
      <c r="E177" s="1120" t="s">
        <v>3359</v>
      </c>
      <c r="F177" s="1121">
        <v>42176</v>
      </c>
      <c r="G177" s="1120" t="s">
        <v>1796</v>
      </c>
      <c r="H177" s="1112">
        <v>15</v>
      </c>
      <c r="I177" s="1122" t="s">
        <v>4662</v>
      </c>
      <c r="P177" s="1112"/>
    </row>
    <row r="178" spans="1:16" s="1111" customFormat="1" ht="11.25" customHeight="1" outlineLevel="1">
      <c r="A178" s="1112"/>
      <c r="B178" s="1112"/>
      <c r="C178" s="1120"/>
      <c r="D178" s="1120" t="s">
        <v>403</v>
      </c>
      <c r="E178" s="1120"/>
      <c r="F178" s="1121"/>
      <c r="G178" s="1120"/>
      <c r="H178" s="1112">
        <f>SUBTOTAL(9,H175:H177)</f>
        <v>32</v>
      </c>
      <c r="I178" s="1122"/>
      <c r="P178" s="1112"/>
    </row>
    <row r="179" spans="1:16" s="1111" customFormat="1" ht="11.25" customHeight="1" outlineLevel="2">
      <c r="A179" s="1123">
        <v>3</v>
      </c>
      <c r="B179" s="1112">
        <v>2015</v>
      </c>
      <c r="C179" s="1120" t="s">
        <v>91</v>
      </c>
      <c r="D179" s="1132" t="s">
        <v>1620</v>
      </c>
      <c r="E179" s="1120" t="s">
        <v>3323</v>
      </c>
      <c r="F179" s="1121">
        <v>42064</v>
      </c>
      <c r="G179" s="1120" t="s">
        <v>3413</v>
      </c>
      <c r="H179" s="1112">
        <v>7</v>
      </c>
      <c r="I179" s="1120" t="s">
        <v>1128</v>
      </c>
      <c r="J179" s="1107"/>
      <c r="K179" s="1127"/>
      <c r="L179" s="1110"/>
      <c r="P179" s="1112"/>
    </row>
    <row r="180" spans="1:16" s="1111" customFormat="1" ht="11.25" customHeight="1" outlineLevel="2">
      <c r="A180" s="1123">
        <v>3</v>
      </c>
      <c r="B180" s="1112">
        <v>2015</v>
      </c>
      <c r="C180" s="1120" t="s">
        <v>91</v>
      </c>
      <c r="D180" s="1132" t="s">
        <v>1620</v>
      </c>
      <c r="E180" s="1120" t="s">
        <v>3323</v>
      </c>
      <c r="F180" s="1121">
        <v>42064</v>
      </c>
      <c r="G180" s="1120" t="s">
        <v>3414</v>
      </c>
      <c r="H180" s="1112">
        <v>10</v>
      </c>
      <c r="I180" s="1120" t="s">
        <v>2208</v>
      </c>
      <c r="J180" s="1127"/>
      <c r="K180" s="1127"/>
      <c r="L180" s="1110"/>
      <c r="P180" s="1112"/>
    </row>
    <row r="181" spans="1:16" s="1111" customFormat="1" ht="11.25" customHeight="1" outlineLevel="2">
      <c r="A181" s="1112">
        <v>6</v>
      </c>
      <c r="B181" s="1112">
        <v>2015</v>
      </c>
      <c r="C181" s="1120" t="s">
        <v>91</v>
      </c>
      <c r="D181" s="1120" t="s">
        <v>1620</v>
      </c>
      <c r="E181" s="1120" t="s">
        <v>3357</v>
      </c>
      <c r="F181" s="1121">
        <v>42169</v>
      </c>
      <c r="G181" s="1120" t="s">
        <v>3415</v>
      </c>
      <c r="H181" s="1112">
        <v>10</v>
      </c>
      <c r="I181" s="1120" t="s">
        <v>3416</v>
      </c>
      <c r="P181" s="1112"/>
    </row>
    <row r="182" spans="1:16" s="1111" customFormat="1" ht="11.25" customHeight="1" outlineLevel="2">
      <c r="A182" s="1112">
        <v>6</v>
      </c>
      <c r="B182" s="1112">
        <v>2015</v>
      </c>
      <c r="C182" s="1120" t="s">
        <v>91</v>
      </c>
      <c r="D182" s="1120" t="s">
        <v>1620</v>
      </c>
      <c r="E182" s="1142" t="s">
        <v>3359</v>
      </c>
      <c r="F182" s="1121">
        <v>42176</v>
      </c>
      <c r="G182" s="1120" t="s">
        <v>3415</v>
      </c>
      <c r="H182" s="1112">
        <v>10</v>
      </c>
      <c r="I182" s="1122" t="s">
        <v>3417</v>
      </c>
      <c r="P182" s="1112"/>
    </row>
    <row r="183" spans="1:16" s="1111" customFormat="1" ht="11.25" customHeight="1" outlineLevel="1">
      <c r="A183" s="1112"/>
      <c r="B183" s="1112"/>
      <c r="C183" s="1120"/>
      <c r="D183" s="1120" t="s">
        <v>1802</v>
      </c>
      <c r="E183" s="1142"/>
      <c r="F183" s="1121"/>
      <c r="G183" s="1120"/>
      <c r="H183" s="1112">
        <f>SUBTOTAL(9,H179:H182)</f>
        <v>37</v>
      </c>
      <c r="I183" s="1122"/>
      <c r="P183" s="1112"/>
    </row>
    <row r="184" spans="1:16" s="1111" customFormat="1" ht="11.25" customHeight="1" outlineLevel="2">
      <c r="A184" s="1113">
        <v>3</v>
      </c>
      <c r="B184" s="1113">
        <v>2013</v>
      </c>
      <c r="C184" s="1115" t="s">
        <v>164</v>
      </c>
      <c r="D184" s="1130" t="s">
        <v>4663</v>
      </c>
      <c r="E184" s="1115" t="s">
        <v>3323</v>
      </c>
      <c r="F184" s="1118">
        <v>41336</v>
      </c>
      <c r="G184" s="1115" t="s">
        <v>4664</v>
      </c>
      <c r="H184" s="1113">
        <v>3</v>
      </c>
      <c r="I184" s="1115" t="s">
        <v>1767</v>
      </c>
      <c r="J184" s="1127"/>
      <c r="K184" s="1127"/>
      <c r="L184" s="1110"/>
      <c r="P184" s="1112"/>
    </row>
    <row r="185" spans="1:16" s="1111" customFormat="1" ht="11.25" customHeight="1" outlineLevel="1">
      <c r="A185" s="1113"/>
      <c r="B185" s="1113"/>
      <c r="C185" s="1115"/>
      <c r="D185" s="1130" t="s">
        <v>4665</v>
      </c>
      <c r="E185" s="1115"/>
      <c r="F185" s="1118"/>
      <c r="G185" s="1115"/>
      <c r="H185" s="1113">
        <f>SUBTOTAL(9,H184:H184)</f>
        <v>3</v>
      </c>
      <c r="I185" s="1115"/>
      <c r="J185" s="1127"/>
      <c r="K185" s="1127"/>
      <c r="L185" s="1110"/>
      <c r="P185" s="1112"/>
    </row>
    <row r="186" spans="1:16" s="1111" customFormat="1" ht="11.25" customHeight="1" outlineLevel="2">
      <c r="A186" s="1123">
        <v>3</v>
      </c>
      <c r="B186" s="1112">
        <v>2015</v>
      </c>
      <c r="C186" s="1120" t="s">
        <v>53</v>
      </c>
      <c r="D186" s="1132" t="s">
        <v>1622</v>
      </c>
      <c r="E186" s="1120" t="s">
        <v>3323</v>
      </c>
      <c r="F186" s="1121">
        <v>42064</v>
      </c>
      <c r="G186" s="1120" t="s">
        <v>4160</v>
      </c>
      <c r="H186" s="1112">
        <v>3</v>
      </c>
      <c r="I186" s="1120" t="s">
        <v>1903</v>
      </c>
      <c r="J186" s="1127"/>
      <c r="K186" s="1127"/>
      <c r="L186" s="1110"/>
      <c r="P186" s="1112"/>
    </row>
    <row r="187" spans="1:16" s="1111" customFormat="1" ht="11.25" customHeight="1" outlineLevel="1">
      <c r="A187" s="1123"/>
      <c r="B187" s="1112"/>
      <c r="C187" s="1120"/>
      <c r="D187" s="1132" t="s">
        <v>1807</v>
      </c>
      <c r="E187" s="1120"/>
      <c r="F187" s="1121"/>
      <c r="G187" s="1120"/>
      <c r="H187" s="1112">
        <f>SUBTOTAL(9,H186:H186)</f>
        <v>3</v>
      </c>
      <c r="I187" s="1120"/>
      <c r="J187" s="1127"/>
      <c r="K187" s="1127"/>
      <c r="L187" s="1110"/>
      <c r="P187" s="1112"/>
    </row>
    <row r="188" spans="1:16" s="1111" customFormat="1" ht="11.25" customHeight="1" outlineLevel="2">
      <c r="A188" s="1108">
        <v>5</v>
      </c>
      <c r="B188" s="1108">
        <v>2014</v>
      </c>
      <c r="C188" s="1128" t="s">
        <v>53</v>
      </c>
      <c r="D188" s="1139" t="s">
        <v>4162</v>
      </c>
      <c r="E188" s="1128" t="s">
        <v>55</v>
      </c>
      <c r="F188" s="1131">
        <v>41790</v>
      </c>
      <c r="G188" s="1128" t="s">
        <v>4163</v>
      </c>
      <c r="H188" s="1108">
        <v>5</v>
      </c>
      <c r="I188" s="1128" t="s">
        <v>435</v>
      </c>
      <c r="J188" s="1127"/>
      <c r="K188" s="1127"/>
      <c r="L188" s="1110"/>
      <c r="P188" s="1112"/>
    </row>
    <row r="189" spans="1:16" s="1111" customFormat="1" ht="11.25" customHeight="1" outlineLevel="2">
      <c r="A189" s="1108">
        <v>11</v>
      </c>
      <c r="B189" s="1108">
        <v>2014</v>
      </c>
      <c r="C189" s="1128" t="s">
        <v>53</v>
      </c>
      <c r="D189" s="1139" t="s">
        <v>4162</v>
      </c>
      <c r="E189" s="1128" t="s">
        <v>1309</v>
      </c>
      <c r="F189" s="1131">
        <v>41951</v>
      </c>
      <c r="G189" s="1128" t="s">
        <v>4164</v>
      </c>
      <c r="H189" s="1108">
        <v>5</v>
      </c>
      <c r="I189" s="1128" t="s">
        <v>248</v>
      </c>
      <c r="J189" s="1127"/>
      <c r="K189" s="1127"/>
      <c r="L189" s="1110"/>
      <c r="P189" s="1112"/>
    </row>
    <row r="190" spans="1:16" s="1111" customFormat="1" ht="11.25" customHeight="1" outlineLevel="1">
      <c r="A190" s="1108"/>
      <c r="B190" s="1108"/>
      <c r="C190" s="1128"/>
      <c r="D190" s="1139" t="s">
        <v>4166</v>
      </c>
      <c r="E190" s="1128"/>
      <c r="F190" s="1131"/>
      <c r="G190" s="1128"/>
      <c r="H190" s="1108">
        <f>SUBTOTAL(9,H188:H189)</f>
        <v>10</v>
      </c>
      <c r="I190" s="1128"/>
      <c r="J190" s="1127"/>
      <c r="K190" s="1127"/>
      <c r="L190" s="1110"/>
      <c r="P190" s="1112"/>
    </row>
    <row r="191" spans="1:16" s="1110" customFormat="1" ht="11.25" customHeight="1" outlineLevel="2">
      <c r="A191" s="1112">
        <v>6</v>
      </c>
      <c r="B191" s="1112">
        <v>2015</v>
      </c>
      <c r="C191" s="1120" t="s">
        <v>129</v>
      </c>
      <c r="D191" s="1120" t="s">
        <v>3346</v>
      </c>
      <c r="E191" s="1120" t="s">
        <v>3357</v>
      </c>
      <c r="F191" s="1121">
        <v>42169</v>
      </c>
      <c r="G191" s="1120" t="s">
        <v>3418</v>
      </c>
      <c r="H191" s="1112">
        <v>7</v>
      </c>
      <c r="I191" s="1120" t="s">
        <v>2125</v>
      </c>
      <c r="J191" s="1111"/>
      <c r="K191" s="1111"/>
      <c r="L191" s="1111"/>
      <c r="P191" s="1143"/>
    </row>
    <row r="192" spans="1:16" s="1111" customFormat="1" ht="11.25" customHeight="1" outlineLevel="2">
      <c r="A192" s="1112">
        <v>10</v>
      </c>
      <c r="B192" s="1123">
        <v>2015</v>
      </c>
      <c r="C192" s="1120" t="s">
        <v>129</v>
      </c>
      <c r="D192" s="1120" t="s">
        <v>3346</v>
      </c>
      <c r="E192" s="1124" t="s">
        <v>3362</v>
      </c>
      <c r="F192" s="1121">
        <v>42288</v>
      </c>
      <c r="G192" s="1120" t="s">
        <v>3419</v>
      </c>
      <c r="H192" s="1112">
        <v>7</v>
      </c>
      <c r="I192" s="1111" t="s">
        <v>2424</v>
      </c>
      <c r="P192" s="1112"/>
    </row>
    <row r="193" spans="1:16" s="1111" customFormat="1" ht="11.25" customHeight="1" outlineLevel="1">
      <c r="A193" s="1112"/>
      <c r="B193" s="1123"/>
      <c r="C193" s="1120"/>
      <c r="D193" s="1120" t="s">
        <v>3420</v>
      </c>
      <c r="E193" s="1124"/>
      <c r="F193" s="1121"/>
      <c r="G193" s="1120"/>
      <c r="H193" s="1112">
        <f>SUBTOTAL(9,H191:H192)</f>
        <v>14</v>
      </c>
      <c r="P193" s="1112"/>
    </row>
    <row r="194" spans="1:16" s="1111" customFormat="1" ht="11.25" customHeight="1" outlineLevel="2">
      <c r="A194" s="1101">
        <v>6</v>
      </c>
      <c r="B194" s="1102">
        <v>2014</v>
      </c>
      <c r="C194" s="1103" t="s">
        <v>164</v>
      </c>
      <c r="D194" s="1104" t="s">
        <v>119</v>
      </c>
      <c r="E194" s="1106" t="s">
        <v>3357</v>
      </c>
      <c r="F194" s="1105">
        <v>41797</v>
      </c>
      <c r="G194" s="1103" t="s">
        <v>4167</v>
      </c>
      <c r="H194" s="1108">
        <v>7</v>
      </c>
      <c r="I194" s="1128" t="s">
        <v>3568</v>
      </c>
      <c r="J194" s="1127"/>
      <c r="K194" s="1144"/>
      <c r="L194" s="1141"/>
      <c r="P194" s="1112"/>
    </row>
    <row r="195" spans="1:16" s="1111" customFormat="1" ht="11.25" customHeight="1" outlineLevel="2">
      <c r="A195" s="1101">
        <v>6</v>
      </c>
      <c r="B195" s="1102">
        <v>2014</v>
      </c>
      <c r="C195" s="1103" t="s">
        <v>164</v>
      </c>
      <c r="D195" s="1104" t="s">
        <v>119</v>
      </c>
      <c r="E195" s="1106" t="s">
        <v>3357</v>
      </c>
      <c r="F195" s="1105">
        <v>41797</v>
      </c>
      <c r="G195" s="1103" t="s">
        <v>4168</v>
      </c>
      <c r="H195" s="1108">
        <v>3</v>
      </c>
      <c r="I195" s="1128" t="s">
        <v>2949</v>
      </c>
      <c r="J195" s="1127"/>
      <c r="K195" s="1144"/>
      <c r="L195" s="1141"/>
      <c r="P195" s="1112"/>
    </row>
    <row r="196" spans="1:16" s="1111" customFormat="1" ht="11.25" customHeight="1" outlineLevel="2">
      <c r="A196" s="1112">
        <v>10</v>
      </c>
      <c r="B196" s="1123">
        <v>2015</v>
      </c>
      <c r="C196" s="1120" t="s">
        <v>164</v>
      </c>
      <c r="D196" s="1120" t="s">
        <v>119</v>
      </c>
      <c r="E196" s="1124" t="s">
        <v>3362</v>
      </c>
      <c r="F196" s="1121">
        <v>42288</v>
      </c>
      <c r="G196" s="1120" t="s">
        <v>3421</v>
      </c>
      <c r="H196" s="1112">
        <v>3</v>
      </c>
      <c r="I196" s="1111" t="s">
        <v>2414</v>
      </c>
      <c r="P196" s="1112"/>
    </row>
    <row r="197" spans="1:16" s="1111" customFormat="1" ht="11.25" customHeight="1" outlineLevel="1">
      <c r="A197" s="1112"/>
      <c r="B197" s="1123"/>
      <c r="C197" s="1120"/>
      <c r="D197" s="1120" t="s">
        <v>1826</v>
      </c>
      <c r="E197" s="1124"/>
      <c r="F197" s="1121"/>
      <c r="G197" s="1120"/>
      <c r="H197" s="1112">
        <f>SUBTOTAL(9,H194:H196)</f>
        <v>13</v>
      </c>
      <c r="P197" s="1112"/>
    </row>
    <row r="198" spans="1:16" s="1111" customFormat="1" ht="11.25" customHeight="1" outlineLevel="2">
      <c r="A198" s="1133">
        <v>3</v>
      </c>
      <c r="B198" s="1133">
        <v>2013</v>
      </c>
      <c r="C198" s="1145" t="s">
        <v>164</v>
      </c>
      <c r="D198" s="1146" t="s">
        <v>208</v>
      </c>
      <c r="E198" s="1145" t="s">
        <v>3323</v>
      </c>
      <c r="F198" s="1147">
        <v>41336</v>
      </c>
      <c r="G198" s="1148" t="s">
        <v>4666</v>
      </c>
      <c r="H198" s="1133">
        <v>3</v>
      </c>
      <c r="I198" s="1145" t="s">
        <v>4667</v>
      </c>
      <c r="J198" s="1125" t="s">
        <v>4620</v>
      </c>
      <c r="K198" s="1125"/>
      <c r="L198" s="1141"/>
      <c r="P198" s="1112"/>
    </row>
    <row r="199" spans="1:16" s="1111" customFormat="1" ht="11.25" customHeight="1" outlineLevel="2">
      <c r="A199" s="1133">
        <v>10</v>
      </c>
      <c r="B199" s="1114">
        <v>2013</v>
      </c>
      <c r="C199" s="1115" t="s">
        <v>164</v>
      </c>
      <c r="D199" s="1116" t="s">
        <v>208</v>
      </c>
      <c r="E199" s="1117" t="s">
        <v>3362</v>
      </c>
      <c r="F199" s="1118">
        <v>41560</v>
      </c>
      <c r="G199" s="1115" t="s">
        <v>4668</v>
      </c>
      <c r="H199" s="1113">
        <v>3</v>
      </c>
      <c r="I199" s="1115" t="s">
        <v>3479</v>
      </c>
      <c r="J199" s="1127"/>
      <c r="K199" s="1125"/>
      <c r="L199" s="1141"/>
      <c r="P199" s="1112"/>
    </row>
    <row r="200" spans="1:16" s="1111" customFormat="1" ht="11.25" customHeight="1" outlineLevel="2">
      <c r="A200" s="1101">
        <v>3</v>
      </c>
      <c r="B200" s="1102">
        <v>2014</v>
      </c>
      <c r="C200" s="1103" t="s">
        <v>164</v>
      </c>
      <c r="D200" s="1104" t="s">
        <v>208</v>
      </c>
      <c r="E200" s="1106" t="s">
        <v>3323</v>
      </c>
      <c r="F200" s="1105">
        <v>41700</v>
      </c>
      <c r="G200" s="1103" t="s">
        <v>4669</v>
      </c>
      <c r="H200" s="1101">
        <v>10</v>
      </c>
      <c r="I200" s="1103" t="s">
        <v>1828</v>
      </c>
      <c r="J200" s="1127"/>
      <c r="K200" s="1125"/>
      <c r="L200" s="1141"/>
      <c r="P200" s="1112"/>
    </row>
    <row r="201" spans="1:16" s="1111" customFormat="1" ht="11.25" customHeight="1" outlineLevel="2">
      <c r="A201" s="1101">
        <v>3</v>
      </c>
      <c r="B201" s="1102">
        <v>2014</v>
      </c>
      <c r="C201" s="1103" t="s">
        <v>164</v>
      </c>
      <c r="D201" s="1104" t="s">
        <v>208</v>
      </c>
      <c r="E201" s="1106" t="s">
        <v>3323</v>
      </c>
      <c r="F201" s="1105">
        <v>41700</v>
      </c>
      <c r="G201" s="1103" t="s">
        <v>4670</v>
      </c>
      <c r="H201" s="1101">
        <v>3</v>
      </c>
      <c r="I201" s="1103" t="s">
        <v>2823</v>
      </c>
      <c r="J201" s="1127"/>
      <c r="K201" s="1110"/>
      <c r="L201" s="1149"/>
      <c r="P201" s="1112"/>
    </row>
    <row r="202" spans="1:16" s="1111" customFormat="1" ht="11.25" customHeight="1" outlineLevel="2">
      <c r="A202" s="1101">
        <v>6</v>
      </c>
      <c r="B202" s="1102">
        <v>2014</v>
      </c>
      <c r="C202" s="1103" t="s">
        <v>164</v>
      </c>
      <c r="D202" s="1104" t="s">
        <v>208</v>
      </c>
      <c r="E202" s="1106" t="s">
        <v>3357</v>
      </c>
      <c r="F202" s="1105">
        <v>41797</v>
      </c>
      <c r="G202" s="1103" t="s">
        <v>4668</v>
      </c>
      <c r="H202" s="1108">
        <v>10</v>
      </c>
      <c r="I202" s="1128" t="s">
        <v>2537</v>
      </c>
      <c r="J202" s="1110"/>
      <c r="K202" s="1110"/>
      <c r="L202" s="1149"/>
      <c r="P202" s="1112"/>
    </row>
    <row r="203" spans="1:16" s="1111" customFormat="1" ht="11.25" customHeight="1" outlineLevel="2">
      <c r="A203" s="1123">
        <v>3</v>
      </c>
      <c r="B203" s="1112">
        <v>2015</v>
      </c>
      <c r="C203" s="1120" t="s">
        <v>164</v>
      </c>
      <c r="D203" s="1132" t="s">
        <v>208</v>
      </c>
      <c r="E203" s="1120" t="s">
        <v>3323</v>
      </c>
      <c r="F203" s="1121">
        <v>42064</v>
      </c>
      <c r="G203" s="1120" t="s">
        <v>4669</v>
      </c>
      <c r="H203" s="1112">
        <v>10</v>
      </c>
      <c r="I203" s="1120" t="s">
        <v>1828</v>
      </c>
      <c r="J203" s="1110"/>
      <c r="K203" s="1110"/>
      <c r="L203" s="1149"/>
      <c r="P203" s="1112"/>
    </row>
    <row r="204" spans="1:16" s="1111" customFormat="1" ht="11.25" customHeight="1" outlineLevel="2">
      <c r="A204" s="1123">
        <v>3</v>
      </c>
      <c r="B204" s="1112">
        <v>2015</v>
      </c>
      <c r="C204" s="1120" t="s">
        <v>164</v>
      </c>
      <c r="D204" s="1132" t="s">
        <v>208</v>
      </c>
      <c r="E204" s="1120" t="s">
        <v>3323</v>
      </c>
      <c r="F204" s="1121">
        <v>42064</v>
      </c>
      <c r="G204" s="1120" t="s">
        <v>4671</v>
      </c>
      <c r="H204" s="1112">
        <v>10</v>
      </c>
      <c r="I204" s="1120" t="s">
        <v>2930</v>
      </c>
      <c r="J204" s="1110"/>
      <c r="K204" s="1110"/>
      <c r="L204" s="1149"/>
      <c r="P204" s="1112"/>
    </row>
    <row r="205" spans="1:16" s="1111" customFormat="1" ht="11.25" customHeight="1" outlineLevel="2">
      <c r="A205" s="1123">
        <v>3</v>
      </c>
      <c r="B205" s="1112">
        <v>2015</v>
      </c>
      <c r="C205" s="1120" t="s">
        <v>164</v>
      </c>
      <c r="D205" s="1132" t="s">
        <v>208</v>
      </c>
      <c r="E205" s="1120" t="s">
        <v>3695</v>
      </c>
      <c r="F205" s="1121">
        <v>42092</v>
      </c>
      <c r="G205" s="1120" t="s">
        <v>4672</v>
      </c>
      <c r="H205" s="1112">
        <v>5</v>
      </c>
      <c r="I205" s="1120" t="s">
        <v>352</v>
      </c>
      <c r="J205" s="1110"/>
      <c r="K205" s="1110"/>
      <c r="L205" s="1149"/>
      <c r="P205" s="1112"/>
    </row>
    <row r="206" spans="1:16" s="1111" customFormat="1" ht="11.25" customHeight="1" outlineLevel="2">
      <c r="A206" s="1123">
        <v>5</v>
      </c>
      <c r="B206" s="1112">
        <v>2015</v>
      </c>
      <c r="C206" s="1120" t="s">
        <v>164</v>
      </c>
      <c r="D206" s="1132" t="s">
        <v>208</v>
      </c>
      <c r="E206" s="1120" t="s">
        <v>55</v>
      </c>
      <c r="F206" s="1121">
        <v>42154</v>
      </c>
      <c r="G206" s="1120" t="s">
        <v>4673</v>
      </c>
      <c r="H206" s="1112">
        <v>5</v>
      </c>
      <c r="I206" s="1120" t="s">
        <v>352</v>
      </c>
      <c r="J206" s="1110"/>
      <c r="K206" s="1110"/>
      <c r="L206" s="1149"/>
      <c r="P206" s="1112"/>
    </row>
    <row r="207" spans="1:16" s="1111" customFormat="1" ht="11.25" customHeight="1" outlineLevel="2">
      <c r="A207" s="1112">
        <v>6</v>
      </c>
      <c r="B207" s="1112">
        <v>2015</v>
      </c>
      <c r="C207" s="1120" t="s">
        <v>164</v>
      </c>
      <c r="D207" s="1120" t="s">
        <v>208</v>
      </c>
      <c r="E207" s="1120" t="s">
        <v>3357</v>
      </c>
      <c r="F207" s="1121">
        <v>42169</v>
      </c>
      <c r="G207" s="1120" t="s">
        <v>4674</v>
      </c>
      <c r="H207" s="1112">
        <v>3</v>
      </c>
      <c r="I207" s="1120" t="s">
        <v>4675</v>
      </c>
      <c r="P207" s="1112"/>
    </row>
    <row r="208" spans="1:16" s="1111" customFormat="1" ht="11.25" customHeight="1" outlineLevel="1">
      <c r="A208" s="1112"/>
      <c r="B208" s="1112"/>
      <c r="C208" s="1120"/>
      <c r="D208" s="1120" t="s">
        <v>441</v>
      </c>
      <c r="E208" s="1120"/>
      <c r="F208" s="1121"/>
      <c r="G208" s="1120"/>
      <c r="H208" s="1112">
        <f>SUBTOTAL(9,H198:H207)</f>
        <v>62</v>
      </c>
      <c r="I208" s="1120"/>
      <c r="P208" s="1112"/>
    </row>
    <row r="209" spans="1:16" s="1111" customFormat="1" ht="11.25" customHeight="1" outlineLevel="2">
      <c r="A209" s="1133">
        <v>5</v>
      </c>
      <c r="B209" s="1133">
        <v>2013</v>
      </c>
      <c r="C209" s="1145" t="s">
        <v>129</v>
      </c>
      <c r="D209" s="1146" t="s">
        <v>4676</v>
      </c>
      <c r="E209" s="1145" t="s">
        <v>433</v>
      </c>
      <c r="F209" s="1147">
        <v>41399</v>
      </c>
      <c r="G209" s="1148" t="s">
        <v>4677</v>
      </c>
      <c r="H209" s="1133">
        <v>5</v>
      </c>
      <c r="I209" s="1145" t="s">
        <v>304</v>
      </c>
      <c r="J209" s="1126"/>
      <c r="K209" s="1127"/>
      <c r="L209" s="1127"/>
      <c r="P209" s="1112"/>
    </row>
    <row r="210" spans="1:16" s="1111" customFormat="1" ht="11.25" customHeight="1" outlineLevel="1">
      <c r="A210" s="1133"/>
      <c r="B210" s="1133"/>
      <c r="C210" s="1145"/>
      <c r="D210" s="1146" t="s">
        <v>4678</v>
      </c>
      <c r="E210" s="1145"/>
      <c r="F210" s="1147"/>
      <c r="G210" s="1148"/>
      <c r="H210" s="1133">
        <f>SUBTOTAL(9,H209:H209)</f>
        <v>5</v>
      </c>
      <c r="I210" s="1145"/>
      <c r="J210" s="1126"/>
      <c r="K210" s="1127"/>
      <c r="L210" s="1127"/>
      <c r="P210" s="1112"/>
    </row>
    <row r="211" spans="1:16" s="1111" customFormat="1" ht="11.25" customHeight="1" outlineLevel="2">
      <c r="A211" s="1150">
        <v>3</v>
      </c>
      <c r="B211" s="1150">
        <v>2015</v>
      </c>
      <c r="C211" s="1151" t="s">
        <v>53</v>
      </c>
      <c r="D211" s="1152" t="s">
        <v>445</v>
      </c>
      <c r="E211" s="1151" t="s">
        <v>66</v>
      </c>
      <c r="F211" s="1153">
        <v>42078</v>
      </c>
      <c r="G211" s="1154" t="s">
        <v>446</v>
      </c>
      <c r="H211" s="1150">
        <v>5</v>
      </c>
      <c r="I211" s="1120" t="s">
        <v>435</v>
      </c>
      <c r="P211" s="1112"/>
    </row>
    <row r="212" spans="1:16" s="1111" customFormat="1" ht="11.25" customHeight="1" outlineLevel="1">
      <c r="A212" s="1150"/>
      <c r="B212" s="1150"/>
      <c r="C212" s="1151"/>
      <c r="D212" s="1152" t="s">
        <v>447</v>
      </c>
      <c r="E212" s="1151"/>
      <c r="F212" s="1153"/>
      <c r="G212" s="1154"/>
      <c r="H212" s="1150">
        <f>SUBTOTAL(9,H211:H211)</f>
        <v>5</v>
      </c>
      <c r="I212" s="1120"/>
      <c r="P212" s="1112"/>
    </row>
    <row r="213" spans="1:16" s="1111" customFormat="1" ht="11.25" customHeight="1" outlineLevel="2">
      <c r="A213" s="1133">
        <v>11</v>
      </c>
      <c r="B213" s="1133">
        <v>2013</v>
      </c>
      <c r="C213" s="1145" t="s">
        <v>53</v>
      </c>
      <c r="D213" s="1146" t="s">
        <v>4679</v>
      </c>
      <c r="E213" s="1145" t="s">
        <v>500</v>
      </c>
      <c r="F213" s="1147">
        <v>41594</v>
      </c>
      <c r="G213" s="1148" t="s">
        <v>4680</v>
      </c>
      <c r="H213" s="1133">
        <v>5</v>
      </c>
      <c r="I213" s="1115" t="s">
        <v>435</v>
      </c>
      <c r="J213" s="1126"/>
      <c r="K213" s="1127"/>
      <c r="L213" s="1127"/>
      <c r="P213" s="1112"/>
    </row>
    <row r="214" spans="1:16" s="1111" customFormat="1" ht="11.25" customHeight="1" outlineLevel="1">
      <c r="A214" s="1133"/>
      <c r="B214" s="1133"/>
      <c r="C214" s="1145"/>
      <c r="D214" s="1146" t="s">
        <v>4681</v>
      </c>
      <c r="E214" s="1145"/>
      <c r="F214" s="1147"/>
      <c r="G214" s="1148"/>
      <c r="H214" s="1133">
        <f>SUBTOTAL(9,H213:H213)</f>
        <v>5</v>
      </c>
      <c r="I214" s="1115"/>
      <c r="J214" s="1126"/>
      <c r="K214" s="1127"/>
      <c r="L214" s="1127"/>
      <c r="P214" s="1112"/>
    </row>
    <row r="215" spans="1:16" s="1111" customFormat="1" ht="11.25" customHeight="1" outlineLevel="2">
      <c r="A215" s="1155">
        <v>10</v>
      </c>
      <c r="B215" s="1134">
        <v>2012</v>
      </c>
      <c r="C215" s="1135" t="s">
        <v>53</v>
      </c>
      <c r="D215" s="1135" t="s">
        <v>209</v>
      </c>
      <c r="E215" s="1136" t="s">
        <v>819</v>
      </c>
      <c r="F215" s="1137">
        <v>41210</v>
      </c>
      <c r="G215" s="1135" t="s">
        <v>4682</v>
      </c>
      <c r="H215" s="1138">
        <v>5</v>
      </c>
      <c r="I215" s="1135" t="s">
        <v>435</v>
      </c>
      <c r="J215" s="1125" t="s">
        <v>4612</v>
      </c>
      <c r="K215" s="1125"/>
      <c r="L215" s="1126"/>
      <c r="P215" s="1112"/>
    </row>
    <row r="216" spans="1:16" s="1111" customFormat="1" ht="11.25" customHeight="1" outlineLevel="2">
      <c r="A216" s="1133">
        <v>5</v>
      </c>
      <c r="B216" s="1114">
        <v>2013</v>
      </c>
      <c r="C216" s="1115" t="s">
        <v>53</v>
      </c>
      <c r="D216" s="1116" t="s">
        <v>209</v>
      </c>
      <c r="E216" s="1117" t="s">
        <v>86</v>
      </c>
      <c r="F216" s="1118">
        <v>41412</v>
      </c>
      <c r="G216" s="1115" t="s">
        <v>4683</v>
      </c>
      <c r="H216" s="1113">
        <v>10</v>
      </c>
      <c r="I216" s="1115" t="s">
        <v>626</v>
      </c>
      <c r="J216" s="1126"/>
      <c r="K216" s="1156"/>
      <c r="L216" s="1125"/>
      <c r="P216" s="1112"/>
    </row>
    <row r="217" spans="1:16" s="1111" customFormat="1" ht="11.25" customHeight="1" outlineLevel="2">
      <c r="A217" s="1133">
        <v>10</v>
      </c>
      <c r="B217" s="1114">
        <v>2013</v>
      </c>
      <c r="C217" s="1115" t="s">
        <v>53</v>
      </c>
      <c r="D217" s="1116" t="s">
        <v>209</v>
      </c>
      <c r="E217" s="1117" t="s">
        <v>819</v>
      </c>
      <c r="F217" s="1118">
        <v>41574</v>
      </c>
      <c r="G217" s="1115" t="s">
        <v>4683</v>
      </c>
      <c r="H217" s="1113">
        <v>5</v>
      </c>
      <c r="I217" s="1115" t="s">
        <v>435</v>
      </c>
      <c r="J217" s="1126"/>
      <c r="P217" s="1112"/>
    </row>
    <row r="218" spans="1:16" s="1111" customFormat="1" ht="11.25" customHeight="1" outlineLevel="2">
      <c r="A218" s="1157">
        <v>10</v>
      </c>
      <c r="B218" s="1102">
        <v>2014</v>
      </c>
      <c r="C218" s="1103" t="s">
        <v>53</v>
      </c>
      <c r="D218" s="1104" t="s">
        <v>209</v>
      </c>
      <c r="E218" s="1106" t="s">
        <v>819</v>
      </c>
      <c r="F218" s="1105">
        <v>41938</v>
      </c>
      <c r="G218" s="1103" t="s">
        <v>4684</v>
      </c>
      <c r="H218" s="1101">
        <v>5</v>
      </c>
      <c r="I218" s="1103" t="s">
        <v>435</v>
      </c>
      <c r="J218" s="1126"/>
      <c r="K218" s="1156"/>
      <c r="L218" s="1125"/>
      <c r="P218" s="1112"/>
    </row>
    <row r="219" spans="1:16" s="1111" customFormat="1" ht="11.25" customHeight="1" outlineLevel="2">
      <c r="A219" s="1150">
        <v>3</v>
      </c>
      <c r="B219" s="1123">
        <v>2015</v>
      </c>
      <c r="C219" s="1120" t="s">
        <v>53</v>
      </c>
      <c r="D219" s="1129" t="s">
        <v>209</v>
      </c>
      <c r="E219" s="1124" t="s">
        <v>346</v>
      </c>
      <c r="F219" s="1121">
        <v>42092</v>
      </c>
      <c r="G219" s="1120" t="s">
        <v>4685</v>
      </c>
      <c r="H219" s="1112">
        <v>5</v>
      </c>
      <c r="I219" s="1120" t="s">
        <v>435</v>
      </c>
      <c r="K219" s="1156"/>
      <c r="L219" s="1125"/>
      <c r="P219" s="1112"/>
    </row>
    <row r="220" spans="1:16" s="1111" customFormat="1" ht="11.25" customHeight="1" outlineLevel="2">
      <c r="A220" s="1112">
        <v>6</v>
      </c>
      <c r="B220" s="1112">
        <v>2015</v>
      </c>
      <c r="C220" s="1120" t="s">
        <v>53</v>
      </c>
      <c r="D220" s="1120" t="s">
        <v>209</v>
      </c>
      <c r="E220" s="1120" t="s">
        <v>3357</v>
      </c>
      <c r="F220" s="1121">
        <v>42169</v>
      </c>
      <c r="G220" s="1120" t="s">
        <v>4171</v>
      </c>
      <c r="H220" s="1112">
        <v>10</v>
      </c>
      <c r="I220" s="1120" t="s">
        <v>1834</v>
      </c>
      <c r="P220" s="1112"/>
    </row>
    <row r="221" spans="1:16" s="1111" customFormat="1" ht="11.25" customHeight="1" outlineLevel="2">
      <c r="A221" s="1112">
        <v>6</v>
      </c>
      <c r="B221" s="1112">
        <v>2015</v>
      </c>
      <c r="C221" s="1120" t="s">
        <v>53</v>
      </c>
      <c r="D221" s="1120" t="s">
        <v>209</v>
      </c>
      <c r="E221" s="1120" t="s">
        <v>3357</v>
      </c>
      <c r="F221" s="1121">
        <v>42169</v>
      </c>
      <c r="G221" s="1120" t="s">
        <v>4172</v>
      </c>
      <c r="H221" s="1112">
        <v>7</v>
      </c>
      <c r="I221" s="1120" t="s">
        <v>2611</v>
      </c>
      <c r="P221" s="1112"/>
    </row>
    <row r="222" spans="1:16" s="1111" customFormat="1" ht="11.25" customHeight="1" outlineLevel="2">
      <c r="A222" s="1112">
        <v>6</v>
      </c>
      <c r="B222" s="1112">
        <v>2015</v>
      </c>
      <c r="C222" s="1120" t="s">
        <v>53</v>
      </c>
      <c r="D222" s="1120" t="s">
        <v>209</v>
      </c>
      <c r="E222" s="1120" t="s">
        <v>3357</v>
      </c>
      <c r="F222" s="1121">
        <v>42169</v>
      </c>
      <c r="G222" s="1120" t="s">
        <v>4686</v>
      </c>
      <c r="H222" s="1112">
        <v>3</v>
      </c>
      <c r="I222" s="1120" t="s">
        <v>2546</v>
      </c>
      <c r="P222" s="1112"/>
    </row>
    <row r="223" spans="1:16" s="1111" customFormat="1" ht="11.25" customHeight="1" outlineLevel="2">
      <c r="A223" s="1112">
        <v>10</v>
      </c>
      <c r="B223" s="1123">
        <v>2015</v>
      </c>
      <c r="C223" s="1120" t="s">
        <v>53</v>
      </c>
      <c r="D223" s="1120" t="s">
        <v>209</v>
      </c>
      <c r="E223" s="1124" t="s">
        <v>3362</v>
      </c>
      <c r="F223" s="1121">
        <v>42288</v>
      </c>
      <c r="G223" s="1120" t="s">
        <v>4687</v>
      </c>
      <c r="H223" s="1112">
        <v>3</v>
      </c>
      <c r="I223" s="1111" t="s">
        <v>3087</v>
      </c>
      <c r="P223" s="1112"/>
    </row>
    <row r="224" spans="1:16" s="1111" customFormat="1" ht="11.25" customHeight="1" outlineLevel="1">
      <c r="A224" s="1112"/>
      <c r="B224" s="1123"/>
      <c r="C224" s="1120"/>
      <c r="D224" s="1120" t="s">
        <v>450</v>
      </c>
      <c r="E224" s="1124"/>
      <c r="F224" s="1121"/>
      <c r="G224" s="1120"/>
      <c r="H224" s="1112">
        <f>SUBTOTAL(9,H215:H223)</f>
        <v>53</v>
      </c>
      <c r="P224" s="1112"/>
    </row>
    <row r="225" spans="1:16" s="1111" customFormat="1" ht="11.25" customHeight="1" outlineLevel="2">
      <c r="A225" s="1108">
        <v>5</v>
      </c>
      <c r="B225" s="1158">
        <v>2014</v>
      </c>
      <c r="C225" s="1128" t="s">
        <v>129</v>
      </c>
      <c r="D225" s="1159" t="s">
        <v>183</v>
      </c>
      <c r="E225" s="1160" t="s">
        <v>55</v>
      </c>
      <c r="F225" s="1131">
        <v>41790</v>
      </c>
      <c r="G225" s="1128" t="s">
        <v>2802</v>
      </c>
      <c r="H225" s="1108">
        <v>5</v>
      </c>
      <c r="I225" s="1128" t="s">
        <v>305</v>
      </c>
      <c r="J225" s="1126"/>
      <c r="K225" s="1149"/>
      <c r="L225" s="1126"/>
      <c r="P225" s="1112"/>
    </row>
    <row r="226" spans="1:16" s="1111" customFormat="1" ht="11.25" customHeight="1" outlineLevel="2">
      <c r="A226" s="1108">
        <v>9</v>
      </c>
      <c r="B226" s="1158">
        <v>2014</v>
      </c>
      <c r="C226" s="1128" t="s">
        <v>129</v>
      </c>
      <c r="D226" s="1159" t="s">
        <v>183</v>
      </c>
      <c r="E226" s="1160" t="s">
        <v>72</v>
      </c>
      <c r="F226" s="1131">
        <v>41896</v>
      </c>
      <c r="G226" s="1128" t="s">
        <v>2802</v>
      </c>
      <c r="H226" s="1108">
        <v>5</v>
      </c>
      <c r="I226" s="1128" t="s">
        <v>305</v>
      </c>
      <c r="J226" s="1126"/>
      <c r="K226" s="1149"/>
      <c r="L226" s="1126"/>
      <c r="P226" s="1112"/>
    </row>
    <row r="227" spans="1:16" s="1111" customFormat="1" ht="11.25" customHeight="1" outlineLevel="1">
      <c r="A227" s="1108"/>
      <c r="B227" s="1158"/>
      <c r="C227" s="1128"/>
      <c r="D227" s="1159" t="s">
        <v>1836</v>
      </c>
      <c r="E227" s="1160"/>
      <c r="F227" s="1131"/>
      <c r="G227" s="1128"/>
      <c r="H227" s="1108">
        <f>SUBTOTAL(9,H225:H226)</f>
        <v>10</v>
      </c>
      <c r="I227" s="1128"/>
      <c r="J227" s="1126"/>
      <c r="K227" s="1149"/>
      <c r="L227" s="1126"/>
      <c r="P227" s="1112"/>
    </row>
    <row r="228" spans="1:16" s="1111" customFormat="1" ht="11.25" customHeight="1" outlineLevel="2">
      <c r="A228" s="1113">
        <v>3</v>
      </c>
      <c r="B228" s="1113">
        <v>2013</v>
      </c>
      <c r="C228" s="1115" t="s">
        <v>91</v>
      </c>
      <c r="D228" s="1130" t="s">
        <v>4688</v>
      </c>
      <c r="E228" s="1115" t="s">
        <v>3323</v>
      </c>
      <c r="F228" s="1118">
        <v>41336</v>
      </c>
      <c r="G228" s="1115" t="s">
        <v>4689</v>
      </c>
      <c r="H228" s="1113">
        <v>7</v>
      </c>
      <c r="I228" s="1115" t="s">
        <v>2532</v>
      </c>
      <c r="J228" s="1110"/>
      <c r="K228" s="1156"/>
      <c r="L228" s="1126"/>
      <c r="P228" s="1112"/>
    </row>
    <row r="229" spans="1:16" s="1111" customFormat="1" ht="11.25" customHeight="1" outlineLevel="2">
      <c r="A229" s="1113">
        <v>6</v>
      </c>
      <c r="B229" s="1113">
        <v>2013</v>
      </c>
      <c r="C229" s="1117" t="s">
        <v>91</v>
      </c>
      <c r="D229" s="1116" t="s">
        <v>4688</v>
      </c>
      <c r="E229" s="1115" t="s">
        <v>3357</v>
      </c>
      <c r="F229" s="1118">
        <v>41434</v>
      </c>
      <c r="G229" s="1115" t="s">
        <v>4690</v>
      </c>
      <c r="H229" s="1113">
        <v>10</v>
      </c>
      <c r="I229" s="1115" t="s">
        <v>1829</v>
      </c>
      <c r="J229" s="1127"/>
      <c r="K229" s="1156"/>
      <c r="L229" s="1110"/>
      <c r="P229" s="1112"/>
    </row>
    <row r="230" spans="1:16" s="1111" customFormat="1" ht="11.25" customHeight="1" outlineLevel="2">
      <c r="A230" s="1133">
        <v>6</v>
      </c>
      <c r="B230" s="1113">
        <v>2013</v>
      </c>
      <c r="C230" s="1117" t="s">
        <v>91</v>
      </c>
      <c r="D230" s="1116" t="s">
        <v>4688</v>
      </c>
      <c r="E230" s="1115" t="s">
        <v>3357</v>
      </c>
      <c r="F230" s="1118">
        <v>41434</v>
      </c>
      <c r="G230" s="1115" t="s">
        <v>4691</v>
      </c>
      <c r="H230" s="1113">
        <v>3</v>
      </c>
      <c r="I230" s="1115" t="s">
        <v>4141</v>
      </c>
      <c r="J230" s="1127"/>
      <c r="K230" s="1149"/>
      <c r="L230" s="1110"/>
      <c r="P230" s="1112"/>
    </row>
    <row r="231" spans="1:16" s="1111" customFormat="1" ht="11.25" customHeight="1" outlineLevel="2">
      <c r="A231" s="1113">
        <v>6</v>
      </c>
      <c r="B231" s="1113">
        <v>2013</v>
      </c>
      <c r="C231" s="1117" t="s">
        <v>91</v>
      </c>
      <c r="D231" s="1116" t="s">
        <v>4688</v>
      </c>
      <c r="E231" s="1115" t="s">
        <v>3357</v>
      </c>
      <c r="F231" s="1118">
        <v>41434</v>
      </c>
      <c r="G231" s="1115" t="s">
        <v>4692</v>
      </c>
      <c r="H231" s="1113">
        <v>10</v>
      </c>
      <c r="I231" s="1115" t="s">
        <v>1834</v>
      </c>
      <c r="J231" s="1126"/>
      <c r="K231" s="1127"/>
      <c r="L231" s="1110"/>
      <c r="P231" s="1112"/>
    </row>
    <row r="232" spans="1:16" s="1111" customFormat="1" ht="11.25" customHeight="1" outlineLevel="2">
      <c r="A232" s="1101">
        <v>3</v>
      </c>
      <c r="B232" s="1102">
        <v>2014</v>
      </c>
      <c r="C232" s="1103" t="s">
        <v>91</v>
      </c>
      <c r="D232" s="1104" t="s">
        <v>4688</v>
      </c>
      <c r="E232" s="1106" t="s">
        <v>3323</v>
      </c>
      <c r="F232" s="1105">
        <v>41700</v>
      </c>
      <c r="G232" s="1103" t="s">
        <v>4693</v>
      </c>
      <c r="H232" s="1101">
        <v>10</v>
      </c>
      <c r="I232" s="1103" t="s">
        <v>3296</v>
      </c>
      <c r="J232" s="1126"/>
      <c r="K232" s="1127"/>
      <c r="L232" s="1110"/>
      <c r="P232" s="1112"/>
    </row>
    <row r="233" spans="1:16" s="1111" customFormat="1" ht="11.25" customHeight="1" outlineLevel="2">
      <c r="A233" s="1101">
        <v>3</v>
      </c>
      <c r="B233" s="1102">
        <v>2014</v>
      </c>
      <c r="C233" s="1103" t="s">
        <v>91</v>
      </c>
      <c r="D233" s="1104" t="s">
        <v>4688</v>
      </c>
      <c r="E233" s="1106" t="s">
        <v>3323</v>
      </c>
      <c r="F233" s="1105">
        <v>41700</v>
      </c>
      <c r="G233" s="1103" t="s">
        <v>4692</v>
      </c>
      <c r="H233" s="1101">
        <v>3</v>
      </c>
      <c r="I233" s="1103" t="s">
        <v>449</v>
      </c>
      <c r="J233" s="1126"/>
      <c r="K233" s="1127"/>
      <c r="L233" s="1127"/>
      <c r="P233" s="1112"/>
    </row>
    <row r="234" spans="1:16" s="1111" customFormat="1" ht="11.25" customHeight="1" outlineLevel="2">
      <c r="A234" s="1101">
        <v>6</v>
      </c>
      <c r="B234" s="1102">
        <v>2014</v>
      </c>
      <c r="C234" s="1103" t="s">
        <v>91</v>
      </c>
      <c r="D234" s="1104" t="s">
        <v>4688</v>
      </c>
      <c r="E234" s="1106" t="s">
        <v>3357</v>
      </c>
      <c r="F234" s="1105">
        <v>41797</v>
      </c>
      <c r="G234" s="1103" t="s">
        <v>4694</v>
      </c>
      <c r="H234" s="1108">
        <v>10</v>
      </c>
      <c r="I234" s="1128" t="s">
        <v>3405</v>
      </c>
      <c r="J234" s="1127"/>
      <c r="K234" s="1149"/>
      <c r="L234" s="1110"/>
      <c r="P234" s="1112"/>
    </row>
    <row r="235" spans="1:16" s="1111" customFormat="1" ht="11.25" customHeight="1" outlineLevel="2">
      <c r="A235" s="1101">
        <v>6</v>
      </c>
      <c r="B235" s="1102">
        <v>2014</v>
      </c>
      <c r="C235" s="1103" t="s">
        <v>91</v>
      </c>
      <c r="D235" s="1104" t="s">
        <v>4688</v>
      </c>
      <c r="E235" s="1106" t="s">
        <v>4184</v>
      </c>
      <c r="F235" s="1105">
        <v>41804</v>
      </c>
      <c r="G235" s="1103" t="s">
        <v>4694</v>
      </c>
      <c r="H235" s="1108">
        <v>5</v>
      </c>
      <c r="I235" s="1128" t="s">
        <v>4695</v>
      </c>
      <c r="J235" s="1126"/>
      <c r="K235" s="1149"/>
      <c r="L235" s="1110"/>
      <c r="P235" s="1112"/>
    </row>
    <row r="236" spans="1:16" s="1111" customFormat="1" ht="11.25" customHeight="1" outlineLevel="2">
      <c r="A236" s="1112">
        <v>6</v>
      </c>
      <c r="B236" s="1112">
        <v>2015</v>
      </c>
      <c r="C236" s="1120" t="s">
        <v>91</v>
      </c>
      <c r="D236" s="1120" t="s">
        <v>4688</v>
      </c>
      <c r="E236" s="1120" t="s">
        <v>3357</v>
      </c>
      <c r="F236" s="1121">
        <v>42169</v>
      </c>
      <c r="G236" s="1120" t="s">
        <v>2809</v>
      </c>
      <c r="H236" s="1112">
        <v>7</v>
      </c>
      <c r="I236" s="1120" t="s">
        <v>1716</v>
      </c>
      <c r="P236" s="1112"/>
    </row>
    <row r="237" spans="1:16" s="1111" customFormat="1" ht="11.25" customHeight="1" outlineLevel="2">
      <c r="A237" s="1112">
        <v>6</v>
      </c>
      <c r="B237" s="1112">
        <v>2015</v>
      </c>
      <c r="C237" s="1120" t="s">
        <v>91</v>
      </c>
      <c r="D237" s="1120" t="s">
        <v>4688</v>
      </c>
      <c r="E237" s="1120" t="s">
        <v>3359</v>
      </c>
      <c r="F237" s="1121">
        <v>42176</v>
      </c>
      <c r="G237" s="1120" t="s">
        <v>2809</v>
      </c>
      <c r="H237" s="1112">
        <v>5</v>
      </c>
      <c r="I237" s="1122" t="s">
        <v>4696</v>
      </c>
      <c r="P237" s="1112"/>
    </row>
    <row r="238" spans="1:16" s="1111" customFormat="1" ht="11.25" customHeight="1" outlineLevel="1">
      <c r="A238" s="1112"/>
      <c r="B238" s="1112"/>
      <c r="C238" s="1120"/>
      <c r="D238" s="1120" t="s">
        <v>4697</v>
      </c>
      <c r="E238" s="1120"/>
      <c r="F238" s="1121"/>
      <c r="G238" s="1120"/>
      <c r="H238" s="1112">
        <f>SUBTOTAL(9,H228:H237)</f>
        <v>70</v>
      </c>
      <c r="I238" s="1122"/>
      <c r="P238" s="1112"/>
    </row>
    <row r="239" spans="1:16" s="1111" customFormat="1" ht="11.25" customHeight="1" outlineLevel="2">
      <c r="A239" s="1113">
        <v>2</v>
      </c>
      <c r="B239" s="1114">
        <v>2013</v>
      </c>
      <c r="C239" s="1115" t="s">
        <v>164</v>
      </c>
      <c r="D239" s="1116" t="s">
        <v>4177</v>
      </c>
      <c r="E239" s="1117" t="s">
        <v>58</v>
      </c>
      <c r="F239" s="1118">
        <v>41322</v>
      </c>
      <c r="G239" s="1115" t="s">
        <v>4178</v>
      </c>
      <c r="H239" s="1113">
        <v>5</v>
      </c>
      <c r="I239" s="1115" t="s">
        <v>352</v>
      </c>
      <c r="J239" s="1127"/>
      <c r="K239" s="1149"/>
      <c r="L239" s="1126"/>
      <c r="P239" s="1112"/>
    </row>
    <row r="240" spans="1:16" s="1111" customFormat="1" ht="11.25" customHeight="1" outlineLevel="2">
      <c r="A240" s="1113">
        <v>6</v>
      </c>
      <c r="B240" s="1113">
        <v>2013</v>
      </c>
      <c r="C240" s="1117" t="s">
        <v>164</v>
      </c>
      <c r="D240" s="1116" t="s">
        <v>4177</v>
      </c>
      <c r="E240" s="1115" t="s">
        <v>3357</v>
      </c>
      <c r="F240" s="1118">
        <v>41434</v>
      </c>
      <c r="G240" s="1115" t="s">
        <v>4178</v>
      </c>
      <c r="H240" s="1113">
        <v>10</v>
      </c>
      <c r="I240" s="1115" t="s">
        <v>3405</v>
      </c>
      <c r="J240" s="1126"/>
      <c r="K240" s="1149"/>
      <c r="L240" s="1126"/>
      <c r="P240" s="1112"/>
    </row>
    <row r="241" spans="1:16" s="1111" customFormat="1" ht="11.25" customHeight="1" outlineLevel="2">
      <c r="A241" s="1101">
        <v>2</v>
      </c>
      <c r="B241" s="1101">
        <v>2014</v>
      </c>
      <c r="C241" s="1106" t="s">
        <v>164</v>
      </c>
      <c r="D241" s="1104" t="s">
        <v>4177</v>
      </c>
      <c r="E241" s="1103" t="s">
        <v>58</v>
      </c>
      <c r="F241" s="1105">
        <v>41686</v>
      </c>
      <c r="G241" s="1103" t="s">
        <v>4178</v>
      </c>
      <c r="H241" s="1101">
        <v>5</v>
      </c>
      <c r="I241" s="1103" t="s">
        <v>354</v>
      </c>
      <c r="J241" s="1126"/>
      <c r="K241" s="1125"/>
      <c r="L241" s="1110"/>
      <c r="P241" s="1112"/>
    </row>
    <row r="242" spans="1:16" s="1111" customFormat="1" ht="11.25" customHeight="1" outlineLevel="2">
      <c r="A242" s="1101">
        <v>3</v>
      </c>
      <c r="B242" s="1102">
        <v>2014</v>
      </c>
      <c r="C242" s="1103" t="s">
        <v>164</v>
      </c>
      <c r="D242" s="1104" t="s">
        <v>4177</v>
      </c>
      <c r="E242" s="1106" t="s">
        <v>3323</v>
      </c>
      <c r="F242" s="1105">
        <v>41700</v>
      </c>
      <c r="G242" s="1103" t="s">
        <v>4178</v>
      </c>
      <c r="H242" s="1101">
        <v>7</v>
      </c>
      <c r="I242" s="1103" t="s">
        <v>365</v>
      </c>
      <c r="J242" s="1126"/>
      <c r="K242" s="1125"/>
      <c r="L242" s="1110"/>
      <c r="P242" s="1112"/>
    </row>
    <row r="243" spans="1:16" s="1111" customFormat="1" ht="11.25" customHeight="1" outlineLevel="1">
      <c r="A243" s="1101"/>
      <c r="B243" s="1102"/>
      <c r="C243" s="1103"/>
      <c r="D243" s="1104" t="s">
        <v>4179</v>
      </c>
      <c r="E243" s="1106"/>
      <c r="F243" s="1105"/>
      <c r="G243" s="1103"/>
      <c r="H243" s="1101">
        <f>SUBTOTAL(9,H239:H242)</f>
        <v>27</v>
      </c>
      <c r="I243" s="1103"/>
      <c r="J243" s="1126"/>
      <c r="K243" s="1125"/>
      <c r="L243" s="1110"/>
      <c r="P243" s="1112"/>
    </row>
    <row r="244" spans="1:16" s="1111" customFormat="1" ht="11.25" customHeight="1" outlineLevel="2">
      <c r="A244" s="1113">
        <v>3</v>
      </c>
      <c r="B244" s="1113">
        <v>2013</v>
      </c>
      <c r="C244" s="1115" t="s">
        <v>91</v>
      </c>
      <c r="D244" s="1130" t="s">
        <v>187</v>
      </c>
      <c r="E244" s="1115" t="s">
        <v>3323</v>
      </c>
      <c r="F244" s="1118">
        <v>41336</v>
      </c>
      <c r="G244" s="1115" t="s">
        <v>4698</v>
      </c>
      <c r="H244" s="1113">
        <v>7</v>
      </c>
      <c r="I244" s="1115" t="s">
        <v>299</v>
      </c>
      <c r="J244" s="1126"/>
      <c r="K244" s="1144"/>
      <c r="L244" s="1141"/>
      <c r="P244" s="1112"/>
    </row>
    <row r="245" spans="1:16" s="1111" customFormat="1" ht="11.25" customHeight="1" outlineLevel="2">
      <c r="A245" s="1113">
        <v>3</v>
      </c>
      <c r="B245" s="1113">
        <v>2013</v>
      </c>
      <c r="C245" s="1115" t="s">
        <v>91</v>
      </c>
      <c r="D245" s="1130" t="s">
        <v>187</v>
      </c>
      <c r="E245" s="1115" t="s">
        <v>3323</v>
      </c>
      <c r="F245" s="1118">
        <v>41336</v>
      </c>
      <c r="G245" s="1115" t="s">
        <v>4699</v>
      </c>
      <c r="H245" s="1113">
        <v>7</v>
      </c>
      <c r="I245" s="1115" t="s">
        <v>1961</v>
      </c>
      <c r="J245" s="1149"/>
      <c r="K245" s="1161"/>
      <c r="L245" s="1161"/>
      <c r="P245" s="1112"/>
    </row>
    <row r="246" spans="1:16" s="1111" customFormat="1" ht="11.25" customHeight="1" outlineLevel="2">
      <c r="A246" s="1133">
        <v>10</v>
      </c>
      <c r="B246" s="1114">
        <v>2013</v>
      </c>
      <c r="C246" s="1115" t="s">
        <v>91</v>
      </c>
      <c r="D246" s="1116" t="s">
        <v>187</v>
      </c>
      <c r="E246" s="1117" t="s">
        <v>3362</v>
      </c>
      <c r="F246" s="1118">
        <v>41560</v>
      </c>
      <c r="G246" s="1115" t="s">
        <v>4700</v>
      </c>
      <c r="H246" s="1113">
        <v>3</v>
      </c>
      <c r="I246" s="1115" t="s">
        <v>2965</v>
      </c>
      <c r="J246" s="1144"/>
      <c r="K246" s="1161"/>
      <c r="L246" s="1161"/>
      <c r="P246" s="1112"/>
    </row>
    <row r="247" spans="1:16" s="1111" customFormat="1" ht="11.25" customHeight="1" outlineLevel="2">
      <c r="A247" s="1101">
        <v>3</v>
      </c>
      <c r="B247" s="1102">
        <v>2014</v>
      </c>
      <c r="C247" s="1103" t="s">
        <v>91</v>
      </c>
      <c r="D247" s="1104" t="s">
        <v>187</v>
      </c>
      <c r="E247" s="1106" t="s">
        <v>3323</v>
      </c>
      <c r="F247" s="1105">
        <v>41700</v>
      </c>
      <c r="G247" s="1103" t="s">
        <v>4180</v>
      </c>
      <c r="H247" s="1101">
        <v>7</v>
      </c>
      <c r="I247" s="1103" t="s">
        <v>485</v>
      </c>
      <c r="J247" s="1127"/>
      <c r="K247" s="1161"/>
      <c r="L247" s="1161"/>
      <c r="P247" s="1112"/>
    </row>
    <row r="248" spans="1:16" s="1110" customFormat="1" ht="11.25" customHeight="1" outlineLevel="2">
      <c r="A248" s="1101">
        <v>3</v>
      </c>
      <c r="B248" s="1102">
        <v>2014</v>
      </c>
      <c r="C248" s="1103" t="s">
        <v>91</v>
      </c>
      <c r="D248" s="1104" t="s">
        <v>187</v>
      </c>
      <c r="E248" s="1106" t="s">
        <v>3323</v>
      </c>
      <c r="F248" s="1105">
        <v>41700</v>
      </c>
      <c r="G248" s="1103" t="s">
        <v>4181</v>
      </c>
      <c r="H248" s="1101">
        <v>7</v>
      </c>
      <c r="I248" s="1103" t="s">
        <v>465</v>
      </c>
      <c r="J248" s="1127"/>
      <c r="K248" s="1127"/>
      <c r="L248" s="1126"/>
      <c r="P248" s="1143"/>
    </row>
    <row r="249" spans="1:16" s="1110" customFormat="1" ht="11.25" customHeight="1" outlineLevel="2">
      <c r="A249" s="1101">
        <v>6</v>
      </c>
      <c r="B249" s="1102">
        <v>2014</v>
      </c>
      <c r="C249" s="1103" t="s">
        <v>91</v>
      </c>
      <c r="D249" s="1104" t="s">
        <v>187</v>
      </c>
      <c r="E249" s="1106" t="s">
        <v>3357</v>
      </c>
      <c r="F249" s="1105">
        <v>41797</v>
      </c>
      <c r="G249" s="1103" t="s">
        <v>3422</v>
      </c>
      <c r="H249" s="1108">
        <v>7</v>
      </c>
      <c r="I249" s="1128" t="s">
        <v>1716</v>
      </c>
      <c r="J249" s="1107"/>
      <c r="K249" s="1127"/>
      <c r="P249" s="1143"/>
    </row>
    <row r="250" spans="1:16" s="1110" customFormat="1" ht="11.25" customHeight="1" outlineLevel="2">
      <c r="A250" s="1101">
        <v>6</v>
      </c>
      <c r="B250" s="1102">
        <v>2014</v>
      </c>
      <c r="C250" s="1103" t="s">
        <v>91</v>
      </c>
      <c r="D250" s="1104" t="s">
        <v>187</v>
      </c>
      <c r="E250" s="1106" t="s">
        <v>3357</v>
      </c>
      <c r="F250" s="1105">
        <v>41797</v>
      </c>
      <c r="G250" s="1103" t="s">
        <v>4182</v>
      </c>
      <c r="H250" s="1108">
        <v>10</v>
      </c>
      <c r="I250" s="1128" t="s">
        <v>2398</v>
      </c>
      <c r="J250" s="1127"/>
      <c r="K250" s="1127"/>
      <c r="L250" s="1127"/>
      <c r="P250" s="1143"/>
    </row>
    <row r="251" spans="1:16" s="1110" customFormat="1" ht="11.25" customHeight="1" outlineLevel="2">
      <c r="A251" s="1101">
        <v>6</v>
      </c>
      <c r="B251" s="1102">
        <v>2014</v>
      </c>
      <c r="C251" s="1103" t="s">
        <v>91</v>
      </c>
      <c r="D251" s="1104" t="s">
        <v>187</v>
      </c>
      <c r="E251" s="1106" t="s">
        <v>3357</v>
      </c>
      <c r="F251" s="1105">
        <v>41797</v>
      </c>
      <c r="G251" s="1103" t="s">
        <v>4183</v>
      </c>
      <c r="H251" s="1108">
        <v>3</v>
      </c>
      <c r="I251" s="1128" t="s">
        <v>1733</v>
      </c>
      <c r="J251" s="1126"/>
      <c r="K251" s="1127"/>
      <c r="L251" s="1126"/>
      <c r="P251" s="1143"/>
    </row>
    <row r="252" spans="1:16" s="1110" customFormat="1" ht="11.25" customHeight="1" outlineLevel="2">
      <c r="A252" s="1101">
        <v>6</v>
      </c>
      <c r="B252" s="1102">
        <v>2014</v>
      </c>
      <c r="C252" s="1103" t="s">
        <v>91</v>
      </c>
      <c r="D252" s="1104" t="s">
        <v>187</v>
      </c>
      <c r="E252" s="1106" t="s">
        <v>3357</v>
      </c>
      <c r="F252" s="1105">
        <v>41797</v>
      </c>
      <c r="G252" s="1103" t="s">
        <v>3424</v>
      </c>
      <c r="H252" s="1108">
        <v>10</v>
      </c>
      <c r="I252" s="1128" t="s">
        <v>2400</v>
      </c>
      <c r="J252" s="1126"/>
      <c r="K252" s="1127"/>
      <c r="L252" s="1126"/>
      <c r="P252" s="1143"/>
    </row>
    <row r="253" spans="1:16" s="1110" customFormat="1" ht="11.25" customHeight="1" outlineLevel="2">
      <c r="A253" s="1101">
        <v>6</v>
      </c>
      <c r="B253" s="1102">
        <v>2014</v>
      </c>
      <c r="C253" s="1103" t="s">
        <v>91</v>
      </c>
      <c r="D253" s="1104" t="s">
        <v>187</v>
      </c>
      <c r="E253" s="1106" t="s">
        <v>4184</v>
      </c>
      <c r="F253" s="1105">
        <v>41804</v>
      </c>
      <c r="G253" s="1103" t="s">
        <v>3422</v>
      </c>
      <c r="H253" s="1108">
        <v>15</v>
      </c>
      <c r="I253" s="1128" t="s">
        <v>4185</v>
      </c>
      <c r="J253" s="1126"/>
      <c r="K253" s="1149"/>
      <c r="P253" s="1143"/>
    </row>
    <row r="254" spans="1:16" s="1110" customFormat="1" ht="11.25" customHeight="1" outlineLevel="2">
      <c r="A254" s="1101">
        <v>6</v>
      </c>
      <c r="B254" s="1102">
        <v>2014</v>
      </c>
      <c r="C254" s="1103" t="s">
        <v>91</v>
      </c>
      <c r="D254" s="1104" t="s">
        <v>187</v>
      </c>
      <c r="E254" s="1106" t="s">
        <v>4184</v>
      </c>
      <c r="F254" s="1105">
        <v>41804</v>
      </c>
      <c r="G254" s="1103" t="s">
        <v>4182</v>
      </c>
      <c r="H254" s="1108">
        <v>15</v>
      </c>
      <c r="I254" s="1128" t="s">
        <v>4186</v>
      </c>
      <c r="J254" s="1126"/>
      <c r="K254" s="1127"/>
      <c r="L254" s="1126"/>
      <c r="P254" s="1143"/>
    </row>
    <row r="255" spans="1:16" s="1110" customFormat="1" ht="11.25" customHeight="1" outlineLevel="2">
      <c r="A255" s="1101">
        <v>6</v>
      </c>
      <c r="B255" s="1102">
        <v>2014</v>
      </c>
      <c r="C255" s="1103" t="s">
        <v>91</v>
      </c>
      <c r="D255" s="1104" t="s">
        <v>187</v>
      </c>
      <c r="E255" s="1106" t="s">
        <v>4184</v>
      </c>
      <c r="F255" s="1105">
        <v>41804</v>
      </c>
      <c r="G255" s="1103" t="s">
        <v>3424</v>
      </c>
      <c r="H255" s="1108">
        <v>5</v>
      </c>
      <c r="I255" s="1128" t="s">
        <v>4187</v>
      </c>
      <c r="J255" s="1107"/>
      <c r="K255" s="1149"/>
      <c r="P255" s="1143"/>
    </row>
    <row r="256" spans="1:16" s="1110" customFormat="1" ht="11.25" customHeight="1" outlineLevel="2">
      <c r="A256" s="1101">
        <v>9</v>
      </c>
      <c r="B256" s="1102">
        <v>2014</v>
      </c>
      <c r="C256" s="1103" t="s">
        <v>91</v>
      </c>
      <c r="D256" s="1104" t="s">
        <v>187</v>
      </c>
      <c r="E256" s="1106" t="s">
        <v>72</v>
      </c>
      <c r="F256" s="1105">
        <v>41896</v>
      </c>
      <c r="G256" s="1103" t="s">
        <v>4188</v>
      </c>
      <c r="H256" s="1108">
        <v>5</v>
      </c>
      <c r="I256" s="1128" t="s">
        <v>273</v>
      </c>
      <c r="J256" s="1126"/>
      <c r="K256" s="1149"/>
      <c r="P256" s="1143"/>
    </row>
    <row r="257" spans="1:16" s="1110" customFormat="1" ht="11.25" customHeight="1" outlineLevel="2">
      <c r="A257" s="1123">
        <v>3</v>
      </c>
      <c r="B257" s="1112">
        <v>2015</v>
      </c>
      <c r="C257" s="1120" t="s">
        <v>91</v>
      </c>
      <c r="D257" s="1132" t="s">
        <v>187</v>
      </c>
      <c r="E257" s="1120" t="s">
        <v>3323</v>
      </c>
      <c r="F257" s="1121">
        <v>42064</v>
      </c>
      <c r="G257" s="1120" t="s">
        <v>3422</v>
      </c>
      <c r="H257" s="1112">
        <v>10</v>
      </c>
      <c r="I257" s="1120" t="s">
        <v>3296</v>
      </c>
      <c r="J257" s="1126"/>
      <c r="K257" s="1125"/>
      <c r="L257" s="1141"/>
      <c r="P257" s="1143"/>
    </row>
    <row r="258" spans="1:16" s="1110" customFormat="1" ht="11.25" customHeight="1" outlineLevel="2">
      <c r="A258" s="1123">
        <v>3</v>
      </c>
      <c r="B258" s="1112">
        <v>2015</v>
      </c>
      <c r="C258" s="1120" t="s">
        <v>91</v>
      </c>
      <c r="D258" s="1132" t="s">
        <v>187</v>
      </c>
      <c r="E258" s="1120" t="s">
        <v>3323</v>
      </c>
      <c r="F258" s="1121">
        <v>42064</v>
      </c>
      <c r="G258" s="1120" t="s">
        <v>3423</v>
      </c>
      <c r="H258" s="1112">
        <v>3</v>
      </c>
      <c r="I258" s="1120" t="s">
        <v>1890</v>
      </c>
      <c r="J258" s="1126"/>
      <c r="K258" s="1149"/>
      <c r="P258" s="1143"/>
    </row>
    <row r="259" spans="1:16" s="1110" customFormat="1" ht="11.25" customHeight="1" outlineLevel="2">
      <c r="A259" s="1123">
        <v>3</v>
      </c>
      <c r="B259" s="1112">
        <v>2015</v>
      </c>
      <c r="C259" s="1120" t="s">
        <v>91</v>
      </c>
      <c r="D259" s="1132" t="s">
        <v>187</v>
      </c>
      <c r="E259" s="1120" t="s">
        <v>3323</v>
      </c>
      <c r="F259" s="1121">
        <v>42064</v>
      </c>
      <c r="G259" s="1120" t="s">
        <v>3424</v>
      </c>
      <c r="H259" s="1112">
        <v>10</v>
      </c>
      <c r="I259" s="1120" t="s">
        <v>2787</v>
      </c>
      <c r="J259" s="1126"/>
      <c r="K259" s="1127"/>
      <c r="L259" s="1126"/>
      <c r="P259" s="1143"/>
    </row>
    <row r="260" spans="1:16" s="1110" customFormat="1" ht="11.25" customHeight="1" outlineLevel="2">
      <c r="A260" s="1123">
        <v>3</v>
      </c>
      <c r="B260" s="1112">
        <v>2015</v>
      </c>
      <c r="C260" s="1120" t="s">
        <v>91</v>
      </c>
      <c r="D260" s="1132" t="s">
        <v>187</v>
      </c>
      <c r="E260" s="1120" t="s">
        <v>3323</v>
      </c>
      <c r="F260" s="1121">
        <v>42064</v>
      </c>
      <c r="G260" s="1120" t="s">
        <v>3425</v>
      </c>
      <c r="H260" s="1112">
        <v>7</v>
      </c>
      <c r="I260" s="1120" t="s">
        <v>465</v>
      </c>
      <c r="J260" s="1107"/>
      <c r="K260" s="1127"/>
      <c r="L260" s="1126"/>
      <c r="P260" s="1143"/>
    </row>
    <row r="261" spans="1:16" s="1111" customFormat="1" ht="11.25" customHeight="1" outlineLevel="2">
      <c r="A261" s="1112">
        <v>6</v>
      </c>
      <c r="B261" s="1112">
        <v>2015</v>
      </c>
      <c r="C261" s="1120" t="s">
        <v>91</v>
      </c>
      <c r="D261" s="1120" t="s">
        <v>187</v>
      </c>
      <c r="E261" s="1120" t="s">
        <v>3357</v>
      </c>
      <c r="F261" s="1121">
        <v>42169</v>
      </c>
      <c r="G261" s="1120" t="s">
        <v>3426</v>
      </c>
      <c r="H261" s="1112">
        <v>3</v>
      </c>
      <c r="I261" s="1120" t="s">
        <v>2396</v>
      </c>
      <c r="P261" s="1112"/>
    </row>
    <row r="262" spans="1:16" s="1111" customFormat="1" ht="11.25" customHeight="1" outlineLevel="1">
      <c r="A262" s="1112"/>
      <c r="B262" s="1112"/>
      <c r="C262" s="1120"/>
      <c r="D262" s="1120" t="s">
        <v>470</v>
      </c>
      <c r="E262" s="1120"/>
      <c r="F262" s="1121"/>
      <c r="G262" s="1120"/>
      <c r="H262" s="1112">
        <f>SUBTOTAL(9,H244:H261)</f>
        <v>134</v>
      </c>
      <c r="I262" s="1120"/>
      <c r="P262" s="1112"/>
    </row>
    <row r="263" spans="1:16" s="1110" customFormat="1" ht="11.25" customHeight="1" outlineLevel="2">
      <c r="A263" s="1123">
        <v>3</v>
      </c>
      <c r="B263" s="1112">
        <v>2015</v>
      </c>
      <c r="C263" s="1120" t="s">
        <v>129</v>
      </c>
      <c r="D263" s="1132" t="s">
        <v>192</v>
      </c>
      <c r="E263" s="1120" t="s">
        <v>68</v>
      </c>
      <c r="F263" s="1121">
        <v>42084</v>
      </c>
      <c r="G263" s="1120" t="s">
        <v>4189</v>
      </c>
      <c r="H263" s="1112">
        <v>10</v>
      </c>
      <c r="I263" s="1120" t="s">
        <v>626</v>
      </c>
      <c r="J263" s="1111"/>
      <c r="K263" s="1111"/>
      <c r="L263" s="1111"/>
      <c r="P263" s="1143"/>
    </row>
    <row r="264" spans="1:16" s="1110" customFormat="1" ht="11.25" customHeight="1" outlineLevel="1">
      <c r="A264" s="1123"/>
      <c r="B264" s="1112"/>
      <c r="C264" s="1120"/>
      <c r="D264" s="1132" t="s">
        <v>476</v>
      </c>
      <c r="E264" s="1120"/>
      <c r="F264" s="1121"/>
      <c r="G264" s="1120"/>
      <c r="H264" s="1112">
        <f>SUBTOTAL(9,H263:H263)</f>
        <v>10</v>
      </c>
      <c r="I264" s="1120"/>
      <c r="J264" s="1111"/>
      <c r="K264" s="1111"/>
      <c r="L264" s="1111"/>
      <c r="P264" s="1143"/>
    </row>
    <row r="265" spans="1:16" s="1110" customFormat="1" ht="11.25" customHeight="1" outlineLevel="2">
      <c r="A265" s="1101">
        <v>6</v>
      </c>
      <c r="B265" s="1102">
        <v>2014</v>
      </c>
      <c r="C265" s="1103" t="s">
        <v>53</v>
      </c>
      <c r="D265" s="1104" t="s">
        <v>1623</v>
      </c>
      <c r="E265" s="1106" t="s">
        <v>3357</v>
      </c>
      <c r="F265" s="1105">
        <v>41797</v>
      </c>
      <c r="G265" s="1103" t="s">
        <v>3428</v>
      </c>
      <c r="H265" s="1108">
        <v>3</v>
      </c>
      <c r="I265" s="1128" t="s">
        <v>2538</v>
      </c>
      <c r="J265" s="1107"/>
      <c r="K265" s="1127"/>
      <c r="L265" s="1126"/>
      <c r="P265" s="1143"/>
    </row>
    <row r="266" spans="1:16" s="1127" customFormat="1" ht="11.25" customHeight="1" outlineLevel="2">
      <c r="A266" s="1112">
        <v>5</v>
      </c>
      <c r="B266" s="1123">
        <v>2015</v>
      </c>
      <c r="C266" s="1120" t="s">
        <v>53</v>
      </c>
      <c r="D266" s="1129" t="s">
        <v>1623</v>
      </c>
      <c r="E266" s="1124" t="s">
        <v>86</v>
      </c>
      <c r="F266" s="1121">
        <v>42140</v>
      </c>
      <c r="G266" s="1120" t="s">
        <v>3428</v>
      </c>
      <c r="H266" s="1112">
        <v>5</v>
      </c>
      <c r="I266" s="1120" t="s">
        <v>309</v>
      </c>
      <c r="J266" s="1111"/>
      <c r="K266" s="1111"/>
      <c r="L266" s="1111"/>
      <c r="M266" s="1110"/>
      <c r="P266" s="1113"/>
    </row>
    <row r="267" spans="1:16" s="1127" customFormat="1" ht="11.25" customHeight="1" outlineLevel="1">
      <c r="A267" s="1112"/>
      <c r="B267" s="1123"/>
      <c r="C267" s="1120"/>
      <c r="D267" s="1129" t="s">
        <v>3429</v>
      </c>
      <c r="E267" s="1124"/>
      <c r="F267" s="1121"/>
      <c r="G267" s="1120"/>
      <c r="H267" s="1112">
        <f>SUBTOTAL(9,H265:H266)</f>
        <v>8</v>
      </c>
      <c r="I267" s="1120"/>
      <c r="J267" s="1111"/>
      <c r="K267" s="1111"/>
      <c r="L267" s="1111"/>
      <c r="M267" s="1110"/>
      <c r="P267" s="1113"/>
    </row>
    <row r="268" spans="1:16" s="1127" customFormat="1" ht="11.25" customHeight="1" outlineLevel="2">
      <c r="A268" s="1113">
        <v>3</v>
      </c>
      <c r="B268" s="1113">
        <v>2013</v>
      </c>
      <c r="C268" s="1115" t="s">
        <v>91</v>
      </c>
      <c r="D268" s="1130" t="s">
        <v>120</v>
      </c>
      <c r="E268" s="1115" t="s">
        <v>68</v>
      </c>
      <c r="F268" s="1118">
        <v>41349</v>
      </c>
      <c r="G268" s="1115" t="s">
        <v>4701</v>
      </c>
      <c r="H268" s="1113">
        <v>5</v>
      </c>
      <c r="I268" s="1115" t="s">
        <v>244</v>
      </c>
      <c r="J268" s="1107"/>
      <c r="K268" s="1144"/>
      <c r="L268" s="1126"/>
      <c r="M268" s="1141"/>
      <c r="P268" s="1113"/>
    </row>
    <row r="269" spans="1:16" s="1126" customFormat="1" ht="11.25" customHeight="1" outlineLevel="2">
      <c r="A269" s="1113">
        <v>6</v>
      </c>
      <c r="B269" s="1113">
        <v>2013</v>
      </c>
      <c r="C269" s="1117" t="s">
        <v>91</v>
      </c>
      <c r="D269" s="1116" t="s">
        <v>120</v>
      </c>
      <c r="E269" s="1115" t="s">
        <v>3357</v>
      </c>
      <c r="F269" s="1118">
        <v>41434</v>
      </c>
      <c r="G269" s="1115" t="s">
        <v>4702</v>
      </c>
      <c r="H269" s="1113">
        <v>3</v>
      </c>
      <c r="I269" s="1115" t="s">
        <v>2540</v>
      </c>
      <c r="J269" s="1127"/>
      <c r="K269" s="1127"/>
      <c r="L269" s="1127"/>
      <c r="M269" s="1141"/>
      <c r="P269" s="1138"/>
    </row>
    <row r="270" spans="1:16" s="1126" customFormat="1" ht="11.25" customHeight="1" outlineLevel="2">
      <c r="A270" s="1113">
        <v>6</v>
      </c>
      <c r="B270" s="1113">
        <v>2013</v>
      </c>
      <c r="C270" s="1117" t="s">
        <v>91</v>
      </c>
      <c r="D270" s="1116" t="s">
        <v>120</v>
      </c>
      <c r="E270" s="1115" t="s">
        <v>3357</v>
      </c>
      <c r="F270" s="1118">
        <v>41434</v>
      </c>
      <c r="G270" s="1115" t="s">
        <v>3435</v>
      </c>
      <c r="H270" s="1113">
        <v>3</v>
      </c>
      <c r="I270" s="1115" t="s">
        <v>1982</v>
      </c>
      <c r="J270" s="1127"/>
      <c r="K270" s="1107"/>
      <c r="L270" s="1107"/>
      <c r="M270" s="1141"/>
      <c r="P270" s="1138"/>
    </row>
    <row r="271" spans="1:16" s="1126" customFormat="1" ht="11.25" customHeight="1" outlineLevel="2">
      <c r="A271" s="1113">
        <v>10</v>
      </c>
      <c r="B271" s="1113">
        <v>2013</v>
      </c>
      <c r="C271" s="1117" t="s">
        <v>91</v>
      </c>
      <c r="D271" s="1116" t="s">
        <v>120</v>
      </c>
      <c r="E271" s="1115" t="s">
        <v>819</v>
      </c>
      <c r="F271" s="1118">
        <v>41574</v>
      </c>
      <c r="G271" s="1115" t="s">
        <v>4702</v>
      </c>
      <c r="H271" s="1113">
        <v>5</v>
      </c>
      <c r="I271" s="1115" t="s">
        <v>342</v>
      </c>
      <c r="J271" s="1127" t="s">
        <v>2800</v>
      </c>
      <c r="K271" s="1111"/>
      <c r="L271" s="1111"/>
      <c r="M271" s="1141"/>
      <c r="P271" s="1138"/>
    </row>
    <row r="272" spans="1:16" s="1149" customFormat="1" ht="11.25" customHeight="1" outlineLevel="2">
      <c r="A272" s="1101">
        <v>2</v>
      </c>
      <c r="B272" s="1101">
        <v>2014</v>
      </c>
      <c r="C272" s="1106" t="s">
        <v>91</v>
      </c>
      <c r="D272" s="1104" t="s">
        <v>120</v>
      </c>
      <c r="E272" s="1103" t="s">
        <v>58</v>
      </c>
      <c r="F272" s="1105">
        <v>41686</v>
      </c>
      <c r="G272" s="1103" t="s">
        <v>4193</v>
      </c>
      <c r="H272" s="1101">
        <v>10</v>
      </c>
      <c r="I272" s="1103" t="s">
        <v>626</v>
      </c>
      <c r="J272" s="1111"/>
      <c r="K272" s="1107"/>
      <c r="L272" s="1107"/>
      <c r="P272" s="1162"/>
    </row>
    <row r="273" spans="1:16" s="1149" customFormat="1" ht="11.25" customHeight="1" outlineLevel="2">
      <c r="A273" s="1101">
        <v>6</v>
      </c>
      <c r="B273" s="1102">
        <v>2014</v>
      </c>
      <c r="C273" s="1103" t="s">
        <v>91</v>
      </c>
      <c r="D273" s="1104" t="s">
        <v>120</v>
      </c>
      <c r="E273" s="1106" t="s">
        <v>3357</v>
      </c>
      <c r="F273" s="1105">
        <v>41797</v>
      </c>
      <c r="G273" s="1103" t="s">
        <v>4194</v>
      </c>
      <c r="H273" s="1108">
        <v>3</v>
      </c>
      <c r="I273" s="1128" t="s">
        <v>2284</v>
      </c>
      <c r="J273" s="1107"/>
      <c r="K273" s="1107"/>
      <c r="L273" s="1107"/>
      <c r="P273" s="1162"/>
    </row>
    <row r="274" spans="1:16" s="1149" customFormat="1" ht="11.25" customHeight="1" outlineLevel="2">
      <c r="A274" s="1101">
        <v>6</v>
      </c>
      <c r="B274" s="1102">
        <v>2014</v>
      </c>
      <c r="C274" s="1103" t="s">
        <v>91</v>
      </c>
      <c r="D274" s="1104" t="s">
        <v>120</v>
      </c>
      <c r="E274" s="1106" t="s">
        <v>3357</v>
      </c>
      <c r="F274" s="1105">
        <v>41797</v>
      </c>
      <c r="G274" s="1103" t="s">
        <v>3433</v>
      </c>
      <c r="H274" s="1108">
        <v>10</v>
      </c>
      <c r="I274" s="1128" t="s">
        <v>2754</v>
      </c>
      <c r="J274" s="1107"/>
      <c r="K274" s="1127"/>
      <c r="L274" s="1127"/>
      <c r="P274" s="1162"/>
    </row>
    <row r="275" spans="1:16" s="1149" customFormat="1" ht="11.25" customHeight="1" outlineLevel="2">
      <c r="A275" s="1101">
        <v>6</v>
      </c>
      <c r="B275" s="1102">
        <v>2014</v>
      </c>
      <c r="C275" s="1103" t="s">
        <v>91</v>
      </c>
      <c r="D275" s="1104" t="s">
        <v>120</v>
      </c>
      <c r="E275" s="1106" t="s">
        <v>3357</v>
      </c>
      <c r="F275" s="1105">
        <v>41797</v>
      </c>
      <c r="G275" s="1103" t="s">
        <v>2821</v>
      </c>
      <c r="H275" s="1108">
        <v>10</v>
      </c>
      <c r="I275" s="1128" t="s">
        <v>2285</v>
      </c>
      <c r="J275" s="1127"/>
      <c r="K275" s="1144"/>
      <c r="P275" s="1162"/>
    </row>
    <row r="276" spans="1:16" s="1149" customFormat="1" ht="11.25" customHeight="1" outlineLevel="2">
      <c r="A276" s="1101">
        <v>6</v>
      </c>
      <c r="B276" s="1102">
        <v>2014</v>
      </c>
      <c r="C276" s="1103" t="s">
        <v>91</v>
      </c>
      <c r="D276" s="1104" t="s">
        <v>120</v>
      </c>
      <c r="E276" s="1106" t="s">
        <v>4184</v>
      </c>
      <c r="F276" s="1105">
        <v>41804</v>
      </c>
      <c r="G276" s="1103" t="s">
        <v>2821</v>
      </c>
      <c r="H276" s="1108">
        <v>5</v>
      </c>
      <c r="I276" s="1128" t="s">
        <v>4195</v>
      </c>
      <c r="J276" s="1127"/>
      <c r="K276" s="1156"/>
      <c r="P276" s="1162"/>
    </row>
    <row r="277" spans="1:16" s="1149" customFormat="1" ht="11.25" customHeight="1" outlineLevel="2">
      <c r="A277" s="1101">
        <v>6</v>
      </c>
      <c r="B277" s="1102">
        <v>2014</v>
      </c>
      <c r="C277" s="1103" t="s">
        <v>91</v>
      </c>
      <c r="D277" s="1104" t="s">
        <v>120</v>
      </c>
      <c r="E277" s="1106" t="s">
        <v>4184</v>
      </c>
      <c r="F277" s="1105">
        <v>41804</v>
      </c>
      <c r="G277" s="1103" t="s">
        <v>3433</v>
      </c>
      <c r="H277" s="1108">
        <v>10</v>
      </c>
      <c r="I277" s="1128" t="s">
        <v>4196</v>
      </c>
      <c r="K277" s="1156"/>
      <c r="P277" s="1162"/>
    </row>
    <row r="278" spans="1:16" s="1127" customFormat="1" ht="11.25" customHeight="1" outlineLevel="2">
      <c r="A278" s="1101">
        <v>10</v>
      </c>
      <c r="B278" s="1101">
        <v>2014</v>
      </c>
      <c r="C278" s="1103" t="s">
        <v>91</v>
      </c>
      <c r="D278" s="1119" t="s">
        <v>120</v>
      </c>
      <c r="E278" s="1103" t="s">
        <v>3362</v>
      </c>
      <c r="F278" s="1131">
        <v>41924</v>
      </c>
      <c r="G278" s="1103" t="s">
        <v>4197</v>
      </c>
      <c r="H278" s="1101">
        <v>10</v>
      </c>
      <c r="I278" s="1103" t="s">
        <v>2412</v>
      </c>
      <c r="K278" s="1141"/>
      <c r="L278" s="1149"/>
      <c r="P278" s="1113"/>
    </row>
    <row r="279" spans="1:16" s="1111" customFormat="1" ht="11.25" customHeight="1" outlineLevel="2">
      <c r="A279" s="1101">
        <v>10</v>
      </c>
      <c r="B279" s="1101">
        <v>2014</v>
      </c>
      <c r="C279" s="1103" t="s">
        <v>91</v>
      </c>
      <c r="D279" s="1119" t="s">
        <v>120</v>
      </c>
      <c r="E279" s="1103" t="s">
        <v>819</v>
      </c>
      <c r="F279" s="1131">
        <v>41938</v>
      </c>
      <c r="G279" s="1103" t="s">
        <v>3430</v>
      </c>
      <c r="H279" s="1101">
        <v>5</v>
      </c>
      <c r="I279" s="1103" t="s">
        <v>244</v>
      </c>
      <c r="J279" s="1127"/>
      <c r="K279" s="1156"/>
      <c r="L279" s="1126"/>
      <c r="P279" s="1112"/>
    </row>
    <row r="280" spans="1:16" s="1127" customFormat="1" ht="11.25" customHeight="1" outlineLevel="2">
      <c r="A280" s="1112">
        <v>2</v>
      </c>
      <c r="B280" s="1112">
        <v>2015</v>
      </c>
      <c r="C280" s="1120" t="s">
        <v>91</v>
      </c>
      <c r="D280" s="1132" t="s">
        <v>120</v>
      </c>
      <c r="E280" s="1120" t="s">
        <v>657</v>
      </c>
      <c r="F280" s="1121">
        <v>42050</v>
      </c>
      <c r="G280" s="1120" t="s">
        <v>3430</v>
      </c>
      <c r="H280" s="1112">
        <v>10</v>
      </c>
      <c r="I280" s="1120" t="s">
        <v>626</v>
      </c>
      <c r="J280" s="1111"/>
      <c r="K280" s="1111"/>
      <c r="L280" s="1111"/>
      <c r="P280" s="1113"/>
    </row>
    <row r="281" spans="1:16" s="1127" customFormat="1" ht="11.25" customHeight="1" outlineLevel="2">
      <c r="A281" s="1112">
        <v>2</v>
      </c>
      <c r="B281" s="1112">
        <v>2015</v>
      </c>
      <c r="C281" s="1120" t="s">
        <v>91</v>
      </c>
      <c r="D281" s="1132" t="s">
        <v>120</v>
      </c>
      <c r="E281" s="1120" t="s">
        <v>657</v>
      </c>
      <c r="F281" s="1121">
        <v>42050</v>
      </c>
      <c r="G281" s="1120" t="s">
        <v>3431</v>
      </c>
      <c r="H281" s="1112">
        <v>10</v>
      </c>
      <c r="I281" s="1120" t="s">
        <v>342</v>
      </c>
      <c r="J281" s="1111"/>
      <c r="K281" s="1111"/>
      <c r="L281" s="1111"/>
      <c r="M281" s="1126"/>
      <c r="P281" s="1113"/>
    </row>
    <row r="282" spans="1:16" s="1127" customFormat="1" ht="11.25" customHeight="1" outlineLevel="2">
      <c r="A282" s="1123">
        <v>3</v>
      </c>
      <c r="B282" s="1112">
        <v>2015</v>
      </c>
      <c r="C282" s="1120" t="s">
        <v>91</v>
      </c>
      <c r="D282" s="1132" t="s">
        <v>120</v>
      </c>
      <c r="E282" s="1120" t="s">
        <v>3323</v>
      </c>
      <c r="F282" s="1121">
        <v>42064</v>
      </c>
      <c r="G282" s="1120" t="s">
        <v>3432</v>
      </c>
      <c r="H282" s="1112">
        <v>10</v>
      </c>
      <c r="I282" s="1120" t="s">
        <v>1686</v>
      </c>
      <c r="K282" s="1125"/>
      <c r="L282" s="1156"/>
      <c r="M282" s="1125"/>
      <c r="P282" s="1113"/>
    </row>
    <row r="283" spans="1:16" s="1111" customFormat="1" ht="11.25" customHeight="1" outlineLevel="2">
      <c r="A283" s="1123">
        <v>3</v>
      </c>
      <c r="B283" s="1112">
        <v>2015</v>
      </c>
      <c r="C283" s="1120" t="s">
        <v>91</v>
      </c>
      <c r="D283" s="1132" t="s">
        <v>120</v>
      </c>
      <c r="E283" s="1120" t="s">
        <v>3323</v>
      </c>
      <c r="F283" s="1121">
        <v>42064</v>
      </c>
      <c r="G283" s="1120" t="s">
        <v>3433</v>
      </c>
      <c r="H283" s="1112">
        <v>3</v>
      </c>
      <c r="I283" s="1120" t="s">
        <v>1494</v>
      </c>
      <c r="J283" s="1127"/>
      <c r="K283" s="1107"/>
      <c r="L283" s="1107"/>
      <c r="P283" s="1112"/>
    </row>
    <row r="284" spans="1:16" s="1127" customFormat="1" ht="11.25" customHeight="1" outlineLevel="2">
      <c r="A284" s="1123">
        <v>3</v>
      </c>
      <c r="B284" s="1112">
        <v>2015</v>
      </c>
      <c r="C284" s="1120" t="s">
        <v>91</v>
      </c>
      <c r="D284" s="1132" t="s">
        <v>120</v>
      </c>
      <c r="E284" s="1120" t="s">
        <v>3323</v>
      </c>
      <c r="F284" s="1121">
        <v>42064</v>
      </c>
      <c r="G284" s="1120" t="s">
        <v>3434</v>
      </c>
      <c r="H284" s="1112">
        <v>3</v>
      </c>
      <c r="I284" s="1120" t="s">
        <v>2586</v>
      </c>
      <c r="J284" s="1107"/>
      <c r="K284" s="1125"/>
      <c r="L284" s="1156"/>
      <c r="M284" s="1125"/>
      <c r="P284" s="1113"/>
    </row>
    <row r="285" spans="1:16" s="1127" customFormat="1" ht="11.25" customHeight="1" outlineLevel="2">
      <c r="A285" s="1123">
        <v>3</v>
      </c>
      <c r="B285" s="1112">
        <v>2015</v>
      </c>
      <c r="C285" s="1120" t="s">
        <v>91</v>
      </c>
      <c r="D285" s="1132" t="s">
        <v>120</v>
      </c>
      <c r="E285" s="1120" t="s">
        <v>3323</v>
      </c>
      <c r="F285" s="1121">
        <v>42064</v>
      </c>
      <c r="G285" s="1120" t="s">
        <v>3435</v>
      </c>
      <c r="H285" s="1112">
        <v>10</v>
      </c>
      <c r="I285" s="1120" t="s">
        <v>1690</v>
      </c>
      <c r="K285" s="1125"/>
      <c r="L285" s="1156"/>
      <c r="M285" s="1125"/>
      <c r="P285" s="1113"/>
    </row>
    <row r="286" spans="1:16" s="1126" customFormat="1" ht="11.25" customHeight="1" outlineLevel="2">
      <c r="A286" s="1123">
        <v>5</v>
      </c>
      <c r="B286" s="1112">
        <v>2015</v>
      </c>
      <c r="C286" s="1120" t="s">
        <v>91</v>
      </c>
      <c r="D286" s="1132" t="s">
        <v>120</v>
      </c>
      <c r="E286" s="1120" t="s">
        <v>55</v>
      </c>
      <c r="F286" s="1121">
        <v>42154</v>
      </c>
      <c r="G286" s="1120" t="s">
        <v>3435</v>
      </c>
      <c r="H286" s="1112">
        <v>5</v>
      </c>
      <c r="I286" s="1120" t="s">
        <v>342</v>
      </c>
      <c r="J286" s="1111" t="s">
        <v>2800</v>
      </c>
      <c r="K286" s="1125"/>
      <c r="L286" s="1156"/>
      <c r="P286" s="1138"/>
    </row>
    <row r="287" spans="1:16" s="1127" customFormat="1" ht="11.25" customHeight="1" outlineLevel="2">
      <c r="A287" s="1112">
        <v>6</v>
      </c>
      <c r="B287" s="1112">
        <v>2015</v>
      </c>
      <c r="C287" s="1120" t="s">
        <v>91</v>
      </c>
      <c r="D287" s="1120" t="s">
        <v>120</v>
      </c>
      <c r="E287" s="1120" t="s">
        <v>3357</v>
      </c>
      <c r="F287" s="1121">
        <v>42169</v>
      </c>
      <c r="G287" s="1120" t="s">
        <v>3436</v>
      </c>
      <c r="H287" s="1112">
        <v>3</v>
      </c>
      <c r="I287" s="1120" t="s">
        <v>2041</v>
      </c>
      <c r="J287" s="1111"/>
      <c r="K287" s="1111"/>
      <c r="L287" s="1111"/>
      <c r="M287" s="1110"/>
      <c r="P287" s="1113"/>
    </row>
    <row r="288" spans="1:16" s="1127" customFormat="1" ht="11.25" customHeight="1" outlineLevel="2">
      <c r="A288" s="1112">
        <v>6</v>
      </c>
      <c r="B288" s="1112">
        <v>2015</v>
      </c>
      <c r="C288" s="1120" t="s">
        <v>91</v>
      </c>
      <c r="D288" s="1120" t="s">
        <v>120</v>
      </c>
      <c r="E288" s="1120" t="s">
        <v>3357</v>
      </c>
      <c r="F288" s="1121">
        <v>42169</v>
      </c>
      <c r="G288" s="1120" t="s">
        <v>3437</v>
      </c>
      <c r="H288" s="1112">
        <v>10</v>
      </c>
      <c r="I288" s="1120" t="s">
        <v>2713</v>
      </c>
      <c r="J288" s="1111"/>
      <c r="K288" s="1111"/>
      <c r="L288" s="1111"/>
      <c r="M288" s="1110"/>
      <c r="P288" s="1113"/>
    </row>
    <row r="289" spans="1:16" s="1127" customFormat="1" ht="11.25" customHeight="1" outlineLevel="2">
      <c r="A289" s="1112">
        <v>6</v>
      </c>
      <c r="B289" s="1112">
        <v>2015</v>
      </c>
      <c r="C289" s="1120" t="s">
        <v>91</v>
      </c>
      <c r="D289" s="1120" t="s">
        <v>120</v>
      </c>
      <c r="E289" s="1120" t="s">
        <v>3357</v>
      </c>
      <c r="F289" s="1121">
        <v>42169</v>
      </c>
      <c r="G289" s="1120" t="s">
        <v>2819</v>
      </c>
      <c r="H289" s="1112">
        <v>7</v>
      </c>
      <c r="I289" s="1120" t="s">
        <v>2701</v>
      </c>
      <c r="J289" s="1111"/>
      <c r="K289" s="1111"/>
      <c r="L289" s="1111"/>
      <c r="M289" s="1110"/>
      <c r="P289" s="1113"/>
    </row>
    <row r="290" spans="1:16" s="1127" customFormat="1" ht="11.25" customHeight="1" outlineLevel="2">
      <c r="A290" s="1112">
        <v>6</v>
      </c>
      <c r="B290" s="1112">
        <v>2015</v>
      </c>
      <c r="C290" s="1120" t="s">
        <v>91</v>
      </c>
      <c r="D290" s="1120" t="s">
        <v>120</v>
      </c>
      <c r="E290" s="1120" t="s">
        <v>3357</v>
      </c>
      <c r="F290" s="1121">
        <v>42169</v>
      </c>
      <c r="G290" s="1120" t="s">
        <v>2820</v>
      </c>
      <c r="H290" s="1112">
        <v>7</v>
      </c>
      <c r="I290" s="1120" t="s">
        <v>2542</v>
      </c>
      <c r="J290" s="1111"/>
      <c r="K290" s="1111"/>
      <c r="L290" s="1111"/>
      <c r="M290" s="1110"/>
      <c r="P290" s="1113"/>
    </row>
    <row r="291" spans="1:16" s="1127" customFormat="1" ht="11.25" customHeight="1" outlineLevel="2">
      <c r="A291" s="1112">
        <v>6</v>
      </c>
      <c r="B291" s="1112">
        <v>2015</v>
      </c>
      <c r="C291" s="1120" t="s">
        <v>91</v>
      </c>
      <c r="D291" s="1120" t="s">
        <v>120</v>
      </c>
      <c r="E291" s="1120" t="s">
        <v>3357</v>
      </c>
      <c r="F291" s="1121">
        <v>42169</v>
      </c>
      <c r="G291" s="1120" t="s">
        <v>3438</v>
      </c>
      <c r="H291" s="1112">
        <v>10</v>
      </c>
      <c r="I291" s="1120" t="s">
        <v>3439</v>
      </c>
      <c r="J291" s="1111"/>
      <c r="K291" s="1111"/>
      <c r="L291" s="1111"/>
      <c r="M291" s="1110"/>
      <c r="P291" s="1113"/>
    </row>
    <row r="292" spans="1:16" s="1127" customFormat="1" ht="11.25" customHeight="1" outlineLevel="2">
      <c r="A292" s="1112">
        <v>6</v>
      </c>
      <c r="B292" s="1112">
        <v>2015</v>
      </c>
      <c r="C292" s="1120" t="s">
        <v>91</v>
      </c>
      <c r="D292" s="1120" t="s">
        <v>120</v>
      </c>
      <c r="E292" s="1120" t="s">
        <v>3357</v>
      </c>
      <c r="F292" s="1121">
        <v>42169</v>
      </c>
      <c r="G292" s="1120" t="s">
        <v>3430</v>
      </c>
      <c r="H292" s="1112">
        <v>7</v>
      </c>
      <c r="I292" s="1120" t="s">
        <v>2287</v>
      </c>
      <c r="J292" s="1111"/>
      <c r="K292" s="1111"/>
      <c r="L292" s="1111"/>
      <c r="M292" s="1141"/>
      <c r="P292" s="1113"/>
    </row>
    <row r="293" spans="1:16" s="1127" customFormat="1" ht="11.25" customHeight="1" outlineLevel="2">
      <c r="A293" s="1112">
        <v>6</v>
      </c>
      <c r="B293" s="1112">
        <v>2015</v>
      </c>
      <c r="C293" s="1120" t="s">
        <v>91</v>
      </c>
      <c r="D293" s="1120" t="s">
        <v>120</v>
      </c>
      <c r="E293" s="1120" t="s">
        <v>3359</v>
      </c>
      <c r="F293" s="1121">
        <v>42176</v>
      </c>
      <c r="G293" s="1120" t="s">
        <v>2820</v>
      </c>
      <c r="H293" s="1112">
        <v>5</v>
      </c>
      <c r="I293" s="1122" t="s">
        <v>3440</v>
      </c>
      <c r="J293" s="1111"/>
      <c r="K293" s="1111"/>
      <c r="L293" s="1111"/>
      <c r="M293" s="1110"/>
      <c r="P293" s="1113"/>
    </row>
    <row r="294" spans="1:16" s="1127" customFormat="1" ht="11.25" customHeight="1" outlineLevel="2">
      <c r="A294" s="1112">
        <v>6</v>
      </c>
      <c r="B294" s="1112">
        <v>2015</v>
      </c>
      <c r="C294" s="1120" t="s">
        <v>91</v>
      </c>
      <c r="D294" s="1120" t="s">
        <v>120</v>
      </c>
      <c r="E294" s="1120" t="s">
        <v>3359</v>
      </c>
      <c r="F294" s="1121">
        <v>42176</v>
      </c>
      <c r="G294" s="1120" t="s">
        <v>3430</v>
      </c>
      <c r="H294" s="1112">
        <v>15</v>
      </c>
      <c r="I294" s="1122" t="s">
        <v>3441</v>
      </c>
      <c r="J294" s="1111"/>
      <c r="K294" s="1111"/>
      <c r="L294" s="1111"/>
      <c r="M294" s="1110"/>
      <c r="P294" s="1113"/>
    </row>
    <row r="295" spans="1:16" s="1127" customFormat="1" ht="11.25" customHeight="1" outlineLevel="2">
      <c r="A295" s="1112">
        <v>9</v>
      </c>
      <c r="B295" s="1112">
        <v>2015</v>
      </c>
      <c r="C295" s="1120" t="s">
        <v>91</v>
      </c>
      <c r="D295" s="1120" t="s">
        <v>120</v>
      </c>
      <c r="E295" s="1120" t="s">
        <v>3442</v>
      </c>
      <c r="F295" s="1121">
        <v>42260</v>
      </c>
      <c r="G295" s="1120" t="s">
        <v>3443</v>
      </c>
      <c r="H295" s="1112">
        <v>5</v>
      </c>
      <c r="I295" s="1120" t="s">
        <v>273</v>
      </c>
      <c r="J295" s="1111"/>
      <c r="K295" s="1111"/>
      <c r="L295" s="1111"/>
      <c r="M295" s="1141"/>
      <c r="P295" s="1113"/>
    </row>
    <row r="296" spans="1:16" s="1111" customFormat="1" ht="11.25" customHeight="1" outlineLevel="2">
      <c r="A296" s="1112">
        <v>10</v>
      </c>
      <c r="B296" s="1123">
        <v>2015</v>
      </c>
      <c r="C296" s="1120" t="s">
        <v>91</v>
      </c>
      <c r="D296" s="1120" t="s">
        <v>120</v>
      </c>
      <c r="E296" s="1124" t="s">
        <v>3362</v>
      </c>
      <c r="F296" s="1121">
        <v>42288</v>
      </c>
      <c r="G296" s="1120" t="s">
        <v>3444</v>
      </c>
      <c r="H296" s="1112">
        <v>10</v>
      </c>
      <c r="I296" s="1111" t="s">
        <v>3179</v>
      </c>
      <c r="P296" s="1112"/>
    </row>
    <row r="297" spans="1:16" s="1111" customFormat="1" ht="11.25" customHeight="1" outlineLevel="2">
      <c r="A297" s="1112">
        <v>10</v>
      </c>
      <c r="B297" s="1123">
        <v>2015</v>
      </c>
      <c r="C297" s="1120" t="s">
        <v>91</v>
      </c>
      <c r="D297" s="1120" t="s">
        <v>120</v>
      </c>
      <c r="E297" s="1124" t="s">
        <v>3362</v>
      </c>
      <c r="F297" s="1121">
        <v>42288</v>
      </c>
      <c r="G297" s="1120" t="s">
        <v>3445</v>
      </c>
      <c r="H297" s="1112">
        <v>7</v>
      </c>
      <c r="I297" s="1111" t="s">
        <v>3402</v>
      </c>
      <c r="P297" s="1112"/>
    </row>
    <row r="298" spans="1:16" s="1111" customFormat="1" ht="11.25" customHeight="1" outlineLevel="2">
      <c r="A298" s="1112">
        <v>11</v>
      </c>
      <c r="B298" s="1123">
        <v>2015</v>
      </c>
      <c r="C298" s="1120" t="s">
        <v>91</v>
      </c>
      <c r="D298" s="1120" t="s">
        <v>120</v>
      </c>
      <c r="E298" s="1124" t="s">
        <v>500</v>
      </c>
      <c r="F298" s="1121">
        <v>42322</v>
      </c>
      <c r="G298" s="1120" t="s">
        <v>3446</v>
      </c>
      <c r="H298" s="1112">
        <v>10</v>
      </c>
      <c r="I298" s="1111" t="s">
        <v>236</v>
      </c>
      <c r="P298" s="1112"/>
    </row>
    <row r="299" spans="1:16" s="1111" customFormat="1" ht="11.25" customHeight="1" outlineLevel="1">
      <c r="A299" s="1112"/>
      <c r="B299" s="1123"/>
      <c r="C299" s="1120"/>
      <c r="D299" s="1120" t="s">
        <v>515</v>
      </c>
      <c r="E299" s="1124"/>
      <c r="F299" s="1121"/>
      <c r="G299" s="1120"/>
      <c r="H299" s="1112">
        <f>SUBTOTAL(9,H268:H298)</f>
        <v>226</v>
      </c>
      <c r="P299" s="1112"/>
    </row>
    <row r="300" spans="1:16" s="1126" customFormat="1" ht="11.25" customHeight="1" outlineLevel="2">
      <c r="A300" s="1101">
        <v>5</v>
      </c>
      <c r="B300" s="1102">
        <v>2014</v>
      </c>
      <c r="C300" s="1103" t="s">
        <v>164</v>
      </c>
      <c r="D300" s="1104" t="s">
        <v>179</v>
      </c>
      <c r="E300" s="1106" t="s">
        <v>55</v>
      </c>
      <c r="F300" s="1105">
        <v>41790</v>
      </c>
      <c r="G300" s="1103" t="s">
        <v>2827</v>
      </c>
      <c r="H300" s="1108">
        <v>5</v>
      </c>
      <c r="I300" s="1128" t="s">
        <v>352</v>
      </c>
      <c r="J300" s="1125" t="s">
        <v>4620</v>
      </c>
      <c r="K300" s="1125"/>
      <c r="L300" s="1156"/>
      <c r="P300" s="1138"/>
    </row>
    <row r="301" spans="1:16" s="1126" customFormat="1" ht="11.25" customHeight="1" outlineLevel="2">
      <c r="A301" s="1101">
        <v>6</v>
      </c>
      <c r="B301" s="1102">
        <v>2014</v>
      </c>
      <c r="C301" s="1103" t="s">
        <v>164</v>
      </c>
      <c r="D301" s="1104" t="s">
        <v>179</v>
      </c>
      <c r="E301" s="1106" t="s">
        <v>3357</v>
      </c>
      <c r="F301" s="1105">
        <v>41797</v>
      </c>
      <c r="G301" s="1103" t="s">
        <v>4703</v>
      </c>
      <c r="H301" s="1108">
        <v>10</v>
      </c>
      <c r="I301" s="1128" t="s">
        <v>2085</v>
      </c>
      <c r="K301" s="1125"/>
      <c r="L301" s="1156"/>
      <c r="M301" s="1110"/>
      <c r="P301" s="1138"/>
    </row>
    <row r="302" spans="1:16" s="1126" customFormat="1" ht="11.25" customHeight="1" outlineLevel="2">
      <c r="A302" s="1101">
        <v>6</v>
      </c>
      <c r="B302" s="1102">
        <v>2014</v>
      </c>
      <c r="C302" s="1103" t="s">
        <v>164</v>
      </c>
      <c r="D302" s="1104" t="s">
        <v>179</v>
      </c>
      <c r="E302" s="1106" t="s">
        <v>3357</v>
      </c>
      <c r="F302" s="1105">
        <v>41797</v>
      </c>
      <c r="G302" s="1103" t="s">
        <v>2827</v>
      </c>
      <c r="H302" s="1108">
        <v>10</v>
      </c>
      <c r="I302" s="1128" t="s">
        <v>1834</v>
      </c>
      <c r="K302" s="1127"/>
      <c r="L302" s="1127"/>
      <c r="M302" s="1110"/>
      <c r="P302" s="1138"/>
    </row>
    <row r="303" spans="1:16" s="1126" customFormat="1" ht="11.25" customHeight="1" outlineLevel="2">
      <c r="A303" s="1101">
        <v>6</v>
      </c>
      <c r="B303" s="1102">
        <v>2014</v>
      </c>
      <c r="C303" s="1103" t="s">
        <v>164</v>
      </c>
      <c r="D303" s="1104" t="s">
        <v>179</v>
      </c>
      <c r="E303" s="1106" t="s">
        <v>4184</v>
      </c>
      <c r="F303" s="1105">
        <v>41804</v>
      </c>
      <c r="G303" s="1103" t="s">
        <v>2827</v>
      </c>
      <c r="H303" s="1108">
        <v>15</v>
      </c>
      <c r="I303" s="1128" t="s">
        <v>4704</v>
      </c>
      <c r="J303" s="1127"/>
      <c r="K303" s="1127"/>
      <c r="L303" s="1127"/>
      <c r="M303" s="1110"/>
      <c r="P303" s="1138"/>
    </row>
    <row r="304" spans="1:16" s="1126" customFormat="1" ht="11.25" customHeight="1" outlineLevel="2">
      <c r="A304" s="1123">
        <v>3</v>
      </c>
      <c r="B304" s="1112">
        <v>2015</v>
      </c>
      <c r="C304" s="1120" t="s">
        <v>164</v>
      </c>
      <c r="D304" s="1132" t="s">
        <v>179</v>
      </c>
      <c r="E304" s="1120" t="s">
        <v>3323</v>
      </c>
      <c r="F304" s="1121">
        <v>42064</v>
      </c>
      <c r="G304" s="1120" t="s">
        <v>2827</v>
      </c>
      <c r="H304" s="1112">
        <v>10</v>
      </c>
      <c r="I304" s="1120" t="s">
        <v>1384</v>
      </c>
      <c r="J304" s="1127"/>
      <c r="K304" s="1127"/>
      <c r="L304" s="1127"/>
      <c r="M304" s="1110"/>
      <c r="P304" s="1138"/>
    </row>
    <row r="305" spans="1:16" s="1127" customFormat="1" ht="11.25" customHeight="1" outlineLevel="2">
      <c r="A305" s="1123">
        <v>3</v>
      </c>
      <c r="B305" s="1112">
        <v>2015</v>
      </c>
      <c r="C305" s="1120" t="s">
        <v>164</v>
      </c>
      <c r="D305" s="1132" t="s">
        <v>179</v>
      </c>
      <c r="E305" s="1120" t="s">
        <v>3323</v>
      </c>
      <c r="F305" s="1121">
        <v>42064</v>
      </c>
      <c r="G305" s="1120" t="s">
        <v>4705</v>
      </c>
      <c r="H305" s="1112">
        <v>7</v>
      </c>
      <c r="I305" s="1120" t="s">
        <v>2532</v>
      </c>
      <c r="P305" s="1113"/>
    </row>
    <row r="306" spans="1:16" s="1126" customFormat="1" ht="11.25" customHeight="1" outlineLevel="2">
      <c r="A306" s="1112">
        <v>6</v>
      </c>
      <c r="B306" s="1112">
        <v>2015</v>
      </c>
      <c r="C306" s="1120" t="s">
        <v>164</v>
      </c>
      <c r="D306" s="1120" t="s">
        <v>179</v>
      </c>
      <c r="E306" s="1120" t="s">
        <v>3357</v>
      </c>
      <c r="F306" s="1121">
        <v>42169</v>
      </c>
      <c r="G306" s="1120" t="s">
        <v>4706</v>
      </c>
      <c r="H306" s="1112">
        <v>3</v>
      </c>
      <c r="I306" s="1120" t="s">
        <v>2184</v>
      </c>
      <c r="K306" s="1111"/>
      <c r="L306" s="1111"/>
      <c r="P306" s="1138"/>
    </row>
    <row r="307" spans="1:16" s="1126" customFormat="1" ht="11.25" customHeight="1" outlineLevel="1">
      <c r="A307" s="1112"/>
      <c r="B307" s="1112"/>
      <c r="C307" s="1120"/>
      <c r="D307" s="1120" t="s">
        <v>518</v>
      </c>
      <c r="E307" s="1120"/>
      <c r="F307" s="1121"/>
      <c r="G307" s="1120"/>
      <c r="H307" s="1112">
        <f>SUBTOTAL(9,H300:H306)</f>
        <v>60</v>
      </c>
      <c r="I307" s="1120"/>
      <c r="K307" s="1111"/>
      <c r="L307" s="1111"/>
      <c r="P307" s="1138"/>
    </row>
    <row r="308" spans="1:16" s="1111" customFormat="1" ht="11.25" customHeight="1" outlineLevel="2">
      <c r="A308" s="1112">
        <v>10</v>
      </c>
      <c r="B308" s="1123">
        <v>2015</v>
      </c>
      <c r="C308" s="1120" t="s">
        <v>53</v>
      </c>
      <c r="D308" s="1120" t="s">
        <v>519</v>
      </c>
      <c r="E308" s="1124" t="s">
        <v>3362</v>
      </c>
      <c r="F308" s="1121">
        <v>42288</v>
      </c>
      <c r="G308" s="1120" t="s">
        <v>4198</v>
      </c>
      <c r="H308" s="1112">
        <v>3</v>
      </c>
      <c r="I308" s="1111" t="s">
        <v>2322</v>
      </c>
      <c r="P308" s="1112"/>
    </row>
    <row r="309" spans="1:16" s="1111" customFormat="1" ht="11.25" customHeight="1" outlineLevel="2">
      <c r="A309" s="1112">
        <v>10</v>
      </c>
      <c r="B309" s="1123">
        <v>2015</v>
      </c>
      <c r="C309" s="1120" t="s">
        <v>53</v>
      </c>
      <c r="D309" s="1120" t="s">
        <v>519</v>
      </c>
      <c r="E309" s="1124" t="s">
        <v>3362</v>
      </c>
      <c r="F309" s="1121">
        <v>42288</v>
      </c>
      <c r="G309" s="1120" t="s">
        <v>4199</v>
      </c>
      <c r="H309" s="1112">
        <v>10</v>
      </c>
      <c r="I309" s="1111" t="s">
        <v>3033</v>
      </c>
      <c r="P309" s="1112"/>
    </row>
    <row r="310" spans="1:16" s="1111" customFormat="1" ht="11.25" customHeight="1" outlineLevel="1">
      <c r="A310" s="1112"/>
      <c r="B310" s="1123"/>
      <c r="C310" s="1120"/>
      <c r="D310" s="1120" t="s">
        <v>4201</v>
      </c>
      <c r="E310" s="1124"/>
      <c r="F310" s="1121"/>
      <c r="G310" s="1120"/>
      <c r="H310" s="1112">
        <f>SUBTOTAL(9,H308:H309)</f>
        <v>13</v>
      </c>
      <c r="P310" s="1112"/>
    </row>
    <row r="311" spans="1:16" s="1125" customFormat="1" ht="11.25" customHeight="1" outlineLevel="2">
      <c r="A311" s="1133">
        <v>2</v>
      </c>
      <c r="B311" s="1114">
        <v>2013</v>
      </c>
      <c r="C311" s="1115" t="s">
        <v>129</v>
      </c>
      <c r="D311" s="1116" t="s">
        <v>4707</v>
      </c>
      <c r="E311" s="1117" t="s">
        <v>657</v>
      </c>
      <c r="F311" s="1118">
        <v>41322</v>
      </c>
      <c r="G311" s="1115" t="s">
        <v>4708</v>
      </c>
      <c r="H311" s="1113">
        <v>10</v>
      </c>
      <c r="I311" s="1115" t="s">
        <v>626</v>
      </c>
      <c r="J311" s="1126"/>
      <c r="K311" s="1126"/>
      <c r="L311" s="1156"/>
      <c r="M311" s="1110"/>
      <c r="P311" s="1163"/>
    </row>
    <row r="312" spans="1:16" s="1125" customFormat="1" ht="11.25" customHeight="1" outlineLevel="2">
      <c r="A312" s="1113">
        <v>6</v>
      </c>
      <c r="B312" s="1113">
        <v>2013</v>
      </c>
      <c r="C312" s="1117" t="s">
        <v>129</v>
      </c>
      <c r="D312" s="1116" t="s">
        <v>4707</v>
      </c>
      <c r="E312" s="1115" t="s">
        <v>3357</v>
      </c>
      <c r="F312" s="1118">
        <v>41434</v>
      </c>
      <c r="G312" s="1115" t="s">
        <v>4709</v>
      </c>
      <c r="H312" s="1113">
        <v>3</v>
      </c>
      <c r="I312" s="1115" t="s">
        <v>2184</v>
      </c>
      <c r="J312" s="1110"/>
      <c r="K312" s="1149"/>
      <c r="L312" s="1156"/>
      <c r="M312" s="1110"/>
      <c r="P312" s="1163"/>
    </row>
    <row r="313" spans="1:16" s="1149" customFormat="1" ht="11.25" customHeight="1" outlineLevel="2">
      <c r="A313" s="1113">
        <v>9</v>
      </c>
      <c r="B313" s="1113">
        <v>2013</v>
      </c>
      <c r="C313" s="1117" t="s">
        <v>129</v>
      </c>
      <c r="D313" s="1116" t="s">
        <v>4707</v>
      </c>
      <c r="E313" s="1115" t="s">
        <v>4154</v>
      </c>
      <c r="F313" s="1118">
        <v>41546</v>
      </c>
      <c r="G313" s="1115" t="s">
        <v>4710</v>
      </c>
      <c r="H313" s="1113">
        <v>5</v>
      </c>
      <c r="I313" s="1115" t="s">
        <v>295</v>
      </c>
      <c r="J313" s="1110"/>
      <c r="L313" s="1156"/>
      <c r="M313" s="1126"/>
      <c r="P313" s="1162"/>
    </row>
    <row r="314" spans="1:16" s="1149" customFormat="1" ht="11.25" customHeight="1" outlineLevel="1">
      <c r="A314" s="1113"/>
      <c r="B314" s="1113"/>
      <c r="C314" s="1117"/>
      <c r="D314" s="1116" t="s">
        <v>4711</v>
      </c>
      <c r="E314" s="1115"/>
      <c r="F314" s="1118"/>
      <c r="G314" s="1115"/>
      <c r="H314" s="1113">
        <f>SUBTOTAL(9,H311:H313)</f>
        <v>18</v>
      </c>
      <c r="I314" s="1115"/>
      <c r="J314" s="1110"/>
      <c r="L314" s="1156"/>
      <c r="M314" s="1126"/>
      <c r="P314" s="1162"/>
    </row>
    <row r="315" spans="1:16" s="1149" customFormat="1" ht="11.25" customHeight="1" outlineLevel="2">
      <c r="A315" s="1101">
        <v>11</v>
      </c>
      <c r="B315" s="1102">
        <v>2014</v>
      </c>
      <c r="C315" s="1103" t="s">
        <v>164</v>
      </c>
      <c r="D315" s="1104" t="s">
        <v>2840</v>
      </c>
      <c r="E315" s="1106" t="s">
        <v>1309</v>
      </c>
      <c r="F315" s="1105">
        <v>41951</v>
      </c>
      <c r="G315" s="1103" t="s">
        <v>4202</v>
      </c>
      <c r="H315" s="1108">
        <v>5</v>
      </c>
      <c r="I315" s="1128" t="s">
        <v>414</v>
      </c>
      <c r="J315" s="1127"/>
      <c r="K315" s="1127"/>
      <c r="L315" s="1156"/>
      <c r="M315" s="1126"/>
      <c r="P315" s="1162"/>
    </row>
    <row r="316" spans="1:16" s="1149" customFormat="1" ht="11.25" customHeight="1" outlineLevel="1">
      <c r="A316" s="1101"/>
      <c r="B316" s="1102"/>
      <c r="C316" s="1103"/>
      <c r="D316" s="1104" t="s">
        <v>2845</v>
      </c>
      <c r="E316" s="1106"/>
      <c r="F316" s="1105"/>
      <c r="G316" s="1103"/>
      <c r="H316" s="1108">
        <f>SUBTOTAL(9,H315:H315)</f>
        <v>5</v>
      </c>
      <c r="I316" s="1128"/>
      <c r="J316" s="1127"/>
      <c r="K316" s="1127"/>
      <c r="L316" s="1156"/>
      <c r="M316" s="1126"/>
      <c r="P316" s="1162"/>
    </row>
    <row r="317" spans="1:16" ht="11.25" customHeight="1" outlineLevel="2">
      <c r="A317" s="1113">
        <v>6</v>
      </c>
      <c r="B317" s="1114">
        <v>2013</v>
      </c>
      <c r="C317" s="1115" t="s">
        <v>164</v>
      </c>
      <c r="D317" s="1116" t="s">
        <v>4712</v>
      </c>
      <c r="E317" s="1117" t="s">
        <v>4713</v>
      </c>
      <c r="F317" s="1118">
        <v>41441</v>
      </c>
      <c r="G317" s="1115" t="s">
        <v>4714</v>
      </c>
      <c r="H317" s="1113">
        <v>10</v>
      </c>
      <c r="I317" s="1115" t="s">
        <v>4715</v>
      </c>
      <c r="J317" s="1126"/>
      <c r="K317" s="1127"/>
      <c r="L317" s="1156"/>
      <c r="M317" s="1110"/>
    </row>
    <row r="318" spans="1:16" ht="11.25" customHeight="1" outlineLevel="1">
      <c r="A318" s="1113"/>
      <c r="B318" s="1114"/>
      <c r="C318" s="1115"/>
      <c r="D318" s="1116" t="s">
        <v>4716</v>
      </c>
      <c r="E318" s="1117"/>
      <c r="F318" s="1118"/>
      <c r="G318" s="1115"/>
      <c r="H318" s="1113">
        <f>SUBTOTAL(9,H317:H317)</f>
        <v>10</v>
      </c>
      <c r="I318" s="1115"/>
      <c r="J318" s="1126"/>
      <c r="K318" s="1127"/>
      <c r="L318" s="1156"/>
      <c r="M318" s="1110"/>
    </row>
    <row r="319" spans="1:16" ht="11.25" customHeight="1" outlineLevel="2">
      <c r="A319" s="1138">
        <v>8</v>
      </c>
      <c r="B319" s="1134">
        <v>2012</v>
      </c>
      <c r="C319" s="1135" t="s">
        <v>53</v>
      </c>
      <c r="D319" s="1135" t="s">
        <v>4203</v>
      </c>
      <c r="E319" s="1136" t="s">
        <v>4154</v>
      </c>
      <c r="F319" s="1137">
        <v>41182</v>
      </c>
      <c r="G319" s="1135" t="s">
        <v>4204</v>
      </c>
      <c r="H319" s="1138">
        <v>5</v>
      </c>
      <c r="I319" s="1135" t="s">
        <v>248</v>
      </c>
      <c r="J319" s="1126" t="s">
        <v>4132</v>
      </c>
      <c r="K319" s="1110"/>
      <c r="L319" s="1110"/>
      <c r="M319" s="1110"/>
    </row>
    <row r="320" spans="1:16" s="1127" customFormat="1" ht="11.25" customHeight="1" outlineLevel="2">
      <c r="A320" s="1138">
        <v>10</v>
      </c>
      <c r="B320" s="1134">
        <v>2012</v>
      </c>
      <c r="C320" s="1135" t="s">
        <v>53</v>
      </c>
      <c r="D320" s="1135" t="s">
        <v>4203</v>
      </c>
      <c r="E320" s="1136" t="s">
        <v>3362</v>
      </c>
      <c r="F320" s="1137">
        <v>41196</v>
      </c>
      <c r="G320" s="1135" t="s">
        <v>4204</v>
      </c>
      <c r="H320" s="1138">
        <v>7</v>
      </c>
      <c r="I320" s="1135" t="s">
        <v>2424</v>
      </c>
      <c r="J320" s="1125"/>
      <c r="L320" s="1156"/>
      <c r="M320" s="1141"/>
      <c r="P320" s="1113"/>
    </row>
    <row r="321" spans="1:16" s="1161" customFormat="1" ht="11.25" customHeight="1" outlineLevel="2">
      <c r="A321" s="1113">
        <v>2</v>
      </c>
      <c r="B321" s="1114">
        <v>2013</v>
      </c>
      <c r="C321" s="1115" t="s">
        <v>53</v>
      </c>
      <c r="D321" s="1116" t="s">
        <v>4203</v>
      </c>
      <c r="E321" s="1117" t="s">
        <v>58</v>
      </c>
      <c r="F321" s="1118">
        <v>41322</v>
      </c>
      <c r="G321" s="1115" t="s">
        <v>4205</v>
      </c>
      <c r="H321" s="1113">
        <v>5</v>
      </c>
      <c r="I321" s="1115" t="s">
        <v>435</v>
      </c>
      <c r="J321" s="1126"/>
      <c r="K321" s="1127"/>
      <c r="L321" s="1156"/>
      <c r="P321" s="1164"/>
    </row>
    <row r="322" spans="1:16" s="1161" customFormat="1" ht="11.25" customHeight="1" outlineLevel="1">
      <c r="A322" s="1113"/>
      <c r="B322" s="1114"/>
      <c r="C322" s="1115"/>
      <c r="D322" s="1116" t="s">
        <v>4207</v>
      </c>
      <c r="E322" s="1117"/>
      <c r="F322" s="1118"/>
      <c r="G322" s="1115"/>
      <c r="H322" s="1113">
        <f>SUBTOTAL(9,H319:H321)</f>
        <v>17</v>
      </c>
      <c r="I322" s="1115"/>
      <c r="J322" s="1126"/>
      <c r="K322" s="1127"/>
      <c r="L322" s="1156"/>
      <c r="P322" s="1164"/>
    </row>
    <row r="323" spans="1:16" s="1161" customFormat="1" ht="11.25" customHeight="1" outlineLevel="2">
      <c r="A323" s="1133">
        <v>6</v>
      </c>
      <c r="B323" s="1113">
        <v>2013</v>
      </c>
      <c r="C323" s="1115" t="s">
        <v>164</v>
      </c>
      <c r="D323" s="1130" t="s">
        <v>4208</v>
      </c>
      <c r="E323" s="1115" t="s">
        <v>4713</v>
      </c>
      <c r="F323" s="1118">
        <v>41441</v>
      </c>
      <c r="G323" s="1115" t="s">
        <v>4209</v>
      </c>
      <c r="H323" s="1113">
        <v>15</v>
      </c>
      <c r="I323" s="1115" t="s">
        <v>4717</v>
      </c>
      <c r="J323" s="1126"/>
      <c r="K323" s="1127"/>
      <c r="L323" s="1127"/>
      <c r="P323" s="1164"/>
    </row>
    <row r="324" spans="1:16" s="1161" customFormat="1" ht="11.25" customHeight="1" outlineLevel="2">
      <c r="A324" s="1133">
        <v>6</v>
      </c>
      <c r="B324" s="1113">
        <v>2013</v>
      </c>
      <c r="C324" s="1115" t="s">
        <v>164</v>
      </c>
      <c r="D324" s="1130" t="s">
        <v>4208</v>
      </c>
      <c r="E324" s="1115" t="s">
        <v>3695</v>
      </c>
      <c r="F324" s="1118">
        <v>41455</v>
      </c>
      <c r="G324" s="1115" t="s">
        <v>4718</v>
      </c>
      <c r="H324" s="1113">
        <v>5</v>
      </c>
      <c r="I324" s="1115" t="s">
        <v>352</v>
      </c>
      <c r="J324" s="1126"/>
      <c r="K324" s="1149"/>
      <c r="L324" s="1126"/>
      <c r="P324" s="1164"/>
    </row>
    <row r="325" spans="1:16" s="1165" customFormat="1" ht="11.25" customHeight="1" outlineLevel="2">
      <c r="A325" s="1101">
        <v>3</v>
      </c>
      <c r="B325" s="1102">
        <v>2014</v>
      </c>
      <c r="C325" s="1103" t="s">
        <v>164</v>
      </c>
      <c r="D325" s="1104" t="s">
        <v>4208</v>
      </c>
      <c r="E325" s="1106" t="s">
        <v>3323</v>
      </c>
      <c r="F325" s="1105">
        <v>41700</v>
      </c>
      <c r="G325" s="1103" t="s">
        <v>4209</v>
      </c>
      <c r="H325" s="1101">
        <v>10</v>
      </c>
      <c r="I325" s="1103" t="s">
        <v>1905</v>
      </c>
      <c r="J325" s="1126"/>
      <c r="K325" s="1127"/>
      <c r="L325" s="1127"/>
      <c r="M325" s="1126"/>
      <c r="P325" s="1166"/>
    </row>
    <row r="326" spans="1:16" s="1125" customFormat="1" ht="11.25" customHeight="1" outlineLevel="2">
      <c r="A326" s="1101">
        <v>3</v>
      </c>
      <c r="B326" s="1102">
        <v>2014</v>
      </c>
      <c r="C326" s="1103" t="s">
        <v>164</v>
      </c>
      <c r="D326" s="1104" t="s">
        <v>4208</v>
      </c>
      <c r="E326" s="1106" t="s">
        <v>3323</v>
      </c>
      <c r="F326" s="1105">
        <v>41700</v>
      </c>
      <c r="G326" s="1103" t="s">
        <v>4210</v>
      </c>
      <c r="H326" s="1101">
        <v>7</v>
      </c>
      <c r="I326" s="1103" t="s">
        <v>2532</v>
      </c>
      <c r="J326" s="1126"/>
      <c r="K326" s="1127"/>
      <c r="L326" s="1144"/>
      <c r="M326" s="1110"/>
      <c r="P326" s="1163"/>
    </row>
    <row r="327" spans="1:16" ht="11.25" customHeight="1" outlineLevel="2">
      <c r="A327" s="1101">
        <v>6</v>
      </c>
      <c r="B327" s="1102">
        <v>2014</v>
      </c>
      <c r="C327" s="1103" t="s">
        <v>164</v>
      </c>
      <c r="D327" s="1104" t="s">
        <v>4208</v>
      </c>
      <c r="E327" s="1106" t="s">
        <v>3357</v>
      </c>
      <c r="F327" s="1105">
        <v>41797</v>
      </c>
      <c r="G327" s="1103" t="s">
        <v>4211</v>
      </c>
      <c r="H327" s="1108">
        <v>7</v>
      </c>
      <c r="I327" s="1128" t="s">
        <v>1695</v>
      </c>
      <c r="J327" s="1127"/>
      <c r="K327" s="1127"/>
      <c r="L327" s="1127"/>
      <c r="M327" s="1127"/>
    </row>
    <row r="328" spans="1:16" ht="11.25" customHeight="1" outlineLevel="2">
      <c r="A328" s="1101">
        <v>6</v>
      </c>
      <c r="B328" s="1102">
        <v>2014</v>
      </c>
      <c r="C328" s="1103" t="s">
        <v>164</v>
      </c>
      <c r="D328" s="1104" t="s">
        <v>4208</v>
      </c>
      <c r="E328" s="1106" t="s">
        <v>4184</v>
      </c>
      <c r="F328" s="1105">
        <v>41804</v>
      </c>
      <c r="G328" s="1103" t="s">
        <v>4211</v>
      </c>
      <c r="H328" s="1108">
        <v>5</v>
      </c>
      <c r="I328" s="1128" t="s">
        <v>4212</v>
      </c>
      <c r="J328" s="1127"/>
      <c r="K328" s="1127"/>
      <c r="L328" s="1127"/>
      <c r="M328" s="1126"/>
    </row>
    <row r="329" spans="1:16" ht="11.25" customHeight="1" outlineLevel="1">
      <c r="D329" s="1104" t="s">
        <v>4213</v>
      </c>
      <c r="E329" s="1106"/>
      <c r="G329" s="1103"/>
      <c r="H329" s="1108">
        <f>SUBTOTAL(9,H323:H328)</f>
        <v>49</v>
      </c>
      <c r="I329" s="1128"/>
      <c r="J329" s="1127"/>
      <c r="K329" s="1127"/>
      <c r="L329" s="1127"/>
      <c r="M329" s="1126"/>
    </row>
    <row r="330" spans="1:16" ht="11.25" customHeight="1" outlineLevel="2">
      <c r="A330" s="1133">
        <v>3</v>
      </c>
      <c r="B330" s="1113">
        <v>2013</v>
      </c>
      <c r="C330" s="1115" t="s">
        <v>91</v>
      </c>
      <c r="D330" s="1130" t="s">
        <v>542</v>
      </c>
      <c r="E330" s="1115" t="s">
        <v>3323</v>
      </c>
      <c r="F330" s="1118">
        <v>41336</v>
      </c>
      <c r="G330" s="1115" t="s">
        <v>4719</v>
      </c>
      <c r="H330" s="1113">
        <v>10</v>
      </c>
      <c r="I330" s="1115" t="s">
        <v>1905</v>
      </c>
      <c r="J330" s="1127"/>
      <c r="K330" s="1126"/>
      <c r="L330" s="1126"/>
      <c r="M330" s="1126"/>
    </row>
    <row r="331" spans="1:16" s="1125" customFormat="1" ht="11.25" customHeight="1" outlineLevel="2">
      <c r="A331" s="1113">
        <v>5</v>
      </c>
      <c r="B331" s="1113">
        <v>2013</v>
      </c>
      <c r="C331" s="1115" t="s">
        <v>91</v>
      </c>
      <c r="D331" s="1130" t="s">
        <v>542</v>
      </c>
      <c r="E331" s="1115" t="s">
        <v>86</v>
      </c>
      <c r="F331" s="1118">
        <v>41412</v>
      </c>
      <c r="G331" s="1115" t="s">
        <v>4216</v>
      </c>
      <c r="H331" s="1113">
        <v>5</v>
      </c>
      <c r="I331" s="1115" t="s">
        <v>244</v>
      </c>
      <c r="J331" s="1126"/>
      <c r="K331" s="1126"/>
      <c r="L331" s="1144"/>
      <c r="M331" s="1110"/>
      <c r="P331" s="1163"/>
    </row>
    <row r="332" spans="1:16" s="1141" customFormat="1" ht="11.25" customHeight="1" outlineLevel="2">
      <c r="A332" s="1113">
        <v>10</v>
      </c>
      <c r="B332" s="1114">
        <v>2013</v>
      </c>
      <c r="C332" s="1115" t="s">
        <v>91</v>
      </c>
      <c r="D332" s="1116" t="s">
        <v>542</v>
      </c>
      <c r="E332" s="1117" t="s">
        <v>3362</v>
      </c>
      <c r="F332" s="1118">
        <v>41560</v>
      </c>
      <c r="G332" s="1115" t="s">
        <v>4720</v>
      </c>
      <c r="H332" s="1113">
        <v>7</v>
      </c>
      <c r="I332" s="1115" t="s">
        <v>2119</v>
      </c>
      <c r="J332" s="1127"/>
      <c r="K332" s="1127"/>
      <c r="L332" s="1144"/>
      <c r="M332" s="1126"/>
      <c r="P332" s="1108"/>
    </row>
    <row r="333" spans="1:16" s="1125" customFormat="1" ht="11.25" customHeight="1" outlineLevel="2">
      <c r="A333" s="1113">
        <v>10</v>
      </c>
      <c r="B333" s="1114">
        <v>2013</v>
      </c>
      <c r="C333" s="1115" t="s">
        <v>91</v>
      </c>
      <c r="D333" s="1116" t="s">
        <v>542</v>
      </c>
      <c r="E333" s="1117" t="s">
        <v>3362</v>
      </c>
      <c r="F333" s="1118">
        <v>41560</v>
      </c>
      <c r="G333" s="1115" t="s">
        <v>4721</v>
      </c>
      <c r="H333" s="1113">
        <v>3</v>
      </c>
      <c r="I333" s="1115" t="s">
        <v>3298</v>
      </c>
      <c r="J333" s="1127"/>
      <c r="K333" s="1127"/>
      <c r="L333" s="1127"/>
      <c r="M333" s="1110"/>
      <c r="P333" s="1163"/>
    </row>
    <row r="334" spans="1:16" s="1125" customFormat="1" ht="11.25" customHeight="1" outlineLevel="2">
      <c r="A334" s="1113">
        <v>11</v>
      </c>
      <c r="B334" s="1114">
        <v>2013</v>
      </c>
      <c r="C334" s="1115" t="s">
        <v>91</v>
      </c>
      <c r="D334" s="1116" t="s">
        <v>542</v>
      </c>
      <c r="E334" s="1117" t="s">
        <v>64</v>
      </c>
      <c r="F334" s="1118">
        <v>41582</v>
      </c>
      <c r="G334" s="1115" t="s">
        <v>4216</v>
      </c>
      <c r="H334" s="1113">
        <v>10</v>
      </c>
      <c r="I334" s="1115" t="s">
        <v>626</v>
      </c>
      <c r="J334" s="1127"/>
      <c r="K334" s="1126"/>
      <c r="L334" s="1126"/>
      <c r="M334" s="1110"/>
      <c r="P334" s="1163"/>
    </row>
    <row r="335" spans="1:16" s="1127" customFormat="1" ht="11.25" customHeight="1" outlineLevel="2">
      <c r="A335" s="1101">
        <v>6</v>
      </c>
      <c r="B335" s="1102">
        <v>2014</v>
      </c>
      <c r="C335" s="1103" t="s">
        <v>91</v>
      </c>
      <c r="D335" s="1104" t="s">
        <v>542</v>
      </c>
      <c r="E335" s="1106" t="s">
        <v>3357</v>
      </c>
      <c r="F335" s="1105">
        <v>41797</v>
      </c>
      <c r="G335" s="1103" t="s">
        <v>4217</v>
      </c>
      <c r="H335" s="1108">
        <v>7</v>
      </c>
      <c r="I335" s="1128" t="s">
        <v>2642</v>
      </c>
      <c r="M335" s="1141"/>
      <c r="P335" s="1113"/>
    </row>
    <row r="336" spans="1:16" s="1141" customFormat="1" ht="11.25" customHeight="1" outlineLevel="2">
      <c r="A336" s="1113">
        <v>3</v>
      </c>
      <c r="B336" s="1113">
        <v>2013</v>
      </c>
      <c r="C336" s="1115" t="s">
        <v>91</v>
      </c>
      <c r="D336" s="1130" t="s">
        <v>107</v>
      </c>
      <c r="E336" s="1115" t="s">
        <v>3323</v>
      </c>
      <c r="F336" s="1118">
        <v>41336</v>
      </c>
      <c r="G336" s="1115" t="s">
        <v>4722</v>
      </c>
      <c r="H336" s="1113">
        <v>3</v>
      </c>
      <c r="I336" s="1115" t="s">
        <v>2093</v>
      </c>
      <c r="J336" s="1127"/>
      <c r="K336" s="1127"/>
      <c r="L336" s="1127"/>
      <c r="M336" s="1126"/>
      <c r="P336" s="1108"/>
    </row>
    <row r="337" spans="1:16" s="1111" customFormat="1" ht="11.25" customHeight="1" outlineLevel="2">
      <c r="A337" s="1101">
        <v>3</v>
      </c>
      <c r="B337" s="1102">
        <v>2014</v>
      </c>
      <c r="C337" s="1103" t="s">
        <v>91</v>
      </c>
      <c r="D337" s="1104" t="s">
        <v>107</v>
      </c>
      <c r="E337" s="1106" t="s">
        <v>3323</v>
      </c>
      <c r="F337" s="1105">
        <v>41700</v>
      </c>
      <c r="G337" s="1103" t="s">
        <v>4214</v>
      </c>
      <c r="H337" s="1101">
        <v>10</v>
      </c>
      <c r="I337" s="1103" t="s">
        <v>1426</v>
      </c>
      <c r="J337" s="1127"/>
      <c r="K337" s="1127"/>
      <c r="L337" s="1127"/>
      <c r="P337" s="1112"/>
    </row>
    <row r="338" spans="1:16" s="1144" customFormat="1" ht="11.25" customHeight="1" outlineLevel="2">
      <c r="A338" s="1101">
        <v>3</v>
      </c>
      <c r="B338" s="1102">
        <v>2014</v>
      </c>
      <c r="C338" s="1103" t="s">
        <v>91</v>
      </c>
      <c r="D338" s="1104" t="s">
        <v>107</v>
      </c>
      <c r="E338" s="1106" t="s">
        <v>3323</v>
      </c>
      <c r="F338" s="1105">
        <v>41700</v>
      </c>
      <c r="G338" s="1103" t="s">
        <v>4215</v>
      </c>
      <c r="H338" s="1101">
        <v>3</v>
      </c>
      <c r="I338" s="1103" t="s">
        <v>1909</v>
      </c>
      <c r="J338" s="1127"/>
      <c r="K338" s="1127"/>
      <c r="L338" s="1127"/>
      <c r="M338" s="1126"/>
      <c r="P338" s="1167"/>
    </row>
    <row r="339" spans="1:16" s="1111" customFormat="1" ht="11.25" customHeight="1" outlineLevel="2">
      <c r="A339" s="1101">
        <v>3</v>
      </c>
      <c r="B339" s="1102">
        <v>2014</v>
      </c>
      <c r="C339" s="1103" t="s">
        <v>91</v>
      </c>
      <c r="D339" s="1104" t="s">
        <v>107</v>
      </c>
      <c r="E339" s="1106" t="s">
        <v>3323</v>
      </c>
      <c r="F339" s="1105">
        <v>41700</v>
      </c>
      <c r="G339" s="1103" t="s">
        <v>4216</v>
      </c>
      <c r="H339" s="1101">
        <v>10</v>
      </c>
      <c r="I339" s="1103" t="s">
        <v>1386</v>
      </c>
      <c r="J339" s="1127"/>
      <c r="K339" s="1127"/>
      <c r="L339" s="1126"/>
      <c r="P339" s="1112"/>
    </row>
    <row r="340" spans="1:16" s="1144" customFormat="1" ht="11.25" customHeight="1" outlineLevel="2">
      <c r="A340" s="1101">
        <v>3</v>
      </c>
      <c r="B340" s="1102">
        <v>2014</v>
      </c>
      <c r="C340" s="1103" t="s">
        <v>91</v>
      </c>
      <c r="D340" s="1104" t="s">
        <v>107</v>
      </c>
      <c r="E340" s="1106" t="s">
        <v>3695</v>
      </c>
      <c r="F340" s="1105">
        <v>41728</v>
      </c>
      <c r="G340" s="1103" t="s">
        <v>4216</v>
      </c>
      <c r="H340" s="1101">
        <v>5</v>
      </c>
      <c r="I340" s="1103" t="s">
        <v>342</v>
      </c>
      <c r="J340" s="1126" t="s">
        <v>4126</v>
      </c>
      <c r="K340" s="1127"/>
      <c r="L340" s="1107" t="s">
        <v>4723</v>
      </c>
      <c r="M340" s="1126"/>
      <c r="P340" s="1167"/>
    </row>
    <row r="341" spans="1:16" s="1127" customFormat="1" ht="11.25" customHeight="1" outlineLevel="2">
      <c r="A341" s="1101">
        <v>5</v>
      </c>
      <c r="B341" s="1102">
        <v>2014</v>
      </c>
      <c r="C341" s="1103" t="s">
        <v>91</v>
      </c>
      <c r="D341" s="1104" t="s">
        <v>107</v>
      </c>
      <c r="E341" s="1106" t="s">
        <v>55</v>
      </c>
      <c r="F341" s="1105">
        <v>41790</v>
      </c>
      <c r="G341" s="1103" t="s">
        <v>4216</v>
      </c>
      <c r="H341" s="1108">
        <v>5</v>
      </c>
      <c r="I341" s="1128" t="s">
        <v>342</v>
      </c>
      <c r="J341" s="1126" t="s">
        <v>4126</v>
      </c>
      <c r="K341" s="1126"/>
      <c r="L341" s="1107" t="s">
        <v>4723</v>
      </c>
      <c r="P341" s="1113"/>
    </row>
    <row r="342" spans="1:16" ht="11.25" customHeight="1" outlineLevel="2">
      <c r="A342" s="1101">
        <v>6</v>
      </c>
      <c r="B342" s="1102">
        <v>2014</v>
      </c>
      <c r="C342" s="1103" t="s">
        <v>91</v>
      </c>
      <c r="D342" s="1104" t="s">
        <v>107</v>
      </c>
      <c r="E342" s="1106" t="s">
        <v>3357</v>
      </c>
      <c r="F342" s="1105">
        <v>41797</v>
      </c>
      <c r="G342" s="1103" t="s">
        <v>4218</v>
      </c>
      <c r="H342" s="1108">
        <v>3</v>
      </c>
      <c r="I342" s="1128" t="s">
        <v>2943</v>
      </c>
      <c r="J342" s="1126"/>
      <c r="K342" s="1127"/>
      <c r="L342" s="1127"/>
    </row>
    <row r="343" spans="1:16" s="1111" customFormat="1" ht="11.25" customHeight="1" outlineLevel="2">
      <c r="A343" s="1101">
        <v>6</v>
      </c>
      <c r="B343" s="1102">
        <v>2014</v>
      </c>
      <c r="C343" s="1103" t="s">
        <v>91</v>
      </c>
      <c r="D343" s="1104" t="s">
        <v>107</v>
      </c>
      <c r="E343" s="1106" t="s">
        <v>3357</v>
      </c>
      <c r="F343" s="1105">
        <v>41797</v>
      </c>
      <c r="G343" s="1103" t="s">
        <v>4219</v>
      </c>
      <c r="H343" s="1108">
        <v>3</v>
      </c>
      <c r="I343" s="1128" t="s">
        <v>2093</v>
      </c>
      <c r="J343" s="1126"/>
      <c r="K343" s="1127"/>
      <c r="L343" s="1127"/>
      <c r="P343" s="1112"/>
    </row>
    <row r="344" spans="1:16" ht="11.25" customHeight="1" outlineLevel="2">
      <c r="A344" s="1101">
        <v>10</v>
      </c>
      <c r="B344" s="1101">
        <v>2014</v>
      </c>
      <c r="C344" s="1103" t="s">
        <v>91</v>
      </c>
      <c r="D344" s="1119" t="s">
        <v>107</v>
      </c>
      <c r="E344" s="1103" t="s">
        <v>3362</v>
      </c>
      <c r="F344" s="1131">
        <v>41924</v>
      </c>
      <c r="G344" s="1103" t="s">
        <v>4220</v>
      </c>
      <c r="H344" s="1101">
        <v>3</v>
      </c>
      <c r="I344" s="1103" t="s">
        <v>2326</v>
      </c>
      <c r="J344" s="1127"/>
      <c r="K344" s="1127"/>
      <c r="L344" s="1127"/>
    </row>
    <row r="345" spans="1:16" ht="11.25" customHeight="1" outlineLevel="2">
      <c r="A345" s="1101">
        <v>10</v>
      </c>
      <c r="B345" s="1101">
        <v>2014</v>
      </c>
      <c r="C345" s="1103" t="s">
        <v>91</v>
      </c>
      <c r="D345" s="1119" t="s">
        <v>107</v>
      </c>
      <c r="E345" s="1103" t="s">
        <v>3362</v>
      </c>
      <c r="F345" s="1131">
        <v>41924</v>
      </c>
      <c r="G345" s="1103" t="s">
        <v>4221</v>
      </c>
      <c r="H345" s="1101">
        <v>10</v>
      </c>
      <c r="I345" s="1103" t="s">
        <v>2117</v>
      </c>
      <c r="J345" s="1127"/>
      <c r="K345" s="1127"/>
      <c r="L345" s="1127"/>
    </row>
    <row r="346" spans="1:16" s="1127" customFormat="1" ht="11.25" customHeight="1" outlineLevel="2">
      <c r="A346" s="1101">
        <v>10</v>
      </c>
      <c r="B346" s="1101">
        <v>2014</v>
      </c>
      <c r="C346" s="1103" t="s">
        <v>91</v>
      </c>
      <c r="D346" s="1119" t="s">
        <v>107</v>
      </c>
      <c r="E346" s="1103" t="s">
        <v>3362</v>
      </c>
      <c r="F346" s="1131">
        <v>41924</v>
      </c>
      <c r="G346" s="1103" t="s">
        <v>4222</v>
      </c>
      <c r="H346" s="1101">
        <v>7</v>
      </c>
      <c r="I346" s="1103" t="s">
        <v>3135</v>
      </c>
      <c r="P346" s="1113"/>
    </row>
    <row r="347" spans="1:16" s="1156" customFormat="1" ht="11.25" customHeight="1" outlineLevel="2">
      <c r="A347" s="1123">
        <v>3</v>
      </c>
      <c r="B347" s="1112">
        <v>2015</v>
      </c>
      <c r="C347" s="1120" t="s">
        <v>91</v>
      </c>
      <c r="D347" s="1132" t="s">
        <v>107</v>
      </c>
      <c r="E347" s="1120" t="s">
        <v>3323</v>
      </c>
      <c r="F347" s="1121">
        <v>42064</v>
      </c>
      <c r="G347" s="1120" t="s">
        <v>3447</v>
      </c>
      <c r="H347" s="1112">
        <v>7</v>
      </c>
      <c r="I347" s="1120" t="s">
        <v>1683</v>
      </c>
      <c r="J347" s="1127"/>
      <c r="K347" s="1149"/>
      <c r="L347" s="1107"/>
      <c r="M347" s="1149"/>
      <c r="P347" s="1168"/>
    </row>
    <row r="348" spans="1:16" s="1156" customFormat="1" ht="11.25" customHeight="1" outlineLevel="2">
      <c r="A348" s="1123">
        <v>3</v>
      </c>
      <c r="B348" s="1112">
        <v>2015</v>
      </c>
      <c r="C348" s="1120" t="s">
        <v>91</v>
      </c>
      <c r="D348" s="1132" t="s">
        <v>107</v>
      </c>
      <c r="E348" s="1120" t="s">
        <v>3323</v>
      </c>
      <c r="F348" s="1121">
        <v>42064</v>
      </c>
      <c r="G348" s="1120" t="s">
        <v>3448</v>
      </c>
      <c r="H348" s="1112">
        <v>3</v>
      </c>
      <c r="I348" s="1120" t="s">
        <v>1909</v>
      </c>
      <c r="J348" s="1125"/>
      <c r="K348" s="1149"/>
      <c r="L348" s="1107"/>
      <c r="M348" s="1149"/>
      <c r="P348" s="1168"/>
    </row>
    <row r="349" spans="1:16" s="1156" customFormat="1" ht="11.25" customHeight="1" outlineLevel="2">
      <c r="A349" s="1123">
        <v>3</v>
      </c>
      <c r="B349" s="1112">
        <v>2015</v>
      </c>
      <c r="C349" s="1120" t="s">
        <v>91</v>
      </c>
      <c r="D349" s="1132" t="s">
        <v>107</v>
      </c>
      <c r="E349" s="1120" t="s">
        <v>3323</v>
      </c>
      <c r="F349" s="1121">
        <v>42064</v>
      </c>
      <c r="G349" s="1120" t="s">
        <v>3449</v>
      </c>
      <c r="H349" s="1112">
        <v>7</v>
      </c>
      <c r="I349" s="1120" t="s">
        <v>1911</v>
      </c>
      <c r="J349" s="1125"/>
      <c r="K349" s="1149"/>
      <c r="L349" s="1107"/>
      <c r="M349" s="1149"/>
      <c r="P349" s="1168"/>
    </row>
    <row r="350" spans="1:16" s="1125" customFormat="1" ht="11.25" customHeight="1" outlineLevel="2">
      <c r="A350" s="1112">
        <v>6</v>
      </c>
      <c r="B350" s="1112">
        <v>2015</v>
      </c>
      <c r="C350" s="1120" t="s">
        <v>91</v>
      </c>
      <c r="D350" s="1120" t="s">
        <v>107</v>
      </c>
      <c r="E350" s="1120" t="s">
        <v>3357</v>
      </c>
      <c r="F350" s="1121">
        <v>42169</v>
      </c>
      <c r="G350" s="1120" t="s">
        <v>2861</v>
      </c>
      <c r="H350" s="1112">
        <v>10</v>
      </c>
      <c r="I350" s="1120" t="s">
        <v>1912</v>
      </c>
      <c r="J350" s="1111"/>
      <c r="K350" s="1111"/>
      <c r="L350" s="1111"/>
      <c r="M350" s="1110"/>
      <c r="P350" s="1163"/>
    </row>
    <row r="351" spans="1:16" s="1141" customFormat="1" ht="11.25" customHeight="1" outlineLevel="2">
      <c r="A351" s="1112">
        <v>6</v>
      </c>
      <c r="B351" s="1112">
        <v>2015</v>
      </c>
      <c r="C351" s="1120" t="s">
        <v>91</v>
      </c>
      <c r="D351" s="1120" t="s">
        <v>107</v>
      </c>
      <c r="E351" s="1120" t="s">
        <v>3357</v>
      </c>
      <c r="F351" s="1121">
        <v>42169</v>
      </c>
      <c r="G351" s="1120" t="s">
        <v>3450</v>
      </c>
      <c r="H351" s="1112">
        <v>7</v>
      </c>
      <c r="I351" s="1120" t="s">
        <v>2771</v>
      </c>
      <c r="J351" s="1111"/>
      <c r="K351" s="1111"/>
      <c r="L351" s="1111"/>
      <c r="M351" s="1126"/>
      <c r="P351" s="1108"/>
    </row>
    <row r="352" spans="1:16" s="1125" customFormat="1" ht="11.25" customHeight="1" outlineLevel="2">
      <c r="A352" s="1112">
        <v>6</v>
      </c>
      <c r="B352" s="1112">
        <v>2015</v>
      </c>
      <c r="C352" s="1120" t="s">
        <v>91</v>
      </c>
      <c r="D352" s="1120" t="s">
        <v>107</v>
      </c>
      <c r="E352" s="1120" t="s">
        <v>3359</v>
      </c>
      <c r="F352" s="1121">
        <v>42176</v>
      </c>
      <c r="G352" s="1120" t="s">
        <v>2861</v>
      </c>
      <c r="H352" s="1112">
        <v>10</v>
      </c>
      <c r="I352" s="1122" t="s">
        <v>3451</v>
      </c>
      <c r="J352" s="1111"/>
      <c r="K352" s="1111"/>
      <c r="L352" s="1111"/>
      <c r="M352" s="1110"/>
      <c r="P352" s="1163"/>
    </row>
    <row r="353" spans="1:16" s="1141" customFormat="1" ht="11.25" customHeight="1" outlineLevel="2">
      <c r="A353" s="1112">
        <v>9</v>
      </c>
      <c r="B353" s="1112">
        <v>2015</v>
      </c>
      <c r="C353" s="1120" t="s">
        <v>91</v>
      </c>
      <c r="D353" s="1120" t="s">
        <v>107</v>
      </c>
      <c r="E353" s="1120" t="s">
        <v>4154</v>
      </c>
      <c r="F353" s="1121">
        <v>42274</v>
      </c>
      <c r="G353" s="1120" t="s">
        <v>3452</v>
      </c>
      <c r="H353" s="1112">
        <v>5</v>
      </c>
      <c r="I353" s="1120" t="s">
        <v>273</v>
      </c>
      <c r="J353" s="1111"/>
      <c r="K353" s="1111"/>
      <c r="L353" s="1111"/>
      <c r="M353" s="1126"/>
      <c r="P353" s="1108"/>
    </row>
    <row r="354" spans="1:16" s="1111" customFormat="1" ht="11.25" customHeight="1" outlineLevel="2">
      <c r="A354" s="1112">
        <v>10</v>
      </c>
      <c r="B354" s="1123">
        <v>2015</v>
      </c>
      <c r="C354" s="1120" t="s">
        <v>91</v>
      </c>
      <c r="D354" s="1120" t="s">
        <v>107</v>
      </c>
      <c r="E354" s="1124" t="s">
        <v>3362</v>
      </c>
      <c r="F354" s="1121">
        <v>42288</v>
      </c>
      <c r="G354" s="1120" t="s">
        <v>3453</v>
      </c>
      <c r="H354" s="1112">
        <v>7</v>
      </c>
      <c r="I354" s="1111" t="s">
        <v>3031</v>
      </c>
      <c r="P354" s="1112"/>
    </row>
    <row r="355" spans="1:16" s="1111" customFormat="1" ht="11.25" customHeight="1" outlineLevel="2">
      <c r="A355" s="1112">
        <v>10</v>
      </c>
      <c r="B355" s="1123">
        <v>2015</v>
      </c>
      <c r="C355" s="1120" t="s">
        <v>91</v>
      </c>
      <c r="D355" s="1120" t="s">
        <v>107</v>
      </c>
      <c r="E355" s="1124" t="s">
        <v>3362</v>
      </c>
      <c r="F355" s="1121">
        <v>42288</v>
      </c>
      <c r="G355" s="1120" t="s">
        <v>3454</v>
      </c>
      <c r="H355" s="1112">
        <v>7</v>
      </c>
      <c r="I355" s="1111" t="s">
        <v>2119</v>
      </c>
      <c r="P355" s="1112"/>
    </row>
    <row r="356" spans="1:16" s="1111" customFormat="1" ht="11.25" customHeight="1" outlineLevel="2">
      <c r="A356" s="1112">
        <v>10</v>
      </c>
      <c r="B356" s="1123">
        <v>2015</v>
      </c>
      <c r="C356" s="1120" t="s">
        <v>91</v>
      </c>
      <c r="D356" s="1120" t="s">
        <v>107</v>
      </c>
      <c r="E356" s="1124" t="s">
        <v>3362</v>
      </c>
      <c r="F356" s="1121">
        <v>42288</v>
      </c>
      <c r="G356" s="1120" t="s">
        <v>3455</v>
      </c>
      <c r="H356" s="1112">
        <v>3</v>
      </c>
      <c r="I356" s="1111" t="s">
        <v>1929</v>
      </c>
      <c r="P356" s="1112"/>
    </row>
    <row r="357" spans="1:16" s="1111" customFormat="1" ht="11.25" customHeight="1" outlineLevel="2">
      <c r="A357" s="1112">
        <v>10</v>
      </c>
      <c r="B357" s="1123">
        <v>2015</v>
      </c>
      <c r="C357" s="1120" t="s">
        <v>91</v>
      </c>
      <c r="D357" s="1120" t="s">
        <v>107</v>
      </c>
      <c r="E357" s="1124" t="s">
        <v>3362</v>
      </c>
      <c r="F357" s="1121">
        <v>42288</v>
      </c>
      <c r="G357" s="1120" t="s">
        <v>3456</v>
      </c>
      <c r="H357" s="1112">
        <v>7</v>
      </c>
      <c r="I357" s="1111" t="s">
        <v>2328</v>
      </c>
      <c r="P357" s="1112"/>
    </row>
    <row r="358" spans="1:16" s="1111" customFormat="1" ht="11.25" customHeight="1" outlineLevel="2">
      <c r="A358" s="1112">
        <v>10</v>
      </c>
      <c r="B358" s="1123">
        <v>2015</v>
      </c>
      <c r="C358" s="1120" t="s">
        <v>91</v>
      </c>
      <c r="D358" s="1120" t="s">
        <v>107</v>
      </c>
      <c r="E358" s="1124" t="s">
        <v>3362</v>
      </c>
      <c r="F358" s="1121">
        <v>42288</v>
      </c>
      <c r="G358" s="1120" t="s">
        <v>3457</v>
      </c>
      <c r="H358" s="1112">
        <v>7</v>
      </c>
      <c r="I358" s="1111" t="s">
        <v>3135</v>
      </c>
      <c r="P358" s="1112"/>
    </row>
    <row r="359" spans="1:16" s="1111" customFormat="1" ht="11.25" customHeight="1" outlineLevel="2">
      <c r="A359" s="1112">
        <v>10</v>
      </c>
      <c r="B359" s="1123">
        <v>2015</v>
      </c>
      <c r="C359" s="1120" t="s">
        <v>91</v>
      </c>
      <c r="D359" s="1120" t="s">
        <v>107</v>
      </c>
      <c r="E359" s="1124" t="s">
        <v>3362</v>
      </c>
      <c r="F359" s="1121">
        <v>42288</v>
      </c>
      <c r="G359" s="1120" t="s">
        <v>3458</v>
      </c>
      <c r="H359" s="1112">
        <v>3</v>
      </c>
      <c r="I359" s="1111" t="s">
        <v>3298</v>
      </c>
      <c r="P359" s="1112"/>
    </row>
    <row r="360" spans="1:16" s="1111" customFormat="1" ht="11.25" customHeight="1" outlineLevel="1">
      <c r="A360" s="1112"/>
      <c r="B360" s="1123"/>
      <c r="C360" s="1120"/>
      <c r="D360" s="1120" t="s">
        <v>573</v>
      </c>
      <c r="E360" s="1124"/>
      <c r="F360" s="1121"/>
      <c r="G360" s="1120"/>
      <c r="H360" s="1112">
        <f>SUBTOTAL(9,H330:H359)</f>
        <v>187</v>
      </c>
      <c r="P360" s="1112"/>
    </row>
    <row r="361" spans="1:16" s="1111" customFormat="1" ht="11.25" customHeight="1" outlineLevel="2">
      <c r="A361" s="1112">
        <v>11</v>
      </c>
      <c r="B361" s="1123">
        <v>2015</v>
      </c>
      <c r="C361" s="1120" t="s">
        <v>164</v>
      </c>
      <c r="D361" s="1120" t="s">
        <v>3347</v>
      </c>
      <c r="E361" s="1124" t="s">
        <v>500</v>
      </c>
      <c r="F361" s="1121">
        <v>42322</v>
      </c>
      <c r="G361" s="1120" t="s">
        <v>3459</v>
      </c>
      <c r="H361" s="1112">
        <v>10</v>
      </c>
      <c r="I361" s="1111" t="s">
        <v>626</v>
      </c>
      <c r="P361" s="1112"/>
    </row>
    <row r="362" spans="1:16" s="1111" customFormat="1" ht="11.25" customHeight="1" outlineLevel="1">
      <c r="A362" s="1112"/>
      <c r="B362" s="1123"/>
      <c r="C362" s="1120"/>
      <c r="D362" s="1120" t="s">
        <v>3460</v>
      </c>
      <c r="E362" s="1124"/>
      <c r="F362" s="1121"/>
      <c r="G362" s="1120"/>
      <c r="H362" s="1112">
        <f>SUBTOTAL(9,H361:H361)</f>
        <v>10</v>
      </c>
      <c r="P362" s="1112"/>
    </row>
    <row r="363" spans="1:16" s="1111" customFormat="1" ht="11.25" customHeight="1" outlineLevel="2">
      <c r="A363" s="1133">
        <v>3</v>
      </c>
      <c r="B363" s="1113">
        <v>2013</v>
      </c>
      <c r="C363" s="1115" t="s">
        <v>164</v>
      </c>
      <c r="D363" s="1130" t="s">
        <v>178</v>
      </c>
      <c r="E363" s="1115" t="s">
        <v>3323</v>
      </c>
      <c r="F363" s="1118">
        <v>41336</v>
      </c>
      <c r="G363" s="1115" t="s">
        <v>4724</v>
      </c>
      <c r="H363" s="1113">
        <v>7</v>
      </c>
      <c r="I363" s="1115" t="s">
        <v>1907</v>
      </c>
      <c r="J363" s="1125" t="s">
        <v>4620</v>
      </c>
      <c r="K363" s="1149"/>
      <c r="L363" s="1141"/>
      <c r="P363" s="1112"/>
    </row>
    <row r="364" spans="1:16" s="1111" customFormat="1" ht="11.25" customHeight="1" outlineLevel="2">
      <c r="A364" s="1133">
        <v>3</v>
      </c>
      <c r="B364" s="1113">
        <v>2013</v>
      </c>
      <c r="C364" s="1115" t="s">
        <v>164</v>
      </c>
      <c r="D364" s="1130" t="s">
        <v>178</v>
      </c>
      <c r="E364" s="1115" t="s">
        <v>3323</v>
      </c>
      <c r="F364" s="1118">
        <v>41336</v>
      </c>
      <c r="G364" s="1115" t="s">
        <v>4725</v>
      </c>
      <c r="H364" s="1113">
        <v>3</v>
      </c>
      <c r="I364" s="1115" t="s">
        <v>1909</v>
      </c>
      <c r="J364" s="1126"/>
      <c r="K364" s="1149"/>
      <c r="L364" s="1141"/>
      <c r="P364" s="1112"/>
    </row>
    <row r="365" spans="1:16" s="1141" customFormat="1" ht="11.25" customHeight="1" outlineLevel="2">
      <c r="A365" s="1133">
        <v>10</v>
      </c>
      <c r="B365" s="1113">
        <v>2013</v>
      </c>
      <c r="C365" s="1115" t="s">
        <v>164</v>
      </c>
      <c r="D365" s="1130" t="s">
        <v>178</v>
      </c>
      <c r="E365" s="1115" t="s">
        <v>819</v>
      </c>
      <c r="F365" s="1118">
        <v>41574</v>
      </c>
      <c r="G365" s="1115" t="s">
        <v>4726</v>
      </c>
      <c r="H365" s="1113">
        <v>5</v>
      </c>
      <c r="I365" s="1115" t="s">
        <v>352</v>
      </c>
      <c r="J365" s="1126"/>
      <c r="K365" s="1149"/>
      <c r="M365" s="1156"/>
      <c r="P365" s="1108"/>
    </row>
    <row r="366" spans="1:16" ht="11.25" customHeight="1" outlineLevel="2">
      <c r="A366" s="1113">
        <v>11</v>
      </c>
      <c r="B366" s="1113">
        <v>2013</v>
      </c>
      <c r="C366" s="1115" t="s">
        <v>164</v>
      </c>
      <c r="D366" s="1130" t="s">
        <v>178</v>
      </c>
      <c r="E366" s="1115" t="s">
        <v>64</v>
      </c>
      <c r="F366" s="1118">
        <v>41582</v>
      </c>
      <c r="G366" s="1115" t="s">
        <v>4727</v>
      </c>
      <c r="H366" s="1113">
        <v>5</v>
      </c>
      <c r="I366" s="1115" t="s">
        <v>352</v>
      </c>
      <c r="J366" s="1126"/>
      <c r="K366" s="1149"/>
      <c r="L366" s="1156"/>
    </row>
    <row r="367" spans="1:16" s="1141" customFormat="1" ht="11.25" customHeight="1" outlineLevel="2">
      <c r="A367" s="1101">
        <v>3</v>
      </c>
      <c r="B367" s="1101">
        <v>2014</v>
      </c>
      <c r="C367" s="1103" t="s">
        <v>164</v>
      </c>
      <c r="D367" s="1119" t="s">
        <v>178</v>
      </c>
      <c r="E367" s="1103" t="s">
        <v>58</v>
      </c>
      <c r="F367" s="1105">
        <v>41686</v>
      </c>
      <c r="G367" s="1103" t="s">
        <v>2864</v>
      </c>
      <c r="H367" s="1101">
        <v>5</v>
      </c>
      <c r="I367" s="1103" t="s">
        <v>352</v>
      </c>
      <c r="J367" s="1126"/>
      <c r="K367" s="1149"/>
      <c r="L367" s="1156"/>
      <c r="M367" s="1156"/>
      <c r="P367" s="1108"/>
    </row>
    <row r="368" spans="1:16" s="1141" customFormat="1" ht="11.25" customHeight="1" outlineLevel="2">
      <c r="A368" s="1101">
        <v>6</v>
      </c>
      <c r="B368" s="1102">
        <v>2014</v>
      </c>
      <c r="C368" s="1103" t="s">
        <v>164</v>
      </c>
      <c r="D368" s="1104" t="s">
        <v>178</v>
      </c>
      <c r="E368" s="1106" t="s">
        <v>3357</v>
      </c>
      <c r="F368" s="1105">
        <v>41797</v>
      </c>
      <c r="G368" s="1103" t="s">
        <v>4727</v>
      </c>
      <c r="H368" s="1108">
        <v>10</v>
      </c>
      <c r="I368" s="1128" t="s">
        <v>1912</v>
      </c>
      <c r="J368" s="1126"/>
      <c r="K368" s="1149"/>
      <c r="M368" s="1156"/>
      <c r="P368" s="1108"/>
    </row>
    <row r="369" spans="1:16" s="1141" customFormat="1" ht="11.25" customHeight="1" outlineLevel="2">
      <c r="A369" s="1101">
        <v>6</v>
      </c>
      <c r="B369" s="1102">
        <v>2014</v>
      </c>
      <c r="C369" s="1103" t="s">
        <v>164</v>
      </c>
      <c r="D369" s="1104" t="s">
        <v>178</v>
      </c>
      <c r="E369" s="1106" t="s">
        <v>4184</v>
      </c>
      <c r="F369" s="1105">
        <v>41804</v>
      </c>
      <c r="G369" s="1103" t="s">
        <v>4727</v>
      </c>
      <c r="H369" s="1108">
        <v>5</v>
      </c>
      <c r="I369" s="1128" t="s">
        <v>4728</v>
      </c>
      <c r="J369" s="1126"/>
      <c r="K369" s="1127"/>
      <c r="L369" s="1127"/>
      <c r="M369" s="1156"/>
      <c r="P369" s="1108"/>
    </row>
    <row r="370" spans="1:16" s="1141" customFormat="1" ht="11.25" customHeight="1" outlineLevel="2">
      <c r="A370" s="1123">
        <v>3</v>
      </c>
      <c r="B370" s="1112">
        <v>2015</v>
      </c>
      <c r="C370" s="1120" t="s">
        <v>164</v>
      </c>
      <c r="D370" s="1132" t="s">
        <v>178</v>
      </c>
      <c r="E370" s="1120" t="s">
        <v>3323</v>
      </c>
      <c r="F370" s="1121">
        <v>42064</v>
      </c>
      <c r="G370" s="1120" t="s">
        <v>4727</v>
      </c>
      <c r="H370" s="1112">
        <v>10</v>
      </c>
      <c r="I370" s="1120" t="s">
        <v>1905</v>
      </c>
      <c r="J370" s="1127"/>
      <c r="K370" s="1149"/>
      <c r="L370" s="1156"/>
      <c r="M370" s="1156"/>
      <c r="P370" s="1108"/>
    </row>
    <row r="371" spans="1:16" s="1141" customFormat="1" ht="11.25" customHeight="1" outlineLevel="2">
      <c r="A371" s="1123">
        <v>3</v>
      </c>
      <c r="B371" s="1112">
        <v>2015</v>
      </c>
      <c r="C371" s="1120" t="s">
        <v>164</v>
      </c>
      <c r="D371" s="1132" t="s">
        <v>178</v>
      </c>
      <c r="E371" s="1120" t="s">
        <v>3323</v>
      </c>
      <c r="F371" s="1121">
        <v>42064</v>
      </c>
      <c r="G371" s="1120" t="s">
        <v>4729</v>
      </c>
      <c r="H371" s="1112">
        <v>7</v>
      </c>
      <c r="I371" s="1120" t="s">
        <v>1907</v>
      </c>
      <c r="J371" s="1126"/>
      <c r="K371" s="1149"/>
      <c r="L371" s="1156"/>
      <c r="M371" s="1156"/>
      <c r="P371" s="1108"/>
    </row>
    <row r="372" spans="1:16" s="1127" customFormat="1" ht="11.25" customHeight="1" outlineLevel="2">
      <c r="A372" s="1123">
        <v>5</v>
      </c>
      <c r="B372" s="1112">
        <v>2015</v>
      </c>
      <c r="C372" s="1120" t="s">
        <v>164</v>
      </c>
      <c r="D372" s="1132" t="s">
        <v>178</v>
      </c>
      <c r="E372" s="1120" t="s">
        <v>86</v>
      </c>
      <c r="F372" s="1121">
        <v>42140</v>
      </c>
      <c r="G372" s="1120" t="s">
        <v>4730</v>
      </c>
      <c r="H372" s="1112">
        <v>10</v>
      </c>
      <c r="I372" s="1120" t="s">
        <v>626</v>
      </c>
      <c r="J372" s="1126"/>
      <c r="K372" s="1149"/>
      <c r="L372" s="1156"/>
      <c r="P372" s="1113"/>
    </row>
    <row r="373" spans="1:16" s="1127" customFormat="1" ht="11.25" customHeight="1" outlineLevel="2">
      <c r="A373" s="1112">
        <v>6</v>
      </c>
      <c r="B373" s="1112">
        <v>2015</v>
      </c>
      <c r="C373" s="1120" t="s">
        <v>164</v>
      </c>
      <c r="D373" s="1120" t="s">
        <v>178</v>
      </c>
      <c r="E373" s="1120" t="s">
        <v>3357</v>
      </c>
      <c r="F373" s="1121">
        <v>42169</v>
      </c>
      <c r="G373" s="1120" t="s">
        <v>4731</v>
      </c>
      <c r="H373" s="1112">
        <v>3</v>
      </c>
      <c r="I373" s="1120" t="s">
        <v>3206</v>
      </c>
      <c r="J373" s="1111"/>
      <c r="K373" s="1111"/>
      <c r="L373" s="1111"/>
      <c r="M373" s="1149"/>
      <c r="P373" s="1113"/>
    </row>
    <row r="374" spans="1:16" s="1127" customFormat="1" ht="11.25" customHeight="1" outlineLevel="2">
      <c r="A374" s="1112">
        <v>6</v>
      </c>
      <c r="B374" s="1112">
        <v>2015</v>
      </c>
      <c r="C374" s="1120" t="s">
        <v>164</v>
      </c>
      <c r="D374" s="1120" t="s">
        <v>178</v>
      </c>
      <c r="E374" s="1120" t="s">
        <v>3357</v>
      </c>
      <c r="F374" s="1121">
        <v>42169</v>
      </c>
      <c r="G374" s="1120" t="s">
        <v>4732</v>
      </c>
      <c r="H374" s="1112">
        <v>3</v>
      </c>
      <c r="I374" s="1120" t="s">
        <v>2949</v>
      </c>
      <c r="J374" s="1111"/>
      <c r="K374" s="1111"/>
      <c r="L374" s="1111"/>
      <c r="M374" s="1126"/>
      <c r="P374" s="1113"/>
    </row>
    <row r="375" spans="1:16" s="1127" customFormat="1" ht="11.25" customHeight="1" outlineLevel="2">
      <c r="A375" s="1112">
        <v>6</v>
      </c>
      <c r="B375" s="1112">
        <v>2015</v>
      </c>
      <c r="C375" s="1120" t="s">
        <v>164</v>
      </c>
      <c r="D375" s="1120" t="s">
        <v>178</v>
      </c>
      <c r="E375" s="1120" t="s">
        <v>3359</v>
      </c>
      <c r="F375" s="1121">
        <v>42176</v>
      </c>
      <c r="G375" s="1120" t="s">
        <v>4732</v>
      </c>
      <c r="H375" s="1112">
        <v>5</v>
      </c>
      <c r="I375" s="1122" t="s">
        <v>4733</v>
      </c>
      <c r="J375" s="1111"/>
      <c r="K375" s="1111"/>
      <c r="L375" s="1111"/>
      <c r="M375" s="1126"/>
      <c r="P375" s="1113"/>
    </row>
    <row r="376" spans="1:16" s="1127" customFormat="1" ht="11.25" customHeight="1" outlineLevel="2">
      <c r="A376" s="1112">
        <v>9</v>
      </c>
      <c r="B376" s="1112">
        <v>2015</v>
      </c>
      <c r="C376" s="1120" t="s">
        <v>164</v>
      </c>
      <c r="D376" s="1120" t="s">
        <v>178</v>
      </c>
      <c r="E376" s="1120" t="s">
        <v>3442</v>
      </c>
      <c r="F376" s="1121">
        <v>42260</v>
      </c>
      <c r="G376" s="1120" t="s">
        <v>4734</v>
      </c>
      <c r="H376" s="1112">
        <v>5</v>
      </c>
      <c r="I376" s="1122" t="s">
        <v>352</v>
      </c>
      <c r="J376" s="1111"/>
      <c r="K376" s="1111"/>
      <c r="L376" s="1111"/>
      <c r="M376" s="1126"/>
      <c r="P376" s="1113"/>
    </row>
    <row r="377" spans="1:16" s="1111" customFormat="1" ht="11.25" customHeight="1" outlineLevel="2">
      <c r="A377" s="1112">
        <v>10</v>
      </c>
      <c r="B377" s="1123">
        <v>2015</v>
      </c>
      <c r="C377" s="1120" t="s">
        <v>164</v>
      </c>
      <c r="D377" s="1120" t="s">
        <v>178</v>
      </c>
      <c r="E377" s="1124" t="s">
        <v>3362</v>
      </c>
      <c r="F377" s="1121">
        <v>42288</v>
      </c>
      <c r="G377" s="1120" t="s">
        <v>4735</v>
      </c>
      <c r="H377" s="1112">
        <v>10</v>
      </c>
      <c r="I377" s="1111" t="s">
        <v>2416</v>
      </c>
      <c r="P377" s="1112"/>
    </row>
    <row r="378" spans="1:16" s="1111" customFormat="1" ht="11.25" customHeight="1" outlineLevel="2">
      <c r="A378" s="1112">
        <v>10</v>
      </c>
      <c r="B378" s="1123">
        <v>2015</v>
      </c>
      <c r="C378" s="1120" t="s">
        <v>164</v>
      </c>
      <c r="D378" s="1120" t="s">
        <v>178</v>
      </c>
      <c r="E378" s="1124" t="s">
        <v>3362</v>
      </c>
      <c r="F378" s="1121">
        <v>42288</v>
      </c>
      <c r="G378" s="1120" t="s">
        <v>4736</v>
      </c>
      <c r="H378" s="1112">
        <v>3</v>
      </c>
      <c r="I378" s="1111" t="s">
        <v>3479</v>
      </c>
      <c r="P378" s="1112"/>
    </row>
    <row r="379" spans="1:16" s="1111" customFormat="1" ht="11.25" customHeight="1" outlineLevel="2">
      <c r="A379" s="1112">
        <v>11</v>
      </c>
      <c r="B379" s="1123">
        <v>2015</v>
      </c>
      <c r="C379" s="1120" t="s">
        <v>164</v>
      </c>
      <c r="D379" s="1120" t="s">
        <v>178</v>
      </c>
      <c r="E379" s="1124" t="s">
        <v>1309</v>
      </c>
      <c r="F379" s="1121">
        <v>42329</v>
      </c>
      <c r="G379" s="1120" t="s">
        <v>4737</v>
      </c>
      <c r="H379" s="1112">
        <v>10</v>
      </c>
      <c r="I379" s="1111" t="s">
        <v>236</v>
      </c>
      <c r="P379" s="1112"/>
    </row>
    <row r="380" spans="1:16" s="1111" customFormat="1" ht="11.25" customHeight="1" outlineLevel="1">
      <c r="A380" s="1112"/>
      <c r="B380" s="1123"/>
      <c r="C380" s="1120"/>
      <c r="D380" s="1120" t="s">
        <v>584</v>
      </c>
      <c r="E380" s="1124"/>
      <c r="F380" s="1121"/>
      <c r="G380" s="1120"/>
      <c r="H380" s="1112">
        <f>SUBTOTAL(9,H363:H379)</f>
        <v>106</v>
      </c>
      <c r="P380" s="1112"/>
    </row>
    <row r="381" spans="1:16" s="1127" customFormat="1" ht="11.25" customHeight="1" outlineLevel="2">
      <c r="A381" s="1113">
        <v>3</v>
      </c>
      <c r="B381" s="1113">
        <v>2013</v>
      </c>
      <c r="C381" s="1115" t="s">
        <v>164</v>
      </c>
      <c r="D381" s="1130" t="s">
        <v>193</v>
      </c>
      <c r="E381" s="1115" t="s">
        <v>66</v>
      </c>
      <c r="F381" s="1118">
        <v>41350</v>
      </c>
      <c r="G381" s="1115" t="s">
        <v>4738</v>
      </c>
      <c r="H381" s="1113">
        <v>5</v>
      </c>
      <c r="I381" s="1115" t="s">
        <v>342</v>
      </c>
      <c r="J381" s="1127" t="s">
        <v>2800</v>
      </c>
      <c r="K381" s="1149"/>
      <c r="L381" s="1156"/>
      <c r="P381" s="1113"/>
    </row>
    <row r="382" spans="1:16" s="1126" customFormat="1" ht="11.25" customHeight="1" outlineLevel="2">
      <c r="A382" s="1113">
        <v>5</v>
      </c>
      <c r="B382" s="1113">
        <v>2013</v>
      </c>
      <c r="C382" s="1115" t="s">
        <v>164</v>
      </c>
      <c r="D382" s="1130" t="s">
        <v>193</v>
      </c>
      <c r="E382" s="1115" t="s">
        <v>433</v>
      </c>
      <c r="F382" s="1118">
        <v>41399</v>
      </c>
      <c r="G382" s="1115" t="s">
        <v>4739</v>
      </c>
      <c r="H382" s="1113">
        <v>10</v>
      </c>
      <c r="I382" s="1115" t="s">
        <v>626</v>
      </c>
      <c r="J382" s="1125"/>
      <c r="K382" s="1149"/>
      <c r="M382" s="1156"/>
      <c r="P382" s="1138"/>
    </row>
    <row r="383" spans="1:16" s="1126" customFormat="1" ht="11.25" customHeight="1" outlineLevel="2">
      <c r="A383" s="1113">
        <v>6</v>
      </c>
      <c r="B383" s="1113">
        <v>2013</v>
      </c>
      <c r="C383" s="1117" t="s">
        <v>164</v>
      </c>
      <c r="D383" s="1116" t="s">
        <v>193</v>
      </c>
      <c r="E383" s="1115" t="s">
        <v>3357</v>
      </c>
      <c r="F383" s="1118">
        <v>41434</v>
      </c>
      <c r="G383" s="1115" t="s">
        <v>4740</v>
      </c>
      <c r="H383" s="1113">
        <v>3</v>
      </c>
      <c r="I383" s="1115" t="s">
        <v>1965</v>
      </c>
      <c r="J383" s="1107"/>
      <c r="K383" s="1149"/>
      <c r="M383" s="1156"/>
      <c r="P383" s="1138"/>
    </row>
    <row r="384" spans="1:16" s="1126" customFormat="1" ht="11.25" customHeight="1" outlineLevel="2">
      <c r="A384" s="1113">
        <v>6</v>
      </c>
      <c r="B384" s="1113">
        <v>2013</v>
      </c>
      <c r="C384" s="1117" t="s">
        <v>164</v>
      </c>
      <c r="D384" s="1116" t="s">
        <v>193</v>
      </c>
      <c r="E384" s="1115" t="s">
        <v>3357</v>
      </c>
      <c r="F384" s="1118">
        <v>41434</v>
      </c>
      <c r="G384" s="1115" t="s">
        <v>4741</v>
      </c>
      <c r="H384" s="1113">
        <v>7</v>
      </c>
      <c r="I384" s="1115" t="s">
        <v>2701</v>
      </c>
      <c r="J384" s="1107"/>
      <c r="K384" s="1107"/>
      <c r="L384" s="1107"/>
      <c r="M384" s="1156"/>
      <c r="P384" s="1138"/>
    </row>
    <row r="385" spans="1:16" s="1141" customFormat="1" ht="11.25" customHeight="1" outlineLevel="2">
      <c r="A385" s="1113">
        <v>6</v>
      </c>
      <c r="B385" s="1113">
        <v>2013</v>
      </c>
      <c r="C385" s="1117" t="s">
        <v>164</v>
      </c>
      <c r="D385" s="1116" t="s">
        <v>193</v>
      </c>
      <c r="E385" s="1115" t="s">
        <v>3357</v>
      </c>
      <c r="F385" s="1118">
        <v>41434</v>
      </c>
      <c r="G385" s="1115" t="s">
        <v>4742</v>
      </c>
      <c r="H385" s="1113">
        <v>7</v>
      </c>
      <c r="I385" s="1115" t="s">
        <v>2051</v>
      </c>
      <c r="J385" s="1107"/>
      <c r="K385" s="1107"/>
      <c r="L385" s="1107"/>
      <c r="M385" s="1156"/>
      <c r="P385" s="1108"/>
    </row>
    <row r="386" spans="1:16" s="1127" customFormat="1" ht="11.25" customHeight="1" outlineLevel="2">
      <c r="A386" s="1112">
        <v>6</v>
      </c>
      <c r="B386" s="1112">
        <v>2015</v>
      </c>
      <c r="C386" s="1120" t="s">
        <v>164</v>
      </c>
      <c r="D386" s="1120" t="s">
        <v>193</v>
      </c>
      <c r="E386" s="1120" t="s">
        <v>3357</v>
      </c>
      <c r="F386" s="1121">
        <v>42169</v>
      </c>
      <c r="G386" s="1120" t="s">
        <v>3461</v>
      </c>
      <c r="H386" s="1112">
        <v>7</v>
      </c>
      <c r="I386" s="1120" t="s">
        <v>1939</v>
      </c>
      <c r="J386" s="1111"/>
      <c r="K386" s="1111"/>
      <c r="L386" s="1111"/>
      <c r="P386" s="1113"/>
    </row>
    <row r="387" spans="1:16" s="1127" customFormat="1" ht="11.25" customHeight="1" outlineLevel="2">
      <c r="A387" s="1112">
        <v>6</v>
      </c>
      <c r="B387" s="1112">
        <v>2015</v>
      </c>
      <c r="C387" s="1120" t="s">
        <v>164</v>
      </c>
      <c r="D387" s="1120" t="s">
        <v>193</v>
      </c>
      <c r="E387" s="1120" t="s">
        <v>3357</v>
      </c>
      <c r="F387" s="1121">
        <v>42169</v>
      </c>
      <c r="G387" s="1120" t="s">
        <v>3462</v>
      </c>
      <c r="H387" s="1112">
        <v>3</v>
      </c>
      <c r="I387" s="1120" t="s">
        <v>2544</v>
      </c>
      <c r="J387" s="1111"/>
      <c r="K387" s="1111"/>
      <c r="L387" s="1111"/>
      <c r="P387" s="1113"/>
    </row>
    <row r="388" spans="1:16" s="1127" customFormat="1" ht="11.25" customHeight="1" outlineLevel="2">
      <c r="A388" s="1112">
        <v>6</v>
      </c>
      <c r="B388" s="1112">
        <v>2015</v>
      </c>
      <c r="C388" s="1120" t="s">
        <v>164</v>
      </c>
      <c r="D388" s="1120" t="s">
        <v>193</v>
      </c>
      <c r="E388" s="1120" t="s">
        <v>3359</v>
      </c>
      <c r="F388" s="1121">
        <v>42176</v>
      </c>
      <c r="G388" s="1120" t="s">
        <v>3461</v>
      </c>
      <c r="H388" s="1112">
        <v>5</v>
      </c>
      <c r="I388" s="1122" t="s">
        <v>3463</v>
      </c>
      <c r="J388" s="1111"/>
      <c r="K388" s="1111"/>
      <c r="L388" s="1111"/>
      <c r="P388" s="1113"/>
    </row>
    <row r="389" spans="1:16" s="1127" customFormat="1" ht="11.25" customHeight="1" outlineLevel="1">
      <c r="A389" s="1112"/>
      <c r="B389" s="1112"/>
      <c r="C389" s="1120"/>
      <c r="D389" s="1120" t="s">
        <v>598</v>
      </c>
      <c r="E389" s="1120"/>
      <c r="F389" s="1121"/>
      <c r="G389" s="1120"/>
      <c r="H389" s="1112">
        <f>SUBTOTAL(9,H381:H388)</f>
        <v>47</v>
      </c>
      <c r="I389" s="1122"/>
      <c r="J389" s="1111"/>
      <c r="K389" s="1111"/>
      <c r="L389" s="1111"/>
      <c r="P389" s="1113"/>
    </row>
    <row r="390" spans="1:16" s="1127" customFormat="1" ht="11.25" customHeight="1" outlineLevel="2">
      <c r="A390" s="1138">
        <v>10</v>
      </c>
      <c r="B390" s="1134">
        <v>2012</v>
      </c>
      <c r="C390" s="1135" t="s">
        <v>53</v>
      </c>
      <c r="D390" s="1135" t="s">
        <v>4223</v>
      </c>
      <c r="E390" s="1136" t="s">
        <v>819</v>
      </c>
      <c r="F390" s="1137">
        <v>41210</v>
      </c>
      <c r="G390" s="1135" t="s">
        <v>4224</v>
      </c>
      <c r="H390" s="1138">
        <v>5</v>
      </c>
      <c r="I390" s="1135" t="s">
        <v>248</v>
      </c>
      <c r="J390" s="1126" t="s">
        <v>4132</v>
      </c>
      <c r="K390" s="1144"/>
      <c r="L390" s="1141"/>
      <c r="P390" s="1113"/>
    </row>
    <row r="391" spans="1:16" s="1127" customFormat="1" ht="11.25" customHeight="1" outlineLevel="1">
      <c r="A391" s="1138"/>
      <c r="B391" s="1134"/>
      <c r="C391" s="1135"/>
      <c r="D391" s="1135" t="s">
        <v>4225</v>
      </c>
      <c r="E391" s="1136"/>
      <c r="F391" s="1137"/>
      <c r="G391" s="1135"/>
      <c r="H391" s="1138">
        <f>SUBTOTAL(9,H390:H390)</f>
        <v>5</v>
      </c>
      <c r="I391" s="1135"/>
      <c r="J391" s="1126"/>
      <c r="K391" s="1144"/>
      <c r="L391" s="1141"/>
      <c r="P391" s="1113"/>
    </row>
    <row r="392" spans="1:16" s="1127" customFormat="1" ht="11.25" customHeight="1" outlineLevel="2">
      <c r="A392" s="1113">
        <v>2</v>
      </c>
      <c r="B392" s="1114">
        <v>2013</v>
      </c>
      <c r="C392" s="1115" t="s">
        <v>129</v>
      </c>
      <c r="D392" s="1116" t="s">
        <v>2651</v>
      </c>
      <c r="E392" s="1117" t="s">
        <v>81</v>
      </c>
      <c r="F392" s="1118">
        <v>41321</v>
      </c>
      <c r="G392" s="1115" t="s">
        <v>4743</v>
      </c>
      <c r="H392" s="1113">
        <v>5</v>
      </c>
      <c r="I392" s="1115" t="s">
        <v>305</v>
      </c>
      <c r="J392" s="1107"/>
      <c r="K392" s="1149"/>
      <c r="L392" s="1126"/>
      <c r="P392" s="1113"/>
    </row>
    <row r="393" spans="1:16" s="1149" customFormat="1" ht="11.25" customHeight="1" outlineLevel="2">
      <c r="A393" s="1113">
        <v>6</v>
      </c>
      <c r="B393" s="1113">
        <v>2013</v>
      </c>
      <c r="C393" s="1117" t="s">
        <v>129</v>
      </c>
      <c r="D393" s="1116" t="s">
        <v>2651</v>
      </c>
      <c r="E393" s="1115" t="s">
        <v>3357</v>
      </c>
      <c r="F393" s="1118">
        <v>41434</v>
      </c>
      <c r="G393" s="1115" t="s">
        <v>4744</v>
      </c>
      <c r="H393" s="1113">
        <v>10</v>
      </c>
      <c r="I393" s="1115" t="s">
        <v>2394</v>
      </c>
      <c r="J393" s="1127"/>
      <c r="L393" s="1126"/>
      <c r="M393" s="1126"/>
      <c r="P393" s="1162"/>
    </row>
    <row r="394" spans="1:16" s="1149" customFormat="1" ht="11.25" customHeight="1" outlineLevel="1">
      <c r="A394" s="1113"/>
      <c r="B394" s="1113"/>
      <c r="C394" s="1117"/>
      <c r="D394" s="1116" t="s">
        <v>4745</v>
      </c>
      <c r="E394" s="1115"/>
      <c r="F394" s="1118"/>
      <c r="G394" s="1115"/>
      <c r="H394" s="1113">
        <f>SUBTOTAL(9,H392:H393)</f>
        <v>15</v>
      </c>
      <c r="I394" s="1115"/>
      <c r="J394" s="1127"/>
      <c r="L394" s="1126"/>
      <c r="M394" s="1126"/>
      <c r="P394" s="1162"/>
    </row>
    <row r="395" spans="1:16" s="1126" customFormat="1" ht="11.25" customHeight="1" outlineLevel="2">
      <c r="A395" s="1113">
        <v>6</v>
      </c>
      <c r="B395" s="1113">
        <v>2013</v>
      </c>
      <c r="C395" s="1117" t="s">
        <v>164</v>
      </c>
      <c r="D395" s="1116" t="s">
        <v>4746</v>
      </c>
      <c r="E395" s="1115" t="s">
        <v>3357</v>
      </c>
      <c r="F395" s="1118">
        <v>41434</v>
      </c>
      <c r="G395" s="1115" t="s">
        <v>4747</v>
      </c>
      <c r="H395" s="1113">
        <v>3</v>
      </c>
      <c r="I395" s="1115" t="s">
        <v>2396</v>
      </c>
      <c r="J395" s="1111"/>
      <c r="K395" s="1111"/>
      <c r="L395" s="1111"/>
      <c r="M395" s="1127"/>
      <c r="P395" s="1138"/>
    </row>
    <row r="396" spans="1:16" s="1126" customFormat="1" ht="11.25" customHeight="1" outlineLevel="1">
      <c r="A396" s="1113"/>
      <c r="B396" s="1113"/>
      <c r="C396" s="1117"/>
      <c r="D396" s="1116" t="s">
        <v>4748</v>
      </c>
      <c r="E396" s="1115"/>
      <c r="F396" s="1118"/>
      <c r="G396" s="1115"/>
      <c r="H396" s="1113">
        <f>SUBTOTAL(9,H395:H395)</f>
        <v>3</v>
      </c>
      <c r="I396" s="1115"/>
      <c r="J396" s="1111"/>
      <c r="K396" s="1111"/>
      <c r="L396" s="1111"/>
      <c r="M396" s="1127"/>
      <c r="P396" s="1138"/>
    </row>
    <row r="397" spans="1:16" s="1126" customFormat="1" ht="11.25" customHeight="1" outlineLevel="2">
      <c r="A397" s="1101">
        <v>10</v>
      </c>
      <c r="B397" s="1101">
        <v>2014</v>
      </c>
      <c r="C397" s="1106" t="s">
        <v>53</v>
      </c>
      <c r="D397" s="1104" t="s">
        <v>4749</v>
      </c>
      <c r="E397" s="1103" t="s">
        <v>3572</v>
      </c>
      <c r="F397" s="1105">
        <v>41931</v>
      </c>
      <c r="G397" s="1103" t="s">
        <v>4750</v>
      </c>
      <c r="H397" s="1101">
        <v>5</v>
      </c>
      <c r="I397" s="1103" t="s">
        <v>435</v>
      </c>
      <c r="J397" s="1111"/>
      <c r="K397" s="1111"/>
      <c r="L397" s="1111"/>
      <c r="M397" s="1144"/>
      <c r="P397" s="1138"/>
    </row>
    <row r="398" spans="1:16" s="1126" customFormat="1" ht="11.25" customHeight="1" outlineLevel="1">
      <c r="A398" s="1101"/>
      <c r="B398" s="1101"/>
      <c r="C398" s="1106"/>
      <c r="D398" s="1104" t="s">
        <v>4751</v>
      </c>
      <c r="E398" s="1103"/>
      <c r="F398" s="1105"/>
      <c r="G398" s="1103"/>
      <c r="H398" s="1101">
        <f>SUBTOTAL(9,H397:H397)</f>
        <v>5</v>
      </c>
      <c r="I398" s="1103"/>
      <c r="J398" s="1111"/>
      <c r="K398" s="1111"/>
      <c r="L398" s="1111"/>
      <c r="M398" s="1144"/>
      <c r="P398" s="1138"/>
    </row>
    <row r="399" spans="1:16" s="1141" customFormat="1" ht="11.25" customHeight="1" outlineLevel="2">
      <c r="A399" s="1101">
        <v>10</v>
      </c>
      <c r="B399" s="1101">
        <v>2014</v>
      </c>
      <c r="C399" s="1107" t="s">
        <v>164</v>
      </c>
      <c r="D399" s="1119" t="s">
        <v>4752</v>
      </c>
      <c r="E399" s="1103" t="s">
        <v>3362</v>
      </c>
      <c r="F399" s="1131">
        <v>41924</v>
      </c>
      <c r="G399" s="1103" t="s">
        <v>4227</v>
      </c>
      <c r="H399" s="1101">
        <v>7</v>
      </c>
      <c r="I399" s="1103" t="s">
        <v>3411</v>
      </c>
      <c r="J399" s="1127"/>
      <c r="K399" s="1149"/>
      <c r="L399" s="1126"/>
      <c r="M399" s="1144"/>
      <c r="P399" s="1108"/>
    </row>
    <row r="400" spans="1:16" s="1141" customFormat="1" ht="11.25" customHeight="1" outlineLevel="1">
      <c r="A400" s="1101"/>
      <c r="B400" s="1101"/>
      <c r="C400" s="1107"/>
      <c r="D400" s="1119" t="s">
        <v>4753</v>
      </c>
      <c r="E400" s="1103"/>
      <c r="F400" s="1131"/>
      <c r="G400" s="1103"/>
      <c r="H400" s="1101">
        <f>SUBTOTAL(9,H399:H399)</f>
        <v>7</v>
      </c>
      <c r="I400" s="1103"/>
      <c r="J400" s="1127"/>
      <c r="K400" s="1149"/>
      <c r="L400" s="1126"/>
      <c r="M400" s="1144"/>
      <c r="P400" s="1108"/>
    </row>
    <row r="401" spans="1:16" s="1127" customFormat="1" ht="11.25" customHeight="1" outlineLevel="2">
      <c r="A401" s="1101">
        <v>2</v>
      </c>
      <c r="B401" s="1102">
        <v>2014</v>
      </c>
      <c r="C401" s="1103" t="s">
        <v>129</v>
      </c>
      <c r="D401" s="1104" t="s">
        <v>1629</v>
      </c>
      <c r="E401" s="1106" t="s">
        <v>81</v>
      </c>
      <c r="F401" s="1105">
        <v>41685</v>
      </c>
      <c r="G401" s="1103" t="s">
        <v>4754</v>
      </c>
      <c r="H401" s="1101">
        <v>5</v>
      </c>
      <c r="I401" s="1103" t="s">
        <v>531</v>
      </c>
      <c r="J401" s="1125" t="s">
        <v>4638</v>
      </c>
      <c r="K401" s="1149"/>
      <c r="L401" s="1149"/>
      <c r="P401" s="1113"/>
    </row>
    <row r="402" spans="1:16" s="1149" customFormat="1" ht="11.25" customHeight="1" outlineLevel="2">
      <c r="A402" s="1101">
        <v>5</v>
      </c>
      <c r="B402" s="1102">
        <v>2014</v>
      </c>
      <c r="C402" s="1103" t="s">
        <v>129</v>
      </c>
      <c r="D402" s="1104" t="s">
        <v>1629</v>
      </c>
      <c r="E402" s="1106" t="s">
        <v>86</v>
      </c>
      <c r="F402" s="1105">
        <v>41776</v>
      </c>
      <c r="G402" s="1103" t="s">
        <v>4755</v>
      </c>
      <c r="H402" s="1101">
        <v>5</v>
      </c>
      <c r="I402" s="1103" t="s">
        <v>531</v>
      </c>
      <c r="J402" s="1126"/>
      <c r="M402" s="1126"/>
      <c r="P402" s="1162"/>
    </row>
    <row r="403" spans="1:16" s="1127" customFormat="1" ht="11.25" customHeight="1" outlineLevel="2">
      <c r="A403" s="1101">
        <v>7</v>
      </c>
      <c r="B403" s="1102">
        <v>2014</v>
      </c>
      <c r="C403" s="1103" t="s">
        <v>129</v>
      </c>
      <c r="D403" s="1104" t="s">
        <v>1629</v>
      </c>
      <c r="E403" s="1106" t="s">
        <v>3696</v>
      </c>
      <c r="F403" s="1105">
        <v>41825</v>
      </c>
      <c r="G403" s="1103" t="s">
        <v>4756</v>
      </c>
      <c r="H403" s="1101">
        <v>5</v>
      </c>
      <c r="I403" s="1103" t="s">
        <v>531</v>
      </c>
      <c r="J403" s="1126"/>
      <c r="K403" s="1149"/>
      <c r="L403" s="1149"/>
      <c r="P403" s="1113"/>
    </row>
    <row r="404" spans="1:16" s="1127" customFormat="1" ht="11.25" customHeight="1" outlineLevel="2">
      <c r="A404" s="1101">
        <v>10</v>
      </c>
      <c r="B404" s="1101">
        <v>2014</v>
      </c>
      <c r="C404" s="1103" t="s">
        <v>129</v>
      </c>
      <c r="D404" s="1119" t="s">
        <v>1629</v>
      </c>
      <c r="E404" s="1103" t="s">
        <v>3362</v>
      </c>
      <c r="F404" s="1131">
        <v>41924</v>
      </c>
      <c r="G404" s="1103" t="s">
        <v>4757</v>
      </c>
      <c r="H404" s="1101">
        <v>3</v>
      </c>
      <c r="I404" s="1103" t="s">
        <v>1899</v>
      </c>
      <c r="J404" s="1126"/>
      <c r="K404" s="1149"/>
      <c r="L404" s="1149"/>
      <c r="P404" s="1113"/>
    </row>
    <row r="405" spans="1:16" s="1126" customFormat="1" ht="11.25" customHeight="1" outlineLevel="2">
      <c r="A405" s="1101">
        <v>10</v>
      </c>
      <c r="B405" s="1101">
        <v>2014</v>
      </c>
      <c r="C405" s="1103" t="s">
        <v>129</v>
      </c>
      <c r="D405" s="1119" t="s">
        <v>1629</v>
      </c>
      <c r="E405" s="1103" t="s">
        <v>819</v>
      </c>
      <c r="F405" s="1131">
        <v>41938</v>
      </c>
      <c r="G405" s="1103" t="s">
        <v>4758</v>
      </c>
      <c r="H405" s="1101">
        <v>5</v>
      </c>
      <c r="I405" s="1103" t="s">
        <v>295</v>
      </c>
      <c r="J405" s="1110"/>
      <c r="K405" s="1111"/>
      <c r="L405" s="1111"/>
      <c r="P405" s="1138"/>
    </row>
    <row r="406" spans="1:16" s="1126" customFormat="1" ht="11.25" customHeight="1" outlineLevel="2">
      <c r="A406" s="1112">
        <v>3</v>
      </c>
      <c r="B406" s="1112">
        <v>2015</v>
      </c>
      <c r="C406" s="1120" t="s">
        <v>129</v>
      </c>
      <c r="D406" s="1132" t="s">
        <v>1629</v>
      </c>
      <c r="E406" s="1120" t="s">
        <v>81</v>
      </c>
      <c r="F406" s="1121">
        <v>42077</v>
      </c>
      <c r="G406" s="1120" t="s">
        <v>4759</v>
      </c>
      <c r="H406" s="1112">
        <v>5</v>
      </c>
      <c r="I406" s="1120" t="s">
        <v>305</v>
      </c>
      <c r="J406" s="1111"/>
      <c r="K406" s="1111"/>
      <c r="L406" s="1111"/>
      <c r="M406" s="1127"/>
      <c r="P406" s="1138"/>
    </row>
    <row r="407" spans="1:16" s="1149" customFormat="1" ht="11.25" customHeight="1" outlineLevel="2">
      <c r="A407" s="1112">
        <v>3</v>
      </c>
      <c r="B407" s="1112">
        <v>2015</v>
      </c>
      <c r="C407" s="1120" t="s">
        <v>129</v>
      </c>
      <c r="D407" s="1132" t="s">
        <v>1629</v>
      </c>
      <c r="E407" s="1120" t="s">
        <v>433</v>
      </c>
      <c r="F407" s="1121">
        <v>42085</v>
      </c>
      <c r="G407" s="1120" t="s">
        <v>4759</v>
      </c>
      <c r="H407" s="1112">
        <v>5</v>
      </c>
      <c r="I407" s="1120" t="s">
        <v>305</v>
      </c>
      <c r="J407" s="1111"/>
      <c r="K407" s="1111"/>
      <c r="L407" s="1111"/>
      <c r="M407" s="1126"/>
      <c r="P407" s="1162"/>
    </row>
    <row r="408" spans="1:16" s="1149" customFormat="1" ht="11.25" customHeight="1" outlineLevel="2">
      <c r="A408" s="1112">
        <v>10</v>
      </c>
      <c r="B408" s="1112">
        <v>2015</v>
      </c>
      <c r="C408" s="1120" t="s">
        <v>129</v>
      </c>
      <c r="D408" s="1132" t="s">
        <v>1629</v>
      </c>
      <c r="E408" s="1120" t="s">
        <v>819</v>
      </c>
      <c r="F408" s="1121">
        <v>42302</v>
      </c>
      <c r="G408" s="1120" t="s">
        <v>4759</v>
      </c>
      <c r="H408" s="1112">
        <v>5</v>
      </c>
      <c r="I408" s="1120" t="s">
        <v>305</v>
      </c>
      <c r="J408" s="1111"/>
      <c r="K408" s="1111"/>
      <c r="L408" s="1111"/>
      <c r="M408" s="1126"/>
      <c r="P408" s="1162"/>
    </row>
    <row r="409" spans="1:16" s="1149" customFormat="1" ht="11.25" customHeight="1" outlineLevel="1">
      <c r="A409" s="1112"/>
      <c r="B409" s="1112"/>
      <c r="C409" s="1120"/>
      <c r="D409" s="1132" t="s">
        <v>2885</v>
      </c>
      <c r="E409" s="1120"/>
      <c r="F409" s="1121"/>
      <c r="G409" s="1120"/>
      <c r="H409" s="1112">
        <f>SUBTOTAL(9,H401:H408)</f>
        <v>38</v>
      </c>
      <c r="I409" s="1120"/>
      <c r="J409" s="1111"/>
      <c r="K409" s="1111"/>
      <c r="L409" s="1111"/>
      <c r="M409" s="1126"/>
      <c r="P409" s="1162"/>
    </row>
    <row r="410" spans="1:16" s="1127" customFormat="1" ht="11.25" customHeight="1" outlineLevel="2">
      <c r="A410" s="1138">
        <v>10</v>
      </c>
      <c r="B410" s="1134">
        <v>2012</v>
      </c>
      <c r="C410" s="1135" t="s">
        <v>53</v>
      </c>
      <c r="D410" s="1135" t="s">
        <v>4230</v>
      </c>
      <c r="E410" s="1136" t="s">
        <v>3378</v>
      </c>
      <c r="F410" s="1137">
        <v>41203</v>
      </c>
      <c r="G410" s="1135" t="s">
        <v>4231</v>
      </c>
      <c r="H410" s="1138">
        <v>5</v>
      </c>
      <c r="I410" s="1135" t="s">
        <v>4232</v>
      </c>
      <c r="J410" s="1126" t="s">
        <v>4233</v>
      </c>
      <c r="K410" s="1149"/>
      <c r="L410" s="1149"/>
      <c r="P410" s="1113"/>
    </row>
    <row r="411" spans="1:16" s="1126" customFormat="1" ht="11.25" customHeight="1" outlineLevel="2">
      <c r="A411" s="1101">
        <v>2</v>
      </c>
      <c r="B411" s="1102">
        <v>2014</v>
      </c>
      <c r="C411" s="1103" t="s">
        <v>53</v>
      </c>
      <c r="D411" s="1104" t="s">
        <v>4230</v>
      </c>
      <c r="E411" s="1106" t="s">
        <v>657</v>
      </c>
      <c r="F411" s="1105">
        <v>41686</v>
      </c>
      <c r="G411" s="1103" t="s">
        <v>4234</v>
      </c>
      <c r="H411" s="1101">
        <v>5</v>
      </c>
      <c r="I411" s="1103" t="s">
        <v>4232</v>
      </c>
      <c r="J411" s="1110"/>
      <c r="K411" s="1127"/>
      <c r="L411" s="1127"/>
      <c r="M411" s="1127"/>
      <c r="P411" s="1138"/>
    </row>
    <row r="412" spans="1:16" s="1127" customFormat="1" ht="11.25" customHeight="1" outlineLevel="2">
      <c r="A412" s="1101">
        <v>3</v>
      </c>
      <c r="B412" s="1102">
        <v>2014</v>
      </c>
      <c r="C412" s="1103" t="s">
        <v>53</v>
      </c>
      <c r="D412" s="1104" t="s">
        <v>4230</v>
      </c>
      <c r="E412" s="1106" t="s">
        <v>64</v>
      </c>
      <c r="F412" s="1105">
        <v>41706</v>
      </c>
      <c r="G412" s="1103" t="s">
        <v>4235</v>
      </c>
      <c r="H412" s="1101">
        <v>5</v>
      </c>
      <c r="I412" s="1103" t="s">
        <v>4232</v>
      </c>
      <c r="J412" s="1110"/>
      <c r="P412" s="1113"/>
    </row>
    <row r="413" spans="1:16" s="1127" customFormat="1" ht="11.25" customHeight="1" outlineLevel="2">
      <c r="A413" s="1101">
        <v>5</v>
      </c>
      <c r="B413" s="1102">
        <v>2014</v>
      </c>
      <c r="C413" s="1103" t="s">
        <v>53</v>
      </c>
      <c r="D413" s="1104" t="s">
        <v>4230</v>
      </c>
      <c r="E413" s="1106" t="s">
        <v>1855</v>
      </c>
      <c r="F413" s="1105">
        <v>41784</v>
      </c>
      <c r="G413" s="1103" t="s">
        <v>4236</v>
      </c>
      <c r="H413" s="1101">
        <v>5</v>
      </c>
      <c r="I413" s="1103" t="s">
        <v>4232</v>
      </c>
      <c r="J413" s="1110"/>
      <c r="P413" s="1113"/>
    </row>
    <row r="414" spans="1:16" s="1127" customFormat="1" ht="11.25" customHeight="1" outlineLevel="1">
      <c r="A414" s="1101"/>
      <c r="B414" s="1102"/>
      <c r="C414" s="1103"/>
      <c r="D414" s="1104" t="s">
        <v>4237</v>
      </c>
      <c r="E414" s="1106"/>
      <c r="F414" s="1105"/>
      <c r="G414" s="1103"/>
      <c r="H414" s="1101">
        <f>SUBTOTAL(9,H410:H413)</f>
        <v>20</v>
      </c>
      <c r="I414" s="1103"/>
      <c r="J414" s="1110"/>
      <c r="P414" s="1113"/>
    </row>
    <row r="415" spans="1:16" s="1149" customFormat="1" ht="11.25" customHeight="1" outlineLevel="2">
      <c r="A415" s="1133">
        <v>2</v>
      </c>
      <c r="B415" s="1114">
        <v>2013</v>
      </c>
      <c r="C415" s="1115" t="s">
        <v>91</v>
      </c>
      <c r="D415" s="1116" t="s">
        <v>126</v>
      </c>
      <c r="E415" s="1117" t="s">
        <v>55</v>
      </c>
      <c r="F415" s="1118">
        <v>41307</v>
      </c>
      <c r="G415" s="1115" t="s">
        <v>4760</v>
      </c>
      <c r="H415" s="1113">
        <v>10</v>
      </c>
      <c r="I415" s="1115" t="s">
        <v>236</v>
      </c>
      <c r="J415" s="1110"/>
      <c r="M415" s="1107"/>
      <c r="P415" s="1162"/>
    </row>
    <row r="416" spans="1:16" s="1149" customFormat="1" ht="11.25" customHeight="1" outlineLevel="2">
      <c r="A416" s="1113">
        <v>2</v>
      </c>
      <c r="B416" s="1114">
        <v>2013</v>
      </c>
      <c r="C416" s="1115" t="s">
        <v>91</v>
      </c>
      <c r="D416" s="1116" t="s">
        <v>126</v>
      </c>
      <c r="E416" s="1117" t="s">
        <v>72</v>
      </c>
      <c r="F416" s="1118">
        <v>41315</v>
      </c>
      <c r="G416" s="1115" t="s">
        <v>4238</v>
      </c>
      <c r="H416" s="1113">
        <v>5</v>
      </c>
      <c r="I416" s="1115" t="s">
        <v>342</v>
      </c>
      <c r="J416" s="1127" t="s">
        <v>2978</v>
      </c>
      <c r="L416" s="1110"/>
      <c r="M416" s="1107"/>
      <c r="P416" s="1162"/>
    </row>
    <row r="417" spans="1:16" s="1149" customFormat="1" ht="11.25" customHeight="1" outlineLevel="2">
      <c r="A417" s="1113">
        <v>3</v>
      </c>
      <c r="B417" s="1113">
        <v>2013</v>
      </c>
      <c r="C417" s="1115" t="s">
        <v>91</v>
      </c>
      <c r="D417" s="1130" t="s">
        <v>126</v>
      </c>
      <c r="E417" s="1115" t="s">
        <v>3323</v>
      </c>
      <c r="F417" s="1118">
        <v>41336</v>
      </c>
      <c r="G417" s="1115" t="s">
        <v>4238</v>
      </c>
      <c r="H417" s="1113">
        <v>10</v>
      </c>
      <c r="I417" s="1115" t="s">
        <v>1293</v>
      </c>
      <c r="J417" s="1126"/>
      <c r="L417" s="1110"/>
      <c r="M417" s="1107"/>
      <c r="P417" s="1162"/>
    </row>
    <row r="418" spans="1:16" s="1126" customFormat="1" ht="11.25" customHeight="1" outlineLevel="2">
      <c r="A418" s="1133">
        <v>6</v>
      </c>
      <c r="B418" s="1113">
        <v>2013</v>
      </c>
      <c r="C418" s="1117" t="s">
        <v>91</v>
      </c>
      <c r="D418" s="1116" t="s">
        <v>126</v>
      </c>
      <c r="E418" s="1115" t="s">
        <v>3357</v>
      </c>
      <c r="F418" s="1118">
        <v>41434</v>
      </c>
      <c r="G418" s="1115" t="s">
        <v>4761</v>
      </c>
      <c r="H418" s="1113">
        <v>10</v>
      </c>
      <c r="I418" s="1115" t="s">
        <v>1853</v>
      </c>
      <c r="K418" s="1127"/>
      <c r="L418" s="1127"/>
      <c r="M418" s="1107"/>
      <c r="P418" s="1138"/>
    </row>
    <row r="419" spans="1:16" s="1126" customFormat="1" ht="11.25" customHeight="1" outlineLevel="2">
      <c r="A419" s="1133">
        <v>6</v>
      </c>
      <c r="B419" s="1113">
        <v>2013</v>
      </c>
      <c r="C419" s="1117" t="s">
        <v>91</v>
      </c>
      <c r="D419" s="1116" t="s">
        <v>126</v>
      </c>
      <c r="E419" s="1115" t="s">
        <v>3357</v>
      </c>
      <c r="F419" s="1118">
        <v>41434</v>
      </c>
      <c r="G419" s="1115" t="s">
        <v>4762</v>
      </c>
      <c r="H419" s="1113">
        <v>3</v>
      </c>
      <c r="I419" s="1115" t="s">
        <v>3507</v>
      </c>
      <c r="J419" s="1127"/>
      <c r="K419" s="1127"/>
      <c r="L419" s="1127"/>
      <c r="M419" s="1107"/>
      <c r="P419" s="1138"/>
    </row>
    <row r="420" spans="1:16" s="1126" customFormat="1" ht="11.25" customHeight="1" outlineLevel="2">
      <c r="A420" s="1113">
        <v>11</v>
      </c>
      <c r="B420" s="1113">
        <v>2013</v>
      </c>
      <c r="C420" s="1117" t="s">
        <v>91</v>
      </c>
      <c r="D420" s="1116" t="s">
        <v>126</v>
      </c>
      <c r="E420" s="1115" t="s">
        <v>500</v>
      </c>
      <c r="F420" s="1118">
        <v>41594</v>
      </c>
      <c r="G420" s="1115" t="s">
        <v>4238</v>
      </c>
      <c r="H420" s="1113">
        <v>5</v>
      </c>
      <c r="I420" s="1115" t="s">
        <v>670</v>
      </c>
      <c r="J420" s="1127"/>
      <c r="K420" s="1127"/>
      <c r="L420" s="1127"/>
      <c r="M420" s="1107"/>
      <c r="P420" s="1138"/>
    </row>
    <row r="421" spans="1:16" s="1126" customFormat="1" ht="11.25" customHeight="1" outlineLevel="2">
      <c r="A421" s="1113">
        <v>11</v>
      </c>
      <c r="B421" s="1113">
        <v>2013</v>
      </c>
      <c r="C421" s="1117" t="s">
        <v>91</v>
      </c>
      <c r="D421" s="1116" t="s">
        <v>126</v>
      </c>
      <c r="E421" s="1115" t="s">
        <v>500</v>
      </c>
      <c r="F421" s="1118">
        <v>41594</v>
      </c>
      <c r="G421" s="1115" t="s">
        <v>4763</v>
      </c>
      <c r="H421" s="1113">
        <v>10</v>
      </c>
      <c r="I421" s="1115" t="s">
        <v>236</v>
      </c>
      <c r="J421" s="1127"/>
      <c r="K421" s="1127"/>
      <c r="L421" s="1127"/>
      <c r="M421" s="1156"/>
      <c r="P421" s="1138"/>
    </row>
    <row r="422" spans="1:16" s="1126" customFormat="1" ht="11.25" customHeight="1" outlineLevel="2">
      <c r="A422" s="1101">
        <v>10</v>
      </c>
      <c r="B422" s="1101">
        <v>2014</v>
      </c>
      <c r="C422" s="1106" t="s">
        <v>91</v>
      </c>
      <c r="D422" s="1104" t="s">
        <v>126</v>
      </c>
      <c r="E422" s="1103" t="s">
        <v>81</v>
      </c>
      <c r="F422" s="1105">
        <v>41685</v>
      </c>
      <c r="G422" s="1103" t="s">
        <v>4238</v>
      </c>
      <c r="H422" s="1101">
        <v>10</v>
      </c>
      <c r="I422" s="1103" t="s">
        <v>342</v>
      </c>
      <c r="J422" s="1127"/>
      <c r="K422" s="1149"/>
      <c r="M422" s="1156"/>
      <c r="P422" s="1138"/>
    </row>
    <row r="423" spans="1:16" s="1126" customFormat="1" ht="11.25" customHeight="1" outlineLevel="2">
      <c r="A423" s="1101">
        <v>10</v>
      </c>
      <c r="B423" s="1101">
        <v>2014</v>
      </c>
      <c r="C423" s="1106" t="s">
        <v>91</v>
      </c>
      <c r="D423" s="1104" t="s">
        <v>126</v>
      </c>
      <c r="E423" s="1103" t="s">
        <v>81</v>
      </c>
      <c r="F423" s="1105">
        <v>41685</v>
      </c>
      <c r="G423" s="1103" t="s">
        <v>3464</v>
      </c>
      <c r="H423" s="1101">
        <v>5</v>
      </c>
      <c r="I423" s="1103" t="s">
        <v>236</v>
      </c>
      <c r="J423" s="1127" t="s">
        <v>2978</v>
      </c>
      <c r="K423" s="1149"/>
      <c r="M423" s="1141"/>
      <c r="P423" s="1138"/>
    </row>
    <row r="424" spans="1:16" s="1127" customFormat="1" ht="11.25" customHeight="1" outlineLevel="2">
      <c r="A424" s="1101">
        <v>10</v>
      </c>
      <c r="B424" s="1101">
        <v>2014</v>
      </c>
      <c r="C424" s="1106" t="s">
        <v>91</v>
      </c>
      <c r="D424" s="1104" t="s">
        <v>126</v>
      </c>
      <c r="E424" s="1103" t="s">
        <v>58</v>
      </c>
      <c r="F424" s="1105">
        <v>41686</v>
      </c>
      <c r="G424" s="1103" t="s">
        <v>4238</v>
      </c>
      <c r="H424" s="1101">
        <v>5</v>
      </c>
      <c r="I424" s="1103" t="s">
        <v>342</v>
      </c>
      <c r="J424" s="1126" t="s">
        <v>4126</v>
      </c>
      <c r="K424" s="1149"/>
      <c r="L424" s="1107" t="s">
        <v>2978</v>
      </c>
      <c r="P424" s="1113"/>
    </row>
    <row r="425" spans="1:16" s="1149" customFormat="1" ht="11.25" customHeight="1" outlineLevel="2">
      <c r="A425" s="1101">
        <v>3</v>
      </c>
      <c r="B425" s="1102">
        <v>2014</v>
      </c>
      <c r="C425" s="1103" t="s">
        <v>91</v>
      </c>
      <c r="D425" s="1104" t="s">
        <v>126</v>
      </c>
      <c r="E425" s="1106" t="s">
        <v>3323</v>
      </c>
      <c r="F425" s="1105">
        <v>41700</v>
      </c>
      <c r="G425" s="1103" t="s">
        <v>4238</v>
      </c>
      <c r="H425" s="1101">
        <v>7</v>
      </c>
      <c r="I425" s="1103" t="s">
        <v>1961</v>
      </c>
      <c r="J425" s="1127"/>
      <c r="K425" s="1127"/>
      <c r="L425" s="1127"/>
      <c r="M425" s="1156"/>
      <c r="P425" s="1162"/>
    </row>
    <row r="426" spans="1:16" s="1149" customFormat="1" ht="11.25" customHeight="1" outlineLevel="2">
      <c r="A426" s="1101">
        <v>6</v>
      </c>
      <c r="B426" s="1102">
        <v>2014</v>
      </c>
      <c r="C426" s="1103" t="s">
        <v>91</v>
      </c>
      <c r="D426" s="1104" t="s">
        <v>126</v>
      </c>
      <c r="E426" s="1106" t="s">
        <v>3357</v>
      </c>
      <c r="F426" s="1105">
        <v>41797</v>
      </c>
      <c r="G426" s="1103" t="s">
        <v>4239</v>
      </c>
      <c r="H426" s="1108">
        <v>7</v>
      </c>
      <c r="I426" s="1128" t="s">
        <v>3067</v>
      </c>
      <c r="J426" s="1127"/>
      <c r="K426" s="1127"/>
      <c r="L426" s="1127"/>
      <c r="M426" s="1156"/>
      <c r="P426" s="1162"/>
    </row>
    <row r="427" spans="1:16" s="1127" customFormat="1" ht="11.25" customHeight="1" outlineLevel="2">
      <c r="A427" s="1112">
        <v>6</v>
      </c>
      <c r="B427" s="1112">
        <v>2015</v>
      </c>
      <c r="C427" s="1120" t="s">
        <v>91</v>
      </c>
      <c r="D427" s="1120" t="s">
        <v>126</v>
      </c>
      <c r="E427" s="1120" t="s">
        <v>3357</v>
      </c>
      <c r="F427" s="1121">
        <v>42169</v>
      </c>
      <c r="G427" s="1120" t="s">
        <v>3464</v>
      </c>
      <c r="H427" s="1112">
        <v>7</v>
      </c>
      <c r="I427" s="1120" t="s">
        <v>3465</v>
      </c>
      <c r="J427" s="1111"/>
      <c r="K427" s="1111"/>
      <c r="L427" s="1111"/>
      <c r="P427" s="1113"/>
    </row>
    <row r="428" spans="1:16" s="1127" customFormat="1" ht="11.25" customHeight="1" outlineLevel="2">
      <c r="A428" s="1112">
        <v>6</v>
      </c>
      <c r="B428" s="1112">
        <v>2015</v>
      </c>
      <c r="C428" s="1120" t="s">
        <v>91</v>
      </c>
      <c r="D428" s="1120" t="s">
        <v>126</v>
      </c>
      <c r="E428" s="1120" t="s">
        <v>3357</v>
      </c>
      <c r="F428" s="1121">
        <v>42169</v>
      </c>
      <c r="G428" s="1120" t="s">
        <v>3466</v>
      </c>
      <c r="H428" s="1112">
        <v>7</v>
      </c>
      <c r="I428" s="1120" t="s">
        <v>1914</v>
      </c>
      <c r="J428" s="1111"/>
      <c r="K428" s="1111"/>
      <c r="L428" s="1111"/>
      <c r="P428" s="1113"/>
    </row>
    <row r="429" spans="1:16" s="1127" customFormat="1" ht="11.25" customHeight="1" outlineLevel="2">
      <c r="A429" s="1112">
        <v>6</v>
      </c>
      <c r="B429" s="1112">
        <v>2015</v>
      </c>
      <c r="C429" s="1120" t="s">
        <v>91</v>
      </c>
      <c r="D429" s="1120" t="s">
        <v>126</v>
      </c>
      <c r="E429" s="1120" t="s">
        <v>3359</v>
      </c>
      <c r="F429" s="1121">
        <v>42176</v>
      </c>
      <c r="G429" s="1120" t="s">
        <v>3466</v>
      </c>
      <c r="H429" s="1112">
        <v>5</v>
      </c>
      <c r="I429" s="1122" t="s">
        <v>3467</v>
      </c>
      <c r="J429" s="1111"/>
      <c r="K429" s="1111"/>
      <c r="L429" s="1111"/>
      <c r="P429" s="1113"/>
    </row>
    <row r="430" spans="1:16" s="1127" customFormat="1" ht="11.25" customHeight="1" outlineLevel="2">
      <c r="A430" s="1112">
        <v>11</v>
      </c>
      <c r="B430" s="1112">
        <v>2015</v>
      </c>
      <c r="C430" s="1120" t="s">
        <v>91</v>
      </c>
      <c r="D430" s="1120" t="s">
        <v>126</v>
      </c>
      <c r="E430" s="1120" t="s">
        <v>500</v>
      </c>
      <c r="F430" s="1121">
        <v>42322</v>
      </c>
      <c r="G430" s="1120" t="s">
        <v>3468</v>
      </c>
      <c r="H430" s="1112">
        <v>5</v>
      </c>
      <c r="I430" s="1122" t="s">
        <v>244</v>
      </c>
      <c r="J430" s="1111"/>
      <c r="K430" s="1111"/>
      <c r="L430" s="1111"/>
      <c r="P430" s="1113"/>
    </row>
    <row r="431" spans="1:16" s="1127" customFormat="1" ht="11.25" customHeight="1" outlineLevel="1">
      <c r="A431" s="1112"/>
      <c r="B431" s="1112"/>
      <c r="C431" s="1120"/>
      <c r="D431" s="1120" t="s">
        <v>614</v>
      </c>
      <c r="E431" s="1120"/>
      <c r="F431" s="1121"/>
      <c r="G431" s="1120"/>
      <c r="H431" s="1112">
        <f>SUBTOTAL(9,H415:H430)</f>
        <v>111</v>
      </c>
      <c r="I431" s="1122"/>
      <c r="J431" s="1111"/>
      <c r="K431" s="1111"/>
      <c r="L431" s="1111"/>
      <c r="P431" s="1113"/>
    </row>
    <row r="432" spans="1:16" s="1149" customFormat="1" ht="11.25" customHeight="1" outlineLevel="2">
      <c r="A432" s="1113">
        <v>3</v>
      </c>
      <c r="B432" s="1113">
        <v>2013</v>
      </c>
      <c r="C432" s="1115" t="s">
        <v>91</v>
      </c>
      <c r="D432" s="1130" t="s">
        <v>3854</v>
      </c>
      <c r="E432" s="1115" t="s">
        <v>3323</v>
      </c>
      <c r="F432" s="1118">
        <v>41336</v>
      </c>
      <c r="G432" s="1115" t="s">
        <v>4764</v>
      </c>
      <c r="H432" s="1113">
        <v>3</v>
      </c>
      <c r="I432" s="1115" t="s">
        <v>1037</v>
      </c>
      <c r="J432" s="1169"/>
      <c r="K432" s="1107"/>
      <c r="L432" s="1107"/>
      <c r="M432" s="1156"/>
      <c r="P432" s="1162"/>
    </row>
    <row r="433" spans="1:16" s="1149" customFormat="1" ht="11.25" customHeight="1" outlineLevel="2">
      <c r="A433" s="1113">
        <v>6</v>
      </c>
      <c r="B433" s="1113">
        <v>2013</v>
      </c>
      <c r="C433" s="1117" t="s">
        <v>91</v>
      </c>
      <c r="D433" s="1116" t="s">
        <v>3854</v>
      </c>
      <c r="E433" s="1115" t="s">
        <v>3357</v>
      </c>
      <c r="F433" s="1118">
        <v>41434</v>
      </c>
      <c r="G433" s="1115" t="s">
        <v>4765</v>
      </c>
      <c r="H433" s="1113">
        <v>7</v>
      </c>
      <c r="I433" s="1115" t="s">
        <v>2250</v>
      </c>
      <c r="J433" s="1107"/>
      <c r="L433" s="1110"/>
      <c r="M433" s="1126"/>
      <c r="P433" s="1162"/>
    </row>
    <row r="434" spans="1:16" s="1149" customFormat="1" ht="11.25" customHeight="1" outlineLevel="2">
      <c r="A434" s="1113">
        <v>10</v>
      </c>
      <c r="B434" s="1114">
        <v>2013</v>
      </c>
      <c r="C434" s="1115" t="s">
        <v>91</v>
      </c>
      <c r="D434" s="1116" t="s">
        <v>3854</v>
      </c>
      <c r="E434" s="1117" t="s">
        <v>3362</v>
      </c>
      <c r="F434" s="1118">
        <v>41560</v>
      </c>
      <c r="G434" s="1115" t="s">
        <v>4766</v>
      </c>
      <c r="H434" s="1113">
        <v>3</v>
      </c>
      <c r="I434" s="1115" t="s">
        <v>1978</v>
      </c>
      <c r="J434" s="1126"/>
      <c r="M434" s="1126"/>
      <c r="P434" s="1162"/>
    </row>
    <row r="435" spans="1:16" ht="11.25" customHeight="1" outlineLevel="2">
      <c r="A435" s="1101">
        <v>3</v>
      </c>
      <c r="B435" s="1102">
        <v>2014</v>
      </c>
      <c r="C435" s="1103" t="s">
        <v>91</v>
      </c>
      <c r="D435" s="1104" t="s">
        <v>3854</v>
      </c>
      <c r="E435" s="1106" t="s">
        <v>3323</v>
      </c>
      <c r="F435" s="1105">
        <v>41700</v>
      </c>
      <c r="G435" s="1103" t="s">
        <v>3471</v>
      </c>
      <c r="H435" s="1101">
        <v>10</v>
      </c>
      <c r="I435" s="1103" t="s">
        <v>3470</v>
      </c>
      <c r="J435" s="1127"/>
      <c r="K435" s="1149"/>
      <c r="L435" s="1149"/>
    </row>
    <row r="436" spans="1:16" ht="11.25" customHeight="1" outlineLevel="2">
      <c r="A436" s="1101">
        <v>10</v>
      </c>
      <c r="B436" s="1101">
        <v>2014</v>
      </c>
      <c r="C436" s="1103" t="s">
        <v>91</v>
      </c>
      <c r="D436" s="1119" t="s">
        <v>3854</v>
      </c>
      <c r="E436" s="1103" t="s">
        <v>3362</v>
      </c>
      <c r="F436" s="1131">
        <v>41924</v>
      </c>
      <c r="G436" s="1103" t="s">
        <v>4240</v>
      </c>
      <c r="H436" s="1101">
        <v>7</v>
      </c>
      <c r="I436" s="1103" t="s">
        <v>2167</v>
      </c>
      <c r="J436" s="1149"/>
      <c r="K436" s="1149"/>
      <c r="L436" s="1149"/>
    </row>
    <row r="437" spans="1:16" s="1126" customFormat="1" ht="11.25" customHeight="1" outlineLevel="2">
      <c r="A437" s="1123">
        <v>3</v>
      </c>
      <c r="B437" s="1112">
        <v>2015</v>
      </c>
      <c r="C437" s="1120" t="s">
        <v>91</v>
      </c>
      <c r="D437" s="1132" t="s">
        <v>3854</v>
      </c>
      <c r="E437" s="1120" t="s">
        <v>3323</v>
      </c>
      <c r="F437" s="1121">
        <v>42064</v>
      </c>
      <c r="G437" s="1120" t="s">
        <v>3469</v>
      </c>
      <c r="H437" s="1112">
        <v>10</v>
      </c>
      <c r="I437" s="1120" t="s">
        <v>3470</v>
      </c>
      <c r="J437" s="1149"/>
      <c r="K437" s="1149"/>
      <c r="L437" s="1149"/>
      <c r="P437" s="1138"/>
    </row>
    <row r="438" spans="1:16" s="1156" customFormat="1" ht="11.25" customHeight="1" outlineLevel="2">
      <c r="A438" s="1123">
        <v>3</v>
      </c>
      <c r="B438" s="1112">
        <v>2015</v>
      </c>
      <c r="C438" s="1120" t="s">
        <v>91</v>
      </c>
      <c r="D438" s="1132" t="s">
        <v>3854</v>
      </c>
      <c r="E438" s="1120" t="s">
        <v>3323</v>
      </c>
      <c r="F438" s="1121">
        <v>42064</v>
      </c>
      <c r="G438" s="1120" t="s">
        <v>3471</v>
      </c>
      <c r="H438" s="1112">
        <v>7</v>
      </c>
      <c r="I438" s="1120" t="s">
        <v>2590</v>
      </c>
      <c r="J438" s="1126"/>
      <c r="K438" s="1149"/>
      <c r="L438" s="1149"/>
      <c r="M438" s="1126"/>
      <c r="P438" s="1168"/>
    </row>
    <row r="439" spans="1:16" s="1156" customFormat="1" ht="11.25" customHeight="1" outlineLevel="2">
      <c r="A439" s="1123">
        <v>3</v>
      </c>
      <c r="B439" s="1112">
        <v>2015</v>
      </c>
      <c r="C439" s="1120" t="s">
        <v>91</v>
      </c>
      <c r="D439" s="1132" t="s">
        <v>3854</v>
      </c>
      <c r="E439" s="1120" t="s">
        <v>3323</v>
      </c>
      <c r="F439" s="1121">
        <v>42064</v>
      </c>
      <c r="G439" s="1120" t="s">
        <v>3472</v>
      </c>
      <c r="H439" s="1112">
        <v>10</v>
      </c>
      <c r="I439" s="1120" t="s">
        <v>1790</v>
      </c>
      <c r="J439" s="1127"/>
      <c r="K439" s="1149"/>
      <c r="L439" s="1149"/>
      <c r="M439" s="1126"/>
      <c r="P439" s="1168"/>
    </row>
    <row r="440" spans="1:16" s="1149" customFormat="1" ht="11.25" customHeight="1" outlineLevel="2">
      <c r="A440" s="1112">
        <v>6</v>
      </c>
      <c r="B440" s="1112">
        <v>2015</v>
      </c>
      <c r="C440" s="1120" t="s">
        <v>91</v>
      </c>
      <c r="D440" s="1120" t="s">
        <v>3854</v>
      </c>
      <c r="E440" s="1120" t="s">
        <v>3357</v>
      </c>
      <c r="F440" s="1121">
        <v>42169</v>
      </c>
      <c r="G440" s="1120" t="s">
        <v>3473</v>
      </c>
      <c r="H440" s="1112">
        <v>10</v>
      </c>
      <c r="I440" s="1120" t="s">
        <v>2085</v>
      </c>
      <c r="J440" s="1111"/>
      <c r="K440" s="1111"/>
      <c r="L440" s="1111"/>
      <c r="M440" s="1156"/>
      <c r="P440" s="1162"/>
    </row>
    <row r="441" spans="1:16" s="1111" customFormat="1" ht="11.25" customHeight="1" outlineLevel="2">
      <c r="A441" s="1112">
        <v>10</v>
      </c>
      <c r="B441" s="1123">
        <v>2015</v>
      </c>
      <c r="C441" s="1120" t="s">
        <v>91</v>
      </c>
      <c r="D441" s="1120" t="s">
        <v>3854</v>
      </c>
      <c r="E441" s="1124" t="s">
        <v>3362</v>
      </c>
      <c r="F441" s="1121">
        <v>42288</v>
      </c>
      <c r="G441" s="1120" t="s">
        <v>3474</v>
      </c>
      <c r="H441" s="1112">
        <v>3</v>
      </c>
      <c r="I441" s="1111" t="s">
        <v>2216</v>
      </c>
      <c r="P441" s="1112"/>
    </row>
    <row r="442" spans="1:16" s="1111" customFormat="1" ht="11.25" customHeight="1" outlineLevel="1">
      <c r="A442" s="1112"/>
      <c r="B442" s="1123"/>
      <c r="C442" s="1120"/>
      <c r="D442" s="1120" t="s">
        <v>3855</v>
      </c>
      <c r="E442" s="1124"/>
      <c r="F442" s="1121"/>
      <c r="G442" s="1120"/>
      <c r="H442" s="1112">
        <f>SUBTOTAL(9,H432:H441)</f>
        <v>70</v>
      </c>
      <c r="P442" s="1112"/>
    </row>
    <row r="443" spans="1:16" s="1156" customFormat="1" ht="11.25" customHeight="1" outlineLevel="2">
      <c r="A443" s="1113">
        <v>3</v>
      </c>
      <c r="B443" s="1113">
        <v>2013</v>
      </c>
      <c r="C443" s="1115" t="s">
        <v>91</v>
      </c>
      <c r="D443" s="1130" t="s">
        <v>4543</v>
      </c>
      <c r="E443" s="1115" t="s">
        <v>3323</v>
      </c>
      <c r="F443" s="1118">
        <v>41336</v>
      </c>
      <c r="G443" s="1115" t="s">
        <v>4243</v>
      </c>
      <c r="H443" s="1113">
        <v>10</v>
      </c>
      <c r="I443" s="1115" t="s">
        <v>1651</v>
      </c>
      <c r="J443" s="1127"/>
      <c r="K443" s="1127"/>
      <c r="L443" s="1127"/>
      <c r="M443" s="1126"/>
      <c r="P443" s="1168"/>
    </row>
    <row r="444" spans="1:16" s="1149" customFormat="1" ht="11.25" customHeight="1" outlineLevel="2">
      <c r="A444" s="1113">
        <v>6</v>
      </c>
      <c r="B444" s="1113">
        <v>2013</v>
      </c>
      <c r="C444" s="1117" t="s">
        <v>91</v>
      </c>
      <c r="D444" s="1116" t="s">
        <v>4543</v>
      </c>
      <c r="E444" s="1115" t="s">
        <v>3357</v>
      </c>
      <c r="F444" s="1118">
        <v>41434</v>
      </c>
      <c r="G444" s="1115" t="s">
        <v>4242</v>
      </c>
      <c r="H444" s="1113">
        <v>10</v>
      </c>
      <c r="I444" s="1115" t="s">
        <v>3591</v>
      </c>
      <c r="J444" s="1170"/>
      <c r="M444" s="1156"/>
      <c r="P444" s="1162"/>
    </row>
    <row r="445" spans="1:16" s="1149" customFormat="1" ht="11.25" customHeight="1" outlineLevel="2">
      <c r="A445" s="1133">
        <v>6</v>
      </c>
      <c r="B445" s="1113">
        <v>2013</v>
      </c>
      <c r="C445" s="1117" t="s">
        <v>91</v>
      </c>
      <c r="D445" s="1116" t="s">
        <v>4543</v>
      </c>
      <c r="E445" s="1115" t="s">
        <v>4713</v>
      </c>
      <c r="F445" s="1118">
        <v>41440</v>
      </c>
      <c r="G445" s="1115" t="s">
        <v>4242</v>
      </c>
      <c r="H445" s="1113">
        <v>15</v>
      </c>
      <c r="I445" s="1115" t="s">
        <v>4767</v>
      </c>
      <c r="J445" s="1171"/>
      <c r="M445" s="1156"/>
      <c r="P445" s="1162"/>
    </row>
    <row r="446" spans="1:16" s="1149" customFormat="1" ht="11.25" customHeight="1" outlineLevel="2">
      <c r="A446" s="1101">
        <v>3</v>
      </c>
      <c r="B446" s="1102">
        <v>2014</v>
      </c>
      <c r="C446" s="1103" t="s">
        <v>91</v>
      </c>
      <c r="D446" s="1104" t="s">
        <v>4543</v>
      </c>
      <c r="E446" s="1106" t="s">
        <v>3323</v>
      </c>
      <c r="F446" s="1105">
        <v>41700</v>
      </c>
      <c r="G446" s="1103" t="s">
        <v>4242</v>
      </c>
      <c r="H446" s="1101">
        <v>10</v>
      </c>
      <c r="I446" s="1103" t="s">
        <v>1980</v>
      </c>
      <c r="J446" s="1110"/>
      <c r="M446" s="1156"/>
      <c r="P446" s="1162"/>
    </row>
    <row r="447" spans="1:16" s="1149" customFormat="1" ht="11.25" customHeight="1" outlineLevel="2">
      <c r="A447" s="1101">
        <v>3</v>
      </c>
      <c r="B447" s="1102">
        <v>2014</v>
      </c>
      <c r="C447" s="1103" t="s">
        <v>91</v>
      </c>
      <c r="D447" s="1104" t="s">
        <v>4543</v>
      </c>
      <c r="E447" s="1106" t="s">
        <v>3323</v>
      </c>
      <c r="F447" s="1105">
        <v>41700</v>
      </c>
      <c r="G447" s="1103" t="s">
        <v>4243</v>
      </c>
      <c r="H447" s="1101">
        <v>3</v>
      </c>
      <c r="I447" s="1103" t="s">
        <v>1653</v>
      </c>
      <c r="J447" s="1110"/>
      <c r="K447" s="1127"/>
      <c r="L447" s="1127"/>
      <c r="M447" s="1156"/>
      <c r="P447" s="1162"/>
    </row>
    <row r="448" spans="1:16" s="1127" customFormat="1" ht="11.25" customHeight="1" outlineLevel="2">
      <c r="A448" s="1101">
        <v>5</v>
      </c>
      <c r="B448" s="1102">
        <v>2014</v>
      </c>
      <c r="C448" s="1103" t="s">
        <v>91</v>
      </c>
      <c r="D448" s="1104" t="s">
        <v>4543</v>
      </c>
      <c r="E448" s="1106" t="s">
        <v>86</v>
      </c>
      <c r="F448" s="1105">
        <v>41776</v>
      </c>
      <c r="G448" s="1103" t="s">
        <v>4242</v>
      </c>
      <c r="H448" s="1101">
        <v>5</v>
      </c>
      <c r="I448" s="1103" t="s">
        <v>342</v>
      </c>
      <c r="J448" s="1126" t="s">
        <v>4126</v>
      </c>
      <c r="L448" s="1107" t="s">
        <v>4723</v>
      </c>
      <c r="M448" s="1141"/>
      <c r="P448" s="1113"/>
    </row>
    <row r="449" spans="1:16" s="1156" customFormat="1" ht="11.25" customHeight="1" outlineLevel="2">
      <c r="A449" s="1101">
        <v>10</v>
      </c>
      <c r="B449" s="1101">
        <v>2014</v>
      </c>
      <c r="C449" s="1103" t="s">
        <v>91</v>
      </c>
      <c r="D449" s="1119" t="s">
        <v>4543</v>
      </c>
      <c r="E449" s="1103" t="s">
        <v>3362</v>
      </c>
      <c r="F449" s="1131">
        <v>41924</v>
      </c>
      <c r="G449" s="1103" t="s">
        <v>4244</v>
      </c>
      <c r="H449" s="1101">
        <v>7</v>
      </c>
      <c r="I449" s="1103" t="s">
        <v>1895</v>
      </c>
      <c r="J449" s="1170"/>
      <c r="K449" s="1149"/>
      <c r="L449" s="1149"/>
      <c r="M449" s="1126"/>
      <c r="P449" s="1168"/>
    </row>
    <row r="450" spans="1:16" s="1156" customFormat="1" ht="11.25" customHeight="1" outlineLevel="2">
      <c r="A450" s="1123">
        <v>3</v>
      </c>
      <c r="B450" s="1112">
        <v>2015</v>
      </c>
      <c r="C450" s="1120" t="s">
        <v>91</v>
      </c>
      <c r="D450" s="1132" t="s">
        <v>4543</v>
      </c>
      <c r="E450" s="1120" t="s">
        <v>3323</v>
      </c>
      <c r="F450" s="1121">
        <v>42064</v>
      </c>
      <c r="G450" s="1120" t="s">
        <v>4245</v>
      </c>
      <c r="H450" s="1112">
        <v>7</v>
      </c>
      <c r="I450" s="1120" t="s">
        <v>2276</v>
      </c>
      <c r="J450" s="1171"/>
      <c r="K450" s="1149"/>
      <c r="L450" s="1149"/>
      <c r="M450" s="1126"/>
      <c r="P450" s="1168"/>
    </row>
    <row r="451" spans="1:16" s="1111" customFormat="1" ht="11.25" customHeight="1" outlineLevel="2">
      <c r="A451" s="1123">
        <v>3</v>
      </c>
      <c r="B451" s="1112">
        <v>2015</v>
      </c>
      <c r="C451" s="1120" t="s">
        <v>91</v>
      </c>
      <c r="D451" s="1132" t="s">
        <v>4543</v>
      </c>
      <c r="E451" s="1120" t="s">
        <v>3323</v>
      </c>
      <c r="F451" s="1121">
        <v>42064</v>
      </c>
      <c r="G451" s="1120" t="s">
        <v>4243</v>
      </c>
      <c r="H451" s="1112">
        <v>7</v>
      </c>
      <c r="I451" s="1120" t="s">
        <v>224</v>
      </c>
      <c r="J451" s="1127"/>
      <c r="K451" s="1149"/>
      <c r="L451" s="1149"/>
      <c r="P451" s="1112"/>
    </row>
    <row r="452" spans="1:16" s="1111" customFormat="1" ht="11.25" customHeight="1" outlineLevel="1">
      <c r="A452" s="1123"/>
      <c r="B452" s="1112"/>
      <c r="C452" s="1120"/>
      <c r="D452" s="1132" t="s">
        <v>4544</v>
      </c>
      <c r="E452" s="1120"/>
      <c r="F452" s="1121"/>
      <c r="G452" s="1120"/>
      <c r="H452" s="1112">
        <f>SUBTOTAL(9,H443:H451)</f>
        <v>74</v>
      </c>
      <c r="I452" s="1120"/>
      <c r="J452" s="1127"/>
      <c r="K452" s="1149"/>
      <c r="L452" s="1149"/>
      <c r="P452" s="1112"/>
    </row>
    <row r="453" spans="1:16" s="1111" customFormat="1" ht="11.25" customHeight="1" outlineLevel="2">
      <c r="A453" s="1133">
        <v>6</v>
      </c>
      <c r="B453" s="1113">
        <v>2013</v>
      </c>
      <c r="C453" s="1117" t="s">
        <v>91</v>
      </c>
      <c r="D453" s="1116" t="s">
        <v>165</v>
      </c>
      <c r="E453" s="1115" t="s">
        <v>3357</v>
      </c>
      <c r="F453" s="1118">
        <v>41434</v>
      </c>
      <c r="G453" s="1115" t="s">
        <v>4768</v>
      </c>
      <c r="H453" s="1113">
        <v>10</v>
      </c>
      <c r="I453" s="1115" t="s">
        <v>1715</v>
      </c>
      <c r="J453" s="1126"/>
      <c r="K453" s="1126"/>
      <c r="L453" s="1149"/>
      <c r="P453" s="1112"/>
    </row>
    <row r="454" spans="1:16" s="1156" customFormat="1" ht="11.25" customHeight="1" outlineLevel="2">
      <c r="A454" s="1133">
        <v>6</v>
      </c>
      <c r="B454" s="1113">
        <v>2013</v>
      </c>
      <c r="C454" s="1117" t="s">
        <v>91</v>
      </c>
      <c r="D454" s="1116" t="s">
        <v>165</v>
      </c>
      <c r="E454" s="1115" t="s">
        <v>3357</v>
      </c>
      <c r="F454" s="1118">
        <v>41434</v>
      </c>
      <c r="G454" s="1115" t="s">
        <v>4769</v>
      </c>
      <c r="H454" s="1113">
        <v>10</v>
      </c>
      <c r="I454" s="1115" t="s">
        <v>1660</v>
      </c>
      <c r="J454" s="1126"/>
      <c r="K454" s="1126"/>
      <c r="L454" s="1149"/>
      <c r="M454" s="1126"/>
      <c r="P454" s="1168"/>
    </row>
    <row r="455" spans="1:16" s="1127" customFormat="1" ht="11.25" customHeight="1" outlineLevel="2">
      <c r="A455" s="1113">
        <v>6</v>
      </c>
      <c r="B455" s="1113">
        <v>2013</v>
      </c>
      <c r="C455" s="1117" t="s">
        <v>91</v>
      </c>
      <c r="D455" s="1116" t="s">
        <v>165</v>
      </c>
      <c r="E455" s="1115" t="s">
        <v>3357</v>
      </c>
      <c r="F455" s="1118">
        <v>41434</v>
      </c>
      <c r="G455" s="1115" t="s">
        <v>4770</v>
      </c>
      <c r="H455" s="1113">
        <v>10</v>
      </c>
      <c r="I455" s="1115" t="s">
        <v>2754</v>
      </c>
      <c r="J455" s="1126"/>
      <c r="K455" s="1126"/>
      <c r="L455" s="1149"/>
      <c r="M455" s="1149"/>
      <c r="P455" s="1113"/>
    </row>
    <row r="456" spans="1:16" s="1127" customFormat="1" ht="11.25" customHeight="1" outlineLevel="2">
      <c r="A456" s="1113">
        <v>6</v>
      </c>
      <c r="B456" s="1113">
        <v>2013</v>
      </c>
      <c r="C456" s="1117" t="s">
        <v>91</v>
      </c>
      <c r="D456" s="1116" t="s">
        <v>165</v>
      </c>
      <c r="E456" s="1115" t="s">
        <v>4713</v>
      </c>
      <c r="F456" s="1118">
        <v>41440</v>
      </c>
      <c r="G456" s="1115" t="s">
        <v>4769</v>
      </c>
      <c r="H456" s="1113">
        <v>15</v>
      </c>
      <c r="I456" s="1115" t="s">
        <v>4771</v>
      </c>
      <c r="J456" s="1110"/>
      <c r="K456" s="1126"/>
      <c r="L456" s="1149"/>
      <c r="M456" s="1149"/>
      <c r="P456" s="1113"/>
    </row>
    <row r="457" spans="1:16" s="1127" customFormat="1" ht="11.25" customHeight="1" outlineLevel="2">
      <c r="A457" s="1113">
        <v>6</v>
      </c>
      <c r="B457" s="1113">
        <v>2013</v>
      </c>
      <c r="C457" s="1117" t="s">
        <v>91</v>
      </c>
      <c r="D457" s="1116" t="s">
        <v>165</v>
      </c>
      <c r="E457" s="1115" t="s">
        <v>4713</v>
      </c>
      <c r="F457" s="1118">
        <v>41440</v>
      </c>
      <c r="G457" s="1115" t="s">
        <v>4772</v>
      </c>
      <c r="H457" s="1113">
        <v>10</v>
      </c>
      <c r="I457" s="1115" t="s">
        <v>4773</v>
      </c>
      <c r="J457" s="1107"/>
      <c r="K457" s="1126"/>
      <c r="L457" s="1149"/>
      <c r="M457" s="1149"/>
      <c r="P457" s="1113"/>
    </row>
    <row r="458" spans="1:16" s="1126" customFormat="1" ht="11.25" customHeight="1" outlineLevel="2">
      <c r="A458" s="1113">
        <v>6</v>
      </c>
      <c r="B458" s="1113">
        <v>2013</v>
      </c>
      <c r="C458" s="1117" t="s">
        <v>91</v>
      </c>
      <c r="D458" s="1116" t="s">
        <v>165</v>
      </c>
      <c r="E458" s="1115" t="s">
        <v>4713</v>
      </c>
      <c r="F458" s="1118">
        <v>41440</v>
      </c>
      <c r="G458" s="1115" t="s">
        <v>4772</v>
      </c>
      <c r="H458" s="1113">
        <v>15</v>
      </c>
      <c r="I458" s="1115" t="s">
        <v>4774</v>
      </c>
      <c r="J458" s="1107"/>
      <c r="K458" s="1149"/>
      <c r="L458" s="1149"/>
      <c r="M458" s="1149"/>
      <c r="P458" s="1138"/>
    </row>
    <row r="459" spans="1:16" s="1111" customFormat="1" ht="11.25" customHeight="1" outlineLevel="2">
      <c r="A459" s="1101">
        <v>3</v>
      </c>
      <c r="B459" s="1102">
        <v>2014</v>
      </c>
      <c r="C459" s="1103" t="s">
        <v>91</v>
      </c>
      <c r="D459" s="1104" t="s">
        <v>165</v>
      </c>
      <c r="E459" s="1106" t="s">
        <v>3323</v>
      </c>
      <c r="F459" s="1105">
        <v>41700</v>
      </c>
      <c r="G459" s="1103" t="s">
        <v>4251</v>
      </c>
      <c r="H459" s="1101">
        <v>10</v>
      </c>
      <c r="I459" s="1103" t="s">
        <v>1901</v>
      </c>
      <c r="J459" s="1107"/>
      <c r="K459" s="1149"/>
      <c r="L459" s="1149"/>
      <c r="P459" s="1112"/>
    </row>
    <row r="460" spans="1:16" s="1111" customFormat="1" ht="11.25" customHeight="1" outlineLevel="2">
      <c r="A460" s="1101">
        <v>3</v>
      </c>
      <c r="B460" s="1102">
        <v>2014</v>
      </c>
      <c r="C460" s="1103" t="s">
        <v>91</v>
      </c>
      <c r="D460" s="1104" t="s">
        <v>165</v>
      </c>
      <c r="E460" s="1106" t="s">
        <v>3323</v>
      </c>
      <c r="F460" s="1105">
        <v>41700</v>
      </c>
      <c r="G460" s="1103" t="s">
        <v>4252</v>
      </c>
      <c r="H460" s="1101">
        <v>7</v>
      </c>
      <c r="I460" s="1103" t="s">
        <v>2149</v>
      </c>
      <c r="J460" s="1107"/>
      <c r="K460" s="1107"/>
      <c r="L460" s="1107"/>
      <c r="P460" s="1112"/>
    </row>
    <row r="461" spans="1:16" s="1111" customFormat="1" ht="11.25" customHeight="1" outlineLevel="2">
      <c r="A461" s="1101">
        <v>3</v>
      </c>
      <c r="B461" s="1102">
        <v>2014</v>
      </c>
      <c r="C461" s="1103" t="s">
        <v>91</v>
      </c>
      <c r="D461" s="1104" t="s">
        <v>165</v>
      </c>
      <c r="E461" s="1106" t="s">
        <v>3323</v>
      </c>
      <c r="F461" s="1105">
        <v>41700</v>
      </c>
      <c r="G461" s="1103" t="s">
        <v>4253</v>
      </c>
      <c r="H461" s="1101">
        <v>7</v>
      </c>
      <c r="I461" s="1103" t="s">
        <v>1466</v>
      </c>
      <c r="J461" s="1107"/>
      <c r="K461" s="1107"/>
      <c r="L461" s="1107"/>
      <c r="P461" s="1112"/>
    </row>
    <row r="462" spans="1:16" s="1144" customFormat="1" ht="11.25" customHeight="1" outlineLevel="2">
      <c r="A462" s="1101">
        <v>3</v>
      </c>
      <c r="B462" s="1102">
        <v>2014</v>
      </c>
      <c r="C462" s="1103" t="s">
        <v>91</v>
      </c>
      <c r="D462" s="1104" t="s">
        <v>165</v>
      </c>
      <c r="E462" s="1106" t="s">
        <v>3323</v>
      </c>
      <c r="F462" s="1105">
        <v>41700</v>
      </c>
      <c r="G462" s="1103" t="s">
        <v>4254</v>
      </c>
      <c r="H462" s="1101">
        <v>7</v>
      </c>
      <c r="I462" s="1103" t="s">
        <v>1688</v>
      </c>
      <c r="J462" s="1107"/>
      <c r="K462" s="1107"/>
      <c r="L462" s="1107"/>
      <c r="M462" s="1149"/>
      <c r="P462" s="1167"/>
    </row>
    <row r="463" spans="1:16" s="1127" customFormat="1" ht="11.25" customHeight="1" outlineLevel="2">
      <c r="A463" s="1101">
        <v>3</v>
      </c>
      <c r="B463" s="1102">
        <v>2014</v>
      </c>
      <c r="C463" s="1103" t="s">
        <v>91</v>
      </c>
      <c r="D463" s="1104" t="s">
        <v>165</v>
      </c>
      <c r="E463" s="1106" t="s">
        <v>3323</v>
      </c>
      <c r="F463" s="1105">
        <v>41700</v>
      </c>
      <c r="G463" s="1103" t="s">
        <v>4255</v>
      </c>
      <c r="H463" s="1101">
        <v>10</v>
      </c>
      <c r="I463" s="1103" t="s">
        <v>1293</v>
      </c>
      <c r="J463" s="1107"/>
      <c r="K463" s="1107"/>
      <c r="L463" s="1107"/>
      <c r="P463" s="1113"/>
    </row>
    <row r="464" spans="1:16" s="1127" customFormat="1" ht="11.25" customHeight="1" outlineLevel="2">
      <c r="A464" s="1101">
        <v>3</v>
      </c>
      <c r="B464" s="1102">
        <v>2014</v>
      </c>
      <c r="C464" s="1103" t="s">
        <v>91</v>
      </c>
      <c r="D464" s="1104" t="s">
        <v>165</v>
      </c>
      <c r="E464" s="1106" t="s">
        <v>3323</v>
      </c>
      <c r="F464" s="1105">
        <v>41700</v>
      </c>
      <c r="G464" s="1103" t="s">
        <v>4256</v>
      </c>
      <c r="H464" s="1101">
        <v>10</v>
      </c>
      <c r="I464" s="1103" t="s">
        <v>1062</v>
      </c>
      <c r="J464" s="1107"/>
      <c r="K464" s="1149"/>
      <c r="L464" s="1110"/>
      <c r="P464" s="1113"/>
    </row>
    <row r="465" spans="1:16" s="1127" customFormat="1" ht="11.25" customHeight="1" outlineLevel="2">
      <c r="A465" s="1101">
        <v>6</v>
      </c>
      <c r="B465" s="1102">
        <v>2014</v>
      </c>
      <c r="C465" s="1103" t="s">
        <v>91</v>
      </c>
      <c r="D465" s="1104" t="s">
        <v>165</v>
      </c>
      <c r="E465" s="1106" t="s">
        <v>3357</v>
      </c>
      <c r="F465" s="1105">
        <v>41797</v>
      </c>
      <c r="G465" s="1103" t="s">
        <v>2899</v>
      </c>
      <c r="H465" s="1108">
        <v>10</v>
      </c>
      <c r="I465" s="1128" t="s">
        <v>1937</v>
      </c>
      <c r="J465" s="1110"/>
      <c r="K465" s="1107"/>
      <c r="L465" s="1107"/>
      <c r="P465" s="1113"/>
    </row>
    <row r="466" spans="1:16" s="1144" customFormat="1" ht="11.25" customHeight="1" outlineLevel="2">
      <c r="A466" s="1101">
        <v>6</v>
      </c>
      <c r="B466" s="1102">
        <v>2014</v>
      </c>
      <c r="C466" s="1103" t="s">
        <v>91</v>
      </c>
      <c r="D466" s="1104" t="s">
        <v>165</v>
      </c>
      <c r="E466" s="1106" t="s">
        <v>3357</v>
      </c>
      <c r="F466" s="1105">
        <v>41797</v>
      </c>
      <c r="G466" s="1103" t="s">
        <v>4257</v>
      </c>
      <c r="H466" s="1108">
        <v>10</v>
      </c>
      <c r="I466" s="1128" t="s">
        <v>3591</v>
      </c>
      <c r="J466" s="1107"/>
      <c r="K466" s="1149"/>
      <c r="L466" s="1110"/>
      <c r="M466" s="1149"/>
      <c r="P466" s="1167"/>
    </row>
    <row r="467" spans="1:16" s="1126" customFormat="1" ht="11.25" customHeight="1" outlineLevel="2">
      <c r="A467" s="1101">
        <v>6</v>
      </c>
      <c r="B467" s="1102">
        <v>2014</v>
      </c>
      <c r="C467" s="1103" t="s">
        <v>91</v>
      </c>
      <c r="D467" s="1104" t="s">
        <v>165</v>
      </c>
      <c r="E467" s="1106" t="s">
        <v>4184</v>
      </c>
      <c r="F467" s="1105">
        <v>41804</v>
      </c>
      <c r="G467" s="1103" t="s">
        <v>4257</v>
      </c>
      <c r="H467" s="1108">
        <v>10</v>
      </c>
      <c r="I467" s="1128" t="s">
        <v>4258</v>
      </c>
      <c r="J467" s="1110"/>
      <c r="K467" s="1107"/>
      <c r="L467" s="1107"/>
      <c r="M467" s="1110"/>
      <c r="P467" s="1138"/>
    </row>
    <row r="468" spans="1:16" s="1126" customFormat="1" ht="11.25" customHeight="1" outlineLevel="2">
      <c r="A468" s="1101">
        <v>6</v>
      </c>
      <c r="B468" s="1102">
        <v>2014</v>
      </c>
      <c r="C468" s="1103" t="s">
        <v>91</v>
      </c>
      <c r="D468" s="1104" t="s">
        <v>165</v>
      </c>
      <c r="E468" s="1106" t="s">
        <v>4184</v>
      </c>
      <c r="F468" s="1105">
        <v>41804</v>
      </c>
      <c r="G468" s="1103" t="s">
        <v>2899</v>
      </c>
      <c r="H468" s="1108">
        <v>5</v>
      </c>
      <c r="I468" s="1128" t="s">
        <v>4259</v>
      </c>
      <c r="J468" s="1107"/>
      <c r="K468" s="1149"/>
      <c r="L468" s="1110"/>
      <c r="M468" s="1110"/>
      <c r="P468" s="1138"/>
    </row>
    <row r="469" spans="1:16" s="1127" customFormat="1" ht="11.25" customHeight="1" outlineLevel="2">
      <c r="A469" s="1123">
        <v>3</v>
      </c>
      <c r="B469" s="1112">
        <v>2015</v>
      </c>
      <c r="C469" s="1120" t="s">
        <v>91</v>
      </c>
      <c r="D469" s="1132" t="s">
        <v>165</v>
      </c>
      <c r="E469" s="1120" t="s">
        <v>3323</v>
      </c>
      <c r="F469" s="1121">
        <v>42064</v>
      </c>
      <c r="G469" s="1120" t="s">
        <v>3475</v>
      </c>
      <c r="H469" s="1112">
        <v>10</v>
      </c>
      <c r="I469" s="1120" t="s">
        <v>1901</v>
      </c>
      <c r="J469" s="1107"/>
      <c r="K469" s="1149"/>
      <c r="L469" s="1110"/>
      <c r="P469" s="1113"/>
    </row>
    <row r="470" spans="1:16" s="1127" customFormat="1" ht="11.25" customHeight="1" outlineLevel="2">
      <c r="A470" s="1123">
        <v>3</v>
      </c>
      <c r="B470" s="1112">
        <v>2015</v>
      </c>
      <c r="C470" s="1120" t="s">
        <v>91</v>
      </c>
      <c r="D470" s="1132" t="s">
        <v>165</v>
      </c>
      <c r="E470" s="1120" t="s">
        <v>3323</v>
      </c>
      <c r="F470" s="1121">
        <v>42064</v>
      </c>
      <c r="G470" s="1120" t="s">
        <v>2898</v>
      </c>
      <c r="H470" s="1112">
        <v>7</v>
      </c>
      <c r="I470" s="1120" t="s">
        <v>258</v>
      </c>
      <c r="J470" s="1107"/>
      <c r="K470" s="1149"/>
      <c r="L470" s="1126"/>
      <c r="P470" s="1113"/>
    </row>
    <row r="471" spans="1:16" s="1127" customFormat="1" ht="11.25" customHeight="1" outlineLevel="2">
      <c r="A471" s="1123">
        <v>3</v>
      </c>
      <c r="B471" s="1112">
        <v>2015</v>
      </c>
      <c r="C471" s="1120" t="s">
        <v>91</v>
      </c>
      <c r="D471" s="1132" t="s">
        <v>165</v>
      </c>
      <c r="E471" s="1120" t="s">
        <v>3323</v>
      </c>
      <c r="F471" s="1121">
        <v>42064</v>
      </c>
      <c r="G471" s="1120" t="s">
        <v>2900</v>
      </c>
      <c r="H471" s="1112">
        <v>10</v>
      </c>
      <c r="I471" s="1120" t="s">
        <v>1980</v>
      </c>
      <c r="J471" s="1126"/>
      <c r="K471" s="1149"/>
      <c r="L471" s="1126"/>
      <c r="P471" s="1113"/>
    </row>
    <row r="472" spans="1:16" s="1127" customFormat="1" ht="11.25" customHeight="1" outlineLevel="2">
      <c r="A472" s="1123">
        <v>3</v>
      </c>
      <c r="B472" s="1112">
        <v>2015</v>
      </c>
      <c r="C472" s="1120" t="s">
        <v>91</v>
      </c>
      <c r="D472" s="1132" t="s">
        <v>165</v>
      </c>
      <c r="E472" s="1120" t="s">
        <v>3323</v>
      </c>
      <c r="F472" s="1121">
        <v>42064</v>
      </c>
      <c r="G472" s="1120" t="s">
        <v>3476</v>
      </c>
      <c r="H472" s="1112">
        <v>3</v>
      </c>
      <c r="I472" s="1120" t="s">
        <v>1064</v>
      </c>
      <c r="K472" s="1149"/>
      <c r="L472" s="1126"/>
      <c r="P472" s="1113"/>
    </row>
    <row r="473" spans="1:16" s="1127" customFormat="1" ht="11.25" customHeight="1" outlineLevel="1">
      <c r="A473" s="1123"/>
      <c r="B473" s="1112"/>
      <c r="C473" s="1120"/>
      <c r="D473" s="1132" t="s">
        <v>640</v>
      </c>
      <c r="E473" s="1120"/>
      <c r="F473" s="1121"/>
      <c r="G473" s="1120"/>
      <c r="H473" s="1112">
        <f>SUBTOTAL(9,H453:H472)</f>
        <v>186</v>
      </c>
      <c r="I473" s="1120"/>
      <c r="K473" s="1149"/>
      <c r="L473" s="1126"/>
      <c r="P473" s="1113"/>
    </row>
    <row r="474" spans="1:16" s="1126" customFormat="1" ht="11.25" customHeight="1" outlineLevel="2">
      <c r="A474" s="1123">
        <v>3</v>
      </c>
      <c r="B474" s="1112">
        <v>2015</v>
      </c>
      <c r="C474" s="1120" t="s">
        <v>129</v>
      </c>
      <c r="D474" s="1132" t="s">
        <v>3348</v>
      </c>
      <c r="E474" s="1120" t="s">
        <v>346</v>
      </c>
      <c r="F474" s="1121">
        <v>42092</v>
      </c>
      <c r="G474" s="1120" t="s">
        <v>3486</v>
      </c>
      <c r="H474" s="1112">
        <v>5</v>
      </c>
      <c r="I474" s="1120" t="s">
        <v>531</v>
      </c>
      <c r="J474" s="1127"/>
      <c r="K474" s="1149"/>
    </row>
    <row r="475" spans="1:16" s="1126" customFormat="1" ht="11.25" customHeight="1" outlineLevel="1">
      <c r="A475" s="1123"/>
      <c r="B475" s="1112"/>
      <c r="C475" s="1120"/>
      <c r="D475" s="1132" t="s">
        <v>3487</v>
      </c>
      <c r="E475" s="1120"/>
      <c r="F475" s="1121"/>
      <c r="G475" s="1120"/>
      <c r="H475" s="1112">
        <f>SUBTOTAL(9,H474:H474)</f>
        <v>5</v>
      </c>
      <c r="I475" s="1120"/>
      <c r="J475" s="1127"/>
      <c r="K475" s="1149"/>
    </row>
    <row r="476" spans="1:16" s="1126" customFormat="1" ht="11.25" customHeight="1" outlineLevel="2">
      <c r="A476" s="1113">
        <v>6</v>
      </c>
      <c r="B476" s="1113">
        <v>2013</v>
      </c>
      <c r="C476" s="1117" t="s">
        <v>53</v>
      </c>
      <c r="D476" s="1116" t="s">
        <v>103</v>
      </c>
      <c r="E476" s="1115" t="s">
        <v>3357</v>
      </c>
      <c r="F476" s="1118">
        <v>41434</v>
      </c>
      <c r="G476" s="1115" t="s">
        <v>4775</v>
      </c>
      <c r="H476" s="1113">
        <v>7</v>
      </c>
      <c r="I476" s="1115" t="s">
        <v>2402</v>
      </c>
      <c r="J476" s="1125" t="s">
        <v>4612</v>
      </c>
      <c r="K476" s="1149"/>
    </row>
    <row r="477" spans="1:16" s="1126" customFormat="1" ht="11.25" customHeight="1" outlineLevel="2">
      <c r="A477" s="1113">
        <v>6</v>
      </c>
      <c r="B477" s="1113">
        <v>2013</v>
      </c>
      <c r="C477" s="1117" t="s">
        <v>53</v>
      </c>
      <c r="D477" s="1116" t="s">
        <v>103</v>
      </c>
      <c r="E477" s="1115" t="s">
        <v>4713</v>
      </c>
      <c r="F477" s="1118">
        <v>41441</v>
      </c>
      <c r="G477" s="1115" t="s">
        <v>4775</v>
      </c>
      <c r="H477" s="1113">
        <v>10</v>
      </c>
      <c r="I477" s="1115" t="s">
        <v>4776</v>
      </c>
      <c r="J477" s="1127"/>
      <c r="K477" s="1149"/>
    </row>
    <row r="478" spans="1:16" s="1111" customFormat="1" ht="11.25" customHeight="1" outlineLevel="2">
      <c r="A478" s="1112">
        <v>10</v>
      </c>
      <c r="B478" s="1123">
        <v>2015</v>
      </c>
      <c r="C478" s="1120" t="s">
        <v>53</v>
      </c>
      <c r="D478" s="1120" t="s">
        <v>103</v>
      </c>
      <c r="E478" s="1124" t="s">
        <v>3362</v>
      </c>
      <c r="F478" s="1121">
        <v>42288</v>
      </c>
      <c r="G478" s="1120" t="s">
        <v>4777</v>
      </c>
      <c r="H478" s="1112">
        <v>7</v>
      </c>
      <c r="I478" s="1111" t="s">
        <v>2875</v>
      </c>
      <c r="P478" s="1112"/>
    </row>
    <row r="479" spans="1:16" s="1111" customFormat="1" ht="11.25" customHeight="1" outlineLevel="2">
      <c r="A479" s="1112">
        <v>10</v>
      </c>
      <c r="B479" s="1123">
        <v>2015</v>
      </c>
      <c r="C479" s="1120" t="s">
        <v>53</v>
      </c>
      <c r="D479" s="1120" t="s">
        <v>103</v>
      </c>
      <c r="E479" s="1124" t="s">
        <v>3362</v>
      </c>
      <c r="F479" s="1121">
        <v>42288</v>
      </c>
      <c r="G479" s="1120" t="s">
        <v>4778</v>
      </c>
      <c r="H479" s="1112">
        <v>10</v>
      </c>
      <c r="I479" s="1111" t="s">
        <v>2868</v>
      </c>
      <c r="P479" s="1112"/>
    </row>
    <row r="480" spans="1:16" s="1111" customFormat="1" ht="11.25" customHeight="1" outlineLevel="2">
      <c r="A480" s="1112">
        <v>10</v>
      </c>
      <c r="B480" s="1123">
        <v>2015</v>
      </c>
      <c r="C480" s="1120" t="s">
        <v>53</v>
      </c>
      <c r="D480" s="1120" t="s">
        <v>103</v>
      </c>
      <c r="E480" s="1124" t="s">
        <v>3362</v>
      </c>
      <c r="F480" s="1121">
        <v>42288</v>
      </c>
      <c r="G480" s="1120" t="s">
        <v>4779</v>
      </c>
      <c r="H480" s="1112">
        <v>3</v>
      </c>
      <c r="I480" s="1111" t="s">
        <v>2169</v>
      </c>
      <c r="P480" s="1112"/>
    </row>
    <row r="481" spans="1:16" s="1111" customFormat="1" ht="11.25" customHeight="1" outlineLevel="1">
      <c r="A481" s="1112"/>
      <c r="B481" s="1123"/>
      <c r="C481" s="1120"/>
      <c r="D481" s="1120" t="s">
        <v>688</v>
      </c>
      <c r="E481" s="1124"/>
      <c r="F481" s="1121"/>
      <c r="G481" s="1120"/>
      <c r="H481" s="1112">
        <f>SUBTOTAL(9,H476:H480)</f>
        <v>37</v>
      </c>
      <c r="P481" s="1112"/>
    </row>
    <row r="482" spans="1:16" s="1127" customFormat="1" ht="11.25" customHeight="1" outlineLevel="2">
      <c r="A482" s="1114">
        <v>3</v>
      </c>
      <c r="B482" s="1133">
        <v>2013</v>
      </c>
      <c r="C482" s="1145" t="s">
        <v>164</v>
      </c>
      <c r="D482" s="1146" t="s">
        <v>204</v>
      </c>
      <c r="E482" s="1145" t="s">
        <v>66</v>
      </c>
      <c r="F482" s="1147">
        <v>41350</v>
      </c>
      <c r="G482" s="1148" t="s">
        <v>4265</v>
      </c>
      <c r="H482" s="1133">
        <v>5</v>
      </c>
      <c r="I482" s="1145" t="s">
        <v>352</v>
      </c>
      <c r="K482" s="1149"/>
      <c r="L482" s="1126"/>
      <c r="P482" s="1113"/>
    </row>
    <row r="483" spans="1:16" s="1127" customFormat="1" ht="11.25" customHeight="1" outlineLevel="2">
      <c r="A483" s="1102">
        <v>3</v>
      </c>
      <c r="B483" s="1157">
        <v>2014</v>
      </c>
      <c r="C483" s="1172" t="s">
        <v>164</v>
      </c>
      <c r="D483" s="1173" t="s">
        <v>204</v>
      </c>
      <c r="E483" s="1172" t="s">
        <v>66</v>
      </c>
      <c r="F483" s="1174">
        <v>41714</v>
      </c>
      <c r="G483" s="1175" t="s">
        <v>4264</v>
      </c>
      <c r="H483" s="1157">
        <v>10</v>
      </c>
      <c r="I483" s="1172" t="s">
        <v>626</v>
      </c>
      <c r="K483" s="1149"/>
      <c r="L483" s="1126"/>
      <c r="P483" s="1113"/>
    </row>
    <row r="484" spans="1:16" ht="11.25" customHeight="1" outlineLevel="2">
      <c r="A484" s="1102">
        <v>3</v>
      </c>
      <c r="B484" s="1157">
        <v>2014</v>
      </c>
      <c r="C484" s="1172" t="s">
        <v>164</v>
      </c>
      <c r="D484" s="1173" t="s">
        <v>204</v>
      </c>
      <c r="E484" s="1172" t="s">
        <v>433</v>
      </c>
      <c r="F484" s="1174">
        <v>41721</v>
      </c>
      <c r="G484" s="1175" t="s">
        <v>4265</v>
      </c>
      <c r="H484" s="1157">
        <v>10</v>
      </c>
      <c r="I484" s="1172" t="s">
        <v>342</v>
      </c>
      <c r="J484" s="1127"/>
      <c r="K484" s="1111"/>
      <c r="L484" s="1111"/>
    </row>
    <row r="485" spans="1:16" s="1126" customFormat="1" ht="11.25" customHeight="1" outlineLevel="2">
      <c r="A485" s="1123">
        <v>3</v>
      </c>
      <c r="B485" s="1150">
        <v>2015</v>
      </c>
      <c r="C485" s="1151" t="s">
        <v>164</v>
      </c>
      <c r="D485" s="1152" t="s">
        <v>204</v>
      </c>
      <c r="E485" s="1151" t="s">
        <v>66</v>
      </c>
      <c r="F485" s="1153">
        <v>42078</v>
      </c>
      <c r="G485" s="1154" t="s">
        <v>2922</v>
      </c>
      <c r="H485" s="1150">
        <v>5</v>
      </c>
      <c r="I485" s="1151" t="s">
        <v>352</v>
      </c>
      <c r="J485" s="1111"/>
      <c r="K485" s="1111"/>
      <c r="L485" s="1111"/>
      <c r="M485" s="1110"/>
      <c r="P485" s="1138"/>
    </row>
    <row r="486" spans="1:16" s="1141" customFormat="1" ht="11.25" customHeight="1" outlineLevel="2">
      <c r="A486" s="1123">
        <v>3</v>
      </c>
      <c r="B486" s="1150">
        <v>2015</v>
      </c>
      <c r="C486" s="1151" t="s">
        <v>164</v>
      </c>
      <c r="D486" s="1152" t="s">
        <v>204</v>
      </c>
      <c r="E486" s="1151" t="s">
        <v>433</v>
      </c>
      <c r="F486" s="1153">
        <v>42085</v>
      </c>
      <c r="G486" s="1154" t="s">
        <v>2922</v>
      </c>
      <c r="H486" s="1150">
        <v>10</v>
      </c>
      <c r="I486" s="1151" t="s">
        <v>626</v>
      </c>
      <c r="J486" s="1111"/>
      <c r="K486" s="1111"/>
      <c r="L486" s="1111"/>
      <c r="M486" s="1149"/>
      <c r="P486" s="1108"/>
    </row>
    <row r="487" spans="1:16" s="1141" customFormat="1" ht="11.25" customHeight="1" outlineLevel="1">
      <c r="A487" s="1123"/>
      <c r="B487" s="1150"/>
      <c r="C487" s="1151"/>
      <c r="D487" s="1152" t="s">
        <v>701</v>
      </c>
      <c r="E487" s="1151"/>
      <c r="F487" s="1153"/>
      <c r="G487" s="1154"/>
      <c r="H487" s="1150">
        <f>SUBTOTAL(9,H482:H486)</f>
        <v>40</v>
      </c>
      <c r="I487" s="1151"/>
      <c r="J487" s="1111"/>
      <c r="K487" s="1111"/>
      <c r="L487" s="1111"/>
      <c r="M487" s="1149"/>
      <c r="P487" s="1108"/>
    </row>
    <row r="488" spans="1:16" ht="11.25" customHeight="1" outlineLevel="2">
      <c r="A488" s="1123">
        <v>3</v>
      </c>
      <c r="B488" s="1112">
        <v>2015</v>
      </c>
      <c r="C488" s="1120" t="s">
        <v>53</v>
      </c>
      <c r="D488" s="1132" t="s">
        <v>138</v>
      </c>
      <c r="E488" s="1120" t="s">
        <v>3323</v>
      </c>
      <c r="F488" s="1121">
        <v>42064</v>
      </c>
      <c r="G488" s="1120" t="s">
        <v>3497</v>
      </c>
      <c r="H488" s="1112">
        <v>3</v>
      </c>
      <c r="I488" s="1120" t="s">
        <v>440</v>
      </c>
      <c r="M488" s="1149"/>
    </row>
    <row r="489" spans="1:16" ht="11.25" customHeight="1" outlineLevel="1">
      <c r="A489" s="1123"/>
      <c r="B489" s="1112"/>
      <c r="C489" s="1120"/>
      <c r="D489" s="1132" t="s">
        <v>711</v>
      </c>
      <c r="E489" s="1120"/>
      <c r="F489" s="1121"/>
      <c r="G489" s="1120"/>
      <c r="H489" s="1112">
        <f>SUBTOTAL(9,H488:H488)</f>
        <v>3</v>
      </c>
      <c r="I489" s="1120"/>
      <c r="M489" s="1149"/>
    </row>
    <row r="490" spans="1:16" ht="11.25" customHeight="1" outlineLevel="2">
      <c r="A490" s="1123">
        <v>3</v>
      </c>
      <c r="B490" s="1112">
        <v>2015</v>
      </c>
      <c r="C490" s="1120" t="s">
        <v>164</v>
      </c>
      <c r="D490" s="1132" t="s">
        <v>1527</v>
      </c>
      <c r="E490" s="1120" t="s">
        <v>68</v>
      </c>
      <c r="F490" s="1121">
        <v>42084</v>
      </c>
      <c r="G490" s="1120" t="s">
        <v>3508</v>
      </c>
      <c r="H490" s="1112">
        <v>5</v>
      </c>
      <c r="I490" s="1120" t="s">
        <v>342</v>
      </c>
      <c r="K490" s="1111" t="s">
        <v>4723</v>
      </c>
      <c r="M490" s="1149"/>
    </row>
    <row r="491" spans="1:16" ht="11.25" customHeight="1" outlineLevel="1">
      <c r="A491" s="1123"/>
      <c r="B491" s="1112"/>
      <c r="C491" s="1120"/>
      <c r="D491" s="1132" t="s">
        <v>2034</v>
      </c>
      <c r="E491" s="1120"/>
      <c r="F491" s="1121"/>
      <c r="G491" s="1120"/>
      <c r="H491" s="1112">
        <f>SUBTOTAL(9,H490:H490)</f>
        <v>5</v>
      </c>
      <c r="I491" s="1120"/>
      <c r="K491" s="1111"/>
      <c r="M491" s="1149"/>
    </row>
    <row r="492" spans="1:16" s="1169" customFormat="1" ht="11.25" customHeight="1" outlineLevel="2">
      <c r="A492" s="1133">
        <v>10</v>
      </c>
      <c r="B492" s="1114">
        <v>2013</v>
      </c>
      <c r="C492" s="1115" t="s">
        <v>53</v>
      </c>
      <c r="D492" s="1116" t="s">
        <v>4780</v>
      </c>
      <c r="E492" s="1117" t="s">
        <v>3362</v>
      </c>
      <c r="F492" s="1118">
        <v>41560</v>
      </c>
      <c r="G492" s="1115" t="s">
        <v>4266</v>
      </c>
      <c r="H492" s="1113">
        <v>7</v>
      </c>
      <c r="I492" s="1115" t="s">
        <v>3411</v>
      </c>
      <c r="J492" s="1126"/>
      <c r="K492" s="1149"/>
      <c r="L492" s="1110"/>
      <c r="M492" s="1149"/>
      <c r="P492" s="1176"/>
    </row>
    <row r="493" spans="1:16" s="1169" customFormat="1" ht="11.25" customHeight="1" outlineLevel="1">
      <c r="A493" s="1133"/>
      <c r="B493" s="1114"/>
      <c r="C493" s="1115"/>
      <c r="D493" s="1116" t="s">
        <v>4781</v>
      </c>
      <c r="E493" s="1117"/>
      <c r="F493" s="1118"/>
      <c r="G493" s="1115"/>
      <c r="H493" s="1113">
        <f>SUBTOTAL(9,H492:H492)</f>
        <v>7</v>
      </c>
      <c r="I493" s="1115"/>
      <c r="J493" s="1126"/>
      <c r="K493" s="1149"/>
      <c r="L493" s="1110"/>
      <c r="M493" s="1149"/>
      <c r="P493" s="1176"/>
    </row>
    <row r="494" spans="1:16" s="1149" customFormat="1" ht="11.25" customHeight="1" outlineLevel="2">
      <c r="A494" s="1113">
        <v>3</v>
      </c>
      <c r="B494" s="1113">
        <v>2013</v>
      </c>
      <c r="C494" s="1115" t="s">
        <v>129</v>
      </c>
      <c r="D494" s="1130" t="s">
        <v>1630</v>
      </c>
      <c r="E494" s="1115" t="s">
        <v>3323</v>
      </c>
      <c r="F494" s="1118">
        <v>41336</v>
      </c>
      <c r="G494" s="1115" t="s">
        <v>4268</v>
      </c>
      <c r="H494" s="1113">
        <v>7</v>
      </c>
      <c r="I494" s="1115" t="s">
        <v>2149</v>
      </c>
      <c r="J494" s="1126"/>
      <c r="P494" s="1162"/>
    </row>
    <row r="495" spans="1:16" s="1149" customFormat="1" ht="11.25" customHeight="1" outlineLevel="2">
      <c r="A495" s="1113">
        <v>3</v>
      </c>
      <c r="B495" s="1113">
        <v>2013</v>
      </c>
      <c r="C495" s="1115" t="s">
        <v>129</v>
      </c>
      <c r="D495" s="1130" t="s">
        <v>1630</v>
      </c>
      <c r="E495" s="1115" t="s">
        <v>346</v>
      </c>
      <c r="F495" s="1118">
        <v>41350</v>
      </c>
      <c r="G495" s="1115" t="s">
        <v>3509</v>
      </c>
      <c r="H495" s="1113">
        <v>5</v>
      </c>
      <c r="I495" s="1115" t="s">
        <v>305</v>
      </c>
      <c r="K495" s="1141"/>
      <c r="L495" s="1141"/>
      <c r="P495" s="1162"/>
    </row>
    <row r="496" spans="1:16" s="1127" customFormat="1" ht="11.25" customHeight="1" outlineLevel="2">
      <c r="A496" s="1101">
        <v>3</v>
      </c>
      <c r="B496" s="1102">
        <v>2014</v>
      </c>
      <c r="C496" s="1103" t="s">
        <v>129</v>
      </c>
      <c r="D496" s="1104" t="s">
        <v>1630</v>
      </c>
      <c r="E496" s="1106" t="s">
        <v>3323</v>
      </c>
      <c r="F496" s="1105">
        <v>41700</v>
      </c>
      <c r="G496" s="1103" t="s">
        <v>4268</v>
      </c>
      <c r="H496" s="1101">
        <v>10</v>
      </c>
      <c r="I496" s="1103" t="s">
        <v>1007</v>
      </c>
      <c r="J496" s="1141"/>
      <c r="K496" s="1141"/>
      <c r="L496" s="1141"/>
      <c r="P496" s="1113"/>
    </row>
    <row r="497" spans="1:16" s="1125" customFormat="1" ht="11.25" customHeight="1" outlineLevel="2">
      <c r="A497" s="1123">
        <v>3</v>
      </c>
      <c r="B497" s="1112">
        <v>2015</v>
      </c>
      <c r="C497" s="1120" t="s">
        <v>129</v>
      </c>
      <c r="D497" s="1132" t="s">
        <v>1630</v>
      </c>
      <c r="E497" s="1120" t="s">
        <v>3323</v>
      </c>
      <c r="F497" s="1121">
        <v>42064</v>
      </c>
      <c r="G497" s="1120" t="s">
        <v>3509</v>
      </c>
      <c r="H497" s="1112">
        <v>7</v>
      </c>
      <c r="I497" s="1120" t="s">
        <v>365</v>
      </c>
      <c r="J497" s="1141"/>
      <c r="K497" s="1141"/>
      <c r="L497" s="1141"/>
      <c r="M497" s="1149"/>
      <c r="P497" s="1163"/>
    </row>
    <row r="498" spans="1:16" s="1125" customFormat="1" ht="11.25" customHeight="1" outlineLevel="1">
      <c r="A498" s="1123"/>
      <c r="B498" s="1112"/>
      <c r="C498" s="1120"/>
      <c r="D498" s="1132" t="s">
        <v>2937</v>
      </c>
      <c r="E498" s="1120"/>
      <c r="F498" s="1121"/>
      <c r="G498" s="1120"/>
      <c r="H498" s="1112">
        <f>SUBTOTAL(9,H494:H497)</f>
        <v>29</v>
      </c>
      <c r="I498" s="1120"/>
      <c r="J498" s="1141"/>
      <c r="K498" s="1141"/>
      <c r="L498" s="1141"/>
      <c r="M498" s="1149"/>
      <c r="P498" s="1163"/>
    </row>
    <row r="499" spans="1:16" s="1156" customFormat="1" ht="11.25" customHeight="1" outlineLevel="2">
      <c r="A499" s="1133">
        <v>6</v>
      </c>
      <c r="B499" s="1113">
        <v>2013</v>
      </c>
      <c r="C499" s="1117" t="s">
        <v>91</v>
      </c>
      <c r="D499" s="1116" t="s">
        <v>123</v>
      </c>
      <c r="E499" s="1115" t="s">
        <v>3357</v>
      </c>
      <c r="F499" s="1118">
        <v>41434</v>
      </c>
      <c r="G499" s="1115" t="s">
        <v>4782</v>
      </c>
      <c r="H499" s="1113">
        <v>7</v>
      </c>
      <c r="I499" s="1115" t="s">
        <v>2039</v>
      </c>
      <c r="J499" s="1149"/>
      <c r="K499" s="1149"/>
      <c r="L499" s="1149"/>
      <c r="M499" s="1149"/>
      <c r="P499" s="1168"/>
    </row>
    <row r="500" spans="1:16" s="1156" customFormat="1" ht="11.25" customHeight="1" outlineLevel="2">
      <c r="A500" s="1113">
        <v>6</v>
      </c>
      <c r="B500" s="1113">
        <v>2013</v>
      </c>
      <c r="C500" s="1117" t="s">
        <v>91</v>
      </c>
      <c r="D500" s="1116" t="s">
        <v>123</v>
      </c>
      <c r="E500" s="1115" t="s">
        <v>3357</v>
      </c>
      <c r="F500" s="1118">
        <v>41434</v>
      </c>
      <c r="G500" s="1115" t="s">
        <v>4783</v>
      </c>
      <c r="H500" s="1113">
        <v>3</v>
      </c>
      <c r="I500" s="1115" t="s">
        <v>2123</v>
      </c>
      <c r="J500" s="1149"/>
      <c r="K500" s="1149"/>
      <c r="L500" s="1149"/>
      <c r="M500" s="1149"/>
      <c r="P500" s="1168"/>
    </row>
    <row r="501" spans="1:16" s="1141" customFormat="1" ht="11.25" customHeight="1" outlineLevel="2">
      <c r="A501" s="1133">
        <v>6</v>
      </c>
      <c r="B501" s="1113">
        <v>2013</v>
      </c>
      <c r="C501" s="1117" t="s">
        <v>91</v>
      </c>
      <c r="D501" s="1116" t="s">
        <v>123</v>
      </c>
      <c r="E501" s="1115" t="s">
        <v>3357</v>
      </c>
      <c r="F501" s="1118">
        <v>41434</v>
      </c>
      <c r="G501" s="1115" t="s">
        <v>4784</v>
      </c>
      <c r="H501" s="1113">
        <v>10</v>
      </c>
      <c r="I501" s="1115" t="s">
        <v>2049</v>
      </c>
      <c r="J501" s="1126"/>
      <c r="K501" s="1149"/>
      <c r="L501" s="1149"/>
      <c r="M501" s="1149"/>
    </row>
    <row r="502" spans="1:16" s="1141" customFormat="1" ht="11.25" customHeight="1" outlineLevel="2">
      <c r="A502" s="1113">
        <v>6</v>
      </c>
      <c r="B502" s="1113">
        <v>2013</v>
      </c>
      <c r="C502" s="1117" t="s">
        <v>91</v>
      </c>
      <c r="D502" s="1116" t="s">
        <v>123</v>
      </c>
      <c r="E502" s="1115" t="s">
        <v>3357</v>
      </c>
      <c r="F502" s="1118">
        <v>41434</v>
      </c>
      <c r="G502" s="1115" t="s">
        <v>4785</v>
      </c>
      <c r="H502" s="1113">
        <v>7</v>
      </c>
      <c r="I502" s="1115" t="s">
        <v>1939</v>
      </c>
      <c r="J502" s="1110"/>
      <c r="K502" s="1149"/>
      <c r="L502" s="1149"/>
      <c r="M502" s="1149"/>
    </row>
    <row r="503" spans="1:16" s="1156" customFormat="1" ht="11.25" customHeight="1" outlineLevel="2">
      <c r="A503" s="1113">
        <v>6</v>
      </c>
      <c r="B503" s="1113">
        <v>2013</v>
      </c>
      <c r="C503" s="1117" t="s">
        <v>91</v>
      </c>
      <c r="D503" s="1116" t="s">
        <v>123</v>
      </c>
      <c r="E503" s="1115" t="s">
        <v>3357</v>
      </c>
      <c r="F503" s="1118">
        <v>41434</v>
      </c>
      <c r="G503" s="1115" t="s">
        <v>4786</v>
      </c>
      <c r="H503" s="1113">
        <v>7</v>
      </c>
      <c r="I503" s="1115" t="s">
        <v>2542</v>
      </c>
      <c r="J503" s="1127"/>
      <c r="K503" s="1149"/>
      <c r="L503" s="1149"/>
      <c r="M503" s="1149"/>
    </row>
    <row r="504" spans="1:16" s="1156" customFormat="1" ht="11.25" customHeight="1" outlineLevel="2">
      <c r="A504" s="1113">
        <v>6</v>
      </c>
      <c r="B504" s="1113">
        <v>2013</v>
      </c>
      <c r="C504" s="1117" t="s">
        <v>91</v>
      </c>
      <c r="D504" s="1116" t="s">
        <v>123</v>
      </c>
      <c r="E504" s="1115" t="s">
        <v>3357</v>
      </c>
      <c r="F504" s="1118">
        <v>41434</v>
      </c>
      <c r="G504" s="1115" t="s">
        <v>4787</v>
      </c>
      <c r="H504" s="1113">
        <v>10</v>
      </c>
      <c r="I504" s="1115" t="s">
        <v>2348</v>
      </c>
      <c r="J504" s="1110"/>
      <c r="K504" s="1149"/>
      <c r="L504" s="1149"/>
      <c r="M504" s="1149"/>
    </row>
    <row r="505" spans="1:16" ht="11.25" customHeight="1" outlineLevel="2">
      <c r="A505" s="1133">
        <v>6</v>
      </c>
      <c r="B505" s="1113">
        <v>2013</v>
      </c>
      <c r="C505" s="1117" t="s">
        <v>91</v>
      </c>
      <c r="D505" s="1116" t="s">
        <v>123</v>
      </c>
      <c r="E505" s="1115" t="s">
        <v>3357</v>
      </c>
      <c r="F505" s="1118">
        <v>41434</v>
      </c>
      <c r="G505" s="1115" t="s">
        <v>4788</v>
      </c>
      <c r="H505" s="1113">
        <v>7</v>
      </c>
      <c r="I505" s="1115" t="s">
        <v>1914</v>
      </c>
      <c r="J505" s="1149"/>
      <c r="K505" s="1149"/>
      <c r="L505" s="1149"/>
      <c r="P505" s="1107"/>
    </row>
    <row r="506" spans="1:16" ht="11.25" customHeight="1" outlineLevel="2">
      <c r="A506" s="1133">
        <v>6</v>
      </c>
      <c r="B506" s="1113">
        <v>2013</v>
      </c>
      <c r="C506" s="1117" t="s">
        <v>91</v>
      </c>
      <c r="D506" s="1116" t="s">
        <v>123</v>
      </c>
      <c r="E506" s="1115" t="s">
        <v>3357</v>
      </c>
      <c r="F506" s="1118">
        <v>41434</v>
      </c>
      <c r="G506" s="1115" t="s">
        <v>4789</v>
      </c>
      <c r="H506" s="1113">
        <v>10</v>
      </c>
      <c r="I506" s="1115" t="s">
        <v>1662</v>
      </c>
      <c r="J506" s="1149"/>
      <c r="K506" s="1149"/>
      <c r="L506" s="1149"/>
      <c r="P506" s="1107"/>
    </row>
    <row r="507" spans="1:16" ht="11.25" customHeight="1" outlineLevel="2">
      <c r="A507" s="1133">
        <v>6</v>
      </c>
      <c r="B507" s="1113">
        <v>2013</v>
      </c>
      <c r="C507" s="1117" t="s">
        <v>91</v>
      </c>
      <c r="D507" s="1116" t="s">
        <v>123</v>
      </c>
      <c r="E507" s="1115" t="s">
        <v>4713</v>
      </c>
      <c r="F507" s="1118">
        <v>41440</v>
      </c>
      <c r="G507" s="1115" t="s">
        <v>4785</v>
      </c>
      <c r="H507" s="1113">
        <v>10</v>
      </c>
      <c r="I507" s="1115" t="s">
        <v>4790</v>
      </c>
      <c r="J507" s="1149"/>
      <c r="K507" s="1149"/>
      <c r="L507" s="1149"/>
      <c r="P507" s="1107"/>
    </row>
    <row r="508" spans="1:16" ht="11.25" customHeight="1" outlineLevel="2">
      <c r="A508" s="1133">
        <v>6</v>
      </c>
      <c r="B508" s="1113">
        <v>2013</v>
      </c>
      <c r="C508" s="1117" t="s">
        <v>91</v>
      </c>
      <c r="D508" s="1116" t="s">
        <v>123</v>
      </c>
      <c r="E508" s="1115" t="s">
        <v>4713</v>
      </c>
      <c r="F508" s="1118">
        <v>41440</v>
      </c>
      <c r="G508" s="1115" t="s">
        <v>4787</v>
      </c>
      <c r="H508" s="1113">
        <v>10</v>
      </c>
      <c r="I508" s="1115" t="s">
        <v>4791</v>
      </c>
      <c r="J508" s="1149"/>
      <c r="K508" s="1149"/>
      <c r="L508" s="1149"/>
      <c r="P508" s="1107"/>
    </row>
    <row r="509" spans="1:16" s="1126" customFormat="1" ht="11.25" customHeight="1" outlineLevel="2">
      <c r="A509" s="1133">
        <v>6</v>
      </c>
      <c r="B509" s="1113">
        <v>2013</v>
      </c>
      <c r="C509" s="1117" t="s">
        <v>91</v>
      </c>
      <c r="D509" s="1116" t="s">
        <v>123</v>
      </c>
      <c r="E509" s="1115" t="s">
        <v>4713</v>
      </c>
      <c r="F509" s="1118">
        <v>41441</v>
      </c>
      <c r="G509" s="1115" t="s">
        <v>4784</v>
      </c>
      <c r="H509" s="1113">
        <v>15</v>
      </c>
      <c r="I509" s="1115" t="s">
        <v>4792</v>
      </c>
      <c r="J509" s="1149"/>
      <c r="K509" s="1149"/>
      <c r="L509" s="1149"/>
      <c r="M509" s="1110"/>
    </row>
    <row r="510" spans="1:16" ht="11.25" customHeight="1" outlineLevel="2">
      <c r="A510" s="1133">
        <v>6</v>
      </c>
      <c r="B510" s="1113">
        <v>2013</v>
      </c>
      <c r="C510" s="1117" t="s">
        <v>91</v>
      </c>
      <c r="D510" s="1116" t="s">
        <v>123</v>
      </c>
      <c r="E510" s="1115" t="s">
        <v>4713</v>
      </c>
      <c r="F510" s="1118">
        <v>41441</v>
      </c>
      <c r="G510" s="1115" t="s">
        <v>4786</v>
      </c>
      <c r="H510" s="1113">
        <v>5</v>
      </c>
      <c r="I510" s="1115" t="s">
        <v>4793</v>
      </c>
      <c r="J510" s="1126"/>
      <c r="K510" s="1149"/>
      <c r="L510" s="1149"/>
      <c r="P510" s="1107"/>
    </row>
    <row r="511" spans="1:16" s="1126" customFormat="1" ht="11.25" customHeight="1" outlineLevel="2">
      <c r="A511" s="1113">
        <v>10</v>
      </c>
      <c r="B511" s="1114">
        <v>2013</v>
      </c>
      <c r="C511" s="1115" t="s">
        <v>91</v>
      </c>
      <c r="D511" s="1116" t="s">
        <v>123</v>
      </c>
      <c r="E511" s="1117" t="s">
        <v>3362</v>
      </c>
      <c r="F511" s="1118">
        <v>41560</v>
      </c>
      <c r="G511" s="1115" t="s">
        <v>4272</v>
      </c>
      <c r="H511" s="1113">
        <v>10</v>
      </c>
      <c r="I511" s="1115" t="s">
        <v>3185</v>
      </c>
      <c r="K511" s="1149"/>
      <c r="L511" s="1149"/>
      <c r="M511" s="1110"/>
    </row>
    <row r="512" spans="1:16" ht="11.25" customHeight="1" outlineLevel="2">
      <c r="A512" s="1133">
        <v>10</v>
      </c>
      <c r="B512" s="1114">
        <v>2013</v>
      </c>
      <c r="C512" s="1115" t="s">
        <v>91</v>
      </c>
      <c r="D512" s="1116" t="s">
        <v>123</v>
      </c>
      <c r="E512" s="1117" t="s">
        <v>3362</v>
      </c>
      <c r="F512" s="1118">
        <v>41560</v>
      </c>
      <c r="G512" s="1115" t="s">
        <v>4794</v>
      </c>
      <c r="H512" s="1113">
        <v>7</v>
      </c>
      <c r="I512" s="1115" t="s">
        <v>2328</v>
      </c>
      <c r="J512" s="1149"/>
      <c r="K512" s="1149"/>
      <c r="L512" s="1149"/>
      <c r="P512" s="1107"/>
    </row>
    <row r="513" spans="1:16" s="1126" customFormat="1" ht="11.25" customHeight="1" outlineLevel="2">
      <c r="A513" s="1101">
        <v>6</v>
      </c>
      <c r="B513" s="1102">
        <v>2014</v>
      </c>
      <c r="C513" s="1103" t="s">
        <v>91</v>
      </c>
      <c r="D513" s="1104" t="s">
        <v>123</v>
      </c>
      <c r="E513" s="1106" t="s">
        <v>3357</v>
      </c>
      <c r="F513" s="1105">
        <v>41797</v>
      </c>
      <c r="G513" s="1103" t="s">
        <v>4269</v>
      </c>
      <c r="H513" s="1108">
        <v>7</v>
      </c>
      <c r="I513" s="1128" t="s">
        <v>3286</v>
      </c>
      <c r="J513" s="1149"/>
      <c r="K513" s="1149"/>
      <c r="L513" s="1149"/>
      <c r="M513" s="1110"/>
    </row>
    <row r="514" spans="1:16" s="1126" customFormat="1" ht="11.25" customHeight="1" outlineLevel="2">
      <c r="A514" s="1101">
        <v>6</v>
      </c>
      <c r="B514" s="1102">
        <v>2014</v>
      </c>
      <c r="C514" s="1103" t="s">
        <v>91</v>
      </c>
      <c r="D514" s="1104" t="s">
        <v>123</v>
      </c>
      <c r="E514" s="1106" t="s">
        <v>3357</v>
      </c>
      <c r="F514" s="1105">
        <v>41797</v>
      </c>
      <c r="G514" s="1103" t="s">
        <v>4270</v>
      </c>
      <c r="H514" s="1108">
        <v>7</v>
      </c>
      <c r="I514" s="1128" t="s">
        <v>2047</v>
      </c>
      <c r="J514" s="1149"/>
      <c r="K514" s="1149"/>
      <c r="L514" s="1149"/>
      <c r="M514" s="1110"/>
    </row>
    <row r="515" spans="1:16" s="1126" customFormat="1" ht="11.25" customHeight="1" outlineLevel="2">
      <c r="A515" s="1101">
        <v>6</v>
      </c>
      <c r="B515" s="1102">
        <v>2014</v>
      </c>
      <c r="C515" s="1103" t="s">
        <v>91</v>
      </c>
      <c r="D515" s="1104" t="s">
        <v>123</v>
      </c>
      <c r="E515" s="1106" t="s">
        <v>3357</v>
      </c>
      <c r="F515" s="1105">
        <v>41797</v>
      </c>
      <c r="G515" s="1103" t="s">
        <v>720</v>
      </c>
      <c r="H515" s="1108">
        <v>10</v>
      </c>
      <c r="I515" s="1128" t="s">
        <v>2049</v>
      </c>
      <c r="J515" s="1149"/>
      <c r="K515" s="1149"/>
      <c r="L515" s="1149"/>
    </row>
    <row r="516" spans="1:16" s="1126" customFormat="1" ht="11.25" customHeight="1" outlineLevel="2">
      <c r="A516" s="1101">
        <v>6</v>
      </c>
      <c r="B516" s="1102">
        <v>2014</v>
      </c>
      <c r="C516" s="1103" t="s">
        <v>91</v>
      </c>
      <c r="D516" s="1104" t="s">
        <v>123</v>
      </c>
      <c r="E516" s="1106" t="s">
        <v>3357</v>
      </c>
      <c r="F516" s="1105">
        <v>41797</v>
      </c>
      <c r="G516" s="1103" t="s">
        <v>4271</v>
      </c>
      <c r="H516" s="1108">
        <v>10</v>
      </c>
      <c r="I516" s="1128" t="s">
        <v>2713</v>
      </c>
      <c r="J516" s="1149"/>
      <c r="K516" s="1141"/>
      <c r="L516" s="1141"/>
    </row>
    <row r="517" spans="1:16" s="1126" customFormat="1" ht="11.25" customHeight="1" outlineLevel="2">
      <c r="A517" s="1101">
        <v>6</v>
      </c>
      <c r="B517" s="1102">
        <v>2014</v>
      </c>
      <c r="C517" s="1103" t="s">
        <v>91</v>
      </c>
      <c r="D517" s="1104" t="s">
        <v>123</v>
      </c>
      <c r="E517" s="1106" t="s">
        <v>3357</v>
      </c>
      <c r="F517" s="1105">
        <v>41797</v>
      </c>
      <c r="G517" s="1103" t="s">
        <v>4272</v>
      </c>
      <c r="H517" s="1108">
        <v>10</v>
      </c>
      <c r="I517" s="1128" t="s">
        <v>2348</v>
      </c>
      <c r="J517" s="1141"/>
      <c r="L517" s="1149"/>
    </row>
    <row r="518" spans="1:16" s="1126" customFormat="1" ht="11.25" customHeight="1" outlineLevel="2">
      <c r="A518" s="1101">
        <v>6</v>
      </c>
      <c r="B518" s="1102">
        <v>2014</v>
      </c>
      <c r="C518" s="1103" t="s">
        <v>91</v>
      </c>
      <c r="D518" s="1104" t="s">
        <v>123</v>
      </c>
      <c r="E518" s="1106" t="s">
        <v>3357</v>
      </c>
      <c r="F518" s="1105">
        <v>41797</v>
      </c>
      <c r="G518" s="1103" t="s">
        <v>4273</v>
      </c>
      <c r="H518" s="1108">
        <v>10</v>
      </c>
      <c r="I518" s="1128" t="s">
        <v>1662</v>
      </c>
      <c r="L518" s="1149"/>
    </row>
    <row r="519" spans="1:16" s="1126" customFormat="1" ht="11.25" customHeight="1" outlineLevel="2">
      <c r="A519" s="1101">
        <v>6</v>
      </c>
      <c r="B519" s="1102">
        <v>2014</v>
      </c>
      <c r="C519" s="1103" t="s">
        <v>91</v>
      </c>
      <c r="D519" s="1104" t="s">
        <v>123</v>
      </c>
      <c r="E519" s="1106" t="s">
        <v>4184</v>
      </c>
      <c r="F519" s="1105">
        <v>41804</v>
      </c>
      <c r="G519" s="1103" t="s">
        <v>4270</v>
      </c>
      <c r="H519" s="1108">
        <v>5</v>
      </c>
      <c r="I519" s="1128" t="s">
        <v>4274</v>
      </c>
      <c r="K519" s="1125"/>
      <c r="L519" s="1156"/>
    </row>
    <row r="520" spans="1:16" s="1126" customFormat="1" ht="11.25" customHeight="1" outlineLevel="2">
      <c r="A520" s="1101">
        <v>6</v>
      </c>
      <c r="B520" s="1102">
        <v>2014</v>
      </c>
      <c r="C520" s="1103" t="s">
        <v>91</v>
      </c>
      <c r="D520" s="1104" t="s">
        <v>123</v>
      </c>
      <c r="E520" s="1106" t="s">
        <v>4184</v>
      </c>
      <c r="F520" s="1105">
        <v>41804</v>
      </c>
      <c r="G520" s="1103" t="s">
        <v>720</v>
      </c>
      <c r="H520" s="1108">
        <v>10</v>
      </c>
      <c r="I520" s="1128" t="s">
        <v>4275</v>
      </c>
      <c r="J520" s="1127"/>
      <c r="K520" s="1125"/>
      <c r="L520" s="1156"/>
    </row>
    <row r="521" spans="1:16" s="1126" customFormat="1" ht="11.25" customHeight="1" outlineLevel="2">
      <c r="A521" s="1101">
        <v>6</v>
      </c>
      <c r="B521" s="1102">
        <v>2014</v>
      </c>
      <c r="C521" s="1103" t="s">
        <v>91</v>
      </c>
      <c r="D521" s="1104" t="s">
        <v>123</v>
      </c>
      <c r="E521" s="1106" t="s">
        <v>4184</v>
      </c>
      <c r="F521" s="1105">
        <v>41804</v>
      </c>
      <c r="G521" s="1103" t="s">
        <v>4271</v>
      </c>
      <c r="H521" s="1108">
        <v>5</v>
      </c>
      <c r="I521" s="1128" t="s">
        <v>4276</v>
      </c>
      <c r="J521" s="1127"/>
      <c r="K521" s="1127"/>
      <c r="L521" s="1110"/>
    </row>
    <row r="522" spans="1:16" s="1126" customFormat="1" ht="11.25" customHeight="1" outlineLevel="2">
      <c r="A522" s="1101">
        <v>6</v>
      </c>
      <c r="B522" s="1102">
        <v>2014</v>
      </c>
      <c r="C522" s="1103" t="s">
        <v>91</v>
      </c>
      <c r="D522" s="1104" t="s">
        <v>123</v>
      </c>
      <c r="E522" s="1106" t="s">
        <v>4184</v>
      </c>
      <c r="F522" s="1105">
        <v>41804</v>
      </c>
      <c r="G522" s="1103" t="s">
        <v>4269</v>
      </c>
      <c r="H522" s="1108">
        <v>5</v>
      </c>
      <c r="I522" s="1128" t="s">
        <v>4277</v>
      </c>
      <c r="K522" s="1125"/>
      <c r="L522" s="1156"/>
    </row>
    <row r="523" spans="1:16" s="1111" customFormat="1" ht="11.25" customHeight="1" outlineLevel="2">
      <c r="A523" s="1101">
        <v>10</v>
      </c>
      <c r="B523" s="1101">
        <v>2014</v>
      </c>
      <c r="C523" s="1103" t="s">
        <v>91</v>
      </c>
      <c r="D523" s="1119" t="s">
        <v>123</v>
      </c>
      <c r="E523" s="1103" t="s">
        <v>3362</v>
      </c>
      <c r="F523" s="1131">
        <v>41924</v>
      </c>
      <c r="G523" s="1103" t="s">
        <v>4278</v>
      </c>
      <c r="H523" s="1101">
        <v>10</v>
      </c>
      <c r="I523" s="1103" t="s">
        <v>2549</v>
      </c>
      <c r="J523" s="1126"/>
      <c r="K523" s="1127"/>
      <c r="L523" s="1127"/>
    </row>
    <row r="524" spans="1:16" s="1111" customFormat="1" ht="11.25" customHeight="1" outlineLevel="2">
      <c r="A524" s="1101">
        <v>10</v>
      </c>
      <c r="B524" s="1101">
        <v>2014</v>
      </c>
      <c r="C524" s="1103" t="s">
        <v>91</v>
      </c>
      <c r="D524" s="1119" t="s">
        <v>123</v>
      </c>
      <c r="E524" s="1103" t="s">
        <v>3362</v>
      </c>
      <c r="F524" s="1131">
        <v>41924</v>
      </c>
      <c r="G524" s="1103" t="s">
        <v>4279</v>
      </c>
      <c r="H524" s="1101">
        <v>3</v>
      </c>
      <c r="I524" s="1103" t="s">
        <v>3095</v>
      </c>
      <c r="J524" s="1127"/>
      <c r="K524" s="1127"/>
      <c r="L524" s="1127"/>
    </row>
    <row r="525" spans="1:16" s="1111" customFormat="1" ht="11.25" customHeight="1" outlineLevel="2">
      <c r="A525" s="1101">
        <v>10</v>
      </c>
      <c r="B525" s="1101">
        <v>2014</v>
      </c>
      <c r="C525" s="1103" t="s">
        <v>91</v>
      </c>
      <c r="D525" s="1119" t="s">
        <v>123</v>
      </c>
      <c r="E525" s="1103" t="s">
        <v>3362</v>
      </c>
      <c r="F525" s="1131">
        <v>41924</v>
      </c>
      <c r="G525" s="1103" t="s">
        <v>4280</v>
      </c>
      <c r="H525" s="1101">
        <v>3</v>
      </c>
      <c r="I525" s="1103" t="s">
        <v>2414</v>
      </c>
      <c r="J525" s="1127"/>
      <c r="K525" s="1127"/>
      <c r="L525" s="1127"/>
    </row>
    <row r="526" spans="1:16" ht="11.25" customHeight="1" outlineLevel="2">
      <c r="A526" s="1101">
        <v>10</v>
      </c>
      <c r="B526" s="1101">
        <v>2014</v>
      </c>
      <c r="C526" s="1103" t="s">
        <v>91</v>
      </c>
      <c r="D526" s="1119" t="s">
        <v>123</v>
      </c>
      <c r="E526" s="1103" t="s">
        <v>3362</v>
      </c>
      <c r="F526" s="1131">
        <v>41924</v>
      </c>
      <c r="G526" s="1103" t="s">
        <v>3515</v>
      </c>
      <c r="H526" s="1101">
        <v>10</v>
      </c>
      <c r="I526" s="1103" t="s">
        <v>3102</v>
      </c>
      <c r="J526" s="1127"/>
      <c r="K526" s="1127"/>
      <c r="L526" s="1127"/>
      <c r="P526" s="1107"/>
    </row>
    <row r="527" spans="1:16" ht="11.25" customHeight="1" outlineLevel="2">
      <c r="A527" s="1101">
        <v>10</v>
      </c>
      <c r="B527" s="1101">
        <v>2014</v>
      </c>
      <c r="C527" s="1103" t="s">
        <v>91</v>
      </c>
      <c r="D527" s="1119" t="s">
        <v>123</v>
      </c>
      <c r="E527" s="1103" t="s">
        <v>3362</v>
      </c>
      <c r="F527" s="1131">
        <v>41924</v>
      </c>
      <c r="G527" s="1103" t="s">
        <v>4281</v>
      </c>
      <c r="H527" s="1101">
        <v>10</v>
      </c>
      <c r="I527" s="1103" t="s">
        <v>2422</v>
      </c>
      <c r="J527" s="1127"/>
      <c r="K527" s="1149"/>
      <c r="L527" s="1126"/>
      <c r="P527" s="1107"/>
    </row>
    <row r="528" spans="1:16" s="1126" customFormat="1" ht="11.25" customHeight="1" outlineLevel="2">
      <c r="A528" s="1101">
        <v>10</v>
      </c>
      <c r="B528" s="1101">
        <v>2014</v>
      </c>
      <c r="C528" s="1103" t="s">
        <v>91</v>
      </c>
      <c r="D528" s="1119" t="s">
        <v>123</v>
      </c>
      <c r="E528" s="1103" t="s">
        <v>3362</v>
      </c>
      <c r="F528" s="1131">
        <v>41924</v>
      </c>
      <c r="G528" s="1103" t="s">
        <v>4282</v>
      </c>
      <c r="H528" s="1101">
        <v>3</v>
      </c>
      <c r="I528" s="1103" t="s">
        <v>2739</v>
      </c>
      <c r="J528" s="1149"/>
      <c r="K528" s="1149"/>
      <c r="M528" s="1110"/>
      <c r="P528" s="1138"/>
    </row>
    <row r="529" spans="1:16" s="1149" customFormat="1" ht="11.25" customHeight="1" outlineLevel="2">
      <c r="A529" s="1101">
        <v>10</v>
      </c>
      <c r="B529" s="1101">
        <v>2014</v>
      </c>
      <c r="C529" s="1103" t="s">
        <v>91</v>
      </c>
      <c r="D529" s="1119" t="s">
        <v>123</v>
      </c>
      <c r="E529" s="1103" t="s">
        <v>3362</v>
      </c>
      <c r="F529" s="1131">
        <v>41924</v>
      </c>
      <c r="G529" s="1103" t="s">
        <v>4283</v>
      </c>
      <c r="H529" s="1101">
        <v>10</v>
      </c>
      <c r="I529" s="1103" t="s">
        <v>2868</v>
      </c>
      <c r="L529" s="1126"/>
      <c r="P529" s="1162"/>
    </row>
    <row r="530" spans="1:16" s="1141" customFormat="1" ht="11.25" customHeight="1" outlineLevel="2">
      <c r="A530" s="1101">
        <v>10</v>
      </c>
      <c r="B530" s="1101">
        <v>2014</v>
      </c>
      <c r="C530" s="1103" t="s">
        <v>91</v>
      </c>
      <c r="D530" s="1119" t="s">
        <v>123</v>
      </c>
      <c r="E530" s="1103" t="s">
        <v>3362</v>
      </c>
      <c r="F530" s="1131">
        <v>41924</v>
      </c>
      <c r="G530" s="1103" t="s">
        <v>4284</v>
      </c>
      <c r="H530" s="1101">
        <v>7</v>
      </c>
      <c r="I530" s="1103" t="s">
        <v>2424</v>
      </c>
      <c r="J530" s="1149"/>
      <c r="K530" s="1149"/>
      <c r="L530" s="1126"/>
      <c r="P530" s="1108"/>
    </row>
    <row r="531" spans="1:16" s="1141" customFormat="1" ht="11.25" customHeight="1" outlineLevel="2">
      <c r="A531" s="1101">
        <v>10</v>
      </c>
      <c r="B531" s="1101">
        <v>2014</v>
      </c>
      <c r="C531" s="1103" t="s">
        <v>91</v>
      </c>
      <c r="D531" s="1119" t="s">
        <v>123</v>
      </c>
      <c r="E531" s="1103" t="s">
        <v>3362</v>
      </c>
      <c r="F531" s="1131">
        <v>41924</v>
      </c>
      <c r="G531" s="1103" t="s">
        <v>4285</v>
      </c>
      <c r="H531" s="1101">
        <v>10</v>
      </c>
      <c r="I531" s="1103" t="s">
        <v>3185</v>
      </c>
      <c r="J531" s="1127"/>
      <c r="K531" s="1149"/>
      <c r="L531" s="1126"/>
      <c r="P531" s="1108"/>
    </row>
    <row r="532" spans="1:16" s="1141" customFormat="1" ht="11.25" customHeight="1" outlineLevel="2">
      <c r="A532" s="1101">
        <v>10</v>
      </c>
      <c r="B532" s="1101">
        <v>2014</v>
      </c>
      <c r="C532" s="1103" t="s">
        <v>91</v>
      </c>
      <c r="D532" s="1119" t="s">
        <v>123</v>
      </c>
      <c r="E532" s="1103" t="s">
        <v>3362</v>
      </c>
      <c r="F532" s="1131">
        <v>41924</v>
      </c>
      <c r="G532" s="1103" t="s">
        <v>4286</v>
      </c>
      <c r="H532" s="1101">
        <v>7</v>
      </c>
      <c r="I532" s="1103" t="s">
        <v>2328</v>
      </c>
      <c r="J532" s="1127"/>
      <c r="K532" s="1149"/>
      <c r="L532" s="1126"/>
      <c r="P532" s="1108"/>
    </row>
    <row r="533" spans="1:16" s="1149" customFormat="1" ht="11.25" customHeight="1" outlineLevel="2">
      <c r="A533" s="1101">
        <v>10</v>
      </c>
      <c r="B533" s="1101">
        <v>2014</v>
      </c>
      <c r="C533" s="1103" t="s">
        <v>91</v>
      </c>
      <c r="D533" s="1119" t="s">
        <v>123</v>
      </c>
      <c r="E533" s="1103" t="s">
        <v>3362</v>
      </c>
      <c r="F533" s="1131">
        <v>41924</v>
      </c>
      <c r="G533" s="1103" t="s">
        <v>4287</v>
      </c>
      <c r="H533" s="1101">
        <v>3</v>
      </c>
      <c r="I533" s="1103" t="s">
        <v>1978</v>
      </c>
      <c r="J533" s="1126"/>
      <c r="L533" s="1126"/>
      <c r="P533" s="1162"/>
    </row>
    <row r="534" spans="1:16" s="1156" customFormat="1" ht="11.25" customHeight="1" outlineLevel="2">
      <c r="A534" s="1112">
        <v>6</v>
      </c>
      <c r="B534" s="1112">
        <v>2015</v>
      </c>
      <c r="C534" s="1120" t="s">
        <v>91</v>
      </c>
      <c r="D534" s="1120" t="s">
        <v>123</v>
      </c>
      <c r="E534" s="1120" t="s">
        <v>3357</v>
      </c>
      <c r="F534" s="1121">
        <v>42169</v>
      </c>
      <c r="G534" s="1120" t="s">
        <v>3510</v>
      </c>
      <c r="H534" s="1112">
        <v>7</v>
      </c>
      <c r="I534" s="1120" t="s">
        <v>3067</v>
      </c>
      <c r="J534" s="1111"/>
      <c r="K534" s="1111"/>
      <c r="L534" s="1111"/>
      <c r="M534" s="1149"/>
      <c r="P534" s="1168"/>
    </row>
    <row r="535" spans="1:16" s="1156" customFormat="1" ht="11.25" customHeight="1" outlineLevel="2">
      <c r="A535" s="1112">
        <v>6</v>
      </c>
      <c r="B535" s="1112">
        <v>2015</v>
      </c>
      <c r="C535" s="1120" t="s">
        <v>91</v>
      </c>
      <c r="D535" s="1120" t="s">
        <v>123</v>
      </c>
      <c r="E535" s="1120" t="s">
        <v>3357</v>
      </c>
      <c r="F535" s="1121">
        <v>42169</v>
      </c>
      <c r="G535" s="1120" t="s">
        <v>3511</v>
      </c>
      <c r="H535" s="1112">
        <v>10</v>
      </c>
      <c r="I535" s="1120" t="s">
        <v>1937</v>
      </c>
      <c r="J535" s="1111"/>
      <c r="K535" s="1111"/>
      <c r="L535" s="1111"/>
      <c r="M535" s="1149"/>
      <c r="P535" s="1168"/>
    </row>
    <row r="536" spans="1:16" s="1127" customFormat="1" ht="11.25" customHeight="1" outlineLevel="2">
      <c r="A536" s="1112">
        <v>6</v>
      </c>
      <c r="B536" s="1112">
        <v>2015</v>
      </c>
      <c r="C536" s="1120" t="s">
        <v>91</v>
      </c>
      <c r="D536" s="1120" t="s">
        <v>123</v>
      </c>
      <c r="E536" s="1120" t="s">
        <v>3357</v>
      </c>
      <c r="F536" s="1121">
        <v>42169</v>
      </c>
      <c r="G536" s="1120" t="s">
        <v>3512</v>
      </c>
      <c r="H536" s="1112">
        <v>10</v>
      </c>
      <c r="I536" s="1120" t="s">
        <v>2045</v>
      </c>
      <c r="J536" s="1111"/>
      <c r="K536" s="1111"/>
      <c r="L536" s="1111"/>
      <c r="P536" s="1113"/>
    </row>
    <row r="537" spans="1:16" s="1127" customFormat="1" ht="11.25" customHeight="1" outlineLevel="2">
      <c r="A537" s="1112">
        <v>6</v>
      </c>
      <c r="B537" s="1112">
        <v>2015</v>
      </c>
      <c r="C537" s="1120" t="s">
        <v>91</v>
      </c>
      <c r="D537" s="1120" t="s">
        <v>123</v>
      </c>
      <c r="E537" s="1120" t="s">
        <v>3357</v>
      </c>
      <c r="F537" s="1121">
        <v>42169</v>
      </c>
      <c r="G537" s="1120" t="s">
        <v>3513</v>
      </c>
      <c r="H537" s="1112">
        <v>7</v>
      </c>
      <c r="I537" s="1120" t="s">
        <v>2047</v>
      </c>
      <c r="J537" s="1111"/>
      <c r="K537" s="1111"/>
      <c r="L537" s="1111"/>
      <c r="P537" s="1113"/>
    </row>
    <row r="538" spans="1:16" s="1125" customFormat="1" ht="11.25" customHeight="1" outlineLevel="2">
      <c r="A538" s="1112">
        <v>6</v>
      </c>
      <c r="B538" s="1112">
        <v>2015</v>
      </c>
      <c r="C538" s="1120" t="s">
        <v>91</v>
      </c>
      <c r="D538" s="1120" t="s">
        <v>123</v>
      </c>
      <c r="E538" s="1120" t="s">
        <v>3357</v>
      </c>
      <c r="F538" s="1121">
        <v>42169</v>
      </c>
      <c r="G538" s="1120" t="s">
        <v>3514</v>
      </c>
      <c r="H538" s="1112">
        <v>3</v>
      </c>
      <c r="I538" s="1120" t="s">
        <v>2943</v>
      </c>
      <c r="J538" s="1111"/>
      <c r="K538" s="1111"/>
      <c r="L538" s="1111"/>
      <c r="M538" s="1149"/>
      <c r="P538" s="1163"/>
    </row>
    <row r="539" spans="1:16" s="1149" customFormat="1" ht="11.25" customHeight="1" outlineLevel="2">
      <c r="A539" s="1112">
        <v>6</v>
      </c>
      <c r="B539" s="1112">
        <v>2015</v>
      </c>
      <c r="C539" s="1120" t="s">
        <v>91</v>
      </c>
      <c r="D539" s="1120" t="s">
        <v>123</v>
      </c>
      <c r="E539" s="1120" t="s">
        <v>3357</v>
      </c>
      <c r="F539" s="1121">
        <v>42169</v>
      </c>
      <c r="G539" s="1120" t="s">
        <v>3515</v>
      </c>
      <c r="H539" s="1112">
        <v>10</v>
      </c>
      <c r="I539" s="1120" t="s">
        <v>2049</v>
      </c>
      <c r="J539" s="1111"/>
      <c r="K539" s="1111"/>
      <c r="L539" s="1111"/>
      <c r="P539" s="1162"/>
    </row>
    <row r="540" spans="1:16" s="1149" customFormat="1" ht="11.25" customHeight="1" outlineLevel="2">
      <c r="A540" s="1112">
        <v>6</v>
      </c>
      <c r="B540" s="1112">
        <v>2015</v>
      </c>
      <c r="C540" s="1120" t="s">
        <v>91</v>
      </c>
      <c r="D540" s="1120" t="s">
        <v>123</v>
      </c>
      <c r="E540" s="1120" t="s">
        <v>3357</v>
      </c>
      <c r="F540" s="1121">
        <v>42169</v>
      </c>
      <c r="G540" s="1120" t="s">
        <v>3516</v>
      </c>
      <c r="H540" s="1112">
        <v>3</v>
      </c>
      <c r="I540" s="1120" t="s">
        <v>1965</v>
      </c>
      <c r="J540" s="1111"/>
      <c r="K540" s="1111"/>
      <c r="L540" s="1111"/>
      <c r="P540" s="1162"/>
    </row>
    <row r="541" spans="1:16" s="1156" customFormat="1" ht="11.25" customHeight="1" outlineLevel="2">
      <c r="A541" s="1112">
        <v>6</v>
      </c>
      <c r="B541" s="1112">
        <v>2015</v>
      </c>
      <c r="C541" s="1120" t="s">
        <v>91</v>
      </c>
      <c r="D541" s="1120" t="s">
        <v>123</v>
      </c>
      <c r="E541" s="1120" t="s">
        <v>3357</v>
      </c>
      <c r="F541" s="1121">
        <v>42169</v>
      </c>
      <c r="G541" s="1120" t="s">
        <v>3517</v>
      </c>
      <c r="H541" s="1112">
        <v>3</v>
      </c>
      <c r="I541" s="1120" t="s">
        <v>2540</v>
      </c>
      <c r="J541" s="1111"/>
      <c r="K541" s="1111"/>
      <c r="L541" s="1111"/>
      <c r="M541" s="1149"/>
      <c r="P541" s="1168"/>
    </row>
    <row r="542" spans="1:16" s="1156" customFormat="1" ht="11.25" customHeight="1" outlineLevel="2">
      <c r="A542" s="1112">
        <v>6</v>
      </c>
      <c r="B542" s="1112">
        <v>2015</v>
      </c>
      <c r="C542" s="1120" t="s">
        <v>91</v>
      </c>
      <c r="D542" s="1120" t="s">
        <v>123</v>
      </c>
      <c r="E542" s="1120" t="s">
        <v>3357</v>
      </c>
      <c r="F542" s="1121">
        <v>42169</v>
      </c>
      <c r="G542" s="1120" t="s">
        <v>3518</v>
      </c>
      <c r="H542" s="1112">
        <v>10</v>
      </c>
      <c r="I542" s="1120" t="s">
        <v>1662</v>
      </c>
      <c r="J542" s="1111"/>
      <c r="K542" s="1111"/>
      <c r="L542" s="1111"/>
      <c r="M542" s="1149"/>
      <c r="P542" s="1168"/>
    </row>
    <row r="543" spans="1:16" s="1127" customFormat="1" ht="11.25" customHeight="1" outlineLevel="2">
      <c r="A543" s="1112">
        <v>6</v>
      </c>
      <c r="B543" s="1112">
        <v>2015</v>
      </c>
      <c r="C543" s="1120" t="s">
        <v>91</v>
      </c>
      <c r="D543" s="1120" t="s">
        <v>123</v>
      </c>
      <c r="E543" s="1142" t="s">
        <v>3359</v>
      </c>
      <c r="F543" s="1121">
        <v>42176</v>
      </c>
      <c r="G543" s="1120" t="s">
        <v>3512</v>
      </c>
      <c r="H543" s="1112">
        <v>15</v>
      </c>
      <c r="I543" s="1122" t="s">
        <v>3519</v>
      </c>
      <c r="J543" s="1111"/>
      <c r="K543" s="1111"/>
      <c r="L543" s="1111"/>
      <c r="P543" s="1113"/>
    </row>
    <row r="544" spans="1:16" s="1127" customFormat="1" ht="11.25" customHeight="1" outlineLevel="2">
      <c r="A544" s="1112">
        <v>6</v>
      </c>
      <c r="B544" s="1112">
        <v>2015</v>
      </c>
      <c r="C544" s="1120" t="s">
        <v>91</v>
      </c>
      <c r="D544" s="1120" t="s">
        <v>123</v>
      </c>
      <c r="E544" s="1142" t="s">
        <v>3359</v>
      </c>
      <c r="F544" s="1121">
        <v>42176</v>
      </c>
      <c r="G544" s="1120" t="s">
        <v>3513</v>
      </c>
      <c r="H544" s="1112">
        <v>10</v>
      </c>
      <c r="I544" s="1122" t="s">
        <v>3520</v>
      </c>
      <c r="J544" s="1111"/>
      <c r="K544" s="1111"/>
      <c r="L544" s="1111"/>
      <c r="P544" s="1113"/>
    </row>
    <row r="545" spans="1:16" s="1156" customFormat="1" ht="11.25" customHeight="1" outlineLevel="2">
      <c r="A545" s="1112">
        <v>9</v>
      </c>
      <c r="B545" s="1112">
        <v>2015</v>
      </c>
      <c r="C545" s="1120" t="s">
        <v>91</v>
      </c>
      <c r="D545" s="1120" t="s">
        <v>123</v>
      </c>
      <c r="E545" s="1120" t="s">
        <v>3442</v>
      </c>
      <c r="F545" s="1121">
        <v>42260</v>
      </c>
      <c r="G545" s="1120" t="s">
        <v>3521</v>
      </c>
      <c r="H545" s="1112">
        <v>5</v>
      </c>
      <c r="I545" s="1120" t="s">
        <v>769</v>
      </c>
      <c r="J545" s="1111" t="s">
        <v>3042</v>
      </c>
      <c r="K545" s="1111"/>
      <c r="L545" s="1111"/>
      <c r="M545" s="1149"/>
      <c r="P545" s="1168"/>
    </row>
    <row r="546" spans="1:16" s="1111" customFormat="1" ht="11.25" customHeight="1" outlineLevel="2">
      <c r="A546" s="1112">
        <v>10</v>
      </c>
      <c r="B546" s="1123">
        <v>2015</v>
      </c>
      <c r="C546" s="1120" t="s">
        <v>91</v>
      </c>
      <c r="D546" s="1120" t="s">
        <v>123</v>
      </c>
      <c r="E546" s="1124" t="s">
        <v>3362</v>
      </c>
      <c r="F546" s="1121">
        <v>42288</v>
      </c>
      <c r="G546" s="1120" t="s">
        <v>2951</v>
      </c>
      <c r="H546" s="1112">
        <v>10</v>
      </c>
      <c r="I546" s="1111" t="s">
        <v>2549</v>
      </c>
      <c r="P546" s="1112"/>
    </row>
    <row r="547" spans="1:16" s="1111" customFormat="1" ht="11.25" customHeight="1" outlineLevel="2">
      <c r="A547" s="1112">
        <v>10</v>
      </c>
      <c r="B547" s="1123">
        <v>2015</v>
      </c>
      <c r="C547" s="1120" t="s">
        <v>91</v>
      </c>
      <c r="D547" s="1120" t="s">
        <v>123</v>
      </c>
      <c r="E547" s="1124" t="s">
        <v>3362</v>
      </c>
      <c r="F547" s="1121">
        <v>42288</v>
      </c>
      <c r="G547" s="1120" t="s">
        <v>3522</v>
      </c>
      <c r="H547" s="1112">
        <v>3</v>
      </c>
      <c r="I547" s="1111" t="s">
        <v>1658</v>
      </c>
      <c r="P547" s="1112"/>
    </row>
    <row r="548" spans="1:16" s="1111" customFormat="1" ht="11.25" customHeight="1" outlineLevel="2">
      <c r="A548" s="1112">
        <v>10</v>
      </c>
      <c r="B548" s="1123">
        <v>2015</v>
      </c>
      <c r="C548" s="1120" t="s">
        <v>91</v>
      </c>
      <c r="D548" s="1120" t="s">
        <v>123</v>
      </c>
      <c r="E548" s="1124" t="s">
        <v>3362</v>
      </c>
      <c r="F548" s="1121">
        <v>42288</v>
      </c>
      <c r="G548" s="1120" t="s">
        <v>2940</v>
      </c>
      <c r="H548" s="1112">
        <v>10</v>
      </c>
      <c r="I548" s="1111" t="s">
        <v>2264</v>
      </c>
      <c r="P548" s="1112"/>
    </row>
    <row r="549" spans="1:16" s="1111" customFormat="1" ht="11.25" customHeight="1" outlineLevel="2">
      <c r="A549" s="1112">
        <v>10</v>
      </c>
      <c r="B549" s="1123">
        <v>2015</v>
      </c>
      <c r="C549" s="1120" t="s">
        <v>91</v>
      </c>
      <c r="D549" s="1120" t="s">
        <v>123</v>
      </c>
      <c r="E549" s="1124" t="s">
        <v>3362</v>
      </c>
      <c r="F549" s="1121">
        <v>42288</v>
      </c>
      <c r="G549" s="1120" t="s">
        <v>2941</v>
      </c>
      <c r="H549" s="1112">
        <v>7</v>
      </c>
      <c r="I549" s="1111" t="s">
        <v>3131</v>
      </c>
      <c r="P549" s="1112"/>
    </row>
    <row r="550" spans="1:16" s="1111" customFormat="1" ht="11.25" customHeight="1" outlineLevel="2">
      <c r="A550" s="1112">
        <v>10</v>
      </c>
      <c r="B550" s="1123">
        <v>2015</v>
      </c>
      <c r="C550" s="1120" t="s">
        <v>91</v>
      </c>
      <c r="D550" s="1120" t="s">
        <v>123</v>
      </c>
      <c r="E550" s="1124" t="s">
        <v>3362</v>
      </c>
      <c r="F550" s="1121">
        <v>42288</v>
      </c>
      <c r="G550" s="1120" t="s">
        <v>3523</v>
      </c>
      <c r="H550" s="1112">
        <v>10</v>
      </c>
      <c r="I550" s="1111" t="s">
        <v>1793</v>
      </c>
      <c r="P550" s="1112"/>
    </row>
    <row r="551" spans="1:16" s="1111" customFormat="1" ht="11.25" customHeight="1" outlineLevel="2">
      <c r="A551" s="1112">
        <v>10</v>
      </c>
      <c r="B551" s="1123">
        <v>2015</v>
      </c>
      <c r="C551" s="1120" t="s">
        <v>91</v>
      </c>
      <c r="D551" s="1120" t="s">
        <v>123</v>
      </c>
      <c r="E551" s="1124" t="s">
        <v>3362</v>
      </c>
      <c r="F551" s="1121">
        <v>42288</v>
      </c>
      <c r="G551" s="1120" t="s">
        <v>2945</v>
      </c>
      <c r="H551" s="1112">
        <v>7</v>
      </c>
      <c r="I551" s="1111" t="s">
        <v>1895</v>
      </c>
      <c r="P551" s="1112"/>
    </row>
    <row r="552" spans="1:16" s="1111" customFormat="1" ht="11.25" customHeight="1" outlineLevel="2">
      <c r="A552" s="1112">
        <v>10</v>
      </c>
      <c r="B552" s="1123">
        <v>2015</v>
      </c>
      <c r="C552" s="1120" t="s">
        <v>91</v>
      </c>
      <c r="D552" s="1120" t="s">
        <v>123</v>
      </c>
      <c r="E552" s="1124" t="s">
        <v>3362</v>
      </c>
      <c r="F552" s="1121">
        <v>42288</v>
      </c>
      <c r="G552" s="1120" t="s">
        <v>3524</v>
      </c>
      <c r="H552" s="1112">
        <v>10</v>
      </c>
      <c r="I552" s="1111" t="s">
        <v>2266</v>
      </c>
      <c r="P552" s="1112"/>
    </row>
    <row r="553" spans="1:16" s="1111" customFormat="1" ht="11.25" customHeight="1" outlineLevel="2">
      <c r="A553" s="1112">
        <v>10</v>
      </c>
      <c r="B553" s="1123">
        <v>2015</v>
      </c>
      <c r="C553" s="1120" t="s">
        <v>91</v>
      </c>
      <c r="D553" s="1120" t="s">
        <v>123</v>
      </c>
      <c r="E553" s="1124" t="s">
        <v>3362</v>
      </c>
      <c r="F553" s="1121">
        <v>42288</v>
      </c>
      <c r="G553" s="1120" t="s">
        <v>3525</v>
      </c>
      <c r="H553" s="1112">
        <v>10</v>
      </c>
      <c r="I553" s="1111" t="s">
        <v>3183</v>
      </c>
      <c r="P553" s="1112"/>
    </row>
    <row r="554" spans="1:16" s="1111" customFormat="1" ht="11.25" customHeight="1" outlineLevel="2">
      <c r="A554" s="1112">
        <v>10</v>
      </c>
      <c r="B554" s="1123">
        <v>2015</v>
      </c>
      <c r="C554" s="1120" t="s">
        <v>91</v>
      </c>
      <c r="D554" s="1120" t="s">
        <v>123</v>
      </c>
      <c r="E554" s="1124" t="s">
        <v>3362</v>
      </c>
      <c r="F554" s="1121">
        <v>42288</v>
      </c>
      <c r="G554" s="1120" t="s">
        <v>3526</v>
      </c>
      <c r="H554" s="1112">
        <v>10</v>
      </c>
      <c r="I554" s="1111" t="s">
        <v>3185</v>
      </c>
      <c r="P554" s="1112"/>
    </row>
    <row r="555" spans="1:16" s="1111" customFormat="1" ht="11.25" customHeight="1" outlineLevel="2">
      <c r="A555" s="1112">
        <v>10</v>
      </c>
      <c r="B555" s="1123">
        <v>2015</v>
      </c>
      <c r="C555" s="1120" t="s">
        <v>91</v>
      </c>
      <c r="D555" s="1120" t="s">
        <v>123</v>
      </c>
      <c r="E555" s="1124" t="s">
        <v>3362</v>
      </c>
      <c r="F555" s="1121">
        <v>42288</v>
      </c>
      <c r="G555" s="1120" t="s">
        <v>2950</v>
      </c>
      <c r="H555" s="1112">
        <v>3</v>
      </c>
      <c r="I555" s="1111" t="s">
        <v>1978</v>
      </c>
      <c r="P555" s="1112"/>
    </row>
    <row r="556" spans="1:16" s="1111" customFormat="1" ht="11.25" customHeight="1" outlineLevel="1">
      <c r="A556" s="1112"/>
      <c r="B556" s="1123"/>
      <c r="C556" s="1120"/>
      <c r="D556" s="1120" t="s">
        <v>763</v>
      </c>
      <c r="E556" s="1124"/>
      <c r="F556" s="1121"/>
      <c r="G556" s="1120"/>
      <c r="H556" s="1112">
        <f>SUBTOTAL(9,H499:H555)</f>
        <v>446</v>
      </c>
      <c r="P556" s="1112"/>
    </row>
    <row r="557" spans="1:16" s="1149" customFormat="1" ht="11.25" customHeight="1" outlineLevel="2">
      <c r="A557" s="1123">
        <v>3</v>
      </c>
      <c r="B557" s="1112">
        <v>2015</v>
      </c>
      <c r="C557" s="1120" t="s">
        <v>91</v>
      </c>
      <c r="D557" s="1132" t="s">
        <v>109</v>
      </c>
      <c r="E557" s="1120" t="s">
        <v>3323</v>
      </c>
      <c r="F557" s="1121">
        <v>42064</v>
      </c>
      <c r="G557" s="1120" t="s">
        <v>3527</v>
      </c>
      <c r="H557" s="1112">
        <v>7</v>
      </c>
      <c r="I557" s="1120" t="s">
        <v>929</v>
      </c>
      <c r="J557" s="1127"/>
      <c r="K557" s="1127"/>
      <c r="L557" s="1127"/>
      <c r="P557" s="1162"/>
    </row>
    <row r="558" spans="1:16" s="1149" customFormat="1" ht="11.25" customHeight="1" outlineLevel="2">
      <c r="A558" s="1123">
        <v>3</v>
      </c>
      <c r="B558" s="1112">
        <v>2015</v>
      </c>
      <c r="C558" s="1120" t="s">
        <v>91</v>
      </c>
      <c r="D558" s="1129" t="s">
        <v>109</v>
      </c>
      <c r="E558" s="1120" t="s">
        <v>3323</v>
      </c>
      <c r="F558" s="1121">
        <v>42064</v>
      </c>
      <c r="G558" s="1120"/>
      <c r="H558" s="1112">
        <v>7</v>
      </c>
      <c r="I558" s="1120" t="s">
        <v>3123</v>
      </c>
      <c r="J558" s="1127"/>
      <c r="K558" s="1107"/>
      <c r="L558" s="1107"/>
      <c r="P558" s="1162"/>
    </row>
    <row r="559" spans="1:16" s="1149" customFormat="1" ht="11.25" customHeight="1" outlineLevel="2">
      <c r="A559" s="1123">
        <v>3</v>
      </c>
      <c r="B559" s="1112">
        <v>2015</v>
      </c>
      <c r="C559" s="1120" t="s">
        <v>91</v>
      </c>
      <c r="D559" s="1129" t="s">
        <v>109</v>
      </c>
      <c r="E559" s="1120" t="s">
        <v>3323</v>
      </c>
      <c r="F559" s="1121">
        <v>42064</v>
      </c>
      <c r="G559" s="1120"/>
      <c r="H559" s="1112">
        <v>3</v>
      </c>
      <c r="I559" s="1120" t="s">
        <v>3124</v>
      </c>
      <c r="J559" s="1107"/>
      <c r="K559" s="1107"/>
      <c r="L559" s="1107"/>
      <c r="P559" s="1162"/>
    </row>
    <row r="560" spans="1:16" s="1149" customFormat="1" ht="11.25" customHeight="1" outlineLevel="2">
      <c r="A560" s="1112">
        <v>6</v>
      </c>
      <c r="B560" s="1112">
        <v>2015</v>
      </c>
      <c r="C560" s="1120" t="s">
        <v>91</v>
      </c>
      <c r="D560" s="1120" t="s">
        <v>109</v>
      </c>
      <c r="E560" s="1120" t="s">
        <v>3357</v>
      </c>
      <c r="F560" s="1121">
        <v>42169</v>
      </c>
      <c r="G560" s="1120" t="s">
        <v>4795</v>
      </c>
      <c r="H560" s="1112">
        <v>10</v>
      </c>
      <c r="I560" s="1120" t="s">
        <v>3529</v>
      </c>
      <c r="J560" s="1111"/>
      <c r="K560" s="1111"/>
      <c r="L560" s="1111"/>
      <c r="P560" s="1162"/>
    </row>
    <row r="561" spans="1:16" s="1149" customFormat="1" ht="11.25" customHeight="1" outlineLevel="1">
      <c r="A561" s="1112"/>
      <c r="B561" s="1112"/>
      <c r="C561" s="1120"/>
      <c r="D561" s="1120" t="s">
        <v>783</v>
      </c>
      <c r="E561" s="1120"/>
      <c r="F561" s="1121"/>
      <c r="G561" s="1120"/>
      <c r="H561" s="1112">
        <f>SUBTOTAL(9,H557:H560)</f>
        <v>27</v>
      </c>
      <c r="I561" s="1120"/>
      <c r="J561" s="1111"/>
      <c r="K561" s="1111"/>
      <c r="L561" s="1111"/>
      <c r="P561" s="1162"/>
    </row>
    <row r="562" spans="1:16" s="1149" customFormat="1" ht="11.25" customHeight="1" outlineLevel="2">
      <c r="A562" s="1101">
        <v>6</v>
      </c>
      <c r="B562" s="1102">
        <v>2014</v>
      </c>
      <c r="C562" s="1103" t="s">
        <v>164</v>
      </c>
      <c r="D562" s="1104" t="s">
        <v>202</v>
      </c>
      <c r="E562" s="1106" t="s">
        <v>3357</v>
      </c>
      <c r="F562" s="1105">
        <v>41797</v>
      </c>
      <c r="G562" s="1103" t="s">
        <v>4288</v>
      </c>
      <c r="H562" s="1108">
        <v>3</v>
      </c>
      <c r="I562" s="1128" t="s">
        <v>2123</v>
      </c>
      <c r="J562" s="1107"/>
      <c r="K562" s="1107"/>
      <c r="L562" s="1107"/>
      <c r="P562" s="1162"/>
    </row>
    <row r="563" spans="1:16" s="1149" customFormat="1" ht="11.25" customHeight="1" outlineLevel="2">
      <c r="A563" s="1101">
        <v>6</v>
      </c>
      <c r="B563" s="1102">
        <v>2014</v>
      </c>
      <c r="C563" s="1103" t="s">
        <v>164</v>
      </c>
      <c r="D563" s="1104" t="s">
        <v>202</v>
      </c>
      <c r="E563" s="1106" t="s">
        <v>3357</v>
      </c>
      <c r="F563" s="1105">
        <v>41797</v>
      </c>
      <c r="G563" s="1103" t="s">
        <v>4289</v>
      </c>
      <c r="H563" s="1108">
        <v>7</v>
      </c>
      <c r="I563" s="1128" t="s">
        <v>2404</v>
      </c>
      <c r="J563" s="1107"/>
      <c r="K563" s="1127"/>
      <c r="L563" s="1127"/>
      <c r="P563" s="1162"/>
    </row>
    <row r="564" spans="1:16" s="1149" customFormat="1" ht="11.25" customHeight="1" outlineLevel="2">
      <c r="A564" s="1101">
        <v>9</v>
      </c>
      <c r="B564" s="1102">
        <v>2014</v>
      </c>
      <c r="C564" s="1103" t="s">
        <v>164</v>
      </c>
      <c r="D564" s="1104" t="s">
        <v>202</v>
      </c>
      <c r="E564" s="1106" t="s">
        <v>72</v>
      </c>
      <c r="F564" s="1105">
        <v>41896</v>
      </c>
      <c r="G564" s="1103" t="s">
        <v>4289</v>
      </c>
      <c r="H564" s="1108">
        <v>10</v>
      </c>
      <c r="I564" s="1128" t="s">
        <v>626</v>
      </c>
      <c r="J564" s="1127"/>
      <c r="K564" s="1127"/>
      <c r="L564" s="1127"/>
      <c r="P564" s="1162"/>
    </row>
    <row r="565" spans="1:16" s="1149" customFormat="1" ht="11.25" customHeight="1" outlineLevel="2">
      <c r="A565" s="1101">
        <v>10</v>
      </c>
      <c r="B565" s="1102">
        <v>2014</v>
      </c>
      <c r="C565" s="1103" t="s">
        <v>164</v>
      </c>
      <c r="D565" s="1104" t="s">
        <v>202</v>
      </c>
      <c r="E565" s="1106" t="s">
        <v>3572</v>
      </c>
      <c r="F565" s="1105">
        <v>41931</v>
      </c>
      <c r="G565" s="1103" t="s">
        <v>4289</v>
      </c>
      <c r="H565" s="1108">
        <v>10</v>
      </c>
      <c r="I565" s="1128" t="s">
        <v>626</v>
      </c>
      <c r="J565" s="1127"/>
      <c r="K565" s="1111"/>
      <c r="L565" s="1111"/>
      <c r="P565" s="1162"/>
    </row>
    <row r="566" spans="1:16" s="1149" customFormat="1" ht="11.25" customHeight="1" outlineLevel="2">
      <c r="A566" s="1112">
        <v>2</v>
      </c>
      <c r="B566" s="1123">
        <v>2015</v>
      </c>
      <c r="C566" s="1120" t="s">
        <v>164</v>
      </c>
      <c r="D566" s="1129" t="s">
        <v>202</v>
      </c>
      <c r="E566" s="1124" t="s">
        <v>58</v>
      </c>
      <c r="F566" s="1121">
        <v>42050</v>
      </c>
      <c r="G566" s="1120" t="s">
        <v>4290</v>
      </c>
      <c r="H566" s="1112">
        <v>5</v>
      </c>
      <c r="I566" s="1120" t="s">
        <v>354</v>
      </c>
      <c r="J566" s="1111"/>
      <c r="K566" s="1107"/>
      <c r="L566" s="1107"/>
      <c r="P566" s="1162"/>
    </row>
    <row r="567" spans="1:16" s="1149" customFormat="1" ht="11.25" customHeight="1" outlineLevel="2">
      <c r="A567" s="1123">
        <v>3</v>
      </c>
      <c r="B567" s="1112">
        <v>2015</v>
      </c>
      <c r="C567" s="1120" t="s">
        <v>164</v>
      </c>
      <c r="D567" s="1132" t="s">
        <v>202</v>
      </c>
      <c r="E567" s="1120" t="s">
        <v>3323</v>
      </c>
      <c r="F567" s="1121">
        <v>42064</v>
      </c>
      <c r="G567" s="1120" t="s">
        <v>4290</v>
      </c>
      <c r="H567" s="1112">
        <v>3</v>
      </c>
      <c r="I567" s="1120" t="s">
        <v>1378</v>
      </c>
      <c r="J567" s="1107"/>
      <c r="K567" s="1107"/>
      <c r="L567" s="1107"/>
      <c r="P567" s="1162"/>
    </row>
    <row r="568" spans="1:16" s="1149" customFormat="1" ht="11.25" customHeight="1" outlineLevel="2">
      <c r="A568" s="1123">
        <v>5</v>
      </c>
      <c r="B568" s="1112">
        <v>2015</v>
      </c>
      <c r="C568" s="1120" t="s">
        <v>164</v>
      </c>
      <c r="D568" s="1132" t="s">
        <v>202</v>
      </c>
      <c r="E568" s="1120" t="s">
        <v>86</v>
      </c>
      <c r="F568" s="1121">
        <v>42140</v>
      </c>
      <c r="G568" s="1120" t="s">
        <v>4291</v>
      </c>
      <c r="H568" s="1112">
        <v>5</v>
      </c>
      <c r="I568" s="1120" t="s">
        <v>354</v>
      </c>
      <c r="J568" s="1107"/>
      <c r="K568" s="1107"/>
      <c r="L568" s="1107"/>
      <c r="P568" s="1162"/>
    </row>
    <row r="569" spans="1:16" s="1149" customFormat="1" ht="11.25" customHeight="1" outlineLevel="2">
      <c r="A569" s="1123">
        <v>5</v>
      </c>
      <c r="B569" s="1112">
        <v>2015</v>
      </c>
      <c r="C569" s="1120" t="s">
        <v>164</v>
      </c>
      <c r="D569" s="1132" t="s">
        <v>202</v>
      </c>
      <c r="E569" s="1120" t="s">
        <v>1855</v>
      </c>
      <c r="F569" s="1121">
        <v>42147</v>
      </c>
      <c r="G569" s="1120" t="s">
        <v>4292</v>
      </c>
      <c r="H569" s="1112">
        <v>5</v>
      </c>
      <c r="I569" s="1120" t="s">
        <v>352</v>
      </c>
      <c r="J569" s="1107"/>
      <c r="K569" s="1107"/>
      <c r="L569" s="1107"/>
      <c r="P569" s="1162"/>
    </row>
    <row r="570" spans="1:16" s="1149" customFormat="1" ht="11.25" customHeight="1" outlineLevel="2">
      <c r="A570" s="1123">
        <v>10</v>
      </c>
      <c r="B570" s="1112">
        <v>2015</v>
      </c>
      <c r="C570" s="1120" t="s">
        <v>164</v>
      </c>
      <c r="D570" s="1132" t="s">
        <v>202</v>
      </c>
      <c r="E570" s="1120" t="s">
        <v>819</v>
      </c>
      <c r="F570" s="1121">
        <v>42302</v>
      </c>
      <c r="G570" s="1120" t="s">
        <v>4293</v>
      </c>
      <c r="H570" s="1112">
        <v>5</v>
      </c>
      <c r="I570" s="1120" t="s">
        <v>352</v>
      </c>
      <c r="J570" s="1107"/>
      <c r="K570" s="1107"/>
      <c r="L570" s="1107"/>
      <c r="P570" s="1162"/>
    </row>
    <row r="571" spans="1:16" s="1149" customFormat="1" ht="11.25" customHeight="1" outlineLevel="1">
      <c r="A571" s="1123"/>
      <c r="B571" s="1112"/>
      <c r="C571" s="1120"/>
      <c r="D571" s="1132" t="s">
        <v>788</v>
      </c>
      <c r="E571" s="1120"/>
      <c r="F571" s="1121"/>
      <c r="G571" s="1120"/>
      <c r="H571" s="1112">
        <f>SUBTOTAL(9,H562:H570)</f>
        <v>53</v>
      </c>
      <c r="I571" s="1120"/>
      <c r="J571" s="1107"/>
      <c r="K571" s="1107"/>
      <c r="L571" s="1107"/>
      <c r="P571" s="1162"/>
    </row>
    <row r="572" spans="1:16" s="1149" customFormat="1" ht="11.25" customHeight="1" outlineLevel="2">
      <c r="A572" s="1101">
        <v>3</v>
      </c>
      <c r="B572" s="1102">
        <v>2014</v>
      </c>
      <c r="C572" s="1103" t="s">
        <v>129</v>
      </c>
      <c r="D572" s="1104" t="s">
        <v>153</v>
      </c>
      <c r="E572" s="1106" t="s">
        <v>3323</v>
      </c>
      <c r="F572" s="1105">
        <v>41700</v>
      </c>
      <c r="G572" s="1103" t="s">
        <v>4296</v>
      </c>
      <c r="H572" s="1101">
        <v>10</v>
      </c>
      <c r="I572" s="1103" t="s">
        <v>3271</v>
      </c>
      <c r="J572" s="1125"/>
      <c r="L572" s="1126"/>
      <c r="P572" s="1162"/>
    </row>
    <row r="573" spans="1:16" s="1149" customFormat="1" ht="11.25" customHeight="1" outlineLevel="2">
      <c r="A573" s="1101">
        <v>3</v>
      </c>
      <c r="B573" s="1102">
        <v>2014</v>
      </c>
      <c r="C573" s="1103" t="s">
        <v>129</v>
      </c>
      <c r="D573" s="1104" t="s">
        <v>153</v>
      </c>
      <c r="E573" s="1106" t="s">
        <v>3695</v>
      </c>
      <c r="F573" s="1105">
        <v>41728</v>
      </c>
      <c r="G573" s="1103" t="s">
        <v>3530</v>
      </c>
      <c r="H573" s="1101">
        <v>5</v>
      </c>
      <c r="I573" s="1103" t="s">
        <v>305</v>
      </c>
      <c r="L573" s="1126"/>
      <c r="P573" s="1162"/>
    </row>
    <row r="574" spans="1:16" s="1149" customFormat="1" ht="11.25" customHeight="1" outlineLevel="2">
      <c r="A574" s="1101">
        <v>5</v>
      </c>
      <c r="B574" s="1102">
        <v>2014</v>
      </c>
      <c r="C574" s="1103" t="s">
        <v>129</v>
      </c>
      <c r="D574" s="1104" t="s">
        <v>153</v>
      </c>
      <c r="E574" s="1106" t="s">
        <v>86</v>
      </c>
      <c r="F574" s="1105">
        <v>41776</v>
      </c>
      <c r="G574" s="1103" t="s">
        <v>4297</v>
      </c>
      <c r="H574" s="1101">
        <v>5</v>
      </c>
      <c r="I574" s="1103" t="s">
        <v>304</v>
      </c>
      <c r="L574" s="1126"/>
      <c r="P574" s="1162"/>
    </row>
    <row r="575" spans="1:16" s="1149" customFormat="1" ht="11.25" customHeight="1" outlineLevel="2">
      <c r="A575" s="1112">
        <v>5</v>
      </c>
      <c r="B575" s="1123">
        <v>2015</v>
      </c>
      <c r="C575" s="1120" t="s">
        <v>129</v>
      </c>
      <c r="D575" s="1129" t="s">
        <v>153</v>
      </c>
      <c r="E575" s="1124" t="s">
        <v>86</v>
      </c>
      <c r="F575" s="1121">
        <v>42140</v>
      </c>
      <c r="G575" s="1120" t="s">
        <v>3530</v>
      </c>
      <c r="H575" s="1112">
        <v>5</v>
      </c>
      <c r="I575" s="1120" t="s">
        <v>305</v>
      </c>
      <c r="J575" s="1111"/>
      <c r="K575" s="1111"/>
      <c r="L575" s="1111"/>
      <c r="P575" s="1162"/>
    </row>
    <row r="576" spans="1:16" s="1149" customFormat="1" ht="11.25" customHeight="1" outlineLevel="1">
      <c r="A576" s="1112"/>
      <c r="B576" s="1123"/>
      <c r="C576" s="1120"/>
      <c r="D576" s="1129" t="s">
        <v>790</v>
      </c>
      <c r="E576" s="1124"/>
      <c r="F576" s="1121"/>
      <c r="G576" s="1120"/>
      <c r="H576" s="1112">
        <f>SUBTOTAL(9,H572:H575)</f>
        <v>25</v>
      </c>
      <c r="I576" s="1120"/>
      <c r="J576" s="1111"/>
      <c r="K576" s="1111"/>
      <c r="L576" s="1111"/>
      <c r="P576" s="1162"/>
    </row>
    <row r="577" spans="1:16" s="1149" customFormat="1" ht="11.25" customHeight="1" outlineLevel="2">
      <c r="A577" s="1112">
        <v>6</v>
      </c>
      <c r="B577" s="1112">
        <v>2015</v>
      </c>
      <c r="C577" s="1120" t="s">
        <v>164</v>
      </c>
      <c r="D577" s="1120" t="s">
        <v>118</v>
      </c>
      <c r="E577" s="1120" t="s">
        <v>3357</v>
      </c>
      <c r="F577" s="1121">
        <v>42169</v>
      </c>
      <c r="G577" s="1120" t="s">
        <v>4298</v>
      </c>
      <c r="H577" s="1112">
        <v>7</v>
      </c>
      <c r="I577" s="1120" t="s">
        <v>3204</v>
      </c>
      <c r="J577" s="1111"/>
      <c r="K577" s="1111"/>
      <c r="L577" s="1111"/>
      <c r="P577" s="1162"/>
    </row>
    <row r="578" spans="1:16" s="1149" customFormat="1" ht="11.25" customHeight="1" outlineLevel="2">
      <c r="A578" s="1112">
        <v>6</v>
      </c>
      <c r="B578" s="1112">
        <v>2015</v>
      </c>
      <c r="C578" s="1120" t="s">
        <v>164</v>
      </c>
      <c r="D578" s="1120" t="s">
        <v>118</v>
      </c>
      <c r="E578" s="1120" t="s">
        <v>3357</v>
      </c>
      <c r="F578" s="1121">
        <v>42169</v>
      </c>
      <c r="G578" s="1120" t="s">
        <v>4299</v>
      </c>
      <c r="H578" s="1112">
        <v>3</v>
      </c>
      <c r="I578" s="1120" t="s">
        <v>2043</v>
      </c>
      <c r="J578" s="1111"/>
      <c r="K578" s="1111"/>
      <c r="L578" s="1111"/>
      <c r="P578" s="1162"/>
    </row>
    <row r="579" spans="1:16" s="1149" customFormat="1" ht="11.25" customHeight="1" outlineLevel="2">
      <c r="A579" s="1112">
        <v>6</v>
      </c>
      <c r="B579" s="1112">
        <v>2015</v>
      </c>
      <c r="C579" s="1120" t="s">
        <v>164</v>
      </c>
      <c r="D579" s="1120" t="s">
        <v>118</v>
      </c>
      <c r="E579" s="1142" t="s">
        <v>3359</v>
      </c>
      <c r="F579" s="1121">
        <v>42176</v>
      </c>
      <c r="G579" s="1120" t="s">
        <v>4298</v>
      </c>
      <c r="H579" s="1112">
        <v>15</v>
      </c>
      <c r="I579" s="1122" t="s">
        <v>4300</v>
      </c>
      <c r="J579" s="1111"/>
      <c r="K579" s="1111"/>
      <c r="L579" s="1111"/>
      <c r="P579" s="1162"/>
    </row>
    <row r="580" spans="1:16" s="1149" customFormat="1" ht="11.25" customHeight="1" outlineLevel="1">
      <c r="A580" s="1112"/>
      <c r="B580" s="1112"/>
      <c r="C580" s="1120"/>
      <c r="D580" s="1120" t="s">
        <v>801</v>
      </c>
      <c r="E580" s="1142"/>
      <c r="F580" s="1121"/>
      <c r="G580" s="1120"/>
      <c r="H580" s="1112">
        <f>SUBTOTAL(9,H577:H579)</f>
        <v>25</v>
      </c>
      <c r="I580" s="1122"/>
      <c r="J580" s="1111"/>
      <c r="K580" s="1111"/>
      <c r="L580" s="1111"/>
      <c r="P580" s="1162"/>
    </row>
    <row r="581" spans="1:16" s="1141" customFormat="1" ht="11.25" customHeight="1" outlineLevel="2">
      <c r="A581" s="1138">
        <v>9</v>
      </c>
      <c r="B581" s="1134">
        <v>2012</v>
      </c>
      <c r="C581" s="1135" t="s">
        <v>53</v>
      </c>
      <c r="D581" s="1135" t="s">
        <v>4305</v>
      </c>
      <c r="E581" s="1136" t="s">
        <v>319</v>
      </c>
      <c r="F581" s="1137">
        <v>41161</v>
      </c>
      <c r="G581" s="1135" t="s">
        <v>4306</v>
      </c>
      <c r="H581" s="1138">
        <v>5</v>
      </c>
      <c r="I581" s="1135" t="s">
        <v>248</v>
      </c>
      <c r="J581" s="1126" t="s">
        <v>4132</v>
      </c>
      <c r="K581" s="1127"/>
      <c r="L581" s="1127"/>
      <c r="M581" s="1156"/>
      <c r="P581" s="1108"/>
    </row>
    <row r="582" spans="1:16" s="1141" customFormat="1" ht="11.25" customHeight="1" outlineLevel="2">
      <c r="A582" s="1138">
        <v>10</v>
      </c>
      <c r="B582" s="1134">
        <v>2012</v>
      </c>
      <c r="C582" s="1135" t="s">
        <v>53</v>
      </c>
      <c r="D582" s="1135" t="s">
        <v>4305</v>
      </c>
      <c r="E582" s="1136" t="s">
        <v>3362</v>
      </c>
      <c r="F582" s="1137">
        <v>41196</v>
      </c>
      <c r="G582" s="1135" t="s">
        <v>4306</v>
      </c>
      <c r="H582" s="1138">
        <v>7</v>
      </c>
      <c r="I582" s="1135" t="s">
        <v>2167</v>
      </c>
      <c r="J582" s="1110"/>
      <c r="K582" s="1149"/>
      <c r="L582" s="1149"/>
      <c r="M582" s="1156"/>
      <c r="P582" s="1108"/>
    </row>
    <row r="583" spans="1:16" s="1156" customFormat="1" ht="11.25" customHeight="1" outlineLevel="2">
      <c r="A583" s="1138">
        <v>10</v>
      </c>
      <c r="B583" s="1134">
        <v>2012</v>
      </c>
      <c r="C583" s="1135" t="s">
        <v>53</v>
      </c>
      <c r="D583" s="1135" t="s">
        <v>4305</v>
      </c>
      <c r="E583" s="1136" t="s">
        <v>3362</v>
      </c>
      <c r="F583" s="1137">
        <v>41196</v>
      </c>
      <c r="G583" s="1135" t="s">
        <v>4307</v>
      </c>
      <c r="H583" s="1138">
        <v>3</v>
      </c>
      <c r="I583" s="1135" t="s">
        <v>3087</v>
      </c>
      <c r="J583" s="1110"/>
      <c r="K583" s="1149"/>
      <c r="L583" s="1149"/>
      <c r="M583" s="1110"/>
      <c r="P583" s="1168"/>
    </row>
    <row r="584" spans="1:16" s="1141" customFormat="1" ht="11.25" customHeight="1" outlineLevel="2">
      <c r="A584" s="1138">
        <v>10</v>
      </c>
      <c r="B584" s="1134">
        <v>2012</v>
      </c>
      <c r="C584" s="1135" t="s">
        <v>53</v>
      </c>
      <c r="D584" s="1135" t="s">
        <v>4305</v>
      </c>
      <c r="E584" s="1136" t="s">
        <v>3362</v>
      </c>
      <c r="F584" s="1137">
        <v>41196</v>
      </c>
      <c r="G584" s="1135" t="s">
        <v>4308</v>
      </c>
      <c r="H584" s="1138">
        <v>3</v>
      </c>
      <c r="I584" s="1135" t="s">
        <v>2169</v>
      </c>
      <c r="J584" s="1127"/>
      <c r="K584" s="1149"/>
      <c r="L584" s="1149"/>
      <c r="M584" s="1156"/>
      <c r="P584" s="1108"/>
    </row>
    <row r="585" spans="1:16" s="1141" customFormat="1" ht="11.25" customHeight="1" outlineLevel="1">
      <c r="A585" s="1138"/>
      <c r="B585" s="1134"/>
      <c r="C585" s="1135"/>
      <c r="D585" s="1135" t="s">
        <v>4309</v>
      </c>
      <c r="E585" s="1136"/>
      <c r="F585" s="1137"/>
      <c r="G585" s="1135"/>
      <c r="H585" s="1138">
        <f>SUBTOTAL(9,H581:H584)</f>
        <v>18</v>
      </c>
      <c r="I585" s="1135"/>
      <c r="J585" s="1127"/>
      <c r="K585" s="1149"/>
      <c r="L585" s="1149"/>
      <c r="M585" s="1156"/>
      <c r="P585" s="1108"/>
    </row>
    <row r="586" spans="1:16" s="1127" customFormat="1" ht="11.25" customHeight="1" outlineLevel="2">
      <c r="A586" s="1112">
        <v>3</v>
      </c>
      <c r="B586" s="1123">
        <v>2015</v>
      </c>
      <c r="C586" s="1120" t="s">
        <v>53</v>
      </c>
      <c r="D586" s="1129" t="s">
        <v>1631</v>
      </c>
      <c r="E586" s="1124" t="s">
        <v>433</v>
      </c>
      <c r="F586" s="1121">
        <v>42085</v>
      </c>
      <c r="G586" s="1120" t="s">
        <v>2979</v>
      </c>
      <c r="H586" s="1112">
        <v>5</v>
      </c>
      <c r="I586" s="1120" t="s">
        <v>435</v>
      </c>
      <c r="J586" s="1111"/>
      <c r="K586" s="1111"/>
      <c r="L586" s="1111"/>
      <c r="P586" s="1113"/>
    </row>
    <row r="587" spans="1:16" s="1127" customFormat="1" ht="11.25" customHeight="1" outlineLevel="1">
      <c r="A587" s="1112"/>
      <c r="B587" s="1123"/>
      <c r="C587" s="1120"/>
      <c r="D587" s="1129" t="s">
        <v>2980</v>
      </c>
      <c r="E587" s="1124"/>
      <c r="F587" s="1121"/>
      <c r="G587" s="1120"/>
      <c r="H587" s="1112">
        <f>SUBTOTAL(9,H586:H586)</f>
        <v>5</v>
      </c>
      <c r="I587" s="1120"/>
      <c r="J587" s="1111"/>
      <c r="K587" s="1111"/>
      <c r="L587" s="1111"/>
      <c r="P587" s="1113"/>
    </row>
    <row r="588" spans="1:16" s="1127" customFormat="1" ht="11.25" customHeight="1" outlineLevel="2">
      <c r="A588" s="1133">
        <v>6</v>
      </c>
      <c r="B588" s="1113">
        <v>2013</v>
      </c>
      <c r="C588" s="1117" t="s">
        <v>164</v>
      </c>
      <c r="D588" s="1116" t="s">
        <v>3835</v>
      </c>
      <c r="E588" s="1115" t="s">
        <v>3357</v>
      </c>
      <c r="F588" s="1118">
        <v>41434</v>
      </c>
      <c r="G588" s="1115" t="s">
        <v>4796</v>
      </c>
      <c r="H588" s="1113">
        <v>7</v>
      </c>
      <c r="I588" s="1115" t="s">
        <v>2611</v>
      </c>
      <c r="P588" s="1113"/>
    </row>
    <row r="589" spans="1:16" s="1127" customFormat="1" ht="11.25" customHeight="1" outlineLevel="1">
      <c r="A589" s="1133"/>
      <c r="B589" s="1113"/>
      <c r="C589" s="1117"/>
      <c r="D589" s="1116" t="s">
        <v>3836</v>
      </c>
      <c r="E589" s="1115"/>
      <c r="F589" s="1118"/>
      <c r="G589" s="1115"/>
      <c r="H589" s="1113">
        <f>SUBTOTAL(9,H588:H588)</f>
        <v>7</v>
      </c>
      <c r="I589" s="1115"/>
      <c r="P589" s="1113"/>
    </row>
    <row r="590" spans="1:16" s="1127" customFormat="1" ht="11.25" customHeight="1" outlineLevel="2">
      <c r="A590" s="1133">
        <v>2</v>
      </c>
      <c r="B590" s="1114">
        <v>2013</v>
      </c>
      <c r="C590" s="1115" t="s">
        <v>4135</v>
      </c>
      <c r="D590" s="1116" t="s">
        <v>4797</v>
      </c>
      <c r="E590" s="1117" t="s">
        <v>81</v>
      </c>
      <c r="F590" s="1118">
        <v>41321</v>
      </c>
      <c r="G590" s="1115" t="s">
        <v>4798</v>
      </c>
      <c r="H590" s="1113">
        <v>5</v>
      </c>
      <c r="I590" s="1115" t="s">
        <v>304</v>
      </c>
      <c r="P590" s="1113"/>
    </row>
    <row r="591" spans="1:16" s="1127" customFormat="1" ht="11.25" customHeight="1" outlineLevel="1">
      <c r="A591" s="1133"/>
      <c r="B591" s="1114"/>
      <c r="C591" s="1115"/>
      <c r="D591" s="1116" t="s">
        <v>4799</v>
      </c>
      <c r="E591" s="1117"/>
      <c r="F591" s="1118"/>
      <c r="G591" s="1115"/>
      <c r="H591" s="1113">
        <f>SUBTOTAL(9,H590:H590)</f>
        <v>5</v>
      </c>
      <c r="I591" s="1115"/>
      <c r="P591" s="1113"/>
    </row>
    <row r="592" spans="1:16" s="1127" customFormat="1" ht="11.25" customHeight="1" outlineLevel="2">
      <c r="A592" s="1138">
        <v>10</v>
      </c>
      <c r="B592" s="1134">
        <v>2012</v>
      </c>
      <c r="C592" s="1135" t="s">
        <v>53</v>
      </c>
      <c r="D592" s="1135" t="s">
        <v>4800</v>
      </c>
      <c r="E592" s="1136" t="s">
        <v>3362</v>
      </c>
      <c r="F592" s="1137">
        <v>41196</v>
      </c>
      <c r="G592" s="1135" t="s">
        <v>4801</v>
      </c>
      <c r="H592" s="1138">
        <v>3</v>
      </c>
      <c r="I592" s="1135" t="s">
        <v>2734</v>
      </c>
      <c r="J592" s="1126" t="s">
        <v>4132</v>
      </c>
      <c r="P592" s="1113"/>
    </row>
    <row r="593" spans="1:16" s="1126" customFormat="1" ht="11.25" customHeight="1" outlineLevel="2">
      <c r="A593" s="1138">
        <v>11</v>
      </c>
      <c r="B593" s="1134">
        <v>2012</v>
      </c>
      <c r="C593" s="1135" t="s">
        <v>53</v>
      </c>
      <c r="D593" s="1135" t="s">
        <v>4800</v>
      </c>
      <c r="E593" s="1136" t="s">
        <v>1309</v>
      </c>
      <c r="F593" s="1137">
        <v>41230</v>
      </c>
      <c r="G593" s="1135" t="s">
        <v>4802</v>
      </c>
      <c r="H593" s="1138">
        <v>5</v>
      </c>
      <c r="I593" s="1135" t="s">
        <v>248</v>
      </c>
      <c r="J593" s="1127"/>
      <c r="K593" s="1107"/>
      <c r="L593" s="1107"/>
      <c r="P593" s="1138"/>
    </row>
    <row r="594" spans="1:16" s="1126" customFormat="1" ht="11.25" customHeight="1" outlineLevel="2">
      <c r="A594" s="1113">
        <v>9</v>
      </c>
      <c r="B594" s="1114">
        <v>2013</v>
      </c>
      <c r="C594" s="1115" t="s">
        <v>53</v>
      </c>
      <c r="D594" s="1116" t="s">
        <v>4800</v>
      </c>
      <c r="E594" s="1117" t="s">
        <v>4154</v>
      </c>
      <c r="F594" s="1118">
        <v>41546</v>
      </c>
      <c r="G594" s="1115" t="s">
        <v>4803</v>
      </c>
      <c r="H594" s="1113">
        <v>5</v>
      </c>
      <c r="I594" s="1115" t="s">
        <v>248</v>
      </c>
      <c r="J594" s="1125" t="s">
        <v>4612</v>
      </c>
      <c r="K594" s="1107"/>
      <c r="L594" s="1107"/>
      <c r="P594" s="1138"/>
    </row>
    <row r="595" spans="1:16" s="1149" customFormat="1" ht="11.25" customHeight="1" outlineLevel="2">
      <c r="A595" s="1108">
        <v>5</v>
      </c>
      <c r="B595" s="1158">
        <v>2014</v>
      </c>
      <c r="C595" s="1128" t="s">
        <v>53</v>
      </c>
      <c r="D595" s="1159" t="s">
        <v>4800</v>
      </c>
      <c r="E595" s="1160" t="s">
        <v>55</v>
      </c>
      <c r="F595" s="1131">
        <v>41790</v>
      </c>
      <c r="G595" s="1128" t="s">
        <v>4804</v>
      </c>
      <c r="H595" s="1108">
        <v>5</v>
      </c>
      <c r="I595" s="1128" t="s">
        <v>248</v>
      </c>
      <c r="J595" s="1107"/>
      <c r="L595" s="1110"/>
      <c r="M595" s="1126"/>
      <c r="P595" s="1162"/>
    </row>
    <row r="596" spans="1:16" s="1126" customFormat="1" ht="11.25" customHeight="1" outlineLevel="2">
      <c r="A596" s="1108">
        <v>7</v>
      </c>
      <c r="B596" s="1158">
        <v>2014</v>
      </c>
      <c r="C596" s="1128" t="s">
        <v>53</v>
      </c>
      <c r="D596" s="1159" t="s">
        <v>4800</v>
      </c>
      <c r="E596" s="1160" t="s">
        <v>3696</v>
      </c>
      <c r="F596" s="1131">
        <v>41825</v>
      </c>
      <c r="G596" s="1128" t="s">
        <v>4805</v>
      </c>
      <c r="H596" s="1108">
        <v>5</v>
      </c>
      <c r="I596" s="1128" t="s">
        <v>248</v>
      </c>
      <c r="K596" s="1149"/>
      <c r="L596" s="1110"/>
      <c r="P596" s="1138"/>
    </row>
    <row r="597" spans="1:16" s="1126" customFormat="1" ht="11.25" customHeight="1" outlineLevel="2">
      <c r="A597" s="1112">
        <v>3</v>
      </c>
      <c r="B597" s="1123">
        <v>2015</v>
      </c>
      <c r="C597" s="1120" t="s">
        <v>53</v>
      </c>
      <c r="D597" s="1129" t="s">
        <v>4800</v>
      </c>
      <c r="E597" s="1124" t="s">
        <v>3695</v>
      </c>
      <c r="F597" s="1121">
        <v>42092</v>
      </c>
      <c r="G597" s="1120" t="s">
        <v>4806</v>
      </c>
      <c r="H597" s="1112">
        <v>5</v>
      </c>
      <c r="I597" s="1120" t="s">
        <v>435</v>
      </c>
      <c r="J597" s="1111"/>
      <c r="K597" s="1111"/>
      <c r="L597" s="1111"/>
      <c r="P597" s="1138"/>
    </row>
    <row r="598" spans="1:16" s="1126" customFormat="1" ht="11.25" customHeight="1" outlineLevel="2">
      <c r="A598" s="1112">
        <v>5</v>
      </c>
      <c r="B598" s="1123">
        <v>2015</v>
      </c>
      <c r="C598" s="1120" t="s">
        <v>53</v>
      </c>
      <c r="D598" s="1129" t="s">
        <v>4800</v>
      </c>
      <c r="E598" s="1124" t="s">
        <v>55</v>
      </c>
      <c r="F598" s="1121">
        <v>42154</v>
      </c>
      <c r="G598" s="1120" t="s">
        <v>4806</v>
      </c>
      <c r="H598" s="1112">
        <v>5</v>
      </c>
      <c r="I598" s="1120" t="s">
        <v>435</v>
      </c>
      <c r="J598" s="1111"/>
      <c r="K598" s="1111"/>
      <c r="L598" s="1111"/>
      <c r="P598" s="1138"/>
    </row>
    <row r="599" spans="1:16" s="1126" customFormat="1" ht="11.25" customHeight="1" outlineLevel="1">
      <c r="A599" s="1112"/>
      <c r="B599" s="1123"/>
      <c r="C599" s="1120"/>
      <c r="D599" s="1129" t="s">
        <v>4807</v>
      </c>
      <c r="E599" s="1124"/>
      <c r="F599" s="1121"/>
      <c r="G599" s="1120"/>
      <c r="H599" s="1112">
        <f>SUBTOTAL(9,H592:H598)</f>
        <v>33</v>
      </c>
      <c r="I599" s="1120"/>
      <c r="J599" s="1111"/>
      <c r="K599" s="1111"/>
      <c r="L599" s="1111"/>
      <c r="P599" s="1138"/>
    </row>
    <row r="600" spans="1:16" s="1111" customFormat="1" ht="11.25" customHeight="1" outlineLevel="2">
      <c r="A600" s="1112">
        <v>10</v>
      </c>
      <c r="B600" s="1123">
        <v>2015</v>
      </c>
      <c r="C600" s="1120" t="s">
        <v>129</v>
      </c>
      <c r="D600" s="1120" t="s">
        <v>168</v>
      </c>
      <c r="E600" s="1124" t="s">
        <v>3362</v>
      </c>
      <c r="F600" s="1121">
        <v>42288</v>
      </c>
      <c r="G600" s="1120" t="s">
        <v>4310</v>
      </c>
      <c r="H600" s="1112">
        <v>3</v>
      </c>
      <c r="I600" s="1111" t="s">
        <v>3095</v>
      </c>
      <c r="P600" s="1112"/>
    </row>
    <row r="601" spans="1:16" s="1111" customFormat="1" ht="11.25" customHeight="1" outlineLevel="2">
      <c r="A601" s="1112">
        <v>10</v>
      </c>
      <c r="B601" s="1123">
        <v>2015</v>
      </c>
      <c r="C601" s="1120" t="s">
        <v>129</v>
      </c>
      <c r="D601" s="1120" t="s">
        <v>168</v>
      </c>
      <c r="E601" s="1124" t="s">
        <v>3362</v>
      </c>
      <c r="F601" s="1121">
        <v>42288</v>
      </c>
      <c r="G601" s="1120" t="s">
        <v>4311</v>
      </c>
      <c r="H601" s="1112">
        <v>3</v>
      </c>
      <c r="I601" s="1111" t="s">
        <v>2326</v>
      </c>
      <c r="P601" s="1112"/>
    </row>
    <row r="602" spans="1:16" s="1111" customFormat="1" ht="11.25" customHeight="1" outlineLevel="1">
      <c r="A602" s="1112"/>
      <c r="B602" s="1123"/>
      <c r="C602" s="1120"/>
      <c r="D602" s="1120" t="s">
        <v>817</v>
      </c>
      <c r="E602" s="1124"/>
      <c r="F602" s="1121"/>
      <c r="G602" s="1120"/>
      <c r="H602" s="1112">
        <f>SUBTOTAL(9,H600:H601)</f>
        <v>6</v>
      </c>
      <c r="P602" s="1112"/>
    </row>
    <row r="603" spans="1:16" s="1126" customFormat="1" ht="11.25" customHeight="1" outlineLevel="2">
      <c r="A603" s="1101">
        <v>3</v>
      </c>
      <c r="B603" s="1102">
        <v>2014</v>
      </c>
      <c r="C603" s="1103" t="s">
        <v>129</v>
      </c>
      <c r="D603" s="1104" t="s">
        <v>1632</v>
      </c>
      <c r="E603" s="1106" t="s">
        <v>66</v>
      </c>
      <c r="F603" s="1105">
        <v>41714</v>
      </c>
      <c r="G603" s="1103" t="s">
        <v>4318</v>
      </c>
      <c r="H603" s="1101">
        <v>5</v>
      </c>
      <c r="I603" s="1103" t="s">
        <v>305</v>
      </c>
      <c r="K603" s="1149"/>
      <c r="L603" s="1149"/>
      <c r="P603" s="1138"/>
    </row>
    <row r="604" spans="1:16" s="1127" customFormat="1" ht="11.25" customHeight="1" outlineLevel="2">
      <c r="A604" s="1101">
        <v>3</v>
      </c>
      <c r="B604" s="1102">
        <v>2014</v>
      </c>
      <c r="C604" s="1103" t="s">
        <v>129</v>
      </c>
      <c r="D604" s="1104" t="s">
        <v>1632</v>
      </c>
      <c r="E604" s="1106" t="s">
        <v>66</v>
      </c>
      <c r="F604" s="1105">
        <v>41714</v>
      </c>
      <c r="G604" s="1103" t="s">
        <v>4319</v>
      </c>
      <c r="H604" s="1101">
        <v>5</v>
      </c>
      <c r="I604" s="1103" t="s">
        <v>304</v>
      </c>
      <c r="J604" s="1126"/>
      <c r="K604" s="1149"/>
      <c r="L604" s="1149"/>
      <c r="P604" s="1113"/>
    </row>
    <row r="605" spans="1:16" ht="11.25" customHeight="1" outlineLevel="2">
      <c r="A605" s="1101">
        <v>3</v>
      </c>
      <c r="B605" s="1102">
        <v>2014</v>
      </c>
      <c r="C605" s="1103" t="s">
        <v>129</v>
      </c>
      <c r="D605" s="1104" t="s">
        <v>1632</v>
      </c>
      <c r="E605" s="1106" t="s">
        <v>433</v>
      </c>
      <c r="F605" s="1105">
        <v>41721</v>
      </c>
      <c r="G605" s="1103" t="s">
        <v>4320</v>
      </c>
      <c r="H605" s="1101">
        <v>5</v>
      </c>
      <c r="I605" s="1103" t="s">
        <v>305</v>
      </c>
      <c r="J605" s="1126"/>
      <c r="K605" s="1127"/>
      <c r="L605" s="1127"/>
    </row>
    <row r="606" spans="1:16" ht="11.25" customHeight="1" outlineLevel="2">
      <c r="A606" s="1101">
        <v>6</v>
      </c>
      <c r="B606" s="1102">
        <v>2014</v>
      </c>
      <c r="C606" s="1103" t="s">
        <v>129</v>
      </c>
      <c r="D606" s="1104" t="s">
        <v>1632</v>
      </c>
      <c r="E606" s="1106" t="s">
        <v>3357</v>
      </c>
      <c r="F606" s="1105">
        <v>41797</v>
      </c>
      <c r="G606" s="1103" t="s">
        <v>4321</v>
      </c>
      <c r="H606" s="1108">
        <v>3</v>
      </c>
      <c r="I606" s="1128" t="s">
        <v>1982</v>
      </c>
      <c r="J606" s="1126"/>
      <c r="K606" s="1111"/>
      <c r="L606" s="1111"/>
    </row>
    <row r="607" spans="1:16" ht="11.25" customHeight="1" outlineLevel="2">
      <c r="A607" s="1112">
        <v>3</v>
      </c>
      <c r="B607" s="1123">
        <v>2015</v>
      </c>
      <c r="C607" s="1120" t="s">
        <v>129</v>
      </c>
      <c r="D607" s="1129" t="s">
        <v>1632</v>
      </c>
      <c r="E607" s="1124" t="s">
        <v>66</v>
      </c>
      <c r="F607" s="1121">
        <v>42078</v>
      </c>
      <c r="G607" s="1120" t="s">
        <v>4320</v>
      </c>
      <c r="H607" s="1112">
        <v>5</v>
      </c>
      <c r="I607" s="1120" t="s">
        <v>304</v>
      </c>
      <c r="J607" s="1111"/>
      <c r="K607" s="1111"/>
      <c r="L607" s="1111"/>
    </row>
    <row r="608" spans="1:16" ht="11.25" customHeight="1" outlineLevel="1">
      <c r="A608" s="1112"/>
      <c r="B608" s="1123"/>
      <c r="C608" s="1120"/>
      <c r="D608" s="1129" t="s">
        <v>2983</v>
      </c>
      <c r="E608" s="1124"/>
      <c r="F608" s="1121"/>
      <c r="G608" s="1120"/>
      <c r="H608" s="1112">
        <f>SUBTOTAL(9,H603:H607)</f>
        <v>23</v>
      </c>
      <c r="I608" s="1120"/>
      <c r="J608" s="1111"/>
      <c r="K608" s="1111"/>
      <c r="L608" s="1111"/>
    </row>
    <row r="609" spans="1:16" s="1127" customFormat="1" ht="11.25" customHeight="1" outlineLevel="2">
      <c r="A609" s="1113">
        <v>3</v>
      </c>
      <c r="B609" s="1113">
        <v>2013</v>
      </c>
      <c r="C609" s="1115" t="s">
        <v>164</v>
      </c>
      <c r="D609" s="1130" t="s">
        <v>3871</v>
      </c>
      <c r="E609" s="1115" t="s">
        <v>3323</v>
      </c>
      <c r="F609" s="1118">
        <v>41336</v>
      </c>
      <c r="G609" s="1115" t="s">
        <v>4808</v>
      </c>
      <c r="H609" s="1113">
        <v>3</v>
      </c>
      <c r="I609" s="1115" t="s">
        <v>361</v>
      </c>
      <c r="J609" s="1126"/>
      <c r="K609" s="1149"/>
      <c r="L609" s="1149"/>
      <c r="P609" s="1113"/>
    </row>
    <row r="610" spans="1:16" s="1127" customFormat="1" ht="11.25" customHeight="1" outlineLevel="2">
      <c r="A610" s="1113">
        <v>10</v>
      </c>
      <c r="B610" s="1114">
        <v>2013</v>
      </c>
      <c r="C610" s="1115" t="s">
        <v>164</v>
      </c>
      <c r="D610" s="1116" t="s">
        <v>3871</v>
      </c>
      <c r="E610" s="1117" t="s">
        <v>3362</v>
      </c>
      <c r="F610" s="1118">
        <v>41560</v>
      </c>
      <c r="G610" s="1115" t="s">
        <v>4809</v>
      </c>
      <c r="H610" s="1113">
        <v>10</v>
      </c>
      <c r="I610" s="1115" t="s">
        <v>1793</v>
      </c>
      <c r="J610" s="1126"/>
      <c r="K610" s="1149"/>
      <c r="L610" s="1149"/>
      <c r="P610" s="1113"/>
    </row>
    <row r="611" spans="1:16" s="1111" customFormat="1" ht="11.25" customHeight="1" outlineLevel="2">
      <c r="A611" s="1101">
        <v>3</v>
      </c>
      <c r="B611" s="1101">
        <v>2014</v>
      </c>
      <c r="C611" s="1103" t="s">
        <v>164</v>
      </c>
      <c r="D611" s="1119" t="s">
        <v>3871</v>
      </c>
      <c r="E611" s="1103" t="s">
        <v>3695</v>
      </c>
      <c r="F611" s="1105">
        <v>41728</v>
      </c>
      <c r="G611" s="1103" t="s">
        <v>4322</v>
      </c>
      <c r="H611" s="1101">
        <v>10</v>
      </c>
      <c r="I611" s="1103" t="s">
        <v>626</v>
      </c>
      <c r="J611" s="1126"/>
      <c r="K611" s="1126"/>
      <c r="L611" s="1149"/>
      <c r="P611" s="1112"/>
    </row>
    <row r="612" spans="1:16" ht="11.25" customHeight="1" outlineLevel="2">
      <c r="A612" s="1101">
        <v>6</v>
      </c>
      <c r="B612" s="1102">
        <v>2014</v>
      </c>
      <c r="C612" s="1103" t="s">
        <v>164</v>
      </c>
      <c r="D612" s="1104" t="s">
        <v>3871</v>
      </c>
      <c r="E612" s="1106" t="s">
        <v>3357</v>
      </c>
      <c r="F612" s="1105">
        <v>41797</v>
      </c>
      <c r="G612" s="1103" t="s">
        <v>4322</v>
      </c>
      <c r="H612" s="1108">
        <v>10</v>
      </c>
      <c r="I612" s="1128" t="s">
        <v>1715</v>
      </c>
      <c r="J612" s="1126"/>
      <c r="K612" s="1141"/>
      <c r="L612" s="1141"/>
    </row>
    <row r="613" spans="1:16" ht="11.25" customHeight="1" outlineLevel="2">
      <c r="A613" s="1101">
        <v>6</v>
      </c>
      <c r="B613" s="1102">
        <v>2014</v>
      </c>
      <c r="C613" s="1103" t="s">
        <v>164</v>
      </c>
      <c r="D613" s="1104" t="s">
        <v>3871</v>
      </c>
      <c r="E613" s="1106" t="s">
        <v>4184</v>
      </c>
      <c r="F613" s="1105">
        <v>41803</v>
      </c>
      <c r="G613" s="1103" t="s">
        <v>4322</v>
      </c>
      <c r="H613" s="1108">
        <v>15</v>
      </c>
      <c r="I613" s="1128" t="s">
        <v>4323</v>
      </c>
      <c r="J613" s="1141"/>
      <c r="K613" s="1149"/>
      <c r="L613" s="1149"/>
    </row>
    <row r="614" spans="1:16" ht="11.25" customHeight="1" outlineLevel="2">
      <c r="A614" s="1101">
        <v>10</v>
      </c>
      <c r="B614" s="1102">
        <v>2014</v>
      </c>
      <c r="C614" s="1103" t="s">
        <v>164</v>
      </c>
      <c r="D614" s="1104" t="s">
        <v>3871</v>
      </c>
      <c r="E614" s="1106" t="s">
        <v>3572</v>
      </c>
      <c r="F614" s="1105">
        <v>41931</v>
      </c>
      <c r="G614" s="1103" t="s">
        <v>4324</v>
      </c>
      <c r="H614" s="1108">
        <v>5</v>
      </c>
      <c r="I614" s="1128" t="s">
        <v>236</v>
      </c>
      <c r="J614" s="1126" t="s">
        <v>4126</v>
      </c>
      <c r="K614" s="1149"/>
      <c r="L614" s="1107" t="s">
        <v>4723</v>
      </c>
    </row>
    <row r="615" spans="1:16" ht="11.25" customHeight="1" outlineLevel="1">
      <c r="D615" s="1104" t="s">
        <v>3872</v>
      </c>
      <c r="E615" s="1106"/>
      <c r="G615" s="1103"/>
      <c r="H615" s="1108">
        <f>SUBTOTAL(9,H609:H614)</f>
        <v>53</v>
      </c>
      <c r="I615" s="1128"/>
      <c r="J615" s="1126"/>
      <c r="K615" s="1149"/>
    </row>
    <row r="616" spans="1:16" ht="11.25" customHeight="1" outlineLevel="2">
      <c r="A616" s="1113">
        <v>5</v>
      </c>
      <c r="B616" s="1113">
        <v>2013</v>
      </c>
      <c r="C616" s="1115" t="s">
        <v>53</v>
      </c>
      <c r="D616" s="1130" t="s">
        <v>4329</v>
      </c>
      <c r="E616" s="1115" t="s">
        <v>1855</v>
      </c>
      <c r="F616" s="1118">
        <v>41419</v>
      </c>
      <c r="G616" s="1115" t="s">
        <v>4330</v>
      </c>
      <c r="H616" s="1113">
        <v>5</v>
      </c>
      <c r="I616" s="1115" t="s">
        <v>435</v>
      </c>
      <c r="J616" s="1127"/>
      <c r="K616" s="1156"/>
      <c r="L616" s="1149"/>
    </row>
    <row r="617" spans="1:16" s="1149" customFormat="1" ht="11.25" customHeight="1" outlineLevel="2">
      <c r="A617" s="1113">
        <v>11</v>
      </c>
      <c r="B617" s="1113">
        <v>2013</v>
      </c>
      <c r="C617" s="1115" t="s">
        <v>53</v>
      </c>
      <c r="D617" s="1130" t="s">
        <v>4329</v>
      </c>
      <c r="E617" s="1115" t="s">
        <v>3378</v>
      </c>
      <c r="F617" s="1118">
        <v>41426</v>
      </c>
      <c r="G617" s="1115" t="s">
        <v>4330</v>
      </c>
      <c r="H617" s="1113">
        <v>5</v>
      </c>
      <c r="I617" s="1115" t="s">
        <v>435</v>
      </c>
      <c r="J617" s="1127"/>
      <c r="K617" s="1156"/>
      <c r="M617" s="1126"/>
      <c r="P617" s="1162"/>
    </row>
    <row r="618" spans="1:16" s="1149" customFormat="1" ht="11.25" customHeight="1" outlineLevel="1">
      <c r="A618" s="1113"/>
      <c r="B618" s="1113"/>
      <c r="C618" s="1115"/>
      <c r="D618" s="1130" t="s">
        <v>4331</v>
      </c>
      <c r="E618" s="1115"/>
      <c r="F618" s="1118"/>
      <c r="G618" s="1115"/>
      <c r="H618" s="1113">
        <f>SUBTOTAL(9,H616:H617)</f>
        <v>10</v>
      </c>
      <c r="I618" s="1115"/>
      <c r="J618" s="1127"/>
      <c r="K618" s="1156"/>
      <c r="M618" s="1126"/>
      <c r="P618" s="1162"/>
    </row>
    <row r="619" spans="1:16" s="1149" customFormat="1" ht="11.25" customHeight="1" outlineLevel="2">
      <c r="A619" s="1113">
        <v>2</v>
      </c>
      <c r="B619" s="1113">
        <v>2013</v>
      </c>
      <c r="C619" s="1115" t="s">
        <v>164</v>
      </c>
      <c r="D619" s="1116" t="s">
        <v>4332</v>
      </c>
      <c r="E619" s="1115" t="s">
        <v>81</v>
      </c>
      <c r="F619" s="1118">
        <v>41321</v>
      </c>
      <c r="G619" s="1140" t="s">
        <v>4810</v>
      </c>
      <c r="H619" s="1113">
        <v>5</v>
      </c>
      <c r="I619" s="1115" t="s">
        <v>295</v>
      </c>
      <c r="J619" s="1126"/>
      <c r="K619" s="1156"/>
      <c r="L619" s="1126"/>
      <c r="M619" s="1126"/>
      <c r="P619" s="1162"/>
    </row>
    <row r="620" spans="1:16" s="1149" customFormat="1" ht="11.25" customHeight="1" outlineLevel="2">
      <c r="A620" s="1113">
        <v>10</v>
      </c>
      <c r="B620" s="1113">
        <v>2013</v>
      </c>
      <c r="C620" s="1115" t="s">
        <v>164</v>
      </c>
      <c r="D620" s="1116" t="s">
        <v>4332</v>
      </c>
      <c r="E620" s="1115" t="s">
        <v>500</v>
      </c>
      <c r="F620" s="1118">
        <v>41594</v>
      </c>
      <c r="G620" s="1140" t="s">
        <v>4333</v>
      </c>
      <c r="H620" s="1113">
        <v>10</v>
      </c>
      <c r="I620" s="1115" t="s">
        <v>626</v>
      </c>
      <c r="J620" s="1110"/>
      <c r="K620" s="1156"/>
      <c r="L620" s="1126"/>
      <c r="M620" s="1126"/>
      <c r="P620" s="1162"/>
    </row>
    <row r="621" spans="1:16" s="1111" customFormat="1" ht="11.25" customHeight="1" outlineLevel="2">
      <c r="A621" s="1101">
        <v>3</v>
      </c>
      <c r="B621" s="1101">
        <v>2014</v>
      </c>
      <c r="C621" s="1103" t="s">
        <v>164</v>
      </c>
      <c r="D621" s="1104" t="s">
        <v>4332</v>
      </c>
      <c r="E621" s="1103" t="s">
        <v>433</v>
      </c>
      <c r="F621" s="1105">
        <v>41721</v>
      </c>
      <c r="G621" s="1177" t="s">
        <v>4333</v>
      </c>
      <c r="H621" s="1101">
        <v>10</v>
      </c>
      <c r="I621" s="1103" t="s">
        <v>626</v>
      </c>
      <c r="J621" s="1110"/>
      <c r="K621" s="1156"/>
      <c r="L621" s="1126"/>
      <c r="P621" s="1112"/>
    </row>
    <row r="622" spans="1:16" s="1111" customFormat="1" ht="11.25" customHeight="1" outlineLevel="1">
      <c r="A622" s="1101"/>
      <c r="B622" s="1101"/>
      <c r="C622" s="1103"/>
      <c r="D622" s="1104" t="s">
        <v>4334</v>
      </c>
      <c r="E622" s="1103"/>
      <c r="F622" s="1105"/>
      <c r="G622" s="1177"/>
      <c r="H622" s="1101">
        <f>SUBTOTAL(9,H619:H621)</f>
        <v>25</v>
      </c>
      <c r="I622" s="1103"/>
      <c r="J622" s="1110"/>
      <c r="K622" s="1156"/>
      <c r="L622" s="1126"/>
      <c r="P622" s="1112"/>
    </row>
    <row r="623" spans="1:16" s="1111" customFormat="1" ht="11.25" customHeight="1" outlineLevel="2">
      <c r="A623" s="1101">
        <v>10</v>
      </c>
      <c r="B623" s="1101">
        <v>2014</v>
      </c>
      <c r="C623" s="1107" t="s">
        <v>164</v>
      </c>
      <c r="D623" s="1119" t="s">
        <v>167</v>
      </c>
      <c r="E623" s="1103" t="s">
        <v>3362</v>
      </c>
      <c r="F623" s="1131">
        <v>41924</v>
      </c>
      <c r="G623" s="1103" t="s">
        <v>4335</v>
      </c>
      <c r="H623" s="1101">
        <v>7</v>
      </c>
      <c r="I623" s="1103" t="s">
        <v>2135</v>
      </c>
      <c r="J623" s="1127"/>
      <c r="K623" s="1126"/>
      <c r="L623" s="1126"/>
      <c r="P623" s="1112"/>
    </row>
    <row r="624" spans="1:16" s="1111" customFormat="1" ht="11.25" customHeight="1" outlineLevel="2">
      <c r="A624" s="1112">
        <v>10</v>
      </c>
      <c r="B624" s="1123">
        <v>2015</v>
      </c>
      <c r="C624" s="1120" t="s">
        <v>164</v>
      </c>
      <c r="D624" s="1120" t="s">
        <v>167</v>
      </c>
      <c r="E624" s="1124" t="s">
        <v>3362</v>
      </c>
      <c r="F624" s="1121">
        <v>42288</v>
      </c>
      <c r="G624" s="1120" t="s">
        <v>3535</v>
      </c>
      <c r="H624" s="1112">
        <v>7</v>
      </c>
      <c r="I624" s="1111" t="s">
        <v>2135</v>
      </c>
      <c r="P624" s="1112"/>
    </row>
    <row r="625" spans="1:16" s="1111" customFormat="1" ht="11.25" customHeight="1" outlineLevel="1">
      <c r="A625" s="1112"/>
      <c r="B625" s="1123"/>
      <c r="C625" s="1120"/>
      <c r="D625" s="1120" t="s">
        <v>847</v>
      </c>
      <c r="E625" s="1124"/>
      <c r="F625" s="1121"/>
      <c r="G625" s="1120"/>
      <c r="H625" s="1112">
        <f>SUBTOTAL(9,H623:H624)</f>
        <v>14</v>
      </c>
      <c r="P625" s="1112"/>
    </row>
    <row r="626" spans="1:16" s="1144" customFormat="1" ht="11.25" customHeight="1" outlineLevel="2">
      <c r="A626" s="1108">
        <v>6</v>
      </c>
      <c r="B626" s="1178">
        <v>2014</v>
      </c>
      <c r="C626" s="1179" t="s">
        <v>129</v>
      </c>
      <c r="D626" s="1180" t="s">
        <v>4811</v>
      </c>
      <c r="E626" s="1179" t="s">
        <v>4184</v>
      </c>
      <c r="F626" s="1181">
        <v>41804</v>
      </c>
      <c r="G626" s="1182" t="s">
        <v>4812</v>
      </c>
      <c r="H626" s="1178">
        <v>10</v>
      </c>
      <c r="I626" s="1179" t="s">
        <v>4813</v>
      </c>
      <c r="J626" s="1125" t="s">
        <v>4638</v>
      </c>
      <c r="K626" s="1111"/>
      <c r="L626" s="1111"/>
      <c r="M626" s="1149"/>
      <c r="P626" s="1167"/>
    </row>
    <row r="627" spans="1:16" s="1111" customFormat="1" ht="11.25" customHeight="1" outlineLevel="2">
      <c r="A627" s="1112">
        <v>3</v>
      </c>
      <c r="B627" s="1150">
        <v>2015</v>
      </c>
      <c r="C627" s="1151" t="s">
        <v>129</v>
      </c>
      <c r="D627" s="1152" t="s">
        <v>4811</v>
      </c>
      <c r="E627" s="1151" t="s">
        <v>66</v>
      </c>
      <c r="F627" s="1153">
        <v>42078</v>
      </c>
      <c r="G627" s="1154" t="s">
        <v>4814</v>
      </c>
      <c r="H627" s="1150">
        <v>10</v>
      </c>
      <c r="I627" s="1151" t="s">
        <v>626</v>
      </c>
      <c r="P627" s="1112"/>
    </row>
    <row r="628" spans="1:16" s="1127" customFormat="1" ht="11.25" customHeight="1" outlineLevel="2">
      <c r="A628" s="1112">
        <v>6</v>
      </c>
      <c r="B628" s="1112">
        <v>2015</v>
      </c>
      <c r="C628" s="1120" t="s">
        <v>129</v>
      </c>
      <c r="D628" s="1120" t="s">
        <v>4811</v>
      </c>
      <c r="E628" s="1120" t="s">
        <v>3357</v>
      </c>
      <c r="F628" s="1121">
        <v>42169</v>
      </c>
      <c r="G628" s="1120" t="s">
        <v>4814</v>
      </c>
      <c r="H628" s="1112">
        <v>10</v>
      </c>
      <c r="I628" s="1120" t="s">
        <v>3405</v>
      </c>
      <c r="J628" s="1111"/>
      <c r="K628" s="1111"/>
      <c r="L628" s="1111"/>
      <c r="P628" s="1113"/>
    </row>
    <row r="629" spans="1:16" s="1144" customFormat="1" ht="11.25" customHeight="1" outlineLevel="2">
      <c r="A629" s="1112">
        <v>6</v>
      </c>
      <c r="B629" s="1112">
        <v>2015</v>
      </c>
      <c r="C629" s="1120" t="s">
        <v>129</v>
      </c>
      <c r="D629" s="1120" t="s">
        <v>4811</v>
      </c>
      <c r="E629" s="1120" t="s">
        <v>3357</v>
      </c>
      <c r="F629" s="1121">
        <v>42169</v>
      </c>
      <c r="G629" s="1120" t="s">
        <v>4815</v>
      </c>
      <c r="H629" s="1112">
        <v>7</v>
      </c>
      <c r="I629" s="1120" t="s">
        <v>3246</v>
      </c>
      <c r="J629" s="1111"/>
      <c r="K629" s="1111"/>
      <c r="L629" s="1111"/>
      <c r="M629" s="1149"/>
      <c r="P629" s="1167"/>
    </row>
    <row r="630" spans="1:16" s="1144" customFormat="1" ht="11.25" customHeight="1" outlineLevel="2">
      <c r="A630" s="1112">
        <v>6</v>
      </c>
      <c r="B630" s="1112">
        <v>2015</v>
      </c>
      <c r="C630" s="1120" t="s">
        <v>129</v>
      </c>
      <c r="D630" s="1120" t="s">
        <v>4811</v>
      </c>
      <c r="E630" s="1120" t="s">
        <v>3357</v>
      </c>
      <c r="F630" s="1121">
        <v>42169</v>
      </c>
      <c r="G630" s="1120" t="s">
        <v>4816</v>
      </c>
      <c r="H630" s="1112">
        <v>7</v>
      </c>
      <c r="I630" s="1120" t="s">
        <v>2642</v>
      </c>
      <c r="J630" s="1111"/>
      <c r="K630" s="1111"/>
      <c r="L630" s="1111"/>
      <c r="M630" s="1149"/>
      <c r="P630" s="1167"/>
    </row>
    <row r="631" spans="1:16" s="1144" customFormat="1" ht="11.25" customHeight="1" outlineLevel="1">
      <c r="A631" s="1112"/>
      <c r="B631" s="1112"/>
      <c r="C631" s="1120"/>
      <c r="D631" s="1120" t="s">
        <v>4817</v>
      </c>
      <c r="E631" s="1120"/>
      <c r="F631" s="1121"/>
      <c r="G631" s="1120"/>
      <c r="H631" s="1112">
        <f>SUBTOTAL(9,H626:H630)</f>
        <v>44</v>
      </c>
      <c r="I631" s="1120"/>
      <c r="J631" s="1111"/>
      <c r="K631" s="1111"/>
      <c r="L631" s="1111"/>
      <c r="M631" s="1149"/>
      <c r="P631" s="1167"/>
    </row>
    <row r="632" spans="1:16" s="1127" customFormat="1" ht="11.25" customHeight="1" outlineLevel="2">
      <c r="A632" s="1113">
        <v>3</v>
      </c>
      <c r="B632" s="1113">
        <v>2013</v>
      </c>
      <c r="C632" s="1115" t="s">
        <v>91</v>
      </c>
      <c r="D632" s="1130" t="s">
        <v>188</v>
      </c>
      <c r="E632" s="1115" t="s">
        <v>3323</v>
      </c>
      <c r="F632" s="1118">
        <v>41336</v>
      </c>
      <c r="G632" s="1115" t="s">
        <v>4818</v>
      </c>
      <c r="H632" s="1113">
        <v>10</v>
      </c>
      <c r="I632" s="1115" t="s">
        <v>1007</v>
      </c>
      <c r="K632" s="1156"/>
      <c r="L632" s="1110"/>
      <c r="P632" s="1113"/>
    </row>
    <row r="633" spans="1:16" ht="11.25" customHeight="1" outlineLevel="2">
      <c r="A633" s="1113">
        <v>3</v>
      </c>
      <c r="B633" s="1113">
        <v>2013</v>
      </c>
      <c r="C633" s="1115" t="s">
        <v>91</v>
      </c>
      <c r="D633" s="1130" t="s">
        <v>188</v>
      </c>
      <c r="E633" s="1115" t="s">
        <v>66</v>
      </c>
      <c r="F633" s="1118">
        <v>41350</v>
      </c>
      <c r="G633" s="1115" t="s">
        <v>2987</v>
      </c>
      <c r="H633" s="1113">
        <v>10</v>
      </c>
      <c r="I633" s="1115" t="s">
        <v>626</v>
      </c>
      <c r="J633" s="1149"/>
      <c r="K633" s="1156"/>
      <c r="L633" s="1110"/>
    </row>
    <row r="634" spans="1:16" ht="11.25" customHeight="1" outlineLevel="2">
      <c r="A634" s="1113">
        <v>6</v>
      </c>
      <c r="B634" s="1113">
        <v>2013</v>
      </c>
      <c r="C634" s="1117" t="s">
        <v>91</v>
      </c>
      <c r="D634" s="1116" t="s">
        <v>188</v>
      </c>
      <c r="E634" s="1115" t="s">
        <v>3357</v>
      </c>
      <c r="F634" s="1118">
        <v>41434</v>
      </c>
      <c r="G634" s="1115" t="s">
        <v>3536</v>
      </c>
      <c r="H634" s="1113">
        <v>7</v>
      </c>
      <c r="I634" s="1115" t="s">
        <v>1963</v>
      </c>
      <c r="J634" s="1149"/>
      <c r="K634" s="1110"/>
      <c r="L634" s="1110"/>
    </row>
    <row r="635" spans="1:16" s="1149" customFormat="1" ht="11.25" customHeight="1" outlineLevel="2">
      <c r="A635" s="1113">
        <v>6</v>
      </c>
      <c r="B635" s="1113">
        <v>2013</v>
      </c>
      <c r="C635" s="1117" t="s">
        <v>91</v>
      </c>
      <c r="D635" s="1116" t="s">
        <v>188</v>
      </c>
      <c r="E635" s="1115" t="s">
        <v>4713</v>
      </c>
      <c r="F635" s="1118">
        <v>41440</v>
      </c>
      <c r="G635" s="1115" t="s">
        <v>3536</v>
      </c>
      <c r="H635" s="1113">
        <v>5</v>
      </c>
      <c r="I635" s="1115" t="s">
        <v>4819</v>
      </c>
      <c r="K635" s="1110"/>
      <c r="M635" s="1110"/>
      <c r="P635" s="1162"/>
    </row>
    <row r="636" spans="1:16" s="1149" customFormat="1" ht="11.25" customHeight="1" outlineLevel="2">
      <c r="A636" s="1113">
        <v>10</v>
      </c>
      <c r="B636" s="1114">
        <v>2013</v>
      </c>
      <c r="C636" s="1115" t="s">
        <v>91</v>
      </c>
      <c r="D636" s="1116" t="s">
        <v>188</v>
      </c>
      <c r="E636" s="1117" t="s">
        <v>3362</v>
      </c>
      <c r="F636" s="1118">
        <v>41560</v>
      </c>
      <c r="G636" s="1115" t="s">
        <v>4820</v>
      </c>
      <c r="H636" s="1113">
        <v>10</v>
      </c>
      <c r="I636" s="1115" t="s">
        <v>2549</v>
      </c>
      <c r="K636" s="1110"/>
      <c r="L636" s="1126"/>
      <c r="M636" s="1110"/>
      <c r="P636" s="1162"/>
    </row>
    <row r="637" spans="1:16" s="1111" customFormat="1" ht="11.25" customHeight="1" outlineLevel="2">
      <c r="A637" s="1113">
        <v>10</v>
      </c>
      <c r="B637" s="1114">
        <v>2013</v>
      </c>
      <c r="C637" s="1115" t="s">
        <v>91</v>
      </c>
      <c r="D637" s="1116" t="s">
        <v>188</v>
      </c>
      <c r="E637" s="1117" t="s">
        <v>3362</v>
      </c>
      <c r="F637" s="1118">
        <v>41560</v>
      </c>
      <c r="G637" s="1115" t="s">
        <v>4821</v>
      </c>
      <c r="H637" s="1113">
        <v>7</v>
      </c>
      <c r="I637" s="1115" t="s">
        <v>3131</v>
      </c>
      <c r="J637" s="1126"/>
      <c r="K637" s="1127"/>
      <c r="L637" s="1127"/>
      <c r="P637" s="1112"/>
    </row>
    <row r="638" spans="1:16" s="1111" customFormat="1" ht="11.25" customHeight="1" outlineLevel="2">
      <c r="A638" s="1113">
        <v>10</v>
      </c>
      <c r="B638" s="1114">
        <v>2013</v>
      </c>
      <c r="C638" s="1115" t="s">
        <v>91</v>
      </c>
      <c r="D638" s="1116" t="s">
        <v>188</v>
      </c>
      <c r="E638" s="1117" t="s">
        <v>3362</v>
      </c>
      <c r="F638" s="1118">
        <v>41560</v>
      </c>
      <c r="G638" s="1115" t="s">
        <v>4822</v>
      </c>
      <c r="H638" s="1113">
        <v>7</v>
      </c>
      <c r="I638" s="1115" t="s">
        <v>2037</v>
      </c>
      <c r="J638" s="1126"/>
      <c r="K638" s="1110"/>
      <c r="L638" s="1149"/>
      <c r="P638" s="1112"/>
    </row>
    <row r="639" spans="1:16" s="1149" customFormat="1" ht="11.25" customHeight="1" outlineLevel="2">
      <c r="A639" s="1113">
        <v>10</v>
      </c>
      <c r="B639" s="1114">
        <v>2013</v>
      </c>
      <c r="C639" s="1115" t="s">
        <v>91</v>
      </c>
      <c r="D639" s="1116" t="s">
        <v>188</v>
      </c>
      <c r="E639" s="1117" t="s">
        <v>3362</v>
      </c>
      <c r="F639" s="1118">
        <v>41560</v>
      </c>
      <c r="G639" s="1115" t="s">
        <v>4823</v>
      </c>
      <c r="H639" s="1113">
        <v>10</v>
      </c>
      <c r="I639" s="1115" t="s">
        <v>2868</v>
      </c>
      <c r="J639" s="1126"/>
      <c r="K639" s="1110"/>
      <c r="P639" s="1162"/>
    </row>
    <row r="640" spans="1:16" s="1149" customFormat="1" ht="11.25" customHeight="1" outlineLevel="2">
      <c r="A640" s="1101">
        <v>3</v>
      </c>
      <c r="B640" s="1102">
        <v>2014</v>
      </c>
      <c r="C640" s="1103" t="s">
        <v>91</v>
      </c>
      <c r="D640" s="1104" t="s">
        <v>188</v>
      </c>
      <c r="E640" s="1106" t="s">
        <v>3323</v>
      </c>
      <c r="F640" s="1105">
        <v>41700</v>
      </c>
      <c r="G640" s="1103" t="s">
        <v>2987</v>
      </c>
      <c r="H640" s="1101">
        <v>3</v>
      </c>
      <c r="I640" s="1103" t="s">
        <v>1378</v>
      </c>
      <c r="J640" s="1126"/>
      <c r="K640" s="1110"/>
      <c r="P640" s="1162"/>
    </row>
    <row r="641" spans="1:16" s="1127" customFormat="1" ht="11.25" customHeight="1" outlineLevel="2">
      <c r="A641" s="1101">
        <v>3</v>
      </c>
      <c r="B641" s="1102">
        <v>2014</v>
      </c>
      <c r="C641" s="1103" t="s">
        <v>91</v>
      </c>
      <c r="D641" s="1104" t="s">
        <v>188</v>
      </c>
      <c r="E641" s="1106" t="s">
        <v>3323</v>
      </c>
      <c r="F641" s="1105">
        <v>41700</v>
      </c>
      <c r="G641" s="1103" t="s">
        <v>4336</v>
      </c>
      <c r="H641" s="1101">
        <v>3</v>
      </c>
      <c r="I641" s="1103" t="s">
        <v>344</v>
      </c>
      <c r="J641" s="1110"/>
      <c r="K641" s="1156"/>
      <c r="L641" s="1149"/>
      <c r="P641" s="1113"/>
    </row>
    <row r="642" spans="1:16" s="1111" customFormat="1" ht="11.25" customHeight="1" outlineLevel="2">
      <c r="A642" s="1123">
        <v>3</v>
      </c>
      <c r="B642" s="1112">
        <v>2015</v>
      </c>
      <c r="C642" s="1120" t="s">
        <v>91</v>
      </c>
      <c r="D642" s="1132" t="s">
        <v>188</v>
      </c>
      <c r="E642" s="1120" t="s">
        <v>3323</v>
      </c>
      <c r="F642" s="1121">
        <v>42064</v>
      </c>
      <c r="G642" s="1120" t="s">
        <v>3536</v>
      </c>
      <c r="H642" s="1112">
        <v>10</v>
      </c>
      <c r="I642" s="1120" t="s">
        <v>363</v>
      </c>
      <c r="J642" s="1110"/>
      <c r="K642" s="1156"/>
      <c r="L642" s="1149"/>
      <c r="P642" s="1112"/>
    </row>
    <row r="643" spans="1:16" s="1111" customFormat="1" ht="11.25" customHeight="1" outlineLevel="2">
      <c r="A643" s="1123">
        <v>3</v>
      </c>
      <c r="B643" s="1112">
        <v>2015</v>
      </c>
      <c r="C643" s="1120" t="s">
        <v>91</v>
      </c>
      <c r="D643" s="1132" t="s">
        <v>188</v>
      </c>
      <c r="E643" s="1120" t="s">
        <v>3323</v>
      </c>
      <c r="F643" s="1121">
        <v>42064</v>
      </c>
      <c r="G643" s="1120" t="s">
        <v>3537</v>
      </c>
      <c r="H643" s="1112">
        <v>10</v>
      </c>
      <c r="I643" s="1120" t="s">
        <v>2826</v>
      </c>
      <c r="J643" s="1110"/>
      <c r="K643" s="1156"/>
      <c r="L643" s="1149"/>
      <c r="P643" s="1112"/>
    </row>
    <row r="644" spans="1:16" s="1149" customFormat="1" ht="11.25" customHeight="1" outlineLevel="2">
      <c r="A644" s="1123">
        <v>3</v>
      </c>
      <c r="B644" s="1112">
        <v>2015</v>
      </c>
      <c r="C644" s="1120" t="s">
        <v>91</v>
      </c>
      <c r="D644" s="1132" t="s">
        <v>188</v>
      </c>
      <c r="E644" s="1120" t="s">
        <v>3323</v>
      </c>
      <c r="F644" s="1121">
        <v>42064</v>
      </c>
      <c r="G644" s="1120" t="s">
        <v>3538</v>
      </c>
      <c r="H644" s="1112">
        <v>10</v>
      </c>
      <c r="I644" s="1120" t="s">
        <v>1426</v>
      </c>
      <c r="J644" s="1110"/>
      <c r="K644" s="1111"/>
      <c r="L644" s="1111"/>
      <c r="P644" s="1162"/>
    </row>
    <row r="645" spans="1:16" s="1149" customFormat="1" ht="11.25" customHeight="1" outlineLevel="2">
      <c r="A645" s="1123">
        <v>3</v>
      </c>
      <c r="B645" s="1112">
        <v>2015</v>
      </c>
      <c r="C645" s="1120" t="s">
        <v>91</v>
      </c>
      <c r="D645" s="1132" t="s">
        <v>188</v>
      </c>
      <c r="E645" s="1120" t="s">
        <v>3323</v>
      </c>
      <c r="F645" s="1121">
        <v>42064</v>
      </c>
      <c r="G645" s="1120" t="s">
        <v>3539</v>
      </c>
      <c r="H645" s="1112">
        <v>7</v>
      </c>
      <c r="I645" s="1120" t="s">
        <v>1961</v>
      </c>
      <c r="J645" s="1111"/>
      <c r="K645" s="1126"/>
      <c r="P645" s="1162"/>
    </row>
    <row r="646" spans="1:16" s="1149" customFormat="1" ht="11.25" customHeight="1" outlineLevel="2">
      <c r="A646" s="1123">
        <v>3</v>
      </c>
      <c r="B646" s="1112">
        <v>2015</v>
      </c>
      <c r="C646" s="1120" t="s">
        <v>91</v>
      </c>
      <c r="D646" s="1132" t="s">
        <v>188</v>
      </c>
      <c r="E646" s="1120" t="s">
        <v>3323</v>
      </c>
      <c r="F646" s="1121">
        <v>42064</v>
      </c>
      <c r="G646" s="1120" t="s">
        <v>3540</v>
      </c>
      <c r="H646" s="1112">
        <v>3</v>
      </c>
      <c r="I646" s="1120" t="s">
        <v>1767</v>
      </c>
      <c r="J646" s="1127"/>
      <c r="K646" s="1126"/>
    </row>
    <row r="647" spans="1:16" s="1127" customFormat="1" ht="11.25" customHeight="1" outlineLevel="2">
      <c r="A647" s="1112">
        <v>6</v>
      </c>
      <c r="B647" s="1112">
        <v>2015</v>
      </c>
      <c r="C647" s="1120" t="s">
        <v>91</v>
      </c>
      <c r="D647" s="1120" t="s">
        <v>188</v>
      </c>
      <c r="E647" s="1120" t="s">
        <v>3357</v>
      </c>
      <c r="F647" s="1121">
        <v>42169</v>
      </c>
      <c r="G647" s="1120" t="s">
        <v>3541</v>
      </c>
      <c r="H647" s="1112">
        <v>7</v>
      </c>
      <c r="I647" s="1120" t="s">
        <v>3286</v>
      </c>
      <c r="J647" s="1111"/>
      <c r="K647" s="1111"/>
      <c r="L647" s="1111"/>
      <c r="P647" s="1113"/>
    </row>
    <row r="648" spans="1:16" s="1127" customFormat="1" ht="11.25" customHeight="1" outlineLevel="2">
      <c r="A648" s="1112">
        <v>6</v>
      </c>
      <c r="B648" s="1112">
        <v>2015</v>
      </c>
      <c r="C648" s="1120" t="s">
        <v>91</v>
      </c>
      <c r="D648" s="1120" t="s">
        <v>188</v>
      </c>
      <c r="E648" s="1120" t="s">
        <v>3357</v>
      </c>
      <c r="F648" s="1121">
        <v>42169</v>
      </c>
      <c r="G648" s="1120" t="s">
        <v>3542</v>
      </c>
      <c r="H648" s="1112">
        <v>7</v>
      </c>
      <c r="I648" s="1120" t="s">
        <v>1679</v>
      </c>
      <c r="J648" s="1111"/>
      <c r="K648" s="1111"/>
      <c r="L648" s="1111"/>
      <c r="P648" s="1113"/>
    </row>
    <row r="649" spans="1:16" s="1111" customFormat="1" ht="11.25" customHeight="1" outlineLevel="2">
      <c r="A649" s="1112">
        <v>10</v>
      </c>
      <c r="B649" s="1123">
        <v>2015</v>
      </c>
      <c r="C649" s="1120" t="s">
        <v>91</v>
      </c>
      <c r="D649" s="1120" t="s">
        <v>188</v>
      </c>
      <c r="E649" s="1124" t="s">
        <v>3362</v>
      </c>
      <c r="F649" s="1121">
        <v>42288</v>
      </c>
      <c r="G649" s="1120" t="s">
        <v>3543</v>
      </c>
      <c r="H649" s="1112">
        <v>7</v>
      </c>
      <c r="I649" s="1111" t="s">
        <v>3387</v>
      </c>
      <c r="P649" s="1112"/>
    </row>
    <row r="650" spans="1:16" s="1111" customFormat="1" ht="11.25" customHeight="1" outlineLevel="1">
      <c r="A650" s="1112"/>
      <c r="B650" s="1123"/>
      <c r="C650" s="1120"/>
      <c r="D650" s="1120" t="s">
        <v>856</v>
      </c>
      <c r="E650" s="1124"/>
      <c r="F650" s="1121"/>
      <c r="G650" s="1120"/>
      <c r="H650" s="1112">
        <f>SUBTOTAL(9,H632:H649)</f>
        <v>133</v>
      </c>
      <c r="P650" s="1112"/>
    </row>
    <row r="651" spans="1:16" s="1141" customFormat="1" ht="11.25" customHeight="1" outlineLevel="2">
      <c r="A651" s="1108">
        <v>11</v>
      </c>
      <c r="B651" s="1102">
        <v>2014</v>
      </c>
      <c r="C651" s="1103" t="s">
        <v>164</v>
      </c>
      <c r="D651" s="1104" t="s">
        <v>205</v>
      </c>
      <c r="E651" s="1106" t="s">
        <v>500</v>
      </c>
      <c r="F651" s="1105">
        <v>41958</v>
      </c>
      <c r="G651" s="1103" t="s">
        <v>4337</v>
      </c>
      <c r="H651" s="1101">
        <v>5</v>
      </c>
      <c r="I651" s="1103" t="s">
        <v>352</v>
      </c>
      <c r="J651" s="1127"/>
      <c r="K651" s="1111"/>
      <c r="L651" s="1111"/>
      <c r="P651" s="1108"/>
    </row>
    <row r="652" spans="1:16" s="1149" customFormat="1" ht="11.25" customHeight="1" outlineLevel="2">
      <c r="A652" s="1112">
        <v>2</v>
      </c>
      <c r="B652" s="1123">
        <v>2015</v>
      </c>
      <c r="C652" s="1120" t="s">
        <v>164</v>
      </c>
      <c r="D652" s="1129" t="s">
        <v>205</v>
      </c>
      <c r="E652" s="1124" t="s">
        <v>657</v>
      </c>
      <c r="F652" s="1121">
        <v>42050</v>
      </c>
      <c r="G652" s="1120" t="s">
        <v>3544</v>
      </c>
      <c r="H652" s="1112">
        <v>5</v>
      </c>
      <c r="I652" s="1120" t="s">
        <v>352</v>
      </c>
      <c r="J652" s="1111"/>
      <c r="K652" s="1111"/>
      <c r="L652" s="1111"/>
      <c r="P652" s="1162"/>
    </row>
    <row r="653" spans="1:16" s="1149" customFormat="1" ht="11.25" customHeight="1" outlineLevel="1">
      <c r="A653" s="1112"/>
      <c r="B653" s="1123"/>
      <c r="C653" s="1120"/>
      <c r="D653" s="1129" t="s">
        <v>859</v>
      </c>
      <c r="E653" s="1124"/>
      <c r="F653" s="1121"/>
      <c r="G653" s="1120"/>
      <c r="H653" s="1112">
        <f>SUBTOTAL(9,H651:H652)</f>
        <v>10</v>
      </c>
      <c r="I653" s="1120"/>
      <c r="J653" s="1111"/>
      <c r="K653" s="1111"/>
      <c r="L653" s="1111"/>
      <c r="P653" s="1162"/>
    </row>
    <row r="654" spans="1:16" s="1149" customFormat="1" ht="11.25" customHeight="1" outlineLevel="2">
      <c r="A654" s="1113">
        <v>10</v>
      </c>
      <c r="B654" s="1114">
        <v>2013</v>
      </c>
      <c r="C654" s="1115" t="s">
        <v>164</v>
      </c>
      <c r="D654" s="1116" t="s">
        <v>4338</v>
      </c>
      <c r="E654" s="1117" t="s">
        <v>3362</v>
      </c>
      <c r="F654" s="1118">
        <v>41560</v>
      </c>
      <c r="G654" s="1115" t="s">
        <v>4824</v>
      </c>
      <c r="H654" s="1113">
        <v>7</v>
      </c>
      <c r="I654" s="1115" t="s">
        <v>2424</v>
      </c>
      <c r="J654" s="1126"/>
      <c r="K654" s="1126"/>
      <c r="P654" s="1162"/>
    </row>
    <row r="655" spans="1:16" s="1126" customFormat="1" ht="11.25" customHeight="1" outlineLevel="2">
      <c r="A655" s="1101">
        <v>6</v>
      </c>
      <c r="B655" s="1102">
        <v>2014</v>
      </c>
      <c r="C655" s="1103" t="s">
        <v>164</v>
      </c>
      <c r="D655" s="1104" t="s">
        <v>4338</v>
      </c>
      <c r="E655" s="1106" t="s">
        <v>3357</v>
      </c>
      <c r="F655" s="1105">
        <v>41797</v>
      </c>
      <c r="G655" s="1103" t="s">
        <v>4339</v>
      </c>
      <c r="H655" s="1108">
        <v>3</v>
      </c>
      <c r="I655" s="1128" t="s">
        <v>2390</v>
      </c>
      <c r="L655" s="1149"/>
      <c r="M655" s="1149"/>
      <c r="P655" s="1138"/>
    </row>
    <row r="656" spans="1:16" s="1126" customFormat="1" ht="11.25" customHeight="1" outlineLevel="1">
      <c r="A656" s="1101"/>
      <c r="B656" s="1102"/>
      <c r="C656" s="1103"/>
      <c r="D656" s="1104" t="s">
        <v>4340</v>
      </c>
      <c r="E656" s="1106"/>
      <c r="F656" s="1105"/>
      <c r="G656" s="1103"/>
      <c r="H656" s="1108">
        <f>SUBTOTAL(9,H654:H655)</f>
        <v>10</v>
      </c>
      <c r="I656" s="1128"/>
      <c r="L656" s="1149"/>
      <c r="M656" s="1149"/>
      <c r="P656" s="1138"/>
    </row>
    <row r="657" spans="1:16" s="1126" customFormat="1" ht="11.25" customHeight="1" outlineLevel="2">
      <c r="A657" s="1113">
        <v>6</v>
      </c>
      <c r="B657" s="1113">
        <v>2013</v>
      </c>
      <c r="C657" s="1117" t="s">
        <v>164</v>
      </c>
      <c r="D657" s="1116" t="s">
        <v>198</v>
      </c>
      <c r="E657" s="1115" t="s">
        <v>3357</v>
      </c>
      <c r="F657" s="1118">
        <v>41434</v>
      </c>
      <c r="G657" s="1115" t="s">
        <v>4825</v>
      </c>
      <c r="H657" s="1113">
        <v>7</v>
      </c>
      <c r="I657" s="1115" t="s">
        <v>2047</v>
      </c>
      <c r="J657" s="1149"/>
      <c r="L657" s="1149"/>
      <c r="P657" s="1138"/>
    </row>
    <row r="658" spans="1:16" s="1126" customFormat="1" ht="11.25" customHeight="1" outlineLevel="2">
      <c r="A658" s="1113">
        <v>6</v>
      </c>
      <c r="B658" s="1113">
        <v>2013</v>
      </c>
      <c r="C658" s="1117" t="s">
        <v>164</v>
      </c>
      <c r="D658" s="1116" t="s">
        <v>198</v>
      </c>
      <c r="E658" s="1115" t="s">
        <v>3357</v>
      </c>
      <c r="F658" s="1118">
        <v>41434</v>
      </c>
      <c r="G658" s="1115" t="s">
        <v>4826</v>
      </c>
      <c r="H658" s="1113">
        <v>7</v>
      </c>
      <c r="I658" s="1115" t="s">
        <v>1695</v>
      </c>
      <c r="J658" s="1110"/>
      <c r="L658" s="1149"/>
      <c r="P658" s="1138"/>
    </row>
    <row r="659" spans="1:16" s="1126" customFormat="1" ht="11.25" customHeight="1" outlineLevel="2">
      <c r="A659" s="1113">
        <v>6</v>
      </c>
      <c r="B659" s="1113">
        <v>2013</v>
      </c>
      <c r="C659" s="1117" t="s">
        <v>164</v>
      </c>
      <c r="D659" s="1116" t="s">
        <v>198</v>
      </c>
      <c r="E659" s="1115" t="s">
        <v>3695</v>
      </c>
      <c r="F659" s="1118">
        <v>41455</v>
      </c>
      <c r="G659" s="1115" t="s">
        <v>4827</v>
      </c>
      <c r="H659" s="1113">
        <v>10</v>
      </c>
      <c r="I659" s="1115" t="s">
        <v>626</v>
      </c>
      <c r="J659" s="1110"/>
      <c r="L659" s="1149"/>
      <c r="P659" s="1138"/>
    </row>
    <row r="660" spans="1:16" s="1126" customFormat="1" ht="11.25" customHeight="1" outlineLevel="2">
      <c r="A660" s="1123">
        <v>3</v>
      </c>
      <c r="B660" s="1112">
        <v>2015</v>
      </c>
      <c r="C660" s="1120" t="s">
        <v>164</v>
      </c>
      <c r="D660" s="1132" t="s">
        <v>198</v>
      </c>
      <c r="E660" s="1120" t="s">
        <v>3323</v>
      </c>
      <c r="F660" s="1121">
        <v>42064</v>
      </c>
      <c r="G660" s="1120" t="s">
        <v>3545</v>
      </c>
      <c r="H660" s="1112">
        <v>10</v>
      </c>
      <c r="I660" s="1120" t="s">
        <v>3271</v>
      </c>
      <c r="J660" s="1127"/>
      <c r="L660" s="1149"/>
      <c r="P660" s="1138"/>
    </row>
    <row r="661" spans="1:16" s="1126" customFormat="1" ht="11.25" customHeight="1" outlineLevel="2">
      <c r="A661" s="1112">
        <v>6</v>
      </c>
      <c r="B661" s="1112">
        <v>2015</v>
      </c>
      <c r="C661" s="1120" t="s">
        <v>164</v>
      </c>
      <c r="D661" s="1120" t="s">
        <v>198</v>
      </c>
      <c r="E661" s="1120" t="s">
        <v>3357</v>
      </c>
      <c r="F661" s="1121">
        <v>42169</v>
      </c>
      <c r="G661" s="1120" t="s">
        <v>3546</v>
      </c>
      <c r="H661" s="1112">
        <v>3</v>
      </c>
      <c r="I661" s="1120" t="s">
        <v>2538</v>
      </c>
      <c r="J661" s="1111"/>
      <c r="K661" s="1111"/>
      <c r="L661" s="1111"/>
      <c r="M661" s="1149"/>
      <c r="P661" s="1138"/>
    </row>
    <row r="662" spans="1:16" s="1126" customFormat="1" ht="11.25" customHeight="1" outlineLevel="1">
      <c r="A662" s="1112"/>
      <c r="B662" s="1112"/>
      <c r="C662" s="1120"/>
      <c r="D662" s="1120" t="s">
        <v>866</v>
      </c>
      <c r="E662" s="1120"/>
      <c r="F662" s="1121"/>
      <c r="G662" s="1120"/>
      <c r="H662" s="1112">
        <f>SUBTOTAL(9,H657:H661)</f>
        <v>37</v>
      </c>
      <c r="I662" s="1120"/>
      <c r="J662" s="1111"/>
      <c r="K662" s="1111"/>
      <c r="L662" s="1111"/>
      <c r="M662" s="1149"/>
      <c r="P662" s="1138"/>
    </row>
    <row r="663" spans="1:16" s="1149" customFormat="1" ht="11.25" customHeight="1" outlineLevel="2">
      <c r="A663" s="1113">
        <v>3</v>
      </c>
      <c r="B663" s="1113">
        <v>2013</v>
      </c>
      <c r="C663" s="1115" t="s">
        <v>91</v>
      </c>
      <c r="D663" s="1130" t="s">
        <v>3905</v>
      </c>
      <c r="E663" s="1115" t="s">
        <v>3323</v>
      </c>
      <c r="F663" s="1118">
        <v>41336</v>
      </c>
      <c r="G663" s="1115" t="s">
        <v>4828</v>
      </c>
      <c r="H663" s="1113">
        <v>7</v>
      </c>
      <c r="I663" s="1115" t="s">
        <v>1466</v>
      </c>
      <c r="J663" s="1127"/>
      <c r="K663" s="1107"/>
      <c r="L663" s="1107"/>
      <c r="M663" s="1110"/>
      <c r="P663" s="1162"/>
    </row>
    <row r="664" spans="1:16" s="1149" customFormat="1" ht="11.25" customHeight="1" outlineLevel="2">
      <c r="A664" s="1113">
        <v>3</v>
      </c>
      <c r="B664" s="1113">
        <v>2013</v>
      </c>
      <c r="C664" s="1117" t="s">
        <v>91</v>
      </c>
      <c r="D664" s="1116" t="s">
        <v>3905</v>
      </c>
      <c r="E664" s="1115" t="s">
        <v>3357</v>
      </c>
      <c r="F664" s="1118">
        <v>41434</v>
      </c>
      <c r="G664" s="1115" t="s">
        <v>4829</v>
      </c>
      <c r="H664" s="1113">
        <v>7</v>
      </c>
      <c r="I664" s="1115" t="s">
        <v>3067</v>
      </c>
      <c r="J664" s="1107"/>
      <c r="K664" s="1126"/>
      <c r="M664" s="1110"/>
      <c r="P664" s="1162"/>
    </row>
    <row r="665" spans="1:16" s="1149" customFormat="1" ht="11.25" customHeight="1" outlineLevel="2">
      <c r="A665" s="1113">
        <v>6</v>
      </c>
      <c r="B665" s="1113">
        <v>2013</v>
      </c>
      <c r="C665" s="1117" t="s">
        <v>91</v>
      </c>
      <c r="D665" s="1116" t="s">
        <v>3905</v>
      </c>
      <c r="E665" s="1115" t="s">
        <v>3357</v>
      </c>
      <c r="F665" s="1118">
        <v>41434</v>
      </c>
      <c r="G665" s="1115" t="s">
        <v>4830</v>
      </c>
      <c r="H665" s="1113">
        <v>10</v>
      </c>
      <c r="I665" s="1115" t="s">
        <v>4831</v>
      </c>
      <c r="J665" s="1127"/>
      <c r="K665" s="1110"/>
      <c r="P665" s="1162"/>
    </row>
    <row r="666" spans="1:16" s="1149" customFormat="1" ht="11.25" customHeight="1" outlineLevel="2">
      <c r="A666" s="1113">
        <v>6</v>
      </c>
      <c r="B666" s="1113">
        <v>2013</v>
      </c>
      <c r="C666" s="1117" t="s">
        <v>91</v>
      </c>
      <c r="D666" s="1116" t="s">
        <v>3905</v>
      </c>
      <c r="E666" s="1115" t="s">
        <v>3357</v>
      </c>
      <c r="F666" s="1118">
        <v>41434</v>
      </c>
      <c r="G666" s="1115" t="s">
        <v>4350</v>
      </c>
      <c r="H666" s="1113">
        <v>10</v>
      </c>
      <c r="I666" s="1115" t="s">
        <v>2537</v>
      </c>
      <c r="J666" s="1127"/>
      <c r="K666" s="1126"/>
      <c r="M666" s="1126"/>
      <c r="P666" s="1162"/>
    </row>
    <row r="667" spans="1:16" s="1127" customFormat="1" ht="11.25" customHeight="1" outlineLevel="2">
      <c r="A667" s="1113">
        <v>9</v>
      </c>
      <c r="B667" s="1113">
        <v>2013</v>
      </c>
      <c r="C667" s="1117" t="s">
        <v>91</v>
      </c>
      <c r="D667" s="1116" t="s">
        <v>3905</v>
      </c>
      <c r="E667" s="1115" t="s">
        <v>319</v>
      </c>
      <c r="F667" s="1118">
        <v>41525</v>
      </c>
      <c r="G667" s="1115" t="s">
        <v>4832</v>
      </c>
      <c r="H667" s="1113">
        <v>10</v>
      </c>
      <c r="I667" s="1115" t="s">
        <v>236</v>
      </c>
      <c r="K667" s="1126"/>
      <c r="L667" s="1149"/>
      <c r="P667" s="1113"/>
    </row>
    <row r="668" spans="1:16" s="1149" customFormat="1" ht="11.25" customHeight="1" outlineLevel="2">
      <c r="A668" s="1113">
        <v>10</v>
      </c>
      <c r="B668" s="1114">
        <v>2013</v>
      </c>
      <c r="C668" s="1115" t="s">
        <v>91</v>
      </c>
      <c r="D668" s="1116" t="s">
        <v>3905</v>
      </c>
      <c r="E668" s="1117" t="s">
        <v>3362</v>
      </c>
      <c r="F668" s="1118">
        <v>41560</v>
      </c>
      <c r="G668" s="1115" t="s">
        <v>4833</v>
      </c>
      <c r="H668" s="1113">
        <v>7</v>
      </c>
      <c r="I668" s="1115" t="s">
        <v>2214</v>
      </c>
      <c r="K668" s="1126"/>
      <c r="P668" s="1162"/>
    </row>
    <row r="669" spans="1:16" s="1149" customFormat="1" ht="11.25" customHeight="1" outlineLevel="2">
      <c r="A669" s="1101">
        <v>2</v>
      </c>
      <c r="B669" s="1102">
        <v>2014</v>
      </c>
      <c r="C669" s="1103" t="s">
        <v>91</v>
      </c>
      <c r="D669" s="1104" t="s">
        <v>3905</v>
      </c>
      <c r="E669" s="1106" t="s">
        <v>81</v>
      </c>
      <c r="F669" s="1105">
        <v>41685</v>
      </c>
      <c r="G669" s="1103" t="s">
        <v>4341</v>
      </c>
      <c r="H669" s="1101">
        <v>5</v>
      </c>
      <c r="I669" s="1103" t="s">
        <v>244</v>
      </c>
      <c r="J669" s="1126"/>
      <c r="K669" s="1127"/>
      <c r="L669" s="1127"/>
      <c r="P669" s="1162"/>
    </row>
    <row r="670" spans="1:16" s="1149" customFormat="1" ht="11.25" customHeight="1" outlineLevel="2">
      <c r="A670" s="1101">
        <v>3</v>
      </c>
      <c r="B670" s="1102">
        <v>2014</v>
      </c>
      <c r="C670" s="1103" t="s">
        <v>91</v>
      </c>
      <c r="D670" s="1104" t="s">
        <v>3905</v>
      </c>
      <c r="E670" s="1106" t="s">
        <v>3323</v>
      </c>
      <c r="F670" s="1105">
        <v>41700</v>
      </c>
      <c r="G670" s="1103" t="s">
        <v>4342</v>
      </c>
      <c r="H670" s="1101">
        <v>7</v>
      </c>
      <c r="I670" s="1103" t="s">
        <v>299</v>
      </c>
      <c r="J670" s="1127"/>
      <c r="K670" s="1127"/>
      <c r="L670" s="1127"/>
      <c r="P670" s="1162"/>
    </row>
    <row r="671" spans="1:16" s="1149" customFormat="1" ht="11.25" customHeight="1" outlineLevel="2">
      <c r="A671" s="1101">
        <v>3</v>
      </c>
      <c r="B671" s="1102">
        <v>2014</v>
      </c>
      <c r="C671" s="1103" t="s">
        <v>91</v>
      </c>
      <c r="D671" s="1104" t="s">
        <v>3905</v>
      </c>
      <c r="E671" s="1106" t="s">
        <v>3323</v>
      </c>
      <c r="F671" s="1105">
        <v>41700</v>
      </c>
      <c r="G671" s="1103" t="s">
        <v>4343</v>
      </c>
      <c r="H671" s="1101">
        <v>7</v>
      </c>
      <c r="I671" s="1103" t="s">
        <v>2625</v>
      </c>
      <c r="J671" s="1127"/>
      <c r="K671" s="1127"/>
      <c r="L671" s="1127"/>
      <c r="P671" s="1162"/>
    </row>
    <row r="672" spans="1:16" s="1149" customFormat="1" ht="11.25" customHeight="1" outlineLevel="2">
      <c r="A672" s="1101">
        <v>6</v>
      </c>
      <c r="B672" s="1102">
        <v>2014</v>
      </c>
      <c r="C672" s="1103" t="s">
        <v>91</v>
      </c>
      <c r="D672" s="1104" t="s">
        <v>3905</v>
      </c>
      <c r="E672" s="1106" t="s">
        <v>3357</v>
      </c>
      <c r="F672" s="1105">
        <v>41797</v>
      </c>
      <c r="G672" s="1103" t="s">
        <v>4344</v>
      </c>
      <c r="H672" s="1108">
        <v>3</v>
      </c>
      <c r="I672" s="1128" t="s">
        <v>3675</v>
      </c>
      <c r="J672" s="1127"/>
      <c r="K672" s="1127"/>
      <c r="L672" s="1127"/>
      <c r="P672" s="1162"/>
    </row>
    <row r="673" spans="1:16" s="1149" customFormat="1" ht="11.25" customHeight="1" outlineLevel="2">
      <c r="A673" s="1101">
        <v>6</v>
      </c>
      <c r="B673" s="1102">
        <v>2014</v>
      </c>
      <c r="C673" s="1103" t="s">
        <v>91</v>
      </c>
      <c r="D673" s="1104" t="s">
        <v>3905</v>
      </c>
      <c r="E673" s="1106" t="s">
        <v>3357</v>
      </c>
      <c r="F673" s="1105">
        <v>41797</v>
      </c>
      <c r="G673" s="1103" t="s">
        <v>4345</v>
      </c>
      <c r="H673" s="1108">
        <v>3</v>
      </c>
      <c r="I673" s="1128" t="s">
        <v>2043</v>
      </c>
      <c r="K673" s="1126"/>
      <c r="P673" s="1162"/>
    </row>
    <row r="674" spans="1:16" s="1111" customFormat="1" ht="11.25" customHeight="1" outlineLevel="2">
      <c r="A674" s="1101">
        <v>9</v>
      </c>
      <c r="B674" s="1102">
        <v>2014</v>
      </c>
      <c r="C674" s="1103" t="s">
        <v>91</v>
      </c>
      <c r="D674" s="1104" t="s">
        <v>3905</v>
      </c>
      <c r="E674" s="1106" t="s">
        <v>72</v>
      </c>
      <c r="F674" s="1105">
        <v>41896</v>
      </c>
      <c r="G674" s="1103" t="s">
        <v>4346</v>
      </c>
      <c r="H674" s="1108">
        <v>5</v>
      </c>
      <c r="I674" s="1128" t="s">
        <v>244</v>
      </c>
      <c r="J674" s="1149"/>
      <c r="K674" s="1110"/>
      <c r="L674" s="1149"/>
      <c r="P674" s="1112"/>
    </row>
    <row r="675" spans="1:16" s="1126" customFormat="1" ht="11.25" customHeight="1" outlineLevel="2">
      <c r="A675" s="1101">
        <v>9</v>
      </c>
      <c r="B675" s="1102">
        <v>2014</v>
      </c>
      <c r="C675" s="1103" t="s">
        <v>91</v>
      </c>
      <c r="D675" s="1104" t="s">
        <v>3905</v>
      </c>
      <c r="E675" s="1106" t="s">
        <v>4154</v>
      </c>
      <c r="F675" s="1105">
        <v>41910</v>
      </c>
      <c r="G675" s="1103" t="s">
        <v>4347</v>
      </c>
      <c r="H675" s="1108">
        <v>10</v>
      </c>
      <c r="I675" s="1128" t="s">
        <v>236</v>
      </c>
      <c r="J675" s="1149"/>
      <c r="K675" s="1127"/>
      <c r="L675" s="1127"/>
      <c r="M675" s="1149"/>
      <c r="P675" s="1138"/>
    </row>
    <row r="676" spans="1:16" s="1126" customFormat="1" ht="11.25" customHeight="1" outlineLevel="2">
      <c r="A676" s="1101">
        <v>10</v>
      </c>
      <c r="B676" s="1101">
        <v>2014</v>
      </c>
      <c r="C676" s="1107" t="s">
        <v>91</v>
      </c>
      <c r="D676" s="1119" t="s">
        <v>3905</v>
      </c>
      <c r="E676" s="1103" t="s">
        <v>3362</v>
      </c>
      <c r="F676" s="1131">
        <v>41924</v>
      </c>
      <c r="G676" s="1103" t="s">
        <v>4348</v>
      </c>
      <c r="H676" s="1101">
        <v>10</v>
      </c>
      <c r="I676" s="1103" t="s">
        <v>2996</v>
      </c>
      <c r="J676" s="1127"/>
      <c r="K676" s="1127"/>
      <c r="L676" s="1127"/>
      <c r="M676" s="1149"/>
      <c r="P676" s="1138"/>
    </row>
    <row r="677" spans="1:16" s="1111" customFormat="1" ht="11.25" customHeight="1" outlineLevel="2">
      <c r="A677" s="1101">
        <v>10</v>
      </c>
      <c r="B677" s="1101">
        <v>2014</v>
      </c>
      <c r="C677" s="1107" t="s">
        <v>91</v>
      </c>
      <c r="D677" s="1119" t="s">
        <v>3905</v>
      </c>
      <c r="E677" s="1103" t="s">
        <v>3362</v>
      </c>
      <c r="F677" s="1131">
        <v>41924</v>
      </c>
      <c r="G677" s="1103" t="s">
        <v>4349</v>
      </c>
      <c r="H677" s="1101">
        <v>3</v>
      </c>
      <c r="I677" s="1103" t="s">
        <v>2965</v>
      </c>
      <c r="J677" s="1127"/>
      <c r="K677" s="1127"/>
      <c r="L677" s="1127"/>
      <c r="P677" s="1112"/>
    </row>
    <row r="678" spans="1:16" s="1111" customFormat="1" ht="11.25" customHeight="1" outlineLevel="2">
      <c r="A678" s="1123">
        <v>3</v>
      </c>
      <c r="B678" s="1112">
        <v>2015</v>
      </c>
      <c r="C678" s="1120" t="s">
        <v>91</v>
      </c>
      <c r="D678" s="1132" t="s">
        <v>3905</v>
      </c>
      <c r="E678" s="1120" t="s">
        <v>3323</v>
      </c>
      <c r="F678" s="1121">
        <v>42064</v>
      </c>
      <c r="G678" s="1120" t="s">
        <v>4344</v>
      </c>
      <c r="H678" s="1112">
        <v>3</v>
      </c>
      <c r="I678" s="1120" t="s">
        <v>1037</v>
      </c>
      <c r="J678" s="1127"/>
      <c r="K678" s="1127"/>
      <c r="L678" s="1127"/>
      <c r="P678" s="1112"/>
    </row>
    <row r="679" spans="1:16" s="1149" customFormat="1" ht="11.25" customHeight="1" outlineLevel="2">
      <c r="A679" s="1123">
        <v>3</v>
      </c>
      <c r="B679" s="1112">
        <v>2015</v>
      </c>
      <c r="C679" s="1120" t="s">
        <v>91</v>
      </c>
      <c r="D679" s="1132" t="s">
        <v>3905</v>
      </c>
      <c r="E679" s="1120" t="s">
        <v>3323</v>
      </c>
      <c r="F679" s="1121">
        <v>42064</v>
      </c>
      <c r="G679" s="1120" t="s">
        <v>4350</v>
      </c>
      <c r="H679" s="1112">
        <v>7</v>
      </c>
      <c r="I679" s="1120" t="s">
        <v>2625</v>
      </c>
      <c r="J679" s="1127"/>
      <c r="K679" s="1127"/>
      <c r="L679" s="1127"/>
      <c r="P679" s="1162"/>
    </row>
    <row r="680" spans="1:16" s="1149" customFormat="1" ht="11.25" customHeight="1" outlineLevel="2">
      <c r="A680" s="1123">
        <v>3</v>
      </c>
      <c r="B680" s="1112">
        <v>2015</v>
      </c>
      <c r="C680" s="1120" t="s">
        <v>91</v>
      </c>
      <c r="D680" s="1132" t="s">
        <v>3905</v>
      </c>
      <c r="E680" s="1120" t="s">
        <v>3323</v>
      </c>
      <c r="F680" s="1121">
        <v>42064</v>
      </c>
      <c r="G680" s="1120" t="s">
        <v>4346</v>
      </c>
      <c r="H680" s="1112">
        <v>3</v>
      </c>
      <c r="I680" s="1120" t="s">
        <v>452</v>
      </c>
      <c r="J680" s="1127"/>
      <c r="K680" s="1127"/>
      <c r="L680" s="1127"/>
      <c r="P680" s="1162"/>
    </row>
    <row r="681" spans="1:16" s="1149" customFormat="1" ht="11.25" customHeight="1" outlineLevel="2">
      <c r="A681" s="1123">
        <v>3</v>
      </c>
      <c r="B681" s="1112">
        <v>2015</v>
      </c>
      <c r="C681" s="1120" t="s">
        <v>91</v>
      </c>
      <c r="D681" s="1132" t="s">
        <v>3905</v>
      </c>
      <c r="E681" s="1120" t="s">
        <v>3695</v>
      </c>
      <c r="F681" s="1121">
        <v>42092</v>
      </c>
      <c r="G681" s="1120" t="s">
        <v>4351</v>
      </c>
      <c r="H681" s="1112">
        <v>5</v>
      </c>
      <c r="I681" s="1120" t="s">
        <v>342</v>
      </c>
      <c r="J681" s="1111" t="s">
        <v>4723</v>
      </c>
      <c r="K681" s="1127"/>
      <c r="L681" s="1127"/>
      <c r="P681" s="1162"/>
    </row>
    <row r="682" spans="1:16" s="1111" customFormat="1" ht="11.25" customHeight="1" outlineLevel="2">
      <c r="A682" s="1112">
        <v>6</v>
      </c>
      <c r="B682" s="1112">
        <v>2015</v>
      </c>
      <c r="C682" s="1120" t="s">
        <v>91</v>
      </c>
      <c r="D682" s="1120" t="s">
        <v>3905</v>
      </c>
      <c r="E682" s="1120" t="s">
        <v>3357</v>
      </c>
      <c r="F682" s="1121">
        <v>42169</v>
      </c>
      <c r="G682" s="1120" t="s">
        <v>4352</v>
      </c>
      <c r="H682" s="1112">
        <v>3</v>
      </c>
      <c r="I682" s="1120" t="s">
        <v>3675</v>
      </c>
      <c r="P682" s="1112"/>
    </row>
    <row r="683" spans="1:16" s="1111" customFormat="1" ht="11.25" customHeight="1" outlineLevel="2">
      <c r="A683" s="1112">
        <v>6</v>
      </c>
      <c r="B683" s="1112">
        <v>2015</v>
      </c>
      <c r="C683" s="1120" t="s">
        <v>91</v>
      </c>
      <c r="D683" s="1120" t="s">
        <v>3905</v>
      </c>
      <c r="E683" s="1120" t="s">
        <v>3357</v>
      </c>
      <c r="F683" s="1121">
        <v>42169</v>
      </c>
      <c r="G683" s="1120" t="s">
        <v>4353</v>
      </c>
      <c r="H683" s="1112">
        <v>10</v>
      </c>
      <c r="I683" s="1120" t="s">
        <v>4354</v>
      </c>
      <c r="P683" s="1112"/>
    </row>
    <row r="684" spans="1:16" s="1149" customFormat="1" ht="11.25" customHeight="1" outlineLevel="2">
      <c r="A684" s="1112">
        <v>6</v>
      </c>
      <c r="B684" s="1112">
        <v>2015</v>
      </c>
      <c r="C684" s="1120" t="s">
        <v>91</v>
      </c>
      <c r="D684" s="1120" t="s">
        <v>3905</v>
      </c>
      <c r="E684" s="1120" t="s">
        <v>3357</v>
      </c>
      <c r="F684" s="1121">
        <v>42169</v>
      </c>
      <c r="G684" s="1120" t="s">
        <v>4355</v>
      </c>
      <c r="H684" s="1112">
        <v>10</v>
      </c>
      <c r="I684" s="1120" t="s">
        <v>2394</v>
      </c>
      <c r="J684" s="1111"/>
      <c r="K684" s="1111"/>
      <c r="L684" s="1111"/>
      <c r="M684" s="1110"/>
      <c r="P684" s="1162"/>
    </row>
    <row r="685" spans="1:16" s="1111" customFormat="1" ht="11.25" customHeight="1" outlineLevel="2">
      <c r="A685" s="1112">
        <v>10</v>
      </c>
      <c r="B685" s="1123">
        <v>2015</v>
      </c>
      <c r="C685" s="1120" t="s">
        <v>91</v>
      </c>
      <c r="D685" s="1120" t="s">
        <v>3905</v>
      </c>
      <c r="E685" s="1124" t="s">
        <v>3362</v>
      </c>
      <c r="F685" s="1121">
        <v>42288</v>
      </c>
      <c r="G685" s="1120" t="s">
        <v>4356</v>
      </c>
      <c r="H685" s="1112">
        <v>7</v>
      </c>
      <c r="I685" s="1111" t="s">
        <v>2967</v>
      </c>
      <c r="P685" s="1112"/>
    </row>
    <row r="686" spans="1:16" s="1111" customFormat="1" ht="11.25" customHeight="1" outlineLevel="1">
      <c r="A686" s="1112"/>
      <c r="B686" s="1123"/>
      <c r="C686" s="1120"/>
      <c r="D686" s="1120" t="s">
        <v>3908</v>
      </c>
      <c r="E686" s="1124"/>
      <c r="F686" s="1121"/>
      <c r="G686" s="1120"/>
      <c r="H686" s="1112">
        <f>SUBTOTAL(9,H663:H685)</f>
        <v>152</v>
      </c>
      <c r="P686" s="1112"/>
    </row>
    <row r="687" spans="1:16" s="1149" customFormat="1" ht="11.25" customHeight="1" outlineLevel="2">
      <c r="A687" s="1113">
        <v>3</v>
      </c>
      <c r="B687" s="1113">
        <v>2013</v>
      </c>
      <c r="C687" s="1115" t="s">
        <v>164</v>
      </c>
      <c r="D687" s="1116" t="s">
        <v>181</v>
      </c>
      <c r="E687" s="1117" t="s">
        <v>68</v>
      </c>
      <c r="F687" s="1118">
        <v>41349</v>
      </c>
      <c r="G687" s="1140" t="s">
        <v>4834</v>
      </c>
      <c r="H687" s="1113">
        <v>10</v>
      </c>
      <c r="I687" s="1115" t="s">
        <v>626</v>
      </c>
      <c r="J687" s="1127"/>
      <c r="K687" s="1127"/>
      <c r="L687" s="1127"/>
      <c r="P687" s="1162"/>
    </row>
    <row r="688" spans="1:16" s="1149" customFormat="1" ht="11.25" customHeight="1" outlineLevel="2">
      <c r="A688" s="1113">
        <v>2</v>
      </c>
      <c r="B688" s="1113">
        <v>2013</v>
      </c>
      <c r="C688" s="1115" t="s">
        <v>164</v>
      </c>
      <c r="D688" s="1116" t="s">
        <v>181</v>
      </c>
      <c r="E688" s="1117" t="s">
        <v>86</v>
      </c>
      <c r="F688" s="1118">
        <v>41412</v>
      </c>
      <c r="G688" s="1140" t="s">
        <v>4834</v>
      </c>
      <c r="H688" s="1113">
        <v>5</v>
      </c>
      <c r="I688" s="1115" t="s">
        <v>352</v>
      </c>
      <c r="J688" s="1127"/>
      <c r="K688" s="1127"/>
      <c r="L688" s="1127"/>
      <c r="P688" s="1162"/>
    </row>
    <row r="689" spans="1:16" s="1149" customFormat="1" ht="11.25" customHeight="1" outlineLevel="2">
      <c r="A689" s="1113">
        <v>6</v>
      </c>
      <c r="B689" s="1113">
        <v>2013</v>
      </c>
      <c r="C689" s="1115" t="s">
        <v>164</v>
      </c>
      <c r="D689" s="1116" t="s">
        <v>181</v>
      </c>
      <c r="E689" s="1117" t="s">
        <v>86</v>
      </c>
      <c r="F689" s="1118">
        <v>41412</v>
      </c>
      <c r="G689" s="1140" t="s">
        <v>4835</v>
      </c>
      <c r="H689" s="1113">
        <v>5</v>
      </c>
      <c r="I689" s="1115" t="s">
        <v>342</v>
      </c>
      <c r="J689" s="1127" t="s">
        <v>4723</v>
      </c>
      <c r="K689" s="1110"/>
      <c r="P689" s="1162"/>
    </row>
    <row r="690" spans="1:16" ht="11.25" customHeight="1" outlineLevel="2">
      <c r="A690" s="1113">
        <v>6</v>
      </c>
      <c r="B690" s="1113">
        <v>2013</v>
      </c>
      <c r="C690" s="1115" t="s">
        <v>164</v>
      </c>
      <c r="D690" s="1116" t="s">
        <v>181</v>
      </c>
      <c r="E690" s="1117" t="s">
        <v>64</v>
      </c>
      <c r="F690" s="1118">
        <v>41582</v>
      </c>
      <c r="G690" s="1140" t="s">
        <v>4836</v>
      </c>
      <c r="H690" s="1113">
        <v>5</v>
      </c>
      <c r="I690" s="1115" t="s">
        <v>354</v>
      </c>
      <c r="J690" s="1149"/>
      <c r="K690" s="1126"/>
      <c r="L690" s="1149"/>
    </row>
    <row r="691" spans="1:16" s="1149" customFormat="1" ht="11.25" customHeight="1" outlineLevel="2">
      <c r="A691" s="1101">
        <v>3</v>
      </c>
      <c r="B691" s="1102">
        <v>2014</v>
      </c>
      <c r="C691" s="1103" t="s">
        <v>164</v>
      </c>
      <c r="D691" s="1104" t="s">
        <v>181</v>
      </c>
      <c r="E691" s="1106" t="s">
        <v>3323</v>
      </c>
      <c r="F691" s="1105">
        <v>41700</v>
      </c>
      <c r="G691" s="1103" t="s">
        <v>4362</v>
      </c>
      <c r="H691" s="1101">
        <v>7</v>
      </c>
      <c r="I691" s="1103" t="s">
        <v>1801</v>
      </c>
      <c r="K691" s="1126"/>
      <c r="P691" s="1162"/>
    </row>
    <row r="692" spans="1:16" s="1149" customFormat="1" ht="11.25" customHeight="1" outlineLevel="2">
      <c r="A692" s="1101">
        <v>3</v>
      </c>
      <c r="B692" s="1102">
        <v>2014</v>
      </c>
      <c r="C692" s="1103" t="s">
        <v>164</v>
      </c>
      <c r="D692" s="1104" t="s">
        <v>181</v>
      </c>
      <c r="E692" s="1106" t="s">
        <v>68</v>
      </c>
      <c r="F692" s="1105">
        <v>41713</v>
      </c>
      <c r="G692" s="1103" t="s">
        <v>3024</v>
      </c>
      <c r="H692" s="1101">
        <v>5</v>
      </c>
      <c r="I692" s="1103" t="s">
        <v>352</v>
      </c>
      <c r="K692" s="1126"/>
      <c r="P692" s="1162"/>
    </row>
    <row r="693" spans="1:16" s="1149" customFormat="1" ht="11.25" customHeight="1" outlineLevel="1">
      <c r="A693" s="1101"/>
      <c r="B693" s="1102"/>
      <c r="C693" s="1103"/>
      <c r="D693" s="1104" t="s">
        <v>892</v>
      </c>
      <c r="E693" s="1106"/>
      <c r="F693" s="1105"/>
      <c r="G693" s="1103"/>
      <c r="H693" s="1101">
        <f>SUBTOTAL(9,H687:H692)</f>
        <v>37</v>
      </c>
      <c r="I693" s="1103"/>
      <c r="K693" s="1126"/>
      <c r="P693" s="1162"/>
    </row>
    <row r="694" spans="1:16" s="1149" customFormat="1" ht="11.25" customHeight="1" outlineLevel="2">
      <c r="A694" s="1113">
        <v>2</v>
      </c>
      <c r="B694" s="1113">
        <v>2013</v>
      </c>
      <c r="C694" s="1115" t="s">
        <v>53</v>
      </c>
      <c r="D694" s="1116" t="s">
        <v>4837</v>
      </c>
      <c r="E694" s="1117" t="s">
        <v>81</v>
      </c>
      <c r="F694" s="1118">
        <v>41321</v>
      </c>
      <c r="G694" s="1140" t="s">
        <v>4838</v>
      </c>
      <c r="H694" s="1113">
        <v>5</v>
      </c>
      <c r="I694" s="1115" t="s">
        <v>435</v>
      </c>
      <c r="K694" s="1126"/>
      <c r="P694" s="1162"/>
    </row>
    <row r="695" spans="1:16" s="1126" customFormat="1" ht="11.25" customHeight="1" outlineLevel="2">
      <c r="A695" s="1101">
        <v>2</v>
      </c>
      <c r="B695" s="1101">
        <v>2014</v>
      </c>
      <c r="C695" s="1103" t="s">
        <v>53</v>
      </c>
      <c r="D695" s="1104" t="s">
        <v>4837</v>
      </c>
      <c r="E695" s="1106" t="s">
        <v>81</v>
      </c>
      <c r="F695" s="1105">
        <v>41685</v>
      </c>
      <c r="G695" s="1177" t="s">
        <v>4838</v>
      </c>
      <c r="H695" s="1101">
        <v>5</v>
      </c>
      <c r="I695" s="1103" t="s">
        <v>435</v>
      </c>
      <c r="J695" s="1149"/>
      <c r="L695" s="1149"/>
      <c r="M695" s="1149"/>
      <c r="P695" s="1138"/>
    </row>
    <row r="696" spans="1:16" s="1126" customFormat="1" ht="11.25" customHeight="1" outlineLevel="1">
      <c r="A696" s="1101"/>
      <c r="B696" s="1101"/>
      <c r="C696" s="1103"/>
      <c r="D696" s="1104" t="s">
        <v>4839</v>
      </c>
      <c r="E696" s="1106"/>
      <c r="F696" s="1105"/>
      <c r="G696" s="1177"/>
      <c r="H696" s="1101">
        <f>SUBTOTAL(9,H694:H695)</f>
        <v>10</v>
      </c>
      <c r="I696" s="1103"/>
      <c r="J696" s="1149"/>
      <c r="L696" s="1149"/>
      <c r="M696" s="1149"/>
      <c r="P696" s="1138"/>
    </row>
    <row r="697" spans="1:16" s="1126" customFormat="1" ht="11.25" customHeight="1" outlineLevel="2">
      <c r="A697" s="1133">
        <v>3</v>
      </c>
      <c r="B697" s="1113">
        <v>2013</v>
      </c>
      <c r="C697" s="1115" t="s">
        <v>164</v>
      </c>
      <c r="D697" s="1130" t="s">
        <v>4840</v>
      </c>
      <c r="E697" s="1115" t="s">
        <v>3323</v>
      </c>
      <c r="F697" s="1118">
        <v>41336</v>
      </c>
      <c r="G697" s="1115" t="s">
        <v>4841</v>
      </c>
      <c r="H697" s="1113">
        <v>3</v>
      </c>
      <c r="I697" s="1115" t="s">
        <v>1890</v>
      </c>
      <c r="J697" s="1149"/>
      <c r="K697" s="1110"/>
      <c r="L697" s="1149"/>
      <c r="M697" s="1149"/>
      <c r="P697" s="1138"/>
    </row>
    <row r="698" spans="1:16" s="1126" customFormat="1" ht="11.25" customHeight="1" outlineLevel="1">
      <c r="A698" s="1133"/>
      <c r="B698" s="1113"/>
      <c r="C698" s="1115"/>
      <c r="D698" s="1130" t="s">
        <v>4842</v>
      </c>
      <c r="E698" s="1115"/>
      <c r="F698" s="1118"/>
      <c r="G698" s="1115"/>
      <c r="H698" s="1113">
        <f>SUBTOTAL(9,H697:H697)</f>
        <v>3</v>
      </c>
      <c r="I698" s="1115"/>
      <c r="J698" s="1149"/>
      <c r="K698" s="1110"/>
      <c r="L698" s="1149"/>
      <c r="M698" s="1149"/>
      <c r="P698" s="1138"/>
    </row>
    <row r="699" spans="1:16" s="1127" customFormat="1" ht="11.25" customHeight="1" outlineLevel="2">
      <c r="A699" s="1123">
        <v>3</v>
      </c>
      <c r="B699" s="1112">
        <v>2015</v>
      </c>
      <c r="C699" s="1120" t="s">
        <v>164</v>
      </c>
      <c r="D699" s="1132" t="s">
        <v>195</v>
      </c>
      <c r="E699" s="1120" t="s">
        <v>3323</v>
      </c>
      <c r="F699" s="1121">
        <v>42064</v>
      </c>
      <c r="G699" s="1120" t="s">
        <v>3547</v>
      </c>
      <c r="H699" s="1112">
        <v>7</v>
      </c>
      <c r="I699" s="1120" t="s">
        <v>1430</v>
      </c>
      <c r="J699" s="1111"/>
      <c r="K699" s="1110"/>
      <c r="L699" s="1149"/>
      <c r="P699" s="1113"/>
    </row>
    <row r="700" spans="1:16" s="1127" customFormat="1" ht="11.25" customHeight="1" outlineLevel="2">
      <c r="A700" s="1123">
        <v>3</v>
      </c>
      <c r="B700" s="1112">
        <v>2015</v>
      </c>
      <c r="C700" s="1120" t="s">
        <v>164</v>
      </c>
      <c r="D700" s="1132" t="s">
        <v>195</v>
      </c>
      <c r="E700" s="1120" t="s">
        <v>3323</v>
      </c>
      <c r="F700" s="1121">
        <v>42064</v>
      </c>
      <c r="G700" s="1120" t="s">
        <v>3548</v>
      </c>
      <c r="H700" s="1112">
        <v>7</v>
      </c>
      <c r="I700" s="1120" t="s">
        <v>1801</v>
      </c>
      <c r="J700" s="1149"/>
      <c r="K700" s="1110"/>
      <c r="L700" s="1149"/>
      <c r="P700" s="1113"/>
    </row>
    <row r="701" spans="1:16" s="1111" customFormat="1" ht="11.25" customHeight="1" outlineLevel="2">
      <c r="A701" s="1112">
        <v>10</v>
      </c>
      <c r="B701" s="1123">
        <v>2015</v>
      </c>
      <c r="C701" s="1120" t="s">
        <v>164</v>
      </c>
      <c r="D701" s="1120" t="s">
        <v>195</v>
      </c>
      <c r="E701" s="1124" t="s">
        <v>3362</v>
      </c>
      <c r="F701" s="1121">
        <v>42288</v>
      </c>
      <c r="G701" s="1120" t="s">
        <v>3549</v>
      </c>
      <c r="H701" s="1112">
        <v>3</v>
      </c>
      <c r="I701" s="1111" t="s">
        <v>3389</v>
      </c>
      <c r="P701" s="1112"/>
    </row>
    <row r="702" spans="1:16" s="1111" customFormat="1" ht="11.25" customHeight="1" outlineLevel="1">
      <c r="A702" s="1112"/>
      <c r="B702" s="1123"/>
      <c r="C702" s="1120"/>
      <c r="D702" s="1120" t="s">
        <v>895</v>
      </c>
      <c r="E702" s="1124"/>
      <c r="F702" s="1121"/>
      <c r="G702" s="1120"/>
      <c r="H702" s="1112">
        <f>SUBTOTAL(9,H699:H701)</f>
        <v>17</v>
      </c>
      <c r="P702" s="1112"/>
    </row>
    <row r="703" spans="1:16" s="1127" customFormat="1" ht="11.25" customHeight="1" outlineLevel="2">
      <c r="A703" s="1157">
        <v>3</v>
      </c>
      <c r="B703" s="1101">
        <v>2014</v>
      </c>
      <c r="C703" s="1103" t="s">
        <v>91</v>
      </c>
      <c r="D703" s="1119" t="s">
        <v>115</v>
      </c>
      <c r="E703" s="1103" t="s">
        <v>433</v>
      </c>
      <c r="F703" s="1105">
        <v>41721</v>
      </c>
      <c r="G703" s="1103" t="s">
        <v>3551</v>
      </c>
      <c r="H703" s="1101">
        <v>5</v>
      </c>
      <c r="I703" s="1103" t="s">
        <v>244</v>
      </c>
      <c r="J703" s="1125" t="s">
        <v>4581</v>
      </c>
      <c r="P703" s="1113"/>
    </row>
    <row r="704" spans="1:16" s="1127" customFormat="1" ht="11.25" customHeight="1" outlineLevel="2">
      <c r="A704" s="1101">
        <v>6</v>
      </c>
      <c r="B704" s="1102">
        <v>2014</v>
      </c>
      <c r="C704" s="1103" t="s">
        <v>91</v>
      </c>
      <c r="D704" s="1104" t="s">
        <v>115</v>
      </c>
      <c r="E704" s="1106" t="s">
        <v>3357</v>
      </c>
      <c r="F704" s="1105">
        <v>41797</v>
      </c>
      <c r="G704" s="1103" t="s">
        <v>3551</v>
      </c>
      <c r="H704" s="1108">
        <v>3</v>
      </c>
      <c r="I704" s="1128" t="s">
        <v>2184</v>
      </c>
      <c r="J704" s="1149"/>
      <c r="K704" s="1126"/>
      <c r="L704" s="1149"/>
      <c r="P704" s="1113"/>
    </row>
    <row r="705" spans="1:16" s="1126" customFormat="1" ht="11.25" customHeight="1" outlineLevel="2">
      <c r="A705" s="1123">
        <v>3</v>
      </c>
      <c r="B705" s="1112">
        <v>2015</v>
      </c>
      <c r="C705" s="1120" t="s">
        <v>91</v>
      </c>
      <c r="D705" s="1132" t="s">
        <v>115</v>
      </c>
      <c r="E705" s="1120" t="s">
        <v>3323</v>
      </c>
      <c r="F705" s="1121">
        <v>42064</v>
      </c>
      <c r="G705" s="1120" t="s">
        <v>3550</v>
      </c>
      <c r="H705" s="1112">
        <v>3</v>
      </c>
      <c r="I705" s="1120" t="s">
        <v>2281</v>
      </c>
      <c r="L705" s="1149"/>
      <c r="M705" s="1149"/>
      <c r="P705" s="1138"/>
    </row>
    <row r="706" spans="1:16" s="1126" customFormat="1" ht="11.25" customHeight="1" outlineLevel="2">
      <c r="A706" s="1123">
        <v>5</v>
      </c>
      <c r="B706" s="1112">
        <v>2015</v>
      </c>
      <c r="C706" s="1120" t="s">
        <v>91</v>
      </c>
      <c r="D706" s="1132" t="s">
        <v>115</v>
      </c>
      <c r="E706" s="1120" t="s">
        <v>86</v>
      </c>
      <c r="F706" s="1121">
        <v>42140</v>
      </c>
      <c r="G706" s="1120" t="s">
        <v>3551</v>
      </c>
      <c r="H706" s="1112">
        <v>5</v>
      </c>
      <c r="I706" s="1120" t="s">
        <v>342</v>
      </c>
      <c r="J706" s="1111" t="s">
        <v>4723</v>
      </c>
      <c r="L706" s="1149"/>
      <c r="M706" s="1149"/>
      <c r="P706" s="1138"/>
    </row>
    <row r="707" spans="1:16" s="1111" customFormat="1" ht="11.25" customHeight="1" outlineLevel="2">
      <c r="A707" s="1112">
        <v>10</v>
      </c>
      <c r="B707" s="1123">
        <v>2015</v>
      </c>
      <c r="C707" s="1120" t="s">
        <v>91</v>
      </c>
      <c r="D707" s="1120" t="s">
        <v>115</v>
      </c>
      <c r="E707" s="1124" t="s">
        <v>3362</v>
      </c>
      <c r="F707" s="1121">
        <v>42288</v>
      </c>
      <c r="G707" s="1120" t="s">
        <v>3552</v>
      </c>
      <c r="H707" s="1112">
        <v>7</v>
      </c>
      <c r="I707" s="1111" t="s">
        <v>3500</v>
      </c>
      <c r="P707" s="1112"/>
    </row>
    <row r="708" spans="1:16" s="1111" customFormat="1" ht="11.25" customHeight="1" outlineLevel="2">
      <c r="A708" s="1112">
        <v>10</v>
      </c>
      <c r="B708" s="1123">
        <v>2015</v>
      </c>
      <c r="C708" s="1120" t="s">
        <v>91</v>
      </c>
      <c r="D708" s="1120" t="s">
        <v>115</v>
      </c>
      <c r="E708" s="1124" t="s">
        <v>3362</v>
      </c>
      <c r="F708" s="1121">
        <v>42288</v>
      </c>
      <c r="G708" s="1120" t="s">
        <v>3553</v>
      </c>
      <c r="H708" s="1112">
        <v>10</v>
      </c>
      <c r="I708" s="1111" t="s">
        <v>3218</v>
      </c>
      <c r="P708" s="1112"/>
    </row>
    <row r="709" spans="1:16" s="1111" customFormat="1" ht="11.25" customHeight="1" outlineLevel="1">
      <c r="A709" s="1112"/>
      <c r="B709" s="1123"/>
      <c r="C709" s="1120"/>
      <c r="D709" s="1120" t="s">
        <v>920</v>
      </c>
      <c r="E709" s="1124"/>
      <c r="F709" s="1121"/>
      <c r="G709" s="1120"/>
      <c r="H709" s="1112">
        <f>SUBTOTAL(9,H703:H708)</f>
        <v>33</v>
      </c>
      <c r="P709" s="1112"/>
    </row>
    <row r="710" spans="1:16" s="1127" customFormat="1" ht="11.25" customHeight="1" outlineLevel="2">
      <c r="A710" s="1178">
        <v>6</v>
      </c>
      <c r="B710" s="1108">
        <v>2014</v>
      </c>
      <c r="C710" s="1128" t="s">
        <v>53</v>
      </c>
      <c r="D710" s="1139" t="s">
        <v>4363</v>
      </c>
      <c r="E710" s="1128" t="s">
        <v>3378</v>
      </c>
      <c r="F710" s="1131">
        <v>41797</v>
      </c>
      <c r="G710" s="1128" t="s">
        <v>4364</v>
      </c>
      <c r="H710" s="1108">
        <v>5</v>
      </c>
      <c r="I710" s="1128" t="s">
        <v>435</v>
      </c>
      <c r="J710" s="1126"/>
      <c r="K710" s="1111"/>
      <c r="L710" s="1111"/>
      <c r="P710" s="1113"/>
    </row>
    <row r="711" spans="1:16" s="1127" customFormat="1" ht="11.25" customHeight="1" outlineLevel="2">
      <c r="A711" s="1150">
        <v>2</v>
      </c>
      <c r="B711" s="1112">
        <v>2015</v>
      </c>
      <c r="C711" s="1120" t="s">
        <v>53</v>
      </c>
      <c r="D711" s="1132" t="s">
        <v>4363</v>
      </c>
      <c r="E711" s="1120" t="s">
        <v>58</v>
      </c>
      <c r="F711" s="1121">
        <v>42050</v>
      </c>
      <c r="G711" s="1120" t="s">
        <v>4365</v>
      </c>
      <c r="H711" s="1112">
        <v>5</v>
      </c>
      <c r="I711" s="1120" t="s">
        <v>309</v>
      </c>
      <c r="J711" s="1111"/>
      <c r="K711" s="1111"/>
      <c r="L711" s="1111"/>
      <c r="P711" s="1113"/>
    </row>
    <row r="712" spans="1:16" s="1127" customFormat="1" ht="11.25" customHeight="1" outlineLevel="2">
      <c r="A712" s="1150">
        <v>2</v>
      </c>
      <c r="B712" s="1112">
        <v>2015</v>
      </c>
      <c r="C712" s="1120" t="s">
        <v>53</v>
      </c>
      <c r="D712" s="1132" t="s">
        <v>4363</v>
      </c>
      <c r="E712" s="1120" t="s">
        <v>3378</v>
      </c>
      <c r="F712" s="1121">
        <v>42161</v>
      </c>
      <c r="G712" s="1120" t="s">
        <v>4366</v>
      </c>
      <c r="H712" s="1112">
        <v>5</v>
      </c>
      <c r="I712" s="1120" t="s">
        <v>435</v>
      </c>
      <c r="J712" s="1111"/>
      <c r="K712" s="1111"/>
      <c r="L712" s="1111"/>
      <c r="P712" s="1113"/>
    </row>
    <row r="713" spans="1:16" s="1127" customFormat="1" ht="11.25" customHeight="1" outlineLevel="1">
      <c r="A713" s="1150"/>
      <c r="B713" s="1112"/>
      <c r="C713" s="1120"/>
      <c r="D713" s="1132" t="s">
        <v>4369</v>
      </c>
      <c r="E713" s="1120"/>
      <c r="F713" s="1121"/>
      <c r="G713" s="1120"/>
      <c r="H713" s="1112">
        <f>SUBTOTAL(9,H710:H712)</f>
        <v>15</v>
      </c>
      <c r="I713" s="1120"/>
      <c r="J713" s="1111"/>
      <c r="K713" s="1111"/>
      <c r="L713" s="1111"/>
      <c r="P713" s="1113"/>
    </row>
    <row r="714" spans="1:16" s="1127" customFormat="1" ht="11.25" customHeight="1" outlineLevel="2">
      <c r="A714" s="1113">
        <v>3</v>
      </c>
      <c r="B714" s="1113">
        <v>2013</v>
      </c>
      <c r="C714" s="1115" t="s">
        <v>91</v>
      </c>
      <c r="D714" s="1130" t="s">
        <v>121</v>
      </c>
      <c r="E714" s="1115" t="s">
        <v>3323</v>
      </c>
      <c r="F714" s="1118">
        <v>41336</v>
      </c>
      <c r="G714" s="1115" t="s">
        <v>4843</v>
      </c>
      <c r="H714" s="1113">
        <v>7</v>
      </c>
      <c r="I714" s="1115" t="s">
        <v>1683</v>
      </c>
      <c r="J714" s="1107"/>
      <c r="K714" s="1107"/>
      <c r="L714" s="1107"/>
      <c r="P714" s="1113"/>
    </row>
    <row r="715" spans="1:16" s="1127" customFormat="1" ht="11.25" customHeight="1" outlineLevel="2">
      <c r="A715" s="1113">
        <v>3</v>
      </c>
      <c r="B715" s="1113">
        <v>2013</v>
      </c>
      <c r="C715" s="1115" t="s">
        <v>91</v>
      </c>
      <c r="D715" s="1130" t="s">
        <v>121</v>
      </c>
      <c r="E715" s="1115" t="s">
        <v>3323</v>
      </c>
      <c r="F715" s="1118">
        <v>41336</v>
      </c>
      <c r="G715" s="1115" t="s">
        <v>4844</v>
      </c>
      <c r="H715" s="1113">
        <v>7</v>
      </c>
      <c r="I715" s="1115" t="s">
        <v>4845</v>
      </c>
      <c r="J715" s="1125" t="s">
        <v>4581</v>
      </c>
      <c r="K715" s="1126"/>
      <c r="L715" s="1149"/>
      <c r="P715" s="1113"/>
    </row>
    <row r="716" spans="1:16" s="1127" customFormat="1" ht="11.25" customHeight="1" outlineLevel="2">
      <c r="A716" s="1113">
        <v>3</v>
      </c>
      <c r="B716" s="1113">
        <v>2013</v>
      </c>
      <c r="C716" s="1115" t="s">
        <v>91</v>
      </c>
      <c r="D716" s="1130" t="s">
        <v>121</v>
      </c>
      <c r="E716" s="1115" t="s">
        <v>3323</v>
      </c>
      <c r="F716" s="1118">
        <v>41336</v>
      </c>
      <c r="G716" s="1115" t="s">
        <v>4846</v>
      </c>
      <c r="H716" s="1113">
        <v>3</v>
      </c>
      <c r="I716" s="1115" t="s">
        <v>4847</v>
      </c>
      <c r="J716" s="1126"/>
      <c r="K716" s="1125"/>
      <c r="L716" s="1149"/>
      <c r="P716" s="1113"/>
    </row>
    <row r="717" spans="1:16" s="1127" customFormat="1" ht="11.25" customHeight="1" outlineLevel="2">
      <c r="A717" s="1101">
        <v>3</v>
      </c>
      <c r="B717" s="1102">
        <v>2014</v>
      </c>
      <c r="C717" s="1103" t="s">
        <v>91</v>
      </c>
      <c r="D717" s="1104" t="s">
        <v>121</v>
      </c>
      <c r="E717" s="1106" t="s">
        <v>3323</v>
      </c>
      <c r="F717" s="1105">
        <v>41700</v>
      </c>
      <c r="G717" s="1103" t="s">
        <v>4370</v>
      </c>
      <c r="H717" s="1101">
        <v>10</v>
      </c>
      <c r="I717" s="1103" t="s">
        <v>2826</v>
      </c>
      <c r="J717" s="1126"/>
      <c r="K717" s="1126"/>
      <c r="L717" s="1149"/>
      <c r="P717" s="1113"/>
    </row>
    <row r="718" spans="1:16" s="1127" customFormat="1" ht="11.25" customHeight="1" outlineLevel="2">
      <c r="A718" s="1101">
        <v>3</v>
      </c>
      <c r="B718" s="1102">
        <v>2014</v>
      </c>
      <c r="C718" s="1103" t="s">
        <v>91</v>
      </c>
      <c r="D718" s="1104" t="s">
        <v>121</v>
      </c>
      <c r="E718" s="1106" t="s">
        <v>3323</v>
      </c>
      <c r="F718" s="1105">
        <v>41700</v>
      </c>
      <c r="G718" s="1103" t="s">
        <v>4371</v>
      </c>
      <c r="H718" s="1101">
        <v>7</v>
      </c>
      <c r="I718" s="1103" t="s">
        <v>2718</v>
      </c>
      <c r="J718" s="1126"/>
      <c r="K718" s="1126"/>
      <c r="L718" s="1149"/>
      <c r="P718" s="1113"/>
    </row>
    <row r="719" spans="1:16" s="1127" customFormat="1" ht="11.25" customHeight="1" outlineLevel="2">
      <c r="A719" s="1101">
        <v>3</v>
      </c>
      <c r="B719" s="1102">
        <v>2014</v>
      </c>
      <c r="C719" s="1103" t="s">
        <v>91</v>
      </c>
      <c r="D719" s="1104" t="s">
        <v>121</v>
      </c>
      <c r="E719" s="1106" t="s">
        <v>346</v>
      </c>
      <c r="F719" s="1105">
        <v>41714</v>
      </c>
      <c r="G719" s="1103" t="s">
        <v>4372</v>
      </c>
      <c r="H719" s="1101">
        <v>5</v>
      </c>
      <c r="I719" s="1103" t="s">
        <v>342</v>
      </c>
      <c r="J719" s="1126" t="s">
        <v>4126</v>
      </c>
      <c r="K719" s="1126"/>
      <c r="L719" s="1107" t="s">
        <v>4723</v>
      </c>
      <c r="P719" s="1113"/>
    </row>
    <row r="720" spans="1:16" s="1127" customFormat="1" ht="11.25" customHeight="1" outlineLevel="2">
      <c r="A720" s="1101">
        <v>6</v>
      </c>
      <c r="B720" s="1102">
        <v>2014</v>
      </c>
      <c r="C720" s="1103" t="s">
        <v>91</v>
      </c>
      <c r="D720" s="1104" t="s">
        <v>121</v>
      </c>
      <c r="E720" s="1106" t="s">
        <v>3357</v>
      </c>
      <c r="F720" s="1105">
        <v>41797</v>
      </c>
      <c r="G720" s="1103" t="s">
        <v>4373</v>
      </c>
      <c r="H720" s="1108">
        <v>3</v>
      </c>
      <c r="I720" s="1128" t="s">
        <v>3507</v>
      </c>
      <c r="J720" s="1126"/>
      <c r="K720" s="1126"/>
      <c r="L720" s="1149"/>
      <c r="P720" s="1113"/>
    </row>
    <row r="721" spans="1:16" s="1126" customFormat="1" ht="11.25" customHeight="1" outlineLevel="2">
      <c r="A721" s="1101">
        <v>9</v>
      </c>
      <c r="B721" s="1102">
        <v>2014</v>
      </c>
      <c r="C721" s="1103" t="s">
        <v>91</v>
      </c>
      <c r="D721" s="1104" t="s">
        <v>121</v>
      </c>
      <c r="E721" s="1106" t="s">
        <v>72</v>
      </c>
      <c r="F721" s="1105">
        <v>41896</v>
      </c>
      <c r="G721" s="1103" t="s">
        <v>4374</v>
      </c>
      <c r="H721" s="1108">
        <v>5</v>
      </c>
      <c r="I721" s="1128" t="s">
        <v>342</v>
      </c>
      <c r="J721" s="1126" t="s">
        <v>4126</v>
      </c>
      <c r="L721" s="1107" t="s">
        <v>4723</v>
      </c>
      <c r="M721" s="1149"/>
      <c r="P721" s="1138"/>
    </row>
    <row r="722" spans="1:16" s="1149" customFormat="1" ht="11.25" customHeight="1" outlineLevel="2">
      <c r="A722" s="1101">
        <v>10</v>
      </c>
      <c r="B722" s="1101">
        <v>2014</v>
      </c>
      <c r="C722" s="1107" t="s">
        <v>91</v>
      </c>
      <c r="D722" s="1119" t="s">
        <v>121</v>
      </c>
      <c r="E722" s="1103" t="s">
        <v>3362</v>
      </c>
      <c r="F722" s="1131">
        <v>41924</v>
      </c>
      <c r="G722" s="1103" t="s">
        <v>4375</v>
      </c>
      <c r="H722" s="1101">
        <v>3</v>
      </c>
      <c r="I722" s="1103" t="s">
        <v>2420</v>
      </c>
      <c r="J722" s="1126"/>
      <c r="K722" s="1126"/>
      <c r="P722" s="1162"/>
    </row>
    <row r="723" spans="1:16" s="1111" customFormat="1" ht="11.25" customHeight="1" outlineLevel="2">
      <c r="A723" s="1112">
        <v>10</v>
      </c>
      <c r="B723" s="1123">
        <v>2015</v>
      </c>
      <c r="C723" s="1120" t="s">
        <v>91</v>
      </c>
      <c r="D723" s="1120" t="s">
        <v>121</v>
      </c>
      <c r="E723" s="1124" t="s">
        <v>3362</v>
      </c>
      <c r="F723" s="1121">
        <v>42288</v>
      </c>
      <c r="G723" s="1120" t="s">
        <v>4376</v>
      </c>
      <c r="H723" s="1112">
        <v>3</v>
      </c>
      <c r="I723" s="1111" t="s">
        <v>2420</v>
      </c>
      <c r="P723" s="1112"/>
    </row>
    <row r="724" spans="1:16" s="1111" customFormat="1" ht="11.25" customHeight="1" outlineLevel="1">
      <c r="A724" s="1112"/>
      <c r="B724" s="1123"/>
      <c r="C724" s="1120"/>
      <c r="D724" s="1120" t="s">
        <v>951</v>
      </c>
      <c r="E724" s="1124"/>
      <c r="F724" s="1121"/>
      <c r="G724" s="1120"/>
      <c r="H724" s="1112">
        <f>SUBTOTAL(9,H714:H723)</f>
        <v>53</v>
      </c>
      <c r="P724" s="1112"/>
    </row>
    <row r="725" spans="1:16" s="1149" customFormat="1" ht="11.25" customHeight="1" outlineLevel="2">
      <c r="A725" s="1113">
        <v>10</v>
      </c>
      <c r="B725" s="1133">
        <v>2013</v>
      </c>
      <c r="C725" s="1145" t="s">
        <v>53</v>
      </c>
      <c r="D725" s="1146" t="s">
        <v>4381</v>
      </c>
      <c r="E725" s="1145" t="s">
        <v>4382</v>
      </c>
      <c r="F725" s="1147">
        <v>41573</v>
      </c>
      <c r="G725" s="1148" t="s">
        <v>4383</v>
      </c>
      <c r="H725" s="1133">
        <v>5</v>
      </c>
      <c r="I725" s="1145" t="s">
        <v>248</v>
      </c>
      <c r="J725" s="1126"/>
      <c r="K725" s="1126"/>
      <c r="P725" s="1162"/>
    </row>
    <row r="726" spans="1:16" s="1149" customFormat="1" ht="11.25" customHeight="1" outlineLevel="1">
      <c r="A726" s="1113"/>
      <c r="B726" s="1133"/>
      <c r="C726" s="1145"/>
      <c r="D726" s="1146" t="s">
        <v>4384</v>
      </c>
      <c r="E726" s="1145"/>
      <c r="F726" s="1147"/>
      <c r="G726" s="1148"/>
      <c r="H726" s="1133">
        <f>SUBTOTAL(9,H725:H725)</f>
        <v>5</v>
      </c>
      <c r="I726" s="1145"/>
      <c r="J726" s="1126"/>
      <c r="K726" s="1126"/>
      <c r="P726" s="1162"/>
    </row>
    <row r="727" spans="1:16" s="1149" customFormat="1" ht="11.25" customHeight="1" outlineLevel="2">
      <c r="A727" s="1113">
        <v>6</v>
      </c>
      <c r="B727" s="1113">
        <v>2013</v>
      </c>
      <c r="C727" s="1117" t="s">
        <v>164</v>
      </c>
      <c r="D727" s="1116" t="s">
        <v>1635</v>
      </c>
      <c r="E727" s="1115" t="s">
        <v>3357</v>
      </c>
      <c r="F727" s="1118">
        <v>41434</v>
      </c>
      <c r="G727" s="1115" t="s">
        <v>4848</v>
      </c>
      <c r="H727" s="1113">
        <v>10</v>
      </c>
      <c r="I727" s="1115" t="s">
        <v>2085</v>
      </c>
      <c r="J727" s="1110"/>
      <c r="K727" s="1125"/>
      <c r="P727" s="1162"/>
    </row>
    <row r="728" spans="1:16" s="1149" customFormat="1" ht="11.25" customHeight="1" outlineLevel="2">
      <c r="A728" s="1113">
        <v>6</v>
      </c>
      <c r="B728" s="1113">
        <v>2013</v>
      </c>
      <c r="C728" s="1117" t="s">
        <v>164</v>
      </c>
      <c r="D728" s="1116" t="s">
        <v>1635</v>
      </c>
      <c r="E728" s="1115" t="s">
        <v>4713</v>
      </c>
      <c r="F728" s="1118">
        <v>41440</v>
      </c>
      <c r="G728" s="1115" t="s">
        <v>4848</v>
      </c>
      <c r="H728" s="1113">
        <v>15</v>
      </c>
      <c r="I728" s="1145" t="s">
        <v>4849</v>
      </c>
      <c r="J728" s="1110"/>
      <c r="K728" s="1111"/>
      <c r="L728" s="1111"/>
      <c r="P728" s="1162"/>
    </row>
    <row r="729" spans="1:16" s="1149" customFormat="1" ht="11.25" customHeight="1" outlineLevel="2">
      <c r="A729" s="1112">
        <v>3</v>
      </c>
      <c r="B729" s="1112">
        <v>2015</v>
      </c>
      <c r="C729" s="1124" t="s">
        <v>164</v>
      </c>
      <c r="D729" s="1129" t="s">
        <v>1635</v>
      </c>
      <c r="E729" s="1120" t="s">
        <v>64</v>
      </c>
      <c r="F729" s="1121">
        <v>42077</v>
      </c>
      <c r="G729" s="1120" t="s">
        <v>3571</v>
      </c>
      <c r="H729" s="1112">
        <v>5</v>
      </c>
      <c r="I729" s="1151" t="s">
        <v>342</v>
      </c>
      <c r="J729" s="1111" t="s">
        <v>4723</v>
      </c>
      <c r="K729" s="1111"/>
      <c r="L729" s="1111"/>
      <c r="P729" s="1162"/>
    </row>
    <row r="730" spans="1:16" s="1149" customFormat="1" ht="11.25" customHeight="1" outlineLevel="1">
      <c r="A730" s="1112"/>
      <c r="B730" s="1112"/>
      <c r="C730" s="1124"/>
      <c r="D730" s="1129" t="s">
        <v>2203</v>
      </c>
      <c r="E730" s="1120"/>
      <c r="F730" s="1121"/>
      <c r="G730" s="1120"/>
      <c r="H730" s="1112">
        <f>SUBTOTAL(9,H727:H729)</f>
        <v>30</v>
      </c>
      <c r="I730" s="1151"/>
      <c r="J730" s="1111"/>
      <c r="K730" s="1111"/>
      <c r="L730" s="1111"/>
      <c r="P730" s="1162"/>
    </row>
    <row r="731" spans="1:16" s="1149" customFormat="1" ht="11.25" customHeight="1" outlineLevel="2">
      <c r="A731" s="1113">
        <v>6</v>
      </c>
      <c r="B731" s="1113">
        <v>2013</v>
      </c>
      <c r="C731" s="1115" t="s">
        <v>164</v>
      </c>
      <c r="D731" s="1130" t="s">
        <v>191</v>
      </c>
      <c r="E731" s="1115" t="s">
        <v>3323</v>
      </c>
      <c r="F731" s="1118">
        <v>41336</v>
      </c>
      <c r="G731" s="1115" t="s">
        <v>4850</v>
      </c>
      <c r="H731" s="1113">
        <v>10</v>
      </c>
      <c r="I731" s="1115" t="s">
        <v>1686</v>
      </c>
      <c r="J731" s="1107"/>
      <c r="K731" s="1126"/>
      <c r="P731" s="1162"/>
    </row>
    <row r="732" spans="1:16" s="1149" customFormat="1" ht="11.25" customHeight="1" outlineLevel="2">
      <c r="A732" s="1113">
        <v>10</v>
      </c>
      <c r="B732" s="1113">
        <v>2013</v>
      </c>
      <c r="C732" s="1115" t="s">
        <v>164</v>
      </c>
      <c r="D732" s="1130" t="s">
        <v>191</v>
      </c>
      <c r="E732" s="1115" t="s">
        <v>3323</v>
      </c>
      <c r="F732" s="1118">
        <v>41336</v>
      </c>
      <c r="G732" s="1115" t="s">
        <v>4851</v>
      </c>
      <c r="H732" s="1113">
        <v>7</v>
      </c>
      <c r="I732" s="1115" t="s">
        <v>1911</v>
      </c>
      <c r="J732" s="1110"/>
      <c r="K732" s="1126"/>
      <c r="P732" s="1162"/>
    </row>
    <row r="733" spans="1:16" s="1111" customFormat="1" ht="11.25" customHeight="1" outlineLevel="2">
      <c r="A733" s="1112">
        <v>10</v>
      </c>
      <c r="B733" s="1112">
        <v>2015</v>
      </c>
      <c r="C733" s="1120" t="s">
        <v>164</v>
      </c>
      <c r="D733" s="1132" t="s">
        <v>191</v>
      </c>
      <c r="E733" s="1120" t="s">
        <v>3572</v>
      </c>
      <c r="F733" s="1121">
        <v>42295</v>
      </c>
      <c r="G733" s="1120" t="s">
        <v>3573</v>
      </c>
      <c r="H733" s="1112">
        <v>5</v>
      </c>
      <c r="I733" s="1120" t="s">
        <v>769</v>
      </c>
      <c r="J733" s="1111" t="s">
        <v>3042</v>
      </c>
      <c r="P733" s="1112"/>
    </row>
    <row r="734" spans="1:16" s="1111" customFormat="1" ht="11.25" customHeight="1" outlineLevel="1">
      <c r="A734" s="1112"/>
      <c r="B734" s="1112"/>
      <c r="C734" s="1120"/>
      <c r="D734" s="1132" t="s">
        <v>962</v>
      </c>
      <c r="E734" s="1120"/>
      <c r="F734" s="1121"/>
      <c r="G734" s="1120"/>
      <c r="H734" s="1112">
        <f>SUBTOTAL(9,H731:H733)</f>
        <v>22</v>
      </c>
      <c r="I734" s="1120"/>
      <c r="P734" s="1112"/>
    </row>
    <row r="735" spans="1:16" s="1149" customFormat="1" ht="11.25" customHeight="1" outlineLevel="2">
      <c r="A735" s="1101">
        <v>3</v>
      </c>
      <c r="B735" s="1102">
        <v>2014</v>
      </c>
      <c r="C735" s="1103" t="s">
        <v>164</v>
      </c>
      <c r="D735" s="1104" t="s">
        <v>99</v>
      </c>
      <c r="E735" s="1106" t="s">
        <v>3695</v>
      </c>
      <c r="F735" s="1105">
        <v>41728</v>
      </c>
      <c r="G735" s="1103" t="s">
        <v>4852</v>
      </c>
      <c r="H735" s="1101">
        <v>5</v>
      </c>
      <c r="I735" s="1103" t="s">
        <v>354</v>
      </c>
      <c r="J735" s="1111" t="s">
        <v>2978</v>
      </c>
      <c r="K735" s="1110"/>
      <c r="P735" s="1162"/>
    </row>
    <row r="736" spans="1:16" s="1127" customFormat="1" ht="11.25" customHeight="1" outlineLevel="2">
      <c r="A736" s="1101">
        <v>6</v>
      </c>
      <c r="B736" s="1102">
        <v>2014</v>
      </c>
      <c r="C736" s="1103" t="s">
        <v>164</v>
      </c>
      <c r="D736" s="1104" t="s">
        <v>99</v>
      </c>
      <c r="E736" s="1106" t="s">
        <v>3357</v>
      </c>
      <c r="F736" s="1105">
        <v>41797</v>
      </c>
      <c r="G736" s="1103" t="s">
        <v>4853</v>
      </c>
      <c r="H736" s="1108">
        <v>7</v>
      </c>
      <c r="I736" s="1128" t="s">
        <v>3204</v>
      </c>
      <c r="J736" s="1125" t="s">
        <v>4620</v>
      </c>
      <c r="K736" s="1110"/>
      <c r="L736" s="1149"/>
      <c r="P736" s="1113"/>
    </row>
    <row r="737" spans="1:16" s="1149" customFormat="1" ht="11.25" customHeight="1" outlineLevel="2">
      <c r="A737" s="1101">
        <v>6</v>
      </c>
      <c r="B737" s="1102">
        <v>2014</v>
      </c>
      <c r="C737" s="1103" t="s">
        <v>164</v>
      </c>
      <c r="D737" s="1104" t="s">
        <v>99</v>
      </c>
      <c r="E737" s="1106" t="s">
        <v>3357</v>
      </c>
      <c r="F737" s="1105">
        <v>41797</v>
      </c>
      <c r="G737" s="1103" t="s">
        <v>3045</v>
      </c>
      <c r="H737" s="1108">
        <v>10</v>
      </c>
      <c r="I737" s="1128" t="s">
        <v>3439</v>
      </c>
      <c r="J737" s="1127"/>
      <c r="K737" s="1110"/>
      <c r="P737" s="1162"/>
    </row>
    <row r="738" spans="1:16" s="1149" customFormat="1" ht="11.25" customHeight="1" outlineLevel="2">
      <c r="A738" s="1101">
        <v>10</v>
      </c>
      <c r="B738" s="1101">
        <v>2014</v>
      </c>
      <c r="C738" s="1103" t="s">
        <v>164</v>
      </c>
      <c r="D738" s="1119" t="s">
        <v>99</v>
      </c>
      <c r="E738" s="1103" t="s">
        <v>3362</v>
      </c>
      <c r="F738" s="1131">
        <v>41924</v>
      </c>
      <c r="G738" s="1103" t="s">
        <v>4854</v>
      </c>
      <c r="H738" s="1101">
        <v>3</v>
      </c>
      <c r="I738" s="1103" t="s">
        <v>2784</v>
      </c>
      <c r="J738" s="1127"/>
      <c r="K738" s="1141"/>
      <c r="P738" s="1162"/>
    </row>
    <row r="739" spans="1:16" s="1149" customFormat="1" ht="11.25" customHeight="1" outlineLevel="2">
      <c r="A739" s="1101">
        <v>10</v>
      </c>
      <c r="B739" s="1101">
        <v>2014</v>
      </c>
      <c r="C739" s="1103" t="s">
        <v>164</v>
      </c>
      <c r="D739" s="1119" t="s">
        <v>99</v>
      </c>
      <c r="E739" s="1103" t="s">
        <v>3362</v>
      </c>
      <c r="F739" s="1131">
        <v>41924</v>
      </c>
      <c r="G739" s="1103" t="s">
        <v>4855</v>
      </c>
      <c r="H739" s="1101">
        <v>10</v>
      </c>
      <c r="I739" s="1103" t="s">
        <v>3033</v>
      </c>
      <c r="K739" s="1126"/>
      <c r="P739" s="1162"/>
    </row>
    <row r="740" spans="1:16" s="1111" customFormat="1" ht="11.25" customHeight="1" outlineLevel="2">
      <c r="A740" s="1101">
        <v>10</v>
      </c>
      <c r="B740" s="1101">
        <v>2014</v>
      </c>
      <c r="C740" s="1103" t="s">
        <v>164</v>
      </c>
      <c r="D740" s="1119" t="s">
        <v>99</v>
      </c>
      <c r="E740" s="1103" t="s">
        <v>819</v>
      </c>
      <c r="F740" s="1131">
        <v>41938</v>
      </c>
      <c r="G740" s="1103" t="s">
        <v>3045</v>
      </c>
      <c r="H740" s="1101">
        <v>10</v>
      </c>
      <c r="I740" s="1103" t="s">
        <v>626</v>
      </c>
      <c r="J740" s="1149"/>
      <c r="K740" s="1127"/>
      <c r="L740" s="1127"/>
      <c r="P740" s="1112"/>
    </row>
    <row r="741" spans="1:16" s="1111" customFormat="1" ht="11.25" customHeight="1" outlineLevel="2">
      <c r="A741" s="1123">
        <v>3</v>
      </c>
      <c r="B741" s="1112">
        <v>2015</v>
      </c>
      <c r="C741" s="1120" t="s">
        <v>164</v>
      </c>
      <c r="D741" s="1132" t="s">
        <v>99</v>
      </c>
      <c r="E741" s="1120" t="s">
        <v>3323</v>
      </c>
      <c r="F741" s="1121">
        <v>42064</v>
      </c>
      <c r="G741" s="1120" t="s">
        <v>4856</v>
      </c>
      <c r="H741" s="1112">
        <v>3</v>
      </c>
      <c r="I741" s="1120" t="s">
        <v>1292</v>
      </c>
      <c r="J741" s="1149"/>
      <c r="K741" s="1127"/>
      <c r="L741" s="1127"/>
      <c r="P741" s="1112"/>
    </row>
    <row r="742" spans="1:16" ht="11.25" customHeight="1" outlineLevel="2">
      <c r="A742" s="1123">
        <v>3</v>
      </c>
      <c r="B742" s="1112">
        <v>2015</v>
      </c>
      <c r="C742" s="1120" t="s">
        <v>164</v>
      </c>
      <c r="D742" s="1132" t="s">
        <v>99</v>
      </c>
      <c r="E742" s="1120" t="s">
        <v>3323</v>
      </c>
      <c r="F742" s="1121">
        <v>42064</v>
      </c>
      <c r="G742" s="1120" t="s">
        <v>3045</v>
      </c>
      <c r="H742" s="1112">
        <v>10</v>
      </c>
      <c r="I742" s="1120" t="s">
        <v>1386</v>
      </c>
      <c r="J742" s="1149"/>
      <c r="K742" s="1127"/>
      <c r="L742" s="1127"/>
    </row>
    <row r="743" spans="1:16" s="1149" customFormat="1" ht="11.25" customHeight="1" outlineLevel="2">
      <c r="A743" s="1123">
        <v>3</v>
      </c>
      <c r="B743" s="1112">
        <v>2015</v>
      </c>
      <c r="C743" s="1120" t="s">
        <v>164</v>
      </c>
      <c r="D743" s="1132" t="s">
        <v>99</v>
      </c>
      <c r="E743" s="1120" t="s">
        <v>66</v>
      </c>
      <c r="F743" s="1121">
        <v>42078</v>
      </c>
      <c r="G743" s="1120" t="s">
        <v>3045</v>
      </c>
      <c r="H743" s="1112">
        <v>5</v>
      </c>
      <c r="I743" s="1120" t="s">
        <v>342</v>
      </c>
      <c r="J743" s="1111" t="s">
        <v>2800</v>
      </c>
      <c r="K743" s="1127"/>
      <c r="L743" s="1127"/>
      <c r="P743" s="1162"/>
    </row>
    <row r="744" spans="1:16" s="1111" customFormat="1" ht="11.25" customHeight="1" outlineLevel="2">
      <c r="A744" s="1112">
        <v>10</v>
      </c>
      <c r="B744" s="1123">
        <v>2015</v>
      </c>
      <c r="C744" s="1120" t="s">
        <v>164</v>
      </c>
      <c r="D744" s="1120" t="s">
        <v>99</v>
      </c>
      <c r="E744" s="1124" t="s">
        <v>3362</v>
      </c>
      <c r="F744" s="1121">
        <v>42288</v>
      </c>
      <c r="G744" s="1120" t="s">
        <v>4857</v>
      </c>
      <c r="H744" s="1112">
        <v>7</v>
      </c>
      <c r="I744" s="1111" t="s">
        <v>2889</v>
      </c>
      <c r="P744" s="1112"/>
    </row>
    <row r="745" spans="1:16" s="1111" customFormat="1" ht="11.25" customHeight="1" outlineLevel="2">
      <c r="A745" s="1112">
        <v>10</v>
      </c>
      <c r="B745" s="1123">
        <v>2015</v>
      </c>
      <c r="C745" s="1120" t="s">
        <v>164</v>
      </c>
      <c r="D745" s="1120" t="s">
        <v>99</v>
      </c>
      <c r="E745" s="1124" t="s">
        <v>3362</v>
      </c>
      <c r="F745" s="1121">
        <v>42288</v>
      </c>
      <c r="G745" s="1120" t="s">
        <v>3046</v>
      </c>
      <c r="H745" s="1112">
        <v>3</v>
      </c>
      <c r="I745" s="1111" t="s">
        <v>2734</v>
      </c>
      <c r="J745" s="1149"/>
      <c r="P745" s="1112"/>
    </row>
    <row r="746" spans="1:16" s="1111" customFormat="1" ht="11.25" customHeight="1" outlineLevel="2">
      <c r="A746" s="1112">
        <v>10</v>
      </c>
      <c r="B746" s="1123">
        <v>2015</v>
      </c>
      <c r="C746" s="1120" t="s">
        <v>164</v>
      </c>
      <c r="D746" s="1120" t="s">
        <v>99</v>
      </c>
      <c r="E746" s="1124" t="s">
        <v>3572</v>
      </c>
      <c r="F746" s="1121">
        <v>42295</v>
      </c>
      <c r="G746" s="1120" t="s">
        <v>4858</v>
      </c>
      <c r="H746" s="1112">
        <v>5</v>
      </c>
      <c r="I746" s="1111" t="s">
        <v>236</v>
      </c>
      <c r="J746" s="1111" t="s">
        <v>2978</v>
      </c>
      <c r="P746" s="1112"/>
    </row>
    <row r="747" spans="1:16" s="1111" customFormat="1" ht="11.25" customHeight="1" outlineLevel="2">
      <c r="A747" s="1112">
        <v>10</v>
      </c>
      <c r="B747" s="1123">
        <v>2015</v>
      </c>
      <c r="C747" s="1120" t="s">
        <v>164</v>
      </c>
      <c r="D747" s="1120" t="s">
        <v>99</v>
      </c>
      <c r="E747" s="1124" t="s">
        <v>819</v>
      </c>
      <c r="F747" s="1121">
        <v>42302</v>
      </c>
      <c r="G747" s="1120" t="s">
        <v>3045</v>
      </c>
      <c r="H747" s="1112">
        <v>5</v>
      </c>
      <c r="I747" s="1120" t="s">
        <v>342</v>
      </c>
      <c r="J747" s="1111" t="s">
        <v>2978</v>
      </c>
      <c r="P747" s="1112"/>
    </row>
    <row r="748" spans="1:16" s="1111" customFormat="1" ht="11.25" customHeight="1" outlineLevel="1">
      <c r="A748" s="1112"/>
      <c r="B748" s="1123"/>
      <c r="C748" s="1120"/>
      <c r="D748" s="1120" t="s">
        <v>3857</v>
      </c>
      <c r="E748" s="1124"/>
      <c r="F748" s="1121"/>
      <c r="G748" s="1120"/>
      <c r="H748" s="1112">
        <f>SUBTOTAL(9,H735:H747)</f>
        <v>83</v>
      </c>
      <c r="I748" s="1120"/>
      <c r="P748" s="1112"/>
    </row>
    <row r="749" spans="1:16" s="1149" customFormat="1" ht="11.25" customHeight="1" outlineLevel="2">
      <c r="A749" s="1123">
        <v>3</v>
      </c>
      <c r="B749" s="1112">
        <v>2015</v>
      </c>
      <c r="C749" s="1120" t="s">
        <v>164</v>
      </c>
      <c r="D749" s="1132" t="s">
        <v>4859</v>
      </c>
      <c r="E749" s="1120" t="s">
        <v>3323</v>
      </c>
      <c r="F749" s="1121">
        <v>42064</v>
      </c>
      <c r="G749" s="1120" t="s">
        <v>3574</v>
      </c>
      <c r="H749" s="1112">
        <v>7</v>
      </c>
      <c r="I749" s="1120" t="s">
        <v>849</v>
      </c>
      <c r="J749" s="1127"/>
      <c r="K749" s="1127"/>
      <c r="L749" s="1127"/>
      <c r="P749" s="1162"/>
    </row>
    <row r="750" spans="1:16" s="1149" customFormat="1" ht="11.25" customHeight="1" outlineLevel="1">
      <c r="A750" s="1123"/>
      <c r="B750" s="1112"/>
      <c r="C750" s="1120"/>
      <c r="D750" s="1132" t="s">
        <v>4860</v>
      </c>
      <c r="E750" s="1120"/>
      <c r="F750" s="1121"/>
      <c r="G750" s="1120"/>
      <c r="H750" s="1112">
        <f>SUBTOTAL(9,H749:H749)</f>
        <v>7</v>
      </c>
      <c r="I750" s="1120"/>
      <c r="J750" s="1127"/>
      <c r="K750" s="1127"/>
      <c r="L750" s="1127"/>
      <c r="P750" s="1162"/>
    </row>
    <row r="751" spans="1:16" s="1149" customFormat="1" ht="11.25" customHeight="1" outlineLevel="2">
      <c r="A751" s="1112">
        <v>2</v>
      </c>
      <c r="B751" s="1112">
        <v>2015</v>
      </c>
      <c r="C751" s="1120" t="s">
        <v>129</v>
      </c>
      <c r="D751" s="1132" t="s">
        <v>125</v>
      </c>
      <c r="E751" s="1120" t="s">
        <v>58</v>
      </c>
      <c r="F751" s="1121">
        <v>42050</v>
      </c>
      <c r="G751" s="1120" t="s">
        <v>4861</v>
      </c>
      <c r="H751" s="1112">
        <v>5</v>
      </c>
      <c r="I751" s="1120" t="s">
        <v>531</v>
      </c>
      <c r="J751" s="1125" t="s">
        <v>4638</v>
      </c>
      <c r="K751" s="1126"/>
      <c r="L751" s="1126"/>
      <c r="P751" s="1162"/>
    </row>
    <row r="752" spans="1:16" s="1149" customFormat="1" ht="11.25" customHeight="1" outlineLevel="2">
      <c r="A752" s="1123">
        <v>3</v>
      </c>
      <c r="B752" s="1112">
        <v>2015</v>
      </c>
      <c r="C752" s="1120" t="s">
        <v>129</v>
      </c>
      <c r="D752" s="1132" t="s">
        <v>125</v>
      </c>
      <c r="E752" s="1120" t="s">
        <v>3323</v>
      </c>
      <c r="F752" s="1121">
        <v>42064</v>
      </c>
      <c r="G752" s="1120" t="s">
        <v>4862</v>
      </c>
      <c r="H752" s="1112">
        <v>3</v>
      </c>
      <c r="I752" s="1120" t="s">
        <v>1653</v>
      </c>
      <c r="K752" s="1126"/>
      <c r="L752" s="1126"/>
      <c r="P752" s="1162"/>
    </row>
    <row r="753" spans="1:16" s="1149" customFormat="1" ht="11.25" customHeight="1" outlineLevel="2">
      <c r="A753" s="1123">
        <v>3</v>
      </c>
      <c r="B753" s="1112">
        <v>2015</v>
      </c>
      <c r="C753" s="1120" t="s">
        <v>129</v>
      </c>
      <c r="D753" s="1132" t="s">
        <v>125</v>
      </c>
      <c r="E753" s="1120" t="s">
        <v>3695</v>
      </c>
      <c r="F753" s="1121">
        <v>42092</v>
      </c>
      <c r="G753" s="1120" t="s">
        <v>4861</v>
      </c>
      <c r="H753" s="1112">
        <v>5</v>
      </c>
      <c r="I753" s="1120" t="s">
        <v>531</v>
      </c>
      <c r="K753" s="1126"/>
      <c r="L753" s="1126"/>
      <c r="P753" s="1162"/>
    </row>
    <row r="754" spans="1:16" s="1149" customFormat="1" ht="11.25" customHeight="1" outlineLevel="2">
      <c r="A754" s="1123">
        <v>5</v>
      </c>
      <c r="B754" s="1112">
        <v>2015</v>
      </c>
      <c r="C754" s="1120" t="s">
        <v>129</v>
      </c>
      <c r="D754" s="1132" t="s">
        <v>125</v>
      </c>
      <c r="E754" s="1120" t="s">
        <v>55</v>
      </c>
      <c r="F754" s="1121">
        <v>42154</v>
      </c>
      <c r="G754" s="1120" t="s">
        <v>3575</v>
      </c>
      <c r="H754" s="1112">
        <v>5</v>
      </c>
      <c r="I754" s="1120" t="s">
        <v>531</v>
      </c>
      <c r="K754" s="1126"/>
      <c r="L754" s="1126"/>
      <c r="P754" s="1162"/>
    </row>
    <row r="755" spans="1:16" s="1149" customFormat="1" ht="11.25" customHeight="1" outlineLevel="2">
      <c r="A755" s="1123">
        <v>5</v>
      </c>
      <c r="B755" s="1112">
        <v>2015</v>
      </c>
      <c r="C755" s="1120" t="s">
        <v>129</v>
      </c>
      <c r="D755" s="1132" t="s">
        <v>125</v>
      </c>
      <c r="E755" s="1120" t="s">
        <v>55</v>
      </c>
      <c r="F755" s="1121">
        <v>42154</v>
      </c>
      <c r="G755" s="1120" t="s">
        <v>4863</v>
      </c>
      <c r="H755" s="1112">
        <v>5</v>
      </c>
      <c r="I755" s="1120" t="s">
        <v>236</v>
      </c>
      <c r="J755" s="1111" t="s">
        <v>2978</v>
      </c>
      <c r="K755" s="1126"/>
      <c r="L755" s="1126"/>
      <c r="P755" s="1162"/>
    </row>
    <row r="756" spans="1:16" s="1149" customFormat="1" ht="11.25" customHeight="1" outlineLevel="2">
      <c r="A756" s="1123">
        <v>5</v>
      </c>
      <c r="B756" s="1112">
        <v>2015</v>
      </c>
      <c r="C756" s="1120" t="s">
        <v>129</v>
      </c>
      <c r="D756" s="1132" t="s">
        <v>125</v>
      </c>
      <c r="E756" s="1120" t="s">
        <v>3357</v>
      </c>
      <c r="F756" s="1121">
        <v>42169</v>
      </c>
      <c r="G756" s="1120" t="s">
        <v>3575</v>
      </c>
      <c r="H756" s="1112">
        <v>7</v>
      </c>
      <c r="I756" s="1120" t="s">
        <v>2404</v>
      </c>
      <c r="K756" s="1126"/>
      <c r="L756" s="1126"/>
      <c r="P756" s="1162"/>
    </row>
    <row r="757" spans="1:16" s="1149" customFormat="1" ht="11.25" customHeight="1" outlineLevel="2">
      <c r="A757" s="1123">
        <v>5</v>
      </c>
      <c r="B757" s="1112">
        <v>2015</v>
      </c>
      <c r="C757" s="1120" t="s">
        <v>129</v>
      </c>
      <c r="D757" s="1132" t="s">
        <v>125</v>
      </c>
      <c r="E757" s="1120" t="s">
        <v>3359</v>
      </c>
      <c r="F757" s="1121">
        <v>42176</v>
      </c>
      <c r="G757" s="1120" t="s">
        <v>3575</v>
      </c>
      <c r="H757" s="1112">
        <v>15</v>
      </c>
      <c r="I757" s="1122" t="s">
        <v>4864</v>
      </c>
      <c r="K757" s="1126"/>
      <c r="L757" s="1126"/>
      <c r="P757" s="1162"/>
    </row>
    <row r="758" spans="1:16" s="1149" customFormat="1" ht="11.25" customHeight="1" outlineLevel="1">
      <c r="A758" s="1123"/>
      <c r="B758" s="1112"/>
      <c r="C758" s="1120"/>
      <c r="D758" s="1132" t="s">
        <v>1012</v>
      </c>
      <c r="E758" s="1120"/>
      <c r="F758" s="1121"/>
      <c r="G758" s="1120"/>
      <c r="H758" s="1112">
        <f>SUBTOTAL(9,H751:H757)</f>
        <v>45</v>
      </c>
      <c r="I758" s="1122"/>
      <c r="K758" s="1126"/>
      <c r="L758" s="1126"/>
      <c r="P758" s="1162"/>
    </row>
    <row r="759" spans="1:16" s="1149" customFormat="1" ht="11.25" customHeight="1" outlineLevel="2">
      <c r="A759" s="1101">
        <v>10</v>
      </c>
      <c r="B759" s="1102">
        <v>2014</v>
      </c>
      <c r="C759" s="1103" t="s">
        <v>164</v>
      </c>
      <c r="D759" s="1104" t="s">
        <v>180</v>
      </c>
      <c r="E759" s="1106" t="s">
        <v>819</v>
      </c>
      <c r="F759" s="1105">
        <v>41938</v>
      </c>
      <c r="G759" s="1103" t="s">
        <v>4386</v>
      </c>
      <c r="H759" s="1101">
        <v>5</v>
      </c>
      <c r="I759" s="1103" t="s">
        <v>414</v>
      </c>
      <c r="K759" s="1111"/>
      <c r="L759" s="1111"/>
      <c r="P759" s="1162"/>
    </row>
    <row r="760" spans="1:16" s="1149" customFormat="1" ht="11.25" customHeight="1" outlineLevel="2">
      <c r="A760" s="1112">
        <v>3</v>
      </c>
      <c r="B760" s="1123">
        <v>2015</v>
      </c>
      <c r="C760" s="1120" t="s">
        <v>164</v>
      </c>
      <c r="D760" s="1129" t="s">
        <v>180</v>
      </c>
      <c r="E760" s="1124" t="s">
        <v>68</v>
      </c>
      <c r="F760" s="1121">
        <v>42084</v>
      </c>
      <c r="G760" s="1120" t="s">
        <v>3060</v>
      </c>
      <c r="H760" s="1112">
        <v>5</v>
      </c>
      <c r="I760" s="1120" t="s">
        <v>352</v>
      </c>
      <c r="J760" s="1111"/>
      <c r="K760" s="1111"/>
      <c r="L760" s="1111"/>
      <c r="P760" s="1162"/>
    </row>
    <row r="761" spans="1:16" s="1149" customFormat="1" ht="11.25" customHeight="1" outlineLevel="2">
      <c r="A761" s="1112">
        <v>6</v>
      </c>
      <c r="B761" s="1112">
        <v>2015</v>
      </c>
      <c r="C761" s="1120" t="s">
        <v>164</v>
      </c>
      <c r="D761" s="1120" t="s">
        <v>180</v>
      </c>
      <c r="E761" s="1120" t="s">
        <v>3357</v>
      </c>
      <c r="F761" s="1121">
        <v>42169</v>
      </c>
      <c r="G761" s="1120" t="s">
        <v>3060</v>
      </c>
      <c r="H761" s="1112">
        <v>10</v>
      </c>
      <c r="I761" s="1120" t="s">
        <v>1715</v>
      </c>
      <c r="J761" s="1111"/>
      <c r="K761" s="1111"/>
      <c r="L761" s="1111"/>
      <c r="P761" s="1162"/>
    </row>
    <row r="762" spans="1:16" s="1149" customFormat="1" ht="11.25" customHeight="1" outlineLevel="1">
      <c r="A762" s="1112"/>
      <c r="B762" s="1112"/>
      <c r="C762" s="1120"/>
      <c r="D762" s="1120" t="s">
        <v>1018</v>
      </c>
      <c r="E762" s="1120"/>
      <c r="F762" s="1121"/>
      <c r="G762" s="1120"/>
      <c r="H762" s="1112">
        <f>SUBTOTAL(9,H759:H761)</f>
        <v>20</v>
      </c>
      <c r="I762" s="1120"/>
      <c r="J762" s="1111"/>
      <c r="K762" s="1111"/>
      <c r="L762" s="1111"/>
      <c r="P762" s="1162"/>
    </row>
    <row r="763" spans="1:16" s="1149" customFormat="1" ht="11.25" customHeight="1" outlineLevel="2">
      <c r="A763" s="1113">
        <v>3</v>
      </c>
      <c r="B763" s="1113">
        <v>2013</v>
      </c>
      <c r="C763" s="1115" t="s">
        <v>91</v>
      </c>
      <c r="D763" s="1130" t="s">
        <v>101</v>
      </c>
      <c r="E763" s="1115" t="s">
        <v>3323</v>
      </c>
      <c r="F763" s="1118">
        <v>41336</v>
      </c>
      <c r="G763" s="1115" t="s">
        <v>4865</v>
      </c>
      <c r="H763" s="1113">
        <v>10</v>
      </c>
      <c r="I763" s="1115" t="s">
        <v>1901</v>
      </c>
      <c r="J763" s="1111"/>
      <c r="K763" s="1126"/>
      <c r="L763" s="1126"/>
      <c r="P763" s="1162"/>
    </row>
    <row r="764" spans="1:16" s="1149" customFormat="1" ht="11.25" customHeight="1" outlineLevel="2">
      <c r="A764" s="1113">
        <v>3</v>
      </c>
      <c r="B764" s="1113">
        <v>2013</v>
      </c>
      <c r="C764" s="1115" t="s">
        <v>91</v>
      </c>
      <c r="D764" s="1130" t="s">
        <v>101</v>
      </c>
      <c r="E764" s="1115" t="s">
        <v>3323</v>
      </c>
      <c r="F764" s="1118">
        <v>41336</v>
      </c>
      <c r="G764" s="1115" t="s">
        <v>4866</v>
      </c>
      <c r="H764" s="1113">
        <v>10</v>
      </c>
      <c r="I764" s="1115" t="s">
        <v>1380</v>
      </c>
      <c r="K764" s="1126"/>
      <c r="L764" s="1126"/>
      <c r="P764" s="1162"/>
    </row>
    <row r="765" spans="1:16" s="1149" customFormat="1" ht="11.25" customHeight="1" outlineLevel="2">
      <c r="A765" s="1113">
        <v>3</v>
      </c>
      <c r="B765" s="1113">
        <v>2013</v>
      </c>
      <c r="C765" s="1115" t="s">
        <v>91</v>
      </c>
      <c r="D765" s="1130" t="s">
        <v>101</v>
      </c>
      <c r="E765" s="1115" t="s">
        <v>3323</v>
      </c>
      <c r="F765" s="1118">
        <v>41336</v>
      </c>
      <c r="G765" s="1115" t="s">
        <v>4867</v>
      </c>
      <c r="H765" s="1113">
        <v>3</v>
      </c>
      <c r="I765" s="1115" t="s">
        <v>440</v>
      </c>
      <c r="K765" s="1126"/>
      <c r="P765" s="1162"/>
    </row>
    <row r="766" spans="1:16" s="1149" customFormat="1" ht="11.25" customHeight="1" outlineLevel="2">
      <c r="A766" s="1113">
        <v>5</v>
      </c>
      <c r="B766" s="1113">
        <v>2013</v>
      </c>
      <c r="C766" s="1117" t="s">
        <v>91</v>
      </c>
      <c r="D766" s="1116" t="s">
        <v>101</v>
      </c>
      <c r="E766" s="1115" t="s">
        <v>3357</v>
      </c>
      <c r="F766" s="1118">
        <v>41434</v>
      </c>
      <c r="G766" s="1115" t="s">
        <v>4868</v>
      </c>
      <c r="H766" s="1113">
        <v>7</v>
      </c>
      <c r="I766" s="1115" t="s">
        <v>3568</v>
      </c>
      <c r="K766" s="1126"/>
      <c r="P766" s="1162"/>
    </row>
    <row r="767" spans="1:16" s="1149" customFormat="1" ht="11.25" customHeight="1" outlineLevel="2">
      <c r="A767" s="1113">
        <v>5</v>
      </c>
      <c r="B767" s="1113">
        <v>2013</v>
      </c>
      <c r="C767" s="1117" t="s">
        <v>91</v>
      </c>
      <c r="D767" s="1116" t="s">
        <v>101</v>
      </c>
      <c r="E767" s="1115" t="s">
        <v>3357</v>
      </c>
      <c r="F767" s="1118">
        <v>41434</v>
      </c>
      <c r="G767" s="1115" t="s">
        <v>4389</v>
      </c>
      <c r="H767" s="1113">
        <v>7</v>
      </c>
      <c r="I767" s="1115" t="s">
        <v>3286</v>
      </c>
      <c r="K767" s="1126"/>
      <c r="P767" s="1162"/>
    </row>
    <row r="768" spans="1:16" s="1149" customFormat="1" ht="11.25" customHeight="1" outlineLevel="2">
      <c r="A768" s="1113">
        <v>5</v>
      </c>
      <c r="B768" s="1113">
        <v>2013</v>
      </c>
      <c r="C768" s="1117" t="s">
        <v>91</v>
      </c>
      <c r="D768" s="1116" t="s">
        <v>101</v>
      </c>
      <c r="E768" s="1115" t="s">
        <v>3357</v>
      </c>
      <c r="F768" s="1118">
        <v>41434</v>
      </c>
      <c r="G768" s="1115" t="s">
        <v>4869</v>
      </c>
      <c r="H768" s="1113">
        <v>7</v>
      </c>
      <c r="I768" s="1115" t="s">
        <v>2404</v>
      </c>
      <c r="K768" s="1110"/>
      <c r="P768" s="1162"/>
    </row>
    <row r="769" spans="1:16" s="1149" customFormat="1" ht="11.25" customHeight="1" outlineLevel="2">
      <c r="A769" s="1113">
        <v>5</v>
      </c>
      <c r="B769" s="1113">
        <v>2013</v>
      </c>
      <c r="C769" s="1117" t="s">
        <v>91</v>
      </c>
      <c r="D769" s="1116" t="s">
        <v>101</v>
      </c>
      <c r="E769" s="1115" t="s">
        <v>4713</v>
      </c>
      <c r="F769" s="1118">
        <v>41440</v>
      </c>
      <c r="G769" s="1115" t="s">
        <v>4389</v>
      </c>
      <c r="H769" s="1113">
        <v>5</v>
      </c>
      <c r="I769" s="1115" t="s">
        <v>4870</v>
      </c>
      <c r="K769" s="1156"/>
      <c r="P769" s="1162"/>
    </row>
    <row r="770" spans="1:16" s="1127" customFormat="1" ht="11.25" customHeight="1" outlineLevel="2">
      <c r="A770" s="1113">
        <v>10</v>
      </c>
      <c r="B770" s="1113">
        <v>2013</v>
      </c>
      <c r="C770" s="1117" t="s">
        <v>91</v>
      </c>
      <c r="D770" s="1116" t="s">
        <v>101</v>
      </c>
      <c r="E770" s="1115" t="s">
        <v>819</v>
      </c>
      <c r="F770" s="1118">
        <v>41574</v>
      </c>
      <c r="G770" s="1115" t="s">
        <v>4871</v>
      </c>
      <c r="H770" s="1113">
        <v>5</v>
      </c>
      <c r="I770" s="1115" t="s">
        <v>273</v>
      </c>
      <c r="J770" s="1149"/>
      <c r="P770" s="1113"/>
    </row>
    <row r="771" spans="1:16" s="1127" customFormat="1" ht="11.25" customHeight="1" outlineLevel="2">
      <c r="A771" s="1101">
        <v>3</v>
      </c>
      <c r="B771" s="1102">
        <v>2014</v>
      </c>
      <c r="C771" s="1103" t="s">
        <v>91</v>
      </c>
      <c r="D771" s="1104" t="s">
        <v>101</v>
      </c>
      <c r="E771" s="1106" t="s">
        <v>3323</v>
      </c>
      <c r="F771" s="1105">
        <v>41700</v>
      </c>
      <c r="G771" s="1103" t="s">
        <v>4387</v>
      </c>
      <c r="H771" s="1101">
        <v>3</v>
      </c>
      <c r="I771" s="1103" t="s">
        <v>361</v>
      </c>
      <c r="P771" s="1113"/>
    </row>
    <row r="772" spans="1:16" s="1127" customFormat="1" ht="11.25" customHeight="1" outlineLevel="2">
      <c r="A772" s="1101">
        <v>3</v>
      </c>
      <c r="B772" s="1102">
        <v>2014</v>
      </c>
      <c r="C772" s="1103" t="s">
        <v>91</v>
      </c>
      <c r="D772" s="1104" t="s">
        <v>101</v>
      </c>
      <c r="E772" s="1106" t="s">
        <v>3323</v>
      </c>
      <c r="F772" s="1105">
        <v>41700</v>
      </c>
      <c r="G772" s="1103" t="s">
        <v>4388</v>
      </c>
      <c r="H772" s="1101">
        <v>7</v>
      </c>
      <c r="I772" s="1103" t="s">
        <v>929</v>
      </c>
      <c r="P772" s="1113"/>
    </row>
    <row r="773" spans="1:16" s="1127" customFormat="1" ht="11.25" customHeight="1" outlineLevel="2">
      <c r="A773" s="1101">
        <v>3</v>
      </c>
      <c r="B773" s="1102">
        <v>2014</v>
      </c>
      <c r="C773" s="1103" t="s">
        <v>91</v>
      </c>
      <c r="D773" s="1104" t="s">
        <v>101</v>
      </c>
      <c r="E773" s="1106" t="s">
        <v>3323</v>
      </c>
      <c r="F773" s="1105">
        <v>41700</v>
      </c>
      <c r="G773" s="1103" t="s">
        <v>4389</v>
      </c>
      <c r="H773" s="1101">
        <v>3</v>
      </c>
      <c r="I773" s="1103" t="s">
        <v>440</v>
      </c>
      <c r="P773" s="1113"/>
    </row>
    <row r="774" spans="1:16" s="1127" customFormat="1" ht="11.25" customHeight="1" outlineLevel="2">
      <c r="A774" s="1101">
        <v>10</v>
      </c>
      <c r="B774" s="1101">
        <v>2014</v>
      </c>
      <c r="C774" s="1103" t="s">
        <v>91</v>
      </c>
      <c r="D774" s="1119" t="s">
        <v>101</v>
      </c>
      <c r="E774" s="1103" t="s">
        <v>3362</v>
      </c>
      <c r="F774" s="1131">
        <v>41924</v>
      </c>
      <c r="G774" s="1103" t="s">
        <v>4390</v>
      </c>
      <c r="H774" s="1101">
        <v>3</v>
      </c>
      <c r="I774" s="1103" t="s">
        <v>3087</v>
      </c>
      <c r="P774" s="1113"/>
    </row>
    <row r="775" spans="1:16" s="1149" customFormat="1" ht="11.25" customHeight="1" outlineLevel="2">
      <c r="A775" s="1101">
        <v>10</v>
      </c>
      <c r="B775" s="1101">
        <v>2014</v>
      </c>
      <c r="C775" s="1103" t="s">
        <v>91</v>
      </c>
      <c r="D775" s="1119" t="s">
        <v>101</v>
      </c>
      <c r="E775" s="1103" t="s">
        <v>3362</v>
      </c>
      <c r="F775" s="1131">
        <v>41924</v>
      </c>
      <c r="G775" s="1103" t="s">
        <v>4391</v>
      </c>
      <c r="H775" s="1101">
        <v>10</v>
      </c>
      <c r="I775" s="1103" t="s">
        <v>3218</v>
      </c>
      <c r="J775" s="1127"/>
      <c r="K775" s="1127"/>
      <c r="L775" s="1127"/>
      <c r="M775" s="1126"/>
      <c r="P775" s="1162"/>
    </row>
    <row r="776" spans="1:16" s="1149" customFormat="1" ht="11.25" customHeight="1" outlineLevel="2">
      <c r="A776" s="1101">
        <v>10</v>
      </c>
      <c r="B776" s="1101">
        <v>2014</v>
      </c>
      <c r="C776" s="1103" t="s">
        <v>91</v>
      </c>
      <c r="D776" s="1119" t="s">
        <v>101</v>
      </c>
      <c r="E776" s="1103" t="s">
        <v>3362</v>
      </c>
      <c r="F776" s="1131">
        <v>41924</v>
      </c>
      <c r="G776" s="1103" t="s">
        <v>4392</v>
      </c>
      <c r="H776" s="1101">
        <v>7</v>
      </c>
      <c r="I776" s="1103" t="s">
        <v>3402</v>
      </c>
      <c r="J776" s="1127"/>
      <c r="K776" s="1127"/>
      <c r="L776" s="1127"/>
      <c r="M776" s="1126"/>
      <c r="P776" s="1162"/>
    </row>
    <row r="777" spans="1:16" s="1111" customFormat="1" ht="11.25" customHeight="1" outlineLevel="2">
      <c r="A777" s="1112">
        <v>6</v>
      </c>
      <c r="B777" s="1112">
        <v>2015</v>
      </c>
      <c r="C777" s="1120" t="s">
        <v>91</v>
      </c>
      <c r="D777" s="1120" t="s">
        <v>101</v>
      </c>
      <c r="E777" s="1120" t="s">
        <v>3357</v>
      </c>
      <c r="F777" s="1121">
        <v>42169</v>
      </c>
      <c r="G777" s="1120" t="s">
        <v>3581</v>
      </c>
      <c r="H777" s="1112">
        <v>3</v>
      </c>
      <c r="I777" s="1120" t="s">
        <v>2390</v>
      </c>
      <c r="P777" s="1112"/>
    </row>
    <row r="778" spans="1:16" s="1111" customFormat="1" ht="11.25" customHeight="1" outlineLevel="2">
      <c r="A778" s="1112">
        <v>6</v>
      </c>
      <c r="B778" s="1112">
        <v>2015</v>
      </c>
      <c r="C778" s="1120" t="s">
        <v>91</v>
      </c>
      <c r="D778" s="1120" t="s">
        <v>101</v>
      </c>
      <c r="E778" s="1120" t="s">
        <v>3357</v>
      </c>
      <c r="F778" s="1121">
        <v>42169</v>
      </c>
      <c r="G778" s="1120" t="s">
        <v>3582</v>
      </c>
      <c r="H778" s="1112">
        <v>3</v>
      </c>
      <c r="I778" s="1120" t="s">
        <v>1851</v>
      </c>
      <c r="P778" s="1112"/>
    </row>
    <row r="779" spans="1:16" s="1111" customFormat="1" ht="11.25" customHeight="1" outlineLevel="1">
      <c r="A779" s="1112"/>
      <c r="B779" s="1112"/>
      <c r="C779" s="1120"/>
      <c r="D779" s="1120" t="s">
        <v>1032</v>
      </c>
      <c r="E779" s="1120"/>
      <c r="F779" s="1121"/>
      <c r="G779" s="1120"/>
      <c r="H779" s="1112">
        <f>SUBTOTAL(9,H763:H778)</f>
        <v>93</v>
      </c>
      <c r="I779" s="1120"/>
      <c r="P779" s="1112"/>
    </row>
    <row r="780" spans="1:16" s="1149" customFormat="1" ht="11.25" customHeight="1" outlineLevel="2">
      <c r="A780" s="1101">
        <v>3</v>
      </c>
      <c r="B780" s="1102">
        <v>2014</v>
      </c>
      <c r="C780" s="1103" t="s">
        <v>91</v>
      </c>
      <c r="D780" s="1104" t="s">
        <v>185</v>
      </c>
      <c r="E780" s="1106" t="s">
        <v>3323</v>
      </c>
      <c r="F780" s="1105">
        <v>41700</v>
      </c>
      <c r="G780" s="1103" t="s">
        <v>4393</v>
      </c>
      <c r="H780" s="1101">
        <v>10</v>
      </c>
      <c r="I780" s="1103" t="s">
        <v>363</v>
      </c>
      <c r="J780" s="1127"/>
      <c r="K780" s="1127"/>
      <c r="L780" s="1127"/>
      <c r="M780" s="1126"/>
      <c r="P780" s="1162"/>
    </row>
    <row r="781" spans="1:16" s="1149" customFormat="1" ht="11.25" customHeight="1" outlineLevel="2">
      <c r="A781" s="1101">
        <v>6</v>
      </c>
      <c r="B781" s="1102">
        <v>2014</v>
      </c>
      <c r="C781" s="1103" t="s">
        <v>91</v>
      </c>
      <c r="D781" s="1104" t="s">
        <v>185</v>
      </c>
      <c r="E781" s="1106" t="s">
        <v>3357</v>
      </c>
      <c r="F781" s="1105">
        <v>41797</v>
      </c>
      <c r="G781" s="1103" t="s">
        <v>4394</v>
      </c>
      <c r="H781" s="1108">
        <v>7</v>
      </c>
      <c r="I781" s="1128" t="s">
        <v>2250</v>
      </c>
      <c r="J781" s="1127"/>
      <c r="K781" s="1127"/>
      <c r="L781" s="1127"/>
      <c r="M781" s="1126"/>
      <c r="P781" s="1162"/>
    </row>
    <row r="782" spans="1:16" s="1149" customFormat="1" ht="11.25" customHeight="1" outlineLevel="2">
      <c r="A782" s="1101">
        <v>6</v>
      </c>
      <c r="B782" s="1102">
        <v>2014</v>
      </c>
      <c r="C782" s="1103" t="s">
        <v>91</v>
      </c>
      <c r="D782" s="1104" t="s">
        <v>185</v>
      </c>
      <c r="E782" s="1106" t="s">
        <v>4184</v>
      </c>
      <c r="F782" s="1105">
        <v>41804</v>
      </c>
      <c r="G782" s="1103" t="s">
        <v>4394</v>
      </c>
      <c r="H782" s="1108">
        <v>15</v>
      </c>
      <c r="I782" s="1128" t="s">
        <v>4395</v>
      </c>
      <c r="J782" s="1127"/>
      <c r="K782" s="1127"/>
      <c r="L782" s="1127"/>
      <c r="M782" s="1126"/>
      <c r="P782" s="1162"/>
    </row>
    <row r="783" spans="1:16" s="1111" customFormat="1" ht="11.25" customHeight="1" outlineLevel="2">
      <c r="A783" s="1101">
        <v>10</v>
      </c>
      <c r="B783" s="1101">
        <v>2014</v>
      </c>
      <c r="C783" s="1103" t="s">
        <v>91</v>
      </c>
      <c r="D783" s="1119" t="s">
        <v>185</v>
      </c>
      <c r="E783" s="1103" t="s">
        <v>3362</v>
      </c>
      <c r="F783" s="1131">
        <v>41924</v>
      </c>
      <c r="G783" s="1103"/>
      <c r="H783" s="1101">
        <v>3</v>
      </c>
      <c r="I783" s="1103" t="s">
        <v>2216</v>
      </c>
      <c r="J783" s="1127"/>
      <c r="K783" s="1127"/>
      <c r="L783" s="1127"/>
      <c r="P783" s="1112"/>
    </row>
    <row r="784" spans="1:16" s="1111" customFormat="1" ht="11.25" customHeight="1" outlineLevel="2">
      <c r="A784" s="1101">
        <v>10</v>
      </c>
      <c r="B784" s="1101">
        <v>2014</v>
      </c>
      <c r="C784" s="1103" t="s">
        <v>91</v>
      </c>
      <c r="D784" s="1119" t="s">
        <v>185</v>
      </c>
      <c r="E784" s="1103" t="s">
        <v>3362</v>
      </c>
      <c r="F784" s="1131">
        <v>41924</v>
      </c>
      <c r="G784" s="1103"/>
      <c r="H784" s="1101">
        <v>3</v>
      </c>
      <c r="I784" s="1103" t="s">
        <v>2322</v>
      </c>
      <c r="J784" s="1127"/>
      <c r="K784" s="1127"/>
      <c r="L784" s="1127"/>
      <c r="P784" s="1112"/>
    </row>
    <row r="785" spans="1:16" s="1111" customFormat="1" ht="11.25" customHeight="1" outlineLevel="2">
      <c r="A785" s="1112">
        <v>11</v>
      </c>
      <c r="B785" s="1112">
        <v>2015</v>
      </c>
      <c r="C785" s="1120" t="s">
        <v>91</v>
      </c>
      <c r="D785" s="1132" t="s">
        <v>185</v>
      </c>
      <c r="E785" s="1120" t="s">
        <v>1309</v>
      </c>
      <c r="F785" s="1121">
        <v>42329</v>
      </c>
      <c r="G785" s="1120" t="s">
        <v>3583</v>
      </c>
      <c r="H785" s="1112">
        <v>5</v>
      </c>
      <c r="I785" s="1120" t="s">
        <v>273</v>
      </c>
      <c r="P785" s="1112"/>
    </row>
    <row r="786" spans="1:16" s="1111" customFormat="1" ht="11.25" customHeight="1" outlineLevel="1">
      <c r="A786" s="1112"/>
      <c r="B786" s="1112"/>
      <c r="C786" s="1120"/>
      <c r="D786" s="1132" t="s">
        <v>1045</v>
      </c>
      <c r="E786" s="1120"/>
      <c r="F786" s="1121"/>
      <c r="G786" s="1120"/>
      <c r="H786" s="1112">
        <f>SUBTOTAL(9,H780:H785)</f>
        <v>43</v>
      </c>
      <c r="I786" s="1120"/>
      <c r="P786" s="1112"/>
    </row>
    <row r="787" spans="1:16" s="1149" customFormat="1" ht="11.25" customHeight="1" outlineLevel="2">
      <c r="A787" s="1114">
        <v>3</v>
      </c>
      <c r="B787" s="1133">
        <v>2013</v>
      </c>
      <c r="C787" s="1145" t="s">
        <v>164</v>
      </c>
      <c r="D787" s="1146" t="s">
        <v>4872</v>
      </c>
      <c r="E787" s="1145" t="s">
        <v>346</v>
      </c>
      <c r="F787" s="1147">
        <v>41350</v>
      </c>
      <c r="G787" s="1148" t="s">
        <v>4873</v>
      </c>
      <c r="H787" s="1133">
        <v>5</v>
      </c>
      <c r="I787" s="1145" t="s">
        <v>342</v>
      </c>
      <c r="J787" s="1127" t="s">
        <v>2978</v>
      </c>
      <c r="K787" s="1126"/>
      <c r="L787" s="1110"/>
      <c r="M787" s="1126"/>
      <c r="P787" s="1162"/>
    </row>
    <row r="788" spans="1:16" s="1149" customFormat="1" ht="11.25" customHeight="1" outlineLevel="2">
      <c r="A788" s="1113">
        <v>6</v>
      </c>
      <c r="B788" s="1113">
        <v>2013</v>
      </c>
      <c r="C788" s="1117" t="s">
        <v>164</v>
      </c>
      <c r="D788" s="1116" t="s">
        <v>4872</v>
      </c>
      <c r="E788" s="1115" t="s">
        <v>3357</v>
      </c>
      <c r="F788" s="1118">
        <v>41434</v>
      </c>
      <c r="G788" s="1115" t="s">
        <v>4874</v>
      </c>
      <c r="H788" s="1113">
        <v>10</v>
      </c>
      <c r="I788" s="1115" t="s">
        <v>1912</v>
      </c>
      <c r="J788" s="1126"/>
      <c r="K788" s="1111"/>
      <c r="L788" s="1111"/>
      <c r="M788" s="1126"/>
      <c r="P788" s="1162"/>
    </row>
    <row r="789" spans="1:16" s="1149" customFormat="1" ht="11.25" customHeight="1" outlineLevel="2">
      <c r="A789" s="1113">
        <v>6</v>
      </c>
      <c r="B789" s="1113">
        <v>2013</v>
      </c>
      <c r="C789" s="1117" t="s">
        <v>164</v>
      </c>
      <c r="D789" s="1116" t="s">
        <v>4872</v>
      </c>
      <c r="E789" s="1115" t="s">
        <v>3357</v>
      </c>
      <c r="F789" s="1118">
        <v>41434</v>
      </c>
      <c r="G789" s="1115" t="s">
        <v>4875</v>
      </c>
      <c r="H789" s="1113">
        <v>7</v>
      </c>
      <c r="I789" s="1115" t="s">
        <v>2642</v>
      </c>
      <c r="J789" s="1111"/>
      <c r="K789" s="1126"/>
      <c r="L789" s="1110"/>
      <c r="P789" s="1162"/>
    </row>
    <row r="790" spans="1:16" s="1149" customFormat="1" ht="11.25" customHeight="1" outlineLevel="2">
      <c r="A790" s="1113">
        <v>6</v>
      </c>
      <c r="B790" s="1113">
        <v>2013</v>
      </c>
      <c r="C790" s="1117" t="s">
        <v>164</v>
      </c>
      <c r="D790" s="1116" t="s">
        <v>4872</v>
      </c>
      <c r="E790" s="1115" t="s">
        <v>3357</v>
      </c>
      <c r="F790" s="1118">
        <v>41434</v>
      </c>
      <c r="G790" s="1115" t="s">
        <v>4876</v>
      </c>
      <c r="H790" s="1113">
        <v>3</v>
      </c>
      <c r="I790" s="1115" t="s">
        <v>2949</v>
      </c>
      <c r="J790" s="1127"/>
      <c r="K790" s="1107"/>
      <c r="L790" s="1107"/>
      <c r="P790" s="1162"/>
    </row>
    <row r="791" spans="1:16" s="1149" customFormat="1" ht="11.25" customHeight="1" outlineLevel="2">
      <c r="A791" s="1113">
        <v>6</v>
      </c>
      <c r="B791" s="1113">
        <v>2013</v>
      </c>
      <c r="C791" s="1117" t="s">
        <v>164</v>
      </c>
      <c r="D791" s="1116" t="s">
        <v>4872</v>
      </c>
      <c r="E791" s="1115" t="s">
        <v>3357</v>
      </c>
      <c r="F791" s="1118">
        <v>41434</v>
      </c>
      <c r="G791" s="1115" t="s">
        <v>4877</v>
      </c>
      <c r="H791" s="1113">
        <v>7</v>
      </c>
      <c r="I791" s="1115" t="s">
        <v>1679</v>
      </c>
      <c r="J791" s="1107"/>
      <c r="K791" s="1107"/>
      <c r="L791" s="1107"/>
      <c r="P791" s="1162"/>
    </row>
    <row r="792" spans="1:16" s="1149" customFormat="1" ht="11.25" customHeight="1" outlineLevel="1">
      <c r="A792" s="1113"/>
      <c r="B792" s="1113"/>
      <c r="C792" s="1117"/>
      <c r="D792" s="1116" t="s">
        <v>4878</v>
      </c>
      <c r="E792" s="1115"/>
      <c r="F792" s="1118"/>
      <c r="G792" s="1115"/>
      <c r="H792" s="1113">
        <f>SUBTOTAL(9,H787:H791)</f>
        <v>32</v>
      </c>
      <c r="I792" s="1115"/>
      <c r="J792" s="1107"/>
      <c r="K792" s="1107"/>
      <c r="L792" s="1107"/>
      <c r="P792" s="1162"/>
    </row>
    <row r="793" spans="1:16" s="1149" customFormat="1" ht="11.25" customHeight="1" outlineLevel="2">
      <c r="A793" s="1101">
        <v>10</v>
      </c>
      <c r="B793" s="1101">
        <v>2014</v>
      </c>
      <c r="C793" s="1107" t="s">
        <v>53</v>
      </c>
      <c r="D793" s="1119" t="s">
        <v>4533</v>
      </c>
      <c r="E793" s="1103" t="s">
        <v>3362</v>
      </c>
      <c r="F793" s="1131">
        <v>41924</v>
      </c>
      <c r="G793" s="1103" t="s">
        <v>4879</v>
      </c>
      <c r="H793" s="1101">
        <v>10</v>
      </c>
      <c r="I793" s="1103" t="s">
        <v>1697</v>
      </c>
      <c r="J793" s="1125" t="s">
        <v>4612</v>
      </c>
      <c r="K793" s="1126"/>
      <c r="P793" s="1162"/>
    </row>
    <row r="794" spans="1:16" s="1127" customFormat="1" ht="11.25" customHeight="1" outlineLevel="2">
      <c r="A794" s="1101">
        <v>10</v>
      </c>
      <c r="B794" s="1101">
        <v>2014</v>
      </c>
      <c r="C794" s="1107" t="s">
        <v>53</v>
      </c>
      <c r="D794" s="1119" t="s">
        <v>4533</v>
      </c>
      <c r="E794" s="1103" t="s">
        <v>3362</v>
      </c>
      <c r="F794" s="1131">
        <v>41924</v>
      </c>
      <c r="G794" s="1103" t="s">
        <v>4880</v>
      </c>
      <c r="H794" s="1101">
        <v>7</v>
      </c>
      <c r="I794" s="1103" t="s">
        <v>2999</v>
      </c>
      <c r="J794" s="1149"/>
      <c r="K794" s="1126"/>
      <c r="L794" s="1149"/>
      <c r="P794" s="1113"/>
    </row>
    <row r="795" spans="1:16" s="1127" customFormat="1" ht="11.25" customHeight="1" outlineLevel="2">
      <c r="A795" s="1112">
        <v>5</v>
      </c>
      <c r="B795" s="1112">
        <v>2015</v>
      </c>
      <c r="C795" s="1111" t="s">
        <v>53</v>
      </c>
      <c r="D795" s="1132" t="s">
        <v>4533</v>
      </c>
      <c r="E795" s="1120" t="s">
        <v>55</v>
      </c>
      <c r="F795" s="1121">
        <v>42154</v>
      </c>
      <c r="G795" s="1120" t="s">
        <v>4881</v>
      </c>
      <c r="H795" s="1112">
        <v>5</v>
      </c>
      <c r="I795" s="1120" t="s">
        <v>248</v>
      </c>
      <c r="J795" s="1111"/>
      <c r="K795" s="1111"/>
      <c r="L795" s="1111"/>
      <c r="P795" s="1113"/>
    </row>
    <row r="796" spans="1:16" s="1149" customFormat="1" ht="11.25" customHeight="1" outlineLevel="2">
      <c r="A796" s="1112">
        <v>6</v>
      </c>
      <c r="B796" s="1112">
        <v>2015</v>
      </c>
      <c r="C796" s="1120" t="s">
        <v>53</v>
      </c>
      <c r="D796" s="1120" t="s">
        <v>4533</v>
      </c>
      <c r="E796" s="1120" t="s">
        <v>3357</v>
      </c>
      <c r="F796" s="1121">
        <v>42169</v>
      </c>
      <c r="G796" s="1120" t="s">
        <v>4882</v>
      </c>
      <c r="H796" s="1112">
        <v>10</v>
      </c>
      <c r="I796" s="1120" t="s">
        <v>2091</v>
      </c>
      <c r="J796" s="1111"/>
      <c r="K796" s="1111"/>
      <c r="L796" s="1111"/>
      <c r="P796" s="1162"/>
    </row>
    <row r="797" spans="1:16" s="1149" customFormat="1" ht="11.25" customHeight="1" outlineLevel="2">
      <c r="A797" s="1112">
        <v>9</v>
      </c>
      <c r="B797" s="1112">
        <v>2015</v>
      </c>
      <c r="C797" s="1120" t="s">
        <v>53</v>
      </c>
      <c r="D797" s="1120" t="s">
        <v>4533</v>
      </c>
      <c r="E797" s="1120" t="s">
        <v>3442</v>
      </c>
      <c r="F797" s="1121">
        <v>42260</v>
      </c>
      <c r="G797" s="1120" t="s">
        <v>4883</v>
      </c>
      <c r="H797" s="1112">
        <v>5</v>
      </c>
      <c r="I797" s="1120" t="s">
        <v>248</v>
      </c>
      <c r="J797" s="1111"/>
      <c r="K797" s="1111"/>
      <c r="L797" s="1111"/>
      <c r="P797" s="1162"/>
    </row>
    <row r="798" spans="1:16" s="1111" customFormat="1" ht="11.25" customHeight="1" outlineLevel="2">
      <c r="A798" s="1112">
        <v>10</v>
      </c>
      <c r="B798" s="1123">
        <v>2015</v>
      </c>
      <c r="C798" s="1120" t="s">
        <v>53</v>
      </c>
      <c r="D798" s="1120" t="s">
        <v>4533</v>
      </c>
      <c r="E798" s="1124" t="s">
        <v>3362</v>
      </c>
      <c r="F798" s="1121">
        <v>42288</v>
      </c>
      <c r="G798" s="1120" t="s">
        <v>4884</v>
      </c>
      <c r="H798" s="1112">
        <v>3</v>
      </c>
      <c r="I798" s="1111" t="s">
        <v>2784</v>
      </c>
      <c r="P798" s="1112"/>
    </row>
    <row r="799" spans="1:16" s="1111" customFormat="1" ht="11.25" customHeight="1" outlineLevel="2">
      <c r="A799" s="1112">
        <v>11</v>
      </c>
      <c r="B799" s="1123">
        <v>2015</v>
      </c>
      <c r="C799" s="1120" t="s">
        <v>53</v>
      </c>
      <c r="D799" s="1120" t="s">
        <v>4533</v>
      </c>
      <c r="E799" s="1124" t="s">
        <v>500</v>
      </c>
      <c r="F799" s="1121">
        <v>42322</v>
      </c>
      <c r="G799" s="1120" t="s">
        <v>4882</v>
      </c>
      <c r="H799" s="1112">
        <v>5</v>
      </c>
      <c r="I799" s="1111" t="s">
        <v>435</v>
      </c>
      <c r="P799" s="1112"/>
    </row>
    <row r="800" spans="1:16" s="1111" customFormat="1" ht="11.25" customHeight="1" outlineLevel="1">
      <c r="A800" s="1112"/>
      <c r="B800" s="1123"/>
      <c r="C800" s="1120"/>
      <c r="D800" s="1120" t="s">
        <v>4534</v>
      </c>
      <c r="E800" s="1124"/>
      <c r="F800" s="1121"/>
      <c r="G800" s="1120"/>
      <c r="H800" s="1112">
        <f>SUBTOTAL(9,H793:H799)</f>
        <v>45</v>
      </c>
      <c r="P800" s="1112"/>
    </row>
    <row r="801" spans="1:16" s="1127" customFormat="1" ht="11.25" customHeight="1" outlineLevel="2">
      <c r="A801" s="1113">
        <v>3</v>
      </c>
      <c r="B801" s="1113">
        <v>2013</v>
      </c>
      <c r="C801" s="1115" t="s">
        <v>91</v>
      </c>
      <c r="D801" s="1130" t="s">
        <v>90</v>
      </c>
      <c r="E801" s="1115" t="s">
        <v>3323</v>
      </c>
      <c r="F801" s="1118">
        <v>41336</v>
      </c>
      <c r="G801" s="1115" t="s">
        <v>4885</v>
      </c>
      <c r="H801" s="1113">
        <v>3</v>
      </c>
      <c r="I801" s="1115" t="s">
        <v>719</v>
      </c>
      <c r="J801" s="1149"/>
      <c r="K801" s="1126"/>
      <c r="L801" s="1149"/>
      <c r="P801" s="1113"/>
    </row>
    <row r="802" spans="1:16" s="1127" customFormat="1" ht="11.25" customHeight="1" outlineLevel="2">
      <c r="A802" s="1113">
        <v>3</v>
      </c>
      <c r="B802" s="1113">
        <v>2013</v>
      </c>
      <c r="C802" s="1115" t="s">
        <v>91</v>
      </c>
      <c r="D802" s="1130" t="s">
        <v>90</v>
      </c>
      <c r="E802" s="1115" t="s">
        <v>3323</v>
      </c>
      <c r="F802" s="1118">
        <v>41336</v>
      </c>
      <c r="G802" s="1115" t="s">
        <v>4886</v>
      </c>
      <c r="H802" s="1113">
        <v>10</v>
      </c>
      <c r="I802" s="1115" t="s">
        <v>1426</v>
      </c>
      <c r="J802" s="1149"/>
      <c r="K802" s="1126"/>
      <c r="L802" s="1149"/>
      <c r="P802" s="1113"/>
    </row>
    <row r="803" spans="1:16" s="1127" customFormat="1" ht="11.25" customHeight="1" outlineLevel="2">
      <c r="A803" s="1113">
        <v>3</v>
      </c>
      <c r="B803" s="1113">
        <v>2013</v>
      </c>
      <c r="C803" s="1115" t="s">
        <v>91</v>
      </c>
      <c r="D803" s="1130" t="s">
        <v>90</v>
      </c>
      <c r="E803" s="1115" t="s">
        <v>3323</v>
      </c>
      <c r="F803" s="1118">
        <v>41336</v>
      </c>
      <c r="G803" s="1115" t="s">
        <v>4887</v>
      </c>
      <c r="H803" s="1113">
        <v>7</v>
      </c>
      <c r="I803" s="1115" t="s">
        <v>1430</v>
      </c>
      <c r="J803" s="1110"/>
      <c r="K803" s="1126"/>
      <c r="L803" s="1126"/>
      <c r="P803" s="1113"/>
    </row>
    <row r="804" spans="1:16" s="1127" customFormat="1" ht="11.25" customHeight="1" outlineLevel="2">
      <c r="A804" s="1113">
        <v>5</v>
      </c>
      <c r="B804" s="1113">
        <v>2013</v>
      </c>
      <c r="C804" s="1117" t="s">
        <v>91</v>
      </c>
      <c r="D804" s="1116" t="s">
        <v>90</v>
      </c>
      <c r="E804" s="1115" t="s">
        <v>3357</v>
      </c>
      <c r="F804" s="1118">
        <v>41434</v>
      </c>
      <c r="G804" s="1115" t="s">
        <v>4398</v>
      </c>
      <c r="H804" s="1113">
        <v>7</v>
      </c>
      <c r="I804" s="1115" t="s">
        <v>3465</v>
      </c>
      <c r="J804" s="1110"/>
      <c r="K804" s="1126"/>
      <c r="L804" s="1126"/>
      <c r="P804" s="1113"/>
    </row>
    <row r="805" spans="1:16" s="1127" customFormat="1" ht="11.25" customHeight="1" outlineLevel="2">
      <c r="A805" s="1113">
        <v>5</v>
      </c>
      <c r="B805" s="1113">
        <v>2013</v>
      </c>
      <c r="C805" s="1117" t="s">
        <v>91</v>
      </c>
      <c r="D805" s="1116" t="s">
        <v>90</v>
      </c>
      <c r="E805" s="1115" t="s">
        <v>3357</v>
      </c>
      <c r="F805" s="1118">
        <v>41434</v>
      </c>
      <c r="G805" s="1115" t="s">
        <v>4888</v>
      </c>
      <c r="H805" s="1113">
        <v>7</v>
      </c>
      <c r="I805" s="1115" t="s">
        <v>2125</v>
      </c>
      <c r="J805" s="1110"/>
      <c r="K805" s="1126"/>
      <c r="L805" s="1126"/>
      <c r="P805" s="1113"/>
    </row>
    <row r="806" spans="1:16" s="1127" customFormat="1" ht="11.25" customHeight="1" outlineLevel="2">
      <c r="A806" s="1113">
        <v>5</v>
      </c>
      <c r="B806" s="1113">
        <v>2013</v>
      </c>
      <c r="C806" s="1117" t="s">
        <v>91</v>
      </c>
      <c r="D806" s="1116" t="s">
        <v>90</v>
      </c>
      <c r="E806" s="1115" t="s">
        <v>3357</v>
      </c>
      <c r="F806" s="1118">
        <v>41434</v>
      </c>
      <c r="G806" s="1115" t="s">
        <v>4400</v>
      </c>
      <c r="H806" s="1113">
        <v>3</v>
      </c>
      <c r="I806" s="1115" t="s">
        <v>2544</v>
      </c>
      <c r="J806" s="1110"/>
      <c r="K806" s="1126"/>
      <c r="L806" s="1126"/>
      <c r="P806" s="1113"/>
    </row>
    <row r="807" spans="1:16" s="1127" customFormat="1" ht="11.25" customHeight="1" outlineLevel="2">
      <c r="A807" s="1113">
        <v>5</v>
      </c>
      <c r="B807" s="1113">
        <v>2013</v>
      </c>
      <c r="C807" s="1117" t="s">
        <v>91</v>
      </c>
      <c r="D807" s="1116" t="s">
        <v>90</v>
      </c>
      <c r="E807" s="1115" t="s">
        <v>3357</v>
      </c>
      <c r="F807" s="1118">
        <v>41434</v>
      </c>
      <c r="G807" s="1115" t="s">
        <v>4401</v>
      </c>
      <c r="H807" s="1113">
        <v>7</v>
      </c>
      <c r="I807" s="1115" t="s">
        <v>2287</v>
      </c>
      <c r="J807" s="1110"/>
      <c r="K807" s="1110"/>
      <c r="L807" s="1126"/>
      <c r="P807" s="1113"/>
    </row>
    <row r="808" spans="1:16" s="1149" customFormat="1" ht="11.25" customHeight="1" outlineLevel="2">
      <c r="A808" s="1113">
        <v>10</v>
      </c>
      <c r="B808" s="1114">
        <v>2013</v>
      </c>
      <c r="C808" s="1115" t="s">
        <v>91</v>
      </c>
      <c r="D808" s="1116" t="s">
        <v>90</v>
      </c>
      <c r="E808" s="1117" t="s">
        <v>3362</v>
      </c>
      <c r="F808" s="1118">
        <v>41560</v>
      </c>
      <c r="G808" s="1115" t="s">
        <v>4889</v>
      </c>
      <c r="H808" s="1113">
        <v>7</v>
      </c>
      <c r="I808" s="1115" t="s">
        <v>3387</v>
      </c>
      <c r="J808" s="1127"/>
      <c r="K808" s="1110"/>
      <c r="L808" s="1126"/>
      <c r="M808" s="1110"/>
      <c r="P808" s="1162"/>
    </row>
    <row r="809" spans="1:16" s="1111" customFormat="1" ht="11.25" customHeight="1" outlineLevel="2">
      <c r="A809" s="1113">
        <v>10</v>
      </c>
      <c r="B809" s="1114">
        <v>2013</v>
      </c>
      <c r="C809" s="1115" t="s">
        <v>91</v>
      </c>
      <c r="D809" s="1116" t="s">
        <v>90</v>
      </c>
      <c r="E809" s="1117" t="s">
        <v>3362</v>
      </c>
      <c r="F809" s="1118">
        <v>41560</v>
      </c>
      <c r="G809" s="1115" t="s">
        <v>4890</v>
      </c>
      <c r="H809" s="1113">
        <v>10</v>
      </c>
      <c r="I809" s="1115" t="s">
        <v>2264</v>
      </c>
      <c r="J809" s="1127"/>
      <c r="K809" s="1126"/>
      <c r="L809" s="1126"/>
      <c r="P809" s="1112"/>
    </row>
    <row r="810" spans="1:16" s="1149" customFormat="1" ht="11.25" customHeight="1" outlineLevel="2">
      <c r="A810" s="1113">
        <v>10</v>
      </c>
      <c r="B810" s="1114">
        <v>2013</v>
      </c>
      <c r="C810" s="1115" t="s">
        <v>91</v>
      </c>
      <c r="D810" s="1116" t="s">
        <v>90</v>
      </c>
      <c r="E810" s="1117" t="s">
        <v>3362</v>
      </c>
      <c r="F810" s="1118">
        <v>41560</v>
      </c>
      <c r="G810" s="1115" t="s">
        <v>4891</v>
      </c>
      <c r="H810" s="1113">
        <v>7</v>
      </c>
      <c r="I810" s="1115" t="s">
        <v>2324</v>
      </c>
      <c r="J810" s="1127"/>
      <c r="K810" s="1126"/>
      <c r="L810" s="1126"/>
      <c r="M810" s="1110"/>
      <c r="P810" s="1162"/>
    </row>
    <row r="811" spans="1:16" ht="11.25" customHeight="1" outlineLevel="2">
      <c r="A811" s="1113">
        <v>10</v>
      </c>
      <c r="B811" s="1114">
        <v>2013</v>
      </c>
      <c r="C811" s="1115" t="s">
        <v>91</v>
      </c>
      <c r="D811" s="1116" t="s">
        <v>90</v>
      </c>
      <c r="E811" s="1117" t="s">
        <v>3362</v>
      </c>
      <c r="F811" s="1118">
        <v>41560</v>
      </c>
      <c r="G811" s="1115" t="s">
        <v>4892</v>
      </c>
      <c r="H811" s="1113">
        <v>3</v>
      </c>
      <c r="I811" s="1115" t="s">
        <v>1897</v>
      </c>
      <c r="J811" s="1127"/>
      <c r="K811" s="1126"/>
      <c r="L811" s="1126"/>
    </row>
    <row r="812" spans="1:16" ht="11.25" customHeight="1" outlineLevel="2">
      <c r="A812" s="1113">
        <v>10</v>
      </c>
      <c r="B812" s="1114">
        <v>2013</v>
      </c>
      <c r="C812" s="1115" t="s">
        <v>91</v>
      </c>
      <c r="D812" s="1116" t="s">
        <v>90</v>
      </c>
      <c r="E812" s="1117" t="s">
        <v>3362</v>
      </c>
      <c r="F812" s="1118">
        <v>41560</v>
      </c>
      <c r="G812" s="1115" t="s">
        <v>3093</v>
      </c>
      <c r="H812" s="1113">
        <v>10</v>
      </c>
      <c r="I812" s="1115" t="s">
        <v>2266</v>
      </c>
      <c r="J812" s="1126"/>
      <c r="K812" s="1126"/>
      <c r="L812" s="1126"/>
    </row>
    <row r="813" spans="1:16" s="1149" customFormat="1" ht="11.25" customHeight="1" outlineLevel="2">
      <c r="A813" s="1101">
        <v>3</v>
      </c>
      <c r="B813" s="1102">
        <v>2014</v>
      </c>
      <c r="C813" s="1103" t="s">
        <v>91</v>
      </c>
      <c r="D813" s="1104" t="s">
        <v>90</v>
      </c>
      <c r="E813" s="1106" t="s">
        <v>3323</v>
      </c>
      <c r="F813" s="1105">
        <v>41700</v>
      </c>
      <c r="G813" s="1103" t="s">
        <v>4396</v>
      </c>
      <c r="H813" s="1101">
        <v>7</v>
      </c>
      <c r="I813" s="1103" t="s">
        <v>258</v>
      </c>
      <c r="J813" s="1126"/>
      <c r="K813" s="1126"/>
      <c r="L813" s="1126"/>
      <c r="P813" s="1162"/>
    </row>
    <row r="814" spans="1:16" s="1149" customFormat="1" ht="11.25" customHeight="1" outlineLevel="2">
      <c r="A814" s="1101">
        <v>3</v>
      </c>
      <c r="B814" s="1102">
        <v>2014</v>
      </c>
      <c r="C814" s="1103" t="s">
        <v>91</v>
      </c>
      <c r="D814" s="1104" t="s">
        <v>90</v>
      </c>
      <c r="E814" s="1106" t="s">
        <v>3323</v>
      </c>
      <c r="F814" s="1105">
        <v>41700</v>
      </c>
      <c r="G814" s="1103" t="s">
        <v>4397</v>
      </c>
      <c r="H814" s="1101">
        <v>7</v>
      </c>
      <c r="I814" s="1103" t="s">
        <v>1683</v>
      </c>
      <c r="J814" s="1126"/>
      <c r="K814" s="1126"/>
      <c r="L814" s="1126"/>
      <c r="P814" s="1162"/>
    </row>
    <row r="815" spans="1:16" s="1111" customFormat="1" ht="11.25" customHeight="1" outlineLevel="2">
      <c r="A815" s="1101">
        <v>3</v>
      </c>
      <c r="B815" s="1102">
        <v>2014</v>
      </c>
      <c r="C815" s="1103" t="s">
        <v>91</v>
      </c>
      <c r="D815" s="1104" t="s">
        <v>90</v>
      </c>
      <c r="E815" s="1106" t="s">
        <v>3323</v>
      </c>
      <c r="F815" s="1105">
        <v>41700</v>
      </c>
      <c r="G815" s="1103" t="s">
        <v>4398</v>
      </c>
      <c r="H815" s="1101">
        <v>7</v>
      </c>
      <c r="I815" s="1103" t="s">
        <v>2276</v>
      </c>
      <c r="J815" s="1126"/>
      <c r="K815" s="1126"/>
      <c r="L815" s="1126"/>
      <c r="P815" s="1112"/>
    </row>
    <row r="816" spans="1:16" s="1149" customFormat="1" ht="11.25" customHeight="1" outlineLevel="2">
      <c r="A816" s="1101">
        <v>3</v>
      </c>
      <c r="B816" s="1102">
        <v>2014</v>
      </c>
      <c r="C816" s="1103" t="s">
        <v>91</v>
      </c>
      <c r="D816" s="1104" t="s">
        <v>90</v>
      </c>
      <c r="E816" s="1106" t="s">
        <v>3323</v>
      </c>
      <c r="F816" s="1105">
        <v>41700</v>
      </c>
      <c r="G816" s="1103" t="s">
        <v>4399</v>
      </c>
      <c r="H816" s="1101">
        <v>3</v>
      </c>
      <c r="I816" s="1103" t="s">
        <v>1064</v>
      </c>
      <c r="J816" s="1126"/>
      <c r="K816" s="1126"/>
      <c r="L816" s="1110"/>
      <c r="P816" s="1162"/>
    </row>
    <row r="817" spans="1:16" s="1149" customFormat="1" ht="11.25" customHeight="1" outlineLevel="2">
      <c r="A817" s="1101">
        <v>3</v>
      </c>
      <c r="B817" s="1102">
        <v>2014</v>
      </c>
      <c r="C817" s="1103" t="s">
        <v>91</v>
      </c>
      <c r="D817" s="1104" t="s">
        <v>90</v>
      </c>
      <c r="E817" s="1106" t="s">
        <v>3323</v>
      </c>
      <c r="F817" s="1105">
        <v>41700</v>
      </c>
      <c r="G817" s="1103" t="s">
        <v>4400</v>
      </c>
      <c r="H817" s="1101">
        <v>3</v>
      </c>
      <c r="I817" s="1103" t="s">
        <v>2281</v>
      </c>
      <c r="J817" s="1127"/>
      <c r="K817" s="1126"/>
      <c r="L817" s="1110"/>
      <c r="P817" s="1162"/>
    </row>
    <row r="818" spans="1:16" s="1149" customFormat="1" ht="11.25" customHeight="1" outlineLevel="2">
      <c r="A818" s="1101">
        <v>3</v>
      </c>
      <c r="B818" s="1102">
        <v>2014</v>
      </c>
      <c r="C818" s="1103" t="s">
        <v>91</v>
      </c>
      <c r="D818" s="1104" t="s">
        <v>90</v>
      </c>
      <c r="E818" s="1106" t="s">
        <v>3323</v>
      </c>
      <c r="F818" s="1105">
        <v>41700</v>
      </c>
      <c r="G818" s="1103" t="s">
        <v>4401</v>
      </c>
      <c r="H818" s="1101">
        <v>3</v>
      </c>
      <c r="I818" s="1103" t="s">
        <v>2586</v>
      </c>
      <c r="J818" s="1127"/>
      <c r="K818" s="1156"/>
      <c r="L818" s="1110"/>
      <c r="M818" s="1126"/>
      <c r="P818" s="1162"/>
    </row>
    <row r="819" spans="1:16" s="1149" customFormat="1" ht="11.25" customHeight="1" outlineLevel="2">
      <c r="A819" s="1101">
        <v>6</v>
      </c>
      <c r="B819" s="1102">
        <v>2014</v>
      </c>
      <c r="C819" s="1103" t="s">
        <v>91</v>
      </c>
      <c r="D819" s="1104" t="s">
        <v>90</v>
      </c>
      <c r="E819" s="1106" t="s">
        <v>3357</v>
      </c>
      <c r="F819" s="1105">
        <v>41797</v>
      </c>
      <c r="G819" s="1103" t="s">
        <v>4402</v>
      </c>
      <c r="H819" s="1108">
        <v>7</v>
      </c>
      <c r="I819" s="1128" t="s">
        <v>2039</v>
      </c>
      <c r="K819" s="1126"/>
      <c r="L819" s="1110"/>
      <c r="M819" s="1126"/>
      <c r="P819" s="1162"/>
    </row>
    <row r="820" spans="1:16" s="1149" customFormat="1" ht="11.25" customHeight="1" outlineLevel="2">
      <c r="A820" s="1101">
        <v>6</v>
      </c>
      <c r="B820" s="1102">
        <v>2014</v>
      </c>
      <c r="C820" s="1103" t="s">
        <v>91</v>
      </c>
      <c r="D820" s="1104" t="s">
        <v>90</v>
      </c>
      <c r="E820" s="1106" t="s">
        <v>3357</v>
      </c>
      <c r="F820" s="1105">
        <v>41797</v>
      </c>
      <c r="G820" s="1103" t="s">
        <v>4403</v>
      </c>
      <c r="H820" s="1108">
        <v>7</v>
      </c>
      <c r="I820" s="1128" t="s">
        <v>3465</v>
      </c>
      <c r="K820" s="1126"/>
      <c r="L820" s="1110"/>
      <c r="M820" s="1126"/>
      <c r="P820" s="1162"/>
    </row>
    <row r="821" spans="1:16" s="1149" customFormat="1" ht="11.25" customHeight="1" outlineLevel="2">
      <c r="A821" s="1101">
        <v>6</v>
      </c>
      <c r="B821" s="1102">
        <v>2014</v>
      </c>
      <c r="C821" s="1103" t="s">
        <v>91</v>
      </c>
      <c r="D821" s="1104" t="s">
        <v>90</v>
      </c>
      <c r="E821" s="1106" t="s">
        <v>3357</v>
      </c>
      <c r="F821" s="1105">
        <v>41797</v>
      </c>
      <c r="G821" s="1103" t="s">
        <v>4404</v>
      </c>
      <c r="H821" s="1108">
        <v>3</v>
      </c>
      <c r="I821" s="1128" t="s">
        <v>2544</v>
      </c>
      <c r="K821" s="1126"/>
      <c r="L821" s="1110"/>
      <c r="M821" s="1126"/>
      <c r="P821" s="1162"/>
    </row>
    <row r="822" spans="1:16" s="1126" customFormat="1" ht="11.25" customHeight="1" outlineLevel="2">
      <c r="A822" s="1101">
        <v>10</v>
      </c>
      <c r="B822" s="1101">
        <v>2014</v>
      </c>
      <c r="C822" s="1103" t="s">
        <v>91</v>
      </c>
      <c r="D822" s="1119" t="s">
        <v>90</v>
      </c>
      <c r="E822" s="1103" t="s">
        <v>3362</v>
      </c>
      <c r="F822" s="1131">
        <v>41924</v>
      </c>
      <c r="G822" s="1103" t="s">
        <v>4405</v>
      </c>
      <c r="H822" s="1101">
        <v>7</v>
      </c>
      <c r="I822" s="1103" t="s">
        <v>2410</v>
      </c>
      <c r="J822" s="1127"/>
      <c r="L822" s="1110"/>
      <c r="P822" s="1138"/>
    </row>
    <row r="823" spans="1:16" s="1126" customFormat="1" ht="11.25" customHeight="1" outlineLevel="2">
      <c r="A823" s="1101">
        <v>10</v>
      </c>
      <c r="B823" s="1101">
        <v>2014</v>
      </c>
      <c r="C823" s="1103" t="s">
        <v>91</v>
      </c>
      <c r="D823" s="1119" t="s">
        <v>90</v>
      </c>
      <c r="E823" s="1103" t="s">
        <v>3362</v>
      </c>
      <c r="F823" s="1131">
        <v>41924</v>
      </c>
      <c r="G823" s="1103" t="s">
        <v>4406</v>
      </c>
      <c r="H823" s="1101">
        <v>3</v>
      </c>
      <c r="I823" s="1103" t="s">
        <v>1758</v>
      </c>
      <c r="J823" s="1149"/>
      <c r="L823" s="1110"/>
      <c r="P823" s="1138"/>
    </row>
    <row r="824" spans="1:16" s="1126" customFormat="1" ht="11.25" customHeight="1" outlineLevel="2">
      <c r="A824" s="1101">
        <v>10</v>
      </c>
      <c r="B824" s="1101">
        <v>2014</v>
      </c>
      <c r="C824" s="1103" t="s">
        <v>91</v>
      </c>
      <c r="D824" s="1119" t="s">
        <v>90</v>
      </c>
      <c r="E824" s="1103" t="s">
        <v>3362</v>
      </c>
      <c r="F824" s="1131">
        <v>41924</v>
      </c>
      <c r="G824" s="1103" t="s">
        <v>3592</v>
      </c>
      <c r="H824" s="1101">
        <v>3</v>
      </c>
      <c r="I824" s="1103" t="s">
        <v>2734</v>
      </c>
      <c r="J824" s="1127"/>
      <c r="L824" s="1110"/>
      <c r="P824" s="1138"/>
    </row>
    <row r="825" spans="1:16" s="1149" customFormat="1" ht="11.25" customHeight="1" outlineLevel="2">
      <c r="A825" s="1101">
        <v>10</v>
      </c>
      <c r="B825" s="1101">
        <v>2014</v>
      </c>
      <c r="C825" s="1103" t="s">
        <v>91</v>
      </c>
      <c r="D825" s="1119" t="s">
        <v>90</v>
      </c>
      <c r="E825" s="1103" t="s">
        <v>3362</v>
      </c>
      <c r="F825" s="1131">
        <v>41924</v>
      </c>
      <c r="G825" s="1103" t="s">
        <v>4407</v>
      </c>
      <c r="H825" s="1101">
        <v>7</v>
      </c>
      <c r="I825" s="1103" t="s">
        <v>3131</v>
      </c>
      <c r="J825" s="1127"/>
      <c r="K825" s="1126"/>
      <c r="L825" s="1110"/>
      <c r="M825" s="1126"/>
      <c r="P825" s="1162"/>
    </row>
    <row r="826" spans="1:16" s="1149" customFormat="1" ht="11.25" customHeight="1" outlineLevel="2">
      <c r="A826" s="1101">
        <v>10</v>
      </c>
      <c r="B826" s="1101">
        <v>2014</v>
      </c>
      <c r="C826" s="1103" t="s">
        <v>91</v>
      </c>
      <c r="D826" s="1119" t="s">
        <v>90</v>
      </c>
      <c r="E826" s="1103" t="s">
        <v>3362</v>
      </c>
      <c r="F826" s="1131">
        <v>41924</v>
      </c>
      <c r="G826" s="1103" t="s">
        <v>4408</v>
      </c>
      <c r="H826" s="1101">
        <v>10</v>
      </c>
      <c r="I826" s="1103" t="s">
        <v>3183</v>
      </c>
      <c r="K826" s="1126"/>
      <c r="L826" s="1110"/>
      <c r="M826" s="1126"/>
      <c r="P826" s="1162"/>
    </row>
    <row r="827" spans="1:16" s="1149" customFormat="1" ht="11.25" customHeight="1" outlineLevel="2">
      <c r="A827" s="1101">
        <v>10</v>
      </c>
      <c r="B827" s="1101">
        <v>2014</v>
      </c>
      <c r="C827" s="1103" t="s">
        <v>91</v>
      </c>
      <c r="D827" s="1119" t="s">
        <v>90</v>
      </c>
      <c r="E827" s="1103" t="s">
        <v>819</v>
      </c>
      <c r="F827" s="1131">
        <v>41938</v>
      </c>
      <c r="G827" s="1103" t="s">
        <v>4396</v>
      </c>
      <c r="H827" s="1101">
        <v>5</v>
      </c>
      <c r="I827" s="1103" t="s">
        <v>342</v>
      </c>
      <c r="J827" s="1126" t="s">
        <v>4126</v>
      </c>
      <c r="K827" s="1127"/>
      <c r="L827" s="1107" t="s">
        <v>2978</v>
      </c>
      <c r="M827" s="1126"/>
      <c r="P827" s="1162"/>
    </row>
    <row r="828" spans="1:16" s="1149" customFormat="1" ht="11.25" customHeight="1" outlineLevel="2">
      <c r="A828" s="1101">
        <v>11</v>
      </c>
      <c r="B828" s="1101">
        <v>2014</v>
      </c>
      <c r="C828" s="1103" t="s">
        <v>91</v>
      </c>
      <c r="D828" s="1119" t="s">
        <v>90</v>
      </c>
      <c r="E828" s="1103" t="s">
        <v>500</v>
      </c>
      <c r="F828" s="1131">
        <v>41958</v>
      </c>
      <c r="G828" s="1103" t="s">
        <v>4396</v>
      </c>
      <c r="H828" s="1101">
        <v>5</v>
      </c>
      <c r="I828" s="1103" t="s">
        <v>342</v>
      </c>
      <c r="J828" s="1126" t="s">
        <v>4126</v>
      </c>
      <c r="K828" s="1126"/>
      <c r="L828" s="1107" t="s">
        <v>2978</v>
      </c>
      <c r="M828" s="1126"/>
      <c r="P828" s="1162"/>
    </row>
    <row r="829" spans="1:16" s="1149" customFormat="1" ht="11.25" customHeight="1" outlineLevel="2">
      <c r="A829" s="1101">
        <v>11</v>
      </c>
      <c r="B829" s="1101">
        <v>2014</v>
      </c>
      <c r="C829" s="1103" t="s">
        <v>91</v>
      </c>
      <c r="D829" s="1119" t="s">
        <v>90</v>
      </c>
      <c r="E829" s="1103" t="s">
        <v>500</v>
      </c>
      <c r="F829" s="1131">
        <v>41958</v>
      </c>
      <c r="G829" s="1103" t="s">
        <v>3590</v>
      </c>
      <c r="H829" s="1101">
        <v>10</v>
      </c>
      <c r="I829" s="1103" t="s">
        <v>236</v>
      </c>
      <c r="J829" s="1127"/>
      <c r="K829" s="1127"/>
      <c r="L829" s="1107"/>
      <c r="M829" s="1126"/>
      <c r="P829" s="1162"/>
    </row>
    <row r="830" spans="1:16" s="1149" customFormat="1" ht="11.25" customHeight="1" outlineLevel="2">
      <c r="A830" s="1123">
        <v>3</v>
      </c>
      <c r="B830" s="1112">
        <v>2015</v>
      </c>
      <c r="C830" s="1120" t="s">
        <v>91</v>
      </c>
      <c r="D830" s="1132" t="s">
        <v>90</v>
      </c>
      <c r="E830" s="1120" t="s">
        <v>3323</v>
      </c>
      <c r="F830" s="1121">
        <v>42064</v>
      </c>
      <c r="G830" s="1120" t="s">
        <v>3584</v>
      </c>
      <c r="H830" s="1112">
        <v>10</v>
      </c>
      <c r="I830" s="1120" t="s">
        <v>1007</v>
      </c>
      <c r="J830" s="1126"/>
      <c r="K830" s="1126"/>
      <c r="M830" s="1126"/>
      <c r="P830" s="1162"/>
    </row>
    <row r="831" spans="1:16" s="1149" customFormat="1" ht="11.25" customHeight="1" outlineLevel="2">
      <c r="A831" s="1123">
        <v>3</v>
      </c>
      <c r="B831" s="1112">
        <v>2015</v>
      </c>
      <c r="C831" s="1120" t="s">
        <v>91</v>
      </c>
      <c r="D831" s="1132" t="s">
        <v>90</v>
      </c>
      <c r="E831" s="1120" t="s">
        <v>3323</v>
      </c>
      <c r="F831" s="1121">
        <v>42064</v>
      </c>
      <c r="G831" s="1120" t="s">
        <v>3585</v>
      </c>
      <c r="H831" s="1112">
        <v>3</v>
      </c>
      <c r="I831" s="1120" t="s">
        <v>344</v>
      </c>
      <c r="K831" s="1127"/>
      <c r="L831" s="1110"/>
      <c r="M831" s="1110"/>
      <c r="P831" s="1162"/>
    </row>
    <row r="832" spans="1:16" s="1149" customFormat="1" ht="11.25" customHeight="1" outlineLevel="2">
      <c r="A832" s="1123">
        <v>3</v>
      </c>
      <c r="B832" s="1112">
        <v>2015</v>
      </c>
      <c r="C832" s="1120" t="s">
        <v>91</v>
      </c>
      <c r="D832" s="1132" t="s">
        <v>90</v>
      </c>
      <c r="E832" s="1120" t="s">
        <v>3323</v>
      </c>
      <c r="F832" s="1121">
        <v>42064</v>
      </c>
      <c r="G832" s="1120" t="s">
        <v>3586</v>
      </c>
      <c r="H832" s="1112">
        <v>3</v>
      </c>
      <c r="I832" s="1120" t="s">
        <v>2278</v>
      </c>
      <c r="K832" s="1110"/>
      <c r="M832" s="1110"/>
      <c r="P832" s="1162"/>
    </row>
    <row r="833" spans="1:16" s="1149" customFormat="1" ht="11.25" customHeight="1" outlineLevel="2">
      <c r="A833" s="1123">
        <v>3</v>
      </c>
      <c r="B833" s="1112">
        <v>2015</v>
      </c>
      <c r="C833" s="1120" t="s">
        <v>91</v>
      </c>
      <c r="D833" s="1132" t="s">
        <v>90</v>
      </c>
      <c r="E833" s="1120" t="s">
        <v>3323</v>
      </c>
      <c r="F833" s="1121">
        <v>42064</v>
      </c>
      <c r="G833" s="1120" t="s">
        <v>3587</v>
      </c>
      <c r="H833" s="1112">
        <v>10</v>
      </c>
      <c r="I833" s="1120" t="s">
        <v>1651</v>
      </c>
      <c r="K833" s="1110"/>
      <c r="M833" s="1110"/>
      <c r="P833" s="1162"/>
    </row>
    <row r="834" spans="1:16" s="1149" customFormat="1" ht="11.25" customHeight="1" outlineLevel="2">
      <c r="A834" s="1123">
        <v>3</v>
      </c>
      <c r="B834" s="1112">
        <v>2015</v>
      </c>
      <c r="C834" s="1120" t="s">
        <v>91</v>
      </c>
      <c r="D834" s="1132" t="s">
        <v>90</v>
      </c>
      <c r="E834" s="1120" t="s">
        <v>3323</v>
      </c>
      <c r="F834" s="1121">
        <v>42064</v>
      </c>
      <c r="G834" s="1120" t="s">
        <v>3588</v>
      </c>
      <c r="H834" s="1112">
        <v>10</v>
      </c>
      <c r="I834" s="1120" t="s">
        <v>723</v>
      </c>
      <c r="K834" s="1110"/>
      <c r="M834" s="1110"/>
      <c r="P834" s="1162"/>
    </row>
    <row r="835" spans="1:16" s="1149" customFormat="1" ht="11.25" customHeight="1" outlineLevel="2">
      <c r="A835" s="1123">
        <v>3</v>
      </c>
      <c r="B835" s="1112">
        <v>2015</v>
      </c>
      <c r="C835" s="1120" t="s">
        <v>91</v>
      </c>
      <c r="D835" s="1132" t="s">
        <v>90</v>
      </c>
      <c r="E835" s="1120" t="s">
        <v>3323</v>
      </c>
      <c r="F835" s="1121">
        <v>42064</v>
      </c>
      <c r="G835" s="1120" t="s">
        <v>3589</v>
      </c>
      <c r="H835" s="1112">
        <v>7</v>
      </c>
      <c r="I835" s="1120" t="s">
        <v>485</v>
      </c>
      <c r="K835" s="1110"/>
      <c r="M835" s="1110"/>
      <c r="P835" s="1162"/>
    </row>
    <row r="836" spans="1:16" s="1127" customFormat="1" ht="11.25" customHeight="1" outlineLevel="2">
      <c r="A836" s="1112">
        <v>6</v>
      </c>
      <c r="B836" s="1112">
        <v>2015</v>
      </c>
      <c r="C836" s="1120" t="s">
        <v>91</v>
      </c>
      <c r="D836" s="1120" t="s">
        <v>90</v>
      </c>
      <c r="E836" s="1120" t="s">
        <v>3357</v>
      </c>
      <c r="F836" s="1121">
        <v>42169</v>
      </c>
      <c r="G836" s="1120" t="s">
        <v>3590</v>
      </c>
      <c r="H836" s="1112">
        <v>10</v>
      </c>
      <c r="I836" s="1120" t="s">
        <v>3591</v>
      </c>
      <c r="J836" s="1111"/>
      <c r="K836" s="1111"/>
      <c r="L836" s="1111"/>
      <c r="P836" s="1113"/>
    </row>
    <row r="837" spans="1:16" s="1127" customFormat="1" ht="11.25" customHeight="1" outlineLevel="2">
      <c r="A837" s="1112">
        <v>6</v>
      </c>
      <c r="B837" s="1112">
        <v>2015</v>
      </c>
      <c r="C837" s="1120" t="s">
        <v>91</v>
      </c>
      <c r="D837" s="1120" t="s">
        <v>90</v>
      </c>
      <c r="E837" s="1120" t="s">
        <v>3357</v>
      </c>
      <c r="F837" s="1121">
        <v>42169</v>
      </c>
      <c r="G837" s="1120" t="s">
        <v>3592</v>
      </c>
      <c r="H837" s="1112">
        <v>3</v>
      </c>
      <c r="I837" s="1120" t="s">
        <v>3593</v>
      </c>
      <c r="J837" s="1111"/>
      <c r="K837" s="1111"/>
      <c r="L837" s="1111"/>
      <c r="P837" s="1113"/>
    </row>
    <row r="838" spans="1:16" s="1127" customFormat="1" ht="11.25" customHeight="1" outlineLevel="2">
      <c r="A838" s="1112">
        <v>6</v>
      </c>
      <c r="B838" s="1112">
        <v>2015</v>
      </c>
      <c r="C838" s="1120" t="s">
        <v>91</v>
      </c>
      <c r="D838" s="1120" t="s">
        <v>90</v>
      </c>
      <c r="E838" s="1120" t="s">
        <v>3357</v>
      </c>
      <c r="F838" s="1121">
        <v>42169</v>
      </c>
      <c r="G838" s="1120" t="s">
        <v>3594</v>
      </c>
      <c r="H838" s="1112">
        <v>3</v>
      </c>
      <c r="I838" s="1120" t="s">
        <v>2053</v>
      </c>
      <c r="J838" s="1111"/>
      <c r="K838" s="1111"/>
      <c r="L838" s="1111"/>
      <c r="P838" s="1113"/>
    </row>
    <row r="839" spans="1:16" s="1127" customFormat="1" ht="11.25" customHeight="1" outlineLevel="2">
      <c r="A839" s="1112">
        <v>6</v>
      </c>
      <c r="B839" s="1112">
        <v>2015</v>
      </c>
      <c r="C839" s="1120" t="s">
        <v>91</v>
      </c>
      <c r="D839" s="1120" t="s">
        <v>90</v>
      </c>
      <c r="E839" s="1142" t="s">
        <v>3359</v>
      </c>
      <c r="F839" s="1121">
        <v>42176</v>
      </c>
      <c r="G839" s="1120" t="s">
        <v>3590</v>
      </c>
      <c r="H839" s="1112">
        <v>10</v>
      </c>
      <c r="I839" s="1122" t="s">
        <v>3595</v>
      </c>
      <c r="J839" s="1111"/>
      <c r="K839" s="1111"/>
      <c r="L839" s="1111"/>
      <c r="P839" s="1113"/>
    </row>
    <row r="840" spans="1:16" s="1111" customFormat="1" ht="11.25" customHeight="1" outlineLevel="2">
      <c r="A840" s="1112">
        <v>10</v>
      </c>
      <c r="B840" s="1123">
        <v>2015</v>
      </c>
      <c r="C840" s="1120" t="s">
        <v>91</v>
      </c>
      <c r="D840" s="1120" t="s">
        <v>90</v>
      </c>
      <c r="E840" s="1124" t="s">
        <v>3362</v>
      </c>
      <c r="F840" s="1121">
        <v>42288</v>
      </c>
      <c r="G840" s="1120" t="s">
        <v>3596</v>
      </c>
      <c r="H840" s="1112">
        <v>7</v>
      </c>
      <c r="I840" s="1111" t="s">
        <v>2167</v>
      </c>
      <c r="P840" s="1112"/>
    </row>
    <row r="841" spans="1:16" s="1111" customFormat="1" ht="11.25" customHeight="1" outlineLevel="2">
      <c r="A841" s="1112">
        <v>10</v>
      </c>
      <c r="B841" s="1123">
        <v>2015</v>
      </c>
      <c r="C841" s="1120" t="s">
        <v>91</v>
      </c>
      <c r="D841" s="1120" t="s">
        <v>90</v>
      </c>
      <c r="E841" s="1124" t="s">
        <v>3362</v>
      </c>
      <c r="F841" s="1121">
        <v>42288</v>
      </c>
      <c r="G841" s="1120" t="s">
        <v>3597</v>
      </c>
      <c r="H841" s="1112">
        <v>7</v>
      </c>
      <c r="I841" s="1111" t="s">
        <v>2037</v>
      </c>
      <c r="P841" s="1112"/>
    </row>
    <row r="842" spans="1:16" s="1111" customFormat="1" ht="11.25" customHeight="1" outlineLevel="2">
      <c r="A842" s="1112">
        <v>10</v>
      </c>
      <c r="B842" s="1123">
        <v>2015</v>
      </c>
      <c r="C842" s="1120" t="s">
        <v>91</v>
      </c>
      <c r="D842" s="1120" t="s">
        <v>90</v>
      </c>
      <c r="E842" s="1124" t="s">
        <v>3362</v>
      </c>
      <c r="F842" s="1121">
        <v>42288</v>
      </c>
      <c r="G842" s="1120" t="s">
        <v>3598</v>
      </c>
      <c r="H842" s="1112">
        <v>7</v>
      </c>
      <c r="I842" s="1111" t="s">
        <v>2268</v>
      </c>
      <c r="P842" s="1112"/>
    </row>
    <row r="843" spans="1:16" s="1111" customFormat="1" ht="11.25" customHeight="1" outlineLevel="1">
      <c r="A843" s="1112"/>
      <c r="B843" s="1123"/>
      <c r="C843" s="1120"/>
      <c r="D843" s="1120" t="s">
        <v>1123</v>
      </c>
      <c r="E843" s="1124"/>
      <c r="F843" s="1121"/>
      <c r="G843" s="1120"/>
      <c r="H843" s="1112">
        <f>SUBTOTAL(9,H801:H842)</f>
        <v>268</v>
      </c>
      <c r="P843" s="1112"/>
    </row>
    <row r="844" spans="1:16" s="1149" customFormat="1" ht="11.25" customHeight="1" outlineLevel="2">
      <c r="A844" s="1113">
        <v>3</v>
      </c>
      <c r="B844" s="1113">
        <v>2013</v>
      </c>
      <c r="C844" s="1115" t="s">
        <v>91</v>
      </c>
      <c r="D844" s="1130" t="s">
        <v>106</v>
      </c>
      <c r="E844" s="1115" t="s">
        <v>3323</v>
      </c>
      <c r="F844" s="1118">
        <v>41336</v>
      </c>
      <c r="G844" s="1115" t="s">
        <v>4893</v>
      </c>
      <c r="H844" s="1113">
        <v>10</v>
      </c>
      <c r="I844" s="1115" t="s">
        <v>3470</v>
      </c>
      <c r="K844" s="1127"/>
      <c r="M844" s="1110"/>
      <c r="P844" s="1162"/>
    </row>
    <row r="845" spans="1:16" s="1149" customFormat="1" ht="11.25" customHeight="1" outlineLevel="2">
      <c r="A845" s="1113">
        <v>3</v>
      </c>
      <c r="B845" s="1113">
        <v>2013</v>
      </c>
      <c r="C845" s="1115" t="s">
        <v>91</v>
      </c>
      <c r="D845" s="1130" t="s">
        <v>106</v>
      </c>
      <c r="E845" s="1115" t="s">
        <v>3323</v>
      </c>
      <c r="F845" s="1118">
        <v>41336</v>
      </c>
      <c r="G845" s="1115" t="s">
        <v>4409</v>
      </c>
      <c r="H845" s="1113">
        <v>7</v>
      </c>
      <c r="I845" s="1115" t="s">
        <v>2590</v>
      </c>
      <c r="K845" s="1141"/>
      <c r="M845" s="1110"/>
      <c r="P845" s="1162"/>
    </row>
    <row r="846" spans="1:16" s="1149" customFormat="1" ht="11.25" customHeight="1" outlineLevel="2">
      <c r="A846" s="1113">
        <v>3</v>
      </c>
      <c r="B846" s="1113">
        <v>2013</v>
      </c>
      <c r="C846" s="1115" t="s">
        <v>91</v>
      </c>
      <c r="D846" s="1130" t="s">
        <v>106</v>
      </c>
      <c r="E846" s="1115" t="s">
        <v>3323</v>
      </c>
      <c r="F846" s="1118">
        <v>41336</v>
      </c>
      <c r="G846" s="1115" t="s">
        <v>4894</v>
      </c>
      <c r="H846" s="1113">
        <v>7</v>
      </c>
      <c r="I846" s="1115" t="s">
        <v>810</v>
      </c>
      <c r="K846" s="1141"/>
      <c r="M846" s="1110"/>
      <c r="P846" s="1162"/>
    </row>
    <row r="847" spans="1:16" s="1149" customFormat="1" ht="11.25" customHeight="1" outlineLevel="2">
      <c r="A847" s="1113">
        <v>3</v>
      </c>
      <c r="B847" s="1113">
        <v>2013</v>
      </c>
      <c r="C847" s="1115" t="s">
        <v>91</v>
      </c>
      <c r="D847" s="1130" t="s">
        <v>106</v>
      </c>
      <c r="E847" s="1115" t="s">
        <v>3323</v>
      </c>
      <c r="F847" s="1118">
        <v>41336</v>
      </c>
      <c r="G847" s="1115" t="s">
        <v>4895</v>
      </c>
      <c r="H847" s="1113">
        <v>7</v>
      </c>
      <c r="I847" s="1115" t="s">
        <v>465</v>
      </c>
      <c r="K847" s="1141"/>
      <c r="M847" s="1110"/>
      <c r="P847" s="1162"/>
    </row>
    <row r="848" spans="1:16" s="1149" customFormat="1" ht="11.25" customHeight="1" outlineLevel="2">
      <c r="A848" s="1113">
        <v>3</v>
      </c>
      <c r="B848" s="1113">
        <v>2013</v>
      </c>
      <c r="C848" s="1115" t="s">
        <v>91</v>
      </c>
      <c r="D848" s="1130" t="s">
        <v>106</v>
      </c>
      <c r="E848" s="1115" t="s">
        <v>346</v>
      </c>
      <c r="F848" s="1118">
        <v>41350</v>
      </c>
      <c r="G848" s="1115" t="s">
        <v>4896</v>
      </c>
      <c r="H848" s="1113">
        <v>5</v>
      </c>
      <c r="I848" s="1115" t="s">
        <v>244</v>
      </c>
      <c r="K848" s="1126"/>
      <c r="M848" s="1110"/>
      <c r="P848" s="1162"/>
    </row>
    <row r="849" spans="1:16" s="1149" customFormat="1" ht="11.25" customHeight="1" outlineLevel="2">
      <c r="A849" s="1113">
        <v>5</v>
      </c>
      <c r="B849" s="1113">
        <v>2013</v>
      </c>
      <c r="C849" s="1117" t="s">
        <v>91</v>
      </c>
      <c r="D849" s="1116" t="s">
        <v>106</v>
      </c>
      <c r="E849" s="1115" t="s">
        <v>3357</v>
      </c>
      <c r="F849" s="1118">
        <v>41434</v>
      </c>
      <c r="G849" s="1115" t="s">
        <v>4897</v>
      </c>
      <c r="H849" s="1113">
        <v>3</v>
      </c>
      <c r="I849" s="1115" t="s">
        <v>2053</v>
      </c>
      <c r="K849" s="1110"/>
      <c r="M849" s="1110"/>
      <c r="P849" s="1162"/>
    </row>
    <row r="850" spans="1:16" s="1127" customFormat="1" ht="11.25" customHeight="1" outlineLevel="2">
      <c r="A850" s="1113">
        <v>10</v>
      </c>
      <c r="B850" s="1114">
        <v>2013</v>
      </c>
      <c r="C850" s="1115" t="s">
        <v>91</v>
      </c>
      <c r="D850" s="1116" t="s">
        <v>106</v>
      </c>
      <c r="E850" s="1117" t="s">
        <v>3362</v>
      </c>
      <c r="F850" s="1118">
        <v>41560</v>
      </c>
      <c r="G850" s="1115" t="s">
        <v>4898</v>
      </c>
      <c r="H850" s="1113">
        <v>7</v>
      </c>
      <c r="I850" s="1115" t="s">
        <v>4444</v>
      </c>
      <c r="J850" s="1149"/>
      <c r="K850" s="1126"/>
      <c r="L850" s="1149"/>
      <c r="P850" s="1113"/>
    </row>
    <row r="851" spans="1:16" s="1149" customFormat="1" ht="11.25" customHeight="1" outlineLevel="2">
      <c r="A851" s="1113">
        <v>10</v>
      </c>
      <c r="B851" s="1114">
        <v>2013</v>
      </c>
      <c r="C851" s="1115" t="s">
        <v>91</v>
      </c>
      <c r="D851" s="1116" t="s">
        <v>106</v>
      </c>
      <c r="E851" s="1117" t="s">
        <v>3362</v>
      </c>
      <c r="F851" s="1118">
        <v>41560</v>
      </c>
      <c r="G851" s="1115" t="s">
        <v>4899</v>
      </c>
      <c r="H851" s="1113">
        <v>7</v>
      </c>
      <c r="I851" s="1115" t="s">
        <v>3031</v>
      </c>
      <c r="K851" s="1110"/>
      <c r="M851" s="1110"/>
      <c r="P851" s="1162"/>
    </row>
    <row r="852" spans="1:16" s="1127" customFormat="1" ht="11.25" customHeight="1" outlineLevel="2">
      <c r="A852" s="1113">
        <v>10</v>
      </c>
      <c r="B852" s="1114">
        <v>2013</v>
      </c>
      <c r="C852" s="1115" t="s">
        <v>91</v>
      </c>
      <c r="D852" s="1116" t="s">
        <v>106</v>
      </c>
      <c r="E852" s="1117" t="s">
        <v>3362</v>
      </c>
      <c r="F852" s="1118">
        <v>41560</v>
      </c>
      <c r="G852" s="1115" t="s">
        <v>4900</v>
      </c>
      <c r="H852" s="1113">
        <v>3</v>
      </c>
      <c r="I852" s="1115" t="s">
        <v>2414</v>
      </c>
      <c r="J852" s="1149"/>
      <c r="K852" s="1110"/>
      <c r="L852" s="1149"/>
      <c r="P852" s="1113"/>
    </row>
    <row r="853" spans="1:16" s="1126" customFormat="1" ht="11.25" customHeight="1" outlineLevel="2">
      <c r="A853" s="1113">
        <v>10</v>
      </c>
      <c r="B853" s="1114">
        <v>2013</v>
      </c>
      <c r="C853" s="1115" t="s">
        <v>91</v>
      </c>
      <c r="D853" s="1116" t="s">
        <v>106</v>
      </c>
      <c r="E853" s="1117" t="s">
        <v>3362</v>
      </c>
      <c r="F853" s="1118">
        <v>41560</v>
      </c>
      <c r="G853" s="1115" t="s">
        <v>3142</v>
      </c>
      <c r="H853" s="1113">
        <v>10</v>
      </c>
      <c r="I853" s="1115" t="s">
        <v>4143</v>
      </c>
      <c r="K853" s="1110"/>
      <c r="L853" s="1149"/>
      <c r="M853" s="1149"/>
      <c r="P853" s="1138"/>
    </row>
    <row r="854" spans="1:16" s="1126" customFormat="1" ht="11.25" customHeight="1" outlineLevel="2">
      <c r="A854" s="1113">
        <v>10</v>
      </c>
      <c r="B854" s="1114">
        <v>2013</v>
      </c>
      <c r="C854" s="1115" t="s">
        <v>91</v>
      </c>
      <c r="D854" s="1116" t="s">
        <v>106</v>
      </c>
      <c r="E854" s="1117" t="s">
        <v>3362</v>
      </c>
      <c r="F854" s="1118">
        <v>41560</v>
      </c>
      <c r="G854" s="1115" t="s">
        <v>4901</v>
      </c>
      <c r="H854" s="1113">
        <v>10</v>
      </c>
      <c r="I854" s="1115" t="s">
        <v>3632</v>
      </c>
      <c r="L854" s="1149"/>
      <c r="M854" s="1110"/>
      <c r="P854" s="1138"/>
    </row>
    <row r="855" spans="1:16" s="1126" customFormat="1" ht="11.25" customHeight="1" outlineLevel="2">
      <c r="A855" s="1113">
        <v>10</v>
      </c>
      <c r="B855" s="1114">
        <v>2013</v>
      </c>
      <c r="C855" s="1115" t="s">
        <v>91</v>
      </c>
      <c r="D855" s="1116" t="s">
        <v>106</v>
      </c>
      <c r="E855" s="1117" t="s">
        <v>3362</v>
      </c>
      <c r="F855" s="1118">
        <v>41560</v>
      </c>
      <c r="G855" s="1115" t="s">
        <v>4902</v>
      </c>
      <c r="H855" s="1113">
        <v>10</v>
      </c>
      <c r="I855" s="1115" t="s">
        <v>3218</v>
      </c>
      <c r="L855" s="1149"/>
      <c r="M855" s="1149"/>
      <c r="P855" s="1138"/>
    </row>
    <row r="856" spans="1:16" s="1126" customFormat="1" ht="11.25" customHeight="1" outlineLevel="2">
      <c r="A856" s="1113">
        <v>10</v>
      </c>
      <c r="B856" s="1114">
        <v>2013</v>
      </c>
      <c r="C856" s="1115" t="s">
        <v>91</v>
      </c>
      <c r="D856" s="1116" t="s">
        <v>106</v>
      </c>
      <c r="E856" s="1117" t="s">
        <v>3362</v>
      </c>
      <c r="F856" s="1118">
        <v>41560</v>
      </c>
      <c r="G856" s="1115" t="s">
        <v>4903</v>
      </c>
      <c r="H856" s="1113">
        <v>10</v>
      </c>
      <c r="I856" s="1115" t="s">
        <v>2220</v>
      </c>
      <c r="K856" s="1110"/>
      <c r="L856" s="1149"/>
      <c r="M856" s="1149"/>
      <c r="P856" s="1138"/>
    </row>
    <row r="857" spans="1:16" s="1149" customFormat="1" ht="11.25" customHeight="1" outlineLevel="2">
      <c r="A857" s="1101">
        <v>3</v>
      </c>
      <c r="B857" s="1102">
        <v>2014</v>
      </c>
      <c r="C857" s="1103" t="s">
        <v>91</v>
      </c>
      <c r="D857" s="1104" t="s">
        <v>106</v>
      </c>
      <c r="E857" s="1106" t="s">
        <v>3323</v>
      </c>
      <c r="F857" s="1105">
        <v>41700</v>
      </c>
      <c r="G857" s="1103" t="s">
        <v>4409</v>
      </c>
      <c r="H857" s="1101">
        <v>7</v>
      </c>
      <c r="I857" s="1103" t="s">
        <v>2590</v>
      </c>
      <c r="J857" s="1126"/>
      <c r="K857" s="1110"/>
      <c r="P857" s="1162"/>
    </row>
    <row r="858" spans="1:16" s="1149" customFormat="1" ht="11.25" customHeight="1" outlineLevel="2">
      <c r="A858" s="1101">
        <v>3</v>
      </c>
      <c r="B858" s="1102">
        <v>2014</v>
      </c>
      <c r="C858" s="1103" t="s">
        <v>91</v>
      </c>
      <c r="D858" s="1104" t="s">
        <v>106</v>
      </c>
      <c r="E858" s="1106" t="s">
        <v>3323</v>
      </c>
      <c r="F858" s="1105">
        <v>41700</v>
      </c>
      <c r="G858" s="1103" t="s">
        <v>4410</v>
      </c>
      <c r="H858" s="1101">
        <v>3</v>
      </c>
      <c r="I858" s="1103" t="s">
        <v>2278</v>
      </c>
      <c r="J858" s="1126"/>
      <c r="K858" s="1126"/>
      <c r="P858" s="1162"/>
    </row>
    <row r="859" spans="1:16" s="1126" customFormat="1" ht="11.25" customHeight="1" outlineLevel="2">
      <c r="A859" s="1101">
        <v>3</v>
      </c>
      <c r="B859" s="1102">
        <v>2014</v>
      </c>
      <c r="C859" s="1103" t="s">
        <v>91</v>
      </c>
      <c r="D859" s="1119" t="s">
        <v>106</v>
      </c>
      <c r="E859" s="1106" t="s">
        <v>3323</v>
      </c>
      <c r="F859" s="1105">
        <v>41700</v>
      </c>
      <c r="G859" s="1103"/>
      <c r="H859" s="1101">
        <v>10</v>
      </c>
      <c r="I859" s="1103" t="s">
        <v>2337</v>
      </c>
      <c r="K859" s="1127"/>
      <c r="L859" s="1127"/>
      <c r="M859" s="1149"/>
      <c r="P859" s="1138"/>
    </row>
    <row r="860" spans="1:16" s="1126" customFormat="1" ht="11.25" customHeight="1" outlineLevel="2">
      <c r="A860" s="1101">
        <v>6</v>
      </c>
      <c r="B860" s="1102">
        <v>2014</v>
      </c>
      <c r="C860" s="1103" t="s">
        <v>91</v>
      </c>
      <c r="D860" s="1104" t="s">
        <v>106</v>
      </c>
      <c r="E860" s="1106" t="s">
        <v>3357</v>
      </c>
      <c r="F860" s="1105">
        <v>41797</v>
      </c>
      <c r="G860" s="1103" t="s">
        <v>3142</v>
      </c>
      <c r="H860" s="1108">
        <v>10</v>
      </c>
      <c r="I860" s="1128" t="s">
        <v>4411</v>
      </c>
      <c r="J860" s="1127"/>
      <c r="K860" s="1127"/>
      <c r="L860" s="1127"/>
      <c r="M860" s="1149"/>
      <c r="P860" s="1138"/>
    </row>
    <row r="861" spans="1:16" s="1126" customFormat="1" ht="11.25" customHeight="1" outlineLevel="2">
      <c r="A861" s="1101">
        <v>6</v>
      </c>
      <c r="B861" s="1102">
        <v>2014</v>
      </c>
      <c r="C861" s="1103" t="s">
        <v>91</v>
      </c>
      <c r="D861" s="1104" t="s">
        <v>106</v>
      </c>
      <c r="E861" s="1106" t="s">
        <v>3357</v>
      </c>
      <c r="F861" s="1105">
        <v>41797</v>
      </c>
      <c r="G861" s="1103" t="s">
        <v>4412</v>
      </c>
      <c r="H861" s="1108">
        <v>7</v>
      </c>
      <c r="I861" s="1128" t="s">
        <v>4413</v>
      </c>
      <c r="J861" s="1127"/>
      <c r="K861" s="1127"/>
      <c r="L861" s="1127"/>
      <c r="M861" s="1149"/>
      <c r="P861" s="1138"/>
    </row>
    <row r="862" spans="1:16" s="1126" customFormat="1" ht="11.25" customHeight="1" outlineLevel="2">
      <c r="A862" s="1101">
        <v>6</v>
      </c>
      <c r="B862" s="1102">
        <v>2014</v>
      </c>
      <c r="C862" s="1103" t="s">
        <v>91</v>
      </c>
      <c r="D862" s="1104" t="s">
        <v>106</v>
      </c>
      <c r="E862" s="1106" t="s">
        <v>3357</v>
      </c>
      <c r="F862" s="1105">
        <v>41797</v>
      </c>
      <c r="G862" s="1103" t="s">
        <v>3602</v>
      </c>
      <c r="H862" s="1108">
        <v>10</v>
      </c>
      <c r="I862" s="1128" t="s">
        <v>2045</v>
      </c>
      <c r="J862" s="1127"/>
      <c r="K862" s="1127"/>
      <c r="L862" s="1127"/>
      <c r="M862" s="1149"/>
      <c r="P862" s="1138"/>
    </row>
    <row r="863" spans="1:16" s="1126" customFormat="1" ht="11.25" customHeight="1" outlineLevel="2">
      <c r="A863" s="1101">
        <v>6</v>
      </c>
      <c r="B863" s="1102">
        <v>2014</v>
      </c>
      <c r="C863" s="1103" t="s">
        <v>91</v>
      </c>
      <c r="D863" s="1104" t="s">
        <v>106</v>
      </c>
      <c r="E863" s="1106" t="s">
        <v>3357</v>
      </c>
      <c r="F863" s="1105">
        <v>41797</v>
      </c>
      <c r="G863" s="1103" t="s">
        <v>4414</v>
      </c>
      <c r="H863" s="1108">
        <v>3</v>
      </c>
      <c r="I863" s="1128" t="s">
        <v>3206</v>
      </c>
      <c r="J863" s="1127"/>
      <c r="K863" s="1127"/>
      <c r="L863" s="1127"/>
      <c r="M863" s="1149"/>
      <c r="P863" s="1138"/>
    </row>
    <row r="864" spans="1:16" s="1126" customFormat="1" ht="11.25" customHeight="1" outlineLevel="2">
      <c r="A864" s="1101">
        <v>6</v>
      </c>
      <c r="B864" s="1102">
        <v>2014</v>
      </c>
      <c r="C864" s="1103" t="s">
        <v>91</v>
      </c>
      <c r="D864" s="1104" t="s">
        <v>106</v>
      </c>
      <c r="E864" s="1106" t="s">
        <v>3357</v>
      </c>
      <c r="F864" s="1105">
        <v>41797</v>
      </c>
      <c r="G864" s="1103" t="s">
        <v>4415</v>
      </c>
      <c r="H864" s="1108">
        <v>7</v>
      </c>
      <c r="I864" s="1128" t="s">
        <v>1914</v>
      </c>
      <c r="J864" s="1127"/>
      <c r="K864" s="1127"/>
      <c r="L864" s="1127"/>
      <c r="M864" s="1149"/>
      <c r="P864" s="1138"/>
    </row>
    <row r="865" spans="1:16" s="1149" customFormat="1" ht="11.25" customHeight="1" outlineLevel="2">
      <c r="A865" s="1101">
        <v>6</v>
      </c>
      <c r="B865" s="1102">
        <v>2014</v>
      </c>
      <c r="C865" s="1103" t="s">
        <v>91</v>
      </c>
      <c r="D865" s="1104" t="s">
        <v>106</v>
      </c>
      <c r="E865" s="1106" t="s">
        <v>3357</v>
      </c>
      <c r="F865" s="1105">
        <v>41797</v>
      </c>
      <c r="G865" s="1103" t="s">
        <v>4416</v>
      </c>
      <c r="H865" s="1108">
        <v>10</v>
      </c>
      <c r="I865" s="1128" t="s">
        <v>3529</v>
      </c>
      <c r="J865" s="1127"/>
      <c r="K865" s="1127"/>
      <c r="L865" s="1127"/>
      <c r="P865" s="1162"/>
    </row>
    <row r="866" spans="1:16" s="1149" customFormat="1" ht="11.25" customHeight="1" outlineLevel="2">
      <c r="A866" s="1101">
        <v>6</v>
      </c>
      <c r="B866" s="1102">
        <v>2014</v>
      </c>
      <c r="C866" s="1103" t="s">
        <v>91</v>
      </c>
      <c r="D866" s="1104" t="s">
        <v>106</v>
      </c>
      <c r="E866" s="1106" t="s">
        <v>4184</v>
      </c>
      <c r="F866" s="1105">
        <v>41804</v>
      </c>
      <c r="G866" s="1103" t="s">
        <v>3602</v>
      </c>
      <c r="H866" s="1108">
        <v>15</v>
      </c>
      <c r="I866" s="1128" t="s">
        <v>4417</v>
      </c>
      <c r="J866" s="1127"/>
      <c r="K866" s="1127"/>
      <c r="L866" s="1127"/>
      <c r="P866" s="1162"/>
    </row>
    <row r="867" spans="1:16" s="1149" customFormat="1" ht="11.25" customHeight="1" outlineLevel="2">
      <c r="A867" s="1101">
        <v>6</v>
      </c>
      <c r="B867" s="1102">
        <v>2014</v>
      </c>
      <c r="C867" s="1103" t="s">
        <v>91</v>
      </c>
      <c r="D867" s="1104" t="s">
        <v>106</v>
      </c>
      <c r="E867" s="1106" t="s">
        <v>4184</v>
      </c>
      <c r="F867" s="1105">
        <v>41804</v>
      </c>
      <c r="G867" s="1103" t="s">
        <v>4416</v>
      </c>
      <c r="H867" s="1108">
        <v>15</v>
      </c>
      <c r="I867" s="1128" t="s">
        <v>4418</v>
      </c>
      <c r="J867" s="1127"/>
      <c r="K867" s="1126"/>
      <c r="P867" s="1162"/>
    </row>
    <row r="868" spans="1:16" s="1149" customFormat="1" ht="11.25" customHeight="1" outlineLevel="2">
      <c r="A868" s="1101">
        <v>6</v>
      </c>
      <c r="B868" s="1102">
        <v>2014</v>
      </c>
      <c r="C868" s="1103" t="s">
        <v>91</v>
      </c>
      <c r="D868" s="1104" t="s">
        <v>106</v>
      </c>
      <c r="E868" s="1106" t="s">
        <v>4184</v>
      </c>
      <c r="F868" s="1105">
        <v>41804</v>
      </c>
      <c r="G868" s="1103" t="s">
        <v>3142</v>
      </c>
      <c r="H868" s="1108">
        <v>10</v>
      </c>
      <c r="I868" s="1128" t="s">
        <v>4419</v>
      </c>
      <c r="J868" s="1126"/>
      <c r="K868" s="1126"/>
      <c r="P868" s="1162"/>
    </row>
    <row r="869" spans="1:16" s="1149" customFormat="1" ht="11.25" customHeight="1" outlineLevel="2">
      <c r="A869" s="1123">
        <v>3</v>
      </c>
      <c r="B869" s="1112">
        <v>2015</v>
      </c>
      <c r="C869" s="1120" t="s">
        <v>91</v>
      </c>
      <c r="D869" s="1132" t="s">
        <v>106</v>
      </c>
      <c r="E869" s="1120" t="s">
        <v>3323</v>
      </c>
      <c r="F869" s="1121">
        <v>42064</v>
      </c>
      <c r="G869" s="1120" t="s">
        <v>3599</v>
      </c>
      <c r="H869" s="1112">
        <v>3</v>
      </c>
      <c r="I869" s="1120" t="s">
        <v>361</v>
      </c>
      <c r="J869" s="1126"/>
      <c r="K869" s="1126"/>
      <c r="P869" s="1162"/>
    </row>
    <row r="870" spans="1:16" s="1149" customFormat="1" ht="11.25" customHeight="1" outlineLevel="2">
      <c r="A870" s="1123">
        <v>3</v>
      </c>
      <c r="B870" s="1112">
        <v>2015</v>
      </c>
      <c r="C870" s="1120" t="s">
        <v>91</v>
      </c>
      <c r="D870" s="1132" t="s">
        <v>106</v>
      </c>
      <c r="E870" s="1120" t="s">
        <v>3323</v>
      </c>
      <c r="F870" s="1121">
        <v>42064</v>
      </c>
      <c r="G870" s="1120" t="s">
        <v>3142</v>
      </c>
      <c r="H870" s="1112">
        <v>10</v>
      </c>
      <c r="I870" s="1120" t="s">
        <v>1126</v>
      </c>
      <c r="J870" s="1126"/>
      <c r="K870" s="1110"/>
      <c r="P870" s="1162"/>
    </row>
    <row r="871" spans="1:16" s="1149" customFormat="1" ht="11.25" customHeight="1" outlineLevel="2">
      <c r="A871" s="1123">
        <v>3</v>
      </c>
      <c r="B871" s="1112">
        <v>2015</v>
      </c>
      <c r="C871" s="1120" t="s">
        <v>91</v>
      </c>
      <c r="D871" s="1132" t="s">
        <v>106</v>
      </c>
      <c r="E871" s="1120" t="s">
        <v>3323</v>
      </c>
      <c r="F871" s="1121">
        <v>42064</v>
      </c>
      <c r="G871" s="1120" t="s">
        <v>3600</v>
      </c>
      <c r="H871" s="1112">
        <v>3</v>
      </c>
      <c r="I871" s="1120" t="s">
        <v>785</v>
      </c>
      <c r="J871" s="1126"/>
      <c r="K871" s="1110"/>
      <c r="P871" s="1162"/>
    </row>
    <row r="872" spans="1:16" s="1149" customFormat="1" ht="11.25" customHeight="1" outlineLevel="2">
      <c r="A872" s="1123">
        <v>3</v>
      </c>
      <c r="B872" s="1112">
        <v>2015</v>
      </c>
      <c r="C872" s="1120" t="s">
        <v>91</v>
      </c>
      <c r="D872" s="1132" t="s">
        <v>106</v>
      </c>
      <c r="E872" s="1120" t="s">
        <v>3323</v>
      </c>
      <c r="F872" s="1121">
        <v>42064</v>
      </c>
      <c r="G872" s="1120" t="s">
        <v>3601</v>
      </c>
      <c r="H872" s="1112">
        <v>10</v>
      </c>
      <c r="I872" s="1120" t="s">
        <v>1062</v>
      </c>
      <c r="J872" s="1126"/>
      <c r="K872" s="1110"/>
      <c r="L872" s="1126"/>
      <c r="P872" s="1162"/>
    </row>
    <row r="873" spans="1:16" s="1149" customFormat="1" ht="11.25" customHeight="1" outlineLevel="2">
      <c r="A873" s="1123">
        <v>3</v>
      </c>
      <c r="B873" s="1112">
        <v>2015</v>
      </c>
      <c r="C873" s="1120" t="s">
        <v>91</v>
      </c>
      <c r="D873" s="1129" t="s">
        <v>106</v>
      </c>
      <c r="E873" s="1120" t="s">
        <v>3323</v>
      </c>
      <c r="F873" s="1121">
        <v>42064</v>
      </c>
      <c r="G873" s="1120"/>
      <c r="H873" s="1112">
        <v>10</v>
      </c>
      <c r="I873" s="1120" t="s">
        <v>2785</v>
      </c>
      <c r="J873" s="1110"/>
      <c r="K873" s="1126"/>
      <c r="L873" s="1126"/>
      <c r="P873" s="1162"/>
    </row>
    <row r="874" spans="1:16" s="1127" customFormat="1" ht="11.25" customHeight="1" outlineLevel="2">
      <c r="A874" s="1123">
        <v>3</v>
      </c>
      <c r="B874" s="1112">
        <v>2015</v>
      </c>
      <c r="C874" s="1120" t="s">
        <v>91</v>
      </c>
      <c r="D874" s="1132" t="s">
        <v>106</v>
      </c>
      <c r="E874" s="1120" t="s">
        <v>3323</v>
      </c>
      <c r="F874" s="1121">
        <v>42064</v>
      </c>
      <c r="G874" s="1120" t="s">
        <v>3602</v>
      </c>
      <c r="H874" s="1112">
        <v>7</v>
      </c>
      <c r="I874" s="1120" t="s">
        <v>1466</v>
      </c>
      <c r="J874" s="1110"/>
      <c r="K874" s="1126"/>
      <c r="L874" s="1126"/>
      <c r="P874" s="1113"/>
    </row>
    <row r="875" spans="1:16" s="1127" customFormat="1" ht="11.25" customHeight="1" outlineLevel="2">
      <c r="A875" s="1123">
        <v>3</v>
      </c>
      <c r="B875" s="1112">
        <v>2015</v>
      </c>
      <c r="C875" s="1120" t="s">
        <v>91</v>
      </c>
      <c r="D875" s="1132" t="s">
        <v>106</v>
      </c>
      <c r="E875" s="1120" t="s">
        <v>346</v>
      </c>
      <c r="F875" s="1121">
        <v>42092</v>
      </c>
      <c r="G875" s="1120" t="s">
        <v>3599</v>
      </c>
      <c r="H875" s="1112">
        <v>5</v>
      </c>
      <c r="I875" s="1120" t="s">
        <v>342</v>
      </c>
      <c r="J875" s="1111" t="s">
        <v>2978</v>
      </c>
      <c r="K875" s="1126"/>
      <c r="L875" s="1126"/>
      <c r="P875" s="1113"/>
    </row>
    <row r="876" spans="1:16" s="1127" customFormat="1" ht="11.25" customHeight="1" outlineLevel="2">
      <c r="A876" s="1112">
        <v>6</v>
      </c>
      <c r="B876" s="1112">
        <v>2015</v>
      </c>
      <c r="C876" s="1120" t="s">
        <v>91</v>
      </c>
      <c r="D876" s="1120" t="s">
        <v>3723</v>
      </c>
      <c r="E876" s="1120" t="s">
        <v>3357</v>
      </c>
      <c r="F876" s="1121">
        <v>42169</v>
      </c>
      <c r="G876" s="1120" t="s">
        <v>3605</v>
      </c>
      <c r="H876" s="1112">
        <v>7</v>
      </c>
      <c r="I876" s="1120" t="s">
        <v>3606</v>
      </c>
      <c r="J876" s="1111"/>
      <c r="K876" s="1111"/>
      <c r="L876" s="1111"/>
      <c r="P876" s="1113"/>
    </row>
    <row r="877" spans="1:16" s="1127" customFormat="1" ht="11.25" customHeight="1" outlineLevel="2">
      <c r="A877" s="1112">
        <v>6</v>
      </c>
      <c r="B877" s="1112">
        <v>2015</v>
      </c>
      <c r="C877" s="1120" t="s">
        <v>91</v>
      </c>
      <c r="D877" s="1120" t="s">
        <v>3723</v>
      </c>
      <c r="E877" s="1120" t="s">
        <v>3357</v>
      </c>
      <c r="F877" s="1121">
        <v>42169</v>
      </c>
      <c r="G877" s="1120" t="s">
        <v>3607</v>
      </c>
      <c r="H877" s="1112">
        <v>7</v>
      </c>
      <c r="I877" s="1120" t="s">
        <v>2250</v>
      </c>
      <c r="J877" s="1111"/>
      <c r="K877" s="1111"/>
      <c r="L877" s="1111"/>
      <c r="P877" s="1113"/>
    </row>
    <row r="878" spans="1:16" s="1127" customFormat="1" ht="11.25" customHeight="1" outlineLevel="2">
      <c r="A878" s="1112">
        <v>6</v>
      </c>
      <c r="B878" s="1112">
        <v>2015</v>
      </c>
      <c r="C878" s="1120" t="s">
        <v>91</v>
      </c>
      <c r="D878" s="1120" t="s">
        <v>3723</v>
      </c>
      <c r="E878" s="1120" t="s">
        <v>3357</v>
      </c>
      <c r="F878" s="1121">
        <v>42169</v>
      </c>
      <c r="G878" s="1120" t="s">
        <v>3608</v>
      </c>
      <c r="H878" s="1112">
        <v>7</v>
      </c>
      <c r="I878" s="1120" t="s">
        <v>2051</v>
      </c>
      <c r="J878" s="1111"/>
      <c r="K878" s="1111"/>
      <c r="L878" s="1111"/>
      <c r="P878" s="1113"/>
    </row>
    <row r="879" spans="1:16" s="1127" customFormat="1" ht="11.25" customHeight="1" outlineLevel="2">
      <c r="A879" s="1112">
        <v>6</v>
      </c>
      <c r="B879" s="1112">
        <v>2015</v>
      </c>
      <c r="C879" s="1120" t="s">
        <v>91</v>
      </c>
      <c r="D879" s="1120" t="s">
        <v>3723</v>
      </c>
      <c r="E879" s="1120" t="s">
        <v>3357</v>
      </c>
      <c r="F879" s="1121">
        <v>42169</v>
      </c>
      <c r="G879" s="1120" t="s">
        <v>3609</v>
      </c>
      <c r="H879" s="1112">
        <v>3</v>
      </c>
      <c r="I879" s="1120" t="s">
        <v>3507</v>
      </c>
      <c r="J879" s="1111"/>
      <c r="K879" s="1111"/>
      <c r="L879" s="1111"/>
      <c r="P879" s="1113"/>
    </row>
    <row r="880" spans="1:16" s="1111" customFormat="1" ht="11.25" customHeight="1" outlineLevel="2">
      <c r="A880" s="1112">
        <v>10</v>
      </c>
      <c r="B880" s="1123">
        <v>2015</v>
      </c>
      <c r="C880" s="1120" t="s">
        <v>91</v>
      </c>
      <c r="D880" s="1120" t="s">
        <v>106</v>
      </c>
      <c r="E880" s="1124" t="s">
        <v>3362</v>
      </c>
      <c r="F880" s="1121">
        <v>42288</v>
      </c>
      <c r="G880" s="1120" t="s">
        <v>1125</v>
      </c>
      <c r="H880" s="1112">
        <v>7</v>
      </c>
      <c r="I880" s="1111" t="s">
        <v>3099</v>
      </c>
      <c r="P880" s="1112"/>
    </row>
    <row r="881" spans="1:16" s="1111" customFormat="1" ht="11.25" customHeight="1" outlineLevel="2">
      <c r="A881" s="1112">
        <v>10</v>
      </c>
      <c r="B881" s="1123">
        <v>2015</v>
      </c>
      <c r="C881" s="1120" t="s">
        <v>91</v>
      </c>
      <c r="D881" s="1120" t="s">
        <v>106</v>
      </c>
      <c r="E881" s="1124" t="s">
        <v>3362</v>
      </c>
      <c r="F881" s="1121">
        <v>42288</v>
      </c>
      <c r="G881" s="1120" t="s">
        <v>3603</v>
      </c>
      <c r="H881" s="1112">
        <v>7</v>
      </c>
      <c r="I881" s="1111" t="s">
        <v>2711</v>
      </c>
      <c r="P881" s="1112"/>
    </row>
    <row r="882" spans="1:16" s="1111" customFormat="1" ht="11.25" customHeight="1" outlineLevel="2">
      <c r="A882" s="1112">
        <v>10</v>
      </c>
      <c r="B882" s="1123">
        <v>2015</v>
      </c>
      <c r="C882" s="1120" t="s">
        <v>91</v>
      </c>
      <c r="D882" s="1120" t="s">
        <v>106</v>
      </c>
      <c r="E882" s="1124" t="s">
        <v>3362</v>
      </c>
      <c r="F882" s="1121">
        <v>42288</v>
      </c>
      <c r="G882" s="1120" t="s">
        <v>3604</v>
      </c>
      <c r="H882" s="1112">
        <v>10</v>
      </c>
      <c r="I882" s="1111" t="s">
        <v>3102</v>
      </c>
      <c r="P882" s="1112"/>
    </row>
    <row r="883" spans="1:16" s="1111" customFormat="1" ht="11.25" customHeight="1" outlineLevel="2">
      <c r="A883" s="1112">
        <v>10</v>
      </c>
      <c r="B883" s="1123">
        <v>2015</v>
      </c>
      <c r="C883" s="1120" t="s">
        <v>91</v>
      </c>
      <c r="D883" s="1120" t="s">
        <v>106</v>
      </c>
      <c r="E883" s="1124" t="s">
        <v>3362</v>
      </c>
      <c r="F883" s="1121">
        <v>42288</v>
      </c>
      <c r="G883" s="1120" t="s">
        <v>3118</v>
      </c>
      <c r="H883" s="1112">
        <v>3</v>
      </c>
      <c r="I883" s="1111" t="s">
        <v>1897</v>
      </c>
      <c r="P883" s="1112"/>
    </row>
    <row r="884" spans="1:16" s="1111" customFormat="1" ht="11.25" customHeight="1" outlineLevel="1">
      <c r="A884" s="1112"/>
      <c r="B884" s="1123"/>
      <c r="C884" s="1120"/>
      <c r="D884" s="1120" t="s">
        <v>1181</v>
      </c>
      <c r="E884" s="1124"/>
      <c r="F884" s="1121"/>
      <c r="G884" s="1120"/>
      <c r="H884" s="1112">
        <f>SUBTOTAL(9,H844:H883)</f>
        <v>302</v>
      </c>
      <c r="P884" s="1112"/>
    </row>
    <row r="885" spans="1:16" s="1127" customFormat="1" ht="11.25" customHeight="1" outlineLevel="2">
      <c r="A885" s="1113">
        <v>2</v>
      </c>
      <c r="B885" s="1114">
        <v>2013</v>
      </c>
      <c r="C885" s="1115" t="s">
        <v>91</v>
      </c>
      <c r="D885" s="1116" t="s">
        <v>190</v>
      </c>
      <c r="E885" s="1117" t="s">
        <v>3362</v>
      </c>
      <c r="F885" s="1118">
        <v>41560</v>
      </c>
      <c r="G885" s="1115" t="s">
        <v>4904</v>
      </c>
      <c r="H885" s="1113">
        <v>7</v>
      </c>
      <c r="I885" s="1115" t="s">
        <v>2167</v>
      </c>
      <c r="J885" s="1110"/>
      <c r="K885" s="1126"/>
      <c r="L885" s="1149"/>
      <c r="P885" s="1113"/>
    </row>
    <row r="886" spans="1:16" s="1127" customFormat="1" ht="11.25" customHeight="1" outlineLevel="2">
      <c r="A886" s="1113">
        <v>9</v>
      </c>
      <c r="B886" s="1114">
        <v>2013</v>
      </c>
      <c r="C886" s="1115" t="s">
        <v>91</v>
      </c>
      <c r="D886" s="1116" t="s">
        <v>190</v>
      </c>
      <c r="E886" s="1117" t="s">
        <v>3362</v>
      </c>
      <c r="F886" s="1118">
        <v>41560</v>
      </c>
      <c r="G886" s="1115" t="s">
        <v>4905</v>
      </c>
      <c r="H886" s="1113">
        <v>7</v>
      </c>
      <c r="I886" s="1115" t="s">
        <v>2999</v>
      </c>
      <c r="J886" s="1110"/>
      <c r="K886" s="1149"/>
      <c r="L886" s="1149"/>
      <c r="P886" s="1113"/>
    </row>
    <row r="887" spans="1:16" s="1127" customFormat="1" ht="11.25" customHeight="1" outlineLevel="2">
      <c r="A887" s="1113">
        <v>3</v>
      </c>
      <c r="B887" s="1114">
        <v>2013</v>
      </c>
      <c r="C887" s="1115" t="s">
        <v>91</v>
      </c>
      <c r="D887" s="1116" t="s">
        <v>190</v>
      </c>
      <c r="E887" s="1117" t="s">
        <v>3362</v>
      </c>
      <c r="F887" s="1118">
        <v>41560</v>
      </c>
      <c r="G887" s="1115" t="s">
        <v>4906</v>
      </c>
      <c r="H887" s="1113">
        <v>7</v>
      </c>
      <c r="I887" s="1115" t="s">
        <v>3402</v>
      </c>
      <c r="J887" s="1110"/>
      <c r="K887" s="1149"/>
      <c r="L887" s="1149"/>
      <c r="P887" s="1113"/>
    </row>
    <row r="888" spans="1:16" s="1149" customFormat="1" ht="11.25" customHeight="1" outlineLevel="2">
      <c r="A888" s="1113">
        <v>10</v>
      </c>
      <c r="B888" s="1114">
        <v>2013</v>
      </c>
      <c r="C888" s="1115" t="s">
        <v>91</v>
      </c>
      <c r="D888" s="1116" t="s">
        <v>190</v>
      </c>
      <c r="E888" s="1117" t="s">
        <v>3362</v>
      </c>
      <c r="F888" s="1118">
        <v>41560</v>
      </c>
      <c r="G888" s="1115" t="s">
        <v>4907</v>
      </c>
      <c r="H888" s="1113">
        <v>7</v>
      </c>
      <c r="I888" s="1115" t="s">
        <v>2268</v>
      </c>
      <c r="J888" s="1110"/>
      <c r="P888" s="1162"/>
    </row>
    <row r="889" spans="1:16" s="1149" customFormat="1" ht="11.25" customHeight="1" outlineLevel="2">
      <c r="A889" s="1113">
        <v>6</v>
      </c>
      <c r="B889" s="1114">
        <v>2013</v>
      </c>
      <c r="C889" s="1115" t="s">
        <v>91</v>
      </c>
      <c r="D889" s="1116" t="s">
        <v>190</v>
      </c>
      <c r="E889" s="1117" t="s">
        <v>3362</v>
      </c>
      <c r="F889" s="1118">
        <v>41560</v>
      </c>
      <c r="G889" s="1115" t="s">
        <v>4908</v>
      </c>
      <c r="H889" s="1113">
        <v>3</v>
      </c>
      <c r="I889" s="1115" t="s">
        <v>2739</v>
      </c>
      <c r="J889" s="1110"/>
      <c r="K889" s="1126"/>
      <c r="P889" s="1162"/>
    </row>
    <row r="890" spans="1:16" s="1149" customFormat="1" ht="11.25" customHeight="1" outlineLevel="2">
      <c r="A890" s="1113">
        <v>5</v>
      </c>
      <c r="B890" s="1114">
        <v>2013</v>
      </c>
      <c r="C890" s="1115" t="s">
        <v>91</v>
      </c>
      <c r="D890" s="1116" t="s">
        <v>190</v>
      </c>
      <c r="E890" s="1117" t="s">
        <v>3362</v>
      </c>
      <c r="F890" s="1118">
        <v>41560</v>
      </c>
      <c r="G890" s="1115" t="s">
        <v>4909</v>
      </c>
      <c r="H890" s="1113">
        <v>3</v>
      </c>
      <c r="I890" s="1115" t="s">
        <v>1929</v>
      </c>
      <c r="J890" s="1110"/>
      <c r="K890" s="1110"/>
      <c r="P890" s="1162"/>
    </row>
    <row r="891" spans="1:16" s="1149" customFormat="1" ht="11.25" customHeight="1" outlineLevel="2">
      <c r="A891" s="1113">
        <v>2</v>
      </c>
      <c r="B891" s="1114">
        <v>2013</v>
      </c>
      <c r="C891" s="1115" t="s">
        <v>91</v>
      </c>
      <c r="D891" s="1116" t="s">
        <v>190</v>
      </c>
      <c r="E891" s="1117" t="s">
        <v>3362</v>
      </c>
      <c r="F891" s="1118">
        <v>41560</v>
      </c>
      <c r="G891" s="1115" t="s">
        <v>4910</v>
      </c>
      <c r="H891" s="1113">
        <v>10</v>
      </c>
      <c r="I891" s="1115" t="s">
        <v>2426</v>
      </c>
      <c r="J891" s="1110"/>
      <c r="K891" s="1125"/>
      <c r="P891" s="1162"/>
    </row>
    <row r="892" spans="1:16" s="1149" customFormat="1" ht="11.25" customHeight="1" outlineLevel="2">
      <c r="A892" s="1101">
        <v>3</v>
      </c>
      <c r="B892" s="1102">
        <v>2014</v>
      </c>
      <c r="C892" s="1103" t="s">
        <v>91</v>
      </c>
      <c r="D892" s="1104" t="s">
        <v>190</v>
      </c>
      <c r="E892" s="1106" t="s">
        <v>3323</v>
      </c>
      <c r="F892" s="1105">
        <v>41700</v>
      </c>
      <c r="G892" s="1103" t="s">
        <v>4420</v>
      </c>
      <c r="H892" s="1101">
        <v>7</v>
      </c>
      <c r="I892" s="1103" t="s">
        <v>1430</v>
      </c>
      <c r="J892" s="1110"/>
      <c r="K892" s="1127"/>
      <c r="P892" s="1162"/>
    </row>
    <row r="893" spans="1:16" s="1149" customFormat="1" ht="11.25" customHeight="1" outlineLevel="2">
      <c r="A893" s="1101">
        <v>3</v>
      </c>
      <c r="B893" s="1102">
        <v>2014</v>
      </c>
      <c r="C893" s="1103" t="s">
        <v>91</v>
      </c>
      <c r="D893" s="1104" t="s">
        <v>190</v>
      </c>
      <c r="E893" s="1106" t="s">
        <v>3323</v>
      </c>
      <c r="F893" s="1105">
        <v>41700</v>
      </c>
      <c r="G893" s="1103" t="s">
        <v>4421</v>
      </c>
      <c r="H893" s="1101">
        <v>7</v>
      </c>
      <c r="I893" s="1103" t="s">
        <v>1907</v>
      </c>
      <c r="K893" s="1144"/>
      <c r="L893" s="1126"/>
      <c r="M893" s="1126"/>
      <c r="P893" s="1162"/>
    </row>
    <row r="894" spans="1:16" s="1149" customFormat="1" ht="11.25" customHeight="1" outlineLevel="2">
      <c r="A894" s="1101">
        <v>10</v>
      </c>
      <c r="B894" s="1101">
        <v>2014</v>
      </c>
      <c r="C894" s="1103" t="s">
        <v>91</v>
      </c>
      <c r="D894" s="1119" t="s">
        <v>190</v>
      </c>
      <c r="E894" s="1103" t="s">
        <v>3362</v>
      </c>
      <c r="F894" s="1131">
        <v>41924</v>
      </c>
      <c r="G894" s="1103" t="s">
        <v>4422</v>
      </c>
      <c r="H894" s="1101">
        <v>7</v>
      </c>
      <c r="I894" s="1103" t="s">
        <v>3031</v>
      </c>
      <c r="K894" s="1126"/>
      <c r="M894" s="1126"/>
      <c r="P894" s="1162"/>
    </row>
    <row r="895" spans="1:16" s="1149" customFormat="1" ht="11.25" customHeight="1" outlineLevel="2">
      <c r="A895" s="1101">
        <v>10</v>
      </c>
      <c r="B895" s="1101">
        <v>2014</v>
      </c>
      <c r="C895" s="1103" t="s">
        <v>91</v>
      </c>
      <c r="D895" s="1119" t="s">
        <v>190</v>
      </c>
      <c r="E895" s="1103" t="s">
        <v>3362</v>
      </c>
      <c r="F895" s="1131">
        <v>41924</v>
      </c>
      <c r="G895" s="1103" t="s">
        <v>4423</v>
      </c>
      <c r="H895" s="1101">
        <v>10</v>
      </c>
      <c r="I895" s="1103" t="s">
        <v>2266</v>
      </c>
      <c r="K895" s="1126"/>
      <c r="M895" s="1126"/>
      <c r="P895" s="1162"/>
    </row>
    <row r="896" spans="1:16" s="1149" customFormat="1" ht="11.25" customHeight="1" outlineLevel="2">
      <c r="A896" s="1101">
        <v>10</v>
      </c>
      <c r="B896" s="1101">
        <v>2014</v>
      </c>
      <c r="C896" s="1103" t="s">
        <v>91</v>
      </c>
      <c r="D896" s="1119" t="s">
        <v>190</v>
      </c>
      <c r="E896" s="1103" t="s">
        <v>3362</v>
      </c>
      <c r="F896" s="1131">
        <v>41924</v>
      </c>
      <c r="G896" s="1103" t="s">
        <v>4424</v>
      </c>
      <c r="H896" s="1101">
        <v>7</v>
      </c>
      <c r="I896" s="1103" t="s">
        <v>2268</v>
      </c>
      <c r="K896" s="1126"/>
      <c r="M896" s="1126"/>
      <c r="P896" s="1162"/>
    </row>
    <row r="897" spans="1:16" s="1149" customFormat="1" ht="11.25" customHeight="1" outlineLevel="2">
      <c r="A897" s="1101">
        <v>10</v>
      </c>
      <c r="B897" s="1101">
        <v>2014</v>
      </c>
      <c r="C897" s="1103" t="s">
        <v>91</v>
      </c>
      <c r="D897" s="1119" t="s">
        <v>190</v>
      </c>
      <c r="E897" s="1103" t="s">
        <v>3362</v>
      </c>
      <c r="F897" s="1131">
        <v>41924</v>
      </c>
      <c r="G897" s="1103" t="s">
        <v>4425</v>
      </c>
      <c r="H897" s="1101">
        <v>7</v>
      </c>
      <c r="I897" s="1103" t="s">
        <v>2119</v>
      </c>
      <c r="K897" s="1126"/>
      <c r="P897" s="1162"/>
    </row>
    <row r="898" spans="1:16" s="1149" customFormat="1" ht="11.25" customHeight="1" outlineLevel="2">
      <c r="A898" s="1101">
        <v>10</v>
      </c>
      <c r="B898" s="1101">
        <v>2014</v>
      </c>
      <c r="C898" s="1103" t="s">
        <v>91</v>
      </c>
      <c r="D898" s="1119" t="s">
        <v>190</v>
      </c>
      <c r="E898" s="1103" t="s">
        <v>3362</v>
      </c>
      <c r="F898" s="1131">
        <v>41924</v>
      </c>
      <c r="G898" s="1103" t="s">
        <v>4426</v>
      </c>
      <c r="H898" s="1101">
        <v>3</v>
      </c>
      <c r="I898" s="1103" t="s">
        <v>3188</v>
      </c>
      <c r="J898" s="1127"/>
      <c r="K898" s="1126"/>
      <c r="P898" s="1162"/>
    </row>
    <row r="899" spans="1:16" s="1149" customFormat="1" ht="11.25" customHeight="1" outlineLevel="1">
      <c r="A899" s="1101"/>
      <c r="B899" s="1101"/>
      <c r="C899" s="1103"/>
      <c r="D899" s="1119" t="s">
        <v>4427</v>
      </c>
      <c r="E899" s="1103"/>
      <c r="F899" s="1131"/>
      <c r="G899" s="1103"/>
      <c r="H899" s="1101">
        <f>SUBTOTAL(9,H885:H898)</f>
        <v>92</v>
      </c>
      <c r="I899" s="1103"/>
      <c r="J899" s="1127"/>
      <c r="K899" s="1126"/>
      <c r="P899" s="1162"/>
    </row>
    <row r="900" spans="1:16" s="1149" customFormat="1" ht="11.25" customHeight="1" outlineLevel="2">
      <c r="A900" s="1101">
        <v>3</v>
      </c>
      <c r="B900" s="1102">
        <v>2014</v>
      </c>
      <c r="C900" s="1103" t="s">
        <v>164</v>
      </c>
      <c r="D900" s="1104" t="s">
        <v>2694</v>
      </c>
      <c r="E900" s="1106" t="s">
        <v>3323</v>
      </c>
      <c r="F900" s="1105">
        <v>41700</v>
      </c>
      <c r="G900" s="1103" t="s">
        <v>4911</v>
      </c>
      <c r="H900" s="1101">
        <v>10</v>
      </c>
      <c r="I900" s="1103" t="s">
        <v>2208</v>
      </c>
      <c r="J900" s="1125" t="s">
        <v>4620</v>
      </c>
      <c r="K900" s="1110"/>
      <c r="L900" s="1126"/>
      <c r="P900" s="1162"/>
    </row>
    <row r="901" spans="1:16" s="1149" customFormat="1" ht="11.25" customHeight="1" outlineLevel="2">
      <c r="A901" s="1101">
        <v>5</v>
      </c>
      <c r="B901" s="1102">
        <v>2014</v>
      </c>
      <c r="C901" s="1103" t="s">
        <v>164</v>
      </c>
      <c r="D901" s="1104" t="s">
        <v>2694</v>
      </c>
      <c r="E901" s="1106" t="s">
        <v>55</v>
      </c>
      <c r="F901" s="1105">
        <v>41790</v>
      </c>
      <c r="G901" s="1103" t="s">
        <v>4912</v>
      </c>
      <c r="H901" s="1108">
        <v>5</v>
      </c>
      <c r="I901" s="1128" t="s">
        <v>354</v>
      </c>
      <c r="K901" s="1126"/>
      <c r="P901" s="1162"/>
    </row>
    <row r="902" spans="1:16" s="1149" customFormat="1" ht="11.25" customHeight="1" outlineLevel="2">
      <c r="A902" s="1101">
        <v>6</v>
      </c>
      <c r="B902" s="1102">
        <v>2014</v>
      </c>
      <c r="C902" s="1103" t="s">
        <v>164</v>
      </c>
      <c r="D902" s="1104" t="s">
        <v>2694</v>
      </c>
      <c r="E902" s="1106" t="s">
        <v>3357</v>
      </c>
      <c r="F902" s="1105">
        <v>41797</v>
      </c>
      <c r="G902" s="1103" t="s">
        <v>4913</v>
      </c>
      <c r="H902" s="1108">
        <v>7</v>
      </c>
      <c r="I902" s="1128" t="s">
        <v>2051</v>
      </c>
      <c r="K902" s="1126"/>
      <c r="P902" s="1162"/>
    </row>
    <row r="903" spans="1:16" s="1149" customFormat="1" ht="11.25" customHeight="1" outlineLevel="2">
      <c r="A903" s="1101">
        <v>6</v>
      </c>
      <c r="B903" s="1102">
        <v>2014</v>
      </c>
      <c r="C903" s="1103" t="s">
        <v>164</v>
      </c>
      <c r="D903" s="1104" t="s">
        <v>2694</v>
      </c>
      <c r="E903" s="1106" t="s">
        <v>3357</v>
      </c>
      <c r="F903" s="1105">
        <v>41797</v>
      </c>
      <c r="G903" s="1103" t="s">
        <v>4914</v>
      </c>
      <c r="H903" s="1108">
        <v>10</v>
      </c>
      <c r="I903" s="1128" t="s">
        <v>2091</v>
      </c>
      <c r="J903" s="1127"/>
      <c r="K903" s="1126"/>
      <c r="P903" s="1162"/>
    </row>
    <row r="904" spans="1:16" s="1126" customFormat="1" ht="11.25" customHeight="1" outlineLevel="2">
      <c r="A904" s="1101">
        <v>7</v>
      </c>
      <c r="B904" s="1102">
        <v>2014</v>
      </c>
      <c r="C904" s="1103" t="s">
        <v>164</v>
      </c>
      <c r="D904" s="1104" t="s">
        <v>2694</v>
      </c>
      <c r="E904" s="1106" t="s">
        <v>3696</v>
      </c>
      <c r="F904" s="1105">
        <v>41825</v>
      </c>
      <c r="G904" s="1103" t="s">
        <v>4915</v>
      </c>
      <c r="H904" s="1108">
        <v>5</v>
      </c>
      <c r="I904" s="1128" t="s">
        <v>352</v>
      </c>
      <c r="J904" s="1149"/>
      <c r="L904" s="1149"/>
      <c r="M904" s="1149"/>
      <c r="P904" s="1138"/>
    </row>
    <row r="905" spans="1:16" s="1111" customFormat="1" ht="11.25" customHeight="1" outlineLevel="2">
      <c r="A905" s="1112">
        <v>9</v>
      </c>
      <c r="B905" s="1123">
        <v>2015</v>
      </c>
      <c r="C905" s="1120" t="s">
        <v>164</v>
      </c>
      <c r="D905" s="1129" t="s">
        <v>2694</v>
      </c>
      <c r="E905" s="1124" t="s">
        <v>3442</v>
      </c>
      <c r="F905" s="1121">
        <v>41825</v>
      </c>
      <c r="G905" s="1120" t="s">
        <v>3158</v>
      </c>
      <c r="H905" s="1112">
        <v>10</v>
      </c>
      <c r="I905" s="1120" t="s">
        <v>236</v>
      </c>
      <c r="P905" s="1112"/>
    </row>
    <row r="906" spans="1:16" s="1111" customFormat="1" ht="11.25" customHeight="1" outlineLevel="2">
      <c r="A906" s="1112">
        <v>9</v>
      </c>
      <c r="B906" s="1123">
        <v>2015</v>
      </c>
      <c r="C906" s="1120" t="s">
        <v>164</v>
      </c>
      <c r="D906" s="1129" t="s">
        <v>2694</v>
      </c>
      <c r="E906" s="1124" t="s">
        <v>4154</v>
      </c>
      <c r="F906" s="1121">
        <v>42274</v>
      </c>
      <c r="G906" s="1120" t="s">
        <v>3158</v>
      </c>
      <c r="H906" s="1112">
        <v>5</v>
      </c>
      <c r="I906" s="1120" t="s">
        <v>414</v>
      </c>
      <c r="P906" s="1112"/>
    </row>
    <row r="907" spans="1:16" s="1111" customFormat="1" ht="11.25" customHeight="1" outlineLevel="2">
      <c r="A907" s="1112">
        <v>10</v>
      </c>
      <c r="B907" s="1123">
        <v>2015</v>
      </c>
      <c r="C907" s="1120" t="s">
        <v>164</v>
      </c>
      <c r="D907" s="1120" t="s">
        <v>2694</v>
      </c>
      <c r="E907" s="1124" t="s">
        <v>3362</v>
      </c>
      <c r="F907" s="1121">
        <v>42288</v>
      </c>
      <c r="G907" s="1120" t="s">
        <v>4916</v>
      </c>
      <c r="H907" s="1112">
        <v>10</v>
      </c>
      <c r="I907" s="1111" t="s">
        <v>2996</v>
      </c>
      <c r="P907" s="1112"/>
    </row>
    <row r="908" spans="1:16" s="1111" customFormat="1" ht="11.25" customHeight="1" outlineLevel="1">
      <c r="A908" s="1112"/>
      <c r="B908" s="1123"/>
      <c r="C908" s="1120"/>
      <c r="D908" s="1120" t="s">
        <v>3162</v>
      </c>
      <c r="E908" s="1124"/>
      <c r="F908" s="1121"/>
      <c r="G908" s="1120"/>
      <c r="H908" s="1112">
        <f>SUBTOTAL(9,H900:H907)</f>
        <v>62</v>
      </c>
      <c r="P908" s="1112"/>
    </row>
    <row r="909" spans="1:16" s="1126" customFormat="1" ht="11.25" customHeight="1" outlineLevel="2">
      <c r="A909" s="1113">
        <v>6</v>
      </c>
      <c r="B909" s="1113">
        <v>2013</v>
      </c>
      <c r="C909" s="1115" t="s">
        <v>164</v>
      </c>
      <c r="D909" s="1130" t="s">
        <v>4428</v>
      </c>
      <c r="E909" s="1115" t="s">
        <v>3323</v>
      </c>
      <c r="F909" s="1118">
        <v>41336</v>
      </c>
      <c r="G909" s="1115" t="s">
        <v>4917</v>
      </c>
      <c r="H909" s="1113">
        <v>7</v>
      </c>
      <c r="I909" s="1115" t="s">
        <v>258</v>
      </c>
      <c r="J909" s="1149"/>
      <c r="K909" s="1110"/>
      <c r="L909" s="1149"/>
      <c r="M909" s="1149"/>
      <c r="P909" s="1138"/>
    </row>
    <row r="910" spans="1:16" s="1149" customFormat="1" ht="11.25" customHeight="1" outlineLevel="2">
      <c r="A910" s="1101">
        <v>3</v>
      </c>
      <c r="B910" s="1102">
        <v>2014</v>
      </c>
      <c r="C910" s="1103" t="s">
        <v>164</v>
      </c>
      <c r="D910" s="1104" t="s">
        <v>4428</v>
      </c>
      <c r="E910" s="1106" t="s">
        <v>3323</v>
      </c>
      <c r="F910" s="1105">
        <v>41700</v>
      </c>
      <c r="G910" s="1103" t="s">
        <v>4429</v>
      </c>
      <c r="H910" s="1101">
        <v>3</v>
      </c>
      <c r="I910" s="1103" t="s">
        <v>719</v>
      </c>
      <c r="K910" s="1110"/>
      <c r="M910" s="1126"/>
      <c r="P910" s="1162"/>
    </row>
    <row r="911" spans="1:16" s="1149" customFormat="1" ht="11.25" customHeight="1" outlineLevel="1">
      <c r="A911" s="1101"/>
      <c r="B911" s="1102"/>
      <c r="C911" s="1103"/>
      <c r="D911" s="1104" t="s">
        <v>4430</v>
      </c>
      <c r="E911" s="1106"/>
      <c r="F911" s="1105"/>
      <c r="G911" s="1103"/>
      <c r="H911" s="1101">
        <f>SUBTOTAL(9,H909:H910)</f>
        <v>10</v>
      </c>
      <c r="I911" s="1103"/>
      <c r="K911" s="1110"/>
      <c r="M911" s="1126"/>
      <c r="P911" s="1162"/>
    </row>
    <row r="912" spans="1:16" s="1126" customFormat="1" ht="11.25" customHeight="1" outlineLevel="2">
      <c r="A912" s="1113">
        <v>3</v>
      </c>
      <c r="B912" s="1113">
        <v>2013</v>
      </c>
      <c r="C912" s="1117" t="s">
        <v>91</v>
      </c>
      <c r="D912" s="1116" t="s">
        <v>122</v>
      </c>
      <c r="E912" s="1115" t="s">
        <v>3357</v>
      </c>
      <c r="F912" s="1118">
        <v>41434</v>
      </c>
      <c r="G912" s="1115" t="s">
        <v>4918</v>
      </c>
      <c r="H912" s="1113">
        <v>10</v>
      </c>
      <c r="I912" s="1115" t="s">
        <v>2248</v>
      </c>
      <c r="J912" s="1149"/>
      <c r="K912" s="1110"/>
      <c r="L912" s="1149"/>
      <c r="M912" s="1149"/>
      <c r="P912" s="1138"/>
    </row>
    <row r="913" spans="1:16" s="1126" customFormat="1" ht="11.25" customHeight="1" outlineLevel="2">
      <c r="A913" s="1133">
        <v>10</v>
      </c>
      <c r="B913" s="1113">
        <v>2013</v>
      </c>
      <c r="C913" s="1117" t="s">
        <v>91</v>
      </c>
      <c r="D913" s="1116" t="s">
        <v>122</v>
      </c>
      <c r="E913" s="1115" t="s">
        <v>3357</v>
      </c>
      <c r="F913" s="1118">
        <v>41434</v>
      </c>
      <c r="G913" s="1115" t="s">
        <v>4919</v>
      </c>
      <c r="H913" s="1113">
        <v>7</v>
      </c>
      <c r="I913" s="1115" t="s">
        <v>1716</v>
      </c>
      <c r="K913" s="1110"/>
      <c r="L913" s="1149"/>
      <c r="M913" s="1149"/>
      <c r="P913" s="1138"/>
    </row>
    <row r="914" spans="1:16" s="1149" customFormat="1" ht="11.25" customHeight="1" outlineLevel="2">
      <c r="A914" s="1113">
        <v>6</v>
      </c>
      <c r="B914" s="1113">
        <v>2013</v>
      </c>
      <c r="C914" s="1117" t="s">
        <v>91</v>
      </c>
      <c r="D914" s="1116" t="s">
        <v>122</v>
      </c>
      <c r="E914" s="1115" t="s">
        <v>3357</v>
      </c>
      <c r="F914" s="1118">
        <v>41434</v>
      </c>
      <c r="G914" s="1115" t="s">
        <v>4920</v>
      </c>
      <c r="H914" s="1113">
        <v>10</v>
      </c>
      <c r="I914" s="1115" t="s">
        <v>2400</v>
      </c>
      <c r="J914" s="1126"/>
      <c r="K914" s="1110"/>
      <c r="M914" s="1126"/>
      <c r="P914" s="1162"/>
    </row>
    <row r="915" spans="1:16" s="1149" customFormat="1" ht="11.25" customHeight="1" outlineLevel="2">
      <c r="A915" s="1113">
        <v>6</v>
      </c>
      <c r="B915" s="1113">
        <v>2013</v>
      </c>
      <c r="C915" s="1117" t="s">
        <v>91</v>
      </c>
      <c r="D915" s="1116" t="s">
        <v>122</v>
      </c>
      <c r="E915" s="1115" t="s">
        <v>3357</v>
      </c>
      <c r="F915" s="1118">
        <v>41434</v>
      </c>
      <c r="G915" s="1115" t="s">
        <v>4921</v>
      </c>
      <c r="H915" s="1113">
        <v>3</v>
      </c>
      <c r="I915" s="1115" t="s">
        <v>1733</v>
      </c>
      <c r="J915" s="1126"/>
      <c r="K915" s="1110"/>
      <c r="P915" s="1162"/>
    </row>
    <row r="916" spans="1:16" s="1149" customFormat="1" ht="11.25" customHeight="1" outlineLevel="2">
      <c r="A916" s="1113">
        <v>3</v>
      </c>
      <c r="B916" s="1113">
        <v>2013</v>
      </c>
      <c r="C916" s="1117" t="s">
        <v>91</v>
      </c>
      <c r="D916" s="1116" t="s">
        <v>122</v>
      </c>
      <c r="E916" s="1115" t="s">
        <v>4713</v>
      </c>
      <c r="F916" s="1118">
        <v>41440</v>
      </c>
      <c r="G916" s="1115" t="s">
        <v>4918</v>
      </c>
      <c r="H916" s="1113">
        <v>15</v>
      </c>
      <c r="I916" s="1145" t="s">
        <v>4922</v>
      </c>
      <c r="J916" s="1126"/>
      <c r="K916" s="1107"/>
      <c r="L916" s="1107"/>
      <c r="P916" s="1162"/>
    </row>
    <row r="917" spans="1:16" s="1149" customFormat="1" ht="11.25" customHeight="1" outlineLevel="2">
      <c r="A917" s="1113">
        <v>3</v>
      </c>
      <c r="B917" s="1113">
        <v>2013</v>
      </c>
      <c r="C917" s="1117" t="s">
        <v>91</v>
      </c>
      <c r="D917" s="1116" t="s">
        <v>122</v>
      </c>
      <c r="E917" s="1115" t="s">
        <v>4713</v>
      </c>
      <c r="F917" s="1118">
        <v>41440</v>
      </c>
      <c r="G917" s="1115" t="s">
        <v>4919</v>
      </c>
      <c r="H917" s="1113">
        <v>15</v>
      </c>
      <c r="I917" s="1145" t="s">
        <v>4923</v>
      </c>
      <c r="J917" s="1107"/>
      <c r="K917" s="1110"/>
      <c r="L917" s="1126"/>
      <c r="P917" s="1162"/>
    </row>
    <row r="918" spans="1:16" s="1149" customFormat="1" ht="11.25" customHeight="1" outlineLevel="2">
      <c r="A918" s="1113">
        <v>2</v>
      </c>
      <c r="B918" s="1113">
        <v>2013</v>
      </c>
      <c r="C918" s="1117" t="s">
        <v>91</v>
      </c>
      <c r="D918" s="1116" t="s">
        <v>122</v>
      </c>
      <c r="E918" s="1115" t="s">
        <v>4713</v>
      </c>
      <c r="F918" s="1118">
        <v>41440</v>
      </c>
      <c r="G918" s="1115" t="s">
        <v>4920</v>
      </c>
      <c r="H918" s="1113">
        <v>15</v>
      </c>
      <c r="I918" s="1145" t="s">
        <v>4924</v>
      </c>
      <c r="J918" s="1127"/>
      <c r="K918" s="1126"/>
      <c r="L918" s="1126"/>
      <c r="P918" s="1162"/>
    </row>
    <row r="919" spans="1:16" s="1149" customFormat="1" ht="11.25" customHeight="1" outlineLevel="2">
      <c r="A919" s="1113">
        <v>10</v>
      </c>
      <c r="B919" s="1114">
        <v>2013</v>
      </c>
      <c r="C919" s="1115" t="s">
        <v>91</v>
      </c>
      <c r="D919" s="1116" t="s">
        <v>122</v>
      </c>
      <c r="E919" s="1117" t="s">
        <v>3362</v>
      </c>
      <c r="F919" s="1118">
        <v>41560</v>
      </c>
      <c r="G919" s="1115" t="s">
        <v>4925</v>
      </c>
      <c r="H919" s="1113">
        <v>10</v>
      </c>
      <c r="I919" s="1115" t="s">
        <v>2133</v>
      </c>
      <c r="K919" s="1126"/>
      <c r="L919" s="1126"/>
      <c r="P919" s="1162"/>
    </row>
    <row r="920" spans="1:16" s="1149" customFormat="1" ht="11.25" customHeight="1" outlineLevel="2">
      <c r="A920" s="1113">
        <v>10</v>
      </c>
      <c r="B920" s="1114">
        <v>2013</v>
      </c>
      <c r="C920" s="1115" t="s">
        <v>91</v>
      </c>
      <c r="D920" s="1116" t="s">
        <v>122</v>
      </c>
      <c r="E920" s="1117" t="s">
        <v>3362</v>
      </c>
      <c r="F920" s="1118">
        <v>41560</v>
      </c>
      <c r="G920" s="1115" t="s">
        <v>4926</v>
      </c>
      <c r="H920" s="1113">
        <v>7</v>
      </c>
      <c r="I920" s="1115" t="s">
        <v>2967</v>
      </c>
      <c r="K920" s="1126"/>
      <c r="L920" s="1126"/>
      <c r="P920" s="1162"/>
    </row>
    <row r="921" spans="1:16" s="1126" customFormat="1" ht="11.25" customHeight="1" outlineLevel="2">
      <c r="A921" s="1113">
        <v>10</v>
      </c>
      <c r="B921" s="1114">
        <v>2013</v>
      </c>
      <c r="C921" s="1115" t="s">
        <v>91</v>
      </c>
      <c r="D921" s="1116" t="s">
        <v>122</v>
      </c>
      <c r="E921" s="1117" t="s">
        <v>3362</v>
      </c>
      <c r="F921" s="1118">
        <v>41560</v>
      </c>
      <c r="G921" s="1115" t="s">
        <v>4927</v>
      </c>
      <c r="H921" s="1113">
        <v>3</v>
      </c>
      <c r="I921" s="1115" t="s">
        <v>2326</v>
      </c>
      <c r="J921" s="1149"/>
      <c r="M921" s="1149"/>
      <c r="P921" s="1138"/>
    </row>
    <row r="922" spans="1:16" s="1126" customFormat="1" ht="11.25" customHeight="1" outlineLevel="2">
      <c r="A922" s="1113">
        <v>10</v>
      </c>
      <c r="B922" s="1114">
        <v>2013</v>
      </c>
      <c r="C922" s="1115" t="s">
        <v>91</v>
      </c>
      <c r="D922" s="1116" t="s">
        <v>122</v>
      </c>
      <c r="E922" s="1117" t="s">
        <v>3362</v>
      </c>
      <c r="F922" s="1118">
        <v>41560</v>
      </c>
      <c r="G922" s="1115" t="s">
        <v>4928</v>
      </c>
      <c r="H922" s="1113">
        <v>7</v>
      </c>
      <c r="I922" s="1115" t="s">
        <v>2135</v>
      </c>
      <c r="J922" s="1149"/>
      <c r="M922" s="1149"/>
      <c r="P922" s="1138"/>
    </row>
    <row r="923" spans="1:16" s="1126" customFormat="1" ht="11.25" customHeight="1" outlineLevel="2">
      <c r="A923" s="1101">
        <v>6</v>
      </c>
      <c r="B923" s="1102">
        <v>2014</v>
      </c>
      <c r="C923" s="1103" t="s">
        <v>91</v>
      </c>
      <c r="D923" s="1104" t="s">
        <v>122</v>
      </c>
      <c r="E923" s="1106" t="s">
        <v>3357</v>
      </c>
      <c r="F923" s="1105">
        <v>41797</v>
      </c>
      <c r="G923" s="1103" t="s">
        <v>4431</v>
      </c>
      <c r="H923" s="1108">
        <v>3</v>
      </c>
      <c r="I923" s="1128" t="s">
        <v>3580</v>
      </c>
      <c r="J923" s="1149"/>
      <c r="M923" s="1149"/>
      <c r="P923" s="1138"/>
    </row>
    <row r="924" spans="1:16" s="1149" customFormat="1" ht="11.25" customHeight="1" outlineLevel="2">
      <c r="A924" s="1101">
        <v>6</v>
      </c>
      <c r="B924" s="1102">
        <v>2014</v>
      </c>
      <c r="C924" s="1103" t="s">
        <v>91</v>
      </c>
      <c r="D924" s="1104" t="s">
        <v>122</v>
      </c>
      <c r="E924" s="1106" t="s">
        <v>3357</v>
      </c>
      <c r="F924" s="1105">
        <v>41797</v>
      </c>
      <c r="G924" s="1103" t="s">
        <v>4432</v>
      </c>
      <c r="H924" s="1108">
        <v>10</v>
      </c>
      <c r="I924" s="1128" t="s">
        <v>2248</v>
      </c>
      <c r="K924" s="1126"/>
      <c r="L924" s="1126"/>
      <c r="P924" s="1162"/>
    </row>
    <row r="925" spans="1:16" ht="11.25" customHeight="1" outlineLevel="2">
      <c r="A925" s="1101">
        <v>6</v>
      </c>
      <c r="B925" s="1102">
        <v>2014</v>
      </c>
      <c r="C925" s="1103" t="s">
        <v>91</v>
      </c>
      <c r="D925" s="1104" t="s">
        <v>122</v>
      </c>
      <c r="E925" s="1106" t="s">
        <v>3357</v>
      </c>
      <c r="F925" s="1105">
        <v>41797</v>
      </c>
      <c r="G925" s="1103" t="s">
        <v>4433</v>
      </c>
      <c r="H925" s="1108">
        <v>10</v>
      </c>
      <c r="I925" s="1128" t="s">
        <v>2394</v>
      </c>
      <c r="J925" s="1149"/>
      <c r="K925" s="1126"/>
      <c r="L925" s="1126"/>
    </row>
    <row r="926" spans="1:16" s="1149" customFormat="1" ht="11.25" customHeight="1" outlineLevel="2">
      <c r="A926" s="1101">
        <v>6</v>
      </c>
      <c r="B926" s="1102">
        <v>2014</v>
      </c>
      <c r="C926" s="1103" t="s">
        <v>91</v>
      </c>
      <c r="D926" s="1104" t="s">
        <v>122</v>
      </c>
      <c r="E926" s="1106" t="s">
        <v>3357</v>
      </c>
      <c r="F926" s="1105">
        <v>41797</v>
      </c>
      <c r="G926" s="1103" t="s">
        <v>4434</v>
      </c>
      <c r="H926" s="1108">
        <v>3</v>
      </c>
      <c r="I926" s="1128" t="s">
        <v>2396</v>
      </c>
      <c r="K926" s="1110"/>
      <c r="L926" s="1126"/>
      <c r="M926" s="1126"/>
      <c r="P926" s="1162"/>
    </row>
    <row r="927" spans="1:16" s="1149" customFormat="1" ht="11.25" customHeight="1" outlineLevel="2">
      <c r="A927" s="1101">
        <v>6</v>
      </c>
      <c r="B927" s="1102">
        <v>2014</v>
      </c>
      <c r="C927" s="1103" t="s">
        <v>91</v>
      </c>
      <c r="D927" s="1104" t="s">
        <v>122</v>
      </c>
      <c r="E927" s="1106" t="s">
        <v>3357</v>
      </c>
      <c r="F927" s="1105">
        <v>41797</v>
      </c>
      <c r="G927" s="1103" t="s">
        <v>4435</v>
      </c>
      <c r="H927" s="1108">
        <v>7</v>
      </c>
      <c r="I927" s="1128" t="s">
        <v>2701</v>
      </c>
      <c r="K927" s="1110"/>
      <c r="L927" s="1126"/>
      <c r="M927" s="1126"/>
      <c r="P927" s="1162"/>
    </row>
    <row r="928" spans="1:16" s="1149" customFormat="1" ht="11.25" customHeight="1" outlineLevel="2">
      <c r="A928" s="1101">
        <v>6</v>
      </c>
      <c r="B928" s="1102">
        <v>2014</v>
      </c>
      <c r="C928" s="1103" t="s">
        <v>91</v>
      </c>
      <c r="D928" s="1104" t="s">
        <v>122</v>
      </c>
      <c r="E928" s="1106" t="s">
        <v>3357</v>
      </c>
      <c r="F928" s="1105">
        <v>41797</v>
      </c>
      <c r="G928" s="1103" t="s">
        <v>4436</v>
      </c>
      <c r="H928" s="1108">
        <v>10</v>
      </c>
      <c r="I928" s="1128" t="s">
        <v>1853</v>
      </c>
      <c r="K928" s="1110"/>
      <c r="L928" s="1126"/>
      <c r="M928" s="1126"/>
      <c r="P928" s="1162"/>
    </row>
    <row r="929" spans="1:16" s="1149" customFormat="1" ht="11.25" customHeight="1" outlineLevel="2">
      <c r="A929" s="1101">
        <v>6</v>
      </c>
      <c r="B929" s="1102">
        <v>2014</v>
      </c>
      <c r="C929" s="1103" t="s">
        <v>91</v>
      </c>
      <c r="D929" s="1104" t="s">
        <v>122</v>
      </c>
      <c r="E929" s="1106" t="s">
        <v>3357</v>
      </c>
      <c r="F929" s="1105">
        <v>41797</v>
      </c>
      <c r="G929" s="1103" t="s">
        <v>4437</v>
      </c>
      <c r="H929" s="1108">
        <v>7</v>
      </c>
      <c r="I929" s="1128" t="s">
        <v>2402</v>
      </c>
      <c r="K929" s="1110"/>
      <c r="L929" s="1110"/>
      <c r="M929" s="1126"/>
      <c r="P929" s="1162"/>
    </row>
    <row r="930" spans="1:16" s="1149" customFormat="1" ht="11.25" customHeight="1" outlineLevel="2">
      <c r="A930" s="1101">
        <v>6</v>
      </c>
      <c r="B930" s="1102">
        <v>2014</v>
      </c>
      <c r="C930" s="1103" t="s">
        <v>91</v>
      </c>
      <c r="D930" s="1104" t="s">
        <v>122</v>
      </c>
      <c r="E930" s="1106" t="s">
        <v>4184</v>
      </c>
      <c r="F930" s="1105">
        <v>41804</v>
      </c>
      <c r="G930" s="1103" t="s">
        <v>4435</v>
      </c>
      <c r="H930" s="1108">
        <v>15</v>
      </c>
      <c r="I930" s="1128" t="s">
        <v>4438</v>
      </c>
      <c r="L930" s="1110"/>
      <c r="M930" s="1126"/>
      <c r="P930" s="1162"/>
    </row>
    <row r="931" spans="1:16" s="1149" customFormat="1" ht="11.25" customHeight="1" outlineLevel="2">
      <c r="A931" s="1101">
        <v>6</v>
      </c>
      <c r="B931" s="1102">
        <v>2014</v>
      </c>
      <c r="C931" s="1103" t="s">
        <v>91</v>
      </c>
      <c r="D931" s="1104" t="s">
        <v>122</v>
      </c>
      <c r="E931" s="1106" t="s">
        <v>4184</v>
      </c>
      <c r="F931" s="1105">
        <v>41804</v>
      </c>
      <c r="G931" s="1103" t="s">
        <v>4431</v>
      </c>
      <c r="H931" s="1108">
        <v>15</v>
      </c>
      <c r="I931" s="1179" t="s">
        <v>4439</v>
      </c>
      <c r="L931" s="1110"/>
      <c r="M931" s="1126"/>
      <c r="P931" s="1162"/>
    </row>
    <row r="932" spans="1:16" s="1149" customFormat="1" ht="11.25" customHeight="1" outlineLevel="2">
      <c r="A932" s="1101">
        <v>10</v>
      </c>
      <c r="B932" s="1101">
        <v>2014</v>
      </c>
      <c r="C932" s="1103" t="s">
        <v>91</v>
      </c>
      <c r="D932" s="1119" t="s">
        <v>122</v>
      </c>
      <c r="E932" s="1103" t="s">
        <v>3362</v>
      </c>
      <c r="F932" s="1131">
        <v>41924</v>
      </c>
      <c r="G932" s="1103" t="s">
        <v>4440</v>
      </c>
      <c r="H932" s="1101">
        <v>7</v>
      </c>
      <c r="I932" s="1103" t="s">
        <v>3387</v>
      </c>
      <c r="M932" s="1126"/>
      <c r="P932" s="1162"/>
    </row>
    <row r="933" spans="1:16" s="1149" customFormat="1" ht="11.25" customHeight="1" outlineLevel="2">
      <c r="A933" s="1101">
        <v>10</v>
      </c>
      <c r="B933" s="1101">
        <v>2014</v>
      </c>
      <c r="C933" s="1103" t="s">
        <v>91</v>
      </c>
      <c r="D933" s="1119" t="s">
        <v>122</v>
      </c>
      <c r="E933" s="1103" t="s">
        <v>3362</v>
      </c>
      <c r="F933" s="1131">
        <v>41924</v>
      </c>
      <c r="G933" s="1103" t="s">
        <v>4441</v>
      </c>
      <c r="H933" s="1101">
        <v>3</v>
      </c>
      <c r="I933" s="1103" t="s">
        <v>1658</v>
      </c>
      <c r="L933" s="1183"/>
      <c r="M933" s="1126"/>
      <c r="P933" s="1162"/>
    </row>
    <row r="934" spans="1:16" s="1149" customFormat="1" ht="11.25" customHeight="1" outlineLevel="2">
      <c r="A934" s="1101">
        <v>10</v>
      </c>
      <c r="B934" s="1101">
        <v>2014</v>
      </c>
      <c r="C934" s="1103" t="s">
        <v>91</v>
      </c>
      <c r="D934" s="1119" t="s">
        <v>122</v>
      </c>
      <c r="E934" s="1103" t="s">
        <v>3362</v>
      </c>
      <c r="F934" s="1131">
        <v>41924</v>
      </c>
      <c r="G934" s="1103" t="s">
        <v>4442</v>
      </c>
      <c r="H934" s="1101">
        <v>10</v>
      </c>
      <c r="I934" s="1103" t="s">
        <v>3179</v>
      </c>
      <c r="L934" s="1126"/>
      <c r="M934" s="1126"/>
      <c r="P934" s="1162"/>
    </row>
    <row r="935" spans="1:16" s="1126" customFormat="1" ht="11.25" customHeight="1" outlineLevel="2">
      <c r="A935" s="1101">
        <v>10</v>
      </c>
      <c r="B935" s="1101">
        <v>2014</v>
      </c>
      <c r="C935" s="1103" t="s">
        <v>91</v>
      </c>
      <c r="D935" s="1119" t="s">
        <v>122</v>
      </c>
      <c r="E935" s="1103" t="s">
        <v>3362</v>
      </c>
      <c r="F935" s="1131">
        <v>41924</v>
      </c>
      <c r="G935" s="1103" t="s">
        <v>4443</v>
      </c>
      <c r="H935" s="1101">
        <v>7</v>
      </c>
      <c r="I935" s="1103" t="s">
        <v>4444</v>
      </c>
      <c r="J935" s="1149"/>
      <c r="K935" s="1107"/>
      <c r="L935" s="1107"/>
      <c r="P935" s="1138"/>
    </row>
    <row r="936" spans="1:16" s="1126" customFormat="1" ht="11.25" customHeight="1" outlineLevel="2">
      <c r="A936" s="1101">
        <v>10</v>
      </c>
      <c r="B936" s="1101">
        <v>2014</v>
      </c>
      <c r="C936" s="1103" t="s">
        <v>91</v>
      </c>
      <c r="D936" s="1119" t="s">
        <v>122</v>
      </c>
      <c r="E936" s="1103" t="s">
        <v>3362</v>
      </c>
      <c r="F936" s="1131">
        <v>41924</v>
      </c>
      <c r="G936" s="1103" t="s">
        <v>4445</v>
      </c>
      <c r="H936" s="1101">
        <v>10</v>
      </c>
      <c r="I936" s="1103" t="s">
        <v>3632</v>
      </c>
      <c r="J936" s="1107"/>
      <c r="K936" s="1107"/>
      <c r="L936" s="1107"/>
      <c r="P936" s="1138"/>
    </row>
    <row r="937" spans="1:16" s="1126" customFormat="1" ht="11.25" customHeight="1" outlineLevel="2">
      <c r="A937" s="1101">
        <v>10</v>
      </c>
      <c r="B937" s="1101">
        <v>2014</v>
      </c>
      <c r="C937" s="1103" t="s">
        <v>91</v>
      </c>
      <c r="D937" s="1119" t="s">
        <v>122</v>
      </c>
      <c r="E937" s="1103" t="s">
        <v>3362</v>
      </c>
      <c r="F937" s="1131">
        <v>41924</v>
      </c>
      <c r="G937" s="1103" t="s">
        <v>4446</v>
      </c>
      <c r="H937" s="1101">
        <v>7</v>
      </c>
      <c r="I937" s="1103" t="s">
        <v>2214</v>
      </c>
      <c r="J937" s="1107"/>
      <c r="K937" s="1149"/>
      <c r="L937" s="1149"/>
      <c r="P937" s="1138"/>
    </row>
    <row r="938" spans="1:16" s="1126" customFormat="1" ht="11.25" customHeight="1" outlineLevel="2">
      <c r="A938" s="1101">
        <v>10</v>
      </c>
      <c r="B938" s="1101">
        <v>2014</v>
      </c>
      <c r="C938" s="1103" t="s">
        <v>91</v>
      </c>
      <c r="D938" s="1119" t="s">
        <v>122</v>
      </c>
      <c r="E938" s="1103" t="s">
        <v>3362</v>
      </c>
      <c r="F938" s="1131">
        <v>41924</v>
      </c>
      <c r="G938" s="1103" t="s">
        <v>4447</v>
      </c>
      <c r="H938" s="1101">
        <v>10</v>
      </c>
      <c r="I938" s="1103" t="s">
        <v>2133</v>
      </c>
      <c r="J938" s="1149"/>
      <c r="K938" s="1149"/>
      <c r="L938" s="1149"/>
      <c r="M938" s="1110"/>
      <c r="P938" s="1138"/>
    </row>
    <row r="939" spans="1:16" s="1126" customFormat="1" ht="11.25" customHeight="1" outlineLevel="2">
      <c r="A939" s="1101">
        <v>10</v>
      </c>
      <c r="B939" s="1101">
        <v>2014</v>
      </c>
      <c r="C939" s="1103" t="s">
        <v>91</v>
      </c>
      <c r="D939" s="1119" t="s">
        <v>122</v>
      </c>
      <c r="E939" s="1103" t="s">
        <v>3362</v>
      </c>
      <c r="F939" s="1131">
        <v>41924</v>
      </c>
      <c r="G939" s="1103" t="s">
        <v>4448</v>
      </c>
      <c r="H939" s="1101">
        <v>7</v>
      </c>
      <c r="I939" s="1103" t="s">
        <v>2967</v>
      </c>
      <c r="J939" s="1149"/>
      <c r="K939" s="1149"/>
      <c r="L939" s="1149"/>
      <c r="M939" s="1110"/>
      <c r="P939" s="1138"/>
    </row>
    <row r="940" spans="1:16" s="1126" customFormat="1" ht="11.25" customHeight="1" outlineLevel="2">
      <c r="A940" s="1101">
        <v>10</v>
      </c>
      <c r="B940" s="1101">
        <v>2014</v>
      </c>
      <c r="C940" s="1103" t="s">
        <v>91</v>
      </c>
      <c r="D940" s="1119" t="s">
        <v>122</v>
      </c>
      <c r="E940" s="1103" t="s">
        <v>3362</v>
      </c>
      <c r="F940" s="1131">
        <v>41924</v>
      </c>
      <c r="G940" s="1103" t="s">
        <v>4449</v>
      </c>
      <c r="H940" s="1101">
        <v>7</v>
      </c>
      <c r="I940" s="1103" t="s">
        <v>2037</v>
      </c>
      <c r="J940" s="1149"/>
      <c r="K940" s="1149"/>
      <c r="L940" s="1149"/>
      <c r="M940" s="1110"/>
      <c r="P940" s="1138"/>
    </row>
    <row r="941" spans="1:16" s="1126" customFormat="1" ht="11.25" customHeight="1" outlineLevel="2">
      <c r="A941" s="1101">
        <v>10</v>
      </c>
      <c r="B941" s="1101">
        <v>2014</v>
      </c>
      <c r="C941" s="1103" t="s">
        <v>91</v>
      </c>
      <c r="D941" s="1119" t="s">
        <v>122</v>
      </c>
      <c r="E941" s="1103" t="s">
        <v>3362</v>
      </c>
      <c r="F941" s="1131">
        <v>41924</v>
      </c>
      <c r="G941" s="1103" t="s">
        <v>4450</v>
      </c>
      <c r="H941" s="1101">
        <v>3</v>
      </c>
      <c r="I941" s="1103" t="s">
        <v>2169</v>
      </c>
      <c r="J941" s="1149"/>
      <c r="L941" s="1149"/>
      <c r="M941" s="1149"/>
      <c r="P941" s="1138"/>
    </row>
    <row r="942" spans="1:16" s="1126" customFormat="1" ht="11.25" customHeight="1" outlineLevel="2">
      <c r="A942" s="1101">
        <v>10</v>
      </c>
      <c r="B942" s="1101">
        <v>2014</v>
      </c>
      <c r="C942" s="1103" t="s">
        <v>91</v>
      </c>
      <c r="D942" s="1119" t="s">
        <v>122</v>
      </c>
      <c r="E942" s="1103" t="s">
        <v>3362</v>
      </c>
      <c r="F942" s="1131">
        <v>41924</v>
      </c>
      <c r="G942" s="1103" t="s">
        <v>4451</v>
      </c>
      <c r="H942" s="1101">
        <v>10</v>
      </c>
      <c r="I942" s="1103" t="s">
        <v>2426</v>
      </c>
      <c r="J942" s="1149"/>
      <c r="L942" s="1149"/>
      <c r="M942" s="1183"/>
      <c r="P942" s="1138"/>
    </row>
    <row r="943" spans="1:16" s="1149" customFormat="1" ht="11.25" customHeight="1" outlineLevel="2">
      <c r="A943" s="1112">
        <v>6</v>
      </c>
      <c r="B943" s="1112">
        <v>2015</v>
      </c>
      <c r="C943" s="1120" t="s">
        <v>91</v>
      </c>
      <c r="D943" s="1120" t="s">
        <v>122</v>
      </c>
      <c r="E943" s="1120" t="s">
        <v>3357</v>
      </c>
      <c r="F943" s="1121">
        <v>42169</v>
      </c>
      <c r="G943" s="1120" t="s">
        <v>3619</v>
      </c>
      <c r="H943" s="1112">
        <v>10</v>
      </c>
      <c r="I943" s="1120" t="s">
        <v>1660</v>
      </c>
      <c r="J943" s="1111"/>
      <c r="K943" s="1111"/>
      <c r="L943" s="1111"/>
      <c r="P943" s="1162"/>
    </row>
    <row r="944" spans="1:16" s="1149" customFormat="1" ht="11.25" customHeight="1" outlineLevel="2">
      <c r="A944" s="1112">
        <v>6</v>
      </c>
      <c r="B944" s="1112">
        <v>2015</v>
      </c>
      <c r="C944" s="1120" t="s">
        <v>91</v>
      </c>
      <c r="D944" s="1120" t="s">
        <v>122</v>
      </c>
      <c r="E944" s="1120" t="s">
        <v>3357</v>
      </c>
      <c r="F944" s="1121">
        <v>42169</v>
      </c>
      <c r="G944" s="1120" t="s">
        <v>3620</v>
      </c>
      <c r="H944" s="1112">
        <v>10</v>
      </c>
      <c r="I944" s="1120" t="s">
        <v>2348</v>
      </c>
      <c r="J944" s="1111"/>
      <c r="K944" s="1111"/>
      <c r="L944" s="1111"/>
      <c r="P944" s="1162"/>
    </row>
    <row r="945" spans="1:16" s="1149" customFormat="1" ht="11.25" customHeight="1" outlineLevel="2">
      <c r="A945" s="1112">
        <v>6</v>
      </c>
      <c r="B945" s="1112">
        <v>2015</v>
      </c>
      <c r="C945" s="1120" t="s">
        <v>91</v>
      </c>
      <c r="D945" s="1120" t="s">
        <v>122</v>
      </c>
      <c r="E945" s="1120" t="s">
        <v>3357</v>
      </c>
      <c r="F945" s="1121">
        <v>42169</v>
      </c>
      <c r="G945" s="1120" t="s">
        <v>3621</v>
      </c>
      <c r="H945" s="1112">
        <v>3</v>
      </c>
      <c r="I945" s="1120" t="s">
        <v>1733</v>
      </c>
      <c r="J945" s="1111"/>
      <c r="K945" s="1111"/>
      <c r="L945" s="1111"/>
      <c r="P945" s="1162"/>
    </row>
    <row r="946" spans="1:16" s="1149" customFormat="1" ht="11.25" customHeight="1" outlineLevel="2">
      <c r="A946" s="1112">
        <v>6</v>
      </c>
      <c r="B946" s="1112">
        <v>2015</v>
      </c>
      <c r="C946" s="1120" t="s">
        <v>91</v>
      </c>
      <c r="D946" s="1120" t="s">
        <v>122</v>
      </c>
      <c r="E946" s="1120" t="s">
        <v>3359</v>
      </c>
      <c r="F946" s="1121">
        <v>42176</v>
      </c>
      <c r="G946" s="1120" t="s">
        <v>3620</v>
      </c>
      <c r="H946" s="1112">
        <v>10</v>
      </c>
      <c r="I946" s="1122" t="s">
        <v>3622</v>
      </c>
      <c r="J946" s="1111"/>
      <c r="K946" s="1111"/>
      <c r="L946" s="1111"/>
      <c r="P946" s="1162"/>
    </row>
    <row r="947" spans="1:16" s="1111" customFormat="1" ht="11.25" customHeight="1" outlineLevel="2">
      <c r="A947" s="1112">
        <v>10</v>
      </c>
      <c r="B947" s="1123">
        <v>2015</v>
      </c>
      <c r="C947" s="1120" t="s">
        <v>91</v>
      </c>
      <c r="D947" s="1120" t="s">
        <v>122</v>
      </c>
      <c r="E947" s="1124" t="s">
        <v>3362</v>
      </c>
      <c r="F947" s="1121">
        <v>42288</v>
      </c>
      <c r="G947" s="1120" t="s">
        <v>3623</v>
      </c>
      <c r="H947" s="1112">
        <v>7</v>
      </c>
      <c r="I947" s="1111" t="s">
        <v>2410</v>
      </c>
      <c r="P947" s="1112"/>
    </row>
    <row r="948" spans="1:16" s="1111" customFormat="1" ht="11.25" customHeight="1" outlineLevel="2">
      <c r="A948" s="1112">
        <v>10</v>
      </c>
      <c r="B948" s="1123">
        <v>2015</v>
      </c>
      <c r="C948" s="1120" t="s">
        <v>91</v>
      </c>
      <c r="D948" s="1120" t="s">
        <v>122</v>
      </c>
      <c r="E948" s="1124" t="s">
        <v>3362</v>
      </c>
      <c r="F948" s="1121">
        <v>42288</v>
      </c>
      <c r="G948" s="1120" t="s">
        <v>3624</v>
      </c>
      <c r="H948" s="1112">
        <v>10</v>
      </c>
      <c r="I948" s="1111" t="s">
        <v>3176</v>
      </c>
      <c r="P948" s="1112"/>
    </row>
    <row r="949" spans="1:16" s="1111" customFormat="1" ht="11.25" customHeight="1" outlineLevel="2">
      <c r="A949" s="1112">
        <v>10</v>
      </c>
      <c r="B949" s="1123">
        <v>2015</v>
      </c>
      <c r="C949" s="1120" t="s">
        <v>91</v>
      </c>
      <c r="D949" s="1120" t="s">
        <v>122</v>
      </c>
      <c r="E949" s="1124" t="s">
        <v>3362</v>
      </c>
      <c r="F949" s="1121">
        <v>42288</v>
      </c>
      <c r="G949" s="1120" t="s">
        <v>3625</v>
      </c>
      <c r="H949" s="1112">
        <v>7</v>
      </c>
      <c r="I949" s="1111" t="s">
        <v>2214</v>
      </c>
      <c r="P949" s="1112"/>
    </row>
    <row r="950" spans="1:16" s="1111" customFormat="1" ht="11.25" customHeight="1" outlineLevel="2">
      <c r="A950" s="1112">
        <v>10</v>
      </c>
      <c r="B950" s="1123">
        <v>2015</v>
      </c>
      <c r="C950" s="1120" t="s">
        <v>91</v>
      </c>
      <c r="D950" s="1120" t="s">
        <v>122</v>
      </c>
      <c r="E950" s="1124" t="s">
        <v>3362</v>
      </c>
      <c r="F950" s="1121">
        <v>42288</v>
      </c>
      <c r="G950" s="1120" t="s">
        <v>3626</v>
      </c>
      <c r="H950" s="1112">
        <v>10</v>
      </c>
      <c r="I950" s="1111" t="s">
        <v>2422</v>
      </c>
      <c r="P950" s="1112"/>
    </row>
    <row r="951" spans="1:16" s="1111" customFormat="1" ht="11.25" customHeight="1" outlineLevel="2">
      <c r="A951" s="1112">
        <v>10</v>
      </c>
      <c r="B951" s="1123">
        <v>2015</v>
      </c>
      <c r="C951" s="1120" t="s">
        <v>91</v>
      </c>
      <c r="D951" s="1120" t="s">
        <v>122</v>
      </c>
      <c r="E951" s="1124" t="s">
        <v>3362</v>
      </c>
      <c r="F951" s="1121">
        <v>42288</v>
      </c>
      <c r="G951" s="1120" t="s">
        <v>3627</v>
      </c>
      <c r="H951" s="1112">
        <v>10</v>
      </c>
      <c r="I951" s="1111" t="s">
        <v>2426</v>
      </c>
      <c r="P951" s="1112"/>
    </row>
    <row r="952" spans="1:16" s="1111" customFormat="1" ht="11.25" customHeight="1" outlineLevel="2">
      <c r="A952" s="1112">
        <v>10</v>
      </c>
      <c r="B952" s="1123">
        <v>2015</v>
      </c>
      <c r="C952" s="1120" t="s">
        <v>91</v>
      </c>
      <c r="D952" s="1120" t="s">
        <v>122</v>
      </c>
      <c r="E952" s="1124" t="s">
        <v>3362</v>
      </c>
      <c r="F952" s="1121">
        <v>42288</v>
      </c>
      <c r="G952" s="1120" t="s">
        <v>3628</v>
      </c>
      <c r="H952" s="1112">
        <v>3</v>
      </c>
      <c r="I952" s="1111" t="s">
        <v>3188</v>
      </c>
      <c r="P952" s="1112"/>
    </row>
    <row r="953" spans="1:16" s="1111" customFormat="1" ht="11.25" customHeight="1" outlineLevel="1">
      <c r="A953" s="1112"/>
      <c r="B953" s="1123"/>
      <c r="C953" s="1120"/>
      <c r="D953" s="1120" t="s">
        <v>1285</v>
      </c>
      <c r="E953" s="1124"/>
      <c r="F953" s="1121"/>
      <c r="G953" s="1120"/>
      <c r="H953" s="1112">
        <f>SUBTOTAL(9,H912:H952)</f>
        <v>343</v>
      </c>
      <c r="P953" s="1112"/>
    </row>
    <row r="954" spans="1:16" s="1126" customFormat="1" ht="11.25" customHeight="1" outlineLevel="2">
      <c r="A954" s="1113">
        <v>2</v>
      </c>
      <c r="B954" s="1114">
        <v>2013</v>
      </c>
      <c r="C954" s="1115" t="s">
        <v>4135</v>
      </c>
      <c r="D954" s="1116" t="s">
        <v>1594</v>
      </c>
      <c r="E954" s="1117" t="s">
        <v>3362</v>
      </c>
      <c r="F954" s="1118">
        <v>41560</v>
      </c>
      <c r="G954" s="1115" t="s">
        <v>4929</v>
      </c>
      <c r="H954" s="1113">
        <v>7</v>
      </c>
      <c r="I954" s="1115" t="s">
        <v>3500</v>
      </c>
      <c r="J954" s="1149"/>
      <c r="L954" s="1149"/>
      <c r="P954" s="1138"/>
    </row>
    <row r="955" spans="1:16" ht="11.25" customHeight="1" outlineLevel="2">
      <c r="A955" s="1101">
        <v>10</v>
      </c>
      <c r="B955" s="1101">
        <v>2014</v>
      </c>
      <c r="C955" s="1107" t="s">
        <v>4135</v>
      </c>
      <c r="D955" s="1119" t="s">
        <v>1594</v>
      </c>
      <c r="E955" s="1103" t="s">
        <v>3362</v>
      </c>
      <c r="F955" s="1131">
        <v>41924</v>
      </c>
      <c r="G955" s="1103" t="s">
        <v>4454</v>
      </c>
      <c r="H955" s="1101">
        <v>7</v>
      </c>
      <c r="I955" s="1103" t="s">
        <v>2324</v>
      </c>
      <c r="J955" s="1126"/>
      <c r="K955" s="1126"/>
      <c r="L955" s="1149"/>
    </row>
    <row r="956" spans="1:16" ht="11.25" customHeight="1" outlineLevel="1">
      <c r="B956" s="1101"/>
      <c r="C956" s="1107"/>
      <c r="D956" s="1119" t="s">
        <v>3847</v>
      </c>
      <c r="F956" s="1131"/>
      <c r="G956" s="1103"/>
      <c r="H956" s="1101">
        <f>SUBTOTAL(9,H954:H955)</f>
        <v>14</v>
      </c>
      <c r="J956" s="1126"/>
      <c r="K956" s="1126"/>
      <c r="L956" s="1149"/>
    </row>
    <row r="957" spans="1:16" s="1111" customFormat="1" ht="11.25" customHeight="1" outlineLevel="2">
      <c r="A957" s="1112">
        <v>11</v>
      </c>
      <c r="B957" s="1112">
        <v>2015</v>
      </c>
      <c r="C957" s="1111" t="s">
        <v>164</v>
      </c>
      <c r="D957" s="1132" t="s">
        <v>3350</v>
      </c>
      <c r="E957" s="1120" t="s">
        <v>500</v>
      </c>
      <c r="F957" s="1121">
        <v>42322</v>
      </c>
      <c r="G957" s="1120" t="s">
        <v>3640</v>
      </c>
      <c r="H957" s="1112">
        <v>5</v>
      </c>
      <c r="I957" s="1120" t="s">
        <v>414</v>
      </c>
      <c r="P957" s="1112"/>
    </row>
    <row r="958" spans="1:16" s="1111" customFormat="1" ht="11.25" customHeight="1" outlineLevel="1">
      <c r="A958" s="1112"/>
      <c r="B958" s="1112"/>
      <c r="D958" s="1132" t="s">
        <v>3641</v>
      </c>
      <c r="E958" s="1120"/>
      <c r="F958" s="1121"/>
      <c r="G958" s="1120"/>
      <c r="H958" s="1112">
        <f>SUBTOTAL(9,H957:H957)</f>
        <v>5</v>
      </c>
      <c r="I958" s="1120"/>
      <c r="P958" s="1112"/>
    </row>
    <row r="959" spans="1:16" ht="11.25" customHeight="1" outlineLevel="2">
      <c r="A959" s="1113">
        <v>6</v>
      </c>
      <c r="B959" s="1113">
        <v>2013</v>
      </c>
      <c r="C959" s="1115" t="s">
        <v>164</v>
      </c>
      <c r="D959" s="1130" t="s">
        <v>104</v>
      </c>
      <c r="E959" s="1115" t="s">
        <v>3323</v>
      </c>
      <c r="F959" s="1118">
        <v>41336</v>
      </c>
      <c r="G959" s="1115" t="s">
        <v>4930</v>
      </c>
      <c r="H959" s="1113">
        <v>3</v>
      </c>
      <c r="I959" s="1115" t="s">
        <v>1653</v>
      </c>
      <c r="J959" s="1126"/>
    </row>
    <row r="960" spans="1:16" s="1149" customFormat="1" ht="11.25" customHeight="1" outlineLevel="2">
      <c r="A960" s="1113">
        <v>6</v>
      </c>
      <c r="B960" s="1113">
        <v>2013</v>
      </c>
      <c r="C960" s="1115" t="s">
        <v>164</v>
      </c>
      <c r="D960" s="1130" t="s">
        <v>104</v>
      </c>
      <c r="E960" s="1115" t="s">
        <v>3323</v>
      </c>
      <c r="F960" s="1118">
        <v>41336</v>
      </c>
      <c r="G960" s="1115" t="s">
        <v>4931</v>
      </c>
      <c r="H960" s="1113">
        <v>10</v>
      </c>
      <c r="I960" s="1115" t="s">
        <v>2787</v>
      </c>
      <c r="J960" s="1107"/>
      <c r="K960" s="1107"/>
      <c r="L960" s="1107"/>
      <c r="P960" s="1162"/>
    </row>
    <row r="961" spans="1:16" s="1111" customFormat="1" ht="11.25" customHeight="1" outlineLevel="2">
      <c r="A961" s="1112">
        <v>10</v>
      </c>
      <c r="B961" s="1123">
        <v>2015</v>
      </c>
      <c r="C961" s="1120" t="s">
        <v>164</v>
      </c>
      <c r="D961" s="1120" t="s">
        <v>104</v>
      </c>
      <c r="E961" s="1124" t="s">
        <v>3362</v>
      </c>
      <c r="F961" s="1121">
        <v>42288</v>
      </c>
      <c r="G961" s="1120" t="s">
        <v>3642</v>
      </c>
      <c r="H961" s="1112">
        <v>10</v>
      </c>
      <c r="I961" s="1111" t="s">
        <v>2133</v>
      </c>
      <c r="P961" s="1112"/>
    </row>
    <row r="962" spans="1:16" s="1111" customFormat="1" ht="11.25" customHeight="1" outlineLevel="2">
      <c r="A962" s="1112">
        <v>10</v>
      </c>
      <c r="B962" s="1123">
        <v>2015</v>
      </c>
      <c r="C962" s="1120" t="s">
        <v>164</v>
      </c>
      <c r="D962" s="1120" t="s">
        <v>104</v>
      </c>
      <c r="E962" s="1124" t="s">
        <v>3362</v>
      </c>
      <c r="F962" s="1121">
        <v>42288</v>
      </c>
      <c r="G962" s="1120" t="s">
        <v>3643</v>
      </c>
      <c r="H962" s="1112">
        <v>3</v>
      </c>
      <c r="I962" s="1111" t="s">
        <v>2965</v>
      </c>
      <c r="P962" s="1112"/>
    </row>
    <row r="963" spans="1:16" s="1111" customFormat="1" ht="11.25" customHeight="1" outlineLevel="1">
      <c r="A963" s="1112"/>
      <c r="B963" s="1123"/>
      <c r="C963" s="1120"/>
      <c r="D963" s="1120" t="s">
        <v>1362</v>
      </c>
      <c r="E963" s="1124"/>
      <c r="F963" s="1121"/>
      <c r="G963" s="1120"/>
      <c r="H963" s="1112">
        <f>SUBTOTAL(9,H959:H962)</f>
        <v>26</v>
      </c>
      <c r="P963" s="1112"/>
    </row>
    <row r="964" spans="1:16" s="1149" customFormat="1" ht="11.25" customHeight="1" outlineLevel="2">
      <c r="A964" s="1113">
        <v>6</v>
      </c>
      <c r="B964" s="1113">
        <v>2013</v>
      </c>
      <c r="C964" s="1115" t="s">
        <v>164</v>
      </c>
      <c r="D964" s="1130" t="s">
        <v>4932</v>
      </c>
      <c r="E964" s="1115" t="s">
        <v>3323</v>
      </c>
      <c r="F964" s="1118">
        <v>41336</v>
      </c>
      <c r="G964" s="1115" t="s">
        <v>4933</v>
      </c>
      <c r="H964" s="1113">
        <v>3</v>
      </c>
      <c r="I964" s="1115" t="s">
        <v>311</v>
      </c>
      <c r="J964" s="1126"/>
      <c r="P964" s="1162"/>
    </row>
    <row r="965" spans="1:16" s="1149" customFormat="1" ht="11.25" customHeight="1" outlineLevel="1">
      <c r="A965" s="1113"/>
      <c r="B965" s="1113"/>
      <c r="C965" s="1115"/>
      <c r="D965" s="1130" t="s">
        <v>4934</v>
      </c>
      <c r="E965" s="1115"/>
      <c r="F965" s="1118"/>
      <c r="G965" s="1115"/>
      <c r="H965" s="1113">
        <f>SUBTOTAL(9,H964:H964)</f>
        <v>3</v>
      </c>
      <c r="I965" s="1115"/>
      <c r="J965" s="1126"/>
      <c r="P965" s="1162"/>
    </row>
    <row r="966" spans="1:16" s="1149" customFormat="1" ht="11.25" customHeight="1" outlineLevel="2">
      <c r="A966" s="1133">
        <v>3</v>
      </c>
      <c r="B966" s="1113">
        <v>2013</v>
      </c>
      <c r="C966" s="1115" t="s">
        <v>164</v>
      </c>
      <c r="D966" s="1130" t="s">
        <v>2695</v>
      </c>
      <c r="E966" s="1115" t="s">
        <v>3323</v>
      </c>
      <c r="F966" s="1118">
        <v>41336</v>
      </c>
      <c r="G966" s="1115" t="s">
        <v>4935</v>
      </c>
      <c r="H966" s="1113">
        <v>7</v>
      </c>
      <c r="I966" s="1115" t="s">
        <v>929</v>
      </c>
      <c r="J966" s="1126"/>
      <c r="K966" s="1110"/>
      <c r="P966" s="1162"/>
    </row>
    <row r="967" spans="1:16" s="1149" customFormat="1" ht="11.25" customHeight="1" outlineLevel="2">
      <c r="A967" s="1113">
        <v>6</v>
      </c>
      <c r="B967" s="1113">
        <v>2013</v>
      </c>
      <c r="C967" s="1117" t="s">
        <v>164</v>
      </c>
      <c r="D967" s="1116" t="s">
        <v>2695</v>
      </c>
      <c r="E967" s="1115" t="s">
        <v>3357</v>
      </c>
      <c r="F967" s="1118">
        <v>41434</v>
      </c>
      <c r="G967" s="1115" t="s">
        <v>4936</v>
      </c>
      <c r="H967" s="1113">
        <v>3</v>
      </c>
      <c r="I967" s="1115" t="s">
        <v>2943</v>
      </c>
      <c r="J967" s="1126"/>
      <c r="K967" s="1110"/>
      <c r="P967" s="1162"/>
    </row>
    <row r="968" spans="1:16" s="1149" customFormat="1" ht="11.25" customHeight="1" outlineLevel="2">
      <c r="A968" s="1101">
        <v>2</v>
      </c>
      <c r="B968" s="1101">
        <v>2014</v>
      </c>
      <c r="C968" s="1106" t="s">
        <v>164</v>
      </c>
      <c r="D968" s="1104" t="s">
        <v>2695</v>
      </c>
      <c r="E968" s="1103" t="s">
        <v>81</v>
      </c>
      <c r="F968" s="1105">
        <v>41685</v>
      </c>
      <c r="G968" s="1103" t="s">
        <v>4455</v>
      </c>
      <c r="H968" s="1101">
        <v>5</v>
      </c>
      <c r="I968" s="1103" t="s">
        <v>354</v>
      </c>
      <c r="J968" s="1107"/>
      <c r="K968" s="1110"/>
      <c r="P968" s="1162"/>
    </row>
    <row r="969" spans="1:16" s="1149" customFormat="1" ht="11.25" customHeight="1" outlineLevel="2">
      <c r="A969" s="1101">
        <v>10</v>
      </c>
      <c r="B969" s="1101">
        <v>2014</v>
      </c>
      <c r="C969" s="1107" t="s">
        <v>164</v>
      </c>
      <c r="D969" s="1119" t="s">
        <v>2695</v>
      </c>
      <c r="E969" s="1103" t="s">
        <v>3362</v>
      </c>
      <c r="F969" s="1131">
        <v>41924</v>
      </c>
      <c r="G969" s="1103" t="s">
        <v>4456</v>
      </c>
      <c r="H969" s="1101">
        <v>3</v>
      </c>
      <c r="I969" s="1103" t="s">
        <v>2218</v>
      </c>
      <c r="J969" s="1126"/>
      <c r="K969" s="1110"/>
      <c r="P969" s="1162"/>
    </row>
    <row r="970" spans="1:16" s="1149" customFormat="1" ht="11.25" customHeight="1" outlineLevel="1">
      <c r="A970" s="1101"/>
      <c r="B970" s="1101"/>
      <c r="C970" s="1107"/>
      <c r="D970" s="1119" t="s">
        <v>3230</v>
      </c>
      <c r="E970" s="1103"/>
      <c r="F970" s="1131"/>
      <c r="G970" s="1103"/>
      <c r="H970" s="1101">
        <f>SUBTOTAL(9,H966:H969)</f>
        <v>18</v>
      </c>
      <c r="I970" s="1103"/>
      <c r="J970" s="1126"/>
      <c r="K970" s="1110"/>
      <c r="P970" s="1162"/>
    </row>
    <row r="971" spans="1:16" s="1149" customFormat="1" ht="11.25" customHeight="1" outlineLevel="2">
      <c r="A971" s="1112">
        <v>3</v>
      </c>
      <c r="B971" s="1112">
        <v>2015</v>
      </c>
      <c r="C971" s="1111" t="s">
        <v>53</v>
      </c>
      <c r="D971" s="1132" t="s">
        <v>176</v>
      </c>
      <c r="E971" s="1120" t="s">
        <v>64</v>
      </c>
      <c r="F971" s="1121">
        <v>42077</v>
      </c>
      <c r="G971" s="1120" t="s">
        <v>4937</v>
      </c>
      <c r="H971" s="1112">
        <v>5</v>
      </c>
      <c r="I971" s="1120" t="s">
        <v>435</v>
      </c>
      <c r="J971" s="1111"/>
      <c r="K971" s="1111"/>
      <c r="L971" s="1111"/>
      <c r="P971" s="1162"/>
    </row>
    <row r="972" spans="1:16" s="1149" customFormat="1" ht="11.25" customHeight="1" outlineLevel="2">
      <c r="A972" s="1112">
        <v>5</v>
      </c>
      <c r="B972" s="1112">
        <v>2015</v>
      </c>
      <c r="C972" s="1111" t="s">
        <v>53</v>
      </c>
      <c r="D972" s="1132" t="s">
        <v>176</v>
      </c>
      <c r="E972" s="1120" t="s">
        <v>1855</v>
      </c>
      <c r="F972" s="1121">
        <v>42147</v>
      </c>
      <c r="G972" s="1120" t="s">
        <v>4938</v>
      </c>
      <c r="H972" s="1112">
        <v>5</v>
      </c>
      <c r="I972" s="1120" t="s">
        <v>435</v>
      </c>
      <c r="J972" s="1111"/>
      <c r="K972" s="1111"/>
      <c r="L972" s="1111"/>
      <c r="P972" s="1162"/>
    </row>
    <row r="973" spans="1:16" s="1149" customFormat="1" ht="11.25" customHeight="1" outlineLevel="2">
      <c r="A973" s="1112">
        <v>11</v>
      </c>
      <c r="B973" s="1112">
        <v>2015</v>
      </c>
      <c r="C973" s="1111" t="s">
        <v>53</v>
      </c>
      <c r="D973" s="1132" t="s">
        <v>176</v>
      </c>
      <c r="E973" s="1120" t="s">
        <v>1309</v>
      </c>
      <c r="F973" s="1121">
        <v>42329</v>
      </c>
      <c r="G973" s="1120" t="s">
        <v>4459</v>
      </c>
      <c r="H973" s="1112">
        <v>5</v>
      </c>
      <c r="I973" s="1120" t="s">
        <v>248</v>
      </c>
      <c r="J973" s="1111"/>
      <c r="K973" s="1111"/>
      <c r="L973" s="1111"/>
      <c r="P973" s="1162"/>
    </row>
    <row r="974" spans="1:16" s="1149" customFormat="1" ht="11.25" customHeight="1" outlineLevel="1">
      <c r="A974" s="1112"/>
      <c r="B974" s="1112"/>
      <c r="C974" s="1111"/>
      <c r="D974" s="1132" t="s">
        <v>1371</v>
      </c>
      <c r="E974" s="1120"/>
      <c r="F974" s="1121"/>
      <c r="G974" s="1120"/>
      <c r="H974" s="1112">
        <f>SUBTOTAL(9,H971:H973)</f>
        <v>15</v>
      </c>
      <c r="I974" s="1120"/>
      <c r="J974" s="1111"/>
      <c r="K974" s="1111"/>
      <c r="L974" s="1111"/>
      <c r="P974" s="1162"/>
    </row>
    <row r="975" spans="1:16" ht="11.25" customHeight="1" outlineLevel="2">
      <c r="A975" s="1113">
        <v>3</v>
      </c>
      <c r="B975" s="1113">
        <v>2013</v>
      </c>
      <c r="C975" s="1115" t="s">
        <v>164</v>
      </c>
      <c r="D975" s="1130" t="s">
        <v>1638</v>
      </c>
      <c r="E975" s="1115" t="s">
        <v>3323</v>
      </c>
      <c r="F975" s="1118">
        <v>41336</v>
      </c>
      <c r="G975" s="1115" t="s">
        <v>4939</v>
      </c>
      <c r="H975" s="1113">
        <v>3</v>
      </c>
      <c r="I975" s="1115" t="s">
        <v>344</v>
      </c>
      <c r="J975" s="1126"/>
      <c r="K975" s="1149"/>
      <c r="L975" s="1149"/>
    </row>
    <row r="976" spans="1:16" s="1149" customFormat="1" ht="11.25" customHeight="1" outlineLevel="2">
      <c r="A976" s="1113">
        <v>3</v>
      </c>
      <c r="B976" s="1114">
        <v>2013</v>
      </c>
      <c r="C976" s="1115" t="s">
        <v>164</v>
      </c>
      <c r="D976" s="1116" t="s">
        <v>1638</v>
      </c>
      <c r="E976" s="1117" t="s">
        <v>4154</v>
      </c>
      <c r="F976" s="1118">
        <v>41546</v>
      </c>
      <c r="G976" s="1115" t="s">
        <v>4940</v>
      </c>
      <c r="H976" s="1113">
        <v>5</v>
      </c>
      <c r="I976" s="1115" t="s">
        <v>414</v>
      </c>
      <c r="J976" s="1126"/>
      <c r="K976" s="1126"/>
      <c r="P976" s="1162"/>
    </row>
    <row r="977" spans="1:16" s="1149" customFormat="1" ht="11.25" customHeight="1" outlineLevel="2">
      <c r="A977" s="1113">
        <v>3</v>
      </c>
      <c r="B977" s="1114">
        <v>2013</v>
      </c>
      <c r="C977" s="1115" t="s">
        <v>164</v>
      </c>
      <c r="D977" s="1116" t="s">
        <v>1638</v>
      </c>
      <c r="E977" s="1117" t="s">
        <v>3362</v>
      </c>
      <c r="F977" s="1118">
        <v>41560</v>
      </c>
      <c r="G977" s="1115" t="s">
        <v>4941</v>
      </c>
      <c r="H977" s="1113">
        <v>10</v>
      </c>
      <c r="I977" s="1115" t="s">
        <v>3033</v>
      </c>
      <c r="J977" s="1126"/>
      <c r="P977" s="1162"/>
    </row>
    <row r="978" spans="1:16" s="1149" customFormat="1" ht="11.25" customHeight="1" outlineLevel="2">
      <c r="A978" s="1101">
        <v>3</v>
      </c>
      <c r="B978" s="1101">
        <v>2014</v>
      </c>
      <c r="C978" s="1103" t="s">
        <v>164</v>
      </c>
      <c r="D978" s="1119" t="s">
        <v>1638</v>
      </c>
      <c r="E978" s="1103" t="s">
        <v>64</v>
      </c>
      <c r="F978" s="1105">
        <v>41706</v>
      </c>
      <c r="G978" s="1103" t="s">
        <v>4462</v>
      </c>
      <c r="H978" s="1101">
        <v>10</v>
      </c>
      <c r="I978" s="1103" t="s">
        <v>626</v>
      </c>
      <c r="J978" s="1126"/>
      <c r="K978" s="1127"/>
      <c r="L978" s="1127"/>
      <c r="P978" s="1162"/>
    </row>
    <row r="979" spans="1:16" s="1149" customFormat="1" ht="11.25" customHeight="1" outlineLevel="2">
      <c r="A979" s="1123">
        <v>3</v>
      </c>
      <c r="B979" s="1112">
        <v>2015</v>
      </c>
      <c r="C979" s="1120" t="s">
        <v>164</v>
      </c>
      <c r="D979" s="1132" t="s">
        <v>1638</v>
      </c>
      <c r="E979" s="1120" t="s">
        <v>3323</v>
      </c>
      <c r="F979" s="1121">
        <v>42064</v>
      </c>
      <c r="G979" s="1120" t="s">
        <v>3239</v>
      </c>
      <c r="H979" s="1112">
        <v>7</v>
      </c>
      <c r="I979" s="1120" t="s">
        <v>299</v>
      </c>
      <c r="J979" s="1127"/>
      <c r="K979" s="1127"/>
      <c r="L979" s="1127"/>
      <c r="P979" s="1162"/>
    </row>
    <row r="980" spans="1:16" s="1149" customFormat="1" ht="11.25" customHeight="1" outlineLevel="1">
      <c r="A980" s="1123"/>
      <c r="B980" s="1112"/>
      <c r="C980" s="1120"/>
      <c r="D980" s="1132" t="s">
        <v>2527</v>
      </c>
      <c r="E980" s="1120"/>
      <c r="F980" s="1121"/>
      <c r="G980" s="1120"/>
      <c r="H980" s="1112">
        <f>SUBTOTAL(9,H975:H979)</f>
        <v>35</v>
      </c>
      <c r="I980" s="1120"/>
      <c r="J980" s="1127"/>
      <c r="K980" s="1127"/>
      <c r="L980" s="1127"/>
      <c r="P980" s="1162"/>
    </row>
    <row r="981" spans="1:16" s="1149" customFormat="1" ht="11.25" customHeight="1" outlineLevel="2">
      <c r="A981" s="1113">
        <v>6</v>
      </c>
      <c r="B981" s="1113">
        <v>2013</v>
      </c>
      <c r="C981" s="1115" t="s">
        <v>53</v>
      </c>
      <c r="D981" s="1130" t="s">
        <v>4942</v>
      </c>
      <c r="E981" s="1115" t="s">
        <v>346</v>
      </c>
      <c r="F981" s="1118">
        <v>41350</v>
      </c>
      <c r="G981" s="1115" t="s">
        <v>4464</v>
      </c>
      <c r="H981" s="1113">
        <v>5</v>
      </c>
      <c r="I981" s="1115" t="s">
        <v>435</v>
      </c>
      <c r="J981" s="1127"/>
      <c r="K981" s="1127"/>
      <c r="L981" s="1127"/>
      <c r="P981" s="1162"/>
    </row>
    <row r="982" spans="1:16" s="1111" customFormat="1" ht="11.25" customHeight="1" outlineLevel="2">
      <c r="A982" s="1101">
        <v>10</v>
      </c>
      <c r="B982" s="1101">
        <v>2014</v>
      </c>
      <c r="C982" s="1103" t="s">
        <v>53</v>
      </c>
      <c r="D982" s="1119" t="s">
        <v>4942</v>
      </c>
      <c r="E982" s="1103" t="s">
        <v>819</v>
      </c>
      <c r="F982" s="1105">
        <v>41938</v>
      </c>
      <c r="G982" s="1103" t="s">
        <v>4465</v>
      </c>
      <c r="H982" s="1101">
        <v>5</v>
      </c>
      <c r="I982" s="1103" t="s">
        <v>248</v>
      </c>
      <c r="J982" s="1127"/>
      <c r="K982" s="1127"/>
      <c r="L982" s="1127"/>
      <c r="P982" s="1112"/>
    </row>
    <row r="983" spans="1:16" s="1111" customFormat="1" ht="11.25" customHeight="1" outlineLevel="1">
      <c r="A983" s="1101"/>
      <c r="B983" s="1101"/>
      <c r="C983" s="1103"/>
      <c r="D983" s="1119" t="s">
        <v>4943</v>
      </c>
      <c r="E983" s="1103"/>
      <c r="F983" s="1105"/>
      <c r="G983" s="1103"/>
      <c r="H983" s="1101">
        <f>SUBTOTAL(9,H981:H982)</f>
        <v>10</v>
      </c>
      <c r="I983" s="1103"/>
      <c r="J983" s="1127"/>
      <c r="K983" s="1127"/>
      <c r="L983" s="1127"/>
      <c r="P983" s="1112"/>
    </row>
    <row r="984" spans="1:16" s="1127" customFormat="1" ht="11.25" customHeight="1" outlineLevel="2">
      <c r="A984" s="1113">
        <v>10</v>
      </c>
      <c r="B984" s="1113">
        <v>2013</v>
      </c>
      <c r="C984" s="1115" t="s">
        <v>91</v>
      </c>
      <c r="D984" s="1130" t="s">
        <v>92</v>
      </c>
      <c r="E984" s="1115" t="s">
        <v>55</v>
      </c>
      <c r="F984" s="1118">
        <v>41307</v>
      </c>
      <c r="G984" s="1115" t="s">
        <v>4944</v>
      </c>
      <c r="H984" s="1113">
        <v>5</v>
      </c>
      <c r="I984" s="1115" t="s">
        <v>244</v>
      </c>
      <c r="K984" s="1126"/>
      <c r="L984" s="1149"/>
      <c r="P984" s="1113"/>
    </row>
    <row r="985" spans="1:16" s="1127" customFormat="1" ht="11.25" customHeight="1" outlineLevel="2">
      <c r="A985" s="1113">
        <v>10</v>
      </c>
      <c r="B985" s="1113">
        <v>2013</v>
      </c>
      <c r="C985" s="1115" t="s">
        <v>91</v>
      </c>
      <c r="D985" s="1130" t="s">
        <v>92</v>
      </c>
      <c r="E985" s="1115" t="s">
        <v>3323</v>
      </c>
      <c r="F985" s="1118">
        <v>41336</v>
      </c>
      <c r="G985" s="1115" t="s">
        <v>4945</v>
      </c>
      <c r="H985" s="1113">
        <v>10</v>
      </c>
      <c r="I985" s="1115" t="s">
        <v>3271</v>
      </c>
      <c r="J985" s="1126"/>
      <c r="K985" s="1126"/>
      <c r="L985" s="1126"/>
      <c r="P985" s="1113"/>
    </row>
    <row r="986" spans="1:16" s="1127" customFormat="1" ht="11.25" customHeight="1" outlineLevel="2">
      <c r="A986" s="1113">
        <v>10</v>
      </c>
      <c r="B986" s="1113">
        <v>2013</v>
      </c>
      <c r="C986" s="1115" t="s">
        <v>91</v>
      </c>
      <c r="D986" s="1130" t="s">
        <v>92</v>
      </c>
      <c r="E986" s="1115" t="s">
        <v>3323</v>
      </c>
      <c r="F986" s="1118">
        <v>41336</v>
      </c>
      <c r="G986" s="1115" t="s">
        <v>4946</v>
      </c>
      <c r="H986" s="1113">
        <v>10</v>
      </c>
      <c r="I986" s="1115" t="s">
        <v>1384</v>
      </c>
      <c r="J986" s="1110"/>
      <c r="K986" s="1126"/>
      <c r="L986" s="1126"/>
      <c r="P986" s="1113"/>
    </row>
    <row r="987" spans="1:16" s="1127" customFormat="1" ht="11.25" customHeight="1" outlineLevel="2">
      <c r="A987" s="1113">
        <v>10</v>
      </c>
      <c r="B987" s="1113">
        <v>2013</v>
      </c>
      <c r="C987" s="1115" t="s">
        <v>91</v>
      </c>
      <c r="D987" s="1130" t="s">
        <v>92</v>
      </c>
      <c r="E987" s="1115" t="s">
        <v>3323</v>
      </c>
      <c r="F987" s="1118">
        <v>41336</v>
      </c>
      <c r="G987" s="1115" t="s">
        <v>4947</v>
      </c>
      <c r="H987" s="1113">
        <v>3</v>
      </c>
      <c r="I987" s="1115" t="s">
        <v>449</v>
      </c>
      <c r="J987" s="1110"/>
      <c r="K987" s="1126"/>
      <c r="L987" s="1126"/>
      <c r="P987" s="1113"/>
    </row>
    <row r="988" spans="1:16" s="1149" customFormat="1" ht="11.25" customHeight="1" outlineLevel="2">
      <c r="A988" s="1113">
        <v>10</v>
      </c>
      <c r="B988" s="1113">
        <v>2013</v>
      </c>
      <c r="C988" s="1115" t="s">
        <v>91</v>
      </c>
      <c r="D988" s="1130" t="s">
        <v>92</v>
      </c>
      <c r="E988" s="1115" t="s">
        <v>3323</v>
      </c>
      <c r="F988" s="1118">
        <v>41336</v>
      </c>
      <c r="G988" s="1115" t="s">
        <v>4948</v>
      </c>
      <c r="H988" s="1113">
        <v>7</v>
      </c>
      <c r="I988" s="1115" t="s">
        <v>485</v>
      </c>
      <c r="J988" s="1110"/>
      <c r="K988" s="1126"/>
      <c r="L988" s="1126"/>
      <c r="P988" s="1162"/>
    </row>
    <row r="989" spans="1:16" s="1149" customFormat="1" ht="11.25" customHeight="1" outlineLevel="2">
      <c r="A989" s="1113">
        <v>10</v>
      </c>
      <c r="B989" s="1113">
        <v>2013</v>
      </c>
      <c r="C989" s="1115" t="s">
        <v>91</v>
      </c>
      <c r="D989" s="1130" t="s">
        <v>92</v>
      </c>
      <c r="E989" s="1115" t="s">
        <v>3323</v>
      </c>
      <c r="F989" s="1118">
        <v>41336</v>
      </c>
      <c r="G989" s="1115" t="s">
        <v>4949</v>
      </c>
      <c r="H989" s="1113">
        <v>7</v>
      </c>
      <c r="I989" s="1115" t="s">
        <v>1039</v>
      </c>
      <c r="J989" s="1110"/>
      <c r="K989" s="1126"/>
      <c r="L989" s="1126"/>
      <c r="M989" s="1126"/>
      <c r="P989" s="1162"/>
    </row>
    <row r="990" spans="1:16" s="1149" customFormat="1" ht="11.25" customHeight="1" outlineLevel="2">
      <c r="A990" s="1113">
        <v>10</v>
      </c>
      <c r="B990" s="1113">
        <v>2013</v>
      </c>
      <c r="C990" s="1117" t="s">
        <v>91</v>
      </c>
      <c r="D990" s="1116" t="s">
        <v>92</v>
      </c>
      <c r="E990" s="1115" t="s">
        <v>3357</v>
      </c>
      <c r="F990" s="1118">
        <v>41434</v>
      </c>
      <c r="G990" s="1115" t="s">
        <v>4472</v>
      </c>
      <c r="H990" s="1113">
        <v>7</v>
      </c>
      <c r="I990" s="1115" t="s">
        <v>3246</v>
      </c>
      <c r="J990" s="1127"/>
      <c r="K990" s="1126"/>
      <c r="L990" s="1126"/>
      <c r="M990" s="1126"/>
      <c r="P990" s="1162"/>
    </row>
    <row r="991" spans="1:16" s="1149" customFormat="1" ht="11.25" customHeight="1" outlineLevel="2">
      <c r="A991" s="1113">
        <v>10</v>
      </c>
      <c r="B991" s="1113">
        <v>2013</v>
      </c>
      <c r="C991" s="1117" t="s">
        <v>91</v>
      </c>
      <c r="D991" s="1116" t="s">
        <v>92</v>
      </c>
      <c r="E991" s="1115" t="s">
        <v>3357</v>
      </c>
      <c r="F991" s="1118">
        <v>41434</v>
      </c>
      <c r="G991" s="1115" t="s">
        <v>4473</v>
      </c>
      <c r="H991" s="1113">
        <v>10</v>
      </c>
      <c r="I991" s="1115" t="s">
        <v>2285</v>
      </c>
      <c r="J991" s="1127"/>
      <c r="K991" s="1126"/>
      <c r="L991" s="1126"/>
      <c r="M991" s="1126"/>
      <c r="P991" s="1162"/>
    </row>
    <row r="992" spans="1:16" s="1149" customFormat="1" ht="11.25" customHeight="1" outlineLevel="2">
      <c r="A992" s="1113">
        <v>10</v>
      </c>
      <c r="B992" s="1113">
        <v>2013</v>
      </c>
      <c r="C992" s="1117" t="s">
        <v>91</v>
      </c>
      <c r="D992" s="1116" t="s">
        <v>92</v>
      </c>
      <c r="E992" s="1115" t="s">
        <v>4713</v>
      </c>
      <c r="F992" s="1118">
        <v>41440</v>
      </c>
      <c r="G992" s="1115" t="s">
        <v>4472</v>
      </c>
      <c r="H992" s="1113">
        <v>10</v>
      </c>
      <c r="I992" s="1115" t="s">
        <v>4950</v>
      </c>
      <c r="J992" s="1127"/>
      <c r="K992" s="1126"/>
      <c r="L992" s="1126"/>
      <c r="M992" s="1126"/>
      <c r="P992" s="1162"/>
    </row>
    <row r="993" spans="1:16" s="1149" customFormat="1" ht="11.25" customHeight="1" outlineLevel="2">
      <c r="A993" s="1113">
        <v>10</v>
      </c>
      <c r="B993" s="1114">
        <v>2013</v>
      </c>
      <c r="C993" s="1115" t="s">
        <v>91</v>
      </c>
      <c r="D993" s="1116" t="s">
        <v>92</v>
      </c>
      <c r="E993" s="1117" t="s">
        <v>3362</v>
      </c>
      <c r="F993" s="1118">
        <v>41560</v>
      </c>
      <c r="G993" s="1115" t="s">
        <v>4477</v>
      </c>
      <c r="H993" s="1113">
        <v>10</v>
      </c>
      <c r="I993" s="1115" t="s">
        <v>2408</v>
      </c>
      <c r="J993" s="1127"/>
      <c r="K993" s="1126"/>
      <c r="L993" s="1126"/>
      <c r="M993" s="1126"/>
      <c r="P993" s="1162"/>
    </row>
    <row r="994" spans="1:16" s="1149" customFormat="1" ht="11.25" customHeight="1" outlineLevel="2">
      <c r="A994" s="1113">
        <v>10</v>
      </c>
      <c r="B994" s="1114">
        <v>2013</v>
      </c>
      <c r="C994" s="1115" t="s">
        <v>91</v>
      </c>
      <c r="D994" s="1116" t="s">
        <v>92</v>
      </c>
      <c r="E994" s="1117" t="s">
        <v>3362</v>
      </c>
      <c r="F994" s="1118">
        <v>41560</v>
      </c>
      <c r="G994" s="1115" t="s">
        <v>4951</v>
      </c>
      <c r="H994" s="1113">
        <v>3</v>
      </c>
      <c r="I994" s="1115" t="s">
        <v>1758</v>
      </c>
      <c r="J994" s="1127"/>
      <c r="K994" s="1126"/>
      <c r="L994" s="1126"/>
      <c r="M994" s="1126"/>
      <c r="P994" s="1162"/>
    </row>
    <row r="995" spans="1:16" s="1149" customFormat="1" ht="11.25" customHeight="1" outlineLevel="2">
      <c r="A995" s="1113">
        <v>10</v>
      </c>
      <c r="B995" s="1114">
        <v>2013</v>
      </c>
      <c r="C995" s="1115" t="s">
        <v>91</v>
      </c>
      <c r="D995" s="1116" t="s">
        <v>92</v>
      </c>
      <c r="E995" s="1117" t="s">
        <v>3362</v>
      </c>
      <c r="F995" s="1118">
        <v>41560</v>
      </c>
      <c r="G995" s="1115" t="s">
        <v>4952</v>
      </c>
      <c r="H995" s="1113">
        <v>7</v>
      </c>
      <c r="I995" s="1115" t="s">
        <v>4953</v>
      </c>
      <c r="J995" s="1110"/>
      <c r="K995" s="1126"/>
      <c r="L995" s="1126"/>
      <c r="M995" s="1126"/>
      <c r="P995" s="1162"/>
    </row>
    <row r="996" spans="1:16" s="1149" customFormat="1" ht="11.25" customHeight="1" outlineLevel="2">
      <c r="A996" s="1113">
        <v>10</v>
      </c>
      <c r="B996" s="1114">
        <v>2013</v>
      </c>
      <c r="C996" s="1115" t="s">
        <v>91</v>
      </c>
      <c r="D996" s="1116" t="s">
        <v>92</v>
      </c>
      <c r="E996" s="1117" t="s">
        <v>3362</v>
      </c>
      <c r="F996" s="1118">
        <v>41560</v>
      </c>
      <c r="G996" s="1115" t="s">
        <v>4954</v>
      </c>
      <c r="H996" s="1113">
        <v>10</v>
      </c>
      <c r="I996" s="1115" t="s">
        <v>2551</v>
      </c>
      <c r="J996" s="1110"/>
      <c r="K996" s="1126"/>
      <c r="L996" s="1126"/>
      <c r="M996" s="1126"/>
      <c r="P996" s="1162"/>
    </row>
    <row r="997" spans="1:16" s="1149" customFormat="1" ht="11.25" customHeight="1" outlineLevel="2">
      <c r="A997" s="1101">
        <v>3</v>
      </c>
      <c r="B997" s="1102">
        <v>2014</v>
      </c>
      <c r="C997" s="1103" t="s">
        <v>91</v>
      </c>
      <c r="D997" s="1104" t="s">
        <v>92</v>
      </c>
      <c r="E997" s="1106" t="s">
        <v>3323</v>
      </c>
      <c r="F997" s="1105">
        <v>41700</v>
      </c>
      <c r="G997" s="1103" t="s">
        <v>4470</v>
      </c>
      <c r="H997" s="1101">
        <v>10</v>
      </c>
      <c r="I997" s="1103" t="s">
        <v>1790</v>
      </c>
      <c r="J997" s="1127"/>
      <c r="K997" s="1126"/>
      <c r="L997" s="1126"/>
      <c r="M997" s="1126"/>
      <c r="P997" s="1162"/>
    </row>
    <row r="998" spans="1:16" s="1149" customFormat="1" ht="11.25" customHeight="1" outlineLevel="2">
      <c r="A998" s="1101">
        <v>3</v>
      </c>
      <c r="B998" s="1102">
        <v>2014</v>
      </c>
      <c r="C998" s="1103" t="s">
        <v>91</v>
      </c>
      <c r="D998" s="1104" t="s">
        <v>92</v>
      </c>
      <c r="E998" s="1106" t="s">
        <v>3323</v>
      </c>
      <c r="F998" s="1105">
        <v>41700</v>
      </c>
      <c r="G998" s="1103" t="s">
        <v>4471</v>
      </c>
      <c r="H998" s="1101">
        <v>7</v>
      </c>
      <c r="I998" s="1103" t="s">
        <v>810</v>
      </c>
      <c r="J998" s="1127"/>
      <c r="K998" s="1126"/>
      <c r="L998" s="1126"/>
      <c r="M998" s="1126"/>
      <c r="P998" s="1162"/>
    </row>
    <row r="999" spans="1:16" s="1149" customFormat="1" ht="11.25" customHeight="1" outlineLevel="2">
      <c r="A999" s="1101">
        <v>3</v>
      </c>
      <c r="B999" s="1102">
        <v>2014</v>
      </c>
      <c r="C999" s="1103" t="s">
        <v>91</v>
      </c>
      <c r="D999" s="1104" t="s">
        <v>92</v>
      </c>
      <c r="E999" s="1106" t="s">
        <v>3323</v>
      </c>
      <c r="F999" s="1105">
        <v>41700</v>
      </c>
      <c r="G999" s="1103" t="s">
        <v>4472</v>
      </c>
      <c r="H999" s="1101">
        <v>3</v>
      </c>
      <c r="I999" s="1103" t="s">
        <v>785</v>
      </c>
      <c r="J999" s="1127"/>
      <c r="L999" s="1156"/>
      <c r="M999" s="1126"/>
      <c r="P999" s="1162"/>
    </row>
    <row r="1000" spans="1:16" s="1126" customFormat="1" ht="11.25" customHeight="1" outlineLevel="2">
      <c r="A1000" s="1101">
        <v>3</v>
      </c>
      <c r="B1000" s="1102">
        <v>2014</v>
      </c>
      <c r="C1000" s="1103" t="s">
        <v>91</v>
      </c>
      <c r="D1000" s="1104" t="s">
        <v>92</v>
      </c>
      <c r="E1000" s="1106" t="s">
        <v>3323</v>
      </c>
      <c r="F1000" s="1105">
        <v>41700</v>
      </c>
      <c r="G1000" s="1103" t="s">
        <v>4473</v>
      </c>
      <c r="H1000" s="1101">
        <v>10</v>
      </c>
      <c r="I1000" s="1103" t="s">
        <v>723</v>
      </c>
      <c r="P1000" s="1138"/>
    </row>
    <row r="1001" spans="1:16" s="1126" customFormat="1" ht="11.25" customHeight="1" outlineLevel="2">
      <c r="A1001" s="1101">
        <v>3</v>
      </c>
      <c r="B1001" s="1102">
        <v>2014</v>
      </c>
      <c r="C1001" s="1103" t="s">
        <v>91</v>
      </c>
      <c r="D1001" s="1104" t="s">
        <v>92</v>
      </c>
      <c r="E1001" s="1106" t="s">
        <v>3323</v>
      </c>
      <c r="F1001" s="1105">
        <v>41700</v>
      </c>
      <c r="G1001" s="1103" t="s">
        <v>4474</v>
      </c>
      <c r="H1001" s="1101">
        <v>10</v>
      </c>
      <c r="I1001" s="1103" t="s">
        <v>1384</v>
      </c>
      <c r="J1001" s="1127"/>
      <c r="K1001" s="1141"/>
      <c r="L1001" s="1141"/>
      <c r="P1001" s="1138"/>
    </row>
    <row r="1002" spans="1:16" s="1126" customFormat="1" ht="11.25" customHeight="1" outlineLevel="2">
      <c r="A1002" s="1101">
        <v>3</v>
      </c>
      <c r="B1002" s="1102">
        <v>2014</v>
      </c>
      <c r="C1002" s="1103" t="s">
        <v>91</v>
      </c>
      <c r="D1002" s="1104" t="s">
        <v>92</v>
      </c>
      <c r="E1002" s="1106" t="s">
        <v>3323</v>
      </c>
      <c r="F1002" s="1105">
        <v>41700</v>
      </c>
      <c r="G1002" s="1103" t="s">
        <v>4475</v>
      </c>
      <c r="H1002" s="1101">
        <v>7</v>
      </c>
      <c r="I1002" s="1103" t="s">
        <v>1039</v>
      </c>
      <c r="J1002" s="1141"/>
      <c r="K1002" s="1141"/>
      <c r="L1002" s="1141"/>
      <c r="P1002" s="1138"/>
    </row>
    <row r="1003" spans="1:16" s="1126" customFormat="1" ht="11.25" customHeight="1" outlineLevel="2">
      <c r="A1003" s="1101">
        <v>5</v>
      </c>
      <c r="B1003" s="1102">
        <v>2014</v>
      </c>
      <c r="C1003" s="1103" t="s">
        <v>91</v>
      </c>
      <c r="D1003" s="1104" t="s">
        <v>92</v>
      </c>
      <c r="E1003" s="1106" t="s">
        <v>55</v>
      </c>
      <c r="F1003" s="1105">
        <v>41790</v>
      </c>
      <c r="G1003" s="1103" t="s">
        <v>4476</v>
      </c>
      <c r="H1003" s="1108">
        <v>10</v>
      </c>
      <c r="I1003" s="1128" t="s">
        <v>626</v>
      </c>
      <c r="J1003" s="1141"/>
      <c r="K1003" s="1110"/>
      <c r="L1003" s="1149"/>
      <c r="M1003" s="1156"/>
      <c r="P1003" s="1138"/>
    </row>
    <row r="1004" spans="1:16" s="1126" customFormat="1" ht="11.25" customHeight="1" outlineLevel="2">
      <c r="A1004" s="1101">
        <v>6</v>
      </c>
      <c r="B1004" s="1102">
        <v>2014</v>
      </c>
      <c r="C1004" s="1103" t="s">
        <v>91</v>
      </c>
      <c r="D1004" s="1104" t="s">
        <v>92</v>
      </c>
      <c r="E1004" s="1106" t="s">
        <v>3357</v>
      </c>
      <c r="F1004" s="1105">
        <v>41797</v>
      </c>
      <c r="G1004" s="1103" t="s">
        <v>4477</v>
      </c>
      <c r="H1004" s="1108">
        <v>3</v>
      </c>
      <c r="I1004" s="1128" t="s">
        <v>2041</v>
      </c>
      <c r="J1004" s="1127"/>
      <c r="K1004" s="1110"/>
      <c r="P1004" s="1138"/>
    </row>
    <row r="1005" spans="1:16" s="1141" customFormat="1" ht="11.25" customHeight="1" outlineLevel="2">
      <c r="A1005" s="1101">
        <v>6</v>
      </c>
      <c r="B1005" s="1102">
        <v>2014</v>
      </c>
      <c r="C1005" s="1103" t="s">
        <v>91</v>
      </c>
      <c r="D1005" s="1104" t="s">
        <v>92</v>
      </c>
      <c r="E1005" s="1106" t="s">
        <v>3357</v>
      </c>
      <c r="F1005" s="1105">
        <v>41797</v>
      </c>
      <c r="G1005" s="1103" t="s">
        <v>4478</v>
      </c>
      <c r="H1005" s="1108">
        <v>10</v>
      </c>
      <c r="I1005" s="1128" t="s">
        <v>1660</v>
      </c>
      <c r="J1005" s="1127"/>
      <c r="K1005" s="1110"/>
      <c r="L1005" s="1126"/>
      <c r="P1005" s="1108"/>
    </row>
    <row r="1006" spans="1:16" s="1141" customFormat="1" ht="11.25" customHeight="1" outlineLevel="2">
      <c r="A1006" s="1101">
        <v>6</v>
      </c>
      <c r="B1006" s="1102">
        <v>2014</v>
      </c>
      <c r="C1006" s="1103" t="s">
        <v>91</v>
      </c>
      <c r="D1006" s="1104" t="s">
        <v>92</v>
      </c>
      <c r="E1006" s="1106" t="s">
        <v>3357</v>
      </c>
      <c r="F1006" s="1105">
        <v>41797</v>
      </c>
      <c r="G1006" s="1103" t="s">
        <v>4479</v>
      </c>
      <c r="H1006" s="1108">
        <v>10</v>
      </c>
      <c r="I1006" s="1128" t="s">
        <v>1829</v>
      </c>
      <c r="J1006" s="1127"/>
      <c r="K1006" s="1110"/>
      <c r="L1006" s="1126"/>
      <c r="P1006" s="1108"/>
    </row>
    <row r="1007" spans="1:16" s="1126" customFormat="1" ht="11.25" customHeight="1" outlineLevel="2">
      <c r="A1007" s="1101">
        <v>6</v>
      </c>
      <c r="B1007" s="1102">
        <v>2014</v>
      </c>
      <c r="C1007" s="1103" t="s">
        <v>91</v>
      </c>
      <c r="D1007" s="1104" t="s">
        <v>92</v>
      </c>
      <c r="E1007" s="1106" t="s">
        <v>3357</v>
      </c>
      <c r="F1007" s="1105">
        <v>41797</v>
      </c>
      <c r="G1007" s="1103" t="s">
        <v>4480</v>
      </c>
      <c r="H1007" s="1108">
        <v>7</v>
      </c>
      <c r="I1007" s="1128" t="s">
        <v>1963</v>
      </c>
      <c r="J1007" s="1127"/>
      <c r="K1007" s="1110"/>
      <c r="M1007" s="1149"/>
      <c r="P1007" s="1138"/>
    </row>
    <row r="1008" spans="1:16" s="1126" customFormat="1" ht="11.25" customHeight="1" outlineLevel="2">
      <c r="A1008" s="1101">
        <v>6</v>
      </c>
      <c r="B1008" s="1102">
        <v>2014</v>
      </c>
      <c r="C1008" s="1103" t="s">
        <v>91</v>
      </c>
      <c r="D1008" s="1104" t="s">
        <v>92</v>
      </c>
      <c r="E1008" s="1106" t="s">
        <v>3357</v>
      </c>
      <c r="F1008" s="1105">
        <v>41797</v>
      </c>
      <c r="G1008" s="1103" t="s">
        <v>4481</v>
      </c>
      <c r="H1008" s="1108">
        <v>3</v>
      </c>
      <c r="I1008" s="1128" t="s">
        <v>3593</v>
      </c>
      <c r="J1008" s="1149"/>
      <c r="K1008" s="1110"/>
      <c r="P1008" s="1138"/>
    </row>
    <row r="1009" spans="1:16" s="1126" customFormat="1" ht="11.25" customHeight="1" outlineLevel="2">
      <c r="A1009" s="1101">
        <v>6</v>
      </c>
      <c r="B1009" s="1102">
        <v>2014</v>
      </c>
      <c r="C1009" s="1103" t="s">
        <v>91</v>
      </c>
      <c r="D1009" s="1104" t="s">
        <v>92</v>
      </c>
      <c r="E1009" s="1106" t="s">
        <v>3357</v>
      </c>
      <c r="F1009" s="1105">
        <v>41797</v>
      </c>
      <c r="G1009" s="1103" t="s">
        <v>4482</v>
      </c>
      <c r="H1009" s="1108">
        <v>10</v>
      </c>
      <c r="I1009" s="1128" t="s">
        <v>4354</v>
      </c>
      <c r="J1009" s="1149"/>
      <c r="K1009" s="1110"/>
      <c r="P1009" s="1138"/>
    </row>
    <row r="1010" spans="1:16" s="1126" customFormat="1" ht="11.25" customHeight="1" outlineLevel="2">
      <c r="A1010" s="1101">
        <v>6</v>
      </c>
      <c r="B1010" s="1102">
        <v>2014</v>
      </c>
      <c r="C1010" s="1103" t="s">
        <v>91</v>
      </c>
      <c r="D1010" s="1104" t="s">
        <v>92</v>
      </c>
      <c r="E1010" s="1106" t="s">
        <v>3357</v>
      </c>
      <c r="F1010" s="1105">
        <v>41797</v>
      </c>
      <c r="G1010" s="1103" t="s">
        <v>4483</v>
      </c>
      <c r="H1010" s="1108">
        <v>3</v>
      </c>
      <c r="I1010" s="1128" t="s">
        <v>2540</v>
      </c>
      <c r="J1010" s="1149"/>
      <c r="K1010" s="1107"/>
      <c r="L1010" s="1107"/>
      <c r="P1010" s="1138"/>
    </row>
    <row r="1011" spans="1:16" s="1126" customFormat="1" ht="11.25" customHeight="1" outlineLevel="2">
      <c r="A1011" s="1101">
        <v>6</v>
      </c>
      <c r="B1011" s="1102">
        <v>2014</v>
      </c>
      <c r="C1011" s="1103" t="s">
        <v>91</v>
      </c>
      <c r="D1011" s="1104" t="s">
        <v>92</v>
      </c>
      <c r="E1011" s="1106" t="s">
        <v>3357</v>
      </c>
      <c r="F1011" s="1105">
        <v>41797</v>
      </c>
      <c r="G1011" s="1103" t="s">
        <v>4484</v>
      </c>
      <c r="H1011" s="1108">
        <v>7</v>
      </c>
      <c r="I1011" s="1128" t="s">
        <v>2542</v>
      </c>
      <c r="J1011" s="1107"/>
      <c r="K1011" s="1107"/>
      <c r="L1011" s="1107"/>
      <c r="P1011" s="1138"/>
    </row>
    <row r="1012" spans="1:16" s="1149" customFormat="1" ht="11.25" customHeight="1" outlineLevel="2">
      <c r="A1012" s="1101">
        <v>6</v>
      </c>
      <c r="B1012" s="1102">
        <v>2014</v>
      </c>
      <c r="C1012" s="1103" t="s">
        <v>91</v>
      </c>
      <c r="D1012" s="1104" t="s">
        <v>92</v>
      </c>
      <c r="E1012" s="1106" t="s">
        <v>4184</v>
      </c>
      <c r="F1012" s="1105">
        <v>41797</v>
      </c>
      <c r="G1012" s="1103" t="s">
        <v>4485</v>
      </c>
      <c r="H1012" s="1108">
        <v>10</v>
      </c>
      <c r="I1012" s="1128" t="s">
        <v>4486</v>
      </c>
      <c r="J1012" s="1107"/>
      <c r="K1012" s="1107"/>
      <c r="L1012" s="1107"/>
      <c r="M1012" s="1126"/>
      <c r="P1012" s="1162"/>
    </row>
    <row r="1013" spans="1:16" s="1149" customFormat="1" ht="11.25" customHeight="1" outlineLevel="2">
      <c r="A1013" s="1101">
        <v>6</v>
      </c>
      <c r="B1013" s="1102">
        <v>2014</v>
      </c>
      <c r="C1013" s="1103" t="s">
        <v>91</v>
      </c>
      <c r="D1013" s="1104" t="s">
        <v>92</v>
      </c>
      <c r="E1013" s="1106" t="s">
        <v>4184</v>
      </c>
      <c r="F1013" s="1105">
        <v>41804</v>
      </c>
      <c r="G1013" s="1103" t="s">
        <v>4482</v>
      </c>
      <c r="H1013" s="1108">
        <v>15</v>
      </c>
      <c r="I1013" s="1128" t="s">
        <v>4487</v>
      </c>
      <c r="J1013" s="1107"/>
      <c r="K1013" s="1110"/>
      <c r="L1013" s="1126"/>
      <c r="M1013" s="1126"/>
      <c r="P1013" s="1162"/>
    </row>
    <row r="1014" spans="1:16" ht="11.25" customHeight="1" outlineLevel="2">
      <c r="A1014" s="1101">
        <v>10</v>
      </c>
      <c r="B1014" s="1101">
        <v>2014</v>
      </c>
      <c r="C1014" s="1103" t="s">
        <v>91</v>
      </c>
      <c r="D1014" s="1119" t="s">
        <v>92</v>
      </c>
      <c r="E1014" s="1103" t="s">
        <v>3362</v>
      </c>
      <c r="F1014" s="1131">
        <v>41924</v>
      </c>
      <c r="G1014" s="1103" t="s">
        <v>3645</v>
      </c>
      <c r="H1014" s="1101">
        <v>10</v>
      </c>
      <c r="I1014" s="1103" t="s">
        <v>2408</v>
      </c>
      <c r="J1014" s="1149"/>
      <c r="K1014" s="1110"/>
      <c r="L1014" s="1149"/>
    </row>
    <row r="1015" spans="1:16" ht="11.25" customHeight="1" outlineLevel="2">
      <c r="A1015" s="1101">
        <v>10</v>
      </c>
      <c r="B1015" s="1101">
        <v>2014</v>
      </c>
      <c r="C1015" s="1103" t="s">
        <v>91</v>
      </c>
      <c r="D1015" s="1119" t="s">
        <v>92</v>
      </c>
      <c r="E1015" s="1103" t="s">
        <v>3362</v>
      </c>
      <c r="F1015" s="1131">
        <v>41924</v>
      </c>
      <c r="G1015" s="1103" t="s">
        <v>3646</v>
      </c>
      <c r="H1015" s="1101">
        <v>10</v>
      </c>
      <c r="I1015" s="1103" t="s">
        <v>2416</v>
      </c>
      <c r="J1015" s="1149"/>
      <c r="K1015" s="1110"/>
      <c r="L1015" s="1149"/>
    </row>
    <row r="1016" spans="1:16" ht="11.25" customHeight="1" outlineLevel="2">
      <c r="A1016" s="1101">
        <v>10</v>
      </c>
      <c r="B1016" s="1101">
        <v>2014</v>
      </c>
      <c r="C1016" s="1103" t="s">
        <v>91</v>
      </c>
      <c r="D1016" s="1119" t="s">
        <v>92</v>
      </c>
      <c r="E1016" s="1103" t="s">
        <v>3362</v>
      </c>
      <c r="F1016" s="1131">
        <v>41924</v>
      </c>
      <c r="G1016" s="1103" t="s">
        <v>4488</v>
      </c>
      <c r="H1016" s="1101">
        <v>3</v>
      </c>
      <c r="I1016" s="1103" t="s">
        <v>3389</v>
      </c>
      <c r="J1016" s="1149"/>
      <c r="K1016" s="1110"/>
      <c r="L1016" s="1149"/>
    </row>
    <row r="1017" spans="1:16" s="1126" customFormat="1" ht="11.25" customHeight="1" outlineLevel="2">
      <c r="A1017" s="1112">
        <v>5</v>
      </c>
      <c r="B1017" s="1112">
        <v>2015</v>
      </c>
      <c r="C1017" s="1120" t="s">
        <v>91</v>
      </c>
      <c r="D1017" s="1132" t="s">
        <v>92</v>
      </c>
      <c r="E1017" s="1120" t="s">
        <v>55</v>
      </c>
      <c r="F1017" s="1121">
        <v>42154</v>
      </c>
      <c r="G1017" s="1120" t="s">
        <v>3254</v>
      </c>
      <c r="H1017" s="1112">
        <v>10</v>
      </c>
      <c r="I1017" s="1120" t="s">
        <v>626</v>
      </c>
      <c r="J1017" s="1111"/>
      <c r="K1017" s="1111"/>
      <c r="L1017" s="1111"/>
      <c r="P1017" s="1138"/>
    </row>
    <row r="1018" spans="1:16" s="1111" customFormat="1" ht="11.25" customHeight="1" outlineLevel="2">
      <c r="A1018" s="1112">
        <v>6</v>
      </c>
      <c r="B1018" s="1112">
        <v>2015</v>
      </c>
      <c r="C1018" s="1120" t="s">
        <v>91</v>
      </c>
      <c r="D1018" s="1120" t="s">
        <v>92</v>
      </c>
      <c r="E1018" s="1120" t="s">
        <v>3357</v>
      </c>
      <c r="F1018" s="1121">
        <v>42169</v>
      </c>
      <c r="G1018" s="1120" t="s">
        <v>3645</v>
      </c>
      <c r="H1018" s="1112">
        <v>7</v>
      </c>
      <c r="I1018" s="1120" t="s">
        <v>2039</v>
      </c>
      <c r="P1018" s="1112"/>
    </row>
    <row r="1019" spans="1:16" s="1149" customFormat="1" ht="11.25" customHeight="1" outlineLevel="2">
      <c r="A1019" s="1112">
        <v>6</v>
      </c>
      <c r="B1019" s="1112">
        <v>2015</v>
      </c>
      <c r="C1019" s="1120" t="s">
        <v>91</v>
      </c>
      <c r="D1019" s="1120" t="s">
        <v>92</v>
      </c>
      <c r="E1019" s="1120" t="s">
        <v>3357</v>
      </c>
      <c r="F1019" s="1121">
        <v>42169</v>
      </c>
      <c r="G1019" s="1120" t="s">
        <v>3646</v>
      </c>
      <c r="H1019" s="1112">
        <v>3</v>
      </c>
      <c r="I1019" s="1120" t="s">
        <v>2284</v>
      </c>
      <c r="J1019" s="1111"/>
      <c r="K1019" s="1111"/>
      <c r="L1019" s="1111"/>
      <c r="P1019" s="1162"/>
    </row>
    <row r="1020" spans="1:16" s="1149" customFormat="1" ht="11.25" customHeight="1" outlineLevel="2">
      <c r="A1020" s="1112">
        <v>6</v>
      </c>
      <c r="B1020" s="1112">
        <v>2015</v>
      </c>
      <c r="C1020" s="1120" t="s">
        <v>91</v>
      </c>
      <c r="D1020" s="1120" t="s">
        <v>92</v>
      </c>
      <c r="E1020" s="1120" t="s">
        <v>3357</v>
      </c>
      <c r="F1020" s="1121">
        <v>42169</v>
      </c>
      <c r="G1020" s="1120" t="s">
        <v>3647</v>
      </c>
      <c r="H1020" s="1112">
        <v>3</v>
      </c>
      <c r="I1020" s="1120" t="s">
        <v>2123</v>
      </c>
      <c r="J1020" s="1111"/>
      <c r="K1020" s="1111"/>
      <c r="L1020" s="1111"/>
      <c r="P1020" s="1162"/>
    </row>
    <row r="1021" spans="1:16" s="1149" customFormat="1" ht="11.25" customHeight="1" outlineLevel="2">
      <c r="A1021" s="1112">
        <v>6</v>
      </c>
      <c r="B1021" s="1112">
        <v>2015</v>
      </c>
      <c r="C1021" s="1120" t="s">
        <v>91</v>
      </c>
      <c r="D1021" s="1120" t="s">
        <v>92</v>
      </c>
      <c r="E1021" s="1120" t="s">
        <v>3357</v>
      </c>
      <c r="F1021" s="1121">
        <v>42169</v>
      </c>
      <c r="G1021" s="1120" t="s">
        <v>3648</v>
      </c>
      <c r="H1021" s="1112">
        <v>10</v>
      </c>
      <c r="I1021" s="1120" t="s">
        <v>2285</v>
      </c>
      <c r="J1021" s="1111"/>
      <c r="K1021" s="1111"/>
      <c r="L1021" s="1111"/>
      <c r="P1021" s="1162"/>
    </row>
    <row r="1022" spans="1:16" s="1126" customFormat="1" ht="11.25" customHeight="1" outlineLevel="2">
      <c r="A1022" s="1112">
        <v>5</v>
      </c>
      <c r="B1022" s="1112">
        <v>2015</v>
      </c>
      <c r="C1022" s="1120" t="s">
        <v>91</v>
      </c>
      <c r="D1022" s="1132" t="s">
        <v>92</v>
      </c>
      <c r="E1022" s="1120" t="s">
        <v>3359</v>
      </c>
      <c r="F1022" s="1121">
        <v>42176</v>
      </c>
      <c r="G1022" s="1120" t="s">
        <v>3254</v>
      </c>
      <c r="H1022" s="1112">
        <v>10</v>
      </c>
      <c r="I1022" s="1122" t="s">
        <v>3649</v>
      </c>
      <c r="J1022" s="1111"/>
      <c r="K1022" s="1111"/>
      <c r="L1022" s="1111"/>
      <c r="P1022" s="1138"/>
    </row>
    <row r="1023" spans="1:16" s="1149" customFormat="1" ht="11.25" customHeight="1" outlineLevel="2">
      <c r="A1023" s="1112">
        <v>6</v>
      </c>
      <c r="B1023" s="1112">
        <v>2015</v>
      </c>
      <c r="C1023" s="1120" t="s">
        <v>91</v>
      </c>
      <c r="D1023" s="1120" t="s">
        <v>92</v>
      </c>
      <c r="E1023" s="1120" t="s">
        <v>3359</v>
      </c>
      <c r="F1023" s="1121">
        <v>42176</v>
      </c>
      <c r="G1023" s="1120" t="s">
        <v>3648</v>
      </c>
      <c r="H1023" s="1112">
        <v>10</v>
      </c>
      <c r="I1023" s="1122" t="s">
        <v>3650</v>
      </c>
      <c r="J1023" s="1111"/>
      <c r="K1023" s="1111"/>
      <c r="L1023" s="1111"/>
      <c r="P1023" s="1162"/>
    </row>
    <row r="1024" spans="1:16" s="1111" customFormat="1" ht="11.25" customHeight="1" outlineLevel="2">
      <c r="A1024" s="1112">
        <v>10</v>
      </c>
      <c r="B1024" s="1123">
        <v>2015</v>
      </c>
      <c r="C1024" s="1120" t="s">
        <v>91</v>
      </c>
      <c r="D1024" s="1120" t="s">
        <v>92</v>
      </c>
      <c r="E1024" s="1124" t="s">
        <v>3362</v>
      </c>
      <c r="F1024" s="1121">
        <v>42288</v>
      </c>
      <c r="G1024" s="1120" t="s">
        <v>3651</v>
      </c>
      <c r="H1024" s="1112">
        <v>10</v>
      </c>
      <c r="I1024" s="1111" t="s">
        <v>2220</v>
      </c>
      <c r="P1024" s="1112"/>
    </row>
    <row r="1025" spans="1:16" s="1111" customFormat="1" ht="11.25" customHeight="1" outlineLevel="2">
      <c r="A1025" s="1112">
        <v>10</v>
      </c>
      <c r="B1025" s="1123">
        <v>2015</v>
      </c>
      <c r="C1025" s="1120" t="s">
        <v>91</v>
      </c>
      <c r="D1025" s="1120" t="s">
        <v>92</v>
      </c>
      <c r="E1025" s="1124" t="s">
        <v>3362</v>
      </c>
      <c r="F1025" s="1121">
        <v>42288</v>
      </c>
      <c r="G1025" s="1120" t="s">
        <v>3652</v>
      </c>
      <c r="H1025" s="1112">
        <v>3</v>
      </c>
      <c r="I1025" s="1111" t="s">
        <v>2739</v>
      </c>
      <c r="P1025" s="1112"/>
    </row>
    <row r="1026" spans="1:16" s="1111" customFormat="1" ht="11.25" customHeight="1" outlineLevel="2">
      <c r="A1026" s="1112">
        <v>10</v>
      </c>
      <c r="B1026" s="1123">
        <v>2015</v>
      </c>
      <c r="C1026" s="1120" t="s">
        <v>91</v>
      </c>
      <c r="D1026" s="1120" t="s">
        <v>92</v>
      </c>
      <c r="E1026" s="1124" t="s">
        <v>3362</v>
      </c>
      <c r="F1026" s="1121">
        <v>42288</v>
      </c>
      <c r="G1026" s="1120" t="s">
        <v>3653</v>
      </c>
      <c r="H1026" s="1112">
        <v>10</v>
      </c>
      <c r="I1026" s="1111" t="s">
        <v>2551</v>
      </c>
      <c r="P1026" s="1112"/>
    </row>
    <row r="1027" spans="1:16" s="1111" customFormat="1" ht="11.25" customHeight="1" outlineLevel="1">
      <c r="A1027" s="1112"/>
      <c r="B1027" s="1123"/>
      <c r="C1027" s="1120"/>
      <c r="D1027" s="1120" t="s">
        <v>1424</v>
      </c>
      <c r="E1027" s="1124"/>
      <c r="F1027" s="1121"/>
      <c r="G1027" s="1120"/>
      <c r="H1027" s="1112">
        <f>SUBTOTAL(9,H984:H1026)</f>
        <v>333</v>
      </c>
      <c r="P1027" s="1112"/>
    </row>
    <row r="1028" spans="1:16" s="1126" customFormat="1" ht="11.25" customHeight="1" outlineLevel="2">
      <c r="A1028" s="1108">
        <v>5</v>
      </c>
      <c r="B1028" s="1158">
        <v>2014</v>
      </c>
      <c r="C1028" s="1128" t="s">
        <v>164</v>
      </c>
      <c r="D1028" s="1159" t="s">
        <v>1639</v>
      </c>
      <c r="E1028" s="1160" t="s">
        <v>1855</v>
      </c>
      <c r="F1028" s="1131">
        <v>41784</v>
      </c>
      <c r="G1028" s="1128" t="s">
        <v>4489</v>
      </c>
      <c r="H1028" s="1108">
        <v>5</v>
      </c>
      <c r="I1028" s="1128" t="s">
        <v>352</v>
      </c>
      <c r="J1028" s="1149"/>
      <c r="K1028" s="1149"/>
      <c r="L1028" s="1149"/>
      <c r="M1028" s="1149"/>
      <c r="P1028" s="1138"/>
    </row>
    <row r="1029" spans="1:16" s="1126" customFormat="1" ht="11.25" customHeight="1" outlineLevel="2">
      <c r="A1029" s="1108">
        <v>6</v>
      </c>
      <c r="B1029" s="1158">
        <v>2014</v>
      </c>
      <c r="C1029" s="1128" t="s">
        <v>164</v>
      </c>
      <c r="D1029" s="1159" t="s">
        <v>1639</v>
      </c>
      <c r="E1029" s="1160" t="s">
        <v>3378</v>
      </c>
      <c r="F1029" s="1131">
        <v>41797</v>
      </c>
      <c r="G1029" s="1128" t="s">
        <v>4489</v>
      </c>
      <c r="H1029" s="1108">
        <v>10</v>
      </c>
      <c r="I1029" s="1128" t="s">
        <v>626</v>
      </c>
      <c r="J1029" s="1149"/>
      <c r="K1029" s="1149"/>
      <c r="L1029" s="1110"/>
      <c r="M1029" s="1149"/>
      <c r="P1029" s="1138"/>
    </row>
    <row r="1030" spans="1:16" s="1126" customFormat="1" ht="11.25" customHeight="1" outlineLevel="2">
      <c r="A1030" s="1108">
        <v>10</v>
      </c>
      <c r="B1030" s="1158">
        <v>2014</v>
      </c>
      <c r="C1030" s="1128" t="s">
        <v>164</v>
      </c>
      <c r="D1030" s="1159" t="s">
        <v>1639</v>
      </c>
      <c r="E1030" s="1160" t="s">
        <v>2699</v>
      </c>
      <c r="F1030" s="1131">
        <v>41937</v>
      </c>
      <c r="G1030" s="1128" t="s">
        <v>4490</v>
      </c>
      <c r="H1030" s="1108">
        <v>10</v>
      </c>
      <c r="I1030" s="1128" t="s">
        <v>236</v>
      </c>
      <c r="J1030" s="1149"/>
      <c r="K1030" s="1149"/>
      <c r="L1030" s="1110"/>
      <c r="M1030" s="1149"/>
      <c r="P1030" s="1138"/>
    </row>
    <row r="1031" spans="1:16" s="1111" customFormat="1" ht="11.25" customHeight="1" outlineLevel="2">
      <c r="A1031" s="1112">
        <v>10</v>
      </c>
      <c r="B1031" s="1123">
        <v>2015</v>
      </c>
      <c r="C1031" s="1120" t="s">
        <v>164</v>
      </c>
      <c r="D1031" s="1120" t="s">
        <v>1639</v>
      </c>
      <c r="E1031" s="1124" t="s">
        <v>2699</v>
      </c>
      <c r="F1031" s="1121">
        <v>42301</v>
      </c>
      <c r="G1031" s="1120" t="s">
        <v>3654</v>
      </c>
      <c r="H1031" s="1112">
        <v>5</v>
      </c>
      <c r="I1031" s="1111" t="s">
        <v>236</v>
      </c>
      <c r="J1031" s="1111" t="s">
        <v>3042</v>
      </c>
      <c r="L1031" s="1111" t="s">
        <v>6</v>
      </c>
      <c r="P1031" s="1112"/>
    </row>
    <row r="1032" spans="1:16" s="1111" customFormat="1" ht="11.25" customHeight="1" outlineLevel="1">
      <c r="A1032" s="1112"/>
      <c r="B1032" s="1123"/>
      <c r="C1032" s="1120"/>
      <c r="D1032" s="1120" t="s">
        <v>3266</v>
      </c>
      <c r="E1032" s="1124"/>
      <c r="F1032" s="1121"/>
      <c r="G1032" s="1120"/>
      <c r="H1032" s="1112">
        <f>SUBTOTAL(9,H1028:H1031)</f>
        <v>30</v>
      </c>
      <c r="P1032" s="1112"/>
    </row>
    <row r="1033" spans="1:16" s="1111" customFormat="1" ht="11.25" customHeight="1" outlineLevel="2">
      <c r="A1033" s="1113">
        <v>6</v>
      </c>
      <c r="B1033" s="1114">
        <v>2013</v>
      </c>
      <c r="C1033" s="1115" t="s">
        <v>91</v>
      </c>
      <c r="D1033" s="1116" t="s">
        <v>127</v>
      </c>
      <c r="E1033" s="1117" t="s">
        <v>58</v>
      </c>
      <c r="F1033" s="1118">
        <v>41322</v>
      </c>
      <c r="G1033" s="1115" t="s">
        <v>4955</v>
      </c>
      <c r="H1033" s="1113">
        <v>5</v>
      </c>
      <c r="I1033" s="1115" t="s">
        <v>342</v>
      </c>
      <c r="J1033" s="1127" t="s">
        <v>2978</v>
      </c>
      <c r="K1033" s="1127"/>
      <c r="L1033" s="1127"/>
      <c r="P1033" s="1112"/>
    </row>
    <row r="1034" spans="1:16" s="1126" customFormat="1" ht="11.25" customHeight="1" outlineLevel="2">
      <c r="A1034" s="1113">
        <v>6</v>
      </c>
      <c r="B1034" s="1113">
        <v>2013</v>
      </c>
      <c r="C1034" s="1115" t="s">
        <v>91</v>
      </c>
      <c r="D1034" s="1130" t="s">
        <v>127</v>
      </c>
      <c r="E1034" s="1115" t="s">
        <v>3323</v>
      </c>
      <c r="F1034" s="1118">
        <v>41336</v>
      </c>
      <c r="G1034" s="1115" t="s">
        <v>4956</v>
      </c>
      <c r="H1034" s="1113">
        <v>3</v>
      </c>
      <c r="I1034" s="1115" t="s">
        <v>1378</v>
      </c>
      <c r="K1034" s="1149"/>
      <c r="L1034" s="1149"/>
      <c r="M1034" s="1149"/>
      <c r="P1034" s="1138"/>
    </row>
    <row r="1035" spans="1:16" s="1126" customFormat="1" ht="11.25" customHeight="1" outlineLevel="2">
      <c r="A1035" s="1113">
        <v>6</v>
      </c>
      <c r="B1035" s="1113">
        <v>2013</v>
      </c>
      <c r="C1035" s="1115" t="s">
        <v>91</v>
      </c>
      <c r="D1035" s="1130" t="s">
        <v>127</v>
      </c>
      <c r="E1035" s="1115" t="s">
        <v>3323</v>
      </c>
      <c r="F1035" s="1118">
        <v>41336</v>
      </c>
      <c r="G1035" s="1115" t="s">
        <v>4957</v>
      </c>
      <c r="H1035" s="1113">
        <v>7</v>
      </c>
      <c r="I1035" s="1115" t="s">
        <v>2276</v>
      </c>
      <c r="K1035" s="1149"/>
      <c r="L1035" s="1149"/>
      <c r="M1035" s="1110"/>
    </row>
    <row r="1036" spans="1:16" s="1126" customFormat="1" ht="11.25" customHeight="1" outlineLevel="2">
      <c r="A1036" s="1113">
        <v>6</v>
      </c>
      <c r="B1036" s="1113">
        <v>2013</v>
      </c>
      <c r="C1036" s="1115" t="s">
        <v>91</v>
      </c>
      <c r="D1036" s="1130" t="s">
        <v>127</v>
      </c>
      <c r="E1036" s="1115" t="s">
        <v>3323</v>
      </c>
      <c r="F1036" s="1118">
        <v>41336</v>
      </c>
      <c r="G1036" s="1115" t="s">
        <v>4955</v>
      </c>
      <c r="H1036" s="1113">
        <v>7</v>
      </c>
      <c r="I1036" s="1115" t="s">
        <v>224</v>
      </c>
      <c r="K1036" s="1149"/>
      <c r="L1036" s="1149"/>
      <c r="M1036" s="1110"/>
    </row>
    <row r="1037" spans="1:16" s="1127" customFormat="1" ht="11.25" customHeight="1" outlineLevel="2">
      <c r="A1037" s="1113">
        <v>6</v>
      </c>
      <c r="B1037" s="1113">
        <v>2013</v>
      </c>
      <c r="C1037" s="1115" t="s">
        <v>91</v>
      </c>
      <c r="D1037" s="1130" t="s">
        <v>127</v>
      </c>
      <c r="E1037" s="1115" t="s">
        <v>68</v>
      </c>
      <c r="F1037" s="1118">
        <v>41349</v>
      </c>
      <c r="G1037" s="1115" t="s">
        <v>4955</v>
      </c>
      <c r="H1037" s="1113">
        <v>5</v>
      </c>
      <c r="I1037" s="1115" t="s">
        <v>342</v>
      </c>
      <c r="J1037" s="1126" t="s">
        <v>4126</v>
      </c>
      <c r="L1037" s="1127" t="s">
        <v>2978</v>
      </c>
    </row>
    <row r="1038" spans="1:16" s="1149" customFormat="1" ht="11.25" customHeight="1" outlineLevel="2">
      <c r="A1038" s="1113">
        <v>6</v>
      </c>
      <c r="B1038" s="1113">
        <v>2013</v>
      </c>
      <c r="C1038" s="1117" t="s">
        <v>91</v>
      </c>
      <c r="D1038" s="1116" t="s">
        <v>127</v>
      </c>
      <c r="E1038" s="1115" t="s">
        <v>3357</v>
      </c>
      <c r="F1038" s="1118">
        <v>41434</v>
      </c>
      <c r="G1038" s="1115" t="s">
        <v>4958</v>
      </c>
      <c r="H1038" s="1113">
        <v>10</v>
      </c>
      <c r="I1038" s="1115" t="s">
        <v>2045</v>
      </c>
      <c r="J1038" s="1127"/>
      <c r="K1038" s="1127"/>
      <c r="L1038" s="1127"/>
    </row>
    <row r="1039" spans="1:16" s="1149" customFormat="1" ht="11.25" customHeight="1" outlineLevel="2">
      <c r="A1039" s="1113">
        <v>6</v>
      </c>
      <c r="B1039" s="1113">
        <v>2013</v>
      </c>
      <c r="C1039" s="1117" t="s">
        <v>91</v>
      </c>
      <c r="D1039" s="1116" t="s">
        <v>127</v>
      </c>
      <c r="E1039" s="1115" t="s">
        <v>4713</v>
      </c>
      <c r="F1039" s="1118">
        <v>41440</v>
      </c>
      <c r="G1039" s="1115" t="s">
        <v>4958</v>
      </c>
      <c r="H1039" s="1113">
        <v>15</v>
      </c>
      <c r="I1039" s="1115" t="s">
        <v>4959</v>
      </c>
      <c r="J1039" s="1127"/>
      <c r="K1039" s="1127"/>
      <c r="L1039" s="1127"/>
    </row>
    <row r="1040" spans="1:16" s="1149" customFormat="1" ht="11.25" customHeight="1" outlineLevel="2">
      <c r="A1040" s="1101">
        <v>3</v>
      </c>
      <c r="B1040" s="1102">
        <v>2014</v>
      </c>
      <c r="C1040" s="1103" t="s">
        <v>91</v>
      </c>
      <c r="D1040" s="1104" t="s">
        <v>127</v>
      </c>
      <c r="E1040" s="1106" t="s">
        <v>68</v>
      </c>
      <c r="F1040" s="1105">
        <v>41713</v>
      </c>
      <c r="G1040" s="1103" t="s">
        <v>4491</v>
      </c>
      <c r="H1040" s="1101">
        <v>10</v>
      </c>
      <c r="I1040" s="1103" t="s">
        <v>626</v>
      </c>
      <c r="J1040" s="1127"/>
      <c r="K1040" s="1127"/>
      <c r="L1040" s="1127"/>
    </row>
    <row r="1041" spans="1:16" s="1127" customFormat="1" ht="11.25" customHeight="1" outlineLevel="2">
      <c r="A1041" s="1101">
        <v>3</v>
      </c>
      <c r="B1041" s="1102">
        <v>2014</v>
      </c>
      <c r="C1041" s="1103" t="s">
        <v>91</v>
      </c>
      <c r="D1041" s="1104" t="s">
        <v>127</v>
      </c>
      <c r="E1041" s="1106" t="s">
        <v>3695</v>
      </c>
      <c r="F1041" s="1105">
        <v>41728</v>
      </c>
      <c r="G1041" s="1103" t="s">
        <v>4491</v>
      </c>
      <c r="H1041" s="1101">
        <v>5</v>
      </c>
      <c r="I1041" s="1103" t="s">
        <v>244</v>
      </c>
      <c r="P1041" s="1113"/>
    </row>
    <row r="1042" spans="1:16" s="1127" customFormat="1" ht="11.25" customHeight="1" outlineLevel="2">
      <c r="A1042" s="1101">
        <v>5</v>
      </c>
      <c r="B1042" s="1102">
        <v>2014</v>
      </c>
      <c r="C1042" s="1103" t="s">
        <v>91</v>
      </c>
      <c r="D1042" s="1104" t="s">
        <v>127</v>
      </c>
      <c r="E1042" s="1106" t="s">
        <v>86</v>
      </c>
      <c r="F1042" s="1105">
        <v>41776</v>
      </c>
      <c r="G1042" s="1103" t="s">
        <v>4491</v>
      </c>
      <c r="H1042" s="1101">
        <v>10</v>
      </c>
      <c r="I1042" s="1103" t="s">
        <v>626</v>
      </c>
      <c r="K1042" s="1149"/>
      <c r="L1042" s="1149"/>
      <c r="P1042" s="1113"/>
    </row>
    <row r="1043" spans="1:16" s="1127" customFormat="1" ht="11.25" customHeight="1" outlineLevel="2">
      <c r="A1043" s="1101">
        <v>6</v>
      </c>
      <c r="B1043" s="1102">
        <v>2014</v>
      </c>
      <c r="C1043" s="1103" t="s">
        <v>91</v>
      </c>
      <c r="D1043" s="1104" t="s">
        <v>127</v>
      </c>
      <c r="E1043" s="1106" t="s">
        <v>3357</v>
      </c>
      <c r="F1043" s="1105">
        <v>41797</v>
      </c>
      <c r="G1043" s="1103" t="s">
        <v>4491</v>
      </c>
      <c r="H1043" s="1108">
        <v>7</v>
      </c>
      <c r="I1043" s="1128" t="s">
        <v>1939</v>
      </c>
      <c r="J1043" s="1126"/>
      <c r="K1043" s="1126"/>
      <c r="L1043" s="1149"/>
      <c r="P1043" s="1113"/>
    </row>
    <row r="1044" spans="1:16" s="1127" customFormat="1" ht="11.25" customHeight="1" outlineLevel="2">
      <c r="A1044" s="1101">
        <v>6</v>
      </c>
      <c r="B1044" s="1102">
        <v>2014</v>
      </c>
      <c r="C1044" s="1103" t="s">
        <v>91</v>
      </c>
      <c r="D1044" s="1104" t="s">
        <v>127</v>
      </c>
      <c r="E1044" s="1106" t="s">
        <v>3357</v>
      </c>
      <c r="F1044" s="1105">
        <v>41797</v>
      </c>
      <c r="G1044" s="1103" t="s">
        <v>3655</v>
      </c>
      <c r="H1044" s="1108">
        <v>3</v>
      </c>
      <c r="I1044" s="1128" t="s">
        <v>2053</v>
      </c>
      <c r="J1044" s="1126"/>
      <c r="K1044" s="1126"/>
      <c r="L1044" s="1149"/>
      <c r="P1044" s="1113"/>
    </row>
    <row r="1045" spans="1:16" s="1127" customFormat="1" ht="11.25" customHeight="1" outlineLevel="2">
      <c r="A1045" s="1123">
        <v>3</v>
      </c>
      <c r="B1045" s="1112">
        <v>2015</v>
      </c>
      <c r="C1045" s="1120" t="s">
        <v>91</v>
      </c>
      <c r="D1045" s="1132" t="s">
        <v>127</v>
      </c>
      <c r="E1045" s="1120" t="s">
        <v>3323</v>
      </c>
      <c r="F1045" s="1121">
        <v>42064</v>
      </c>
      <c r="G1045" s="1120" t="s">
        <v>3655</v>
      </c>
      <c r="H1045" s="1112">
        <v>3</v>
      </c>
      <c r="I1045" s="1120" t="s">
        <v>861</v>
      </c>
      <c r="K1045" s="1126"/>
      <c r="L1045" s="1149"/>
      <c r="P1045" s="1113"/>
    </row>
    <row r="1046" spans="1:16" s="1149" customFormat="1" ht="11.25" customHeight="1" outlineLevel="2">
      <c r="A1046" s="1123">
        <v>3</v>
      </c>
      <c r="B1046" s="1112">
        <v>2015</v>
      </c>
      <c r="C1046" s="1120" t="s">
        <v>91</v>
      </c>
      <c r="D1046" s="1132" t="s">
        <v>127</v>
      </c>
      <c r="E1046" s="1120" t="s">
        <v>3323</v>
      </c>
      <c r="F1046" s="1121">
        <v>42064</v>
      </c>
      <c r="G1046" s="1120" t="s">
        <v>3656</v>
      </c>
      <c r="H1046" s="1112">
        <v>7</v>
      </c>
      <c r="I1046" s="1120" t="s">
        <v>1039</v>
      </c>
      <c r="J1046" s="1127"/>
      <c r="K1046" s="1126"/>
    </row>
    <row r="1047" spans="1:16" s="1111" customFormat="1" ht="11.25" customHeight="1" outlineLevel="2">
      <c r="A1047" s="1112">
        <v>10</v>
      </c>
      <c r="B1047" s="1123">
        <v>2015</v>
      </c>
      <c r="C1047" s="1120" t="s">
        <v>91</v>
      </c>
      <c r="D1047" s="1120" t="s">
        <v>127</v>
      </c>
      <c r="E1047" s="1124" t="s">
        <v>3362</v>
      </c>
      <c r="F1047" s="1121">
        <v>42288</v>
      </c>
      <c r="G1047" s="1120" t="s">
        <v>3657</v>
      </c>
      <c r="H1047" s="1112">
        <v>10</v>
      </c>
      <c r="I1047" s="1111" t="s">
        <v>2117</v>
      </c>
      <c r="P1047" s="1112"/>
    </row>
    <row r="1048" spans="1:16" s="1111" customFormat="1" ht="11.25" customHeight="1" outlineLevel="1">
      <c r="A1048" s="1112"/>
      <c r="B1048" s="1123"/>
      <c r="C1048" s="1120"/>
      <c r="D1048" s="1120" t="s">
        <v>1435</v>
      </c>
      <c r="E1048" s="1124"/>
      <c r="F1048" s="1121"/>
      <c r="G1048" s="1120"/>
      <c r="H1048" s="1112">
        <f>SUBTOTAL(9,H1033:H1047)</f>
        <v>107</v>
      </c>
      <c r="P1048" s="1112"/>
    </row>
    <row r="1049" spans="1:16" s="1149" customFormat="1" ht="11.25" customHeight="1" outlineLevel="2">
      <c r="A1049" s="1113">
        <v>3</v>
      </c>
      <c r="B1049" s="1113">
        <v>2013</v>
      </c>
      <c r="C1049" s="1115" t="s">
        <v>91</v>
      </c>
      <c r="D1049" s="1130" t="s">
        <v>1640</v>
      </c>
      <c r="E1049" s="1115" t="s">
        <v>3323</v>
      </c>
      <c r="F1049" s="1118">
        <v>41336</v>
      </c>
      <c r="G1049" s="1115" t="s">
        <v>4960</v>
      </c>
      <c r="H1049" s="1113">
        <v>3</v>
      </c>
      <c r="I1049" s="1115" t="s">
        <v>1903</v>
      </c>
      <c r="J1049" s="1126"/>
      <c r="K1049" s="1126"/>
      <c r="L1049" s="1126"/>
    </row>
    <row r="1050" spans="1:16" s="1149" customFormat="1" ht="11.25" customHeight="1" outlineLevel="2">
      <c r="A1050" s="1113">
        <v>6</v>
      </c>
      <c r="B1050" s="1113">
        <v>2013</v>
      </c>
      <c r="C1050" s="1115" t="s">
        <v>91</v>
      </c>
      <c r="D1050" s="1130" t="s">
        <v>1640</v>
      </c>
      <c r="E1050" s="1115" t="s">
        <v>3323</v>
      </c>
      <c r="F1050" s="1118">
        <v>41336</v>
      </c>
      <c r="G1050" s="1115" t="s">
        <v>4961</v>
      </c>
      <c r="H1050" s="1113">
        <v>3</v>
      </c>
      <c r="I1050" s="1115" t="s">
        <v>2281</v>
      </c>
      <c r="J1050" s="1126"/>
      <c r="K1050" s="1126"/>
      <c r="L1050" s="1126"/>
    </row>
    <row r="1051" spans="1:16" s="1149" customFormat="1" ht="11.25" customHeight="1" outlineLevel="2">
      <c r="A1051" s="1113">
        <v>3</v>
      </c>
      <c r="B1051" s="1113">
        <v>2013</v>
      </c>
      <c r="C1051" s="1115" t="s">
        <v>91</v>
      </c>
      <c r="D1051" s="1130" t="s">
        <v>1640</v>
      </c>
      <c r="E1051" s="1115" t="s">
        <v>3323</v>
      </c>
      <c r="F1051" s="1118">
        <v>41336</v>
      </c>
      <c r="G1051" s="1115" t="s">
        <v>4962</v>
      </c>
      <c r="H1051" s="1113">
        <v>3</v>
      </c>
      <c r="I1051" s="1115" t="s">
        <v>2586</v>
      </c>
      <c r="J1051" s="1126"/>
      <c r="K1051" s="1126"/>
      <c r="L1051" s="1126"/>
    </row>
    <row r="1052" spans="1:16" s="1149" customFormat="1" ht="11.25" customHeight="1" outlineLevel="2">
      <c r="A1052" s="1113">
        <v>10</v>
      </c>
      <c r="B1052" s="1113">
        <v>2013</v>
      </c>
      <c r="C1052" s="1115" t="s">
        <v>91</v>
      </c>
      <c r="D1052" s="1130" t="s">
        <v>1640</v>
      </c>
      <c r="E1052" s="1115" t="s">
        <v>3323</v>
      </c>
      <c r="F1052" s="1118">
        <v>41336</v>
      </c>
      <c r="G1052" s="1115" t="s">
        <v>4963</v>
      </c>
      <c r="H1052" s="1113">
        <v>10</v>
      </c>
      <c r="I1052" s="1115" t="s">
        <v>1690</v>
      </c>
      <c r="J1052" s="1126"/>
      <c r="K1052" s="1126"/>
      <c r="L1052" s="1126"/>
    </row>
    <row r="1053" spans="1:16" s="1149" customFormat="1" ht="11.25" customHeight="1" outlineLevel="2">
      <c r="A1053" s="1113">
        <v>9</v>
      </c>
      <c r="B1053" s="1113">
        <v>2013</v>
      </c>
      <c r="C1053" s="1115" t="s">
        <v>91</v>
      </c>
      <c r="D1053" s="1130" t="s">
        <v>1640</v>
      </c>
      <c r="E1053" s="1115" t="s">
        <v>3323</v>
      </c>
      <c r="F1053" s="1118">
        <v>41336</v>
      </c>
      <c r="G1053" s="1115" t="s">
        <v>4964</v>
      </c>
      <c r="H1053" s="1113">
        <v>3</v>
      </c>
      <c r="I1053" s="1115" t="s">
        <v>2823</v>
      </c>
      <c r="J1053" s="1126"/>
      <c r="K1053" s="1126"/>
      <c r="M1053" s="1126"/>
    </row>
    <row r="1054" spans="1:16" s="1149" customFormat="1" ht="11.25" customHeight="1" outlineLevel="2">
      <c r="A1054" s="1113">
        <v>3</v>
      </c>
      <c r="B1054" s="1113">
        <v>2013</v>
      </c>
      <c r="C1054" s="1117" t="s">
        <v>91</v>
      </c>
      <c r="D1054" s="1116" t="s">
        <v>1640</v>
      </c>
      <c r="E1054" s="1115" t="s">
        <v>3357</v>
      </c>
      <c r="F1054" s="1118">
        <v>41434</v>
      </c>
      <c r="G1054" s="1115" t="s">
        <v>4965</v>
      </c>
      <c r="H1054" s="1113">
        <v>7</v>
      </c>
      <c r="I1054" s="1115" t="s">
        <v>4966</v>
      </c>
      <c r="J1054" s="1127"/>
      <c r="K1054" s="1126"/>
      <c r="M1054" s="1126"/>
    </row>
    <row r="1055" spans="1:16" s="1149" customFormat="1" ht="11.25" customHeight="1" outlineLevel="2">
      <c r="A1055" s="1113">
        <v>2</v>
      </c>
      <c r="B1055" s="1114">
        <v>2013</v>
      </c>
      <c r="C1055" s="1115" t="s">
        <v>91</v>
      </c>
      <c r="D1055" s="1116" t="s">
        <v>1640</v>
      </c>
      <c r="E1055" s="1117" t="s">
        <v>4154</v>
      </c>
      <c r="F1055" s="1118">
        <v>41546</v>
      </c>
      <c r="G1055" s="1115" t="s">
        <v>4967</v>
      </c>
      <c r="H1055" s="1113">
        <v>5</v>
      </c>
      <c r="I1055" s="1115" t="s">
        <v>236</v>
      </c>
      <c r="J1055" s="1127" t="s">
        <v>2978</v>
      </c>
      <c r="K1055" s="1126"/>
      <c r="M1055" s="1126"/>
    </row>
    <row r="1056" spans="1:16" s="1149" customFormat="1" ht="11.25" customHeight="1" outlineLevel="2">
      <c r="A1056" s="1113">
        <v>3</v>
      </c>
      <c r="B1056" s="1114">
        <v>2013</v>
      </c>
      <c r="C1056" s="1115" t="s">
        <v>91</v>
      </c>
      <c r="D1056" s="1116" t="s">
        <v>1640</v>
      </c>
      <c r="E1056" s="1117" t="s">
        <v>3362</v>
      </c>
      <c r="F1056" s="1118">
        <v>41560</v>
      </c>
      <c r="G1056" s="1115" t="s">
        <v>4967</v>
      </c>
      <c r="H1056" s="1113">
        <v>3</v>
      </c>
      <c r="I1056" s="1115" t="s">
        <v>2734</v>
      </c>
      <c r="J1056" s="1127"/>
      <c r="K1056" s="1126"/>
      <c r="M1056" s="1126"/>
    </row>
    <row r="1057" spans="1:16" s="1126" customFormat="1" ht="11.25" customHeight="1" outlineLevel="2">
      <c r="A1057" s="1113">
        <v>3</v>
      </c>
      <c r="B1057" s="1114">
        <v>2013</v>
      </c>
      <c r="C1057" s="1115" t="s">
        <v>91</v>
      </c>
      <c r="D1057" s="1116" t="s">
        <v>1640</v>
      </c>
      <c r="E1057" s="1117" t="s">
        <v>3362</v>
      </c>
      <c r="F1057" s="1118">
        <v>41560</v>
      </c>
      <c r="G1057" s="1115" t="s">
        <v>4968</v>
      </c>
      <c r="H1057" s="1113">
        <v>3</v>
      </c>
      <c r="I1057" s="1115" t="s">
        <v>1833</v>
      </c>
      <c r="L1057" s="1149"/>
      <c r="M1057" s="1149"/>
    </row>
    <row r="1058" spans="1:16" s="1149" customFormat="1" ht="11.25" customHeight="1" outlineLevel="2">
      <c r="A1058" s="1113">
        <v>3</v>
      </c>
      <c r="B1058" s="1114">
        <v>2013</v>
      </c>
      <c r="C1058" s="1115" t="s">
        <v>91</v>
      </c>
      <c r="D1058" s="1116" t="s">
        <v>1640</v>
      </c>
      <c r="E1058" s="1117" t="s">
        <v>64</v>
      </c>
      <c r="F1058" s="1118">
        <v>41582</v>
      </c>
      <c r="G1058" s="1115" t="s">
        <v>4969</v>
      </c>
      <c r="H1058" s="1113">
        <v>5</v>
      </c>
      <c r="I1058" s="1115" t="s">
        <v>273</v>
      </c>
      <c r="J1058" s="1126"/>
      <c r="K1058" s="1126"/>
    </row>
    <row r="1059" spans="1:16" s="1149" customFormat="1" ht="11.25" customHeight="1" outlineLevel="2">
      <c r="A1059" s="1101">
        <v>3</v>
      </c>
      <c r="B1059" s="1102">
        <v>2014</v>
      </c>
      <c r="C1059" s="1103" t="s">
        <v>91</v>
      </c>
      <c r="D1059" s="1104" t="s">
        <v>1640</v>
      </c>
      <c r="E1059" s="1106" t="s">
        <v>3323</v>
      </c>
      <c r="F1059" s="1105">
        <v>41700</v>
      </c>
      <c r="G1059" s="1103" t="s">
        <v>4492</v>
      </c>
      <c r="H1059" s="1101">
        <v>10</v>
      </c>
      <c r="I1059" s="1103" t="s">
        <v>1686</v>
      </c>
      <c r="J1059" s="1126"/>
      <c r="K1059" s="1126"/>
    </row>
    <row r="1060" spans="1:16" s="1126" customFormat="1" ht="11.25" customHeight="1" outlineLevel="2">
      <c r="A1060" s="1101">
        <v>3</v>
      </c>
      <c r="B1060" s="1102">
        <v>2014</v>
      </c>
      <c r="C1060" s="1103" t="s">
        <v>91</v>
      </c>
      <c r="D1060" s="1104" t="s">
        <v>1640</v>
      </c>
      <c r="E1060" s="1106" t="s">
        <v>64</v>
      </c>
      <c r="F1060" s="1105">
        <v>41706</v>
      </c>
      <c r="G1060" s="1103" t="s">
        <v>4493</v>
      </c>
      <c r="H1060" s="1101">
        <v>5</v>
      </c>
      <c r="I1060" s="1103" t="s">
        <v>342</v>
      </c>
      <c r="J1060" s="1126" t="s">
        <v>4494</v>
      </c>
      <c r="L1060" s="1107" t="s">
        <v>2978</v>
      </c>
      <c r="M1060" s="1149"/>
    </row>
    <row r="1061" spans="1:16" s="1126" customFormat="1" ht="11.25" customHeight="1" outlineLevel="2">
      <c r="A1061" s="1101">
        <v>5</v>
      </c>
      <c r="B1061" s="1102">
        <v>2014</v>
      </c>
      <c r="C1061" s="1103" t="s">
        <v>91</v>
      </c>
      <c r="D1061" s="1104" t="s">
        <v>1640</v>
      </c>
      <c r="E1061" s="1106" t="s">
        <v>1855</v>
      </c>
      <c r="F1061" s="1105">
        <v>41783</v>
      </c>
      <c r="G1061" s="1103" t="s">
        <v>3272</v>
      </c>
      <c r="H1061" s="1101">
        <v>10</v>
      </c>
      <c r="I1061" s="1103" t="s">
        <v>626</v>
      </c>
      <c r="J1061" s="1127"/>
      <c r="K1061" s="1110"/>
      <c r="L1061" s="1149"/>
      <c r="M1061" s="1149"/>
    </row>
    <row r="1062" spans="1:16" s="1149" customFormat="1" ht="11.25" customHeight="1" outlineLevel="2">
      <c r="A1062" s="1101">
        <v>10</v>
      </c>
      <c r="B1062" s="1101">
        <v>2014</v>
      </c>
      <c r="C1062" s="1103" t="s">
        <v>91</v>
      </c>
      <c r="D1062" s="1119" t="s">
        <v>1640</v>
      </c>
      <c r="E1062" s="1103" t="s">
        <v>3362</v>
      </c>
      <c r="F1062" s="1131">
        <v>41924</v>
      </c>
      <c r="G1062" s="1103" t="s">
        <v>4495</v>
      </c>
      <c r="H1062" s="1101">
        <v>7</v>
      </c>
      <c r="I1062" s="1103" t="s">
        <v>2711</v>
      </c>
      <c r="K1062" s="1126"/>
    </row>
    <row r="1063" spans="1:16" s="1149" customFormat="1" ht="11.25" customHeight="1" outlineLevel="2">
      <c r="A1063" s="1101">
        <v>11</v>
      </c>
      <c r="B1063" s="1101">
        <v>2014</v>
      </c>
      <c r="C1063" s="1103" t="s">
        <v>91</v>
      </c>
      <c r="D1063" s="1119" t="s">
        <v>1640</v>
      </c>
      <c r="E1063" s="1103" t="s">
        <v>1309</v>
      </c>
      <c r="F1063" s="1131">
        <v>41951</v>
      </c>
      <c r="G1063" s="1103" t="s">
        <v>4496</v>
      </c>
      <c r="H1063" s="1101">
        <v>10</v>
      </c>
      <c r="I1063" s="1103" t="s">
        <v>236</v>
      </c>
      <c r="J1063" s="1126"/>
      <c r="K1063" s="1126"/>
    </row>
    <row r="1064" spans="1:16" s="1149" customFormat="1" ht="11.25" customHeight="1" outlineLevel="2">
      <c r="A1064" s="1123">
        <v>3</v>
      </c>
      <c r="B1064" s="1112">
        <v>2015</v>
      </c>
      <c r="C1064" s="1120" t="s">
        <v>91</v>
      </c>
      <c r="D1064" s="1132" t="s">
        <v>1640</v>
      </c>
      <c r="E1064" s="1120" t="s">
        <v>3323</v>
      </c>
      <c r="F1064" s="1121">
        <v>42064</v>
      </c>
      <c r="G1064" s="1120" t="s">
        <v>3658</v>
      </c>
      <c r="H1064" s="1112">
        <v>10</v>
      </c>
      <c r="I1064" s="1120" t="s">
        <v>1380</v>
      </c>
      <c r="J1064" s="1126"/>
      <c r="K1064" s="1126"/>
    </row>
    <row r="1065" spans="1:16" s="1149" customFormat="1" ht="11.25" customHeight="1" outlineLevel="2">
      <c r="A1065" s="1123">
        <v>5</v>
      </c>
      <c r="B1065" s="1112">
        <v>2015</v>
      </c>
      <c r="C1065" s="1120" t="s">
        <v>91</v>
      </c>
      <c r="D1065" s="1132" t="s">
        <v>1640</v>
      </c>
      <c r="E1065" s="1120" t="s">
        <v>1855</v>
      </c>
      <c r="F1065" s="1121">
        <v>42147</v>
      </c>
      <c r="G1065" s="1120" t="s">
        <v>3270</v>
      </c>
      <c r="H1065" s="1112">
        <v>10</v>
      </c>
      <c r="I1065" s="1120" t="s">
        <v>626</v>
      </c>
      <c r="J1065" s="1126"/>
      <c r="K1065" s="1126"/>
    </row>
    <row r="1066" spans="1:16" s="1149" customFormat="1" ht="11.25" customHeight="1" outlineLevel="1">
      <c r="A1066" s="1123"/>
      <c r="B1066" s="1112"/>
      <c r="C1066" s="1120"/>
      <c r="D1066" s="1132" t="s">
        <v>2587</v>
      </c>
      <c r="E1066" s="1120"/>
      <c r="F1066" s="1121"/>
      <c r="G1066" s="1120"/>
      <c r="H1066" s="1112">
        <f>SUBTOTAL(9,H1049:H1065)</f>
        <v>107</v>
      </c>
      <c r="I1066" s="1120"/>
      <c r="J1066" s="1126"/>
      <c r="K1066" s="1126"/>
    </row>
    <row r="1067" spans="1:16" s="1149" customFormat="1" ht="11.25" customHeight="1" outlineLevel="2">
      <c r="A1067" s="1113">
        <v>3</v>
      </c>
      <c r="B1067" s="1113">
        <v>2013</v>
      </c>
      <c r="C1067" s="1115" t="s">
        <v>164</v>
      </c>
      <c r="D1067" s="1130" t="s">
        <v>4970</v>
      </c>
      <c r="E1067" s="1115" t="s">
        <v>4971</v>
      </c>
      <c r="F1067" s="1118">
        <v>41426</v>
      </c>
      <c r="G1067" s="1115" t="s">
        <v>4972</v>
      </c>
      <c r="H1067" s="1113">
        <v>10</v>
      </c>
      <c r="I1067" s="1115" t="s">
        <v>626</v>
      </c>
      <c r="K1067" s="1110"/>
    </row>
    <row r="1068" spans="1:16" s="1149" customFormat="1" ht="11.25" customHeight="1" outlineLevel="2">
      <c r="A1068" s="1113">
        <v>3</v>
      </c>
      <c r="B1068" s="1113">
        <v>2013</v>
      </c>
      <c r="C1068" s="1115" t="s">
        <v>164</v>
      </c>
      <c r="D1068" s="1130" t="s">
        <v>4970</v>
      </c>
      <c r="E1068" s="1115" t="s">
        <v>4382</v>
      </c>
      <c r="F1068" s="1118">
        <v>41573</v>
      </c>
      <c r="G1068" s="1115" t="s">
        <v>4973</v>
      </c>
      <c r="H1068" s="1113">
        <v>5</v>
      </c>
      <c r="I1068" s="1115" t="s">
        <v>236</v>
      </c>
      <c r="J1068" s="1127" t="s">
        <v>2978</v>
      </c>
      <c r="K1068" s="1110"/>
    </row>
    <row r="1069" spans="1:16" s="1149" customFormat="1" ht="11.25" customHeight="1" outlineLevel="1">
      <c r="A1069" s="1113"/>
      <c r="B1069" s="1113"/>
      <c r="C1069" s="1115"/>
      <c r="D1069" s="1130" t="s">
        <v>4974</v>
      </c>
      <c r="E1069" s="1115"/>
      <c r="F1069" s="1118"/>
      <c r="G1069" s="1115"/>
      <c r="H1069" s="1113">
        <f>SUBTOTAL(9,H1067:H1068)</f>
        <v>15</v>
      </c>
      <c r="I1069" s="1115"/>
      <c r="J1069" s="1127"/>
      <c r="K1069" s="1110"/>
    </row>
    <row r="1070" spans="1:16" s="1111" customFormat="1" ht="11.25" customHeight="1" outlineLevel="2">
      <c r="A1070" s="1112">
        <v>10</v>
      </c>
      <c r="B1070" s="1123">
        <v>2015</v>
      </c>
      <c r="C1070" s="1120" t="s">
        <v>53</v>
      </c>
      <c r="D1070" s="1120" t="s">
        <v>158</v>
      </c>
      <c r="E1070" s="1124" t="s">
        <v>3362</v>
      </c>
      <c r="F1070" s="1121">
        <v>42288</v>
      </c>
      <c r="G1070" s="1120" t="s">
        <v>4498</v>
      </c>
      <c r="H1070" s="1112">
        <v>10</v>
      </c>
      <c r="I1070" s="1111" t="s">
        <v>2412</v>
      </c>
      <c r="P1070" s="1112"/>
    </row>
    <row r="1071" spans="1:16" s="1111" customFormat="1" ht="11.25" customHeight="1" outlineLevel="2">
      <c r="A1071" s="1112">
        <v>9</v>
      </c>
      <c r="B1071" s="1112">
        <v>2015</v>
      </c>
      <c r="C1071" s="1120" t="s">
        <v>53</v>
      </c>
      <c r="D1071" s="1132" t="s">
        <v>158</v>
      </c>
      <c r="E1071" s="1120" t="s">
        <v>4154</v>
      </c>
      <c r="F1071" s="1121">
        <v>42274</v>
      </c>
      <c r="G1071" s="1120" t="s">
        <v>4497</v>
      </c>
      <c r="H1071" s="1112">
        <v>10</v>
      </c>
      <c r="I1071" s="1120" t="s">
        <v>236</v>
      </c>
    </row>
    <row r="1072" spans="1:16" s="1111" customFormat="1" ht="11.25" customHeight="1" outlineLevel="2">
      <c r="A1072" s="1112">
        <v>11</v>
      </c>
      <c r="B1072" s="1112">
        <v>2015</v>
      </c>
      <c r="C1072" s="1120" t="s">
        <v>53</v>
      </c>
      <c r="D1072" s="1132" t="s">
        <v>158</v>
      </c>
      <c r="E1072" s="1120" t="s">
        <v>500</v>
      </c>
      <c r="F1072" s="1121">
        <v>42322</v>
      </c>
      <c r="G1072" s="1120" t="s">
        <v>4499</v>
      </c>
      <c r="H1072" s="1112">
        <v>5</v>
      </c>
      <c r="I1072" s="1120" t="s">
        <v>248</v>
      </c>
    </row>
    <row r="1073" spans="1:16" s="1111" customFormat="1" ht="11.25" customHeight="1" outlineLevel="1">
      <c r="A1073" s="1112"/>
      <c r="B1073" s="1112"/>
      <c r="C1073" s="1120"/>
      <c r="D1073" s="1132" t="s">
        <v>1437</v>
      </c>
      <c r="E1073" s="1120"/>
      <c r="F1073" s="1121"/>
      <c r="G1073" s="1120"/>
      <c r="H1073" s="1112">
        <f>SUBTOTAL(9,H1070:H1072)</f>
        <v>25</v>
      </c>
      <c r="I1073" s="1120"/>
    </row>
    <row r="1074" spans="1:16" s="1149" customFormat="1" ht="11.25" customHeight="1" outlineLevel="2">
      <c r="A1074" s="1113">
        <v>5</v>
      </c>
      <c r="B1074" s="1113">
        <v>2013</v>
      </c>
      <c r="C1074" s="1115" t="s">
        <v>91</v>
      </c>
      <c r="D1074" s="1130" t="s">
        <v>189</v>
      </c>
      <c r="E1074" s="1115" t="s">
        <v>3323</v>
      </c>
      <c r="F1074" s="1118">
        <v>41336</v>
      </c>
      <c r="G1074" s="1115" t="s">
        <v>4975</v>
      </c>
      <c r="H1074" s="1113">
        <v>10</v>
      </c>
      <c r="I1074" s="1115" t="s">
        <v>363</v>
      </c>
      <c r="J1074" s="1127"/>
      <c r="K1074" s="1126"/>
    </row>
    <row r="1075" spans="1:16" s="1149" customFormat="1" ht="11.25" customHeight="1" outlineLevel="2">
      <c r="A1075" s="1113">
        <v>10</v>
      </c>
      <c r="B1075" s="1113">
        <v>2013</v>
      </c>
      <c r="C1075" s="1115" t="s">
        <v>91</v>
      </c>
      <c r="D1075" s="1130" t="s">
        <v>189</v>
      </c>
      <c r="E1075" s="1115" t="s">
        <v>3323</v>
      </c>
      <c r="F1075" s="1118">
        <v>41336</v>
      </c>
      <c r="G1075" s="1115" t="s">
        <v>4976</v>
      </c>
      <c r="H1075" s="1113">
        <v>3</v>
      </c>
      <c r="I1075" s="1115" t="s">
        <v>861</v>
      </c>
      <c r="J1075" s="1127"/>
      <c r="K1075" s="1126"/>
    </row>
    <row r="1076" spans="1:16" s="1149" customFormat="1" ht="11.25" customHeight="1" outlineLevel="2">
      <c r="A1076" s="1113">
        <v>3</v>
      </c>
      <c r="B1076" s="1113">
        <v>2013</v>
      </c>
      <c r="C1076" s="1117" t="s">
        <v>91</v>
      </c>
      <c r="D1076" s="1116" t="s">
        <v>189</v>
      </c>
      <c r="E1076" s="1115" t="s">
        <v>3357</v>
      </c>
      <c r="F1076" s="1118">
        <v>41434</v>
      </c>
      <c r="G1076" s="1115" t="s">
        <v>4977</v>
      </c>
      <c r="H1076" s="1113">
        <v>3</v>
      </c>
      <c r="I1076" s="1115" t="s">
        <v>3675</v>
      </c>
      <c r="J1076" s="1127"/>
      <c r="K1076" s="1126"/>
    </row>
    <row r="1077" spans="1:16" s="1149" customFormat="1" ht="11.25" customHeight="1" outlineLevel="2">
      <c r="A1077" s="1113">
        <v>3</v>
      </c>
      <c r="B1077" s="1113">
        <v>2013</v>
      </c>
      <c r="C1077" s="1130" t="s">
        <v>91</v>
      </c>
      <c r="D1077" s="1116" t="s">
        <v>189</v>
      </c>
      <c r="E1077" s="1115" t="s">
        <v>500</v>
      </c>
      <c r="F1077" s="1118">
        <v>41594</v>
      </c>
      <c r="G1077" s="1115" t="s">
        <v>4504</v>
      </c>
      <c r="H1077" s="1113">
        <v>5</v>
      </c>
      <c r="I1077" s="1115" t="s">
        <v>244</v>
      </c>
      <c r="J1077" s="1127"/>
      <c r="K1077" s="1126"/>
      <c r="L1077" s="1126"/>
    </row>
    <row r="1078" spans="1:16" s="1149" customFormat="1" ht="11.25" customHeight="1" outlineLevel="2">
      <c r="A1078" s="1101">
        <v>3</v>
      </c>
      <c r="B1078" s="1102">
        <v>2014</v>
      </c>
      <c r="C1078" s="1103" t="s">
        <v>91</v>
      </c>
      <c r="D1078" s="1104" t="s">
        <v>189</v>
      </c>
      <c r="E1078" s="1106" t="s">
        <v>3323</v>
      </c>
      <c r="F1078" s="1105">
        <v>41700</v>
      </c>
      <c r="G1078" s="1103" t="s">
        <v>4503</v>
      </c>
      <c r="H1078" s="1101">
        <v>3</v>
      </c>
      <c r="I1078" s="1103" t="s">
        <v>1037</v>
      </c>
      <c r="J1078" s="1126"/>
      <c r="K1078" s="1126"/>
      <c r="L1078" s="1126"/>
    </row>
    <row r="1079" spans="1:16" s="1149" customFormat="1" ht="11.25" customHeight="1" outlineLevel="2">
      <c r="A1079" s="1101">
        <v>3</v>
      </c>
      <c r="B1079" s="1102">
        <v>2014</v>
      </c>
      <c r="C1079" s="1103" t="s">
        <v>91</v>
      </c>
      <c r="D1079" s="1104" t="s">
        <v>189</v>
      </c>
      <c r="E1079" s="1106" t="s">
        <v>3323</v>
      </c>
      <c r="F1079" s="1105">
        <v>41700</v>
      </c>
      <c r="G1079" s="1103" t="s">
        <v>4504</v>
      </c>
      <c r="H1079" s="1101">
        <v>3</v>
      </c>
      <c r="I1079" s="1103" t="s">
        <v>861</v>
      </c>
      <c r="K1079" s="1107"/>
      <c r="L1079" s="1107"/>
      <c r="M1079" s="1126"/>
    </row>
    <row r="1080" spans="1:16" s="1149" customFormat="1" ht="11.25" customHeight="1" outlineLevel="2">
      <c r="A1080" s="1101">
        <v>3</v>
      </c>
      <c r="B1080" s="1102">
        <v>2014</v>
      </c>
      <c r="C1080" s="1103" t="s">
        <v>91</v>
      </c>
      <c r="D1080" s="1104" t="s">
        <v>189</v>
      </c>
      <c r="E1080" s="1106" t="s">
        <v>3323</v>
      </c>
      <c r="F1080" s="1105">
        <v>41700</v>
      </c>
      <c r="G1080" s="1103" t="s">
        <v>4505</v>
      </c>
      <c r="H1080" s="1101">
        <v>7</v>
      </c>
      <c r="I1080" s="1103" t="s">
        <v>1911</v>
      </c>
      <c r="J1080" s="1107"/>
      <c r="K1080" s="1107"/>
      <c r="L1080" s="1107"/>
      <c r="M1080" s="1126"/>
    </row>
    <row r="1081" spans="1:16" ht="11.25" customHeight="1" outlineLevel="2">
      <c r="A1081" s="1123">
        <v>3</v>
      </c>
      <c r="B1081" s="1112">
        <v>2015</v>
      </c>
      <c r="C1081" s="1120" t="s">
        <v>91</v>
      </c>
      <c r="D1081" s="1132" t="s">
        <v>189</v>
      </c>
      <c r="E1081" s="1120" t="s">
        <v>3323</v>
      </c>
      <c r="F1081" s="1121">
        <v>42064</v>
      </c>
      <c r="G1081" s="1120" t="s">
        <v>3660</v>
      </c>
      <c r="H1081" s="1112">
        <v>7</v>
      </c>
      <c r="I1081" s="1120" t="s">
        <v>1442</v>
      </c>
      <c r="P1081" s="1107"/>
    </row>
    <row r="1082" spans="1:16" s="1149" customFormat="1" ht="11.25" customHeight="1" outlineLevel="2">
      <c r="A1082" s="1112">
        <v>6</v>
      </c>
      <c r="B1082" s="1112">
        <v>2015</v>
      </c>
      <c r="C1082" s="1120" t="s">
        <v>91</v>
      </c>
      <c r="D1082" s="1120" t="s">
        <v>189</v>
      </c>
      <c r="E1082" s="1120" t="s">
        <v>3357</v>
      </c>
      <c r="F1082" s="1121">
        <v>42169</v>
      </c>
      <c r="G1082" s="1120" t="s">
        <v>3661</v>
      </c>
      <c r="H1082" s="1112">
        <v>10</v>
      </c>
      <c r="I1082" s="1120" t="s">
        <v>2248</v>
      </c>
      <c r="J1082" s="1111"/>
      <c r="K1082" s="1111"/>
      <c r="L1082" s="1111"/>
    </row>
    <row r="1083" spans="1:16" s="1149" customFormat="1" ht="11.25" customHeight="1" outlineLevel="2">
      <c r="A1083" s="1112">
        <v>6</v>
      </c>
      <c r="B1083" s="1112">
        <v>2015</v>
      </c>
      <c r="C1083" s="1120" t="s">
        <v>91</v>
      </c>
      <c r="D1083" s="1120" t="s">
        <v>189</v>
      </c>
      <c r="E1083" s="1120" t="s">
        <v>3359</v>
      </c>
      <c r="F1083" s="1121">
        <v>42176</v>
      </c>
      <c r="G1083" s="1120" t="s">
        <v>3662</v>
      </c>
      <c r="H1083" s="1112">
        <v>5</v>
      </c>
      <c r="I1083" s="1122" t="s">
        <v>3663</v>
      </c>
      <c r="J1083" s="1111"/>
      <c r="K1083" s="1111"/>
      <c r="L1083" s="1111"/>
    </row>
    <row r="1084" spans="1:16" s="1111" customFormat="1" ht="11.25" customHeight="1" outlineLevel="2">
      <c r="A1084" s="1112">
        <v>10</v>
      </c>
      <c r="B1084" s="1123">
        <v>2015</v>
      </c>
      <c r="C1084" s="1120" t="s">
        <v>91</v>
      </c>
      <c r="D1084" s="1120" t="s">
        <v>189</v>
      </c>
      <c r="E1084" s="1124" t="s">
        <v>3362</v>
      </c>
      <c r="F1084" s="1121">
        <v>42288</v>
      </c>
      <c r="G1084" s="1120" t="s">
        <v>3664</v>
      </c>
      <c r="H1084" s="1112">
        <v>7</v>
      </c>
      <c r="I1084" s="1111" t="s">
        <v>2999</v>
      </c>
      <c r="P1084" s="1112"/>
    </row>
    <row r="1085" spans="1:16" s="1111" customFormat="1" ht="11.25" customHeight="1" outlineLevel="1">
      <c r="A1085" s="1112"/>
      <c r="B1085" s="1123"/>
      <c r="C1085" s="1120"/>
      <c r="D1085" s="1120" t="s">
        <v>1443</v>
      </c>
      <c r="E1085" s="1124"/>
      <c r="F1085" s="1121"/>
      <c r="G1085" s="1120"/>
      <c r="H1085" s="1112">
        <f>SUBTOTAL(9,H1074:H1084)</f>
        <v>63</v>
      </c>
      <c r="P1085" s="1112"/>
    </row>
    <row r="1086" spans="1:16" ht="11.25" customHeight="1" outlineLevel="2">
      <c r="A1086" s="1113">
        <v>3</v>
      </c>
      <c r="B1086" s="1114">
        <v>2013</v>
      </c>
      <c r="C1086" s="1115" t="s">
        <v>53</v>
      </c>
      <c r="D1086" s="1116" t="s">
        <v>4506</v>
      </c>
      <c r="E1086" s="1117" t="s">
        <v>81</v>
      </c>
      <c r="F1086" s="1118">
        <v>41321</v>
      </c>
      <c r="G1086" s="1115" t="s">
        <v>4507</v>
      </c>
      <c r="H1086" s="1113">
        <v>10</v>
      </c>
      <c r="I1086" s="1115" t="s">
        <v>236</v>
      </c>
      <c r="J1086" s="1149"/>
      <c r="K1086" s="1126"/>
      <c r="L1086" s="1126"/>
      <c r="P1086" s="1107"/>
    </row>
    <row r="1087" spans="1:16" ht="11.25" customHeight="1" outlineLevel="1">
      <c r="A1087" s="1113"/>
      <c r="B1087" s="1114"/>
      <c r="C1087" s="1115"/>
      <c r="D1087" s="1116" t="s">
        <v>4508</v>
      </c>
      <c r="E1087" s="1117"/>
      <c r="F1087" s="1118"/>
      <c r="G1087" s="1115"/>
      <c r="H1087" s="1113">
        <f>SUBTOTAL(9,H1086:H1086)</f>
        <v>10</v>
      </c>
      <c r="I1087" s="1115"/>
      <c r="J1087" s="1149"/>
      <c r="K1087" s="1126"/>
      <c r="L1087" s="1126"/>
      <c r="P1087" s="1107"/>
    </row>
    <row r="1088" spans="1:16" s="1126" customFormat="1" ht="11.25" customHeight="1" outlineLevel="2">
      <c r="A1088" s="1112">
        <v>2</v>
      </c>
      <c r="B1088" s="1123">
        <v>2015</v>
      </c>
      <c r="C1088" s="1120" t="s">
        <v>129</v>
      </c>
      <c r="D1088" s="1129" t="s">
        <v>3351</v>
      </c>
      <c r="E1088" s="1124" t="s">
        <v>58</v>
      </c>
      <c r="F1088" s="1121">
        <v>42050</v>
      </c>
      <c r="G1088" s="1120" t="s">
        <v>3665</v>
      </c>
      <c r="H1088" s="1112">
        <v>5</v>
      </c>
      <c r="I1088" s="1120" t="s">
        <v>304</v>
      </c>
      <c r="J1088" s="1111"/>
      <c r="L1088" s="1149"/>
    </row>
    <row r="1089" spans="1:16" s="1126" customFormat="1" ht="11.25" customHeight="1" outlineLevel="2">
      <c r="A1089" s="1123">
        <v>3</v>
      </c>
      <c r="B1089" s="1112">
        <v>2015</v>
      </c>
      <c r="C1089" s="1120" t="s">
        <v>129</v>
      </c>
      <c r="D1089" s="1132" t="s">
        <v>3351</v>
      </c>
      <c r="E1089" s="1120" t="s">
        <v>3323</v>
      </c>
      <c r="F1089" s="1121">
        <v>42064</v>
      </c>
      <c r="G1089" s="1120" t="s">
        <v>3666</v>
      </c>
      <c r="H1089" s="1112">
        <v>3</v>
      </c>
      <c r="I1089" s="1120" t="s">
        <v>2823</v>
      </c>
      <c r="J1089" s="1149"/>
      <c r="L1089" s="1149"/>
    </row>
    <row r="1090" spans="1:16" s="1126" customFormat="1" ht="11.25" customHeight="1" outlineLevel="1">
      <c r="A1090" s="1123"/>
      <c r="B1090" s="1112"/>
      <c r="C1090" s="1120"/>
      <c r="D1090" s="1132" t="s">
        <v>3667</v>
      </c>
      <c r="E1090" s="1120"/>
      <c r="F1090" s="1121"/>
      <c r="G1090" s="1120"/>
      <c r="H1090" s="1112">
        <f>SUBTOTAL(9,H1088:H1089)</f>
        <v>8</v>
      </c>
      <c r="I1090" s="1120"/>
      <c r="J1090" s="1149"/>
      <c r="L1090" s="1149"/>
    </row>
    <row r="1091" spans="1:16" s="1126" customFormat="1" ht="11.25" customHeight="1" outlineLevel="2">
      <c r="A1091" s="1101">
        <v>3</v>
      </c>
      <c r="B1091" s="1102">
        <v>2014</v>
      </c>
      <c r="C1091" s="1103" t="s">
        <v>164</v>
      </c>
      <c r="D1091" s="1104" t="s">
        <v>3352</v>
      </c>
      <c r="E1091" s="1106" t="s">
        <v>66</v>
      </c>
      <c r="F1091" s="1105">
        <v>41714</v>
      </c>
      <c r="G1091" s="1103" t="s">
        <v>3668</v>
      </c>
      <c r="H1091" s="1101">
        <v>10</v>
      </c>
      <c r="I1091" s="1103" t="s">
        <v>342</v>
      </c>
      <c r="J1091" s="1149"/>
      <c r="K1091" s="1111"/>
      <c r="L1091" s="1111"/>
      <c r="M1091" s="1149"/>
    </row>
    <row r="1092" spans="1:16" s="1126" customFormat="1" ht="11.25" customHeight="1" outlineLevel="2">
      <c r="A1092" s="1112">
        <v>3</v>
      </c>
      <c r="B1092" s="1123">
        <v>2015</v>
      </c>
      <c r="C1092" s="1120" t="s">
        <v>164</v>
      </c>
      <c r="D1092" s="1129" t="s">
        <v>3352</v>
      </c>
      <c r="E1092" s="1124" t="s">
        <v>433</v>
      </c>
      <c r="F1092" s="1121">
        <v>42085</v>
      </c>
      <c r="G1092" s="1120" t="s">
        <v>3668</v>
      </c>
      <c r="H1092" s="1112">
        <v>5</v>
      </c>
      <c r="I1092" s="1120" t="s">
        <v>342</v>
      </c>
      <c r="J1092" s="1111" t="s">
        <v>2978</v>
      </c>
      <c r="K1092" s="1111"/>
      <c r="L1092" s="1111"/>
      <c r="M1092" s="1149"/>
    </row>
    <row r="1093" spans="1:16" s="1126" customFormat="1" ht="11.25" customHeight="1" outlineLevel="1">
      <c r="A1093" s="1112"/>
      <c r="B1093" s="1123"/>
      <c r="C1093" s="1120"/>
      <c r="D1093" s="1129" t="s">
        <v>3669</v>
      </c>
      <c r="E1093" s="1124"/>
      <c r="F1093" s="1121"/>
      <c r="G1093" s="1120"/>
      <c r="H1093" s="1112">
        <f>SUBTOTAL(9,H1091:H1092)</f>
        <v>15</v>
      </c>
      <c r="I1093" s="1120"/>
      <c r="J1093" s="1111"/>
      <c r="K1093" s="1111"/>
      <c r="L1093" s="1111"/>
      <c r="M1093" s="1149"/>
    </row>
    <row r="1094" spans="1:16" s="1111" customFormat="1" ht="11.25" customHeight="1" outlineLevel="2">
      <c r="A1094" s="1101">
        <v>3</v>
      </c>
      <c r="B1094" s="1184">
        <v>2014</v>
      </c>
      <c r="C1094" s="1103" t="s">
        <v>129</v>
      </c>
      <c r="D1094" s="1104" t="s">
        <v>161</v>
      </c>
      <c r="E1094" s="1103" t="s">
        <v>433</v>
      </c>
      <c r="F1094" s="1105">
        <v>41721</v>
      </c>
      <c r="G1094" s="1103" t="s">
        <v>4509</v>
      </c>
      <c r="H1094" s="1101">
        <v>5</v>
      </c>
      <c r="I1094" s="1103" t="s">
        <v>304</v>
      </c>
      <c r="J1094" s="1149"/>
      <c r="K1094" s="1126"/>
      <c r="L1094" s="1149"/>
    </row>
    <row r="1095" spans="1:16" s="1111" customFormat="1" ht="11.25" customHeight="1" outlineLevel="1">
      <c r="A1095" s="1101"/>
      <c r="B1095" s="1184"/>
      <c r="C1095" s="1103"/>
      <c r="D1095" s="1104" t="s">
        <v>1464</v>
      </c>
      <c r="E1095" s="1103"/>
      <c r="F1095" s="1105"/>
      <c r="G1095" s="1103"/>
      <c r="H1095" s="1101">
        <f>SUBTOTAL(9,H1094:H1094)</f>
        <v>5</v>
      </c>
      <c r="I1095" s="1103"/>
      <c r="J1095" s="1149"/>
      <c r="K1095" s="1126"/>
      <c r="L1095" s="1149"/>
    </row>
    <row r="1096" spans="1:16" s="1111" customFormat="1" ht="11.25" customHeight="1" outlineLevel="2">
      <c r="A1096" s="1112">
        <v>10</v>
      </c>
      <c r="B1096" s="1123">
        <v>2015</v>
      </c>
      <c r="C1096" s="1120" t="s">
        <v>53</v>
      </c>
      <c r="D1096" s="1120" t="s">
        <v>137</v>
      </c>
      <c r="E1096" s="1124" t="s">
        <v>3362</v>
      </c>
      <c r="F1096" s="1121">
        <v>42288</v>
      </c>
      <c r="G1096" s="1120" t="s">
        <v>3670</v>
      </c>
      <c r="H1096" s="1112">
        <v>10</v>
      </c>
      <c r="I1096" s="1111" t="s">
        <v>3632</v>
      </c>
      <c r="P1096" s="1112"/>
    </row>
    <row r="1097" spans="1:16" s="1111" customFormat="1" ht="11.25" customHeight="1" outlineLevel="2">
      <c r="A1097" s="1112">
        <v>10</v>
      </c>
      <c r="B1097" s="1123">
        <v>2015</v>
      </c>
      <c r="C1097" s="1120" t="s">
        <v>53</v>
      </c>
      <c r="D1097" s="1120" t="s">
        <v>137</v>
      </c>
      <c r="E1097" s="1124" t="s">
        <v>819</v>
      </c>
      <c r="F1097" s="1121">
        <v>42302</v>
      </c>
      <c r="G1097" s="1120" t="s">
        <v>3671</v>
      </c>
      <c r="H1097" s="1112">
        <v>5</v>
      </c>
      <c r="I1097" s="1111" t="s">
        <v>248</v>
      </c>
      <c r="P1097" s="1112"/>
    </row>
    <row r="1098" spans="1:16" s="1111" customFormat="1" ht="11.25" customHeight="1" outlineLevel="1">
      <c r="A1098" s="1112"/>
      <c r="B1098" s="1123"/>
      <c r="C1098" s="1120"/>
      <c r="D1098" s="1120" t="s">
        <v>1469</v>
      </c>
      <c r="E1098" s="1124"/>
      <c r="F1098" s="1121"/>
      <c r="G1098" s="1120"/>
      <c r="H1098" s="1112">
        <f>SUBTOTAL(9,H1096:H1097)</f>
        <v>15</v>
      </c>
      <c r="P1098" s="1112"/>
    </row>
    <row r="1099" spans="1:16" s="1126" customFormat="1" ht="11.25" customHeight="1" outlineLevel="2">
      <c r="A1099" s="1113">
        <v>6</v>
      </c>
      <c r="B1099" s="1133">
        <v>2013</v>
      </c>
      <c r="C1099" s="1145" t="s">
        <v>91</v>
      </c>
      <c r="D1099" s="1146" t="s">
        <v>116</v>
      </c>
      <c r="E1099" s="1145" t="s">
        <v>72</v>
      </c>
      <c r="F1099" s="1147">
        <v>41315</v>
      </c>
      <c r="G1099" s="1148" t="s">
        <v>4978</v>
      </c>
      <c r="H1099" s="1133">
        <v>10</v>
      </c>
      <c r="I1099" s="1145" t="s">
        <v>626</v>
      </c>
      <c r="K1099" s="1149"/>
      <c r="L1099" s="1149"/>
      <c r="M1099" s="1149"/>
    </row>
    <row r="1100" spans="1:16" s="1149" customFormat="1" ht="11.25" customHeight="1" outlineLevel="2">
      <c r="A1100" s="1113">
        <v>10</v>
      </c>
      <c r="B1100" s="1133">
        <v>2013</v>
      </c>
      <c r="C1100" s="1145" t="s">
        <v>91</v>
      </c>
      <c r="D1100" s="1146" t="s">
        <v>116</v>
      </c>
      <c r="E1100" s="1145" t="s">
        <v>81</v>
      </c>
      <c r="F1100" s="1147">
        <v>41321</v>
      </c>
      <c r="G1100" s="1148" t="s">
        <v>4979</v>
      </c>
      <c r="H1100" s="1133">
        <v>5</v>
      </c>
      <c r="I1100" s="1145" t="s">
        <v>244</v>
      </c>
      <c r="J1100" s="1126"/>
      <c r="K1100" s="1111"/>
      <c r="L1100" s="1111"/>
    </row>
    <row r="1101" spans="1:16" s="1111" customFormat="1" ht="11.25" customHeight="1" outlineLevel="2">
      <c r="A1101" s="1113">
        <v>3</v>
      </c>
      <c r="B1101" s="1113">
        <v>2013</v>
      </c>
      <c r="C1101" s="1115" t="s">
        <v>91</v>
      </c>
      <c r="D1101" s="1130" t="s">
        <v>116</v>
      </c>
      <c r="E1101" s="1115" t="s">
        <v>3323</v>
      </c>
      <c r="F1101" s="1118">
        <v>41336</v>
      </c>
      <c r="G1101" s="1115" t="s">
        <v>4980</v>
      </c>
      <c r="H1101" s="1113">
        <v>10</v>
      </c>
      <c r="I1101" s="1115" t="s">
        <v>1790</v>
      </c>
      <c r="K1101" s="1149"/>
      <c r="L1101" s="1149"/>
    </row>
    <row r="1102" spans="1:16" s="1149" customFormat="1" ht="11.25" customHeight="1" outlineLevel="2">
      <c r="A1102" s="1113">
        <v>3</v>
      </c>
      <c r="B1102" s="1113">
        <v>2013</v>
      </c>
      <c r="C1102" s="1115" t="s">
        <v>91</v>
      </c>
      <c r="D1102" s="1130" t="s">
        <v>116</v>
      </c>
      <c r="E1102" s="1115" t="s">
        <v>3323</v>
      </c>
      <c r="F1102" s="1118">
        <v>41336</v>
      </c>
      <c r="G1102" s="1115" t="s">
        <v>4981</v>
      </c>
      <c r="H1102" s="1113">
        <v>7</v>
      </c>
      <c r="I1102" s="1115" t="s">
        <v>1801</v>
      </c>
      <c r="J1102" s="1126"/>
      <c r="K1102" s="1126"/>
      <c r="P1102" s="1162"/>
    </row>
    <row r="1103" spans="1:16" s="1149" customFormat="1" ht="11.25" customHeight="1" outlineLevel="2">
      <c r="A1103" s="1113">
        <v>6</v>
      </c>
      <c r="B1103" s="1113">
        <v>2013</v>
      </c>
      <c r="C1103" s="1115" t="s">
        <v>91</v>
      </c>
      <c r="D1103" s="1130" t="s">
        <v>116</v>
      </c>
      <c r="E1103" s="1115" t="s">
        <v>3323</v>
      </c>
      <c r="F1103" s="1118">
        <v>41336</v>
      </c>
      <c r="G1103" s="1115" t="s">
        <v>4982</v>
      </c>
      <c r="H1103" s="1113">
        <v>7</v>
      </c>
      <c r="I1103" s="1115" t="s">
        <v>1442</v>
      </c>
      <c r="J1103" s="1126"/>
      <c r="P1103" s="1162"/>
    </row>
    <row r="1104" spans="1:16" s="1149" customFormat="1" ht="11.25" customHeight="1" outlineLevel="2">
      <c r="A1104" s="1113">
        <v>11</v>
      </c>
      <c r="B1104" s="1113">
        <v>2013</v>
      </c>
      <c r="C1104" s="1117" t="s">
        <v>91</v>
      </c>
      <c r="D1104" s="1116" t="s">
        <v>116</v>
      </c>
      <c r="E1104" s="1115" t="s">
        <v>3357</v>
      </c>
      <c r="F1104" s="1118">
        <v>41434</v>
      </c>
      <c r="G1104" s="1115" t="s">
        <v>4983</v>
      </c>
      <c r="H1104" s="1113">
        <v>3</v>
      </c>
      <c r="I1104" s="1115" t="s">
        <v>2041</v>
      </c>
      <c r="J1104" s="1126"/>
      <c r="P1104" s="1162"/>
    </row>
    <row r="1105" spans="1:16" s="1149" customFormat="1" ht="11.25" customHeight="1" outlineLevel="2">
      <c r="A1105" s="1113">
        <v>2</v>
      </c>
      <c r="B1105" s="1113">
        <v>2013</v>
      </c>
      <c r="C1105" s="1117" t="s">
        <v>91</v>
      </c>
      <c r="D1105" s="1116" t="s">
        <v>116</v>
      </c>
      <c r="E1105" s="1115" t="s">
        <v>3357</v>
      </c>
      <c r="F1105" s="1118">
        <v>41434</v>
      </c>
      <c r="G1105" s="1115" t="s">
        <v>4984</v>
      </c>
      <c r="H1105" s="1113">
        <v>3</v>
      </c>
      <c r="I1105" s="1115" t="s">
        <v>3580</v>
      </c>
      <c r="J1105" s="1126"/>
      <c r="K1105" s="1110"/>
      <c r="P1105" s="1162"/>
    </row>
    <row r="1106" spans="1:16" s="1149" customFormat="1" ht="11.25" customHeight="1" outlineLevel="2">
      <c r="A1106" s="1133">
        <v>2</v>
      </c>
      <c r="B1106" s="1113">
        <v>2013</v>
      </c>
      <c r="C1106" s="1117" t="s">
        <v>91</v>
      </c>
      <c r="D1106" s="1116" t="s">
        <v>116</v>
      </c>
      <c r="E1106" s="1115" t="s">
        <v>3357</v>
      </c>
      <c r="F1106" s="1118">
        <v>41434</v>
      </c>
      <c r="G1106" s="1115" t="s">
        <v>4985</v>
      </c>
      <c r="H1106" s="1113">
        <v>3</v>
      </c>
      <c r="I1106" s="1115" t="s">
        <v>2093</v>
      </c>
      <c r="J1106" s="1126"/>
      <c r="P1106" s="1162"/>
    </row>
    <row r="1107" spans="1:16" s="1149" customFormat="1" ht="11.25" customHeight="1" outlineLevel="2">
      <c r="A1107" s="1133">
        <v>2</v>
      </c>
      <c r="B1107" s="1114">
        <v>2013</v>
      </c>
      <c r="C1107" s="1115" t="s">
        <v>91</v>
      </c>
      <c r="D1107" s="1116" t="s">
        <v>116</v>
      </c>
      <c r="E1107" s="1117" t="s">
        <v>3362</v>
      </c>
      <c r="F1107" s="1118">
        <v>41560</v>
      </c>
      <c r="G1107" s="1115" t="s">
        <v>4986</v>
      </c>
      <c r="H1107" s="1113">
        <v>3</v>
      </c>
      <c r="I1107" s="1115" t="s">
        <v>2169</v>
      </c>
      <c r="J1107" s="1126"/>
      <c r="P1107" s="1162"/>
    </row>
    <row r="1108" spans="1:16" s="1149" customFormat="1" ht="11.25" customHeight="1" outlineLevel="2">
      <c r="A1108" s="1101">
        <v>3</v>
      </c>
      <c r="B1108" s="1102">
        <v>2014</v>
      </c>
      <c r="C1108" s="1103" t="s">
        <v>91</v>
      </c>
      <c r="D1108" s="1104" t="s">
        <v>116</v>
      </c>
      <c r="E1108" s="1106" t="s">
        <v>3323</v>
      </c>
      <c r="F1108" s="1105">
        <v>41700</v>
      </c>
      <c r="G1108" s="1103" t="s">
        <v>4510</v>
      </c>
      <c r="H1108" s="1101">
        <v>7</v>
      </c>
      <c r="I1108" s="1103" t="s">
        <v>849</v>
      </c>
      <c r="J1108" s="1127"/>
      <c r="L1108" s="1110"/>
      <c r="P1108" s="1162"/>
    </row>
    <row r="1109" spans="1:16" s="1149" customFormat="1" ht="11.25" customHeight="1" outlineLevel="2">
      <c r="A1109" s="1101">
        <v>10</v>
      </c>
      <c r="B1109" s="1101">
        <v>2014</v>
      </c>
      <c r="C1109" s="1103" t="s">
        <v>91</v>
      </c>
      <c r="D1109" s="1119" t="s">
        <v>116</v>
      </c>
      <c r="E1109" s="1103" t="s">
        <v>3362</v>
      </c>
      <c r="F1109" s="1131">
        <v>41924</v>
      </c>
      <c r="G1109" s="1103" t="s">
        <v>4511</v>
      </c>
      <c r="H1109" s="1101">
        <v>7</v>
      </c>
      <c r="I1109" s="1103" t="s">
        <v>2875</v>
      </c>
      <c r="J1109" s="1127"/>
      <c r="K1109" s="1127"/>
      <c r="L1109" s="1127"/>
      <c r="M1109" s="1110"/>
      <c r="P1109" s="1162"/>
    </row>
    <row r="1110" spans="1:16" s="1127" customFormat="1" ht="11.25" customHeight="1" outlineLevel="2">
      <c r="A1110" s="1101">
        <v>10</v>
      </c>
      <c r="B1110" s="1101">
        <v>2014</v>
      </c>
      <c r="C1110" s="1103" t="s">
        <v>91</v>
      </c>
      <c r="D1110" s="1119" t="s">
        <v>116</v>
      </c>
      <c r="E1110" s="1103" t="s">
        <v>3362</v>
      </c>
      <c r="F1110" s="1131">
        <v>41924</v>
      </c>
      <c r="G1110" s="1103" t="s">
        <v>4512</v>
      </c>
      <c r="H1110" s="1101">
        <v>3</v>
      </c>
      <c r="I1110" s="1103" t="s">
        <v>1929</v>
      </c>
      <c r="K1110" s="1149"/>
      <c r="L1110" s="1110"/>
      <c r="P1110" s="1113"/>
    </row>
    <row r="1111" spans="1:16" s="1149" customFormat="1" ht="11.25" customHeight="1" outlineLevel="2">
      <c r="A1111" s="1101">
        <v>10</v>
      </c>
      <c r="B1111" s="1101">
        <v>2014</v>
      </c>
      <c r="C1111" s="1103" t="s">
        <v>91</v>
      </c>
      <c r="D1111" s="1119" t="s">
        <v>116</v>
      </c>
      <c r="E1111" s="1103" t="s">
        <v>3362</v>
      </c>
      <c r="F1111" s="1131">
        <v>41924</v>
      </c>
      <c r="G1111" s="1103" t="s">
        <v>4513</v>
      </c>
      <c r="H1111" s="1101">
        <v>3</v>
      </c>
      <c r="I1111" s="1103" t="s">
        <v>1833</v>
      </c>
      <c r="J1111" s="1127"/>
      <c r="K1111" s="1127"/>
      <c r="L1111" s="1127"/>
      <c r="M1111" s="1110"/>
      <c r="P1111" s="1162"/>
    </row>
    <row r="1112" spans="1:16" s="1127" customFormat="1" ht="11.25" customHeight="1" outlineLevel="2">
      <c r="A1112" s="1123">
        <v>3</v>
      </c>
      <c r="B1112" s="1112">
        <v>2015</v>
      </c>
      <c r="C1112" s="1120" t="s">
        <v>91</v>
      </c>
      <c r="D1112" s="1132" t="s">
        <v>116</v>
      </c>
      <c r="E1112" s="1120" t="s">
        <v>3323</v>
      </c>
      <c r="F1112" s="1121">
        <v>42064</v>
      </c>
      <c r="G1112" s="1120" t="s">
        <v>3293</v>
      </c>
      <c r="H1112" s="1112">
        <v>7</v>
      </c>
      <c r="I1112" s="1120" t="s">
        <v>810</v>
      </c>
      <c r="P1112" s="1113"/>
    </row>
    <row r="1113" spans="1:16" s="1127" customFormat="1" ht="11.25" customHeight="1" outlineLevel="2">
      <c r="A1113" s="1123">
        <v>3</v>
      </c>
      <c r="B1113" s="1112">
        <v>2015</v>
      </c>
      <c r="C1113" s="1120" t="s">
        <v>91</v>
      </c>
      <c r="D1113" s="1132" t="s">
        <v>116</v>
      </c>
      <c r="E1113" s="1120" t="s">
        <v>3323</v>
      </c>
      <c r="F1113" s="1121">
        <v>42064</v>
      </c>
      <c r="G1113" s="1120" t="s">
        <v>3676</v>
      </c>
      <c r="H1113" s="1112">
        <v>3</v>
      </c>
      <c r="I1113" s="1120" t="s">
        <v>449</v>
      </c>
      <c r="J1113" s="1149"/>
      <c r="P1113" s="1113"/>
    </row>
    <row r="1114" spans="1:16" s="1111" customFormat="1" ht="11.25" customHeight="1" outlineLevel="2">
      <c r="A1114" s="1112">
        <v>6</v>
      </c>
      <c r="B1114" s="1112">
        <v>2015</v>
      </c>
      <c r="C1114" s="1120" t="s">
        <v>91</v>
      </c>
      <c r="D1114" s="1120" t="s">
        <v>116</v>
      </c>
      <c r="E1114" s="1120" t="s">
        <v>3357</v>
      </c>
      <c r="F1114" s="1121">
        <v>42169</v>
      </c>
      <c r="G1114" s="1120"/>
      <c r="H1114" s="1112">
        <v>7</v>
      </c>
      <c r="I1114" s="1120" t="s">
        <v>3677</v>
      </c>
    </row>
    <row r="1115" spans="1:16" s="1111" customFormat="1" ht="11.25" customHeight="1" outlineLevel="1">
      <c r="A1115" s="1112"/>
      <c r="B1115" s="1112"/>
      <c r="C1115" s="1120"/>
      <c r="D1115" s="1120" t="s">
        <v>1484</v>
      </c>
      <c r="E1115" s="1120"/>
      <c r="F1115" s="1121"/>
      <c r="G1115" s="1120"/>
      <c r="H1115" s="1112">
        <f>SUBTOTAL(9,H1099:H1114)</f>
        <v>88</v>
      </c>
      <c r="I1115" s="1120"/>
    </row>
    <row r="1116" spans="1:16" s="1141" customFormat="1" ht="11.25" customHeight="1" outlineLevel="2">
      <c r="A1116" s="1113">
        <v>6</v>
      </c>
      <c r="B1116" s="1113">
        <v>2013</v>
      </c>
      <c r="C1116" s="1115" t="s">
        <v>91</v>
      </c>
      <c r="D1116" s="1130" t="s">
        <v>111</v>
      </c>
      <c r="E1116" s="1115" t="s">
        <v>58</v>
      </c>
      <c r="F1116" s="1118">
        <v>41322</v>
      </c>
      <c r="G1116" s="1115" t="s">
        <v>4987</v>
      </c>
      <c r="H1116" s="1113">
        <v>5</v>
      </c>
      <c r="I1116" s="1115" t="s">
        <v>244</v>
      </c>
      <c r="J1116" s="1125" t="s">
        <v>4988</v>
      </c>
      <c r="K1116" s="1126"/>
      <c r="L1116" s="1127"/>
      <c r="M1116" s="1127"/>
      <c r="P1116" s="1108"/>
    </row>
    <row r="1117" spans="1:16" s="1127" customFormat="1" ht="11.25" customHeight="1" outlineLevel="2">
      <c r="A1117" s="1113">
        <v>10</v>
      </c>
      <c r="B1117" s="1113">
        <v>2013</v>
      </c>
      <c r="C1117" s="1115" t="s">
        <v>91</v>
      </c>
      <c r="D1117" s="1130" t="s">
        <v>111</v>
      </c>
      <c r="E1117" s="1115" t="s">
        <v>3323</v>
      </c>
      <c r="F1117" s="1118">
        <v>41336</v>
      </c>
      <c r="G1117" s="1115" t="s">
        <v>4989</v>
      </c>
      <c r="H1117" s="1113">
        <v>3</v>
      </c>
      <c r="I1117" s="1115" t="s">
        <v>452</v>
      </c>
      <c r="J1117" s="1126"/>
      <c r="K1117" s="1126"/>
      <c r="L1117" s="1141"/>
      <c r="M1117" s="1141"/>
      <c r="P1117" s="1113"/>
    </row>
    <row r="1118" spans="1:16" s="1127" customFormat="1" ht="11.25" customHeight="1" outlineLevel="2">
      <c r="A1118" s="1113">
        <v>3</v>
      </c>
      <c r="B1118" s="1113">
        <v>2013</v>
      </c>
      <c r="C1118" s="1117" t="s">
        <v>91</v>
      </c>
      <c r="D1118" s="1116" t="s">
        <v>111</v>
      </c>
      <c r="E1118" s="1115" t="s">
        <v>3357</v>
      </c>
      <c r="F1118" s="1118">
        <v>41434</v>
      </c>
      <c r="G1118" s="1115" t="s">
        <v>4990</v>
      </c>
      <c r="H1118" s="1113">
        <v>3</v>
      </c>
      <c r="I1118" s="1115" t="s">
        <v>3206</v>
      </c>
      <c r="J1118" s="1126"/>
      <c r="K1118" s="1126"/>
      <c r="L1118" s="1141"/>
      <c r="M1118" s="1141"/>
      <c r="P1118" s="1113"/>
    </row>
    <row r="1119" spans="1:16" s="1141" customFormat="1" ht="11.25" customHeight="1" outlineLevel="2">
      <c r="A1119" s="1113">
        <v>2</v>
      </c>
      <c r="B1119" s="1113">
        <v>2013</v>
      </c>
      <c r="C1119" s="1117" t="s">
        <v>91</v>
      </c>
      <c r="D1119" s="1116" t="s">
        <v>111</v>
      </c>
      <c r="E1119" s="1115" t="s">
        <v>3357</v>
      </c>
      <c r="F1119" s="1118">
        <v>41434</v>
      </c>
      <c r="G1119" s="1115" t="s">
        <v>4991</v>
      </c>
      <c r="H1119" s="1113">
        <v>10</v>
      </c>
      <c r="I1119" s="1115" t="s">
        <v>3439</v>
      </c>
      <c r="J1119" s="1126"/>
      <c r="K1119" s="1126"/>
      <c r="L1119" s="1127"/>
      <c r="M1119" s="1127"/>
      <c r="P1119" s="1108"/>
    </row>
    <row r="1120" spans="1:16" s="1141" customFormat="1" ht="11.25" customHeight="1" outlineLevel="2">
      <c r="A1120" s="1101">
        <v>3</v>
      </c>
      <c r="B1120" s="1102">
        <v>2014</v>
      </c>
      <c r="C1120" s="1103" t="s">
        <v>91</v>
      </c>
      <c r="D1120" s="1104" t="s">
        <v>111</v>
      </c>
      <c r="E1120" s="1106" t="s">
        <v>3323</v>
      </c>
      <c r="F1120" s="1105">
        <v>41700</v>
      </c>
      <c r="G1120" s="1103" t="s">
        <v>4514</v>
      </c>
      <c r="H1120" s="1101">
        <v>3</v>
      </c>
      <c r="I1120" s="1103" t="s">
        <v>1903</v>
      </c>
      <c r="J1120" s="1110"/>
      <c r="K1120" s="1126"/>
      <c r="L1120" s="1127"/>
      <c r="M1120" s="1127"/>
      <c r="P1120" s="1108"/>
    </row>
    <row r="1121" spans="1:16" s="1127" customFormat="1" ht="11.25" customHeight="1" outlineLevel="2">
      <c r="A1121" s="1112">
        <v>6</v>
      </c>
      <c r="B1121" s="1112">
        <v>2015</v>
      </c>
      <c r="C1121" s="1120" t="s">
        <v>91</v>
      </c>
      <c r="D1121" s="1120" t="s">
        <v>111</v>
      </c>
      <c r="E1121" s="1120" t="s">
        <v>3357</v>
      </c>
      <c r="F1121" s="1121">
        <v>42169</v>
      </c>
      <c r="G1121" s="1120" t="s">
        <v>3678</v>
      </c>
      <c r="H1121" s="1112">
        <v>10</v>
      </c>
      <c r="I1121" s="1120" t="s">
        <v>2537</v>
      </c>
      <c r="J1121" s="1111"/>
      <c r="K1121" s="1111"/>
      <c r="L1121" s="1111"/>
      <c r="P1121" s="1113"/>
    </row>
    <row r="1122" spans="1:16" s="1127" customFormat="1" ht="11.25" customHeight="1" outlineLevel="1">
      <c r="A1122" s="1112"/>
      <c r="B1122" s="1112"/>
      <c r="C1122" s="1120"/>
      <c r="D1122" s="1120" t="s">
        <v>4515</v>
      </c>
      <c r="E1122" s="1120"/>
      <c r="F1122" s="1121"/>
      <c r="G1122" s="1120"/>
      <c r="H1122" s="1112">
        <f>SUBTOTAL(9,H1116:H1121)</f>
        <v>34</v>
      </c>
      <c r="I1122" s="1120"/>
      <c r="J1122" s="1111"/>
      <c r="K1122" s="1111"/>
      <c r="L1122" s="1111"/>
      <c r="P1122" s="1113"/>
    </row>
    <row r="1123" spans="1:16" s="1156" customFormat="1" ht="11.25" customHeight="1" outlineLevel="2">
      <c r="A1123" s="1113">
        <v>6</v>
      </c>
      <c r="B1123" s="1113">
        <v>2013</v>
      </c>
      <c r="C1123" s="1117" t="s">
        <v>164</v>
      </c>
      <c r="D1123" s="1116" t="s">
        <v>87</v>
      </c>
      <c r="E1123" s="1115" t="s">
        <v>3357</v>
      </c>
      <c r="F1123" s="1118">
        <v>41434</v>
      </c>
      <c r="G1123" s="1115" t="s">
        <v>4992</v>
      </c>
      <c r="H1123" s="1113">
        <v>3</v>
      </c>
      <c r="I1123" s="1115" t="s">
        <v>2546</v>
      </c>
      <c r="J1123" s="1149"/>
      <c r="K1123" s="1110"/>
      <c r="L1123" s="1149"/>
      <c r="M1123" s="1149"/>
      <c r="P1123" s="1168"/>
    </row>
    <row r="1124" spans="1:16" s="1156" customFormat="1" ht="11.25" customHeight="1" outlineLevel="2">
      <c r="A1124" s="1101">
        <v>6</v>
      </c>
      <c r="B1124" s="1102">
        <v>2014</v>
      </c>
      <c r="C1124" s="1103" t="s">
        <v>164</v>
      </c>
      <c r="D1124" s="1104" t="s">
        <v>87</v>
      </c>
      <c r="E1124" s="1106" t="s">
        <v>3357</v>
      </c>
      <c r="F1124" s="1105">
        <v>41797</v>
      </c>
      <c r="G1124" s="1103" t="s">
        <v>4516</v>
      </c>
      <c r="H1124" s="1108">
        <v>7</v>
      </c>
      <c r="I1124" s="1128" t="s">
        <v>2611</v>
      </c>
      <c r="J1124" s="1149"/>
      <c r="K1124" s="1110"/>
      <c r="L1124" s="1149"/>
      <c r="M1124" s="1149"/>
      <c r="P1124" s="1168"/>
    </row>
    <row r="1125" spans="1:16" s="1149" customFormat="1" ht="11.25" customHeight="1" outlineLevel="2">
      <c r="A1125" s="1101">
        <v>6</v>
      </c>
      <c r="B1125" s="1102">
        <v>2014</v>
      </c>
      <c r="C1125" s="1103" t="s">
        <v>164</v>
      </c>
      <c r="D1125" s="1104" t="s">
        <v>87</v>
      </c>
      <c r="E1125" s="1106" t="s">
        <v>3357</v>
      </c>
      <c r="F1125" s="1105">
        <v>41797</v>
      </c>
      <c r="G1125" s="1103" t="s">
        <v>4517</v>
      </c>
      <c r="H1125" s="1108">
        <v>3</v>
      </c>
      <c r="I1125" s="1128" t="s">
        <v>2546</v>
      </c>
      <c r="K1125" s="1110"/>
      <c r="P1125" s="1162"/>
    </row>
    <row r="1126" spans="1:16" s="1149" customFormat="1" ht="11.25" customHeight="1" outlineLevel="2">
      <c r="A1126" s="1101">
        <v>10</v>
      </c>
      <c r="B1126" s="1101">
        <v>2014</v>
      </c>
      <c r="C1126" s="1103" t="s">
        <v>164</v>
      </c>
      <c r="D1126" s="1119" t="s">
        <v>87</v>
      </c>
      <c r="E1126" s="1103" t="s">
        <v>3362</v>
      </c>
      <c r="F1126" s="1131">
        <v>41924</v>
      </c>
      <c r="G1126" s="1103" t="s">
        <v>4518</v>
      </c>
      <c r="H1126" s="1101">
        <v>10</v>
      </c>
      <c r="I1126" s="1103" t="s">
        <v>2551</v>
      </c>
      <c r="K1126" s="1110"/>
      <c r="L1126" s="1110"/>
      <c r="M1126" s="1110"/>
      <c r="P1126" s="1162"/>
    </row>
    <row r="1127" spans="1:16" s="1149" customFormat="1" ht="11.25" customHeight="1" outlineLevel="2">
      <c r="A1127" s="1101">
        <v>10</v>
      </c>
      <c r="B1127" s="1101">
        <v>2014</v>
      </c>
      <c r="C1127" s="1103" t="s">
        <v>164</v>
      </c>
      <c r="D1127" s="1119" t="s">
        <v>87</v>
      </c>
      <c r="E1127" s="1103" t="s">
        <v>3362</v>
      </c>
      <c r="F1127" s="1131">
        <v>41924</v>
      </c>
      <c r="G1127" s="1103" t="s">
        <v>4519</v>
      </c>
      <c r="H1127" s="1101">
        <v>3</v>
      </c>
      <c r="I1127" s="1103" t="s">
        <v>3298</v>
      </c>
      <c r="J1127" s="1110"/>
      <c r="K1127" s="1110"/>
      <c r="L1127" s="1110"/>
      <c r="M1127" s="1110"/>
      <c r="P1127" s="1162"/>
    </row>
    <row r="1128" spans="1:16" s="1111" customFormat="1" ht="11.25" customHeight="1" outlineLevel="2">
      <c r="A1128" s="1112">
        <v>10</v>
      </c>
      <c r="B1128" s="1123">
        <v>2015</v>
      </c>
      <c r="C1128" s="1120" t="s">
        <v>164</v>
      </c>
      <c r="D1128" s="1120" t="s">
        <v>87</v>
      </c>
      <c r="E1128" s="1124" t="s">
        <v>3362</v>
      </c>
      <c r="F1128" s="1121">
        <v>42288</v>
      </c>
      <c r="G1128" s="1120" t="s">
        <v>3679</v>
      </c>
      <c r="H1128" s="1112">
        <v>3</v>
      </c>
      <c r="I1128" s="1111" t="s">
        <v>1833</v>
      </c>
      <c r="P1128" s="1112"/>
    </row>
    <row r="1129" spans="1:16" s="1111" customFormat="1" ht="11.25" customHeight="1" outlineLevel="1">
      <c r="A1129" s="1112"/>
      <c r="B1129" s="1123"/>
      <c r="C1129" s="1120"/>
      <c r="D1129" s="1120" t="s">
        <v>1499</v>
      </c>
      <c r="E1129" s="1124"/>
      <c r="F1129" s="1121"/>
      <c r="G1129" s="1120"/>
      <c r="H1129" s="1112">
        <f>SUBTOTAL(9,H1123:H1128)</f>
        <v>29</v>
      </c>
      <c r="P1129" s="1112"/>
    </row>
    <row r="1130" spans="1:16" s="1149" customFormat="1" ht="11.25" customHeight="1" outlineLevel="2">
      <c r="A1130" s="1113">
        <v>10</v>
      </c>
      <c r="B1130" s="1114">
        <v>2013</v>
      </c>
      <c r="C1130" s="1115" t="s">
        <v>129</v>
      </c>
      <c r="D1130" s="1116" t="s">
        <v>1600</v>
      </c>
      <c r="E1130" s="1117" t="s">
        <v>3362</v>
      </c>
      <c r="F1130" s="1118">
        <v>41560</v>
      </c>
      <c r="G1130" s="1115" t="s">
        <v>4993</v>
      </c>
      <c r="H1130" s="1113">
        <v>10</v>
      </c>
      <c r="I1130" s="1115" t="s">
        <v>2117</v>
      </c>
      <c r="J1130" s="1110"/>
      <c r="K1130" s="1110"/>
      <c r="L1130" s="1110"/>
      <c r="M1130" s="1110"/>
      <c r="P1130" s="1162"/>
    </row>
    <row r="1131" spans="1:16" s="1149" customFormat="1" ht="11.25" customHeight="1" outlineLevel="1">
      <c r="A1131" s="1113"/>
      <c r="B1131" s="1114"/>
      <c r="C1131" s="1115"/>
      <c r="D1131" s="1116" t="s">
        <v>2643</v>
      </c>
      <c r="E1131" s="1117"/>
      <c r="F1131" s="1118"/>
      <c r="G1131" s="1115"/>
      <c r="H1131" s="1113">
        <f>SUBTOTAL(9,H1130:H1130)</f>
        <v>10</v>
      </c>
      <c r="I1131" s="1115"/>
      <c r="J1131" s="1110"/>
      <c r="K1131" s="1110"/>
      <c r="L1131" s="1110"/>
      <c r="M1131" s="1110"/>
      <c r="P1131" s="1162"/>
    </row>
    <row r="1132" spans="1:16" s="1127" customFormat="1" ht="11.25" customHeight="1" outlineLevel="2">
      <c r="A1132" s="1113">
        <v>3</v>
      </c>
      <c r="B1132" s="1114">
        <v>2013</v>
      </c>
      <c r="C1132" s="1115" t="s">
        <v>129</v>
      </c>
      <c r="D1132" s="1116" t="s">
        <v>1644</v>
      </c>
      <c r="E1132" s="1115" t="s">
        <v>66</v>
      </c>
      <c r="F1132" s="1118">
        <v>41350</v>
      </c>
      <c r="G1132" s="1115" t="s">
        <v>4994</v>
      </c>
      <c r="H1132" s="1113">
        <v>5</v>
      </c>
      <c r="I1132" s="1115" t="s">
        <v>305</v>
      </c>
      <c r="P1132" s="1113"/>
    </row>
    <row r="1133" spans="1:16" s="1127" customFormat="1" ht="11.25" customHeight="1" outlineLevel="2">
      <c r="A1133" s="1113">
        <v>3</v>
      </c>
      <c r="B1133" s="1114">
        <v>2013</v>
      </c>
      <c r="C1133" s="1115" t="s">
        <v>129</v>
      </c>
      <c r="D1133" s="1116" t="s">
        <v>1644</v>
      </c>
      <c r="E1133" s="1115" t="s">
        <v>66</v>
      </c>
      <c r="F1133" s="1118">
        <v>41350</v>
      </c>
      <c r="G1133" s="1115" t="s">
        <v>4995</v>
      </c>
      <c r="H1133" s="1113">
        <v>5</v>
      </c>
      <c r="I1133" s="1115" t="s">
        <v>304</v>
      </c>
      <c r="P1133" s="1113"/>
    </row>
    <row r="1134" spans="1:16" s="1127" customFormat="1" ht="11.25" customHeight="1" outlineLevel="1">
      <c r="A1134" s="1113"/>
      <c r="B1134" s="1114"/>
      <c r="C1134" s="1115"/>
      <c r="D1134" s="1116" t="s">
        <v>3302</v>
      </c>
      <c r="E1134" s="1115"/>
      <c r="F1134" s="1118"/>
      <c r="G1134" s="1115"/>
      <c r="H1134" s="1113">
        <f>SUBTOTAL(9,H1132:H1133)</f>
        <v>10</v>
      </c>
      <c r="I1134" s="1115"/>
      <c r="P1134" s="1113"/>
    </row>
    <row r="1135" spans="1:16" s="1127" customFormat="1" ht="11.25" customHeight="1">
      <c r="A1135" s="1113"/>
      <c r="B1135" s="1114"/>
      <c r="C1135" s="1115"/>
      <c r="D1135" s="1116" t="s">
        <v>4092</v>
      </c>
      <c r="E1135" s="1115"/>
      <c r="F1135" s="1118"/>
      <c r="G1135" s="1115"/>
      <c r="H1135" s="1113">
        <f>SUBTOTAL(9,H2:H1133)</f>
        <v>6710</v>
      </c>
      <c r="I1135" s="1115"/>
      <c r="P1135" s="1113"/>
    </row>
    <row r="1136" spans="1:16" ht="11.25" customHeight="1">
      <c r="G1136" s="1103"/>
    </row>
    <row r="1137" spans="7:7" ht="11.25" customHeight="1">
      <c r="G1137" s="1103"/>
    </row>
    <row r="1138" spans="7:7" ht="11.25" customHeight="1">
      <c r="G1138" s="1103"/>
    </row>
    <row r="1139" spans="7:7" ht="11.25" customHeight="1">
      <c r="G1139" s="1103"/>
    </row>
    <row r="1140" spans="7:7" ht="11.25" customHeight="1">
      <c r="G1140" s="1103"/>
    </row>
    <row r="1141" spans="7:7" ht="11.25" customHeight="1">
      <c r="G1141" s="1103"/>
    </row>
    <row r="1142" spans="7:7" ht="11.25" customHeight="1">
      <c r="G1142" s="1103"/>
    </row>
    <row r="1143" spans="7:7" ht="11.25" customHeight="1">
      <c r="G1143" s="1103"/>
    </row>
    <row r="1144" spans="7:7" ht="11.25" customHeight="1">
      <c r="G1144" s="1103"/>
    </row>
    <row r="1145" spans="7:7" ht="11.25" customHeight="1">
      <c r="G1145" s="1103"/>
    </row>
    <row r="1146" spans="7:7" ht="11.25" customHeight="1">
      <c r="G1146" s="1103"/>
    </row>
    <row r="1147" spans="7:7" ht="11.25" customHeight="1">
      <c r="G1147" s="1103"/>
    </row>
    <row r="1148" spans="7:7" ht="11.25" customHeight="1">
      <c r="G1148" s="1103"/>
    </row>
    <row r="1149" spans="7:7" ht="11.25" customHeight="1">
      <c r="G1149" s="1103"/>
    </row>
    <row r="1150" spans="7:7" ht="11.25" customHeight="1">
      <c r="G1150" s="1103"/>
    </row>
    <row r="1151" spans="7:7" ht="11.25" customHeight="1">
      <c r="G1151" s="1103"/>
    </row>
    <row r="1152" spans="7:7" ht="11.25" customHeight="1">
      <c r="G1152" s="1103"/>
    </row>
    <row r="1153" spans="2:7" ht="11.25" customHeight="1">
      <c r="G1153" s="1103"/>
    </row>
    <row r="1154" spans="2:7" ht="11.25" customHeight="1">
      <c r="G1154" s="1103"/>
    </row>
    <row r="1155" spans="2:7" ht="11.25" customHeight="1">
      <c r="G1155" s="1103"/>
    </row>
    <row r="1156" spans="2:7" ht="11.25" customHeight="1">
      <c r="G1156" s="1103"/>
    </row>
    <row r="1157" spans="2:7" ht="11.25" customHeight="1">
      <c r="G1157" s="1103"/>
    </row>
    <row r="1158" spans="2:7" ht="11.25" customHeight="1">
      <c r="G1158" s="1103"/>
    </row>
    <row r="1159" spans="2:7" ht="11.25" customHeight="1">
      <c r="B1159" s="1163"/>
      <c r="C1159" s="1109">
        <v>6251</v>
      </c>
      <c r="E1159" s="1103" t="s">
        <v>4996</v>
      </c>
      <c r="G1159" s="1103"/>
    </row>
    <row r="1160" spans="2:7" ht="11.25" customHeight="1">
      <c r="B1160" s="1163"/>
      <c r="C1160" s="1109">
        <v>317</v>
      </c>
      <c r="E1160" s="1103" t="s">
        <v>4997</v>
      </c>
      <c r="G1160" s="1103"/>
    </row>
    <row r="1161" spans="2:7" ht="11.25" customHeight="1">
      <c r="B1161" s="1163"/>
      <c r="C1161" s="1109">
        <v>102</v>
      </c>
      <c r="E1161" s="1103" t="s">
        <v>4998</v>
      </c>
    </row>
    <row r="1162" spans="2:7" ht="11.25" customHeight="1">
      <c r="B1162" s="1163"/>
      <c r="C1162" s="1109">
        <v>1444</v>
      </c>
      <c r="E1162" s="1103" t="s">
        <v>4999</v>
      </c>
      <c r="G1162" s="1103"/>
    </row>
    <row r="1163" spans="2:7" ht="11.25" customHeight="1">
      <c r="B1163" s="1101"/>
    </row>
    <row r="1164" spans="2:7" ht="11.25" customHeight="1">
      <c r="B1164" s="1101"/>
    </row>
    <row r="1165" spans="2:7" ht="11.25" customHeight="1">
      <c r="B1165" s="1163"/>
      <c r="C1165" s="1109">
        <f>+C1159-C1160-C1161-C1162-C1163-C1164</f>
        <v>4388</v>
      </c>
      <c r="E1165" s="1109" t="s">
        <v>5000</v>
      </c>
    </row>
    <row r="1166" spans="2:7" ht="11.25" customHeight="1">
      <c r="C1166" s="1185"/>
    </row>
    <row r="1167" spans="2:7" ht="11.25" customHeight="1">
      <c r="B1167" s="1163"/>
      <c r="C1167" s="1186">
        <f>+SUM(C1165-C1166)</f>
        <v>4388</v>
      </c>
      <c r="D1167" s="1187"/>
      <c r="E1167" s="1109" t="s">
        <v>5001</v>
      </c>
    </row>
    <row r="1168" spans="2:7" ht="11.25" customHeight="1">
      <c r="B1168" s="1101"/>
      <c r="C1168" s="1109">
        <v>58</v>
      </c>
      <c r="E1168" s="1109" t="s">
        <v>5002</v>
      </c>
    </row>
    <row r="1169" spans="2:8" ht="11.25" customHeight="1">
      <c r="B1169" s="1101"/>
      <c r="C1169" s="1103">
        <v>25</v>
      </c>
      <c r="E1169" s="1103" t="s">
        <v>81</v>
      </c>
      <c r="G1169" s="1188"/>
    </row>
    <row r="1170" spans="2:8" ht="11.25" customHeight="1">
      <c r="B1170" s="1101"/>
      <c r="C1170" s="1103">
        <v>25</v>
      </c>
      <c r="E1170" s="1103" t="s">
        <v>772</v>
      </c>
      <c r="G1170" s="1188"/>
    </row>
    <row r="1171" spans="2:8" ht="11.25" customHeight="1">
      <c r="B1171" s="1101"/>
      <c r="C1171" s="1103">
        <v>45</v>
      </c>
      <c r="E1171" s="1103" t="s">
        <v>55</v>
      </c>
      <c r="G1171" s="1188"/>
    </row>
    <row r="1172" spans="2:8" ht="11.25" customHeight="1">
      <c r="B1172" s="1101"/>
      <c r="C1172" s="1103">
        <v>50</v>
      </c>
      <c r="E1172" s="1103" t="s">
        <v>58</v>
      </c>
      <c r="G1172" s="1188"/>
    </row>
    <row r="1173" spans="2:8" ht="11.25" customHeight="1">
      <c r="B1173" s="1101"/>
      <c r="C1173" s="1103">
        <v>35</v>
      </c>
      <c r="E1173" s="1103" t="s">
        <v>4525</v>
      </c>
      <c r="G1173" s="1188"/>
    </row>
    <row r="1174" spans="2:8" ht="11.25" customHeight="1">
      <c r="B1174" s="1101"/>
      <c r="C1174" s="1103">
        <v>30</v>
      </c>
      <c r="E1174" s="1103" t="s">
        <v>2841</v>
      </c>
      <c r="G1174" s="1188"/>
    </row>
    <row r="1175" spans="2:8" ht="11.25" customHeight="1">
      <c r="B1175" s="1101"/>
      <c r="C1175" s="1103">
        <v>30</v>
      </c>
      <c r="E1175" s="1103" t="s">
        <v>346</v>
      </c>
      <c r="G1175" s="1188"/>
    </row>
    <row r="1176" spans="2:8" ht="11.25" customHeight="1">
      <c r="B1176" s="1101"/>
      <c r="C1176" s="1103">
        <f>27*20</f>
        <v>540</v>
      </c>
      <c r="E1176" s="1103" t="s">
        <v>3323</v>
      </c>
      <c r="G1176" s="1188"/>
    </row>
    <row r="1177" spans="2:8" ht="11.25" customHeight="1">
      <c r="B1177" s="1101"/>
      <c r="C1177" s="1103">
        <v>540</v>
      </c>
      <c r="E1177" s="1103" t="s">
        <v>3322</v>
      </c>
    </row>
    <row r="1178" spans="2:8" ht="11.25" customHeight="1">
      <c r="B1178" s="1101"/>
      <c r="C1178" s="1103">
        <v>220</v>
      </c>
      <c r="E1178" s="1103" t="s">
        <v>5003</v>
      </c>
      <c r="G1178" s="1188" t="s">
        <v>3690</v>
      </c>
      <c r="H1178" s="1101">
        <f>15*7</f>
        <v>105</v>
      </c>
    </row>
    <row r="1179" spans="2:8" ht="11.25" customHeight="1">
      <c r="B1179" s="1101"/>
      <c r="E1179" s="1103" t="s">
        <v>319</v>
      </c>
      <c r="G1179" s="1188" t="s">
        <v>4528</v>
      </c>
      <c r="H1179" s="1101">
        <f>8*10</f>
        <v>80</v>
      </c>
    </row>
    <row r="1180" spans="2:8" ht="11.25" customHeight="1">
      <c r="B1180" s="1101"/>
      <c r="E1180" s="1103" t="s">
        <v>3692</v>
      </c>
      <c r="G1180" s="1188" t="s">
        <v>4529</v>
      </c>
      <c r="H1180" s="1101">
        <f>7*5</f>
        <v>35</v>
      </c>
    </row>
    <row r="1181" spans="2:8" ht="11.25" customHeight="1">
      <c r="B1181" s="1101"/>
      <c r="C1181" s="1103">
        <v>25</v>
      </c>
      <c r="E1181" s="1103" t="s">
        <v>3694</v>
      </c>
      <c r="G1181" s="1188"/>
      <c r="H1181" s="1101">
        <f>+H1180+H1179+H1178</f>
        <v>220</v>
      </c>
    </row>
    <row r="1182" spans="2:8" ht="11.25" customHeight="1">
      <c r="B1182" s="1101"/>
      <c r="C1182" s="1103">
        <v>45</v>
      </c>
      <c r="E1182" s="1103" t="s">
        <v>86</v>
      </c>
      <c r="G1182" s="1188"/>
    </row>
    <row r="1183" spans="2:8" ht="11.25" customHeight="1">
      <c r="B1183" s="1101"/>
      <c r="C1183" s="1103">
        <v>30</v>
      </c>
      <c r="E1183" s="1103" t="s">
        <v>66</v>
      </c>
      <c r="G1183" s="1188"/>
    </row>
    <row r="1184" spans="2:8" ht="11.25" customHeight="1">
      <c r="B1184" s="1101"/>
      <c r="C1184" s="1103">
        <v>30</v>
      </c>
      <c r="E1184" s="1103" t="s">
        <v>3695</v>
      </c>
      <c r="G1184" s="1188"/>
    </row>
    <row r="1185" spans="2:9" ht="11.25" customHeight="1">
      <c r="B1185" s="1101"/>
      <c r="E1185" s="1103" t="s">
        <v>3696</v>
      </c>
      <c r="G1185" s="1188"/>
    </row>
    <row r="1186" spans="2:9" ht="11.25" customHeight="1">
      <c r="B1186" s="1101"/>
      <c r="C1186" s="1103">
        <v>20</v>
      </c>
      <c r="E1186" s="1103" t="s">
        <v>3378</v>
      </c>
      <c r="G1186" s="1188"/>
    </row>
    <row r="1187" spans="2:9" ht="11.25" customHeight="1">
      <c r="B1187" s="1101"/>
      <c r="C1187" s="1103">
        <v>25</v>
      </c>
      <c r="E1187" s="1103" t="s">
        <v>3698</v>
      </c>
      <c r="G1187" s="1188"/>
    </row>
    <row r="1188" spans="2:9" ht="11.25" customHeight="1">
      <c r="B1188" s="1101"/>
      <c r="C1188" s="1103">
        <v>25</v>
      </c>
      <c r="E1188" s="1103" t="s">
        <v>5004</v>
      </c>
      <c r="G1188" s="1188"/>
    </row>
    <row r="1189" spans="2:9" ht="11.25" customHeight="1">
      <c r="B1189" s="1101"/>
      <c r="C1189" s="1103">
        <v>10</v>
      </c>
      <c r="E1189" s="1103" t="s">
        <v>5005</v>
      </c>
      <c r="G1189" s="1188"/>
      <c r="I1189" s="1189"/>
    </row>
    <row r="1190" spans="2:9" ht="11.25" customHeight="1">
      <c r="B1190" s="1101"/>
      <c r="C1190" s="1103">
        <v>50</v>
      </c>
      <c r="E1190" s="1103" t="s">
        <v>3700</v>
      </c>
      <c r="G1190" s="1188"/>
      <c r="I1190" s="1189"/>
    </row>
    <row r="1191" spans="2:9" ht="11.25" customHeight="1">
      <c r="B1191" s="1101"/>
      <c r="C1191" s="1103">
        <v>517</v>
      </c>
      <c r="E1191" s="1103" t="s">
        <v>3362</v>
      </c>
      <c r="G1191" s="1188"/>
      <c r="I1191" s="1189"/>
    </row>
    <row r="1192" spans="2:9" ht="11.25" customHeight="1">
      <c r="B1192" s="1101"/>
      <c r="C1192" s="1103">
        <v>20</v>
      </c>
      <c r="E1192" s="1103" t="s">
        <v>1309</v>
      </c>
      <c r="G1192" s="1188"/>
      <c r="I1192" s="1189"/>
    </row>
    <row r="1193" spans="2:9" ht="11.25" customHeight="1">
      <c r="B1193" s="1101"/>
      <c r="C1193" s="1103">
        <v>50</v>
      </c>
      <c r="E1193" s="1103" t="s">
        <v>500</v>
      </c>
      <c r="I1193" s="1189"/>
    </row>
    <row r="1194" spans="2:9" ht="11.25" customHeight="1">
      <c r="B1194" s="1101"/>
      <c r="C1194" s="1103">
        <v>20</v>
      </c>
      <c r="E1194" s="1103" t="s">
        <v>1855</v>
      </c>
      <c r="I1194" s="1189"/>
    </row>
    <row r="1195" spans="2:9" ht="11.25" customHeight="1">
      <c r="B1195" s="1190"/>
      <c r="C1195" s="1103">
        <v>5</v>
      </c>
      <c r="E1195" s="1103" t="s">
        <v>2699</v>
      </c>
      <c r="I1195" s="1189"/>
    </row>
    <row r="1196" spans="2:9" ht="11.25" customHeight="1">
      <c r="B1196" s="1101"/>
      <c r="I1196" s="1189"/>
    </row>
    <row r="1197" spans="2:9" ht="11.25" customHeight="1">
      <c r="B1197" s="1101"/>
      <c r="G1197" s="1103"/>
      <c r="I1197" s="1189"/>
    </row>
    <row r="1198" spans="2:9" ht="11.25" customHeight="1">
      <c r="B1198" s="1190"/>
      <c r="C1198" s="1186">
        <f>+SUM(C1167:C1197)</f>
        <v>6858</v>
      </c>
      <c r="E1198" s="1103" t="s">
        <v>4531</v>
      </c>
      <c r="I1198" s="1189"/>
    </row>
    <row r="1199" spans="2:9" ht="11.25" customHeight="1">
      <c r="B1199" s="1101"/>
      <c r="I1199" s="1189"/>
    </row>
    <row r="1200" spans="2:9" ht="11.25" customHeight="1">
      <c r="B1200" s="1101"/>
      <c r="C1200" s="1103">
        <v>70</v>
      </c>
      <c r="E1200" s="1103" t="s">
        <v>5006</v>
      </c>
    </row>
    <row r="1201" spans="2:5" ht="11.25" customHeight="1">
      <c r="B1201" s="1101"/>
      <c r="C1201" s="1103">
        <v>10</v>
      </c>
      <c r="E1201" s="1103" t="s">
        <v>5007</v>
      </c>
    </row>
    <row r="1202" spans="2:5" ht="11.25" customHeight="1">
      <c r="B1202" s="1101"/>
      <c r="C1202" s="1103">
        <v>16</v>
      </c>
      <c r="E1202" s="1107" t="s">
        <v>5008</v>
      </c>
    </row>
    <row r="1203" spans="2:5" ht="11.25" customHeight="1">
      <c r="B1203" s="1101"/>
      <c r="C1203" s="1103">
        <v>52</v>
      </c>
      <c r="D1203" s="1107"/>
      <c r="E1203" s="1107" t="s">
        <v>5009</v>
      </c>
    </row>
    <row r="1204" spans="2:5" ht="11.25" customHeight="1">
      <c r="B1204" s="1101"/>
      <c r="C1204" s="1186">
        <f>+C1198-C1200-C1201-C1202-C1203</f>
        <v>6710</v>
      </c>
      <c r="E1204" s="1103" t="s">
        <v>46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3"/>
  <sheetViews>
    <sheetView zoomScale="80" zoomScaleNormal="80" workbookViewId="0">
      <selection activeCell="E13" sqref="E13"/>
    </sheetView>
  </sheetViews>
  <sheetFormatPr defaultColWidth="8.7109375" defaultRowHeight="15" outlineLevelRow="2"/>
  <cols>
    <col min="1" max="3" width="8.7109375" style="1191" customWidth="1"/>
    <col min="4" max="4" width="20.28515625" style="1191" customWidth="1"/>
    <col min="5" max="5" width="15" style="1191" customWidth="1"/>
    <col min="6" max="6" width="11.42578125" style="1191" customWidth="1"/>
    <col min="7" max="7" width="17.140625" style="1191" customWidth="1"/>
    <col min="8" max="12" width="8.7109375" style="1191" customWidth="1"/>
    <col min="13" max="13" width="8.7109375" style="1192" customWidth="1"/>
    <col min="14" max="16384" width="8.7109375" style="1191"/>
  </cols>
  <sheetData>
    <row r="1" spans="1:13">
      <c r="A1" s="1193" t="s">
        <v>3353</v>
      </c>
      <c r="B1" s="1194" t="s">
        <v>214</v>
      </c>
      <c r="C1" s="1195" t="s">
        <v>215</v>
      </c>
      <c r="D1" s="1195" t="s">
        <v>216</v>
      </c>
      <c r="E1" s="1195" t="s">
        <v>217</v>
      </c>
      <c r="F1" s="1196" t="s">
        <v>218</v>
      </c>
      <c r="G1" s="1193" t="s">
        <v>4565</v>
      </c>
      <c r="H1" s="1193" t="s">
        <v>220</v>
      </c>
      <c r="I1" s="1197"/>
      <c r="J1" s="1198" t="s">
        <v>5010</v>
      </c>
      <c r="K1" s="1197"/>
      <c r="L1" s="1197"/>
    </row>
    <row r="2" spans="1:13" outlineLevel="2">
      <c r="A2" s="1199">
        <v>11</v>
      </c>
      <c r="B2" s="1200">
        <v>2015</v>
      </c>
      <c r="C2" s="1201" t="s">
        <v>91</v>
      </c>
      <c r="D2" s="1201" t="s">
        <v>121</v>
      </c>
      <c r="E2" s="1201" t="s">
        <v>500</v>
      </c>
      <c r="F2" s="1202">
        <v>42322</v>
      </c>
      <c r="G2" s="1199">
        <v>1</v>
      </c>
      <c r="H2" s="1199">
        <v>1</v>
      </c>
      <c r="I2" s="1197"/>
      <c r="J2" s="1198"/>
      <c r="K2" s="1197"/>
      <c r="L2" s="1197"/>
    </row>
    <row r="3" spans="1:13" outlineLevel="1">
      <c r="A3" s="1199"/>
      <c r="B3" s="1200"/>
      <c r="C3" s="1201"/>
      <c r="D3" s="1195" t="s">
        <v>951</v>
      </c>
      <c r="E3" s="1201"/>
      <c r="F3" s="1202"/>
      <c r="G3" s="1199">
        <f>SUBTOTAL(9,G2:G2)</f>
        <v>1</v>
      </c>
      <c r="H3" s="1199"/>
      <c r="I3" s="1197"/>
      <c r="J3" s="1198"/>
      <c r="K3" s="1197"/>
      <c r="L3" s="1197"/>
    </row>
    <row r="4" spans="1:13" outlineLevel="2">
      <c r="A4" s="1199">
        <v>9</v>
      </c>
      <c r="B4" s="1200">
        <v>2015</v>
      </c>
      <c r="C4" s="1201" t="s">
        <v>91</v>
      </c>
      <c r="D4" s="1201" t="s">
        <v>90</v>
      </c>
      <c r="E4" s="1201" t="s">
        <v>72</v>
      </c>
      <c r="F4" s="1202">
        <v>42260</v>
      </c>
      <c r="G4" s="1199">
        <v>6</v>
      </c>
      <c r="H4" s="1199">
        <v>6</v>
      </c>
      <c r="I4" s="1197"/>
      <c r="J4" s="1198"/>
      <c r="K4" s="1197"/>
      <c r="L4" s="1197"/>
    </row>
    <row r="5" spans="1:13" outlineLevel="1">
      <c r="A5" s="1199"/>
      <c r="B5" s="1200"/>
      <c r="C5" s="1201"/>
      <c r="D5" s="1195" t="s">
        <v>1123</v>
      </c>
      <c r="E5" s="1201"/>
      <c r="F5" s="1202"/>
      <c r="G5" s="1199">
        <f>SUBTOTAL(9,G4:G4)</f>
        <v>6</v>
      </c>
      <c r="H5" s="1199"/>
      <c r="I5" s="1197"/>
      <c r="J5" s="1198"/>
      <c r="K5" s="1197"/>
      <c r="L5" s="1197"/>
    </row>
    <row r="6" spans="1:13" outlineLevel="2">
      <c r="A6" s="1199">
        <v>3</v>
      </c>
      <c r="B6" s="1200">
        <v>2015</v>
      </c>
      <c r="C6" s="1201" t="s">
        <v>91</v>
      </c>
      <c r="D6" s="1201" t="s">
        <v>116</v>
      </c>
      <c r="E6" s="1201" t="s">
        <v>81</v>
      </c>
      <c r="F6" s="1202">
        <v>42077</v>
      </c>
      <c r="G6" s="1199">
        <v>5</v>
      </c>
      <c r="H6" s="1199">
        <v>5</v>
      </c>
      <c r="I6" s="1197"/>
      <c r="J6" s="1198"/>
      <c r="K6" s="1197"/>
      <c r="L6" s="1197"/>
    </row>
    <row r="7" spans="1:13" outlineLevel="1">
      <c r="A7" s="1199"/>
      <c r="B7" s="1200"/>
      <c r="C7" s="1201"/>
      <c r="D7" s="1195" t="s">
        <v>1484</v>
      </c>
      <c r="E7" s="1201"/>
      <c r="F7" s="1202"/>
      <c r="G7" s="1199">
        <f>SUBTOTAL(9,G6:G6)</f>
        <v>5</v>
      </c>
      <c r="H7" s="1199"/>
      <c r="I7" s="1197"/>
      <c r="J7" s="1198"/>
      <c r="K7" s="1197"/>
      <c r="L7" s="1197"/>
    </row>
    <row r="8" spans="1:13" outlineLevel="2">
      <c r="A8" s="1199">
        <v>3</v>
      </c>
      <c r="B8" s="1200">
        <v>2015</v>
      </c>
      <c r="C8" s="1201" t="s">
        <v>91</v>
      </c>
      <c r="D8" s="1201" t="s">
        <v>115</v>
      </c>
      <c r="E8" s="1201" t="s">
        <v>66</v>
      </c>
      <c r="F8" s="1202">
        <v>42078</v>
      </c>
      <c r="G8" s="1199">
        <v>2</v>
      </c>
      <c r="H8" s="1199">
        <v>2</v>
      </c>
      <c r="I8" s="1197"/>
      <c r="J8" s="1198"/>
      <c r="K8" s="1197"/>
      <c r="L8" s="1197"/>
    </row>
    <row r="9" spans="1:13" outlineLevel="2">
      <c r="A9" s="1198">
        <v>3</v>
      </c>
      <c r="B9" s="1198">
        <v>2015</v>
      </c>
      <c r="C9" s="1203" t="s">
        <v>91</v>
      </c>
      <c r="D9" s="1203" t="s">
        <v>115</v>
      </c>
      <c r="E9" s="1203" t="s">
        <v>70</v>
      </c>
      <c r="F9" s="1204">
        <v>42085</v>
      </c>
      <c r="G9" s="1198">
        <v>1</v>
      </c>
      <c r="H9" s="1198">
        <v>1</v>
      </c>
      <c r="I9" s="1205"/>
      <c r="J9" s="1205"/>
      <c r="K9" s="1205"/>
      <c r="L9" s="1205"/>
    </row>
    <row r="10" spans="1:13" outlineLevel="2">
      <c r="A10" s="1198">
        <v>5</v>
      </c>
      <c r="B10" s="1198">
        <v>2015</v>
      </c>
      <c r="C10" s="1203" t="s">
        <v>91</v>
      </c>
      <c r="D10" s="1203" t="s">
        <v>115</v>
      </c>
      <c r="E10" s="1203" t="s">
        <v>86</v>
      </c>
      <c r="F10" s="1204">
        <v>42140</v>
      </c>
      <c r="G10" s="1198">
        <v>2</v>
      </c>
      <c r="H10" s="1198">
        <v>2</v>
      </c>
      <c r="I10" s="1205"/>
      <c r="J10" s="1205"/>
      <c r="K10" s="1205"/>
      <c r="L10" s="1205"/>
    </row>
    <row r="11" spans="1:13" outlineLevel="2">
      <c r="A11" s="1198">
        <v>10</v>
      </c>
      <c r="B11" s="1198">
        <v>2015</v>
      </c>
      <c r="C11" s="1203" t="s">
        <v>91</v>
      </c>
      <c r="D11" s="1203" t="s">
        <v>115</v>
      </c>
      <c r="E11" s="1203" t="s">
        <v>819</v>
      </c>
      <c r="F11" s="1204">
        <v>42302</v>
      </c>
      <c r="G11" s="1198">
        <v>2</v>
      </c>
      <c r="H11" s="1198">
        <v>2</v>
      </c>
      <c r="I11" s="1205"/>
      <c r="J11" s="1205"/>
      <c r="K11" s="1205"/>
      <c r="L11" s="1205"/>
    </row>
    <row r="12" spans="1:13" s="1210" customFormat="1" ht="15.75" outlineLevel="1">
      <c r="A12" s="1206"/>
      <c r="B12" s="1206"/>
      <c r="C12" s="1090"/>
      <c r="D12" s="1090" t="s">
        <v>920</v>
      </c>
      <c r="E12" s="1090" t="s">
        <v>4569</v>
      </c>
      <c r="F12" s="1207"/>
      <c r="G12" s="1206">
        <f>SUBTOTAL(9,G8:G11)</f>
        <v>7</v>
      </c>
      <c r="H12" s="1206"/>
      <c r="I12" s="1208"/>
      <c r="J12" s="1208"/>
      <c r="K12" s="1208"/>
      <c r="L12" s="1208"/>
      <c r="M12" s="1209"/>
    </row>
    <row r="13" spans="1:13" outlineLevel="2">
      <c r="A13" s="1198">
        <v>11</v>
      </c>
      <c r="B13" s="1198">
        <v>2015</v>
      </c>
      <c r="C13" s="1203" t="s">
        <v>164</v>
      </c>
      <c r="D13" s="1203" t="s">
        <v>5011</v>
      </c>
      <c r="E13" s="1203" t="s">
        <v>500</v>
      </c>
      <c r="F13" s="1204">
        <v>42322</v>
      </c>
      <c r="G13" s="1198">
        <v>1</v>
      </c>
      <c r="H13" s="1198">
        <v>1</v>
      </c>
      <c r="I13" s="1205"/>
      <c r="J13" s="1205"/>
      <c r="K13" s="1205"/>
      <c r="L13" s="1205"/>
    </row>
    <row r="14" spans="1:13" outlineLevel="1">
      <c r="A14" s="1198"/>
      <c r="B14" s="1198"/>
      <c r="C14" s="1203"/>
      <c r="D14" s="1211" t="s">
        <v>5012</v>
      </c>
      <c r="E14" s="1203"/>
      <c r="F14" s="1204"/>
      <c r="G14" s="1198">
        <f>SUBTOTAL(9,G13:G13)</f>
        <v>1</v>
      </c>
      <c r="H14" s="1198"/>
      <c r="I14" s="1205"/>
      <c r="J14" s="1205"/>
      <c r="K14" s="1205"/>
      <c r="L14" s="1205"/>
    </row>
    <row r="15" spans="1:13" outlineLevel="2">
      <c r="A15" s="1198">
        <v>3</v>
      </c>
      <c r="B15" s="1198">
        <v>2015</v>
      </c>
      <c r="C15" s="1203" t="s">
        <v>164</v>
      </c>
      <c r="D15" s="1203" t="s">
        <v>966</v>
      </c>
      <c r="E15" s="1203" t="s">
        <v>66</v>
      </c>
      <c r="F15" s="1204">
        <v>42078</v>
      </c>
      <c r="G15" s="1198">
        <v>3</v>
      </c>
      <c r="H15" s="1198">
        <v>3</v>
      </c>
      <c r="I15" s="1205"/>
      <c r="J15" s="1205"/>
      <c r="K15" s="1205"/>
      <c r="L15" s="1205"/>
    </row>
    <row r="16" spans="1:13" outlineLevel="2">
      <c r="A16" s="1198">
        <v>3</v>
      </c>
      <c r="B16" s="1198">
        <v>2015</v>
      </c>
      <c r="C16" s="1203" t="s">
        <v>164</v>
      </c>
      <c r="D16" s="1203" t="s">
        <v>966</v>
      </c>
      <c r="E16" s="1203" t="s">
        <v>70</v>
      </c>
      <c r="F16" s="1204">
        <v>42085</v>
      </c>
      <c r="G16" s="1198">
        <v>2</v>
      </c>
      <c r="H16" s="1198">
        <v>2</v>
      </c>
      <c r="I16" s="1205"/>
      <c r="J16" s="1205"/>
      <c r="K16" s="1205"/>
      <c r="L16" s="1205"/>
    </row>
    <row r="17" spans="1:13" outlineLevel="2">
      <c r="A17" s="1198">
        <v>10</v>
      </c>
      <c r="B17" s="1198">
        <v>2015</v>
      </c>
      <c r="C17" s="1203" t="s">
        <v>164</v>
      </c>
      <c r="D17" s="1203" t="s">
        <v>966</v>
      </c>
      <c r="E17" s="1203" t="s">
        <v>3572</v>
      </c>
      <c r="F17" s="1204">
        <v>42295</v>
      </c>
      <c r="G17" s="1198">
        <v>1</v>
      </c>
      <c r="H17" s="1198">
        <v>1</v>
      </c>
      <c r="I17" s="1205"/>
      <c r="J17" s="1205"/>
      <c r="K17" s="1205"/>
      <c r="L17" s="1205"/>
    </row>
    <row r="18" spans="1:13" outlineLevel="2">
      <c r="A18" s="1198">
        <v>10</v>
      </c>
      <c r="B18" s="1198">
        <v>2015</v>
      </c>
      <c r="C18" s="1203" t="s">
        <v>164</v>
      </c>
      <c r="D18" s="1203" t="s">
        <v>966</v>
      </c>
      <c r="E18" s="1203" t="s">
        <v>819</v>
      </c>
      <c r="F18" s="1204">
        <v>42302</v>
      </c>
      <c r="G18" s="1198">
        <v>1</v>
      </c>
      <c r="H18" s="1198">
        <v>1</v>
      </c>
      <c r="I18" s="1205"/>
      <c r="J18" s="1205"/>
      <c r="K18" s="1205"/>
      <c r="L18" s="1205"/>
    </row>
    <row r="19" spans="1:13" s="1210" customFormat="1" ht="15.75" outlineLevel="1">
      <c r="A19" s="1206"/>
      <c r="B19" s="1206"/>
      <c r="C19" s="1090"/>
      <c r="D19" s="1090" t="s">
        <v>1005</v>
      </c>
      <c r="E19" s="1090" t="s">
        <v>5013</v>
      </c>
      <c r="F19" s="1207"/>
      <c r="G19" s="1206">
        <f>SUBTOTAL(9,G15:G18)</f>
        <v>7</v>
      </c>
      <c r="H19" s="1206"/>
      <c r="I19" s="1208"/>
      <c r="J19" s="1208"/>
      <c r="K19" s="1208"/>
      <c r="L19" s="1208"/>
      <c r="M19" s="1209"/>
    </row>
    <row r="20" spans="1:13" outlineLevel="2">
      <c r="A20" s="1198">
        <v>11</v>
      </c>
      <c r="B20" s="1198">
        <v>2015</v>
      </c>
      <c r="C20" s="1203" t="s">
        <v>129</v>
      </c>
      <c r="D20" s="1203" t="s">
        <v>183</v>
      </c>
      <c r="E20" s="1203" t="s">
        <v>500</v>
      </c>
      <c r="F20" s="1204">
        <v>42322</v>
      </c>
      <c r="G20" s="1198">
        <v>2</v>
      </c>
      <c r="H20" s="1198">
        <v>2</v>
      </c>
      <c r="I20" s="1205"/>
      <c r="J20" s="1205"/>
      <c r="K20" s="1205"/>
      <c r="L20" s="1205"/>
    </row>
    <row r="21" spans="1:13" outlineLevel="1">
      <c r="A21" s="1198"/>
      <c r="B21" s="1198"/>
      <c r="C21" s="1203"/>
      <c r="D21" s="1211" t="s">
        <v>1836</v>
      </c>
      <c r="E21" s="1203"/>
      <c r="F21" s="1204"/>
      <c r="G21" s="1198">
        <f>SUBTOTAL(9,G20:G20)</f>
        <v>2</v>
      </c>
      <c r="H21" s="1198"/>
      <c r="I21" s="1205"/>
      <c r="J21" s="1205"/>
      <c r="K21" s="1205"/>
      <c r="L21" s="1205"/>
    </row>
    <row r="22" spans="1:13" outlineLevel="2">
      <c r="A22" s="1199">
        <v>2</v>
      </c>
      <c r="B22" s="1200">
        <v>2015</v>
      </c>
      <c r="C22" s="1201" t="s">
        <v>129</v>
      </c>
      <c r="D22" s="1201" t="s">
        <v>5014</v>
      </c>
      <c r="E22" s="1201" t="s">
        <v>58</v>
      </c>
      <c r="F22" s="1202">
        <v>42050</v>
      </c>
      <c r="G22" s="1199">
        <v>1</v>
      </c>
      <c r="H22" s="1199">
        <v>1</v>
      </c>
      <c r="I22" s="1197"/>
      <c r="J22" s="1198"/>
      <c r="K22" s="1197"/>
      <c r="L22" s="1197"/>
    </row>
    <row r="23" spans="1:13" outlineLevel="2">
      <c r="A23" s="1198">
        <v>3</v>
      </c>
      <c r="B23" s="1198">
        <v>2015</v>
      </c>
      <c r="C23" s="1203" t="s">
        <v>129</v>
      </c>
      <c r="D23" s="1203" t="s">
        <v>5014</v>
      </c>
      <c r="E23" s="1203" t="s">
        <v>68</v>
      </c>
      <c r="F23" s="1204">
        <v>42084</v>
      </c>
      <c r="G23" s="1198">
        <v>1</v>
      </c>
      <c r="H23" s="1198">
        <v>1</v>
      </c>
      <c r="I23" s="1205"/>
      <c r="J23" s="1205"/>
      <c r="K23" s="1205"/>
      <c r="L23" s="1205"/>
    </row>
    <row r="24" spans="1:13" outlineLevel="2">
      <c r="A24" s="1198">
        <v>3</v>
      </c>
      <c r="B24" s="1198">
        <v>2015</v>
      </c>
      <c r="C24" s="1203" t="s">
        <v>129</v>
      </c>
      <c r="D24" s="1203" t="s">
        <v>5014</v>
      </c>
      <c r="E24" s="1203" t="s">
        <v>3695</v>
      </c>
      <c r="F24" s="1204">
        <v>42092</v>
      </c>
      <c r="G24" s="1198">
        <v>4</v>
      </c>
      <c r="H24" s="1198">
        <v>4</v>
      </c>
      <c r="I24" s="1205"/>
      <c r="J24" s="1205"/>
      <c r="K24" s="1205"/>
      <c r="L24" s="1205"/>
    </row>
    <row r="25" spans="1:13" outlineLevel="2">
      <c r="A25" s="1198">
        <v>5</v>
      </c>
      <c r="B25" s="1198">
        <v>2015</v>
      </c>
      <c r="C25" s="1203" t="s">
        <v>129</v>
      </c>
      <c r="D25" s="1203" t="s">
        <v>5014</v>
      </c>
      <c r="E25" s="1203" t="s">
        <v>86</v>
      </c>
      <c r="F25" s="1204">
        <v>42140</v>
      </c>
      <c r="G25" s="1198">
        <v>5</v>
      </c>
      <c r="H25" s="1198">
        <v>5</v>
      </c>
      <c r="I25" s="1205"/>
      <c r="J25" s="1205"/>
      <c r="K25" s="1205"/>
      <c r="L25" s="1205"/>
    </row>
    <row r="26" spans="1:13" s="1210" customFormat="1" ht="15.75" outlineLevel="1">
      <c r="A26" s="1206"/>
      <c r="B26" s="1206"/>
      <c r="C26" s="1090"/>
      <c r="D26" s="1090" t="s">
        <v>5015</v>
      </c>
      <c r="E26" s="1090" t="s">
        <v>5016</v>
      </c>
      <c r="F26" s="1207"/>
      <c r="G26" s="1206">
        <f>SUBTOTAL(9,G22:G25)</f>
        <v>11</v>
      </c>
      <c r="H26" s="1206"/>
      <c r="I26" s="1208"/>
      <c r="J26" s="1208"/>
      <c r="K26" s="1208"/>
      <c r="L26" s="1208"/>
      <c r="M26" s="1209"/>
    </row>
    <row r="27" spans="1:13" outlineLevel="2">
      <c r="A27" s="1198">
        <v>3</v>
      </c>
      <c r="B27" s="1198">
        <v>2015</v>
      </c>
      <c r="C27" s="1203" t="s">
        <v>129</v>
      </c>
      <c r="D27" s="1203" t="s">
        <v>5017</v>
      </c>
      <c r="E27" s="1203" t="s">
        <v>346</v>
      </c>
      <c r="F27" s="1204">
        <v>42092</v>
      </c>
      <c r="G27" s="1198">
        <v>2</v>
      </c>
      <c r="H27" s="1198">
        <v>2</v>
      </c>
      <c r="I27" s="1205"/>
      <c r="J27" s="1205"/>
      <c r="K27" s="1205"/>
      <c r="L27" s="1205"/>
    </row>
    <row r="28" spans="1:13" outlineLevel="1">
      <c r="A28" s="1198"/>
      <c r="B28" s="1198"/>
      <c r="C28" s="1203"/>
      <c r="D28" s="1211" t="s">
        <v>5018</v>
      </c>
      <c r="E28" s="1203"/>
      <c r="F28" s="1204"/>
      <c r="G28" s="1198">
        <f>SUBTOTAL(9,G27:G27)</f>
        <v>2</v>
      </c>
      <c r="H28" s="1198"/>
      <c r="I28" s="1205"/>
      <c r="J28" s="1205"/>
      <c r="K28" s="1205"/>
      <c r="L28" s="1205"/>
    </row>
    <row r="29" spans="1:13" outlineLevel="2">
      <c r="A29" s="1199">
        <v>3</v>
      </c>
      <c r="B29" s="1200">
        <v>2015</v>
      </c>
      <c r="C29" s="1201" t="s">
        <v>129</v>
      </c>
      <c r="D29" s="1201" t="s">
        <v>186</v>
      </c>
      <c r="E29" s="1201" t="s">
        <v>81</v>
      </c>
      <c r="F29" s="1202">
        <v>42077</v>
      </c>
      <c r="G29" s="1199">
        <v>1</v>
      </c>
      <c r="H29" s="1199">
        <v>1</v>
      </c>
      <c r="I29" s="1197"/>
      <c r="J29" s="1198"/>
      <c r="K29" s="1197"/>
      <c r="L29" s="1197"/>
    </row>
    <row r="30" spans="1:13" outlineLevel="1">
      <c r="A30" s="1199"/>
      <c r="B30" s="1200"/>
      <c r="C30" s="1201"/>
      <c r="D30" s="1195" t="s">
        <v>403</v>
      </c>
      <c r="E30" s="1201"/>
      <c r="F30" s="1202"/>
      <c r="G30" s="1199">
        <f>SUBTOTAL(9,G29:G29)</f>
        <v>1</v>
      </c>
      <c r="H30" s="1199"/>
      <c r="I30" s="1197"/>
      <c r="J30" s="1198"/>
      <c r="K30" s="1197"/>
      <c r="L30" s="1197"/>
    </row>
    <row r="31" spans="1:13" outlineLevel="2">
      <c r="A31" s="1199">
        <v>10</v>
      </c>
      <c r="B31" s="1200">
        <v>2015</v>
      </c>
      <c r="C31" s="1201" t="s">
        <v>129</v>
      </c>
      <c r="D31" s="1201" t="s">
        <v>141</v>
      </c>
      <c r="E31" s="1201" t="s">
        <v>819</v>
      </c>
      <c r="F31" s="1202">
        <v>42302</v>
      </c>
      <c r="G31" s="1199">
        <v>1</v>
      </c>
      <c r="H31" s="1199">
        <v>1</v>
      </c>
      <c r="I31" s="1197"/>
      <c r="J31" s="1198"/>
      <c r="K31" s="1197"/>
      <c r="L31" s="1197"/>
    </row>
    <row r="32" spans="1:13" outlineLevel="1">
      <c r="A32" s="1199"/>
      <c r="B32" s="1200"/>
      <c r="C32" s="1201"/>
      <c r="D32" s="1195" t="s">
        <v>664</v>
      </c>
      <c r="E32" s="1201"/>
      <c r="F32" s="1202"/>
      <c r="G32" s="1199">
        <f>SUBTOTAL(9,G31:G31)</f>
        <v>1</v>
      </c>
      <c r="H32" s="1199"/>
      <c r="I32" s="1197"/>
      <c r="J32" s="1198"/>
      <c r="K32" s="1197"/>
      <c r="L32" s="1197"/>
    </row>
    <row r="33" spans="1:13" outlineLevel="2">
      <c r="A33" s="1198">
        <v>3</v>
      </c>
      <c r="B33" s="1198">
        <v>2015</v>
      </c>
      <c r="C33" s="1203" t="s">
        <v>129</v>
      </c>
      <c r="D33" s="1203" t="s">
        <v>1644</v>
      </c>
      <c r="E33" s="1203" t="s">
        <v>66</v>
      </c>
      <c r="F33" s="1204">
        <v>42078</v>
      </c>
      <c r="G33" s="1198">
        <v>1</v>
      </c>
      <c r="H33" s="1198">
        <v>1</v>
      </c>
      <c r="I33" s="1205"/>
      <c r="J33" s="1205"/>
      <c r="K33" s="1205"/>
      <c r="L33" s="1205"/>
    </row>
    <row r="34" spans="1:13" outlineLevel="2">
      <c r="A34" s="1198">
        <v>3</v>
      </c>
      <c r="B34" s="1198">
        <v>2015</v>
      </c>
      <c r="C34" s="1203" t="s">
        <v>129</v>
      </c>
      <c r="D34" s="1203" t="s">
        <v>1644</v>
      </c>
      <c r="E34" s="1203" t="s">
        <v>70</v>
      </c>
      <c r="F34" s="1204">
        <v>42085</v>
      </c>
      <c r="G34" s="1198">
        <v>1</v>
      </c>
      <c r="H34" s="1198">
        <v>1</v>
      </c>
      <c r="I34" s="1205"/>
      <c r="J34" s="1205"/>
      <c r="K34" s="1205"/>
      <c r="L34" s="1205"/>
    </row>
    <row r="35" spans="1:13" outlineLevel="1">
      <c r="A35" s="1198"/>
      <c r="B35" s="1198"/>
      <c r="C35" s="1203"/>
      <c r="D35" s="1211" t="s">
        <v>3302</v>
      </c>
      <c r="E35" s="1203"/>
      <c r="F35" s="1204"/>
      <c r="G35" s="1198">
        <f>SUBTOTAL(9,G33:G34)</f>
        <v>2</v>
      </c>
      <c r="H35" s="1198"/>
      <c r="I35" s="1205"/>
      <c r="J35" s="1205"/>
      <c r="K35" s="1205"/>
      <c r="L35" s="1205"/>
    </row>
    <row r="36" spans="1:13" outlineLevel="2">
      <c r="A36" s="1198">
        <v>5</v>
      </c>
      <c r="B36" s="1198">
        <v>2015</v>
      </c>
      <c r="C36" s="1203" t="s">
        <v>53</v>
      </c>
      <c r="D36" s="1203" t="s">
        <v>128</v>
      </c>
      <c r="E36" s="1203" t="s">
        <v>55</v>
      </c>
      <c r="F36" s="1204">
        <v>42154</v>
      </c>
      <c r="G36" s="1198">
        <v>1</v>
      </c>
      <c r="H36" s="1198">
        <v>1</v>
      </c>
      <c r="I36" s="1205"/>
      <c r="J36" s="1205"/>
      <c r="K36" s="1205"/>
      <c r="L36" s="1205"/>
    </row>
    <row r="37" spans="1:13" outlineLevel="1">
      <c r="A37" s="1198"/>
      <c r="B37" s="1198"/>
      <c r="C37" s="1203"/>
      <c r="D37" s="1211" t="s">
        <v>330</v>
      </c>
      <c r="E37" s="1203"/>
      <c r="F37" s="1204"/>
      <c r="G37" s="1198">
        <f>SUBTOTAL(9,G36:G36)</f>
        <v>1</v>
      </c>
      <c r="H37" s="1198"/>
      <c r="I37" s="1205"/>
      <c r="J37" s="1205"/>
      <c r="K37" s="1205"/>
      <c r="L37" s="1205"/>
    </row>
    <row r="38" spans="1:13" outlineLevel="2">
      <c r="A38" s="1198">
        <v>3</v>
      </c>
      <c r="B38" s="1198">
        <v>2015</v>
      </c>
      <c r="C38" s="1203" t="s">
        <v>53</v>
      </c>
      <c r="D38" s="1203" t="s">
        <v>5019</v>
      </c>
      <c r="E38" s="1203" t="s">
        <v>68</v>
      </c>
      <c r="F38" s="1204">
        <v>42084</v>
      </c>
      <c r="G38" s="1198">
        <v>1</v>
      </c>
      <c r="H38" s="1198">
        <v>1</v>
      </c>
      <c r="I38" s="1205"/>
      <c r="J38" s="1205"/>
      <c r="K38" s="1205"/>
      <c r="L38" s="1205"/>
    </row>
    <row r="39" spans="1:13" outlineLevel="2">
      <c r="A39" s="1198">
        <v>3</v>
      </c>
      <c r="B39" s="1198">
        <v>2015</v>
      </c>
      <c r="C39" s="1203" t="s">
        <v>53</v>
      </c>
      <c r="D39" s="1203" t="s">
        <v>5019</v>
      </c>
      <c r="E39" s="1203" t="s">
        <v>3695</v>
      </c>
      <c r="F39" s="1204">
        <v>42092</v>
      </c>
      <c r="G39" s="1198">
        <v>2</v>
      </c>
      <c r="H39" s="1198">
        <v>2</v>
      </c>
      <c r="I39" s="1205"/>
      <c r="J39" s="1205"/>
      <c r="K39" s="1205"/>
      <c r="L39" s="1205"/>
    </row>
    <row r="40" spans="1:13" outlineLevel="2">
      <c r="A40" s="1198">
        <v>5</v>
      </c>
      <c r="B40" s="1198">
        <v>2015</v>
      </c>
      <c r="C40" s="1203" t="s">
        <v>53</v>
      </c>
      <c r="D40" s="1203" t="s">
        <v>5019</v>
      </c>
      <c r="E40" s="1203" t="s">
        <v>86</v>
      </c>
      <c r="F40" s="1204">
        <v>42140</v>
      </c>
      <c r="G40" s="1198">
        <v>3</v>
      </c>
      <c r="H40" s="1198">
        <v>3</v>
      </c>
      <c r="I40" s="1205"/>
      <c r="J40" s="1205"/>
      <c r="K40" s="1205"/>
      <c r="L40" s="1205"/>
    </row>
    <row r="41" spans="1:13" s="1210" customFormat="1" ht="15.75" outlineLevel="1">
      <c r="A41" s="1206"/>
      <c r="B41" s="1206"/>
      <c r="C41" s="1090"/>
      <c r="D41" s="1090" t="s">
        <v>5020</v>
      </c>
      <c r="E41" s="1090" t="s">
        <v>5021</v>
      </c>
      <c r="F41" s="1207"/>
      <c r="G41" s="1206">
        <f>SUBTOTAL(9,G38:G40)</f>
        <v>6</v>
      </c>
      <c r="H41" s="1206"/>
      <c r="I41" s="1208"/>
      <c r="J41" s="1208"/>
      <c r="K41" s="1208"/>
      <c r="L41" s="1208"/>
      <c r="M41" s="1209"/>
    </row>
    <row r="42" spans="1:13" outlineLevel="2">
      <c r="A42" s="1198">
        <v>5</v>
      </c>
      <c r="B42" s="1198">
        <v>2015</v>
      </c>
      <c r="C42" s="1203" t="s">
        <v>53</v>
      </c>
      <c r="D42" s="1203" t="s">
        <v>5022</v>
      </c>
      <c r="E42" s="1203" t="s">
        <v>1855</v>
      </c>
      <c r="F42" s="1204">
        <v>42147</v>
      </c>
      <c r="G42" s="1198">
        <v>1</v>
      </c>
      <c r="H42" s="1198">
        <v>1</v>
      </c>
      <c r="I42" s="1205"/>
      <c r="J42" s="1205"/>
      <c r="K42" s="1205"/>
      <c r="L42" s="1205"/>
    </row>
    <row r="43" spans="1:13" outlineLevel="1">
      <c r="A43" s="1198"/>
      <c r="B43" s="1198"/>
      <c r="C43" s="1203"/>
      <c r="D43" s="1211" t="s">
        <v>5023</v>
      </c>
      <c r="E43" s="1203"/>
      <c r="F43" s="1204"/>
      <c r="G43" s="1198">
        <f>SUBTOTAL(9,G42:G42)</f>
        <v>1</v>
      </c>
      <c r="H43" s="1198"/>
      <c r="I43" s="1205"/>
      <c r="J43" s="1205"/>
      <c r="K43" s="1205"/>
      <c r="L43" s="1205"/>
    </row>
    <row r="44" spans="1:13" outlineLevel="2">
      <c r="A44" s="1198">
        <v>11</v>
      </c>
      <c r="B44" s="1198">
        <v>2015</v>
      </c>
      <c r="C44" s="1203" t="s">
        <v>53</v>
      </c>
      <c r="D44" s="1203" t="s">
        <v>1622</v>
      </c>
      <c r="E44" s="1203" t="s">
        <v>500</v>
      </c>
      <c r="F44" s="1204">
        <v>42322</v>
      </c>
      <c r="G44" s="1198">
        <v>3</v>
      </c>
      <c r="H44" s="1198">
        <v>3</v>
      </c>
      <c r="I44" s="1205"/>
      <c r="J44" s="1205"/>
      <c r="K44" s="1205"/>
      <c r="L44" s="1205"/>
    </row>
    <row r="45" spans="1:13" outlineLevel="2">
      <c r="A45" s="1198">
        <v>9</v>
      </c>
      <c r="B45" s="1198">
        <v>2015</v>
      </c>
      <c r="C45" s="1203" t="s">
        <v>53</v>
      </c>
      <c r="D45" s="1203" t="s">
        <v>1622</v>
      </c>
      <c r="E45" s="1203" t="s">
        <v>72</v>
      </c>
      <c r="F45" s="1204">
        <v>42260</v>
      </c>
      <c r="G45" s="1198">
        <v>2</v>
      </c>
      <c r="H45" s="1198">
        <v>2</v>
      </c>
      <c r="I45" s="1205"/>
      <c r="J45" s="1205"/>
      <c r="K45" s="1205"/>
      <c r="L45" s="1205"/>
    </row>
    <row r="46" spans="1:13" outlineLevel="1">
      <c r="A46" s="1198"/>
      <c r="B46" s="1198"/>
      <c r="C46" s="1203"/>
      <c r="D46" s="1211" t="s">
        <v>1807</v>
      </c>
      <c r="E46" s="1203"/>
      <c r="F46" s="1204"/>
      <c r="G46" s="1198">
        <f>SUBTOTAL(9,G44:G45)</f>
        <v>5</v>
      </c>
      <c r="H46" s="1198"/>
      <c r="I46" s="1205"/>
      <c r="J46" s="1205"/>
      <c r="K46" s="1205"/>
      <c r="L46" s="1205"/>
    </row>
    <row r="47" spans="1:13" outlineLevel="2">
      <c r="A47" s="1198">
        <v>10</v>
      </c>
      <c r="B47" s="1198">
        <v>2015</v>
      </c>
      <c r="C47" s="1203" t="s">
        <v>53</v>
      </c>
      <c r="D47" s="1203" t="s">
        <v>5024</v>
      </c>
      <c r="E47" s="1203" t="s">
        <v>819</v>
      </c>
      <c r="F47" s="1204">
        <v>42302</v>
      </c>
      <c r="G47" s="1198">
        <v>1</v>
      </c>
      <c r="H47" s="1198">
        <v>1</v>
      </c>
      <c r="I47" s="1205"/>
      <c r="J47" s="1205"/>
      <c r="K47" s="1205"/>
      <c r="L47" s="1205"/>
    </row>
    <row r="48" spans="1:13" outlineLevel="1">
      <c r="A48" s="1198"/>
      <c r="B48" s="1198"/>
      <c r="C48" s="1203"/>
      <c r="D48" s="1211" t="s">
        <v>5025</v>
      </c>
      <c r="E48" s="1203"/>
      <c r="F48" s="1204"/>
      <c r="G48" s="1198">
        <f>SUBTOTAL(9,G47:G47)</f>
        <v>1</v>
      </c>
      <c r="H48" s="1198"/>
      <c r="I48" s="1205"/>
      <c r="J48" s="1205"/>
      <c r="K48" s="1205"/>
      <c r="L48" s="1205"/>
    </row>
    <row r="49" spans="1:12">
      <c r="A49" s="1198"/>
      <c r="B49" s="1198"/>
      <c r="C49" s="1203"/>
      <c r="D49" s="1211" t="s">
        <v>4092</v>
      </c>
      <c r="E49" s="1203"/>
      <c r="F49" s="1204"/>
      <c r="G49" s="1198">
        <f>SUBTOTAL(9,G2:G47)</f>
        <v>60</v>
      </c>
      <c r="H49" s="1198"/>
      <c r="I49" s="1205"/>
      <c r="J49" s="1205"/>
      <c r="K49" s="1205"/>
      <c r="L49" s="1205"/>
    </row>
    <row r="50" spans="1:12" outlineLevel="2">
      <c r="A50" s="1198"/>
      <c r="B50" s="1198"/>
      <c r="C50" s="1203"/>
      <c r="D50" s="1203"/>
      <c r="E50" s="1203"/>
      <c r="F50" s="1204"/>
      <c r="G50" s="1198"/>
      <c r="H50" s="1198"/>
      <c r="I50" s="1205"/>
      <c r="J50" s="1205"/>
      <c r="K50" s="1205"/>
      <c r="L50" s="1205"/>
    </row>
    <row r="51" spans="1:12" outlineLevel="1">
      <c r="A51" s="1198"/>
      <c r="B51" s="1198"/>
      <c r="C51" s="1203"/>
      <c r="D51" s="1203"/>
      <c r="E51" s="1203"/>
      <c r="F51" s="1204"/>
      <c r="G51" s="1198"/>
      <c r="H51" s="1198"/>
      <c r="I51" s="1205"/>
      <c r="J51" s="1205"/>
      <c r="K51" s="1205"/>
      <c r="L51" s="1205"/>
    </row>
    <row r="52" spans="1:12" outlineLevel="2">
      <c r="A52" s="1198"/>
      <c r="B52" s="1198"/>
      <c r="C52" s="1203"/>
      <c r="D52" s="1203"/>
      <c r="E52" s="1203"/>
      <c r="F52" s="1204"/>
      <c r="G52" s="1198"/>
      <c r="H52" s="1198"/>
      <c r="I52" s="1205"/>
      <c r="J52" s="1205"/>
      <c r="K52" s="1205"/>
      <c r="L52" s="1205"/>
    </row>
    <row r="53" spans="1:12" outlineLevel="1">
      <c r="A53" s="1198"/>
      <c r="B53" s="1198"/>
      <c r="C53" s="1203"/>
      <c r="D53" s="1203"/>
      <c r="E53" s="1203"/>
      <c r="F53" s="1204"/>
      <c r="G53" s="1198"/>
      <c r="H53" s="1198"/>
      <c r="I53" s="1205"/>
      <c r="J53" s="1205"/>
      <c r="K53" s="1205"/>
      <c r="L53" s="1205"/>
    </row>
    <row r="54" spans="1:12" outlineLevel="2">
      <c r="A54" s="1198"/>
      <c r="B54" s="1198"/>
      <c r="C54" s="1203"/>
      <c r="D54" s="1203"/>
      <c r="E54" s="1203"/>
      <c r="F54" s="1204"/>
      <c r="G54" s="1198"/>
      <c r="H54" s="1198"/>
      <c r="I54" s="1205"/>
      <c r="J54" s="1205"/>
      <c r="K54" s="1205"/>
      <c r="L54" s="1205"/>
    </row>
    <row r="55" spans="1:12" outlineLevel="2">
      <c r="A55" s="1198"/>
      <c r="B55" s="1198"/>
      <c r="C55" s="1203"/>
      <c r="D55" s="1203"/>
      <c r="E55" s="1203"/>
      <c r="F55" s="1204"/>
      <c r="G55" s="1198"/>
      <c r="H55" s="1198"/>
      <c r="I55" s="1205"/>
      <c r="J55" s="1205"/>
      <c r="K55" s="1205"/>
      <c r="L55" s="1205"/>
    </row>
    <row r="56" spans="1:12" outlineLevel="2">
      <c r="A56" s="1198"/>
      <c r="B56" s="1198"/>
      <c r="C56" s="1203"/>
      <c r="D56" s="1203"/>
      <c r="E56" s="1203"/>
      <c r="F56" s="1204"/>
      <c r="G56" s="1198"/>
      <c r="H56" s="1198"/>
      <c r="I56" s="1205"/>
      <c r="J56" s="1205"/>
      <c r="K56" s="1205"/>
      <c r="L56" s="1205"/>
    </row>
    <row r="57" spans="1:12" outlineLevel="1">
      <c r="A57" s="1198"/>
      <c r="B57" s="1198"/>
      <c r="C57" s="1203"/>
      <c r="D57" s="1211"/>
      <c r="E57" s="1203"/>
      <c r="F57" s="1204"/>
      <c r="G57" s="1198"/>
      <c r="H57" s="1198"/>
      <c r="I57" s="1205"/>
      <c r="J57" s="1205"/>
      <c r="K57" s="1205"/>
      <c r="L57" s="1205"/>
    </row>
    <row r="58" spans="1:12" outlineLevel="2">
      <c r="A58" s="1198"/>
      <c r="B58" s="1198"/>
      <c r="C58" s="1203"/>
      <c r="D58" s="1203"/>
      <c r="E58" s="1203"/>
      <c r="F58" s="1204"/>
      <c r="G58" s="1198"/>
      <c r="H58" s="1198"/>
      <c r="I58" s="1205"/>
      <c r="J58" s="1205"/>
      <c r="K58" s="1205"/>
      <c r="L58" s="1205"/>
    </row>
    <row r="59" spans="1:12" outlineLevel="1">
      <c r="A59" s="1198"/>
      <c r="B59" s="1198"/>
      <c r="C59" s="1203"/>
      <c r="D59" s="1211"/>
      <c r="E59" s="1203"/>
      <c r="F59" s="1204"/>
      <c r="G59" s="1198"/>
      <c r="H59" s="1198"/>
      <c r="I59" s="1205"/>
      <c r="J59" s="1205"/>
      <c r="K59" s="1205"/>
      <c r="L59" s="1205"/>
    </row>
    <row r="60" spans="1:12" outlineLevel="2">
      <c r="A60" s="1198"/>
      <c r="B60" s="1198"/>
      <c r="C60" s="1203"/>
      <c r="D60" s="1203"/>
      <c r="E60" s="1203"/>
      <c r="F60" s="1204"/>
      <c r="G60" s="1198"/>
      <c r="H60" s="1198"/>
      <c r="I60" s="1205"/>
      <c r="J60" s="1205"/>
      <c r="K60" s="1205"/>
      <c r="L60" s="1205"/>
    </row>
    <row r="61" spans="1:12" outlineLevel="1">
      <c r="A61" s="1198"/>
      <c r="B61" s="1198"/>
      <c r="C61" s="1203"/>
      <c r="D61" s="1211"/>
      <c r="E61" s="1203"/>
      <c r="F61" s="1204"/>
      <c r="G61" s="1198"/>
      <c r="H61" s="1198"/>
      <c r="I61" s="1205"/>
      <c r="J61" s="1205"/>
      <c r="K61" s="1205"/>
      <c r="L61" s="1205"/>
    </row>
    <row r="62" spans="1:12" outlineLevel="2">
      <c r="A62" s="1198"/>
      <c r="B62" s="1198"/>
      <c r="C62" s="1203"/>
      <c r="D62" s="1203"/>
      <c r="E62" s="1212"/>
      <c r="F62" s="1204"/>
      <c r="G62" s="1198"/>
      <c r="H62" s="1198"/>
      <c r="I62" s="1205"/>
      <c r="J62" s="1205"/>
      <c r="K62" s="1205"/>
      <c r="L62" s="1205"/>
    </row>
    <row r="63" spans="1:12" outlineLevel="1">
      <c r="A63" s="1198"/>
      <c r="B63" s="1198"/>
      <c r="C63" s="1203"/>
      <c r="D63" s="1211"/>
      <c r="E63" s="1212"/>
      <c r="F63" s="1204"/>
      <c r="G63" s="1198"/>
      <c r="H63" s="1198"/>
      <c r="I63" s="1205"/>
      <c r="J63" s="1205"/>
      <c r="K63" s="1205"/>
      <c r="L63" s="1205"/>
    </row>
    <row r="64" spans="1:12" outlineLevel="2">
      <c r="A64" s="1198"/>
      <c r="B64" s="1198"/>
      <c r="C64" s="1203"/>
      <c r="D64" s="1203"/>
      <c r="E64" s="1203"/>
      <c r="F64" s="1204"/>
      <c r="G64" s="1198"/>
      <c r="H64" s="1198"/>
      <c r="I64" s="1205"/>
      <c r="J64" s="1205"/>
      <c r="K64" s="1205"/>
      <c r="L64" s="1205"/>
    </row>
    <row r="65" spans="1:12" outlineLevel="1">
      <c r="A65" s="1198"/>
      <c r="B65" s="1198"/>
      <c r="C65" s="1203"/>
      <c r="D65" s="1211"/>
      <c r="E65" s="1203"/>
      <c r="F65" s="1204"/>
      <c r="G65" s="1198"/>
      <c r="H65" s="1198"/>
      <c r="I65" s="1205"/>
      <c r="J65" s="1205"/>
      <c r="K65" s="1205"/>
      <c r="L65" s="1205"/>
    </row>
    <row r="66" spans="1:12">
      <c r="A66" s="1198"/>
      <c r="B66" s="1198"/>
      <c r="C66" s="1203"/>
      <c r="D66" s="1211"/>
      <c r="E66" s="1203"/>
      <c r="F66" s="1204"/>
      <c r="G66" s="1198"/>
      <c r="H66" s="1198"/>
      <c r="I66" s="1205"/>
      <c r="J66" s="1205"/>
      <c r="K66" s="1205"/>
      <c r="L66" s="1205"/>
    </row>
    <row r="67" spans="1:12" outlineLevel="1">
      <c r="A67" s="1198"/>
      <c r="B67" s="1198"/>
      <c r="C67" s="1203"/>
      <c r="D67" s="1203"/>
      <c r="E67" s="1203"/>
      <c r="F67" s="1204"/>
      <c r="G67" s="1198"/>
      <c r="H67" s="1198"/>
      <c r="I67" s="1205"/>
      <c r="J67" s="1205"/>
      <c r="K67" s="1205"/>
      <c r="L67" s="1205"/>
    </row>
    <row r="68" spans="1:12" outlineLevel="1">
      <c r="A68" s="1198"/>
      <c r="B68" s="1198"/>
      <c r="C68" s="1203"/>
      <c r="D68" s="1203"/>
      <c r="E68" s="1203"/>
      <c r="F68" s="1204"/>
      <c r="G68" s="1198"/>
      <c r="H68" s="1198"/>
      <c r="I68" s="1205"/>
      <c r="J68" s="1205"/>
      <c r="K68" s="1205"/>
      <c r="L68" s="1205"/>
    </row>
    <row r="69" spans="1:12" outlineLevel="1">
      <c r="A69" s="1198"/>
      <c r="B69" s="1198"/>
      <c r="C69" s="1203"/>
      <c r="D69" s="1203"/>
      <c r="E69" s="1203"/>
      <c r="F69" s="1204"/>
      <c r="G69" s="1198"/>
      <c r="H69" s="1198"/>
      <c r="I69" s="1205"/>
      <c r="J69" s="1205"/>
      <c r="K69" s="1205"/>
      <c r="L69" s="1205"/>
    </row>
    <row r="70" spans="1:12" outlineLevel="1">
      <c r="A70" s="1198"/>
      <c r="B70" s="1198"/>
      <c r="C70" s="1203"/>
      <c r="D70" s="1203"/>
      <c r="E70" s="1203"/>
      <c r="F70" s="1204"/>
      <c r="G70" s="1198"/>
      <c r="H70" s="1198"/>
      <c r="I70" s="1205"/>
      <c r="J70" s="1205"/>
      <c r="K70" s="1205"/>
      <c r="L70" s="1205"/>
    </row>
    <row r="71" spans="1:12" outlineLevel="1">
      <c r="A71" s="1198"/>
      <c r="B71" s="1198"/>
      <c r="C71" s="1203"/>
      <c r="D71" s="1203"/>
      <c r="E71" s="1203"/>
      <c r="F71" s="1204"/>
      <c r="G71" s="1198"/>
      <c r="H71" s="1198"/>
      <c r="I71" s="1205"/>
      <c r="J71" s="1205"/>
      <c r="K71" s="1205"/>
      <c r="L71" s="1205"/>
    </row>
    <row r="72" spans="1:12" outlineLevel="1">
      <c r="A72" s="1198"/>
      <c r="B72" s="1198"/>
      <c r="C72" s="1203"/>
      <c r="D72" s="1203"/>
      <c r="E72" s="1203"/>
      <c r="F72" s="1204"/>
      <c r="G72" s="1198"/>
      <c r="H72" s="1198"/>
      <c r="I72" s="1205"/>
      <c r="J72" s="1205"/>
      <c r="K72" s="1205"/>
      <c r="L72" s="1205"/>
    </row>
    <row r="73" spans="1:12" outlineLevel="1">
      <c r="A73" s="1198"/>
      <c r="B73" s="1198"/>
      <c r="C73" s="1203"/>
      <c r="D73" s="1203"/>
      <c r="E73" s="1203"/>
      <c r="F73" s="1204"/>
      <c r="G73" s="1198"/>
      <c r="H73" s="1198"/>
      <c r="I73" s="1205"/>
      <c r="J73" s="1205"/>
      <c r="K73" s="1205"/>
      <c r="L73" s="1205"/>
    </row>
    <row r="74" spans="1:12" outlineLevel="1">
      <c r="A74" s="1198"/>
      <c r="B74" s="1198"/>
      <c r="C74" s="1203"/>
      <c r="D74" s="1203"/>
      <c r="E74" s="1203"/>
      <c r="F74" s="1204"/>
      <c r="G74" s="1198"/>
      <c r="H74" s="1198"/>
      <c r="I74" s="1205"/>
      <c r="J74" s="1205"/>
      <c r="K74" s="1205"/>
      <c r="L74" s="1205"/>
    </row>
    <row r="75" spans="1:12" outlineLevel="1">
      <c r="A75" s="1198"/>
      <c r="B75" s="1198"/>
      <c r="C75" s="1203"/>
      <c r="D75" s="1203"/>
      <c r="E75" s="1203"/>
      <c r="F75" s="1204"/>
      <c r="G75" s="1198"/>
      <c r="H75" s="1198"/>
      <c r="I75" s="1205"/>
      <c r="J75" s="1205"/>
      <c r="K75" s="1205"/>
      <c r="L75" s="1205"/>
    </row>
    <row r="76" spans="1:12" outlineLevel="1">
      <c r="A76" s="1198"/>
      <c r="B76" s="1198"/>
      <c r="C76" s="1203"/>
      <c r="D76" s="1203"/>
      <c r="E76" s="1203"/>
      <c r="F76" s="1204"/>
      <c r="G76" s="1198"/>
      <c r="H76" s="1198"/>
      <c r="I76" s="1205"/>
      <c r="J76" s="1205"/>
      <c r="K76" s="1205"/>
      <c r="L76" s="1205"/>
    </row>
    <row r="77" spans="1:12" outlineLevel="1">
      <c r="A77" s="1198"/>
      <c r="B77" s="1198"/>
      <c r="C77" s="1203"/>
      <c r="D77" s="1203"/>
      <c r="E77" s="1203"/>
      <c r="F77" s="1204"/>
      <c r="G77" s="1198"/>
      <c r="H77" s="1198"/>
      <c r="I77" s="1205"/>
      <c r="J77" s="1205"/>
      <c r="K77" s="1205"/>
      <c r="L77" s="1205"/>
    </row>
    <row r="78" spans="1:12" outlineLevel="1">
      <c r="A78" s="1198"/>
      <c r="B78" s="1198"/>
      <c r="C78" s="1203"/>
      <c r="D78" s="1211"/>
      <c r="E78" s="1203"/>
      <c r="F78" s="1204"/>
      <c r="G78" s="1198"/>
      <c r="H78" s="1198"/>
      <c r="I78" s="1205"/>
      <c r="J78" s="1205"/>
      <c r="K78" s="1205"/>
      <c r="L78" s="1205"/>
    </row>
    <row r="79" spans="1:12" outlineLevel="1">
      <c r="A79" s="1198"/>
      <c r="B79" s="1198"/>
      <c r="C79" s="1203"/>
      <c r="D79" s="1203"/>
      <c r="E79" s="1203"/>
      <c r="F79" s="1204"/>
      <c r="G79" s="1198"/>
      <c r="H79" s="1198"/>
      <c r="I79" s="1205"/>
      <c r="J79" s="1205"/>
      <c r="K79" s="1205"/>
      <c r="L79" s="1205"/>
    </row>
    <row r="80" spans="1:12" outlineLevel="1">
      <c r="A80" s="1198"/>
      <c r="B80" s="1198"/>
      <c r="C80" s="1203"/>
      <c r="D80" s="1211"/>
      <c r="E80" s="1203"/>
      <c r="F80" s="1204"/>
      <c r="G80" s="1198"/>
      <c r="H80" s="1198"/>
      <c r="I80" s="1205"/>
      <c r="J80" s="1205"/>
      <c r="K80" s="1205"/>
      <c r="L80" s="1205"/>
    </row>
    <row r="81" spans="1:12" outlineLevel="1">
      <c r="A81" s="1198"/>
      <c r="B81" s="1198"/>
      <c r="C81" s="1203"/>
      <c r="D81" s="1203"/>
      <c r="E81" s="1203"/>
      <c r="F81" s="1204"/>
      <c r="G81" s="1198"/>
      <c r="H81" s="1198"/>
      <c r="I81" s="1205"/>
      <c r="J81" s="1205"/>
      <c r="K81" s="1205"/>
      <c r="L81" s="1205"/>
    </row>
    <row r="82" spans="1:12" outlineLevel="1">
      <c r="A82" s="1198"/>
      <c r="B82" s="1198"/>
      <c r="C82" s="1203"/>
      <c r="D82" s="1203"/>
      <c r="E82" s="1203"/>
      <c r="F82" s="1204"/>
      <c r="G82" s="1198"/>
      <c r="H82" s="1198"/>
      <c r="I82" s="1205"/>
      <c r="J82" s="1205"/>
      <c r="K82" s="1205"/>
      <c r="L82" s="1205"/>
    </row>
    <row r="83" spans="1:12" outlineLevel="1">
      <c r="A83" s="1198"/>
      <c r="B83" s="1198"/>
      <c r="C83" s="1203"/>
      <c r="D83" s="1211"/>
      <c r="E83" s="1203"/>
      <c r="F83" s="1204"/>
      <c r="G83" s="1198"/>
      <c r="H83" s="1198"/>
      <c r="I83" s="1205"/>
      <c r="J83" s="1205"/>
      <c r="K83" s="1205"/>
      <c r="L83" s="1205"/>
    </row>
    <row r="84" spans="1:12" outlineLevel="1">
      <c r="A84" s="1198"/>
      <c r="B84" s="1198"/>
      <c r="C84" s="1203"/>
      <c r="D84" s="1203"/>
      <c r="E84" s="1203"/>
      <c r="F84" s="1204"/>
      <c r="G84" s="1198"/>
      <c r="H84" s="1198"/>
      <c r="I84" s="1205"/>
      <c r="J84" s="1205"/>
      <c r="K84" s="1205"/>
      <c r="L84" s="1205"/>
    </row>
    <row r="85" spans="1:12" outlineLevel="1">
      <c r="A85" s="1198"/>
      <c r="B85" s="1198"/>
      <c r="C85" s="1203"/>
      <c r="D85" s="1211"/>
      <c r="E85" s="1203"/>
      <c r="F85" s="1204"/>
      <c r="G85" s="1198"/>
      <c r="H85" s="1198"/>
      <c r="I85" s="1205"/>
      <c r="J85" s="1205"/>
      <c r="K85" s="1205"/>
      <c r="L85" s="1205"/>
    </row>
    <row r="86" spans="1:12" outlineLevel="1">
      <c r="A86" s="1198"/>
      <c r="B86" s="1198"/>
      <c r="C86" s="1203"/>
      <c r="D86" s="1203"/>
      <c r="E86" s="1203"/>
      <c r="F86" s="1204"/>
      <c r="G86" s="1198"/>
      <c r="H86" s="1198"/>
      <c r="I86" s="1205"/>
      <c r="J86" s="1205"/>
      <c r="K86" s="1205"/>
      <c r="L86" s="1205"/>
    </row>
    <row r="87" spans="1:12" outlineLevel="1">
      <c r="A87" s="1198"/>
      <c r="B87" s="1198"/>
      <c r="C87" s="1203"/>
      <c r="D87" s="1211"/>
      <c r="E87" s="1203"/>
      <c r="F87" s="1204"/>
      <c r="G87" s="1198"/>
      <c r="H87" s="1198"/>
      <c r="I87" s="1205"/>
      <c r="J87" s="1205"/>
      <c r="K87" s="1205"/>
      <c r="L87" s="1205"/>
    </row>
    <row r="88" spans="1:12" outlineLevel="1">
      <c r="A88" s="1198"/>
      <c r="B88" s="1198"/>
      <c r="C88" s="1203"/>
      <c r="D88" s="1203"/>
      <c r="E88" s="1203"/>
      <c r="F88" s="1204"/>
      <c r="G88" s="1198"/>
      <c r="H88" s="1198"/>
      <c r="I88" s="1205"/>
      <c r="J88" s="1205"/>
      <c r="K88" s="1205"/>
      <c r="L88" s="1205"/>
    </row>
    <row r="89" spans="1:12" outlineLevel="1">
      <c r="A89" s="1198"/>
      <c r="B89" s="1198"/>
      <c r="C89" s="1203"/>
      <c r="D89" s="1211"/>
      <c r="E89" s="1203"/>
      <c r="F89" s="1204"/>
      <c r="G89" s="1198"/>
      <c r="H89" s="1198"/>
      <c r="I89" s="1205"/>
      <c r="J89" s="1205"/>
      <c r="K89" s="1205"/>
      <c r="L89" s="1205"/>
    </row>
    <row r="90" spans="1:12" outlineLevel="1">
      <c r="A90" s="1198"/>
      <c r="B90" s="1198"/>
      <c r="C90" s="1203"/>
      <c r="D90" s="1203"/>
      <c r="E90" s="1203"/>
      <c r="F90" s="1204"/>
      <c r="G90" s="1198"/>
      <c r="H90" s="1198"/>
      <c r="I90" s="1205"/>
      <c r="J90" s="1205"/>
      <c r="K90" s="1205"/>
      <c r="L90" s="1205"/>
    </row>
    <row r="91" spans="1:12" outlineLevel="1">
      <c r="A91" s="1198"/>
      <c r="B91" s="1198"/>
      <c r="C91" s="1203"/>
      <c r="D91" s="1211"/>
      <c r="E91" s="1203"/>
      <c r="F91" s="1204"/>
      <c r="G91" s="1198"/>
      <c r="H91" s="1198"/>
      <c r="I91" s="1205"/>
      <c r="J91" s="1205"/>
      <c r="K91" s="1205"/>
      <c r="L91" s="1205"/>
    </row>
    <row r="92" spans="1:12" outlineLevel="1">
      <c r="A92" s="1198"/>
      <c r="B92" s="1198"/>
      <c r="C92" s="1203"/>
      <c r="D92" s="1203"/>
      <c r="E92" s="1203"/>
      <c r="F92" s="1204"/>
      <c r="G92" s="1198"/>
      <c r="H92" s="1198"/>
      <c r="I92" s="1205"/>
      <c r="J92" s="1205"/>
      <c r="K92" s="1205"/>
      <c r="L92" s="1205"/>
    </row>
    <row r="93" spans="1:12" outlineLevel="1">
      <c r="A93" s="1198"/>
      <c r="B93" s="1198"/>
      <c r="C93" s="1203"/>
      <c r="D93" s="1211"/>
      <c r="E93" s="1203"/>
      <c r="F93" s="1204"/>
      <c r="G93" s="1198"/>
      <c r="H93" s="1198"/>
      <c r="I93" s="1205"/>
      <c r="J93" s="1205"/>
      <c r="K93" s="1205"/>
      <c r="L93" s="1205"/>
    </row>
    <row r="94" spans="1:12" outlineLevel="1">
      <c r="A94" s="1198"/>
      <c r="B94" s="1198"/>
      <c r="C94" s="1203"/>
      <c r="D94" s="1203"/>
      <c r="E94" s="1203"/>
      <c r="F94" s="1204"/>
      <c r="G94" s="1198"/>
      <c r="H94" s="1198"/>
      <c r="I94" s="1205"/>
      <c r="J94" s="1205"/>
      <c r="K94" s="1205"/>
      <c r="L94" s="1205"/>
    </row>
    <row r="95" spans="1:12" outlineLevel="1">
      <c r="A95" s="1198"/>
      <c r="B95" s="1198"/>
      <c r="C95" s="1203"/>
      <c r="D95" s="1211"/>
      <c r="E95" s="1203"/>
      <c r="F95" s="1204"/>
      <c r="G95" s="1198"/>
      <c r="H95" s="1198"/>
      <c r="I95" s="1205"/>
      <c r="J95" s="1205"/>
      <c r="K95" s="1205"/>
      <c r="L95" s="1205"/>
    </row>
    <row r="96" spans="1:12" outlineLevel="1">
      <c r="A96" s="1198"/>
      <c r="B96" s="1198"/>
      <c r="C96" s="1203"/>
      <c r="D96" s="1203"/>
      <c r="E96" s="1203"/>
      <c r="F96" s="1204"/>
      <c r="G96" s="1198"/>
      <c r="H96" s="1198"/>
      <c r="I96" s="1205"/>
      <c r="J96" s="1205"/>
      <c r="K96" s="1205"/>
      <c r="L96" s="1205"/>
    </row>
    <row r="97" spans="1:12" outlineLevel="1">
      <c r="A97" s="1198"/>
      <c r="B97" s="1198"/>
      <c r="C97" s="1203"/>
      <c r="D97" s="1211"/>
      <c r="E97" s="1203"/>
      <c r="F97" s="1204"/>
      <c r="G97" s="1198"/>
      <c r="H97" s="1198"/>
      <c r="I97" s="1205"/>
      <c r="J97" s="1205"/>
      <c r="K97" s="1205"/>
      <c r="L97" s="1205"/>
    </row>
    <row r="98" spans="1:12" outlineLevel="1">
      <c r="A98" s="1198"/>
      <c r="B98" s="1198"/>
      <c r="C98" s="1203"/>
      <c r="D98" s="1203"/>
      <c r="E98" s="1203"/>
      <c r="F98" s="1204"/>
      <c r="G98" s="1198"/>
      <c r="H98" s="1198"/>
      <c r="I98" s="1205"/>
      <c r="J98" s="1205"/>
      <c r="K98" s="1205"/>
      <c r="L98" s="1205"/>
    </row>
    <row r="99" spans="1:12" outlineLevel="1">
      <c r="A99" s="1198"/>
      <c r="B99" s="1198"/>
      <c r="C99" s="1203"/>
      <c r="D99" s="1203"/>
      <c r="E99" s="1203"/>
      <c r="F99" s="1204"/>
      <c r="G99" s="1198"/>
      <c r="H99" s="1198"/>
      <c r="I99" s="1205"/>
      <c r="J99" s="1205"/>
      <c r="K99" s="1205"/>
      <c r="L99" s="1205"/>
    </row>
    <row r="100" spans="1:12" outlineLevel="1">
      <c r="A100" s="1198"/>
      <c r="B100" s="1198"/>
      <c r="C100" s="1203"/>
      <c r="D100" s="1203"/>
      <c r="E100" s="1203"/>
      <c r="F100" s="1204"/>
      <c r="G100" s="1198"/>
      <c r="H100" s="1198"/>
      <c r="I100" s="1205"/>
      <c r="J100" s="1205"/>
      <c r="K100" s="1205"/>
      <c r="L100" s="1205"/>
    </row>
    <row r="101" spans="1:12" outlineLevel="1">
      <c r="A101" s="1198"/>
      <c r="B101" s="1198"/>
      <c r="C101" s="1203"/>
      <c r="D101" s="1203"/>
      <c r="E101" s="1203"/>
      <c r="F101" s="1204"/>
      <c r="G101" s="1198"/>
      <c r="H101" s="1198"/>
      <c r="I101" s="1205"/>
      <c r="J101" s="1205"/>
      <c r="K101" s="1205"/>
      <c r="L101" s="1205"/>
    </row>
    <row r="102" spans="1:12" outlineLevel="1">
      <c r="A102" s="1198"/>
      <c r="B102" s="1198"/>
      <c r="C102" s="1203"/>
      <c r="D102" s="1211"/>
      <c r="E102" s="1203"/>
      <c r="F102" s="1204"/>
      <c r="G102" s="1198"/>
      <c r="H102" s="1198"/>
      <c r="I102" s="1205"/>
      <c r="J102" s="1205"/>
      <c r="K102" s="1205"/>
      <c r="L102" s="1205"/>
    </row>
    <row r="103" spans="1:12" outlineLevel="1">
      <c r="A103" s="1198"/>
      <c r="B103" s="1198"/>
      <c r="C103" s="1203"/>
      <c r="D103" s="1203"/>
      <c r="E103" s="1203"/>
      <c r="F103" s="1204"/>
      <c r="G103" s="1198"/>
      <c r="H103" s="1198"/>
      <c r="I103" s="1205"/>
      <c r="J103" s="1205"/>
      <c r="K103" s="1205"/>
      <c r="L103" s="1205"/>
    </row>
    <row r="104" spans="1:12" outlineLevel="1">
      <c r="A104" s="1198"/>
      <c r="B104" s="1198"/>
      <c r="C104" s="1203"/>
      <c r="D104" s="1203"/>
      <c r="E104" s="1203"/>
      <c r="F104" s="1204"/>
      <c r="G104" s="1198"/>
      <c r="H104" s="1198"/>
      <c r="I104" s="1205"/>
      <c r="J104" s="1205"/>
      <c r="K104" s="1205"/>
      <c r="L104" s="1205"/>
    </row>
    <row r="105" spans="1:12" outlineLevel="1">
      <c r="A105" s="1198"/>
      <c r="B105" s="1198"/>
      <c r="C105" s="1203"/>
      <c r="D105" s="1211"/>
      <c r="E105" s="1203"/>
      <c r="F105" s="1204"/>
      <c r="G105" s="1198"/>
      <c r="H105" s="1198"/>
      <c r="I105" s="1205"/>
      <c r="J105" s="1205"/>
      <c r="K105" s="1205"/>
      <c r="L105" s="1205"/>
    </row>
    <row r="106" spans="1:12" outlineLevel="1">
      <c r="A106" s="1198"/>
      <c r="B106" s="1198"/>
      <c r="C106" s="1203"/>
      <c r="D106" s="1203"/>
      <c r="E106" s="1203"/>
      <c r="F106" s="1204"/>
      <c r="G106" s="1198"/>
      <c r="H106" s="1198"/>
      <c r="I106" s="1205"/>
      <c r="J106" s="1205"/>
      <c r="K106" s="1205"/>
      <c r="L106" s="1205"/>
    </row>
    <row r="107" spans="1:12" outlineLevel="1">
      <c r="A107" s="1198"/>
      <c r="B107" s="1198"/>
      <c r="C107" s="1203"/>
      <c r="D107" s="1211"/>
      <c r="E107" s="1203"/>
      <c r="F107" s="1204"/>
      <c r="G107" s="1198"/>
      <c r="H107" s="1198"/>
      <c r="I107" s="1205"/>
      <c r="J107" s="1205"/>
      <c r="K107" s="1205"/>
      <c r="L107" s="1205"/>
    </row>
    <row r="108" spans="1:12" outlineLevel="1">
      <c r="A108" s="1198"/>
      <c r="B108" s="1198"/>
      <c r="C108" s="1203"/>
      <c r="D108" s="1203"/>
      <c r="E108" s="1203"/>
      <c r="F108" s="1204"/>
      <c r="G108" s="1198"/>
      <c r="H108" s="1198"/>
      <c r="I108" s="1205"/>
      <c r="J108" s="1205"/>
      <c r="K108" s="1205"/>
      <c r="L108" s="1205"/>
    </row>
    <row r="109" spans="1:12" outlineLevel="1">
      <c r="A109" s="1198"/>
      <c r="B109" s="1198"/>
      <c r="C109" s="1203"/>
      <c r="D109" s="1211"/>
      <c r="E109" s="1203"/>
      <c r="F109" s="1204"/>
      <c r="G109" s="1198"/>
      <c r="H109" s="1198"/>
      <c r="I109" s="1205"/>
      <c r="J109" s="1205"/>
      <c r="K109" s="1205"/>
      <c r="L109" s="1205"/>
    </row>
    <row r="110" spans="1:12" outlineLevel="1">
      <c r="A110" s="1198"/>
      <c r="B110" s="1198"/>
      <c r="C110" s="1203"/>
      <c r="D110" s="1203"/>
      <c r="E110" s="1203"/>
      <c r="F110" s="1204"/>
      <c r="G110" s="1198"/>
      <c r="H110" s="1198"/>
      <c r="I110" s="1205"/>
      <c r="J110" s="1205"/>
      <c r="K110" s="1205"/>
      <c r="L110" s="1205"/>
    </row>
    <row r="111" spans="1:12" outlineLevel="1">
      <c r="A111" s="1198"/>
      <c r="B111" s="1198"/>
      <c r="C111" s="1203"/>
      <c r="D111" s="1203"/>
      <c r="E111" s="1203"/>
      <c r="F111" s="1204"/>
      <c r="G111" s="1198"/>
      <c r="H111" s="1198"/>
      <c r="I111" s="1205"/>
      <c r="J111" s="1205"/>
      <c r="K111" s="1205"/>
      <c r="L111" s="1205"/>
    </row>
    <row r="112" spans="1:12" outlineLevel="1">
      <c r="A112" s="1198"/>
      <c r="B112" s="1198"/>
      <c r="C112" s="1203"/>
      <c r="D112" s="1211"/>
      <c r="E112" s="1203"/>
      <c r="F112" s="1204"/>
      <c r="G112" s="1198"/>
      <c r="H112" s="1198"/>
      <c r="I112" s="1205"/>
      <c r="J112" s="1205"/>
      <c r="K112" s="1205"/>
      <c r="L112" s="1205"/>
    </row>
    <row r="113" spans="1:12" outlineLevel="1">
      <c r="A113" s="1198"/>
      <c r="B113" s="1198"/>
      <c r="C113" s="1203"/>
      <c r="D113" s="1203"/>
      <c r="E113" s="1203"/>
      <c r="F113" s="1204"/>
      <c r="G113" s="1198"/>
      <c r="H113" s="1198"/>
      <c r="I113" s="1205"/>
      <c r="J113" s="1205"/>
      <c r="K113" s="1205"/>
      <c r="L113" s="1205"/>
    </row>
    <row r="114" spans="1:12" outlineLevel="1">
      <c r="A114" s="1198"/>
      <c r="B114" s="1198"/>
      <c r="C114" s="1203"/>
      <c r="D114" s="1211"/>
      <c r="E114" s="1203"/>
      <c r="F114" s="1204"/>
      <c r="G114" s="1198"/>
      <c r="H114" s="1198"/>
      <c r="I114" s="1205"/>
      <c r="J114" s="1205"/>
      <c r="K114" s="1205"/>
      <c r="L114" s="1205"/>
    </row>
    <row r="115" spans="1:12" outlineLevel="1">
      <c r="A115" s="1198"/>
      <c r="B115" s="1198"/>
      <c r="C115" s="1203"/>
      <c r="D115" s="1203"/>
      <c r="E115" s="1203"/>
      <c r="F115" s="1204"/>
      <c r="G115" s="1198"/>
      <c r="H115" s="1198"/>
      <c r="I115" s="1205"/>
      <c r="J115" s="1205"/>
      <c r="K115" s="1205"/>
      <c r="L115" s="1205"/>
    </row>
    <row r="116" spans="1:12" outlineLevel="1">
      <c r="A116" s="1198"/>
      <c r="B116" s="1198"/>
      <c r="C116" s="1203"/>
      <c r="D116" s="1211"/>
      <c r="E116" s="1203"/>
      <c r="F116" s="1204"/>
      <c r="G116" s="1198"/>
      <c r="H116" s="1198"/>
      <c r="I116" s="1205"/>
      <c r="J116" s="1205"/>
      <c r="K116" s="1205"/>
      <c r="L116" s="1205"/>
    </row>
    <row r="117" spans="1:12" outlineLevel="1">
      <c r="A117" s="1198"/>
      <c r="B117" s="1198"/>
      <c r="C117" s="1203"/>
      <c r="D117" s="1203"/>
      <c r="E117" s="1203"/>
      <c r="F117" s="1204"/>
      <c r="G117" s="1198"/>
      <c r="H117" s="1198"/>
      <c r="I117" s="1205"/>
      <c r="J117" s="1205"/>
      <c r="K117" s="1205"/>
      <c r="L117" s="1205"/>
    </row>
    <row r="118" spans="1:12" outlineLevel="1">
      <c r="A118" s="1198"/>
      <c r="B118" s="1198"/>
      <c r="C118" s="1203"/>
      <c r="D118" s="1211"/>
      <c r="E118" s="1203"/>
      <c r="F118" s="1204"/>
      <c r="G118" s="1198"/>
      <c r="H118" s="1198"/>
      <c r="I118" s="1205"/>
      <c r="J118" s="1205"/>
      <c r="K118" s="1205"/>
      <c r="L118" s="1205"/>
    </row>
    <row r="119" spans="1:12" outlineLevel="1">
      <c r="A119" s="1198"/>
      <c r="B119" s="1198"/>
      <c r="C119" s="1203"/>
      <c r="D119" s="1203"/>
      <c r="E119" s="1203"/>
      <c r="F119" s="1204"/>
      <c r="G119" s="1198"/>
      <c r="H119" s="1198"/>
      <c r="I119" s="1205"/>
      <c r="J119" s="1205"/>
      <c r="K119" s="1205"/>
      <c r="L119" s="1205"/>
    </row>
    <row r="120" spans="1:12" outlineLevel="1">
      <c r="A120" s="1198"/>
      <c r="B120" s="1198"/>
      <c r="C120" s="1203"/>
      <c r="D120" s="1211"/>
      <c r="E120" s="1203"/>
      <c r="F120" s="1204"/>
      <c r="G120" s="1198"/>
      <c r="H120" s="1198"/>
      <c r="I120" s="1205"/>
      <c r="J120" s="1205"/>
      <c r="K120" s="1205"/>
      <c r="L120" s="1205"/>
    </row>
    <row r="121" spans="1:12" outlineLevel="1">
      <c r="A121" s="1198"/>
      <c r="B121" s="1198"/>
      <c r="C121" s="1203"/>
      <c r="D121" s="1203"/>
      <c r="E121" s="1203"/>
      <c r="F121" s="1204"/>
      <c r="G121" s="1198"/>
      <c r="H121" s="1198"/>
      <c r="I121" s="1205"/>
      <c r="J121" s="1205"/>
      <c r="K121" s="1205"/>
      <c r="L121" s="1205"/>
    </row>
    <row r="122" spans="1:12" outlineLevel="1">
      <c r="A122" s="1198"/>
      <c r="B122" s="1198"/>
      <c r="C122" s="1203"/>
      <c r="D122" s="1211"/>
      <c r="E122" s="1203"/>
      <c r="F122" s="1204"/>
      <c r="G122" s="1198"/>
      <c r="H122" s="1198"/>
      <c r="I122" s="1205"/>
      <c r="J122" s="1205"/>
      <c r="K122" s="1205"/>
      <c r="L122" s="1205"/>
    </row>
    <row r="123" spans="1:12" outlineLevel="1">
      <c r="A123" s="1198"/>
      <c r="B123" s="1198"/>
      <c r="C123" s="1203"/>
      <c r="D123" s="1203"/>
      <c r="E123" s="1203"/>
      <c r="F123" s="1204"/>
      <c r="G123" s="1198"/>
      <c r="H123" s="1198"/>
      <c r="I123" s="1205"/>
      <c r="J123" s="1205"/>
      <c r="K123" s="1205"/>
      <c r="L123" s="1205"/>
    </row>
    <row r="124" spans="1:12" outlineLevel="1">
      <c r="A124" s="1198"/>
      <c r="B124" s="1198"/>
      <c r="C124" s="1203"/>
      <c r="D124" s="1211"/>
      <c r="E124" s="1203"/>
      <c r="F124" s="1204"/>
      <c r="G124" s="1198"/>
      <c r="H124" s="1198"/>
      <c r="I124" s="1205"/>
      <c r="J124" s="1205"/>
      <c r="K124" s="1205"/>
      <c r="L124" s="1205"/>
    </row>
    <row r="125" spans="1:12" outlineLevel="1">
      <c r="A125" s="1198"/>
      <c r="B125" s="1198"/>
      <c r="C125" s="1203"/>
      <c r="D125" s="1203"/>
      <c r="E125" s="1203"/>
      <c r="F125" s="1204"/>
      <c r="G125" s="1198"/>
      <c r="H125" s="1198"/>
      <c r="I125" s="1205"/>
      <c r="J125" s="1205"/>
      <c r="K125" s="1205"/>
      <c r="L125" s="1205"/>
    </row>
    <row r="126" spans="1:12" outlineLevel="1">
      <c r="A126" s="1198"/>
      <c r="B126" s="1198"/>
      <c r="C126" s="1203"/>
      <c r="D126" s="1203"/>
      <c r="E126" s="1203"/>
      <c r="F126" s="1204"/>
      <c r="G126" s="1198"/>
      <c r="H126" s="1198"/>
      <c r="I126" s="1205"/>
      <c r="J126" s="1205"/>
      <c r="K126" s="1205"/>
      <c r="L126" s="1205"/>
    </row>
    <row r="127" spans="1:12" outlineLevel="1">
      <c r="A127" s="1198"/>
      <c r="B127" s="1198"/>
      <c r="C127" s="1203"/>
      <c r="D127" s="1203"/>
      <c r="E127" s="1203"/>
      <c r="F127" s="1204"/>
      <c r="G127" s="1198"/>
      <c r="H127" s="1198"/>
      <c r="I127" s="1205"/>
      <c r="J127" s="1205"/>
      <c r="K127" s="1205"/>
      <c r="L127" s="1205"/>
    </row>
    <row r="128" spans="1:12" outlineLevel="1">
      <c r="A128" s="1198"/>
      <c r="B128" s="1198"/>
      <c r="C128" s="1203"/>
      <c r="D128" s="1203"/>
      <c r="E128" s="1203"/>
      <c r="F128" s="1204"/>
      <c r="G128" s="1198"/>
      <c r="H128" s="1198"/>
      <c r="I128" s="1205"/>
      <c r="J128" s="1205"/>
      <c r="K128" s="1205"/>
      <c r="L128" s="1205"/>
    </row>
    <row r="129" spans="1:12" outlineLevel="1">
      <c r="A129" s="1198"/>
      <c r="B129" s="1198"/>
      <c r="C129" s="1203"/>
      <c r="D129" s="1211"/>
      <c r="E129" s="1203"/>
      <c r="F129" s="1204"/>
      <c r="G129" s="1198"/>
      <c r="H129" s="1198"/>
      <c r="I129" s="1205"/>
      <c r="J129" s="1205"/>
      <c r="K129" s="1205"/>
      <c r="L129" s="1205"/>
    </row>
    <row r="130" spans="1:12" outlineLevel="1">
      <c r="A130" s="1198"/>
      <c r="B130" s="1198"/>
      <c r="C130" s="1203"/>
      <c r="D130" s="1203"/>
      <c r="E130" s="1203"/>
      <c r="F130" s="1204"/>
      <c r="G130" s="1198"/>
      <c r="H130" s="1198"/>
      <c r="I130" s="1205"/>
      <c r="J130" s="1205"/>
      <c r="K130" s="1213"/>
      <c r="L130" s="1205"/>
    </row>
    <row r="131" spans="1:12" ht="15.75" outlineLevel="1">
      <c r="A131" s="1198"/>
      <c r="B131" s="1198"/>
      <c r="C131" s="1203"/>
      <c r="D131" s="1203"/>
      <c r="E131" s="1203"/>
      <c r="F131" s="1204"/>
      <c r="G131" s="1198"/>
      <c r="H131" s="1198"/>
      <c r="I131" s="1205"/>
      <c r="J131" s="1205"/>
      <c r="K131" s="1214"/>
      <c r="L131" s="1205"/>
    </row>
    <row r="132" spans="1:12" ht="15.75" outlineLevel="1">
      <c r="A132" s="1198"/>
      <c r="B132" s="1198"/>
      <c r="C132" s="1203"/>
      <c r="D132" s="1211"/>
      <c r="E132" s="1203"/>
      <c r="F132" s="1204"/>
      <c r="G132" s="1198"/>
      <c r="H132" s="1198"/>
      <c r="I132" s="1205"/>
      <c r="J132" s="1205"/>
      <c r="K132" s="1214"/>
      <c r="L132" s="1205"/>
    </row>
    <row r="133" spans="1:12" outlineLevel="1">
      <c r="A133" s="1198"/>
      <c r="B133" s="1198"/>
      <c r="C133" s="1203"/>
      <c r="D133" s="1203"/>
      <c r="E133" s="1203"/>
      <c r="F133" s="1204"/>
      <c r="G133" s="1198"/>
      <c r="H133" s="1198"/>
      <c r="I133" s="1205"/>
      <c r="J133" s="1205"/>
      <c r="K133" s="1205"/>
      <c r="L133" s="1205"/>
    </row>
    <row r="134" spans="1:12" outlineLevel="1">
      <c r="A134" s="1198"/>
      <c r="B134" s="1198"/>
      <c r="C134" s="1203"/>
      <c r="D134" s="1211"/>
      <c r="E134" s="1203"/>
      <c r="F134" s="1204"/>
      <c r="G134" s="1198"/>
      <c r="H134" s="1198"/>
      <c r="I134" s="1205"/>
      <c r="J134" s="1205"/>
      <c r="K134" s="1205"/>
      <c r="L134" s="1205"/>
    </row>
    <row r="135" spans="1:12" outlineLevel="1">
      <c r="A135" s="1198"/>
      <c r="B135" s="1198"/>
      <c r="C135" s="1203"/>
      <c r="D135" s="1203"/>
      <c r="E135" s="1203"/>
      <c r="F135" s="1204"/>
      <c r="G135" s="1198"/>
      <c r="H135" s="1198"/>
      <c r="I135" s="1205"/>
      <c r="J135" s="1205"/>
      <c r="K135" s="1205"/>
      <c r="L135" s="1205"/>
    </row>
    <row r="136" spans="1:12" outlineLevel="1">
      <c r="A136" s="1198"/>
      <c r="B136" s="1198"/>
      <c r="C136" s="1203"/>
      <c r="D136" s="1211"/>
      <c r="E136" s="1203"/>
      <c r="F136" s="1204"/>
      <c r="G136" s="1198"/>
      <c r="H136" s="1198"/>
      <c r="I136" s="1205"/>
      <c r="J136" s="1205"/>
      <c r="K136" s="1205"/>
      <c r="L136" s="1205"/>
    </row>
    <row r="137" spans="1:12" outlineLevel="1">
      <c r="A137" s="1198"/>
      <c r="B137" s="1198"/>
      <c r="C137" s="1203"/>
      <c r="D137" s="1203"/>
      <c r="E137" s="1203"/>
      <c r="F137" s="1204"/>
      <c r="G137" s="1198"/>
      <c r="H137" s="1198"/>
      <c r="I137" s="1205"/>
      <c r="J137" s="1205"/>
      <c r="K137" s="1205"/>
      <c r="L137" s="1205"/>
    </row>
    <row r="138" spans="1:12">
      <c r="A138" s="1198"/>
      <c r="B138" s="1198"/>
      <c r="C138" s="1203"/>
      <c r="D138" s="1203"/>
      <c r="E138" s="1203"/>
      <c r="F138" s="1204"/>
      <c r="G138" s="1198"/>
      <c r="H138" s="1198"/>
      <c r="I138" s="1205"/>
      <c r="J138" s="1205"/>
      <c r="K138" s="1205"/>
      <c r="L138" s="1205"/>
    </row>
    <row r="139" spans="1:12">
      <c r="A139" s="1198"/>
      <c r="B139" s="1198"/>
      <c r="C139" s="1203"/>
      <c r="D139" s="1211"/>
      <c r="E139" s="1203"/>
      <c r="F139" s="1204"/>
      <c r="G139" s="1198"/>
      <c r="H139" s="1198"/>
      <c r="I139" s="1205"/>
      <c r="J139" s="1205"/>
      <c r="K139" s="1205"/>
      <c r="L139" s="1205"/>
    </row>
    <row r="140" spans="1:12">
      <c r="A140" s="1198"/>
      <c r="B140" s="1198"/>
      <c r="C140" s="1203"/>
      <c r="D140" s="1203"/>
      <c r="E140" s="1203"/>
      <c r="F140" s="1204"/>
      <c r="G140" s="1198"/>
      <c r="H140" s="1198"/>
      <c r="I140" s="1205"/>
      <c r="J140" s="1205"/>
      <c r="K140" s="1205"/>
      <c r="L140" s="1205"/>
    </row>
    <row r="141" spans="1:12">
      <c r="A141" s="1198"/>
      <c r="B141" s="1198"/>
      <c r="C141" s="1203"/>
      <c r="D141" s="1211"/>
      <c r="E141" s="1203"/>
      <c r="F141" s="1204"/>
      <c r="G141" s="1198"/>
      <c r="H141" s="1198"/>
      <c r="I141" s="1205"/>
      <c r="J141" s="1205"/>
      <c r="K141" s="1205"/>
      <c r="L141" s="1205"/>
    </row>
    <row r="142" spans="1:12">
      <c r="A142" s="1198"/>
      <c r="B142" s="1198"/>
      <c r="C142" s="1203"/>
      <c r="D142" s="1203"/>
      <c r="E142" s="1203"/>
      <c r="F142" s="1204"/>
      <c r="G142" s="1198"/>
      <c r="H142" s="1198"/>
      <c r="I142" s="1205"/>
      <c r="J142" s="1205"/>
      <c r="K142" s="1205"/>
      <c r="L142" s="1205"/>
    </row>
    <row r="143" spans="1:12">
      <c r="A143" s="1198"/>
      <c r="B143" s="1198"/>
      <c r="C143" s="1203"/>
      <c r="D143" s="1203"/>
      <c r="E143" s="1203"/>
      <c r="F143" s="1204"/>
      <c r="G143" s="1198"/>
      <c r="H143" s="1198"/>
      <c r="I143" s="1205"/>
      <c r="J143" s="1205"/>
      <c r="K143" s="1205"/>
      <c r="L143" s="1205"/>
    </row>
    <row r="144" spans="1:12">
      <c r="A144" s="1198"/>
      <c r="B144" s="1198"/>
      <c r="C144" s="1203"/>
      <c r="D144" s="1203"/>
      <c r="E144" s="1203"/>
      <c r="F144" s="1204"/>
      <c r="G144" s="1198"/>
      <c r="H144" s="1198"/>
      <c r="I144" s="1205"/>
      <c r="J144" s="1205"/>
      <c r="K144" s="1205"/>
      <c r="L144" s="1205"/>
    </row>
    <row r="145" spans="1:12">
      <c r="A145" s="1198"/>
      <c r="B145" s="1198"/>
      <c r="C145" s="1203"/>
      <c r="D145" s="1211"/>
      <c r="E145" s="1203"/>
      <c r="F145" s="1204"/>
      <c r="G145" s="1198"/>
      <c r="H145" s="1198"/>
      <c r="I145" s="1205"/>
      <c r="J145" s="1205"/>
      <c r="K145" s="1205"/>
      <c r="L145" s="1205"/>
    </row>
    <row r="146" spans="1:12">
      <c r="A146" s="1198"/>
      <c r="B146" s="1198"/>
      <c r="C146" s="1203"/>
      <c r="D146" s="1203"/>
      <c r="E146" s="1203"/>
      <c r="F146" s="1204"/>
      <c r="G146" s="1198"/>
      <c r="H146" s="1198"/>
      <c r="I146" s="1205"/>
      <c r="J146" s="1205"/>
      <c r="K146" s="1205"/>
      <c r="L146" s="1205"/>
    </row>
    <row r="147" spans="1:12">
      <c r="A147" s="1198"/>
      <c r="B147" s="1198"/>
      <c r="C147" s="1203"/>
      <c r="D147" s="1211"/>
      <c r="E147" s="1203"/>
      <c r="F147" s="1204"/>
      <c r="G147" s="1198"/>
      <c r="H147" s="1198"/>
      <c r="I147" s="1205"/>
      <c r="J147" s="1205"/>
      <c r="K147" s="1205"/>
      <c r="L147" s="1205"/>
    </row>
    <row r="148" spans="1:12">
      <c r="A148" s="1198"/>
      <c r="B148" s="1198"/>
      <c r="C148" s="1203"/>
      <c r="D148" s="1203"/>
      <c r="E148" s="1203"/>
      <c r="F148" s="1204"/>
      <c r="G148" s="1198"/>
      <c r="H148" s="1198"/>
      <c r="I148" s="1205"/>
      <c r="J148" s="1205"/>
      <c r="K148" s="1205"/>
      <c r="L148" s="1205"/>
    </row>
    <row r="149" spans="1:12">
      <c r="A149" s="1198"/>
      <c r="B149" s="1198"/>
      <c r="C149" s="1203"/>
      <c r="D149" s="1203"/>
      <c r="E149" s="1203"/>
      <c r="F149" s="1204"/>
      <c r="G149" s="1198"/>
      <c r="H149" s="1198"/>
      <c r="I149" s="1205"/>
      <c r="J149" s="1205"/>
      <c r="K149" s="1205"/>
      <c r="L149" s="1205"/>
    </row>
    <row r="150" spans="1:12">
      <c r="A150" s="1198"/>
      <c r="B150" s="1198"/>
      <c r="C150" s="1203"/>
      <c r="D150" s="1203"/>
      <c r="E150" s="1203"/>
      <c r="F150" s="1204"/>
      <c r="G150" s="1198"/>
      <c r="H150" s="1198"/>
      <c r="I150" s="1205"/>
      <c r="J150" s="1205"/>
      <c r="K150" s="1205"/>
      <c r="L150" s="1205"/>
    </row>
    <row r="151" spans="1:12">
      <c r="A151" s="1198"/>
      <c r="B151" s="1198"/>
      <c r="C151" s="1203"/>
      <c r="D151" s="1203"/>
      <c r="E151" s="1203"/>
      <c r="F151" s="1204"/>
      <c r="G151" s="1198"/>
      <c r="H151" s="1198"/>
      <c r="I151" s="1205"/>
      <c r="J151" s="1205"/>
      <c r="K151" s="1205"/>
      <c r="L151" s="1205"/>
    </row>
    <row r="152" spans="1:12">
      <c r="A152" s="1198"/>
      <c r="B152" s="1198"/>
      <c r="C152" s="1203"/>
      <c r="D152" s="1203"/>
      <c r="E152" s="1203"/>
      <c r="F152" s="1204"/>
      <c r="G152" s="1198"/>
      <c r="H152" s="1198"/>
      <c r="I152" s="1205"/>
      <c r="J152" s="1205"/>
      <c r="K152" s="1205"/>
      <c r="L152" s="1205"/>
    </row>
    <row r="153" spans="1:12">
      <c r="A153" s="1198"/>
      <c r="B153" s="1198"/>
      <c r="C153" s="1203"/>
      <c r="D153" s="1211"/>
      <c r="E153" s="1203"/>
      <c r="F153" s="1204"/>
      <c r="G153" s="1198"/>
      <c r="H153" s="1198"/>
      <c r="I153" s="1205"/>
      <c r="J153" s="1205"/>
      <c r="K153" s="1205"/>
      <c r="L153" s="1205"/>
    </row>
    <row r="154" spans="1:12">
      <c r="A154" s="1198"/>
      <c r="B154" s="1198"/>
      <c r="C154" s="1203"/>
      <c r="D154" s="1203"/>
      <c r="E154" s="1203"/>
      <c r="F154" s="1204"/>
      <c r="G154" s="1198"/>
      <c r="H154" s="1198"/>
      <c r="I154" s="1205"/>
      <c r="J154" s="1205"/>
      <c r="K154" s="1205"/>
      <c r="L154" s="1205"/>
    </row>
    <row r="155" spans="1:12">
      <c r="A155" s="1198"/>
      <c r="B155" s="1198"/>
      <c r="C155" s="1203"/>
      <c r="D155" s="1211"/>
      <c r="E155" s="1203"/>
      <c r="F155" s="1204"/>
      <c r="G155" s="1198"/>
      <c r="H155" s="1198"/>
      <c r="I155" s="1205"/>
      <c r="J155" s="1205"/>
      <c r="K155" s="1205"/>
      <c r="L155" s="1205"/>
    </row>
    <row r="156" spans="1:12">
      <c r="A156" s="1198"/>
      <c r="B156" s="1198"/>
      <c r="C156" s="1203"/>
      <c r="D156" s="1203"/>
      <c r="E156" s="1203"/>
      <c r="F156" s="1204"/>
      <c r="G156" s="1198"/>
      <c r="H156" s="1198"/>
      <c r="I156" s="1205"/>
      <c r="J156" s="1205"/>
      <c r="K156" s="1205"/>
      <c r="L156" s="1205"/>
    </row>
    <row r="157" spans="1:12">
      <c r="A157" s="1198"/>
      <c r="B157" s="1198"/>
      <c r="C157" s="1203"/>
      <c r="D157" s="1211"/>
      <c r="E157" s="1203"/>
      <c r="F157" s="1204"/>
      <c r="G157" s="1198"/>
      <c r="H157" s="1198"/>
      <c r="I157" s="1205"/>
      <c r="J157" s="1205"/>
      <c r="K157" s="1205"/>
      <c r="L157" s="1205"/>
    </row>
    <row r="158" spans="1:12">
      <c r="A158" s="1198"/>
      <c r="B158" s="1198"/>
      <c r="C158" s="1203"/>
      <c r="D158" s="1203"/>
      <c r="E158" s="1203"/>
      <c r="F158" s="1204"/>
      <c r="G158" s="1198"/>
      <c r="H158" s="1198"/>
      <c r="I158" s="1205"/>
      <c r="J158" s="1205"/>
      <c r="K158" s="1205"/>
      <c r="L158" s="1205"/>
    </row>
    <row r="159" spans="1:12">
      <c r="A159" s="1198"/>
      <c r="B159" s="1198"/>
      <c r="C159" s="1203"/>
      <c r="D159" s="1211"/>
      <c r="E159" s="1203"/>
      <c r="F159" s="1204"/>
      <c r="G159" s="1198"/>
      <c r="H159" s="1198"/>
      <c r="I159" s="1205"/>
      <c r="J159" s="1205"/>
      <c r="K159" s="1205"/>
      <c r="L159" s="1205"/>
    </row>
    <row r="160" spans="1:12">
      <c r="A160" s="1198"/>
      <c r="B160" s="1198"/>
      <c r="C160" s="1203"/>
      <c r="D160" s="1203"/>
      <c r="E160" s="1203"/>
      <c r="F160" s="1204"/>
      <c r="G160" s="1198"/>
      <c r="H160" s="1198"/>
      <c r="I160" s="1205"/>
      <c r="J160" s="1205"/>
      <c r="K160" s="1205"/>
      <c r="L160" s="1205"/>
    </row>
    <row r="161" spans="1:12">
      <c r="A161" s="1198"/>
      <c r="B161" s="1198"/>
      <c r="C161" s="1203"/>
      <c r="D161" s="1211"/>
      <c r="E161" s="1203"/>
      <c r="F161" s="1204"/>
      <c r="G161" s="1198"/>
      <c r="H161" s="1198"/>
      <c r="I161" s="1205"/>
      <c r="J161" s="1205"/>
      <c r="K161" s="1205"/>
      <c r="L161" s="1205"/>
    </row>
    <row r="162" spans="1:12">
      <c r="A162" s="1198"/>
      <c r="B162" s="1198"/>
      <c r="C162" s="1203"/>
      <c r="D162" s="1203"/>
      <c r="E162" s="1203"/>
      <c r="F162" s="1204"/>
      <c r="G162" s="1198"/>
      <c r="H162" s="1198"/>
      <c r="I162" s="1205"/>
      <c r="J162" s="1205"/>
      <c r="K162" s="1205"/>
      <c r="L162" s="1205"/>
    </row>
    <row r="163" spans="1:12">
      <c r="A163" s="1198"/>
      <c r="B163" s="1198"/>
      <c r="C163" s="1203"/>
      <c r="D163" s="1211"/>
      <c r="E163" s="1203"/>
      <c r="F163" s="1204"/>
      <c r="G163" s="1198"/>
      <c r="H163" s="1198"/>
      <c r="I163" s="1205"/>
      <c r="J163" s="1205"/>
      <c r="K163" s="1205"/>
      <c r="L163" s="1205"/>
    </row>
    <row r="164" spans="1:12">
      <c r="A164" s="1198"/>
      <c r="B164" s="1198"/>
      <c r="C164" s="1203"/>
      <c r="D164" s="1203"/>
      <c r="E164" s="1203"/>
      <c r="F164" s="1204"/>
      <c r="G164" s="1198"/>
      <c r="H164" s="1198"/>
      <c r="I164" s="1205"/>
      <c r="J164" s="1205"/>
      <c r="K164" s="1205"/>
      <c r="L164" s="1205"/>
    </row>
    <row r="165" spans="1:12">
      <c r="A165" s="1198"/>
      <c r="B165" s="1198"/>
      <c r="C165" s="1203"/>
      <c r="D165" s="1211"/>
      <c r="E165" s="1203"/>
      <c r="F165" s="1204"/>
      <c r="G165" s="1198"/>
      <c r="H165" s="1198"/>
      <c r="I165" s="1205"/>
      <c r="J165" s="1205"/>
      <c r="K165" s="1205"/>
      <c r="L165" s="1205"/>
    </row>
    <row r="166" spans="1:12">
      <c r="A166" s="1198"/>
      <c r="B166" s="1198"/>
      <c r="C166" s="1203"/>
      <c r="D166" s="1211"/>
      <c r="E166" s="1203"/>
      <c r="F166" s="1204"/>
      <c r="G166" s="1198"/>
      <c r="H166" s="1198"/>
      <c r="I166" s="1205"/>
      <c r="J166" s="1205"/>
      <c r="K166" s="1205"/>
      <c r="L166" s="1205"/>
    </row>
    <row r="167" spans="1:12">
      <c r="A167" s="1198"/>
      <c r="B167" s="1198"/>
      <c r="C167" s="1203"/>
      <c r="D167" s="1211"/>
      <c r="E167" s="1203"/>
      <c r="F167" s="1204"/>
      <c r="G167" s="1198"/>
      <c r="H167" s="1198"/>
      <c r="I167" s="1205"/>
      <c r="J167" s="1205"/>
      <c r="K167" s="1205"/>
      <c r="L167" s="1205"/>
    </row>
    <row r="168" spans="1:12">
      <c r="A168" s="1198"/>
      <c r="B168" s="1198"/>
      <c r="C168" s="1203"/>
      <c r="D168" s="1203"/>
      <c r="E168" s="1203"/>
      <c r="F168" s="1204"/>
      <c r="G168" s="1198"/>
      <c r="H168" s="1198"/>
      <c r="I168" s="1205"/>
      <c r="J168" s="1205"/>
      <c r="K168" s="1205"/>
      <c r="L168" s="1205"/>
    </row>
    <row r="169" spans="1:12">
      <c r="A169" s="1198"/>
      <c r="B169" s="1198"/>
      <c r="C169" s="1203"/>
      <c r="D169" s="1203"/>
      <c r="E169" s="1203"/>
      <c r="F169" s="1204"/>
      <c r="G169" s="1198"/>
      <c r="H169" s="1198"/>
      <c r="I169" s="1205"/>
      <c r="J169" s="1205"/>
      <c r="K169" s="1205"/>
      <c r="L169" s="1205"/>
    </row>
    <row r="170" spans="1:12">
      <c r="A170" s="1198"/>
      <c r="B170" s="1198"/>
      <c r="C170" s="1203"/>
      <c r="D170" s="1211"/>
      <c r="E170" s="1203"/>
      <c r="F170" s="1204"/>
      <c r="G170" s="1198"/>
      <c r="H170" s="1198"/>
      <c r="I170" s="1205"/>
      <c r="J170" s="1205"/>
      <c r="K170" s="1205"/>
      <c r="L170" s="1205"/>
    </row>
    <row r="171" spans="1:12">
      <c r="A171" s="1198"/>
      <c r="B171" s="1198"/>
      <c r="C171" s="1203"/>
      <c r="D171" s="1203"/>
      <c r="E171" s="1203"/>
      <c r="F171" s="1204"/>
      <c r="G171" s="1198"/>
      <c r="H171" s="1198"/>
      <c r="I171" s="1205"/>
      <c r="J171" s="1205"/>
      <c r="K171" s="1205"/>
      <c r="L171" s="1205"/>
    </row>
    <row r="172" spans="1:12">
      <c r="A172" s="1198"/>
      <c r="B172" s="1198"/>
      <c r="C172" s="1203"/>
      <c r="D172" s="1203"/>
      <c r="E172" s="1203"/>
      <c r="F172" s="1204"/>
      <c r="G172" s="1198"/>
      <c r="H172" s="1198"/>
      <c r="I172" s="1205"/>
      <c r="J172" s="1205"/>
      <c r="K172" s="1205"/>
      <c r="L172" s="1205"/>
    </row>
    <row r="173" spans="1:12">
      <c r="A173" s="1198"/>
      <c r="B173" s="1198"/>
      <c r="C173" s="1203"/>
      <c r="D173" s="1211"/>
      <c r="E173" s="1203"/>
      <c r="F173" s="1204"/>
      <c r="G173" s="1198"/>
      <c r="H173" s="1198"/>
      <c r="I173" s="1205"/>
      <c r="J173" s="1205"/>
      <c r="K173" s="1205"/>
      <c r="L173" s="1205"/>
    </row>
    <row r="174" spans="1:12">
      <c r="A174" s="1198"/>
      <c r="B174" s="1198"/>
      <c r="C174" s="1203"/>
      <c r="D174" s="1203"/>
      <c r="E174" s="1203"/>
      <c r="F174" s="1204"/>
      <c r="G174" s="1198"/>
      <c r="H174" s="1198"/>
      <c r="I174" s="1205"/>
      <c r="J174" s="1205"/>
      <c r="K174" s="1205"/>
      <c r="L174" s="1205"/>
    </row>
    <row r="175" spans="1:12">
      <c r="A175" s="1198"/>
      <c r="B175" s="1198"/>
      <c r="C175" s="1203"/>
      <c r="D175" s="1211"/>
      <c r="E175" s="1203"/>
      <c r="F175" s="1204"/>
      <c r="G175" s="1198"/>
      <c r="H175" s="1198"/>
      <c r="I175" s="1205"/>
      <c r="J175" s="1205"/>
      <c r="K175" s="1205"/>
      <c r="L175" s="1205"/>
    </row>
    <row r="176" spans="1:12">
      <c r="A176" s="1198"/>
      <c r="B176" s="1198"/>
      <c r="C176" s="1203"/>
      <c r="D176" s="1203"/>
      <c r="E176" s="1203"/>
      <c r="F176" s="1204"/>
      <c r="G176" s="1198"/>
      <c r="H176" s="1198"/>
      <c r="I176" s="1205"/>
      <c r="J176" s="1205"/>
      <c r="K176" s="1205"/>
      <c r="L176" s="1205"/>
    </row>
    <row r="177" spans="1:12">
      <c r="A177" s="1193" t="s">
        <v>4577</v>
      </c>
      <c r="B177" s="1195"/>
      <c r="C177" s="1195" t="s">
        <v>217</v>
      </c>
      <c r="D177" s="1203"/>
      <c r="E177" s="1203"/>
      <c r="F177" s="1204"/>
      <c r="G177" s="1198"/>
      <c r="H177" s="1198"/>
      <c r="I177" s="1205"/>
      <c r="J177" s="1205"/>
      <c r="K177" s="1205"/>
      <c r="L177" s="1205"/>
    </row>
    <row r="178" spans="1:12">
      <c r="A178" s="1193"/>
      <c r="B178" s="1195"/>
      <c r="C178" s="1195"/>
      <c r="D178" s="1211"/>
      <c r="E178" s="1203"/>
      <c r="F178" s="1204"/>
      <c r="G178" s="1198"/>
      <c r="H178" s="1198"/>
      <c r="I178" s="1205"/>
      <c r="J178" s="1205"/>
      <c r="K178" s="1205"/>
      <c r="L178" s="1205"/>
    </row>
    <row r="179" spans="1:12">
      <c r="A179" s="1193">
        <v>8</v>
      </c>
      <c r="B179" s="1195"/>
      <c r="C179" s="1195" t="s">
        <v>72</v>
      </c>
      <c r="D179" s="1203"/>
      <c r="E179" s="1203"/>
      <c r="F179" s="1204"/>
      <c r="G179" s="1198"/>
      <c r="H179" s="1198"/>
      <c r="I179" s="1205"/>
      <c r="J179" s="1205"/>
      <c r="K179" s="1205"/>
      <c r="L179" s="1205"/>
    </row>
    <row r="180" spans="1:12">
      <c r="A180" s="1193">
        <v>6</v>
      </c>
      <c r="B180" s="1195"/>
      <c r="C180" s="1195" t="s">
        <v>81</v>
      </c>
      <c r="D180" s="1211"/>
      <c r="E180" s="1203"/>
      <c r="F180" s="1204"/>
      <c r="G180" s="1198"/>
      <c r="H180" s="1198"/>
      <c r="I180" s="1205"/>
      <c r="J180" s="1205"/>
      <c r="K180" s="1205"/>
      <c r="L180" s="1205"/>
    </row>
    <row r="181" spans="1:12">
      <c r="A181" s="1193">
        <v>1</v>
      </c>
      <c r="B181" s="1195"/>
      <c r="C181" s="1195" t="s">
        <v>55</v>
      </c>
      <c r="D181" s="1211"/>
      <c r="E181" s="1203"/>
      <c r="F181" s="1204"/>
      <c r="G181" s="1198"/>
      <c r="H181" s="1198"/>
      <c r="I181" s="1205"/>
      <c r="J181" s="1205"/>
      <c r="K181" s="1205"/>
      <c r="L181" s="1205"/>
    </row>
    <row r="182" spans="1:12">
      <c r="A182" s="1193">
        <v>1</v>
      </c>
      <c r="B182" s="1195"/>
      <c r="C182" s="1195" t="s">
        <v>58</v>
      </c>
      <c r="D182" s="1203"/>
      <c r="E182" s="1203"/>
      <c r="F182" s="1204"/>
      <c r="G182" s="1198"/>
      <c r="H182" s="1198"/>
      <c r="I182" s="1205"/>
      <c r="J182" s="1205"/>
      <c r="K182" s="1205"/>
      <c r="L182" s="1205"/>
    </row>
    <row r="183" spans="1:12">
      <c r="A183" s="1193">
        <v>2</v>
      </c>
      <c r="B183" s="1195"/>
      <c r="C183" s="1195" t="s">
        <v>772</v>
      </c>
      <c r="D183" s="1203"/>
      <c r="E183" s="1203"/>
      <c r="F183" s="1204"/>
      <c r="G183" s="1198"/>
      <c r="H183" s="1198"/>
      <c r="I183" s="1205"/>
      <c r="J183" s="1205"/>
      <c r="K183" s="1205"/>
      <c r="L183" s="1205"/>
    </row>
    <row r="184" spans="1:12">
      <c r="A184" s="1193"/>
      <c r="B184" s="1195"/>
      <c r="C184" s="1195" t="s">
        <v>2841</v>
      </c>
      <c r="D184" s="1211"/>
      <c r="E184" s="1203"/>
      <c r="F184" s="1204"/>
      <c r="G184" s="1198"/>
      <c r="H184" s="1198"/>
      <c r="I184" s="1205"/>
      <c r="J184" s="1205"/>
      <c r="K184" s="1205"/>
      <c r="L184" s="1205"/>
    </row>
    <row r="185" spans="1:12">
      <c r="A185" s="1193">
        <v>2</v>
      </c>
      <c r="B185" s="1195"/>
      <c r="C185" s="1195" t="s">
        <v>346</v>
      </c>
      <c r="D185" s="1203"/>
      <c r="E185" s="1203"/>
      <c r="F185" s="1204"/>
      <c r="G185" s="1198"/>
      <c r="H185" s="1198"/>
      <c r="I185" s="1205"/>
      <c r="J185" s="1205"/>
      <c r="K185" s="1205"/>
      <c r="L185" s="1205"/>
    </row>
    <row r="186" spans="1:12">
      <c r="A186" s="1193"/>
      <c r="B186" s="1195"/>
      <c r="C186" s="1195" t="s">
        <v>72</v>
      </c>
      <c r="D186" s="1203"/>
      <c r="E186" s="1203"/>
      <c r="F186" s="1204"/>
      <c r="G186" s="1198"/>
      <c r="H186" s="1198"/>
      <c r="I186" s="1205"/>
      <c r="J186" s="1205"/>
      <c r="K186" s="1205"/>
      <c r="L186" s="1205"/>
    </row>
    <row r="187" spans="1:12">
      <c r="A187" s="1193"/>
      <c r="B187" s="1195"/>
      <c r="C187" s="1195" t="s">
        <v>3692</v>
      </c>
      <c r="D187" s="1203"/>
      <c r="E187" s="1203"/>
      <c r="F187" s="1204"/>
      <c r="G187" s="1198"/>
      <c r="H187" s="1198"/>
      <c r="I187" s="1205"/>
      <c r="J187" s="1205"/>
      <c r="K187" s="1205"/>
      <c r="L187" s="1205"/>
    </row>
    <row r="188" spans="1:12">
      <c r="A188" s="1193">
        <v>4</v>
      </c>
      <c r="B188" s="1195"/>
      <c r="C188" s="1195" t="s">
        <v>3694</v>
      </c>
      <c r="D188" s="1203"/>
      <c r="E188" s="1203"/>
      <c r="F188" s="1204"/>
      <c r="G188" s="1198"/>
      <c r="H188" s="1198"/>
      <c r="I188" s="1205"/>
      <c r="J188" s="1205"/>
      <c r="K188" s="1205"/>
      <c r="L188" s="1205"/>
    </row>
    <row r="189" spans="1:12">
      <c r="A189" s="1193">
        <v>10</v>
      </c>
      <c r="B189" s="1195"/>
      <c r="C189" s="1195" t="s">
        <v>86</v>
      </c>
      <c r="D189" s="1211"/>
      <c r="E189" s="1203"/>
      <c r="F189" s="1204"/>
      <c r="G189" s="1198"/>
      <c r="H189" s="1198"/>
      <c r="I189" s="1205"/>
      <c r="J189" s="1205"/>
      <c r="K189" s="1205"/>
      <c r="L189" s="1205"/>
    </row>
    <row r="190" spans="1:12">
      <c r="A190" s="1193">
        <v>6</v>
      </c>
      <c r="B190" s="1195"/>
      <c r="C190" s="1195" t="s">
        <v>66</v>
      </c>
      <c r="D190" s="1203"/>
      <c r="E190" s="1203"/>
      <c r="F190" s="1204"/>
      <c r="G190" s="1198"/>
      <c r="H190" s="1198"/>
      <c r="I190" s="1205"/>
      <c r="J190" s="1205"/>
      <c r="K190" s="1205"/>
      <c r="L190" s="1205"/>
    </row>
    <row r="191" spans="1:12">
      <c r="A191" s="1193">
        <v>6</v>
      </c>
      <c r="B191" s="1195"/>
      <c r="C191" s="1195" t="s">
        <v>3695</v>
      </c>
      <c r="D191" s="1211"/>
      <c r="E191" s="1203"/>
      <c r="F191" s="1204"/>
      <c r="G191" s="1198"/>
      <c r="H191" s="1198"/>
      <c r="I191" s="1205"/>
      <c r="J191" s="1205"/>
      <c r="K191" s="1205"/>
      <c r="L191" s="1205"/>
    </row>
    <row r="192" spans="1:12">
      <c r="A192" s="1193">
        <v>1</v>
      </c>
      <c r="B192" s="1195"/>
      <c r="C192" s="1195" t="s">
        <v>1855</v>
      </c>
      <c r="D192" s="1203"/>
      <c r="E192" s="1203"/>
      <c r="F192" s="1204"/>
      <c r="G192" s="1198"/>
      <c r="H192" s="1198"/>
      <c r="I192" s="1205"/>
      <c r="J192" s="1205"/>
      <c r="K192" s="1205"/>
      <c r="L192" s="1205"/>
    </row>
    <row r="193" spans="1:12">
      <c r="A193" s="1193"/>
      <c r="B193" s="1195"/>
      <c r="C193" s="1195" t="s">
        <v>3378</v>
      </c>
      <c r="D193" s="1211"/>
      <c r="E193" s="1203"/>
      <c r="F193" s="1204"/>
      <c r="G193" s="1198"/>
      <c r="H193" s="1198"/>
      <c r="I193" s="1205"/>
      <c r="J193" s="1205"/>
      <c r="K193" s="1205"/>
      <c r="L193" s="1205"/>
    </row>
    <row r="194" spans="1:12">
      <c r="A194" s="1193">
        <v>5</v>
      </c>
      <c r="B194" s="1195"/>
      <c r="C194" s="1195" t="s">
        <v>4579</v>
      </c>
      <c r="D194" s="1203"/>
      <c r="E194" s="1203"/>
      <c r="F194" s="1204"/>
      <c r="G194" s="1198"/>
      <c r="H194" s="1198"/>
      <c r="I194" s="1205"/>
      <c r="J194" s="1205"/>
      <c r="K194" s="1205"/>
      <c r="L194" s="1205"/>
    </row>
    <row r="195" spans="1:12">
      <c r="A195" s="1193">
        <v>7</v>
      </c>
      <c r="B195" s="1195"/>
      <c r="C195" s="1195" t="s">
        <v>500</v>
      </c>
      <c r="D195" s="1211"/>
      <c r="E195" s="1203"/>
      <c r="F195" s="1204"/>
      <c r="G195" s="1198"/>
      <c r="H195" s="1198"/>
      <c r="I195" s="1205"/>
      <c r="J195" s="1205"/>
      <c r="K195" s="1205"/>
      <c r="L195" s="1205"/>
    </row>
    <row r="196" spans="1:12">
      <c r="A196" s="1193">
        <v>1</v>
      </c>
      <c r="B196" s="1195"/>
      <c r="C196" s="1195" t="s">
        <v>3572</v>
      </c>
      <c r="D196" s="1203"/>
      <c r="E196" s="1203"/>
      <c r="F196" s="1204"/>
      <c r="G196" s="1198"/>
      <c r="H196" s="1198"/>
      <c r="I196" s="1205"/>
      <c r="J196" s="1205"/>
      <c r="K196" s="1205"/>
      <c r="L196" s="1205"/>
    </row>
    <row r="197" spans="1:12">
      <c r="A197" s="1193"/>
      <c r="B197" s="1195"/>
      <c r="C197" s="1195"/>
      <c r="D197" s="1203"/>
      <c r="E197" s="1203"/>
      <c r="F197" s="1204"/>
      <c r="G197" s="1198"/>
      <c r="H197" s="1198"/>
      <c r="I197" s="1205"/>
      <c r="J197" s="1205"/>
      <c r="K197" s="1205"/>
      <c r="L197" s="1205"/>
    </row>
    <row r="198" spans="1:12">
      <c r="A198" s="1194">
        <f>SUM(A179:A197)</f>
        <v>60</v>
      </c>
      <c r="B198" s="1195"/>
      <c r="C198" s="1195" t="s">
        <v>46</v>
      </c>
      <c r="D198" s="1203"/>
      <c r="E198" s="1203"/>
      <c r="F198" s="1204"/>
      <c r="G198" s="1198"/>
      <c r="H198" s="1198"/>
      <c r="I198" s="1205"/>
      <c r="J198" s="1205"/>
      <c r="K198" s="1205"/>
      <c r="L198" s="1205"/>
    </row>
    <row r="199" spans="1:12">
      <c r="A199" s="1198"/>
      <c r="B199" s="1198"/>
      <c r="C199" s="1203"/>
      <c r="D199" s="1203"/>
      <c r="E199" s="1203"/>
      <c r="F199" s="1204"/>
      <c r="G199" s="1198"/>
      <c r="H199" s="1198"/>
      <c r="I199" s="1205"/>
      <c r="J199" s="1205"/>
      <c r="K199" s="1205"/>
      <c r="L199" s="1205"/>
    </row>
    <row r="200" spans="1:12">
      <c r="A200" s="1198"/>
      <c r="B200" s="1198"/>
      <c r="C200" s="1203"/>
      <c r="D200" s="1211"/>
      <c r="E200" s="1203"/>
      <c r="F200" s="1204"/>
      <c r="G200" s="1198"/>
      <c r="H200" s="1198"/>
      <c r="I200" s="1205"/>
      <c r="J200" s="1205"/>
      <c r="K200" s="1205"/>
      <c r="L200" s="1205"/>
    </row>
    <row r="201" spans="1:12">
      <c r="A201" s="1198"/>
      <c r="B201" s="1198"/>
      <c r="C201" s="1203"/>
      <c r="D201" s="1211"/>
      <c r="E201" s="1203"/>
      <c r="F201" s="1204"/>
      <c r="G201" s="1198"/>
      <c r="H201" s="1198"/>
      <c r="I201" s="1205"/>
      <c r="J201" s="1205"/>
      <c r="K201" s="1205"/>
      <c r="L201" s="1205"/>
    </row>
    <row r="202" spans="1:12">
      <c r="A202" s="1198"/>
      <c r="B202" s="1198"/>
      <c r="C202" s="1203"/>
      <c r="D202" s="1203"/>
      <c r="E202" s="1203"/>
      <c r="F202" s="1204"/>
      <c r="G202" s="1198"/>
      <c r="H202" s="1198"/>
      <c r="I202" s="1205"/>
      <c r="J202" s="1205"/>
      <c r="K202" s="1205"/>
      <c r="L202" s="1205"/>
    </row>
    <row r="203" spans="1:12">
      <c r="A203" s="1198"/>
      <c r="B203" s="1198"/>
      <c r="C203" s="1203"/>
      <c r="D203" s="1203"/>
      <c r="E203" s="1203"/>
      <c r="F203" s="1204"/>
      <c r="G203" s="1198"/>
      <c r="H203" s="1198"/>
      <c r="I203" s="1205"/>
      <c r="J203" s="1205"/>
      <c r="K203" s="1205"/>
      <c r="L203" s="1205"/>
    </row>
    <row r="204" spans="1:12">
      <c r="A204" s="1198"/>
      <c r="B204" s="1198"/>
      <c r="C204" s="1203"/>
      <c r="D204" s="1211"/>
      <c r="E204" s="1203"/>
      <c r="F204" s="1204"/>
      <c r="G204" s="1198"/>
      <c r="H204" s="1198"/>
      <c r="I204" s="1205"/>
      <c r="J204" s="1205"/>
      <c r="K204" s="1205"/>
      <c r="L204" s="1205"/>
    </row>
    <row r="205" spans="1:12">
      <c r="A205" s="1198"/>
      <c r="B205" s="1198"/>
      <c r="C205" s="1203"/>
      <c r="D205" s="1203"/>
      <c r="E205" s="1203"/>
      <c r="F205" s="1204"/>
      <c r="G205" s="1198"/>
      <c r="H205" s="1198"/>
      <c r="I205" s="1205"/>
      <c r="J205" s="1205"/>
      <c r="K205" s="1205"/>
      <c r="L205" s="1205"/>
    </row>
    <row r="206" spans="1:12">
      <c r="A206" s="1198"/>
      <c r="B206" s="1198"/>
      <c r="C206" s="1203"/>
      <c r="D206" s="1211"/>
      <c r="E206" s="1203"/>
      <c r="F206" s="1204"/>
      <c r="G206" s="1198"/>
      <c r="H206" s="1198"/>
      <c r="I206" s="1205"/>
      <c r="J206" s="1205"/>
      <c r="K206" s="1205"/>
      <c r="L206" s="1205"/>
    </row>
    <row r="207" spans="1:12">
      <c r="A207" s="1198"/>
      <c r="B207" s="1198"/>
      <c r="C207" s="1203"/>
      <c r="D207" s="1203"/>
      <c r="E207" s="1203"/>
      <c r="F207" s="1204"/>
      <c r="G207" s="1198"/>
      <c r="H207" s="1198"/>
      <c r="I207" s="1205"/>
      <c r="J207" s="1205"/>
      <c r="K207" s="1205"/>
      <c r="L207" s="1205"/>
    </row>
    <row r="208" spans="1:12">
      <c r="A208" s="1198"/>
      <c r="B208" s="1198"/>
      <c r="C208" s="1203"/>
      <c r="D208" s="1203"/>
      <c r="E208" s="1203"/>
      <c r="F208" s="1204"/>
      <c r="G208" s="1198"/>
      <c r="H208" s="1198"/>
      <c r="I208" s="1205"/>
      <c r="J208" s="1205"/>
      <c r="K208" s="1205"/>
      <c r="L208" s="1205"/>
    </row>
    <row r="209" spans="1:12">
      <c r="A209" s="1198"/>
      <c r="B209" s="1198"/>
      <c r="C209" s="1203"/>
      <c r="D209" s="1203"/>
      <c r="E209" s="1203"/>
      <c r="F209" s="1204"/>
      <c r="G209" s="1198"/>
      <c r="H209" s="1198"/>
      <c r="I209" s="1205"/>
      <c r="J209" s="1205"/>
      <c r="K209" s="1205"/>
      <c r="L209" s="1205"/>
    </row>
    <row r="210" spans="1:12">
      <c r="A210" s="1198"/>
      <c r="B210" s="1198"/>
      <c r="C210" s="1203"/>
      <c r="D210" s="1211"/>
      <c r="E210" s="1203"/>
      <c r="F210" s="1204"/>
      <c r="G210" s="1198"/>
      <c r="H210" s="1198"/>
      <c r="I210" s="1205"/>
      <c r="J210" s="1205"/>
      <c r="K210" s="1205"/>
      <c r="L210" s="1205"/>
    </row>
    <row r="211" spans="1:12">
      <c r="A211" s="1198"/>
      <c r="B211" s="1198"/>
      <c r="C211" s="1203"/>
      <c r="D211" s="1203"/>
      <c r="E211" s="1203"/>
      <c r="F211" s="1204"/>
      <c r="G211" s="1198"/>
      <c r="H211" s="1198"/>
      <c r="I211" s="1205"/>
      <c r="J211" s="1205"/>
      <c r="K211" s="1205"/>
      <c r="L211" s="1205"/>
    </row>
    <row r="212" spans="1:12">
      <c r="A212" s="1198"/>
      <c r="B212" s="1198"/>
      <c r="C212" s="1203"/>
      <c r="D212" s="1203"/>
      <c r="E212" s="1203"/>
      <c r="F212" s="1204"/>
      <c r="G212" s="1198"/>
      <c r="H212" s="1198"/>
      <c r="I212" s="1205"/>
      <c r="J212" s="1205"/>
      <c r="K212" s="1205"/>
      <c r="L212" s="1205"/>
    </row>
    <row r="213" spans="1:12">
      <c r="A213" s="1198"/>
      <c r="B213" s="1198"/>
      <c r="C213" s="1203"/>
      <c r="D213" s="1203"/>
      <c r="E213" s="1203"/>
      <c r="F213" s="1204"/>
      <c r="G213" s="1198"/>
      <c r="H213" s="1198"/>
      <c r="I213" s="1205"/>
      <c r="J213" s="1205"/>
      <c r="K213" s="1205"/>
      <c r="L213" s="1205"/>
    </row>
    <row r="214" spans="1:12">
      <c r="A214" s="1198"/>
      <c r="B214" s="1198"/>
      <c r="C214" s="1203"/>
      <c r="D214" s="1203"/>
      <c r="E214" s="1203"/>
      <c r="F214" s="1204"/>
      <c r="G214" s="1198"/>
      <c r="H214" s="1198"/>
      <c r="I214" s="1205"/>
      <c r="J214" s="1205"/>
      <c r="K214" s="1205"/>
      <c r="L214" s="1205"/>
    </row>
    <row r="215" spans="1:12">
      <c r="A215" s="1198"/>
      <c r="B215" s="1198"/>
      <c r="C215" s="1203"/>
      <c r="D215" s="1203"/>
      <c r="E215" s="1203"/>
      <c r="F215" s="1204"/>
      <c r="G215" s="1198"/>
      <c r="H215" s="1198"/>
      <c r="I215" s="1205"/>
      <c r="J215" s="1205"/>
      <c r="K215" s="1205"/>
      <c r="L215" s="1205"/>
    </row>
    <row r="216" spans="1:12">
      <c r="A216" s="1215"/>
      <c r="B216" s="1215"/>
      <c r="C216" s="1211"/>
      <c r="D216" s="1211"/>
      <c r="E216" s="1211"/>
      <c r="F216" s="1216"/>
      <c r="G216" s="1215"/>
      <c r="H216" s="1215"/>
      <c r="I216" s="1217"/>
      <c r="J216" s="1217"/>
      <c r="K216" s="1217"/>
      <c r="L216" s="1217"/>
    </row>
    <row r="217" spans="1:12">
      <c r="A217" s="1198"/>
      <c r="B217" s="1198"/>
      <c r="C217" s="1203"/>
      <c r="D217" s="1203"/>
      <c r="E217" s="1203"/>
      <c r="F217" s="1204"/>
      <c r="G217" s="1198"/>
      <c r="H217" s="1198"/>
      <c r="I217" s="1205"/>
      <c r="J217" s="1205"/>
      <c r="K217" s="1205"/>
      <c r="L217" s="1205"/>
    </row>
    <row r="218" spans="1:12">
      <c r="A218" s="1198"/>
      <c r="B218" s="1198"/>
      <c r="C218" s="1203"/>
      <c r="D218" s="1203"/>
      <c r="E218" s="1203"/>
      <c r="F218" s="1204"/>
      <c r="G218" s="1198"/>
      <c r="H218" s="1198"/>
      <c r="I218" s="1205"/>
      <c r="J218" s="1205"/>
      <c r="K218" s="1205"/>
      <c r="L218" s="1205"/>
    </row>
    <row r="219" spans="1:12">
      <c r="A219" s="1198"/>
      <c r="B219" s="1198"/>
      <c r="C219" s="1203"/>
      <c r="D219" s="1203"/>
      <c r="E219" s="1203"/>
      <c r="F219" s="1204"/>
      <c r="G219" s="1198"/>
      <c r="H219" s="1198"/>
      <c r="I219" s="1205"/>
      <c r="J219" s="1205"/>
      <c r="K219" s="1205"/>
      <c r="L219" s="1205"/>
    </row>
    <row r="220" spans="1:12">
      <c r="A220" s="1215"/>
      <c r="B220" s="1215"/>
      <c r="C220" s="1211"/>
      <c r="D220" s="1211"/>
      <c r="E220" s="1211"/>
      <c r="F220" s="1216"/>
      <c r="G220" s="1215"/>
      <c r="H220" s="1215"/>
      <c r="I220" s="1217"/>
      <c r="J220" s="1217"/>
      <c r="K220" s="1217"/>
      <c r="L220" s="1217"/>
    </row>
    <row r="221" spans="1:12">
      <c r="A221" s="1198"/>
      <c r="B221" s="1198"/>
      <c r="C221" s="1203"/>
      <c r="D221" s="1203"/>
      <c r="E221" s="1203"/>
      <c r="F221" s="1204"/>
      <c r="G221" s="1198"/>
      <c r="H221" s="1198"/>
      <c r="I221" s="1205"/>
      <c r="J221" s="1205"/>
      <c r="K221" s="1205"/>
      <c r="L221" s="1205"/>
    </row>
    <row r="222" spans="1:12">
      <c r="A222" s="1198"/>
      <c r="B222" s="1198"/>
      <c r="C222" s="1203"/>
      <c r="D222" s="1203"/>
      <c r="E222" s="1203"/>
      <c r="F222" s="1204"/>
      <c r="G222" s="1198"/>
      <c r="H222" s="1198"/>
      <c r="I222" s="1205"/>
      <c r="J222" s="1205"/>
      <c r="K222" s="1205"/>
      <c r="L222" s="1205"/>
    </row>
    <row r="223" spans="1:12">
      <c r="A223" s="1198"/>
      <c r="B223" s="1198"/>
      <c r="C223" s="1203"/>
      <c r="D223" s="1211"/>
      <c r="E223" s="1203"/>
      <c r="F223" s="1204"/>
      <c r="G223" s="1198"/>
      <c r="H223" s="1198"/>
      <c r="I223" s="1205"/>
      <c r="J223" s="1205"/>
      <c r="K223" s="1205"/>
      <c r="L223" s="1205"/>
    </row>
    <row r="224" spans="1:12">
      <c r="A224" s="1198"/>
      <c r="B224" s="1198"/>
      <c r="C224" s="1203"/>
      <c r="D224" s="1203"/>
      <c r="E224" s="1203"/>
      <c r="F224" s="1204"/>
      <c r="G224" s="1198"/>
      <c r="H224" s="1198"/>
      <c r="I224" s="1205"/>
      <c r="J224" s="1205"/>
      <c r="K224" s="1205"/>
      <c r="L224" s="1205"/>
    </row>
    <row r="225" spans="1:12">
      <c r="A225" s="1198"/>
      <c r="B225" s="1198"/>
      <c r="C225" s="1203"/>
      <c r="D225" s="1211"/>
      <c r="E225" s="1203"/>
      <c r="F225" s="1204"/>
      <c r="G225" s="1198"/>
      <c r="H225" s="1198"/>
      <c r="I225" s="1205"/>
      <c r="J225" s="1205"/>
      <c r="K225" s="1205"/>
      <c r="L225" s="1205"/>
    </row>
    <row r="226" spans="1:12">
      <c r="A226" s="1198"/>
      <c r="B226" s="1198"/>
      <c r="C226" s="1203"/>
      <c r="D226" s="1203"/>
      <c r="E226" s="1203"/>
      <c r="F226" s="1204"/>
      <c r="G226" s="1198"/>
      <c r="H226" s="1198"/>
      <c r="I226" s="1205"/>
      <c r="J226" s="1205"/>
      <c r="K226" s="1205"/>
      <c r="L226" s="1205"/>
    </row>
    <row r="227" spans="1:12">
      <c r="A227" s="1198"/>
      <c r="B227" s="1198"/>
      <c r="C227" s="1203"/>
      <c r="D227" s="1211"/>
      <c r="E227" s="1203"/>
      <c r="F227" s="1204"/>
      <c r="G227" s="1198"/>
      <c r="H227" s="1198"/>
      <c r="I227" s="1205"/>
      <c r="J227" s="1205"/>
      <c r="K227" s="1205"/>
      <c r="L227" s="1205"/>
    </row>
    <row r="228" spans="1:12">
      <c r="A228" s="1198"/>
      <c r="B228" s="1198"/>
      <c r="C228" s="1203"/>
      <c r="D228" s="1203"/>
      <c r="E228" s="1203"/>
      <c r="F228" s="1204"/>
      <c r="G228" s="1198"/>
      <c r="H228" s="1198"/>
      <c r="I228" s="1205"/>
      <c r="J228" s="1205"/>
      <c r="K228" s="1205"/>
      <c r="L228" s="1205"/>
    </row>
    <row r="229" spans="1:12">
      <c r="A229" s="1198"/>
      <c r="B229" s="1198"/>
      <c r="C229" s="1203"/>
      <c r="D229" s="1203"/>
      <c r="E229" s="1203"/>
      <c r="F229" s="1204"/>
      <c r="G229" s="1198"/>
      <c r="H229" s="1198"/>
      <c r="I229" s="1205"/>
      <c r="J229" s="1205"/>
      <c r="K229" s="1205"/>
      <c r="L229" s="1205"/>
    </row>
    <row r="230" spans="1:12">
      <c r="A230" s="1198"/>
      <c r="B230" s="1198"/>
      <c r="C230" s="1203"/>
      <c r="D230" s="1203"/>
      <c r="E230" s="1203"/>
      <c r="F230" s="1204"/>
      <c r="G230" s="1198"/>
      <c r="H230" s="1198"/>
      <c r="I230" s="1205"/>
      <c r="J230" s="1205"/>
      <c r="K230" s="1205"/>
      <c r="L230" s="1205"/>
    </row>
    <row r="231" spans="1:12">
      <c r="A231" s="1198"/>
      <c r="B231" s="1198"/>
      <c r="C231" s="1203"/>
      <c r="D231" s="1211"/>
      <c r="E231" s="1203"/>
      <c r="F231" s="1204"/>
      <c r="G231" s="1198"/>
      <c r="H231" s="1198"/>
      <c r="I231" s="1205"/>
      <c r="J231" s="1205"/>
      <c r="K231" s="1205"/>
      <c r="L231" s="1205"/>
    </row>
    <row r="232" spans="1:12">
      <c r="A232" s="1198"/>
      <c r="B232" s="1198"/>
      <c r="C232" s="1203"/>
      <c r="D232" s="1203"/>
      <c r="E232" s="1203"/>
      <c r="F232" s="1204"/>
      <c r="G232" s="1198"/>
      <c r="H232" s="1198"/>
      <c r="I232" s="1205"/>
      <c r="J232" s="1205"/>
      <c r="K232" s="1205"/>
      <c r="L232" s="1205"/>
    </row>
    <row r="233" spans="1:12">
      <c r="A233" s="1198"/>
      <c r="B233" s="1198"/>
      <c r="C233" s="1203"/>
      <c r="D233" s="1203"/>
      <c r="E233" s="1203"/>
      <c r="F233" s="1204"/>
      <c r="G233" s="1198"/>
      <c r="H233" s="1198"/>
      <c r="I233" s="1205"/>
      <c r="J233" s="1205"/>
      <c r="K233" s="1205"/>
      <c r="L233" s="1205"/>
    </row>
    <row r="234" spans="1:12">
      <c r="A234" s="1215"/>
      <c r="B234" s="1215"/>
      <c r="C234" s="1211"/>
      <c r="D234" s="1211"/>
      <c r="E234" s="1211"/>
      <c r="F234" s="1216"/>
      <c r="G234" s="1215"/>
      <c r="H234" s="1215"/>
      <c r="I234" s="1217"/>
      <c r="J234" s="1217"/>
      <c r="K234" s="1217"/>
      <c r="L234" s="1217"/>
    </row>
    <row r="235" spans="1:12">
      <c r="A235" s="1198"/>
      <c r="B235" s="1198"/>
      <c r="C235" s="1203"/>
      <c r="D235" s="1203"/>
      <c r="E235" s="1203"/>
      <c r="F235" s="1204"/>
      <c r="G235" s="1198"/>
      <c r="H235" s="1198"/>
      <c r="I235" s="1205"/>
      <c r="J235" s="1205"/>
      <c r="K235" s="1205"/>
      <c r="L235" s="1205"/>
    </row>
    <row r="236" spans="1:12">
      <c r="A236" s="1198"/>
      <c r="B236" s="1198"/>
      <c r="C236" s="1203"/>
      <c r="D236" s="1211"/>
      <c r="E236" s="1203"/>
      <c r="F236" s="1204"/>
      <c r="G236" s="1198"/>
      <c r="H236" s="1198"/>
      <c r="I236" s="1205"/>
      <c r="J236" s="1205"/>
      <c r="K236" s="1205"/>
      <c r="L236" s="1205"/>
    </row>
    <row r="237" spans="1:12">
      <c r="A237" s="1198"/>
      <c r="B237" s="1198"/>
      <c r="C237" s="1203"/>
      <c r="D237" s="1203"/>
      <c r="E237" s="1203"/>
      <c r="F237" s="1204"/>
      <c r="G237" s="1198"/>
      <c r="H237" s="1198"/>
      <c r="I237" s="1205"/>
      <c r="J237" s="1205"/>
      <c r="K237" s="1205"/>
      <c r="L237" s="1205"/>
    </row>
    <row r="238" spans="1:12">
      <c r="A238" s="1198"/>
      <c r="B238" s="1198"/>
      <c r="C238" s="1203"/>
      <c r="D238" s="1211"/>
      <c r="E238" s="1203"/>
      <c r="F238" s="1204"/>
      <c r="G238" s="1198"/>
      <c r="H238" s="1198"/>
      <c r="I238" s="1205"/>
      <c r="J238" s="1205"/>
      <c r="K238" s="1205"/>
      <c r="L238" s="1205"/>
    </row>
    <row r="239" spans="1:12">
      <c r="A239" s="1198"/>
      <c r="B239" s="1198"/>
      <c r="C239" s="1203"/>
      <c r="D239" s="1203"/>
      <c r="E239" s="1203"/>
      <c r="F239" s="1204"/>
      <c r="G239" s="1198"/>
      <c r="H239" s="1198"/>
      <c r="I239" s="1205"/>
      <c r="J239" s="1205"/>
      <c r="K239" s="1205"/>
      <c r="L239" s="1205"/>
    </row>
    <row r="240" spans="1:12">
      <c r="A240" s="1198"/>
      <c r="B240" s="1198"/>
      <c r="C240" s="1203"/>
      <c r="D240" s="1211"/>
      <c r="E240" s="1203"/>
      <c r="F240" s="1204"/>
      <c r="G240" s="1198"/>
      <c r="H240" s="1198"/>
      <c r="I240" s="1205"/>
      <c r="J240" s="1205"/>
      <c r="K240" s="1205"/>
      <c r="L240" s="1205"/>
    </row>
    <row r="241" spans="1:12">
      <c r="A241" s="1198"/>
      <c r="B241" s="1198"/>
      <c r="C241" s="1203"/>
      <c r="D241" s="1203"/>
      <c r="E241" s="1203"/>
      <c r="F241" s="1204"/>
      <c r="G241" s="1198"/>
      <c r="H241" s="1198"/>
      <c r="I241" s="1205"/>
      <c r="J241" s="1205"/>
      <c r="K241" s="1205"/>
      <c r="L241" s="1205"/>
    </row>
    <row r="242" spans="1:12">
      <c r="A242" s="1198"/>
      <c r="B242" s="1198"/>
      <c r="C242" s="1203"/>
      <c r="D242" s="1203"/>
      <c r="E242" s="1203"/>
      <c r="F242" s="1204"/>
      <c r="G242" s="1198"/>
      <c r="H242" s="1198"/>
      <c r="I242" s="1205"/>
      <c r="J242" s="1205"/>
      <c r="K242" s="1205"/>
      <c r="L242" s="1205"/>
    </row>
    <row r="243" spans="1:12">
      <c r="A243" s="1198"/>
      <c r="B243" s="1198"/>
      <c r="C243" s="1203"/>
      <c r="D243" s="1211"/>
      <c r="E243" s="1203"/>
      <c r="F243" s="1204"/>
      <c r="G243" s="1198"/>
      <c r="H243" s="1198"/>
      <c r="I243" s="1205"/>
      <c r="J243" s="1205"/>
      <c r="K243" s="1205"/>
      <c r="L243" s="1205"/>
    </row>
    <row r="244" spans="1:12">
      <c r="A244" s="1198"/>
      <c r="B244" s="1198"/>
      <c r="C244" s="1203"/>
      <c r="D244" s="1203"/>
      <c r="E244" s="1203"/>
      <c r="F244" s="1204"/>
      <c r="G244" s="1198"/>
      <c r="H244" s="1198"/>
      <c r="I244" s="1205"/>
      <c r="J244" s="1205"/>
      <c r="K244" s="1205"/>
      <c r="L244" s="1205"/>
    </row>
    <row r="245" spans="1:12">
      <c r="A245" s="1198"/>
      <c r="B245" s="1198"/>
      <c r="C245" s="1203"/>
      <c r="D245" s="1211"/>
      <c r="E245" s="1203"/>
      <c r="F245" s="1204"/>
      <c r="G245" s="1198"/>
      <c r="H245" s="1198"/>
      <c r="I245" s="1205"/>
      <c r="J245" s="1205"/>
      <c r="K245" s="1205"/>
      <c r="L245" s="1205"/>
    </row>
    <row r="246" spans="1:12">
      <c r="A246" s="1198"/>
      <c r="B246" s="1198"/>
      <c r="C246" s="1203"/>
      <c r="D246" s="1203"/>
      <c r="E246" s="1203"/>
      <c r="F246" s="1204"/>
      <c r="G246" s="1198"/>
      <c r="H246" s="1198"/>
      <c r="I246" s="1205"/>
      <c r="J246" s="1205"/>
      <c r="K246" s="1205"/>
      <c r="L246" s="1205"/>
    </row>
    <row r="247" spans="1:12">
      <c r="A247" s="1198"/>
      <c r="B247" s="1198"/>
      <c r="C247" s="1203"/>
      <c r="D247" s="1203"/>
      <c r="E247" s="1203"/>
      <c r="F247" s="1204"/>
      <c r="G247" s="1198"/>
      <c r="H247" s="1198"/>
      <c r="I247" s="1205"/>
      <c r="J247" s="1205"/>
      <c r="K247" s="1205"/>
      <c r="L247" s="1205"/>
    </row>
    <row r="248" spans="1:12">
      <c r="A248" s="1198"/>
      <c r="B248" s="1198"/>
      <c r="C248" s="1203"/>
      <c r="D248" s="1211"/>
      <c r="E248" s="1203"/>
      <c r="F248" s="1204"/>
      <c r="G248" s="1198"/>
      <c r="H248" s="1198"/>
      <c r="I248" s="1205"/>
      <c r="J248" s="1205"/>
      <c r="K248" s="1205"/>
      <c r="L248" s="1205"/>
    </row>
    <row r="249" spans="1:12">
      <c r="A249" s="1198"/>
      <c r="B249" s="1198"/>
      <c r="C249" s="1203"/>
      <c r="D249" s="1203"/>
      <c r="E249" s="1203"/>
      <c r="F249" s="1204"/>
      <c r="G249" s="1198"/>
      <c r="H249" s="1198"/>
      <c r="I249" s="1205"/>
      <c r="J249" s="1205"/>
      <c r="K249" s="1205"/>
      <c r="L249" s="1205"/>
    </row>
    <row r="250" spans="1:12">
      <c r="A250" s="1198"/>
      <c r="B250" s="1198"/>
      <c r="C250" s="1203"/>
      <c r="D250" s="1203"/>
      <c r="E250" s="1203"/>
      <c r="F250" s="1204"/>
      <c r="G250" s="1198"/>
      <c r="H250" s="1198"/>
      <c r="I250" s="1205"/>
      <c r="J250" s="1205"/>
      <c r="K250" s="1205"/>
      <c r="L250" s="1205"/>
    </row>
    <row r="251" spans="1:12">
      <c r="A251" s="1198"/>
      <c r="B251" s="1198"/>
      <c r="C251" s="1203"/>
      <c r="D251" s="1211"/>
      <c r="E251" s="1203"/>
      <c r="F251" s="1204"/>
      <c r="G251" s="1198"/>
      <c r="H251" s="1198"/>
      <c r="I251" s="1205"/>
      <c r="J251" s="1205"/>
      <c r="K251" s="1205"/>
      <c r="L251" s="1205"/>
    </row>
    <row r="252" spans="1:12">
      <c r="A252" s="1198"/>
      <c r="B252" s="1198"/>
      <c r="C252" s="1203"/>
      <c r="D252" s="1211"/>
      <c r="E252" s="1203"/>
      <c r="F252" s="1204"/>
      <c r="G252" s="1198"/>
      <c r="H252" s="1198"/>
      <c r="I252" s="1205"/>
      <c r="J252" s="1205"/>
      <c r="K252" s="1205"/>
      <c r="L252" s="1205"/>
    </row>
    <row r="253" spans="1:12">
      <c r="A253" s="1198"/>
      <c r="B253" s="1198"/>
      <c r="C253" s="1203"/>
      <c r="D253" s="1203"/>
      <c r="E253" s="1203"/>
      <c r="F253" s="1204"/>
      <c r="G253" s="1198"/>
      <c r="H253" s="1198"/>
      <c r="I253" s="1205"/>
      <c r="J253" s="1205"/>
      <c r="K253" s="1205"/>
      <c r="L253" s="1205"/>
    </row>
    <row r="254" spans="1:12">
      <c r="A254" s="1198"/>
      <c r="B254" s="1198"/>
      <c r="C254" s="1203"/>
      <c r="D254" s="1203"/>
      <c r="E254" s="1203"/>
      <c r="F254" s="1204"/>
      <c r="G254" s="1198"/>
      <c r="H254" s="1198"/>
      <c r="I254" s="1205"/>
      <c r="J254" s="1205"/>
      <c r="K254" s="1205"/>
      <c r="L254" s="1205"/>
    </row>
    <row r="255" spans="1:12">
      <c r="A255" s="1198"/>
      <c r="B255" s="1198"/>
      <c r="C255" s="1203"/>
      <c r="D255" s="1203"/>
      <c r="E255" s="1203"/>
      <c r="F255" s="1204"/>
      <c r="G255" s="1198"/>
      <c r="H255" s="1198"/>
      <c r="I255" s="1205"/>
      <c r="J255" s="1205"/>
      <c r="K255" s="1205"/>
      <c r="L255" s="1205"/>
    </row>
    <row r="256" spans="1:12">
      <c r="A256" s="1198"/>
      <c r="B256" s="1205"/>
      <c r="C256" s="1203"/>
      <c r="D256" s="1203"/>
      <c r="E256" s="1203"/>
      <c r="F256" s="1204"/>
      <c r="G256" s="1198"/>
      <c r="H256" s="1198"/>
      <c r="I256" s="1205"/>
      <c r="J256" s="1205"/>
      <c r="K256" s="1205"/>
      <c r="L256" s="1205"/>
    </row>
    <row r="257" spans="1:12">
      <c r="A257" s="1198"/>
      <c r="B257" s="1198"/>
      <c r="C257" s="1203"/>
      <c r="D257" s="1203"/>
      <c r="E257" s="1203"/>
      <c r="F257" s="1204"/>
      <c r="G257" s="1198"/>
      <c r="H257" s="1198"/>
      <c r="I257" s="1205"/>
      <c r="J257" s="1205"/>
      <c r="K257" s="1205"/>
      <c r="L257" s="1205"/>
    </row>
    <row r="258" spans="1:12">
      <c r="A258" s="1198"/>
      <c r="B258" s="1198"/>
      <c r="C258" s="1203"/>
      <c r="D258" s="1203"/>
      <c r="E258" s="1203"/>
      <c r="F258" s="1204"/>
      <c r="G258" s="1198"/>
      <c r="H258" s="1198"/>
      <c r="I258" s="1205"/>
      <c r="J258" s="1205"/>
      <c r="K258" s="1205"/>
      <c r="L258" s="1205"/>
    </row>
    <row r="259" spans="1:12">
      <c r="A259" s="1198"/>
      <c r="B259" s="1198"/>
      <c r="C259" s="1203"/>
      <c r="D259" s="1203"/>
      <c r="E259" s="1203"/>
      <c r="F259" s="1204"/>
      <c r="G259" s="1198"/>
      <c r="H259" s="1198"/>
      <c r="I259" s="1205"/>
      <c r="J259" s="1205"/>
      <c r="K259" s="1205"/>
      <c r="L259" s="1205"/>
    </row>
    <row r="260" spans="1:12">
      <c r="A260" s="1198"/>
      <c r="B260" s="1218"/>
      <c r="C260" s="1219"/>
      <c r="D260" s="1219"/>
      <c r="E260" s="1203"/>
      <c r="F260" s="1204"/>
      <c r="G260" s="1198"/>
      <c r="H260" s="1198"/>
      <c r="I260" s="1205"/>
      <c r="J260" s="1205"/>
      <c r="K260" s="1205"/>
      <c r="L260" s="1205"/>
    </row>
    <row r="261" spans="1:12">
      <c r="A261" s="1198"/>
      <c r="B261" s="1218"/>
      <c r="C261" s="1219"/>
      <c r="D261" s="1219"/>
      <c r="E261" s="1203"/>
      <c r="F261" s="1204"/>
      <c r="G261" s="1198"/>
      <c r="H261" s="1198"/>
      <c r="I261" s="1205"/>
      <c r="J261" s="1205"/>
      <c r="K261" s="1205"/>
      <c r="L261" s="1205"/>
    </row>
    <row r="262" spans="1:12">
      <c r="A262" s="1198"/>
      <c r="B262" s="1218"/>
      <c r="C262" s="1219"/>
      <c r="D262" s="1219"/>
      <c r="E262" s="1203"/>
      <c r="F262" s="1204"/>
      <c r="G262" s="1198"/>
      <c r="H262" s="1198"/>
      <c r="I262" s="1205"/>
      <c r="J262" s="1205"/>
      <c r="K262" s="1205"/>
      <c r="L262" s="1205"/>
    </row>
    <row r="263" spans="1:12">
      <c r="A263" s="1198"/>
      <c r="B263" s="1218"/>
      <c r="C263" s="1219"/>
      <c r="D263" s="1219"/>
      <c r="E263" s="1203"/>
      <c r="F263" s="1204"/>
      <c r="G263" s="1198"/>
      <c r="H263" s="1198"/>
      <c r="I263" s="1205"/>
      <c r="J263" s="1205"/>
      <c r="K263" s="1205"/>
      <c r="L263" s="1205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35"/>
  <sheetViews>
    <sheetView zoomScale="80" zoomScaleNormal="80" workbookViewId="0"/>
  </sheetViews>
  <sheetFormatPr defaultColWidth="5.85546875" defaultRowHeight="12" outlineLevelRow="2"/>
  <cols>
    <col min="1" max="1" width="8.140625" style="1220" customWidth="1"/>
    <col min="2" max="2" width="21.5703125" style="1221" customWidth="1"/>
    <col min="3" max="3" width="22" style="1221" customWidth="1"/>
    <col min="4" max="4" width="11.5703125" style="1221" customWidth="1"/>
    <col min="5" max="5" width="15.7109375" style="1221" customWidth="1"/>
    <col min="6" max="7" width="5.85546875" style="1222" customWidth="1"/>
    <col min="8" max="8" width="21.42578125" style="1221" customWidth="1"/>
    <col min="9" max="16384" width="5.85546875" style="1223"/>
  </cols>
  <sheetData>
    <row r="1" spans="1:14">
      <c r="A1" s="1220" t="s">
        <v>3320</v>
      </c>
      <c r="B1" s="1221" t="s">
        <v>1539</v>
      </c>
      <c r="C1" s="1221" t="s">
        <v>44</v>
      </c>
      <c r="D1" s="1221" t="s">
        <v>1540</v>
      </c>
      <c r="E1" s="1224" t="s">
        <v>1541</v>
      </c>
      <c r="F1" s="1222" t="s">
        <v>1543</v>
      </c>
      <c r="G1" s="1222" t="s">
        <v>1542</v>
      </c>
    </row>
    <row r="2" spans="1:14" s="1221" customFormat="1" outlineLevel="2">
      <c r="A2" s="1220">
        <v>1</v>
      </c>
      <c r="B2" s="1221" t="s">
        <v>1544</v>
      </c>
      <c r="C2" s="1221" t="s">
        <v>4586</v>
      </c>
      <c r="D2" s="1221" t="s">
        <v>3323</v>
      </c>
      <c r="E2" s="1224">
        <v>42064</v>
      </c>
      <c r="F2" s="1222">
        <v>4</v>
      </c>
      <c r="G2" s="1222">
        <v>3</v>
      </c>
      <c r="H2" s="1221" t="s">
        <v>3827</v>
      </c>
      <c r="N2" s="1225"/>
    </row>
    <row r="3" spans="1:14" s="1221" customFormat="1" outlineLevel="1">
      <c r="A3" s="1220"/>
      <c r="C3" s="1226" t="s">
        <v>4609</v>
      </c>
      <c r="E3" s="1224"/>
      <c r="F3" s="1222">
        <f>SUBTOTAL(9,F2:F2)</f>
        <v>4</v>
      </c>
      <c r="G3" s="1222"/>
      <c r="N3" s="1225"/>
    </row>
    <row r="4" spans="1:14" s="1221" customFormat="1" outlineLevel="2">
      <c r="A4" s="1220">
        <v>1</v>
      </c>
      <c r="B4" s="1221" t="s">
        <v>1544</v>
      </c>
      <c r="C4" s="1221" t="s">
        <v>1610</v>
      </c>
      <c r="D4" s="1221" t="s">
        <v>3323</v>
      </c>
      <c r="E4" s="1224">
        <v>42064</v>
      </c>
      <c r="F4" s="1222">
        <v>1</v>
      </c>
      <c r="G4" s="1222">
        <v>6</v>
      </c>
      <c r="H4" s="1221" t="s">
        <v>3825</v>
      </c>
      <c r="N4" s="1225"/>
    </row>
    <row r="5" spans="1:14" s="1221" customFormat="1" outlineLevel="1">
      <c r="A5" s="1220"/>
      <c r="C5" s="1226" t="s">
        <v>1729</v>
      </c>
      <c r="E5" s="1224"/>
      <c r="F5" s="1222">
        <f>SUBTOTAL(9,F4:F4)</f>
        <v>1</v>
      </c>
      <c r="G5" s="1222"/>
      <c r="N5" s="1225"/>
    </row>
    <row r="6" spans="1:14" s="1221" customFormat="1" outlineLevel="2">
      <c r="A6" s="1220">
        <v>1</v>
      </c>
      <c r="B6" s="1227" t="str">
        <f>VLOOKUP(A6,[7]Data!$O$4:$P$31,2)</f>
        <v>Green</v>
      </c>
      <c r="C6" s="1227" t="str">
        <f>IF(MID('[7]1'!C$9,4,1)=" ",'[7]1'!C$9,IF(MID('[7]1'!C$9,2,1)=" ",TRIM(RIGHT('[7]1'!C$9,LEN('[7]1'!C$9)-2))&amp;" "&amp;LEFT('[7]1'!C$9,1),'[7]1'!C$9))</f>
        <v>Cachia W</v>
      </c>
      <c r="D6" s="1221" t="s">
        <v>3362</v>
      </c>
      <c r="E6" s="1228">
        <v>41924</v>
      </c>
      <c r="F6" s="1222">
        <v>2</v>
      </c>
      <c r="G6" s="1222">
        <v>5</v>
      </c>
      <c r="H6" s="1221" t="str">
        <f>TEXT(G6,"0")&amp;" "&amp;B6</f>
        <v>5 Green</v>
      </c>
      <c r="N6" s="1225"/>
    </row>
    <row r="7" spans="1:14" s="1221" customFormat="1" outlineLevel="1">
      <c r="A7" s="1220"/>
      <c r="B7" s="1227"/>
      <c r="C7" s="1229" t="s">
        <v>385</v>
      </c>
      <c r="E7" s="1228"/>
      <c r="F7" s="1222">
        <f>SUBTOTAL(9,F6:F6)</f>
        <v>2</v>
      </c>
      <c r="G7" s="1222"/>
      <c r="N7" s="1225"/>
    </row>
    <row r="8" spans="1:14" s="1221" customFormat="1" outlineLevel="2">
      <c r="A8" s="1230">
        <v>1</v>
      </c>
      <c r="B8" s="1231" t="s">
        <v>1544</v>
      </c>
      <c r="C8" s="1231" t="s">
        <v>1619</v>
      </c>
      <c r="D8" s="1232" t="s">
        <v>3357</v>
      </c>
      <c r="E8" s="1233">
        <v>42169</v>
      </c>
      <c r="F8" s="1234">
        <v>2</v>
      </c>
      <c r="G8" s="1234">
        <v>5</v>
      </c>
      <c r="H8" s="1232" t="s">
        <v>3832</v>
      </c>
      <c r="N8" s="1225"/>
    </row>
    <row r="9" spans="1:14" s="1221" customFormat="1" outlineLevel="1">
      <c r="A9" s="1230"/>
      <c r="B9" s="1231"/>
      <c r="C9" s="1235" t="s">
        <v>1794</v>
      </c>
      <c r="D9" s="1232"/>
      <c r="E9" s="1233"/>
      <c r="F9" s="1234">
        <f>SUBTOTAL(9,F8:F8)</f>
        <v>2</v>
      </c>
      <c r="G9" s="1234"/>
      <c r="H9" s="1232"/>
      <c r="N9" s="1225"/>
    </row>
    <row r="10" spans="1:14" s="1221" customFormat="1" outlineLevel="2">
      <c r="A10" s="1220">
        <v>1</v>
      </c>
      <c r="B10" s="1227" t="str">
        <f>VLOOKUP(A10,[7]Data!$O$4:$P$31,2)</f>
        <v>Green</v>
      </c>
      <c r="C10" s="1227" t="str">
        <f>IF(MID('[7]1'!C$8,4,1)=" ",'[7]1'!C$8,IF(MID('[7]1'!C$8,2,1)=" ",TRIM(RIGHT('[7]1'!C$8,LEN('[7]1'!C$8)-2))&amp;" "&amp;LEFT('[7]1'!C$8,1),'[7]1'!C$8))</f>
        <v>Charlton D</v>
      </c>
      <c r="D10" s="1221" t="s">
        <v>3362</v>
      </c>
      <c r="E10" s="1228">
        <v>41924</v>
      </c>
      <c r="F10" s="1222">
        <v>3</v>
      </c>
      <c r="G10" s="1222">
        <v>4</v>
      </c>
      <c r="H10" s="1221" t="str">
        <f>TEXT(G10,"0")&amp;" "&amp;B10</f>
        <v>4 Green</v>
      </c>
      <c r="N10" s="1225"/>
    </row>
    <row r="11" spans="1:14" s="1221" customFormat="1" outlineLevel="1">
      <c r="A11" s="1220"/>
      <c r="B11" s="1227"/>
      <c r="C11" s="1229" t="s">
        <v>403</v>
      </c>
      <c r="E11" s="1228"/>
      <c r="F11" s="1222">
        <f>SUBTOTAL(9,F10:F10)</f>
        <v>3</v>
      </c>
      <c r="G11" s="1222"/>
      <c r="N11" s="1225"/>
    </row>
    <row r="12" spans="1:14" s="1221" customFormat="1" outlineLevel="2">
      <c r="A12" s="1230">
        <v>1</v>
      </c>
      <c r="B12" s="1231" t="s">
        <v>1544</v>
      </c>
      <c r="C12" s="1231" t="s">
        <v>120</v>
      </c>
      <c r="D12" s="1232" t="s">
        <v>3357</v>
      </c>
      <c r="E12" s="1233">
        <v>42169</v>
      </c>
      <c r="F12" s="1234">
        <v>4</v>
      </c>
      <c r="G12" s="1234">
        <v>3</v>
      </c>
      <c r="H12" s="1232" t="s">
        <v>3827</v>
      </c>
      <c r="N12" s="1225"/>
    </row>
    <row r="13" spans="1:14" s="1221" customFormat="1" outlineLevel="1">
      <c r="A13" s="1230"/>
      <c r="B13" s="1231"/>
      <c r="C13" s="1235" t="s">
        <v>515</v>
      </c>
      <c r="D13" s="1232"/>
      <c r="E13" s="1233"/>
      <c r="F13" s="1234">
        <f>SUBTOTAL(9,F12:F12)</f>
        <v>4</v>
      </c>
      <c r="G13" s="1234"/>
      <c r="H13" s="1232"/>
      <c r="N13" s="1225"/>
    </row>
    <row r="14" spans="1:14" s="1221" customFormat="1" outlineLevel="2">
      <c r="A14" s="1220">
        <v>1</v>
      </c>
      <c r="B14" s="1221" t="s">
        <v>1544</v>
      </c>
      <c r="C14" s="1221" t="s">
        <v>165</v>
      </c>
      <c r="D14" s="1221" t="s">
        <v>3323</v>
      </c>
      <c r="E14" s="1224">
        <v>42064</v>
      </c>
      <c r="F14" s="1222">
        <v>6</v>
      </c>
      <c r="G14" s="1222">
        <v>1</v>
      </c>
      <c r="H14" s="1221" t="s">
        <v>3828</v>
      </c>
      <c r="N14" s="1225"/>
    </row>
    <row r="15" spans="1:14" s="1221" customFormat="1" outlineLevel="2">
      <c r="A15" s="1220">
        <v>1</v>
      </c>
      <c r="B15" s="1221" t="s">
        <v>1544</v>
      </c>
      <c r="C15" s="1221" t="s">
        <v>165</v>
      </c>
      <c r="D15" s="1221" t="s">
        <v>3323</v>
      </c>
      <c r="E15" s="1224">
        <v>42064</v>
      </c>
      <c r="F15" s="1222">
        <v>5</v>
      </c>
      <c r="G15" s="1222">
        <v>2</v>
      </c>
      <c r="H15" s="1221" t="s">
        <v>3829</v>
      </c>
      <c r="N15" s="1225"/>
    </row>
    <row r="16" spans="1:14" s="1221" customFormat="1" outlineLevel="2">
      <c r="A16" s="1220">
        <v>1</v>
      </c>
      <c r="B16" s="1221" t="s">
        <v>1544</v>
      </c>
      <c r="C16" s="1221" t="s">
        <v>165</v>
      </c>
      <c r="D16" s="1221" t="s">
        <v>3323</v>
      </c>
      <c r="E16" s="1224">
        <v>42064</v>
      </c>
      <c r="F16" s="1222">
        <v>2</v>
      </c>
      <c r="G16" s="1222">
        <v>5</v>
      </c>
      <c r="H16" s="1221" t="s">
        <v>3832</v>
      </c>
      <c r="N16" s="1225"/>
    </row>
    <row r="17" spans="1:14" s="1237" customFormat="1" outlineLevel="1">
      <c r="A17" s="1236"/>
      <c r="C17" s="1237" t="s">
        <v>640</v>
      </c>
      <c r="D17" s="1238" t="s">
        <v>3834</v>
      </c>
      <c r="E17" s="1239"/>
      <c r="F17" s="1240">
        <f>SUBTOTAL(9,F14:F16)</f>
        <v>13</v>
      </c>
      <c r="G17" s="1240"/>
      <c r="N17" s="1241"/>
    </row>
    <row r="18" spans="1:14" s="1221" customFormat="1" outlineLevel="2">
      <c r="A18" s="1230">
        <v>1</v>
      </c>
      <c r="B18" s="1231" t="s">
        <v>1544</v>
      </c>
      <c r="C18" s="1231" t="s">
        <v>123</v>
      </c>
      <c r="D18" s="1232" t="s">
        <v>3357</v>
      </c>
      <c r="E18" s="1233">
        <v>42169</v>
      </c>
      <c r="F18" s="1234">
        <v>3</v>
      </c>
      <c r="G18" s="1234">
        <v>4</v>
      </c>
      <c r="H18" s="1232" t="s">
        <v>3830</v>
      </c>
      <c r="N18" s="1225"/>
    </row>
    <row r="19" spans="1:14" s="1221" customFormat="1" outlineLevel="2">
      <c r="A19" s="1230">
        <v>1</v>
      </c>
      <c r="B19" s="1231" t="s">
        <v>1544</v>
      </c>
      <c r="C19" s="1231" t="s">
        <v>123</v>
      </c>
      <c r="D19" s="1232" t="s">
        <v>5026</v>
      </c>
      <c r="E19" s="1233">
        <v>42176</v>
      </c>
      <c r="F19" s="1234">
        <v>3</v>
      </c>
      <c r="G19" s="1234">
        <v>4</v>
      </c>
      <c r="H19" s="1232" t="s">
        <v>3830</v>
      </c>
      <c r="N19" s="1225"/>
    </row>
    <row r="20" spans="1:14" s="1221" customFormat="1" outlineLevel="1">
      <c r="A20" s="1230"/>
      <c r="B20" s="1231"/>
      <c r="C20" s="1235" t="s">
        <v>763</v>
      </c>
      <c r="D20" s="1232"/>
      <c r="E20" s="1233"/>
      <c r="F20" s="1234">
        <f>SUBTOTAL(9,F18:F19)</f>
        <v>6</v>
      </c>
      <c r="G20" s="1234"/>
      <c r="H20" s="1232"/>
      <c r="N20" s="1225"/>
    </row>
    <row r="21" spans="1:14" s="1221" customFormat="1" outlineLevel="2">
      <c r="A21" s="1220">
        <v>1</v>
      </c>
      <c r="B21" s="1221" t="s">
        <v>1544</v>
      </c>
      <c r="C21" s="1221" t="s">
        <v>198</v>
      </c>
      <c r="D21" s="1221" t="s">
        <v>3323</v>
      </c>
      <c r="E21" s="1224">
        <v>42064</v>
      </c>
      <c r="F21" s="1222">
        <v>3</v>
      </c>
      <c r="G21" s="1222">
        <v>4</v>
      </c>
      <c r="H21" s="1221" t="s">
        <v>3830</v>
      </c>
      <c r="N21" s="1225"/>
    </row>
    <row r="22" spans="1:14" s="1221" customFormat="1" outlineLevel="1">
      <c r="A22" s="1220"/>
      <c r="C22" s="1226" t="s">
        <v>866</v>
      </c>
      <c r="E22" s="1224"/>
      <c r="F22" s="1222">
        <f>SUBTOTAL(9,F21:F21)</f>
        <v>3</v>
      </c>
      <c r="G22" s="1222"/>
      <c r="N22" s="1225"/>
    </row>
    <row r="23" spans="1:14" s="1221" customFormat="1" outlineLevel="2">
      <c r="A23" s="1230">
        <v>1</v>
      </c>
      <c r="B23" s="1231" t="s">
        <v>1544</v>
      </c>
      <c r="C23" s="1231" t="s">
        <v>121</v>
      </c>
      <c r="D23" s="1232" t="s">
        <v>3357</v>
      </c>
      <c r="E23" s="1233">
        <v>42169</v>
      </c>
      <c r="F23" s="1234">
        <v>1</v>
      </c>
      <c r="G23" s="1234">
        <v>6</v>
      </c>
      <c r="H23" s="1232" t="s">
        <v>3825</v>
      </c>
      <c r="N23" s="1225"/>
    </row>
    <row r="24" spans="1:14" s="1221" customFormat="1" outlineLevel="1">
      <c r="A24" s="1230"/>
      <c r="B24" s="1231"/>
      <c r="C24" s="1235" t="s">
        <v>951</v>
      </c>
      <c r="D24" s="1232"/>
      <c r="E24" s="1233"/>
      <c r="F24" s="1234">
        <f>SUBTOTAL(9,F23:F23)</f>
        <v>1</v>
      </c>
      <c r="G24" s="1234"/>
      <c r="H24" s="1232"/>
      <c r="N24" s="1225"/>
    </row>
    <row r="25" spans="1:14" s="1221" customFormat="1" outlineLevel="2">
      <c r="A25" s="1230">
        <v>1</v>
      </c>
      <c r="B25" s="1231" t="s">
        <v>1544</v>
      </c>
      <c r="C25" s="1231" t="s">
        <v>180</v>
      </c>
      <c r="D25" s="1232" t="s">
        <v>3357</v>
      </c>
      <c r="E25" s="1233">
        <v>42169</v>
      </c>
      <c r="F25" s="1234">
        <v>6</v>
      </c>
      <c r="G25" s="1234">
        <v>1</v>
      </c>
      <c r="H25" s="1232" t="s">
        <v>3828</v>
      </c>
      <c r="N25" s="1225"/>
    </row>
    <row r="26" spans="1:14" s="1221" customFormat="1" outlineLevel="1">
      <c r="A26" s="1230"/>
      <c r="B26" s="1231"/>
      <c r="C26" s="1235" t="s">
        <v>1018</v>
      </c>
      <c r="D26" s="1242"/>
      <c r="E26" s="1233"/>
      <c r="F26" s="1234">
        <f>SUBTOTAL(9,F25:F25)</f>
        <v>6</v>
      </c>
      <c r="G26" s="1234"/>
      <c r="H26" s="1232"/>
      <c r="N26" s="1225"/>
    </row>
    <row r="27" spans="1:14" s="1221" customFormat="1" outlineLevel="2">
      <c r="A27" s="1220">
        <v>1</v>
      </c>
      <c r="B27" s="1227" t="str">
        <f>VLOOKUP(A27,[7]Data!$O$4:$P$31,2)</f>
        <v>Green</v>
      </c>
      <c r="C27" s="1227" t="str">
        <f>IF(MID('[7]1'!C$7,4,1)=" ",'[7]1'!C$7,IF(MID('[7]1'!C$7,2,1)=" ",TRIM(RIGHT('[7]1'!C$7,LEN('[7]1'!C$7)-2))&amp;" "&amp;LEFT('[7]1'!C$7,1),'[7]1'!C$7))</f>
        <v>Rowe A</v>
      </c>
      <c r="D27" s="1221" t="s">
        <v>3362</v>
      </c>
      <c r="E27" s="1228">
        <v>41924</v>
      </c>
      <c r="F27" s="1222">
        <f>VLOOKUP(G27,[7]Data!$U$4:$V$9,2,FALSE)</f>
        <v>4</v>
      </c>
      <c r="G27" s="1222">
        <v>3</v>
      </c>
      <c r="H27" s="1221" t="str">
        <f>TEXT(G27,"0")&amp;" "&amp;B27</f>
        <v>3 Green</v>
      </c>
      <c r="N27" s="1225"/>
    </row>
    <row r="28" spans="1:14" s="1221" customFormat="1" outlineLevel="2">
      <c r="A28" s="1220">
        <v>1</v>
      </c>
      <c r="B28" s="1227" t="str">
        <f>VLOOKUP(A28,[7]Data!$O$4:$P$31,2)</f>
        <v>Green</v>
      </c>
      <c r="C28" s="1227" t="str">
        <f>IF(MID('[7]1'!C$6,4,1)=" ",'[7]1'!C$6,IF(MID('[7]1'!C$6,2,1)=" ",TRIM(RIGHT('[7]1'!C$6,LEN('[7]1'!C$6)-2))&amp;" "&amp;LEFT('[7]1'!C$6,1),'[7]1'!C$6))</f>
        <v>Rowe A</v>
      </c>
      <c r="D28" s="1221" t="s">
        <v>3362</v>
      </c>
      <c r="E28" s="1228">
        <v>41924</v>
      </c>
      <c r="F28" s="1222">
        <f>VLOOKUP(G28,[7]Data!$U$4:$V$9,2,FALSE)</f>
        <v>5</v>
      </c>
      <c r="G28" s="1222">
        <v>2</v>
      </c>
      <c r="H28" s="1221" t="str">
        <f>TEXT(G28,"0")&amp;" "&amp;B28</f>
        <v>2 Green</v>
      </c>
      <c r="N28" s="1225"/>
    </row>
    <row r="29" spans="1:14" s="1221" customFormat="1" outlineLevel="1">
      <c r="A29" s="1220"/>
      <c r="B29" s="1227"/>
      <c r="C29" s="1229" t="s">
        <v>1123</v>
      </c>
      <c r="E29" s="1228"/>
      <c r="F29" s="1222">
        <f>SUBTOTAL(9,F27:F28)</f>
        <v>9</v>
      </c>
      <c r="G29" s="1222"/>
      <c r="N29" s="1225"/>
    </row>
    <row r="30" spans="1:14" s="1221" customFormat="1" outlineLevel="2">
      <c r="A30" s="1230">
        <v>1</v>
      </c>
      <c r="B30" s="1231" t="s">
        <v>1544</v>
      </c>
      <c r="C30" s="1231" t="s">
        <v>92</v>
      </c>
      <c r="D30" s="1232" t="s">
        <v>3357</v>
      </c>
      <c r="E30" s="1233">
        <v>42169</v>
      </c>
      <c r="F30" s="1234">
        <v>5</v>
      </c>
      <c r="G30" s="1234">
        <v>2</v>
      </c>
      <c r="H30" s="1232" t="s">
        <v>3829</v>
      </c>
      <c r="N30" s="1225"/>
    </row>
    <row r="31" spans="1:14" s="1221" customFormat="1" outlineLevel="2">
      <c r="A31" s="1220">
        <v>1</v>
      </c>
      <c r="B31" s="1227" t="str">
        <f>VLOOKUP(A31,[7]Data!$O$4:$P$31,2)</f>
        <v>Green</v>
      </c>
      <c r="C31" s="1227" t="str">
        <f>IF(MID('[7]1'!C$10,4,1)=" ",'[7]1'!C$10,IF(MID('[7]1'!C$10,2,1)=" ",TRIM(RIGHT('[7]1'!C$10,LEN('[7]1'!C$10)-2))&amp;" "&amp;LEFT('[7]1'!C$10,1),'[7]1'!C$10))</f>
        <v>Thurn P</v>
      </c>
      <c r="D31" s="1221" t="s">
        <v>3362</v>
      </c>
      <c r="E31" s="1228">
        <v>41924</v>
      </c>
      <c r="F31" s="1222">
        <f>VLOOKUP(G31,[7]Data!$U$4:$V$9,2,FALSE)</f>
        <v>1</v>
      </c>
      <c r="G31" s="1222">
        <v>6</v>
      </c>
      <c r="H31" s="1221" t="str">
        <f>TEXT(G31,"0")&amp;" "&amp;B31</f>
        <v>6 Green</v>
      </c>
      <c r="N31" s="1225"/>
    </row>
    <row r="32" spans="1:14" s="1221" customFormat="1" outlineLevel="2">
      <c r="A32" s="1220">
        <v>1</v>
      </c>
      <c r="B32" s="1227" t="str">
        <f>VLOOKUP(A32,[7]Data!$O$4:$P$31,2)</f>
        <v>Green</v>
      </c>
      <c r="C32" s="1227" t="str">
        <f>IF(MID('[7]1'!C$5,4,1)=" ",'[7]1'!C$5,IF(MID('[7]1'!C$5,2,1)=" ",TRIM(RIGHT('[7]1'!C$5,LEN('[7]1'!C$5)-2))&amp;" "&amp;LEFT('[7]1'!C$5,1),'[7]1'!C$5))</f>
        <v>Thurn P</v>
      </c>
      <c r="D32" s="1221" t="s">
        <v>3362</v>
      </c>
      <c r="E32" s="1228">
        <v>41924</v>
      </c>
      <c r="F32" s="1222">
        <f>VLOOKUP(G32,[7]Data!$U$4:$V$9,2,FALSE)</f>
        <v>6</v>
      </c>
      <c r="G32" s="1222">
        <v>1</v>
      </c>
      <c r="H32" s="1221" t="str">
        <f>TEXT(G32,"0")&amp;" "&amp;B32</f>
        <v>1 Green</v>
      </c>
      <c r="N32" s="1225"/>
    </row>
    <row r="33" spans="1:14" s="1221" customFormat="1" outlineLevel="1">
      <c r="A33" s="1220"/>
      <c r="B33" s="1227"/>
      <c r="C33" s="1229" t="s">
        <v>1424</v>
      </c>
      <c r="E33" s="1228"/>
      <c r="F33" s="1222">
        <f>SUBTOTAL(9,F30:F32)</f>
        <v>12</v>
      </c>
      <c r="G33" s="1222"/>
      <c r="N33" s="1225"/>
    </row>
    <row r="34" spans="1:14" s="1221" customFormat="1" outlineLevel="2">
      <c r="A34" s="1230">
        <v>2</v>
      </c>
      <c r="B34" s="1231" t="s">
        <v>1545</v>
      </c>
      <c r="C34" s="1231" t="s">
        <v>124</v>
      </c>
      <c r="D34" s="1232" t="s">
        <v>3357</v>
      </c>
      <c r="E34" s="1233">
        <v>42169</v>
      </c>
      <c r="F34" s="1234">
        <v>4</v>
      </c>
      <c r="G34" s="1234">
        <v>3</v>
      </c>
      <c r="H34" s="1232" t="s">
        <v>3845</v>
      </c>
      <c r="N34" s="1225"/>
    </row>
    <row r="35" spans="1:14" s="1221" customFormat="1" outlineLevel="1">
      <c r="A35" s="1230"/>
      <c r="B35" s="1231"/>
      <c r="C35" s="1235" t="s">
        <v>3838</v>
      </c>
      <c r="D35" s="1232"/>
      <c r="E35" s="1233"/>
      <c r="F35" s="1234">
        <f>SUBTOTAL(9,F34:F34)</f>
        <v>4</v>
      </c>
      <c r="G35" s="1234"/>
      <c r="H35" s="1232"/>
      <c r="N35" s="1225"/>
    </row>
    <row r="36" spans="1:14" s="1221" customFormat="1" outlineLevel="2">
      <c r="A36" s="1220">
        <v>2</v>
      </c>
      <c r="B36" s="1221" t="s">
        <v>1545</v>
      </c>
      <c r="C36" s="1221" t="s">
        <v>148</v>
      </c>
      <c r="D36" s="1221" t="s">
        <v>3323</v>
      </c>
      <c r="E36" s="1224">
        <v>42064</v>
      </c>
      <c r="F36" s="1222">
        <v>3</v>
      </c>
      <c r="G36" s="1222">
        <v>4</v>
      </c>
      <c r="H36" s="1221" t="s">
        <v>3840</v>
      </c>
      <c r="N36" s="1225"/>
    </row>
    <row r="37" spans="1:14" s="1221" customFormat="1" outlineLevel="1">
      <c r="A37" s="1220"/>
      <c r="C37" s="1226" t="s">
        <v>300</v>
      </c>
      <c r="E37" s="1224"/>
      <c r="F37" s="1222">
        <f>SUBTOTAL(9,F36:F36)</f>
        <v>3</v>
      </c>
      <c r="G37" s="1222"/>
      <c r="N37" s="1225"/>
    </row>
    <row r="38" spans="1:14" s="1221" customFormat="1" outlineLevel="2">
      <c r="A38" s="1220">
        <v>2</v>
      </c>
      <c r="B38" s="1221" t="s">
        <v>1545</v>
      </c>
      <c r="C38" s="1221" t="s">
        <v>194</v>
      </c>
      <c r="D38" s="1221" t="s">
        <v>3323</v>
      </c>
      <c r="E38" s="1224">
        <v>42064</v>
      </c>
      <c r="F38" s="1222">
        <v>5</v>
      </c>
      <c r="G38" s="1222">
        <v>2</v>
      </c>
      <c r="H38" s="1221" t="s">
        <v>3839</v>
      </c>
      <c r="N38" s="1225"/>
    </row>
    <row r="39" spans="1:14" s="1221" customFormat="1" outlineLevel="2">
      <c r="A39" s="1220">
        <v>2</v>
      </c>
      <c r="B39" s="1221" t="s">
        <v>1545</v>
      </c>
      <c r="C39" s="1221" t="s">
        <v>194</v>
      </c>
      <c r="D39" s="1221" t="s">
        <v>3323</v>
      </c>
      <c r="E39" s="1224">
        <v>42064</v>
      </c>
      <c r="F39" s="1222">
        <v>2</v>
      </c>
      <c r="G39" s="1222">
        <v>5</v>
      </c>
      <c r="H39" s="1221" t="s">
        <v>3842</v>
      </c>
      <c r="N39" s="1225"/>
    </row>
    <row r="40" spans="1:14" s="1221" customFormat="1" outlineLevel="1">
      <c r="A40" s="1220"/>
      <c r="C40" s="1226" t="s">
        <v>340</v>
      </c>
      <c r="E40" s="1224"/>
      <c r="F40" s="1222">
        <f>SUBTOTAL(9,F38:F39)</f>
        <v>7</v>
      </c>
      <c r="G40" s="1222"/>
      <c r="N40" s="1225"/>
    </row>
    <row r="41" spans="1:14" s="1221" customFormat="1" outlineLevel="2">
      <c r="A41" s="1220">
        <v>2</v>
      </c>
      <c r="B41" s="1227" t="str">
        <f>VLOOKUP(A41,[7]Data!$O$4:$P$31,2)</f>
        <v>Grey Green</v>
      </c>
      <c r="C41" s="1227" t="str">
        <f>IF(MID('[7]2'!C$10,4,1)=" ",'[7]2'!C$10,IF(MID('[7]2'!C$10,2,1)=" ",TRIM(RIGHT('[7]2'!C$10,LEN('[7]2'!C$10)-2))&amp;" "&amp;LEFT('[7]2'!C$10,1),'[7]2'!C$10))</f>
        <v>Hall M</v>
      </c>
      <c r="D41" s="1221" t="s">
        <v>3362</v>
      </c>
      <c r="E41" s="1228">
        <v>41924</v>
      </c>
      <c r="F41" s="1222">
        <f>VLOOKUP(G41,[7]Data!$U$4:$V$9,2,FALSE)</f>
        <v>1</v>
      </c>
      <c r="G41" s="1222">
        <v>6</v>
      </c>
      <c r="H41" s="1221" t="str">
        <f>TEXT(G41,"0")&amp;" "&amp;B41</f>
        <v>6 Grey Green</v>
      </c>
      <c r="N41" s="1225"/>
    </row>
    <row r="42" spans="1:14" s="1221" customFormat="1" outlineLevel="1">
      <c r="A42" s="1220"/>
      <c r="B42" s="1227"/>
      <c r="C42" s="1229" t="s">
        <v>5027</v>
      </c>
      <c r="E42" s="1228"/>
      <c r="F42" s="1222">
        <f>SUBTOTAL(9,F41:F41)</f>
        <v>1</v>
      </c>
      <c r="G42" s="1222"/>
      <c r="N42" s="1225"/>
    </row>
    <row r="43" spans="1:14" s="1221" customFormat="1" outlineLevel="2">
      <c r="A43" s="1220">
        <v>2</v>
      </c>
      <c r="B43" s="1221" t="s">
        <v>1545</v>
      </c>
      <c r="C43" s="1221" t="s">
        <v>165</v>
      </c>
      <c r="D43" s="1221" t="s">
        <v>3323</v>
      </c>
      <c r="E43" s="1224">
        <v>42064</v>
      </c>
      <c r="F43" s="1222">
        <v>1</v>
      </c>
      <c r="G43" s="1222">
        <v>6</v>
      </c>
      <c r="H43" s="1221" t="s">
        <v>3844</v>
      </c>
      <c r="N43" s="1225"/>
    </row>
    <row r="44" spans="1:14" s="1221" customFormat="1" outlineLevel="1">
      <c r="A44" s="1220"/>
      <c r="C44" s="1226" t="s">
        <v>640</v>
      </c>
      <c r="E44" s="1224"/>
      <c r="F44" s="1222">
        <f>SUBTOTAL(9,F43:F43)</f>
        <v>1</v>
      </c>
      <c r="G44" s="1222"/>
      <c r="N44" s="1225"/>
    </row>
    <row r="45" spans="1:14" s="1221" customFormat="1" outlineLevel="2">
      <c r="A45" s="1220">
        <v>2</v>
      </c>
      <c r="B45" s="1227" t="str">
        <f>VLOOKUP(A45,[7]Data!$O$4:$P$31,2)</f>
        <v>Grey Green</v>
      </c>
      <c r="C45" s="1227" t="str">
        <f>IF(MID('[7]2'!C$8,4,1)=" ",'[7]2'!C$8,IF(MID('[7]2'!C$8,2,1)=" ",TRIM(RIGHT('[7]2'!C$8,LEN('[7]2'!C$8)-2))&amp;" "&amp;LEFT('[7]2'!C$8,1),'[7]2'!C$8))</f>
        <v>Leong J</v>
      </c>
      <c r="D45" s="1221" t="s">
        <v>3362</v>
      </c>
      <c r="E45" s="1228">
        <v>41924</v>
      </c>
      <c r="F45" s="1222">
        <f>VLOOKUP(G45,[7]Data!$U$4:$V$9,2,FALSE)</f>
        <v>3</v>
      </c>
      <c r="G45" s="1222">
        <v>4</v>
      </c>
      <c r="H45" s="1221" t="str">
        <f>TEXT(G45,"0")&amp;" "&amp;B45</f>
        <v>4 Grey Green</v>
      </c>
      <c r="N45" s="1225"/>
    </row>
    <row r="46" spans="1:14" s="1221" customFormat="1" outlineLevel="2">
      <c r="A46" s="1220">
        <v>2</v>
      </c>
      <c r="B46" s="1227" t="str">
        <f>VLOOKUP(A46,[7]Data!$O$4:$P$31,2)</f>
        <v>Grey Green</v>
      </c>
      <c r="C46" s="1227" t="str">
        <f>IF(MID('[7]2'!C$7,4,1)=" ",'[7]2'!C$7,IF(MID('[7]2'!C$7,2,1)=" ",TRIM(RIGHT('[7]2'!C$7,LEN('[7]2'!C$7)-2))&amp;" "&amp;LEFT('[7]2'!C$7,1),'[7]2'!C$7))</f>
        <v>Leong J</v>
      </c>
      <c r="D46" s="1221" t="s">
        <v>3362</v>
      </c>
      <c r="E46" s="1228">
        <v>41924</v>
      </c>
      <c r="F46" s="1222">
        <f>VLOOKUP(G46,[7]Data!$U$4:$V$9,2,FALSE)</f>
        <v>4</v>
      </c>
      <c r="G46" s="1222">
        <v>3</v>
      </c>
      <c r="H46" s="1221" t="str">
        <f>TEXT(G46,"0")&amp;" "&amp;B46</f>
        <v>3 Grey Green</v>
      </c>
      <c r="N46" s="1225"/>
    </row>
    <row r="47" spans="1:14" s="1221" customFormat="1" outlineLevel="2">
      <c r="A47" s="1220">
        <v>2</v>
      </c>
      <c r="B47" s="1227" t="str">
        <f>VLOOKUP(A47,[7]Data!$O$4:$P$31,2)</f>
        <v>Grey Green</v>
      </c>
      <c r="C47" s="1227" t="str">
        <f>IF(MID('[7]2'!C$5,4,1)=" ",'[7]2'!C$5,IF(MID('[7]2'!C$5,2,1)=" ",TRIM(RIGHT('[7]2'!C$5,LEN('[7]2'!C$5)-2))&amp;" "&amp;LEFT('[7]2'!C$5,1),'[7]2'!C$5))</f>
        <v>Leong J</v>
      </c>
      <c r="D47" s="1221" t="s">
        <v>3362</v>
      </c>
      <c r="E47" s="1228">
        <v>41924</v>
      </c>
      <c r="F47" s="1222">
        <f>VLOOKUP(G47,[7]Data!$U$4:$V$9,2,FALSE)</f>
        <v>6</v>
      </c>
      <c r="G47" s="1222">
        <v>1</v>
      </c>
      <c r="H47" s="1221" t="str">
        <f>TEXT(G47,"0")&amp;" "&amp;B47</f>
        <v>1 Grey Green</v>
      </c>
      <c r="N47" s="1225"/>
    </row>
    <row r="48" spans="1:14" s="1221" customFormat="1" outlineLevel="2">
      <c r="A48" s="1230">
        <v>2</v>
      </c>
      <c r="B48" s="1231" t="s">
        <v>1545</v>
      </c>
      <c r="C48" s="1231" t="s">
        <v>123</v>
      </c>
      <c r="D48" s="1232" t="s">
        <v>3357</v>
      </c>
      <c r="E48" s="1233">
        <v>42169</v>
      </c>
      <c r="F48" s="1234">
        <v>5</v>
      </c>
      <c r="G48" s="1234">
        <v>2</v>
      </c>
      <c r="H48" s="1232" t="s">
        <v>3839</v>
      </c>
      <c r="N48" s="1225"/>
    </row>
    <row r="49" spans="1:14" s="1221" customFormat="1" outlineLevel="2">
      <c r="A49" s="1230">
        <v>2</v>
      </c>
      <c r="B49" s="1231" t="s">
        <v>1545</v>
      </c>
      <c r="C49" s="1231" t="s">
        <v>123</v>
      </c>
      <c r="D49" s="1232" t="s">
        <v>3357</v>
      </c>
      <c r="E49" s="1233">
        <v>42169</v>
      </c>
      <c r="F49" s="1234">
        <v>1</v>
      </c>
      <c r="G49" s="1234">
        <v>6</v>
      </c>
      <c r="H49" s="1232" t="s">
        <v>3844</v>
      </c>
      <c r="N49" s="1225"/>
    </row>
    <row r="50" spans="1:14" s="1237" customFormat="1" outlineLevel="1">
      <c r="A50" s="1243"/>
      <c r="B50" s="1244"/>
      <c r="C50" s="1244" t="s">
        <v>763</v>
      </c>
      <c r="D50" s="1238" t="s">
        <v>3834</v>
      </c>
      <c r="E50" s="1245"/>
      <c r="F50" s="1246">
        <f>SUBTOTAL(9,F45:F49)</f>
        <v>19</v>
      </c>
      <c r="G50" s="1246"/>
      <c r="H50" s="1247"/>
      <c r="N50" s="1241"/>
    </row>
    <row r="51" spans="1:14" s="1221" customFormat="1" outlineLevel="2">
      <c r="A51" s="1220">
        <v>2</v>
      </c>
      <c r="B51" s="1221" t="s">
        <v>1545</v>
      </c>
      <c r="C51" s="1221" t="s">
        <v>202</v>
      </c>
      <c r="D51" s="1221" t="s">
        <v>3323</v>
      </c>
      <c r="E51" s="1224">
        <v>42064</v>
      </c>
      <c r="F51" s="1222">
        <v>4</v>
      </c>
      <c r="G51" s="1222">
        <v>3</v>
      </c>
      <c r="H51" s="1221" t="s">
        <v>3845</v>
      </c>
      <c r="N51" s="1225"/>
    </row>
    <row r="52" spans="1:14" s="1221" customFormat="1" outlineLevel="1">
      <c r="A52" s="1220"/>
      <c r="C52" s="1226" t="s">
        <v>788</v>
      </c>
      <c r="E52" s="1224"/>
      <c r="F52" s="1222">
        <f>SUBTOTAL(9,F51:F51)</f>
        <v>4</v>
      </c>
      <c r="G52" s="1222"/>
      <c r="N52" s="1225"/>
    </row>
    <row r="53" spans="1:14" s="1221" customFormat="1" outlineLevel="2">
      <c r="A53" s="1230">
        <v>2</v>
      </c>
      <c r="B53" s="1231" t="s">
        <v>1545</v>
      </c>
      <c r="C53" s="1231" t="s">
        <v>198</v>
      </c>
      <c r="D53" s="1232" t="s">
        <v>3357</v>
      </c>
      <c r="E53" s="1233">
        <v>42169</v>
      </c>
      <c r="F53" s="1234">
        <v>3</v>
      </c>
      <c r="G53" s="1234">
        <v>4</v>
      </c>
      <c r="H53" s="1232" t="s">
        <v>3840</v>
      </c>
      <c r="N53" s="1225"/>
    </row>
    <row r="54" spans="1:14" s="1221" customFormat="1" outlineLevel="1">
      <c r="A54" s="1230"/>
      <c r="B54" s="1231"/>
      <c r="C54" s="1235" t="s">
        <v>866</v>
      </c>
      <c r="D54" s="1232"/>
      <c r="E54" s="1233"/>
      <c r="F54" s="1234">
        <f>SUBTOTAL(9,F53:F53)</f>
        <v>3</v>
      </c>
      <c r="G54" s="1234"/>
      <c r="H54" s="1232"/>
      <c r="N54" s="1225"/>
    </row>
    <row r="55" spans="1:14" s="1221" customFormat="1" outlineLevel="2">
      <c r="A55" s="1220">
        <v>2</v>
      </c>
      <c r="B55" s="1227" t="str">
        <f>VLOOKUP(A55,[7]Data!$O$4:$P$31,2)</f>
        <v>Grey Green</v>
      </c>
      <c r="C55" s="1227" t="str">
        <f>IF(MID('[7]2'!C$9,4,1)=" ",'[7]2'!C$9,IF(MID('[7]2'!C$9,2,1)=" ",TRIM(RIGHT('[7]2'!C$9,LEN('[7]2'!C$9)-2))&amp;" "&amp;LEFT('[7]2'!C$9,1),'[7]2'!C$9))</f>
        <v>Richardson L</v>
      </c>
      <c r="D55" s="1221" t="s">
        <v>3362</v>
      </c>
      <c r="E55" s="1228">
        <v>41924</v>
      </c>
      <c r="F55" s="1222">
        <v>2</v>
      </c>
      <c r="G55" s="1222">
        <v>5</v>
      </c>
      <c r="H55" s="1221" t="str">
        <f>TEXT(G55,"0")&amp;" "&amp;B55</f>
        <v>5 Grey Green</v>
      </c>
      <c r="N55" s="1225"/>
    </row>
    <row r="56" spans="1:14" s="1221" customFormat="1" outlineLevel="1">
      <c r="A56" s="1220"/>
      <c r="B56" s="1227"/>
      <c r="C56" s="1229" t="s">
        <v>1032</v>
      </c>
      <c r="E56" s="1228"/>
      <c r="F56" s="1222">
        <f>SUBTOTAL(9,F55:F55)</f>
        <v>2</v>
      </c>
      <c r="G56" s="1222"/>
      <c r="N56" s="1225"/>
    </row>
    <row r="57" spans="1:14" s="1221" customFormat="1" outlineLevel="2">
      <c r="A57" s="1220">
        <v>2</v>
      </c>
      <c r="B57" s="1221" t="s">
        <v>1545</v>
      </c>
      <c r="C57" s="1221" t="s">
        <v>90</v>
      </c>
      <c r="D57" s="1221" t="s">
        <v>3323</v>
      </c>
      <c r="E57" s="1224">
        <v>42064</v>
      </c>
      <c r="F57" s="1222">
        <v>6</v>
      </c>
      <c r="G57" s="1222">
        <v>1</v>
      </c>
      <c r="H57" s="1221" t="s">
        <v>3837</v>
      </c>
      <c r="N57" s="1225"/>
    </row>
    <row r="58" spans="1:14" s="1221" customFormat="1" outlineLevel="1">
      <c r="A58" s="1220"/>
      <c r="C58" s="1226" t="s">
        <v>1123</v>
      </c>
      <c r="E58" s="1224"/>
      <c r="F58" s="1222">
        <f>SUBTOTAL(9,F57:F57)</f>
        <v>6</v>
      </c>
      <c r="G58" s="1222"/>
      <c r="N58" s="1225"/>
    </row>
    <row r="59" spans="1:14" s="1221" customFormat="1" outlineLevel="2">
      <c r="A59" s="1220">
        <v>2</v>
      </c>
      <c r="B59" s="1227" t="str">
        <f>VLOOKUP(A59,[7]Data!$O$4:$P$31,2)</f>
        <v>Grey Green</v>
      </c>
      <c r="C59" s="1227" t="str">
        <f>IF(MID('[7]2'!C$6,4,1)=" ",'[7]2'!C$6,IF(MID('[7]2'!C$6,2,1)=" ",TRIM(RIGHT('[7]2'!C$6,LEN('[7]2'!C$6)-2))&amp;" "&amp;LEFT('[7]2'!C$6,1),'[7]2'!C$6))</f>
        <v>Sheppard &amp; Flanagan</v>
      </c>
      <c r="D59" s="1221" t="s">
        <v>3362</v>
      </c>
      <c r="E59" s="1228">
        <v>41924</v>
      </c>
      <c r="F59" s="1222">
        <f>VLOOKUP(G59,[7]Data!$U$4:$V$9,2,FALSE)</f>
        <v>5</v>
      </c>
      <c r="G59" s="1222">
        <v>2</v>
      </c>
      <c r="H59" s="1221" t="str">
        <f>TEXT(G59,"0")&amp;" "&amp;B59</f>
        <v>2 Grey Green</v>
      </c>
      <c r="N59" s="1225"/>
    </row>
    <row r="60" spans="1:14" s="1221" customFormat="1" outlineLevel="2">
      <c r="A60" s="1230">
        <v>2</v>
      </c>
      <c r="B60" s="1231" t="s">
        <v>1545</v>
      </c>
      <c r="C60" s="1231" t="s">
        <v>122</v>
      </c>
      <c r="D60" s="1232" t="s">
        <v>3357</v>
      </c>
      <c r="E60" s="1233">
        <v>42169</v>
      </c>
      <c r="F60" s="1234">
        <v>6</v>
      </c>
      <c r="G60" s="1234">
        <v>1</v>
      </c>
      <c r="H60" s="1232" t="s">
        <v>3837</v>
      </c>
      <c r="N60" s="1225"/>
    </row>
    <row r="61" spans="1:14" s="1221" customFormat="1" outlineLevel="2">
      <c r="A61" s="1230">
        <v>2</v>
      </c>
      <c r="B61" s="1231" t="s">
        <v>1545</v>
      </c>
      <c r="C61" s="1231" t="s">
        <v>122</v>
      </c>
      <c r="D61" s="1232" t="s">
        <v>5026</v>
      </c>
      <c r="E61" s="1233">
        <v>42176</v>
      </c>
      <c r="F61" s="1234">
        <v>1</v>
      </c>
      <c r="G61" s="1234">
        <v>6</v>
      </c>
      <c r="H61" s="1232" t="s">
        <v>3844</v>
      </c>
      <c r="N61" s="1225"/>
    </row>
    <row r="62" spans="1:14" s="1221" customFormat="1" outlineLevel="1">
      <c r="A62" s="1230"/>
      <c r="B62" s="1231"/>
      <c r="C62" s="1235" t="s">
        <v>1285</v>
      </c>
      <c r="D62" s="1232"/>
      <c r="E62" s="1233"/>
      <c r="F62" s="1234">
        <f>SUBTOTAL(9,F59:F61)</f>
        <v>12</v>
      </c>
      <c r="G62" s="1234"/>
      <c r="H62" s="1232"/>
      <c r="N62" s="1225"/>
    </row>
    <row r="63" spans="1:14" s="1221" customFormat="1" outlineLevel="2">
      <c r="A63" s="1230">
        <v>2</v>
      </c>
      <c r="B63" s="1231" t="s">
        <v>1545</v>
      </c>
      <c r="C63" s="1231" t="s">
        <v>92</v>
      </c>
      <c r="D63" s="1232" t="s">
        <v>3357</v>
      </c>
      <c r="E63" s="1233">
        <v>42169</v>
      </c>
      <c r="F63" s="1234">
        <v>2</v>
      </c>
      <c r="G63" s="1234">
        <v>5</v>
      </c>
      <c r="H63" s="1232" t="s">
        <v>3842</v>
      </c>
      <c r="N63" s="1225"/>
    </row>
    <row r="64" spans="1:14" s="1221" customFormat="1" outlineLevel="1">
      <c r="A64" s="1230"/>
      <c r="B64" s="1231"/>
      <c r="C64" s="1235" t="s">
        <v>1424</v>
      </c>
      <c r="D64" s="1232"/>
      <c r="E64" s="1233"/>
      <c r="F64" s="1234">
        <f>SUBTOTAL(9,F63:F63)</f>
        <v>2</v>
      </c>
      <c r="G64" s="1234"/>
      <c r="H64" s="1232"/>
      <c r="N64" s="1225"/>
    </row>
    <row r="65" spans="1:14" s="1221" customFormat="1" outlineLevel="2">
      <c r="A65" s="1230">
        <v>3</v>
      </c>
      <c r="B65" s="1231" t="s">
        <v>1546</v>
      </c>
      <c r="C65" s="1231" t="s">
        <v>4586</v>
      </c>
      <c r="D65" s="1232" t="s">
        <v>3357</v>
      </c>
      <c r="E65" s="1233">
        <v>42169</v>
      </c>
      <c r="F65" s="1234">
        <v>5</v>
      </c>
      <c r="G65" s="1234">
        <v>2</v>
      </c>
      <c r="H65" s="1232" t="s">
        <v>3848</v>
      </c>
      <c r="N65" s="1225"/>
    </row>
    <row r="66" spans="1:14" s="1221" customFormat="1" outlineLevel="2">
      <c r="A66" s="1230">
        <v>3</v>
      </c>
      <c r="B66" s="1231" t="s">
        <v>1546</v>
      </c>
      <c r="C66" s="1231" t="s">
        <v>4586</v>
      </c>
      <c r="D66" s="1232" t="s">
        <v>3357</v>
      </c>
      <c r="E66" s="1233">
        <v>42169</v>
      </c>
      <c r="F66" s="1234">
        <v>3</v>
      </c>
      <c r="G66" s="1234">
        <v>4</v>
      </c>
      <c r="H66" s="1232" t="s">
        <v>3851</v>
      </c>
      <c r="N66" s="1225"/>
    </row>
    <row r="67" spans="1:14" s="1221" customFormat="1" outlineLevel="2">
      <c r="A67" s="1230">
        <v>3</v>
      </c>
      <c r="B67" s="1231" t="s">
        <v>1546</v>
      </c>
      <c r="C67" s="1231" t="s">
        <v>4586</v>
      </c>
      <c r="D67" s="1232" t="s">
        <v>3357</v>
      </c>
      <c r="E67" s="1233">
        <v>42169</v>
      </c>
      <c r="F67" s="1234">
        <v>1</v>
      </c>
      <c r="G67" s="1234">
        <v>6</v>
      </c>
      <c r="H67" s="1232" t="s">
        <v>3849</v>
      </c>
      <c r="N67" s="1225"/>
    </row>
    <row r="68" spans="1:14" s="1221" customFormat="1" outlineLevel="2">
      <c r="A68" s="1230">
        <v>3</v>
      </c>
      <c r="B68" s="1231" t="s">
        <v>1546</v>
      </c>
      <c r="C68" s="1231" t="s">
        <v>4586</v>
      </c>
      <c r="D68" s="1232" t="s">
        <v>5026</v>
      </c>
      <c r="E68" s="1233">
        <v>42176</v>
      </c>
      <c r="F68" s="1234">
        <v>5</v>
      </c>
      <c r="G68" s="1234">
        <v>2</v>
      </c>
      <c r="H68" s="1232" t="s">
        <v>3848</v>
      </c>
      <c r="N68" s="1225"/>
    </row>
    <row r="69" spans="1:14" s="1221" customFormat="1" outlineLevel="2">
      <c r="A69" s="1230">
        <v>3</v>
      </c>
      <c r="B69" s="1231" t="s">
        <v>1546</v>
      </c>
      <c r="C69" s="1231" t="s">
        <v>4586</v>
      </c>
      <c r="D69" s="1232" t="s">
        <v>5026</v>
      </c>
      <c r="E69" s="1233">
        <v>42169</v>
      </c>
      <c r="F69" s="1234">
        <v>4</v>
      </c>
      <c r="G69" s="1234">
        <v>3</v>
      </c>
      <c r="H69" s="1232" t="s">
        <v>3856</v>
      </c>
      <c r="N69" s="1225"/>
    </row>
    <row r="70" spans="1:14" s="1237" customFormat="1" outlineLevel="1">
      <c r="A70" s="1243"/>
      <c r="B70" s="1244"/>
      <c r="C70" s="1244" t="s">
        <v>4609</v>
      </c>
      <c r="D70" s="1248" t="s">
        <v>3834</v>
      </c>
      <c r="E70" s="1245"/>
      <c r="F70" s="1246">
        <f>SUBTOTAL(9,F65:F69)</f>
        <v>18</v>
      </c>
      <c r="G70" s="1246"/>
      <c r="H70" s="1247"/>
      <c r="N70" s="1241"/>
    </row>
    <row r="71" spans="1:14" s="1221" customFormat="1" outlineLevel="2">
      <c r="A71" s="1220">
        <v>3</v>
      </c>
      <c r="B71" s="1221" t="s">
        <v>1546</v>
      </c>
      <c r="C71" s="1221" t="s">
        <v>1610</v>
      </c>
      <c r="D71" s="1221" t="s">
        <v>3323</v>
      </c>
      <c r="E71" s="1224">
        <v>42064</v>
      </c>
      <c r="F71" s="1222">
        <v>3</v>
      </c>
      <c r="G71" s="1222">
        <v>4</v>
      </c>
      <c r="H71" s="1221" t="s">
        <v>3851</v>
      </c>
      <c r="N71" s="1225"/>
    </row>
    <row r="72" spans="1:14" s="1221" customFormat="1" outlineLevel="1">
      <c r="A72" s="1220"/>
      <c r="C72" s="1226" t="s">
        <v>1729</v>
      </c>
      <c r="E72" s="1224"/>
      <c r="F72" s="1222">
        <f>SUBTOTAL(9,F71:F71)</f>
        <v>3</v>
      </c>
      <c r="G72" s="1222"/>
      <c r="N72" s="1225"/>
    </row>
    <row r="73" spans="1:14" s="1221" customFormat="1" outlineLevel="2">
      <c r="A73" s="1230">
        <v>3</v>
      </c>
      <c r="B73" s="1231" t="s">
        <v>1546</v>
      </c>
      <c r="C73" s="1231" t="s">
        <v>113</v>
      </c>
      <c r="D73" s="1232" t="s">
        <v>3357</v>
      </c>
      <c r="E73" s="1233">
        <v>42169</v>
      </c>
      <c r="F73" s="1234">
        <v>2</v>
      </c>
      <c r="G73" s="1234">
        <v>5</v>
      </c>
      <c r="H73" s="1232" t="s">
        <v>3850</v>
      </c>
      <c r="N73" s="1225"/>
    </row>
    <row r="74" spans="1:14" s="1221" customFormat="1" outlineLevel="1">
      <c r="A74" s="1230"/>
      <c r="B74" s="1231"/>
      <c r="C74" s="1235" t="s">
        <v>336</v>
      </c>
      <c r="D74" s="1232"/>
      <c r="E74" s="1233"/>
      <c r="F74" s="1234">
        <f>SUBTOTAL(9,F73:F73)</f>
        <v>2</v>
      </c>
      <c r="G74" s="1234"/>
      <c r="H74" s="1232"/>
      <c r="N74" s="1225"/>
    </row>
    <row r="75" spans="1:14" s="1221" customFormat="1" outlineLevel="2">
      <c r="A75" s="1220">
        <v>3</v>
      </c>
      <c r="B75" s="1227" t="str">
        <f>VLOOKUP(A75,[7]Data!$O$4:$P$31,2)</f>
        <v>Blue</v>
      </c>
      <c r="C75" s="1227" t="str">
        <f>IF(MID('[7]3'!C$5,4,1)=" ",'[7]3'!C$5,IF(MID('[7]3'!C$5,2,1)=" ",TRIM(RIGHT('[7]3'!C$5,LEN('[7]3'!C$5)-2))&amp;" "&amp;LEFT('[7]3'!C$5,1),'[7]3'!C$5))</f>
        <v>Ennis J</v>
      </c>
      <c r="D75" s="1221" t="s">
        <v>3362</v>
      </c>
      <c r="E75" s="1228">
        <v>41924</v>
      </c>
      <c r="F75" s="1222">
        <v>6</v>
      </c>
      <c r="G75" s="1222">
        <v>1</v>
      </c>
      <c r="H75" s="1221" t="str">
        <f>TEXT(G75,"0")&amp;" "&amp;B75</f>
        <v>1 Blue</v>
      </c>
      <c r="N75" s="1225"/>
    </row>
    <row r="76" spans="1:14" s="1221" customFormat="1" outlineLevel="1">
      <c r="A76" s="1220"/>
      <c r="B76" s="1227"/>
      <c r="C76" s="1229" t="s">
        <v>515</v>
      </c>
      <c r="E76" s="1228"/>
      <c r="F76" s="1222">
        <f>SUBTOTAL(9,F75:F75)</f>
        <v>6</v>
      </c>
      <c r="G76" s="1222"/>
      <c r="N76" s="1225"/>
    </row>
    <row r="77" spans="1:14" s="1221" customFormat="1" outlineLevel="2">
      <c r="A77" s="1220">
        <v>3</v>
      </c>
      <c r="B77" s="1221" t="s">
        <v>1546</v>
      </c>
      <c r="C77" s="1221" t="s">
        <v>542</v>
      </c>
      <c r="D77" s="1221" t="s">
        <v>3323</v>
      </c>
      <c r="E77" s="1224">
        <v>42064</v>
      </c>
      <c r="F77" s="1222">
        <v>5</v>
      </c>
      <c r="G77" s="1222">
        <v>2</v>
      </c>
      <c r="H77" s="1221" t="s">
        <v>3848</v>
      </c>
      <c r="N77" s="1225"/>
    </row>
    <row r="78" spans="1:14" s="1221" customFormat="1" outlineLevel="1">
      <c r="A78" s="1220"/>
      <c r="C78" s="1226" t="s">
        <v>573</v>
      </c>
      <c r="E78" s="1224"/>
      <c r="F78" s="1222">
        <f>SUBTOTAL(9,F77:F77)</f>
        <v>5</v>
      </c>
      <c r="G78" s="1222"/>
      <c r="N78" s="1225"/>
    </row>
    <row r="79" spans="1:14" s="1221" customFormat="1" outlineLevel="2">
      <c r="A79" s="1220">
        <v>3</v>
      </c>
      <c r="B79" s="1221" t="s">
        <v>1546</v>
      </c>
      <c r="C79" s="1221" t="s">
        <v>178</v>
      </c>
      <c r="D79" s="1221" t="s">
        <v>3323</v>
      </c>
      <c r="E79" s="1224">
        <v>42064</v>
      </c>
      <c r="F79" s="1222">
        <v>1</v>
      </c>
      <c r="G79" s="1222">
        <v>6</v>
      </c>
      <c r="H79" s="1221" t="s">
        <v>3849</v>
      </c>
      <c r="N79" s="1225"/>
    </row>
    <row r="80" spans="1:14" s="1221" customFormat="1" outlineLevel="1">
      <c r="A80" s="1220"/>
      <c r="C80" s="1226" t="s">
        <v>584</v>
      </c>
      <c r="E80" s="1224"/>
      <c r="F80" s="1222">
        <f>SUBTOTAL(9,F79:F79)</f>
        <v>1</v>
      </c>
      <c r="G80" s="1222"/>
      <c r="N80" s="1225"/>
    </row>
    <row r="81" spans="1:14" s="1221" customFormat="1" outlineLevel="2">
      <c r="A81" s="1220">
        <v>3</v>
      </c>
      <c r="B81" s="1227" t="str">
        <f>VLOOKUP(A81,[7]Data!$O$4:$P$31,2)</f>
        <v>Blue</v>
      </c>
      <c r="C81" s="1227" t="str">
        <f>IF(MID('[7]3'!C$7,4,1)=" ",'[7]3'!C$7,IF(MID('[7]3'!C$7,2,1)=" ",TRIM(RIGHT('[7]3'!C$7,LEN('[7]3'!C$7)-2))&amp;" "&amp;LEFT('[7]3'!C$7,1),'[7]3'!C$7))</f>
        <v>Leong J</v>
      </c>
      <c r="D81" s="1221" t="s">
        <v>3362</v>
      </c>
      <c r="E81" s="1228">
        <v>41924</v>
      </c>
      <c r="F81" s="1222">
        <f>VLOOKUP(G81,[7]Data!$U$4:$V$9,2,FALSE)</f>
        <v>4</v>
      </c>
      <c r="G81" s="1222">
        <v>3</v>
      </c>
      <c r="H81" s="1221" t="str">
        <f>TEXT(G81,"0")&amp;" "&amp;B81</f>
        <v>3 Blue</v>
      </c>
      <c r="N81" s="1225"/>
    </row>
    <row r="82" spans="1:14" s="1221" customFormat="1" outlineLevel="2">
      <c r="A82" s="1230">
        <v>3</v>
      </c>
      <c r="B82" s="1231" t="s">
        <v>1546</v>
      </c>
      <c r="C82" s="1231" t="s">
        <v>123</v>
      </c>
      <c r="D82" s="1232" t="s">
        <v>3357</v>
      </c>
      <c r="E82" s="1233">
        <v>42169</v>
      </c>
      <c r="F82" s="1234">
        <v>6</v>
      </c>
      <c r="G82" s="1234">
        <v>1</v>
      </c>
      <c r="H82" s="1232" t="s">
        <v>3852</v>
      </c>
      <c r="N82" s="1225"/>
    </row>
    <row r="83" spans="1:14" s="1221" customFormat="1" outlineLevel="1">
      <c r="A83" s="1230"/>
      <c r="B83" s="1231"/>
      <c r="C83" s="1235" t="s">
        <v>763</v>
      </c>
      <c r="D83" s="1232"/>
      <c r="E83" s="1233"/>
      <c r="F83" s="1234">
        <f>SUBTOTAL(9,F81:F82)</f>
        <v>10</v>
      </c>
      <c r="G83" s="1234"/>
      <c r="H83" s="1232"/>
      <c r="N83" s="1225"/>
    </row>
    <row r="84" spans="1:14" s="1221" customFormat="1" outlineLevel="2">
      <c r="A84" s="1220">
        <v>3</v>
      </c>
      <c r="B84" s="1221" t="s">
        <v>1546</v>
      </c>
      <c r="C84" s="1221" t="s">
        <v>1632</v>
      </c>
      <c r="D84" s="1221" t="s">
        <v>3323</v>
      </c>
      <c r="E84" s="1224">
        <v>42064</v>
      </c>
      <c r="F84" s="1222">
        <v>2</v>
      </c>
      <c r="G84" s="1222">
        <v>5</v>
      </c>
      <c r="H84" s="1221" t="s">
        <v>3850</v>
      </c>
      <c r="N84" s="1225"/>
    </row>
    <row r="85" spans="1:14" s="1221" customFormat="1" outlineLevel="1">
      <c r="A85" s="1220"/>
      <c r="C85" s="1226" t="s">
        <v>2983</v>
      </c>
      <c r="E85" s="1224"/>
      <c r="F85" s="1222">
        <f>SUBTOTAL(9,F84:F84)</f>
        <v>2</v>
      </c>
      <c r="G85" s="1222"/>
      <c r="N85" s="1225"/>
    </row>
    <row r="86" spans="1:14" s="1221" customFormat="1" outlineLevel="2">
      <c r="A86" s="1220">
        <v>3</v>
      </c>
      <c r="B86" s="1227" t="str">
        <f>VLOOKUP(A86,[7]Data!$O$4:$P$31,2)</f>
        <v>Blue</v>
      </c>
      <c r="C86" s="1227" t="str">
        <f>IF(MID('[7]3'!C$8,4,1)=" ",'[7]3'!C$8,IF(MID('[7]3'!C$8,2,1)=" ",TRIM(RIGHT('[7]3'!C$8,LEN('[7]3'!C$8)-2))&amp;" "&amp;LEFT('[7]3'!C$8,1),'[7]3'!C$8))</f>
        <v>Morris &amp; Bond</v>
      </c>
      <c r="D86" s="1221" t="s">
        <v>3362</v>
      </c>
      <c r="E86" s="1228">
        <v>41924</v>
      </c>
      <c r="F86" s="1222">
        <v>3</v>
      </c>
      <c r="G86" s="1222">
        <v>4</v>
      </c>
      <c r="H86" s="1221" t="str">
        <f>TEXT(G86,"0")&amp;" "&amp;B86</f>
        <v>4 Blue</v>
      </c>
      <c r="N86" s="1225"/>
    </row>
    <row r="87" spans="1:14" s="1221" customFormat="1" outlineLevel="1">
      <c r="A87" s="1220"/>
      <c r="B87" s="1227"/>
      <c r="C87" s="1229" t="s">
        <v>4340</v>
      </c>
      <c r="E87" s="1228"/>
      <c r="F87" s="1222">
        <f>SUBTOTAL(9,F86:F86)</f>
        <v>3</v>
      </c>
      <c r="G87" s="1222"/>
      <c r="N87" s="1225"/>
    </row>
    <row r="88" spans="1:14" s="1221" customFormat="1" outlineLevel="2">
      <c r="A88" s="1230">
        <v>3</v>
      </c>
      <c r="B88" s="1231" t="s">
        <v>1546</v>
      </c>
      <c r="C88" s="1231" t="s">
        <v>101</v>
      </c>
      <c r="D88" s="1232" t="s">
        <v>3357</v>
      </c>
      <c r="E88" s="1233">
        <v>42169</v>
      </c>
      <c r="F88" s="1234">
        <v>4</v>
      </c>
      <c r="G88" s="1234">
        <v>3</v>
      </c>
      <c r="H88" s="1232" t="s">
        <v>3856</v>
      </c>
      <c r="N88" s="1225"/>
    </row>
    <row r="89" spans="1:14" s="1221" customFormat="1" outlineLevel="1">
      <c r="A89" s="1230"/>
      <c r="B89" s="1231"/>
      <c r="C89" s="1235" t="s">
        <v>1032</v>
      </c>
      <c r="D89" s="1232"/>
      <c r="E89" s="1233"/>
      <c r="F89" s="1234">
        <f>SUBTOTAL(9,F88:F88)</f>
        <v>4</v>
      </c>
      <c r="G89" s="1234"/>
      <c r="H89" s="1232"/>
      <c r="N89" s="1225"/>
    </row>
    <row r="90" spans="1:14" s="1221" customFormat="1" outlineLevel="2">
      <c r="A90" s="1220">
        <v>3</v>
      </c>
      <c r="B90" s="1221" t="s">
        <v>1546</v>
      </c>
      <c r="C90" s="1221" t="s">
        <v>106</v>
      </c>
      <c r="D90" s="1221" t="s">
        <v>3323</v>
      </c>
      <c r="E90" s="1224">
        <v>42064</v>
      </c>
      <c r="F90" s="1222">
        <v>4</v>
      </c>
      <c r="G90" s="1222">
        <v>3</v>
      </c>
      <c r="H90" s="1221" t="s">
        <v>3856</v>
      </c>
      <c r="N90" s="1225"/>
    </row>
    <row r="91" spans="1:14" s="1221" customFormat="1" outlineLevel="2">
      <c r="A91" s="1220">
        <v>3</v>
      </c>
      <c r="B91" s="1227" t="str">
        <f>VLOOKUP(A91,[7]Data!$O$4:$P$31,2)</f>
        <v>Blue</v>
      </c>
      <c r="C91" s="1221" t="s">
        <v>106</v>
      </c>
      <c r="D91" s="1221" t="s">
        <v>3362</v>
      </c>
      <c r="E91" s="1228">
        <v>41924</v>
      </c>
      <c r="F91" s="1222">
        <f>VLOOKUP(G91,[7]Data!$U$4:$V$9,2,FALSE)</f>
        <v>1</v>
      </c>
      <c r="G91" s="1222">
        <v>6</v>
      </c>
      <c r="H91" s="1221" t="str">
        <f>TEXT(G91,"0")&amp;" "&amp;B91</f>
        <v>6 Blue</v>
      </c>
      <c r="N91" s="1225"/>
    </row>
    <row r="92" spans="1:14" s="1221" customFormat="1" outlineLevel="1">
      <c r="A92" s="1220"/>
      <c r="B92" s="1227"/>
      <c r="C92" s="1226" t="s">
        <v>1181</v>
      </c>
      <c r="E92" s="1228"/>
      <c r="F92" s="1222">
        <f>SUBTOTAL(9,F90:F91)</f>
        <v>5</v>
      </c>
      <c r="G92" s="1222"/>
      <c r="N92" s="1225"/>
    </row>
    <row r="93" spans="1:14" s="1221" customFormat="1" outlineLevel="2">
      <c r="A93" s="1220">
        <v>3</v>
      </c>
      <c r="B93" s="1227" t="str">
        <f>VLOOKUP(A93,[7]Data!$O$4:$P$31,2)</f>
        <v>Blue</v>
      </c>
      <c r="C93" s="1227" t="str">
        <f>IF(MID('[7]3'!C$6,4,1)=" ",'[7]3'!C$6,IF(MID('[7]3'!C$6,2,1)=" ",TRIM(RIGHT('[7]3'!C$6,LEN('[7]3'!C$6)-2))&amp;" "&amp;LEFT('[7]3'!C$6,1),'[7]3'!C$6))</f>
        <v>Rowe G</v>
      </c>
      <c r="D93" s="1221" t="s">
        <v>3362</v>
      </c>
      <c r="E93" s="1228">
        <v>41924</v>
      </c>
      <c r="F93" s="1222">
        <f>VLOOKUP(G93,[7]Data!$U$4:$V$9,2,FALSE)</f>
        <v>5</v>
      </c>
      <c r="G93" s="1222">
        <v>2</v>
      </c>
      <c r="H93" s="1221" t="str">
        <f>TEXT(G93,"0")&amp;" "&amp;B93</f>
        <v>2 Blue</v>
      </c>
      <c r="N93" s="1225"/>
    </row>
    <row r="94" spans="1:14" s="1221" customFormat="1" outlineLevel="1">
      <c r="A94" s="1220"/>
      <c r="B94" s="1227"/>
      <c r="C94" s="1229" t="s">
        <v>4427</v>
      </c>
      <c r="E94" s="1228"/>
      <c r="F94" s="1222">
        <f>SUBTOTAL(9,F93:F93)</f>
        <v>5</v>
      </c>
      <c r="G94" s="1222"/>
      <c r="N94" s="1225"/>
    </row>
    <row r="95" spans="1:14" s="1221" customFormat="1" outlineLevel="2">
      <c r="A95" s="1220">
        <v>3</v>
      </c>
      <c r="B95" s="1227" t="str">
        <f>VLOOKUP(A95,[7]Data!$O$4:$P$31,2)</f>
        <v>Blue</v>
      </c>
      <c r="C95" s="1221" t="s">
        <v>542</v>
      </c>
      <c r="D95" s="1221" t="s">
        <v>3362</v>
      </c>
      <c r="E95" s="1228">
        <v>41924</v>
      </c>
      <c r="F95" s="1222">
        <v>2</v>
      </c>
      <c r="G95" s="1222">
        <v>5</v>
      </c>
      <c r="H95" s="1221" t="str">
        <f>TEXT(G95,"0")&amp;" "&amp;B95</f>
        <v>5 Blue</v>
      </c>
      <c r="N95" s="1225"/>
    </row>
    <row r="96" spans="1:14" s="1221" customFormat="1" outlineLevel="1">
      <c r="A96" s="1220"/>
      <c r="B96" s="1227"/>
      <c r="C96" s="1226" t="s">
        <v>573</v>
      </c>
      <c r="E96" s="1228"/>
      <c r="F96" s="1222">
        <f>SUBTOTAL(9,F95:F95)</f>
        <v>2</v>
      </c>
      <c r="G96" s="1222"/>
      <c r="N96" s="1225"/>
    </row>
    <row r="97" spans="1:14" s="1221" customFormat="1" outlineLevel="2">
      <c r="A97" s="1220">
        <v>3</v>
      </c>
      <c r="B97" s="1221" t="s">
        <v>1546</v>
      </c>
      <c r="C97" s="1221" t="s">
        <v>1640</v>
      </c>
      <c r="D97" s="1221" t="s">
        <v>3323</v>
      </c>
      <c r="E97" s="1224">
        <v>42064</v>
      </c>
      <c r="F97" s="1222">
        <v>6</v>
      </c>
      <c r="G97" s="1222">
        <v>1</v>
      </c>
      <c r="H97" s="1221" t="s">
        <v>3852</v>
      </c>
      <c r="N97" s="1225"/>
    </row>
    <row r="98" spans="1:14" s="1221" customFormat="1" outlineLevel="1">
      <c r="A98" s="1220"/>
      <c r="C98" s="1226" t="s">
        <v>2587</v>
      </c>
      <c r="E98" s="1224"/>
      <c r="F98" s="1222">
        <f>SUBTOTAL(9,F97:F97)</f>
        <v>6</v>
      </c>
      <c r="G98" s="1222"/>
      <c r="N98" s="1225"/>
    </row>
    <row r="99" spans="1:14" s="1221" customFormat="1" outlineLevel="2">
      <c r="A99" s="1220">
        <v>4</v>
      </c>
      <c r="B99" s="1227" t="str">
        <f>VLOOKUP(A99,[7]Data!$O$4:$P$31,2)</f>
        <v>Violet</v>
      </c>
      <c r="C99" s="1227" t="str">
        <f>IF(MID('[7]4'!C$6,4,1)=" ",'[7]4'!C$6,IF(MID('[7]4'!C$6,2,1)=" ",TRIM(RIGHT('[7]4'!C$6,LEN('[7]4'!C$6)-2))&amp;" "&amp;LEFT('[7]4'!C$6,1),'[7]4'!C$6))</f>
        <v>Baxter A</v>
      </c>
      <c r="D99" s="1221" t="s">
        <v>3362</v>
      </c>
      <c r="E99" s="1228">
        <v>41924</v>
      </c>
      <c r="F99" s="1222">
        <f>VLOOKUP(G99,[7]Data!$U$4:$V$9,2,FALSE)</f>
        <v>5</v>
      </c>
      <c r="G99" s="1222">
        <v>2</v>
      </c>
      <c r="H99" s="1221" t="str">
        <f>TEXT(G99,"0")&amp;" "&amp;B99</f>
        <v>2 Violet</v>
      </c>
      <c r="N99" s="1225"/>
    </row>
    <row r="100" spans="1:14" s="1221" customFormat="1" outlineLevel="2">
      <c r="A100" s="1230">
        <v>4</v>
      </c>
      <c r="B100" s="1231" t="s">
        <v>1547</v>
      </c>
      <c r="C100" s="1231" t="s">
        <v>114</v>
      </c>
      <c r="D100" s="1232" t="s">
        <v>3357</v>
      </c>
      <c r="E100" s="1233">
        <v>42169</v>
      </c>
      <c r="F100" s="1234">
        <v>3</v>
      </c>
      <c r="G100" s="1234">
        <v>4</v>
      </c>
      <c r="H100" s="1232" t="s">
        <v>3858</v>
      </c>
      <c r="N100" s="1225"/>
    </row>
    <row r="101" spans="1:14" s="1221" customFormat="1" outlineLevel="2">
      <c r="A101" s="1230">
        <v>4</v>
      </c>
      <c r="B101" s="1231" t="s">
        <v>1547</v>
      </c>
      <c r="C101" s="1231" t="s">
        <v>114</v>
      </c>
      <c r="D101" s="1232" t="s">
        <v>3357</v>
      </c>
      <c r="E101" s="1233">
        <v>42169</v>
      </c>
      <c r="F101" s="1234">
        <v>2</v>
      </c>
      <c r="G101" s="1234">
        <v>5</v>
      </c>
      <c r="H101" s="1232" t="s">
        <v>3861</v>
      </c>
      <c r="N101" s="1225"/>
    </row>
    <row r="102" spans="1:14" s="1221" customFormat="1" outlineLevel="1">
      <c r="A102" s="1230"/>
      <c r="B102" s="1231"/>
      <c r="C102" s="1235" t="s">
        <v>291</v>
      </c>
      <c r="D102" s="1232"/>
      <c r="E102" s="1233"/>
      <c r="F102" s="1234">
        <f>SUBTOTAL(9,F99:F101)</f>
        <v>10</v>
      </c>
      <c r="G102" s="1234"/>
      <c r="H102" s="1232"/>
      <c r="N102" s="1225"/>
    </row>
    <row r="103" spans="1:14" s="1221" customFormat="1" outlineLevel="2">
      <c r="A103" s="1220">
        <v>4</v>
      </c>
      <c r="B103" s="1221" t="s">
        <v>1547</v>
      </c>
      <c r="C103" s="1221" t="s">
        <v>1610</v>
      </c>
      <c r="D103" s="1221" t="s">
        <v>3323</v>
      </c>
      <c r="E103" s="1224">
        <v>42064</v>
      </c>
      <c r="F103" s="1222">
        <v>2</v>
      </c>
      <c r="G103" s="1222">
        <v>5</v>
      </c>
      <c r="H103" s="1221" t="s">
        <v>3861</v>
      </c>
      <c r="N103" s="1225"/>
    </row>
    <row r="104" spans="1:14" s="1221" customFormat="1" outlineLevel="1">
      <c r="A104" s="1220"/>
      <c r="C104" s="1226" t="s">
        <v>1729</v>
      </c>
      <c r="E104" s="1224"/>
      <c r="F104" s="1222">
        <f>SUBTOTAL(9,F103:F103)</f>
        <v>2</v>
      </c>
      <c r="G104" s="1222"/>
      <c r="N104" s="1225"/>
    </row>
    <row r="105" spans="1:14" s="1221" customFormat="1" outlineLevel="2">
      <c r="A105" s="1220">
        <v>4</v>
      </c>
      <c r="B105" s="1227" t="str">
        <f>VLOOKUP(A105,[7]Data!$O$4:$P$31,2)</f>
        <v>Violet</v>
      </c>
      <c r="C105" s="1227" t="str">
        <f>IF(MID('[7]4'!C$8,4,1)=" ",'[7]4'!C$8,IF(MID('[7]4'!C$8,2,1)=" ",TRIM(RIGHT('[7]4'!C$8,LEN('[7]4'!C$8)-2))&amp;" "&amp;LEFT('[7]4'!C$8,1),'[7]4'!C$8))</f>
        <v>Brown J</v>
      </c>
      <c r="D105" s="1221" t="s">
        <v>3362</v>
      </c>
      <c r="E105" s="1228">
        <v>41924</v>
      </c>
      <c r="F105" s="1222">
        <v>3</v>
      </c>
      <c r="G105" s="1222">
        <v>4</v>
      </c>
      <c r="H105" s="1221" t="str">
        <f>TEXT(G105,"0")&amp;" "&amp;B105</f>
        <v>4 Violet</v>
      </c>
      <c r="N105" s="1225"/>
    </row>
    <row r="106" spans="1:14" s="1221" customFormat="1" outlineLevel="1">
      <c r="A106" s="1220"/>
      <c r="B106" s="1227"/>
      <c r="C106" s="1229" t="s">
        <v>5023</v>
      </c>
      <c r="E106" s="1228"/>
      <c r="F106" s="1222">
        <f>SUBTOTAL(9,F105:F105)</f>
        <v>3</v>
      </c>
      <c r="G106" s="1222"/>
      <c r="N106" s="1225"/>
    </row>
    <row r="107" spans="1:14" s="1221" customFormat="1" outlineLevel="2">
      <c r="A107" s="1220">
        <v>4</v>
      </c>
      <c r="B107" s="1227" t="str">
        <f>VLOOKUP(A107,[7]Data!$O$4:$P$31,2)</f>
        <v>Violet</v>
      </c>
      <c r="C107" s="1227" t="str">
        <f>IF(MID('[7]4'!C$5,4,1)=" ",'[7]4'!C$5,IF(MID('[7]4'!C$5,2,1)=" ",TRIM(RIGHT('[7]4'!C$5,LEN('[7]4'!C$5)-2))&amp;" "&amp;LEFT('[7]4'!C$5,1),'[7]4'!C$5))</f>
        <v>Charlton D</v>
      </c>
      <c r="D107" s="1221" t="s">
        <v>3362</v>
      </c>
      <c r="E107" s="1228">
        <v>41924</v>
      </c>
      <c r="F107" s="1222">
        <f>VLOOKUP(G107,[7]Data!$U$4:$V$9,2,FALSE)</f>
        <v>6</v>
      </c>
      <c r="G107" s="1222">
        <v>1</v>
      </c>
      <c r="H107" s="1221" t="str">
        <f>TEXT(G107,"0")&amp;" "&amp;B107</f>
        <v>1 Violet</v>
      </c>
      <c r="N107" s="1225"/>
    </row>
    <row r="108" spans="1:14" s="1221" customFormat="1" outlineLevel="2">
      <c r="A108" s="1230">
        <v>4</v>
      </c>
      <c r="B108" s="1231" t="s">
        <v>1547</v>
      </c>
      <c r="C108" s="1231" t="s">
        <v>186</v>
      </c>
      <c r="D108" s="1232" t="s">
        <v>3357</v>
      </c>
      <c r="E108" s="1233">
        <v>42169</v>
      </c>
      <c r="F108" s="1234">
        <v>6</v>
      </c>
      <c r="G108" s="1234">
        <v>1</v>
      </c>
      <c r="H108" s="1232" t="s">
        <v>3860</v>
      </c>
      <c r="N108" s="1225"/>
    </row>
    <row r="109" spans="1:14" s="1254" customFormat="1" outlineLevel="1">
      <c r="A109" s="1249"/>
      <c r="B109" s="1250"/>
      <c r="C109" s="1244" t="s">
        <v>403</v>
      </c>
      <c r="D109" s="1248" t="s">
        <v>3834</v>
      </c>
      <c r="E109" s="1251"/>
      <c r="F109" s="1246">
        <f>SUBTOTAL(9,F107:F108)</f>
        <v>12</v>
      </c>
      <c r="G109" s="1252"/>
      <c r="H109" s="1253"/>
      <c r="N109" s="1255"/>
    </row>
    <row r="110" spans="1:14" s="1221" customFormat="1" outlineLevel="2">
      <c r="A110" s="1220">
        <v>4</v>
      </c>
      <c r="B110" s="1221" t="s">
        <v>1547</v>
      </c>
      <c r="C110" s="1221" t="s">
        <v>208</v>
      </c>
      <c r="D110" s="1221" t="s">
        <v>3323</v>
      </c>
      <c r="E110" s="1224">
        <v>42064</v>
      </c>
      <c r="F110" s="1222">
        <v>6</v>
      </c>
      <c r="G110" s="1222">
        <v>1</v>
      </c>
      <c r="H110" s="1221" t="s">
        <v>3860</v>
      </c>
      <c r="N110" s="1225"/>
    </row>
    <row r="111" spans="1:14" s="1221" customFormat="1" outlineLevel="1">
      <c r="A111" s="1220"/>
      <c r="C111" s="1226" t="s">
        <v>441</v>
      </c>
      <c r="E111" s="1224"/>
      <c r="F111" s="1222">
        <f>SUBTOTAL(9,F110:F110)</f>
        <v>6</v>
      </c>
      <c r="G111" s="1222"/>
      <c r="N111" s="1225"/>
    </row>
    <row r="112" spans="1:14" s="1221" customFormat="1" outlineLevel="2">
      <c r="A112" s="1220">
        <v>4</v>
      </c>
      <c r="B112" s="1221" t="s">
        <v>1547</v>
      </c>
      <c r="C112" s="1221" t="s">
        <v>183</v>
      </c>
      <c r="D112" s="1221" t="s">
        <v>3323</v>
      </c>
      <c r="E112" s="1224">
        <v>42064</v>
      </c>
      <c r="F112" s="1222">
        <v>1</v>
      </c>
      <c r="G112" s="1222">
        <v>6</v>
      </c>
      <c r="H112" s="1221" t="s">
        <v>3862</v>
      </c>
      <c r="N112" s="1225"/>
    </row>
    <row r="113" spans="1:14" s="1221" customFormat="1" outlineLevel="1">
      <c r="A113" s="1220"/>
      <c r="C113" s="1226" t="s">
        <v>1836</v>
      </c>
      <c r="E113" s="1224"/>
      <c r="F113" s="1222">
        <f>SUBTOTAL(9,F112:F112)</f>
        <v>1</v>
      </c>
      <c r="G113" s="1222"/>
      <c r="N113" s="1225"/>
    </row>
    <row r="114" spans="1:14" s="1221" customFormat="1" outlineLevel="2">
      <c r="A114" s="1220">
        <v>4</v>
      </c>
      <c r="B114" s="1227" t="str">
        <f>VLOOKUP(A114,[7]Data!$O$4:$P$31,2)</f>
        <v>Violet</v>
      </c>
      <c r="C114" s="1227" t="str">
        <f>IF(MID('[7]4'!C$9,4,1)=" ",'[7]4'!C$9,IF(MID('[7]4'!C$9,2,1)=" ",TRIM(RIGHT('[7]4'!C$9,LEN('[7]4'!C$9)-2))&amp;" "&amp;LEFT('[7]4'!C$9,1),'[7]4'!C$9))</f>
        <v>Ilic G</v>
      </c>
      <c r="D114" s="1221" t="s">
        <v>3362</v>
      </c>
      <c r="E114" s="1228">
        <v>41924</v>
      </c>
      <c r="F114" s="1222">
        <v>2</v>
      </c>
      <c r="G114" s="1222">
        <v>5</v>
      </c>
      <c r="H114" s="1221" t="str">
        <f>TEXT(G114,"0")&amp;" "&amp;B114</f>
        <v>5 Violet</v>
      </c>
      <c r="N114" s="1225"/>
    </row>
    <row r="115" spans="1:14" s="1221" customFormat="1" outlineLevel="1">
      <c r="A115" s="1220"/>
      <c r="B115" s="1227"/>
      <c r="C115" s="1229" t="s">
        <v>664</v>
      </c>
      <c r="E115" s="1228"/>
      <c r="F115" s="1222">
        <f>SUBTOTAL(9,F114:F114)</f>
        <v>2</v>
      </c>
      <c r="G115" s="1222"/>
      <c r="N115" s="1225"/>
    </row>
    <row r="116" spans="1:14" s="1221" customFormat="1" outlineLevel="2">
      <c r="A116" s="1220">
        <v>4</v>
      </c>
      <c r="B116" s="1221" t="s">
        <v>1547</v>
      </c>
      <c r="C116" s="1221" t="s">
        <v>138</v>
      </c>
      <c r="D116" s="1221" t="s">
        <v>3323</v>
      </c>
      <c r="E116" s="1224">
        <v>42064</v>
      </c>
      <c r="F116" s="1222">
        <v>4</v>
      </c>
      <c r="G116" s="1222">
        <v>3</v>
      </c>
      <c r="H116" s="1221" t="s">
        <v>3859</v>
      </c>
      <c r="N116" s="1225"/>
    </row>
    <row r="117" spans="1:14" s="1221" customFormat="1" outlineLevel="1">
      <c r="A117" s="1220"/>
      <c r="C117" s="1226" t="s">
        <v>711</v>
      </c>
      <c r="E117" s="1224"/>
      <c r="F117" s="1222">
        <f>SUBTOTAL(9,F116:F116)</f>
        <v>4</v>
      </c>
      <c r="G117" s="1222"/>
      <c r="N117" s="1225"/>
    </row>
    <row r="118" spans="1:14" s="1221" customFormat="1" outlineLevel="2">
      <c r="A118" s="1220">
        <v>4</v>
      </c>
      <c r="B118" s="1227" t="str">
        <f>VLOOKUP(A118,[7]Data!$O$4:$P$31,2)</f>
        <v>Violet</v>
      </c>
      <c r="C118" s="1227" t="s">
        <v>99</v>
      </c>
      <c r="D118" s="1221" t="s">
        <v>3362</v>
      </c>
      <c r="E118" s="1228">
        <v>41924</v>
      </c>
      <c r="F118" s="1222">
        <v>4</v>
      </c>
      <c r="G118" s="1222">
        <v>3</v>
      </c>
      <c r="H118" s="1221" t="str">
        <f>TEXT(G118,"0")&amp;" "&amp;B118</f>
        <v>3 Violet</v>
      </c>
      <c r="N118" s="1225"/>
    </row>
    <row r="119" spans="1:14" s="1221" customFormat="1" outlineLevel="1">
      <c r="A119" s="1220"/>
      <c r="B119" s="1227"/>
      <c r="C119" s="1229" t="s">
        <v>3857</v>
      </c>
      <c r="E119" s="1228"/>
      <c r="F119" s="1222">
        <f>SUBTOTAL(9,F118:F118)</f>
        <v>4</v>
      </c>
      <c r="G119" s="1222"/>
      <c r="N119" s="1225"/>
    </row>
    <row r="120" spans="1:14" s="1221" customFormat="1" outlineLevel="2">
      <c r="A120" s="1220">
        <v>4</v>
      </c>
      <c r="B120" s="1221" t="s">
        <v>1547</v>
      </c>
      <c r="C120" s="1221" t="s">
        <v>109</v>
      </c>
      <c r="D120" s="1221" t="s">
        <v>3323</v>
      </c>
      <c r="E120" s="1224">
        <v>42064</v>
      </c>
      <c r="F120" s="1222">
        <v>5</v>
      </c>
      <c r="G120" s="1222">
        <v>2</v>
      </c>
      <c r="H120" s="1221" t="s">
        <v>3864</v>
      </c>
      <c r="N120" s="1225"/>
    </row>
    <row r="121" spans="1:14" s="1221" customFormat="1" outlineLevel="2">
      <c r="A121" s="1220">
        <v>4</v>
      </c>
      <c r="B121" s="1227" t="str">
        <f>VLOOKUP(A121,[7]Data!$O$4:$P$31,2)</f>
        <v>Violet</v>
      </c>
      <c r="C121" s="1227" t="str">
        <f>IF(MID('[7]4'!C$10,4,1)=" ",'[7]4'!C$10,IF(MID('[7]4'!C$10,2,1)=" ",TRIM(RIGHT('[7]4'!C$10,LEN('[7]4'!C$10)-2))&amp;" "&amp;LEFT('[7]4'!C$10,1),'[7]4'!C$10))</f>
        <v>Macfarlane D</v>
      </c>
      <c r="D121" s="1221" t="s">
        <v>3362</v>
      </c>
      <c r="E121" s="1228">
        <v>41924</v>
      </c>
      <c r="F121" s="1222">
        <f>VLOOKUP(G121,[7]Data!$U$4:$V$9,2,FALSE)</f>
        <v>1</v>
      </c>
      <c r="G121" s="1222">
        <v>6</v>
      </c>
      <c r="H121" s="1221" t="str">
        <f>TEXT(G121,"0")&amp;" "&amp;B121</f>
        <v>6 Violet</v>
      </c>
      <c r="N121" s="1225"/>
    </row>
    <row r="122" spans="1:14" s="1221" customFormat="1" outlineLevel="1">
      <c r="A122" s="1220"/>
      <c r="B122" s="1227"/>
      <c r="C122" s="1229" t="s">
        <v>783</v>
      </c>
      <c r="E122" s="1228"/>
      <c r="F122" s="1222">
        <f>SUBTOTAL(9,F120:F121)</f>
        <v>6</v>
      </c>
      <c r="G122" s="1222"/>
      <c r="N122" s="1225"/>
    </row>
    <row r="123" spans="1:14" s="1221" customFormat="1" outlineLevel="2">
      <c r="A123" s="1230">
        <v>4</v>
      </c>
      <c r="B123" s="1231" t="s">
        <v>1547</v>
      </c>
      <c r="C123" s="1231" t="s">
        <v>188</v>
      </c>
      <c r="D123" s="1232" t="s">
        <v>3357</v>
      </c>
      <c r="E123" s="1233">
        <v>42169</v>
      </c>
      <c r="F123" s="1234">
        <v>5</v>
      </c>
      <c r="G123" s="1234">
        <v>2</v>
      </c>
      <c r="H123" s="1232" t="s">
        <v>3864</v>
      </c>
      <c r="N123" s="1225"/>
    </row>
    <row r="124" spans="1:14" s="1221" customFormat="1" outlineLevel="2">
      <c r="A124" s="1230">
        <v>4</v>
      </c>
      <c r="B124" s="1231" t="s">
        <v>1547</v>
      </c>
      <c r="C124" s="1231" t="s">
        <v>188</v>
      </c>
      <c r="D124" s="1232" t="s">
        <v>3357</v>
      </c>
      <c r="E124" s="1233">
        <v>42169</v>
      </c>
      <c r="F124" s="1234">
        <v>1</v>
      </c>
      <c r="G124" s="1234">
        <v>6</v>
      </c>
      <c r="H124" s="1232" t="s">
        <v>3862</v>
      </c>
      <c r="N124" s="1225"/>
    </row>
    <row r="125" spans="1:14" s="1221" customFormat="1" outlineLevel="2">
      <c r="A125" s="1230">
        <v>4</v>
      </c>
      <c r="B125" s="1231" t="s">
        <v>1547</v>
      </c>
      <c r="C125" s="1231" t="s">
        <v>188</v>
      </c>
      <c r="D125" s="1232" t="s">
        <v>5026</v>
      </c>
      <c r="E125" s="1233">
        <v>42176</v>
      </c>
      <c r="F125" s="1234">
        <v>2</v>
      </c>
      <c r="G125" s="1234">
        <v>5</v>
      </c>
      <c r="H125" s="1232" t="s">
        <v>3861</v>
      </c>
      <c r="N125" s="1225"/>
    </row>
    <row r="126" spans="1:14" s="1221" customFormat="1" outlineLevel="1">
      <c r="A126" s="1230"/>
      <c r="B126" s="1231"/>
      <c r="C126" s="1235" t="s">
        <v>856</v>
      </c>
      <c r="D126" s="1232"/>
      <c r="E126" s="1233"/>
      <c r="F126" s="1234">
        <f>SUBTOTAL(9,F123:F125)</f>
        <v>8</v>
      </c>
      <c r="G126" s="1234"/>
      <c r="H126" s="1232"/>
      <c r="N126" s="1225"/>
    </row>
    <row r="127" spans="1:14" s="1221" customFormat="1" outlineLevel="2">
      <c r="A127" s="1220">
        <v>4</v>
      </c>
      <c r="B127" s="1221" t="s">
        <v>1547</v>
      </c>
      <c r="C127" s="1221" t="s">
        <v>101</v>
      </c>
      <c r="D127" s="1221" t="s">
        <v>3323</v>
      </c>
      <c r="E127" s="1224">
        <v>42064</v>
      </c>
      <c r="F127" s="1222">
        <v>3</v>
      </c>
      <c r="G127" s="1222">
        <v>4</v>
      </c>
      <c r="H127" s="1221" t="s">
        <v>3858</v>
      </c>
      <c r="N127" s="1225"/>
    </row>
    <row r="128" spans="1:14" s="1221" customFormat="1" outlineLevel="2">
      <c r="A128" s="1230">
        <v>4</v>
      </c>
      <c r="B128" s="1231" t="s">
        <v>1547</v>
      </c>
      <c r="C128" s="1231" t="s">
        <v>101</v>
      </c>
      <c r="D128" s="1232" t="s">
        <v>3357</v>
      </c>
      <c r="E128" s="1233">
        <v>42169</v>
      </c>
      <c r="F128" s="1234">
        <v>4</v>
      </c>
      <c r="G128" s="1234">
        <v>3</v>
      </c>
      <c r="H128" s="1232" t="s">
        <v>3859</v>
      </c>
      <c r="N128" s="1225"/>
    </row>
    <row r="129" spans="1:14" s="1221" customFormat="1" outlineLevel="2">
      <c r="A129" s="1230">
        <v>4</v>
      </c>
      <c r="B129" s="1231" t="s">
        <v>1547</v>
      </c>
      <c r="C129" s="1231" t="s">
        <v>101</v>
      </c>
      <c r="D129" s="1232" t="s">
        <v>5026</v>
      </c>
      <c r="E129" s="1233">
        <v>42176</v>
      </c>
      <c r="F129" s="1234">
        <v>3</v>
      </c>
      <c r="G129" s="1234">
        <v>4</v>
      </c>
      <c r="H129" s="1232" t="s">
        <v>3858</v>
      </c>
      <c r="N129" s="1225"/>
    </row>
    <row r="130" spans="1:14" s="1221" customFormat="1" outlineLevel="1">
      <c r="A130" s="1230"/>
      <c r="B130" s="1231"/>
      <c r="C130" s="1235" t="s">
        <v>1032</v>
      </c>
      <c r="D130" s="1232"/>
      <c r="E130" s="1233"/>
      <c r="F130" s="1234">
        <f>SUBTOTAL(9,F127:F129)</f>
        <v>10</v>
      </c>
      <c r="G130" s="1234"/>
      <c r="H130" s="1232"/>
      <c r="N130" s="1225"/>
    </row>
    <row r="131" spans="1:14" s="1221" customFormat="1" outlineLevel="2">
      <c r="A131" s="1220">
        <v>5</v>
      </c>
      <c r="B131" s="1221" t="s">
        <v>1548</v>
      </c>
      <c r="C131" s="1221" t="s">
        <v>4586</v>
      </c>
      <c r="D131" s="1221" t="s">
        <v>3323</v>
      </c>
      <c r="E131" s="1224">
        <v>42064</v>
      </c>
      <c r="F131" s="1222">
        <v>1</v>
      </c>
      <c r="G131" s="1222">
        <v>6</v>
      </c>
      <c r="H131" s="1221" t="s">
        <v>3867</v>
      </c>
      <c r="N131" s="1225"/>
    </row>
    <row r="132" spans="1:14" s="1221" customFormat="1" outlineLevel="1">
      <c r="A132" s="1220"/>
      <c r="C132" s="1226" t="s">
        <v>4609</v>
      </c>
      <c r="E132" s="1224"/>
      <c r="F132" s="1222">
        <f>SUBTOTAL(9,F131:F131)</f>
        <v>1</v>
      </c>
      <c r="G132" s="1222"/>
      <c r="N132" s="1225"/>
    </row>
    <row r="133" spans="1:14" s="1221" customFormat="1" outlineLevel="2">
      <c r="A133" s="1220">
        <v>5</v>
      </c>
      <c r="B133" s="1227" t="str">
        <f>VLOOKUP(A133,[7]Data!$O$4:$P$31,2)</f>
        <v>Grey</v>
      </c>
      <c r="C133" s="1227" t="str">
        <f>IF(MID('[7]5'!C$8,4,1)=" ",'[7]5'!C$8,IF(MID('[7]5'!C$8,2,1)=" ",TRIM(RIGHT('[7]5'!C$8,LEN('[7]5'!C$8)-2))&amp;" "&amp;LEFT('[7]5'!C$8,1),'[7]5'!C$8))</f>
        <v>Cachia W</v>
      </c>
      <c r="D133" s="1221" t="s">
        <v>3362</v>
      </c>
      <c r="E133" s="1228">
        <v>41924</v>
      </c>
      <c r="F133" s="1222">
        <v>3</v>
      </c>
      <c r="G133" s="1222">
        <v>4</v>
      </c>
      <c r="H133" s="1221" t="str">
        <f>TEXT(G133,"0")&amp;" "&amp;B133</f>
        <v>4 Grey</v>
      </c>
      <c r="N133" s="1225"/>
    </row>
    <row r="134" spans="1:14" s="1221" customFormat="1" outlineLevel="1">
      <c r="A134" s="1220"/>
      <c r="B134" s="1227"/>
      <c r="C134" s="1229" t="s">
        <v>385</v>
      </c>
      <c r="E134" s="1228"/>
      <c r="F134" s="1222">
        <f>SUBTOTAL(9,F133:F133)</f>
        <v>3</v>
      </c>
      <c r="G134" s="1222"/>
      <c r="N134" s="1225"/>
    </row>
    <row r="135" spans="1:14" s="1221" customFormat="1" outlineLevel="2">
      <c r="A135" s="1230">
        <v>5</v>
      </c>
      <c r="B135" s="1231" t="s">
        <v>1548</v>
      </c>
      <c r="C135" s="1231" t="s">
        <v>186</v>
      </c>
      <c r="D135" s="1232" t="s">
        <v>3357</v>
      </c>
      <c r="E135" s="1233">
        <v>42169</v>
      </c>
      <c r="F135" s="1234">
        <v>5</v>
      </c>
      <c r="G135" s="1234">
        <v>2</v>
      </c>
      <c r="H135" s="1232" t="s">
        <v>3869</v>
      </c>
      <c r="N135" s="1225"/>
    </row>
    <row r="136" spans="1:14" s="1221" customFormat="1" outlineLevel="2">
      <c r="A136" s="1230">
        <v>5</v>
      </c>
      <c r="B136" s="1231" t="s">
        <v>1548</v>
      </c>
      <c r="C136" s="1231" t="s">
        <v>186</v>
      </c>
      <c r="D136" s="1232" t="s">
        <v>5026</v>
      </c>
      <c r="E136" s="1233">
        <v>42176</v>
      </c>
      <c r="F136" s="1234">
        <v>6</v>
      </c>
      <c r="G136" s="1234">
        <v>1</v>
      </c>
      <c r="H136" s="1232" t="s">
        <v>3865</v>
      </c>
      <c r="N136" s="1225"/>
    </row>
    <row r="137" spans="1:14" s="1221" customFormat="1" outlineLevel="1">
      <c r="A137" s="1230"/>
      <c r="B137" s="1231"/>
      <c r="C137" s="1235" t="s">
        <v>403</v>
      </c>
      <c r="D137" s="1232"/>
      <c r="E137" s="1233"/>
      <c r="F137" s="1234">
        <f>SUBTOTAL(9,F135:F136)</f>
        <v>11</v>
      </c>
      <c r="G137" s="1234"/>
      <c r="H137" s="1232"/>
      <c r="N137" s="1225"/>
    </row>
    <row r="138" spans="1:14" s="1221" customFormat="1" outlineLevel="2">
      <c r="A138" s="1220">
        <v>5</v>
      </c>
      <c r="B138" s="1221" t="s">
        <v>1548</v>
      </c>
      <c r="C138" s="1221" t="s">
        <v>120</v>
      </c>
      <c r="D138" s="1221" t="s">
        <v>3323</v>
      </c>
      <c r="E138" s="1224">
        <v>42064</v>
      </c>
      <c r="F138" s="1222">
        <v>2</v>
      </c>
      <c r="G138" s="1222">
        <v>5</v>
      </c>
      <c r="H138" s="1221" t="s">
        <v>3868</v>
      </c>
      <c r="N138" s="1225"/>
    </row>
    <row r="139" spans="1:14" s="1221" customFormat="1" outlineLevel="1">
      <c r="A139" s="1220"/>
      <c r="C139" s="1226" t="s">
        <v>515</v>
      </c>
      <c r="E139" s="1224"/>
      <c r="F139" s="1222">
        <f>SUBTOTAL(9,F138:F138)</f>
        <v>2</v>
      </c>
      <c r="G139" s="1222"/>
      <c r="N139" s="1225"/>
    </row>
    <row r="140" spans="1:14" s="1221" customFormat="1" outlineLevel="2">
      <c r="A140" s="1220">
        <v>5</v>
      </c>
      <c r="B140" s="1227" t="str">
        <f>VLOOKUP(A140,[7]Data!$O$4:$P$31,2)</f>
        <v>Grey</v>
      </c>
      <c r="C140" s="1231" t="s">
        <v>4537</v>
      </c>
      <c r="D140" s="1221" t="s">
        <v>3362</v>
      </c>
      <c r="E140" s="1228">
        <v>41924</v>
      </c>
      <c r="F140" s="1222">
        <f>VLOOKUP(G140,[7]Data!$U$4:$V$9,2,FALSE)</f>
        <v>1</v>
      </c>
      <c r="G140" s="1222">
        <v>6</v>
      </c>
      <c r="H140" s="1221" t="str">
        <f>TEXT(G140,"0")&amp;" "&amp;B140</f>
        <v>6 Grey</v>
      </c>
      <c r="N140" s="1225"/>
    </row>
    <row r="141" spans="1:14" s="1221" customFormat="1" outlineLevel="2">
      <c r="A141" s="1230">
        <v>5</v>
      </c>
      <c r="B141" s="1231" t="s">
        <v>1548</v>
      </c>
      <c r="C141" s="1231" t="s">
        <v>4537</v>
      </c>
      <c r="D141" s="1232" t="s">
        <v>3357</v>
      </c>
      <c r="E141" s="1233">
        <v>42169</v>
      </c>
      <c r="F141" s="1234">
        <v>1</v>
      </c>
      <c r="G141" s="1234">
        <v>6</v>
      </c>
      <c r="H141" s="1232" t="s">
        <v>3867</v>
      </c>
      <c r="N141" s="1225"/>
    </row>
    <row r="142" spans="1:14" s="1221" customFormat="1" outlineLevel="1">
      <c r="A142" s="1230"/>
      <c r="B142" s="1231"/>
      <c r="C142" s="1235" t="s">
        <v>4538</v>
      </c>
      <c r="D142" s="1232"/>
      <c r="E142" s="1233"/>
      <c r="F142" s="1234">
        <f>SUBTOTAL(9,F140:F141)</f>
        <v>2</v>
      </c>
      <c r="G142" s="1234"/>
      <c r="H142" s="1232"/>
      <c r="N142" s="1225"/>
    </row>
    <row r="143" spans="1:14" s="1221" customFormat="1" outlineLevel="2">
      <c r="A143" s="1220">
        <v>5</v>
      </c>
      <c r="B143" s="1221" t="s">
        <v>1548</v>
      </c>
      <c r="C143" s="1221" t="s">
        <v>1630</v>
      </c>
      <c r="D143" s="1221" t="s">
        <v>3323</v>
      </c>
      <c r="E143" s="1224">
        <v>42064</v>
      </c>
      <c r="F143" s="1222">
        <v>5</v>
      </c>
      <c r="G143" s="1222">
        <v>2</v>
      </c>
      <c r="H143" s="1221" t="s">
        <v>3869</v>
      </c>
      <c r="N143" s="1225"/>
    </row>
    <row r="144" spans="1:14" s="1221" customFormat="1" outlineLevel="1">
      <c r="A144" s="1220"/>
      <c r="C144" s="1226" t="s">
        <v>2937</v>
      </c>
      <c r="E144" s="1224"/>
      <c r="F144" s="1222">
        <f>SUBTOTAL(9,F143:F143)</f>
        <v>5</v>
      </c>
      <c r="G144" s="1222"/>
      <c r="N144" s="1225"/>
    </row>
    <row r="145" spans="1:14" s="1221" customFormat="1" outlineLevel="2">
      <c r="A145" s="1230">
        <v>5</v>
      </c>
      <c r="B145" s="1231" t="s">
        <v>1548</v>
      </c>
      <c r="C145" s="1231" t="s">
        <v>4811</v>
      </c>
      <c r="D145" s="1232" t="s">
        <v>3357</v>
      </c>
      <c r="E145" s="1233">
        <v>42169</v>
      </c>
      <c r="F145" s="1234">
        <v>6</v>
      </c>
      <c r="G145" s="1234">
        <v>1</v>
      </c>
      <c r="H145" s="1232" t="s">
        <v>3865</v>
      </c>
      <c r="N145" s="1225"/>
    </row>
    <row r="146" spans="1:14" s="1221" customFormat="1" outlineLevel="1">
      <c r="A146" s="1230"/>
      <c r="B146" s="1231"/>
      <c r="C146" s="1235" t="s">
        <v>4817</v>
      </c>
      <c r="D146" s="1232"/>
      <c r="E146" s="1233"/>
      <c r="F146" s="1234">
        <f>SUBTOTAL(9,F145:F145)</f>
        <v>6</v>
      </c>
      <c r="G146" s="1234"/>
      <c r="H146" s="1232"/>
      <c r="N146" s="1225"/>
    </row>
    <row r="147" spans="1:14" s="1221" customFormat="1" outlineLevel="2">
      <c r="A147" s="1220">
        <v>5</v>
      </c>
      <c r="B147" s="1221" t="s">
        <v>1548</v>
      </c>
      <c r="C147" s="1221" t="s">
        <v>188</v>
      </c>
      <c r="D147" s="1221" t="s">
        <v>3323</v>
      </c>
      <c r="E147" s="1224">
        <v>42064</v>
      </c>
      <c r="F147" s="1222">
        <v>6</v>
      </c>
      <c r="G147" s="1222">
        <v>1</v>
      </c>
      <c r="H147" s="1221" t="s">
        <v>3865</v>
      </c>
      <c r="N147" s="1225"/>
    </row>
    <row r="148" spans="1:14" s="1221" customFormat="1" outlineLevel="1">
      <c r="A148" s="1220"/>
      <c r="C148" s="1226" t="s">
        <v>856</v>
      </c>
      <c r="E148" s="1224"/>
      <c r="F148" s="1222">
        <f>SUBTOTAL(9,F147:F147)</f>
        <v>6</v>
      </c>
      <c r="G148" s="1222"/>
      <c r="N148" s="1225"/>
    </row>
    <row r="149" spans="1:14" s="1221" customFormat="1" outlineLevel="2">
      <c r="A149" s="1230">
        <v>5</v>
      </c>
      <c r="B149" s="1231" t="s">
        <v>1548</v>
      </c>
      <c r="C149" s="1231" t="s">
        <v>125</v>
      </c>
      <c r="D149" s="1232" t="s">
        <v>3357</v>
      </c>
      <c r="E149" s="1233">
        <v>42169</v>
      </c>
      <c r="F149" s="1234">
        <v>2</v>
      </c>
      <c r="G149" s="1234">
        <v>5</v>
      </c>
      <c r="H149" s="1232" t="s">
        <v>3868</v>
      </c>
      <c r="N149" s="1225"/>
    </row>
    <row r="150" spans="1:14" s="1221" customFormat="1" outlineLevel="1">
      <c r="A150" s="1230"/>
      <c r="B150" s="1231"/>
      <c r="C150" s="1235" t="s">
        <v>1012</v>
      </c>
      <c r="D150" s="1232"/>
      <c r="E150" s="1233"/>
      <c r="F150" s="1234">
        <f>SUBTOTAL(9,F149:F149)</f>
        <v>2</v>
      </c>
      <c r="G150" s="1234"/>
      <c r="H150" s="1232"/>
      <c r="N150" s="1225"/>
    </row>
    <row r="151" spans="1:14" s="1221" customFormat="1" outlineLevel="2">
      <c r="A151" s="1220">
        <v>5</v>
      </c>
      <c r="B151" s="1221" t="s">
        <v>1548</v>
      </c>
      <c r="C151" s="1221" t="s">
        <v>90</v>
      </c>
      <c r="D151" s="1221" t="s">
        <v>3323</v>
      </c>
      <c r="E151" s="1224">
        <v>42064</v>
      </c>
      <c r="F151" s="1222">
        <v>4</v>
      </c>
      <c r="G151" s="1222">
        <v>3</v>
      </c>
      <c r="H151" s="1221" t="s">
        <v>3874</v>
      </c>
      <c r="N151" s="1225"/>
    </row>
    <row r="152" spans="1:14" s="1221" customFormat="1" outlineLevel="2">
      <c r="A152" s="1220">
        <v>5</v>
      </c>
      <c r="B152" s="1227" t="str">
        <f>VLOOKUP(A152,[7]Data!$O$4:$P$31,2)</f>
        <v>Grey</v>
      </c>
      <c r="C152" s="1227" t="str">
        <f>IF(MID('[7]5'!C$9,4,1)=" ",'[7]5'!C$9,IF(MID('[7]5'!C$9,2,1)=" ",TRIM(RIGHT('[7]5'!C$9,LEN('[7]5'!C$9)-2))&amp;" "&amp;LEFT('[7]5'!C$9,1),'[7]5'!C$9))</f>
        <v>Rowe A</v>
      </c>
      <c r="D152" s="1221" t="s">
        <v>3362</v>
      </c>
      <c r="E152" s="1228">
        <v>41924</v>
      </c>
      <c r="F152" s="1222">
        <f>VLOOKUP(G152,[7]Data!$U$4:$V$9,2,FALSE)</f>
        <v>2</v>
      </c>
      <c r="G152" s="1222">
        <v>5</v>
      </c>
      <c r="H152" s="1221" t="str">
        <f>TEXT(G152,"0")&amp;" "&amp;B152</f>
        <v>5 Grey</v>
      </c>
      <c r="N152" s="1225"/>
    </row>
    <row r="153" spans="1:14" s="1221" customFormat="1" outlineLevel="1">
      <c r="A153" s="1220"/>
      <c r="B153" s="1227"/>
      <c r="C153" s="1229" t="s">
        <v>1123</v>
      </c>
      <c r="E153" s="1228"/>
      <c r="F153" s="1222">
        <f>SUBTOTAL(9,F151:F152)</f>
        <v>6</v>
      </c>
      <c r="G153" s="1222"/>
      <c r="N153" s="1225"/>
    </row>
    <row r="154" spans="1:14" s="1221" customFormat="1" outlineLevel="2">
      <c r="A154" s="1220">
        <v>5</v>
      </c>
      <c r="B154" s="1227" t="str">
        <f>VLOOKUP(A154,[7]Data!$O$4:$P$31,2)</f>
        <v>Grey</v>
      </c>
      <c r="C154" s="1227" t="str">
        <f>IF(MID('[7]5'!C$7,4,1)=" ",'[7]5'!C$7,IF(MID('[7]5'!C$7,2,1)=" ",TRIM(RIGHT('[7]5'!C$7,LEN('[7]5'!C$7)-2))&amp;" "&amp;LEFT('[7]5'!C$7,1),'[7]5'!C$7))</f>
        <v>Sheppard &amp; Flanagan</v>
      </c>
      <c r="D154" s="1221" t="s">
        <v>3362</v>
      </c>
      <c r="E154" s="1228">
        <v>41924</v>
      </c>
      <c r="F154" s="1222">
        <f>VLOOKUP(G154,[7]Data!$U$4:$V$9,2,FALSE)</f>
        <v>4</v>
      </c>
      <c r="G154" s="1222">
        <v>3</v>
      </c>
      <c r="H154" s="1221" t="str">
        <f>TEXT(G154,"0")&amp;" "&amp;B154</f>
        <v>3 Grey</v>
      </c>
      <c r="N154" s="1225"/>
    </row>
    <row r="155" spans="1:14" s="1221" customFormat="1" outlineLevel="1">
      <c r="A155" s="1220"/>
      <c r="B155" s="1227"/>
      <c r="C155" s="1229" t="s">
        <v>1285</v>
      </c>
      <c r="E155" s="1228"/>
      <c r="F155" s="1222">
        <f>SUBTOTAL(9,F154:F154)</f>
        <v>4</v>
      </c>
      <c r="G155" s="1222"/>
      <c r="N155" s="1225"/>
    </row>
    <row r="156" spans="1:14" s="1221" customFormat="1" outlineLevel="2">
      <c r="A156" s="1220">
        <v>5</v>
      </c>
      <c r="B156" s="1227" t="str">
        <f>VLOOKUP(A156,[7]Data!$O$4:$P$31,2)</f>
        <v>Grey</v>
      </c>
      <c r="C156" s="1227" t="str">
        <f>IF(MID('[7]5'!C$5,4,1)=" ",'[7]5'!C$5,IF(MID('[7]5'!C$5,2,1)=" ",TRIM(RIGHT('[7]5'!C$5,LEN('[7]5'!C$5)-2))&amp;" "&amp;LEFT('[7]5'!C$5,1),'[7]5'!C$5))</f>
        <v>Thurn P</v>
      </c>
      <c r="D156" s="1221" t="s">
        <v>3362</v>
      </c>
      <c r="E156" s="1228">
        <v>41924</v>
      </c>
      <c r="F156" s="1222">
        <f>VLOOKUP(G156,[7]Data!$U$4:$V$9,2,FALSE)</f>
        <v>6</v>
      </c>
      <c r="G156" s="1222">
        <v>1</v>
      </c>
      <c r="H156" s="1221" t="str">
        <f>TEXT(G156,"0")&amp;" "&amp;B156</f>
        <v>1 Grey</v>
      </c>
      <c r="N156" s="1225"/>
    </row>
    <row r="157" spans="1:14" s="1221" customFormat="1" outlineLevel="2">
      <c r="A157" s="1230">
        <v>5</v>
      </c>
      <c r="B157" s="1231" t="s">
        <v>1548</v>
      </c>
      <c r="C157" s="1231" t="s">
        <v>92</v>
      </c>
      <c r="D157" s="1232" t="s">
        <v>3357</v>
      </c>
      <c r="E157" s="1233">
        <v>42169</v>
      </c>
      <c r="F157" s="1234">
        <v>4</v>
      </c>
      <c r="G157" s="1234">
        <v>3</v>
      </c>
      <c r="H157" s="1232" t="s">
        <v>3874</v>
      </c>
      <c r="N157" s="1225"/>
    </row>
    <row r="158" spans="1:14" s="1221" customFormat="1" outlineLevel="2">
      <c r="A158" s="1230">
        <v>5</v>
      </c>
      <c r="B158" s="1231" t="s">
        <v>1548</v>
      </c>
      <c r="C158" s="1231" t="s">
        <v>92</v>
      </c>
      <c r="D158" s="1232" t="s">
        <v>3357</v>
      </c>
      <c r="E158" s="1233">
        <v>42169</v>
      </c>
      <c r="F158" s="1234">
        <v>3</v>
      </c>
      <c r="G158" s="1234">
        <v>4</v>
      </c>
      <c r="H158" s="1232" t="s">
        <v>3873</v>
      </c>
      <c r="N158" s="1225"/>
    </row>
    <row r="159" spans="1:14" s="1221" customFormat="1" outlineLevel="2">
      <c r="A159" s="1230">
        <v>5</v>
      </c>
      <c r="B159" s="1231" t="s">
        <v>1548</v>
      </c>
      <c r="C159" s="1231" t="s">
        <v>92</v>
      </c>
      <c r="D159" s="1232" t="s">
        <v>5026</v>
      </c>
      <c r="E159" s="1233">
        <v>42176</v>
      </c>
      <c r="F159" s="1234">
        <v>3</v>
      </c>
      <c r="G159" s="1234">
        <v>4</v>
      </c>
      <c r="H159" s="1232" t="s">
        <v>3873</v>
      </c>
      <c r="N159" s="1225"/>
    </row>
    <row r="160" spans="1:14" s="1237" customFormat="1" outlineLevel="1">
      <c r="A160" s="1243"/>
      <c r="B160" s="1244"/>
      <c r="C160" s="1244" t="s">
        <v>1424</v>
      </c>
      <c r="D160" s="1248" t="s">
        <v>3834</v>
      </c>
      <c r="E160" s="1245"/>
      <c r="F160" s="1246">
        <f>SUBTOTAL(9,F156:F159)</f>
        <v>16</v>
      </c>
      <c r="G160" s="1246"/>
      <c r="H160" s="1247"/>
      <c r="N160" s="1241"/>
    </row>
    <row r="161" spans="1:14" s="1221" customFormat="1" outlineLevel="2">
      <c r="A161" s="1220">
        <v>5</v>
      </c>
      <c r="B161" s="1221" t="s">
        <v>1548</v>
      </c>
      <c r="C161" s="1221" t="s">
        <v>1640</v>
      </c>
      <c r="D161" s="1221" t="s">
        <v>3323</v>
      </c>
      <c r="E161" s="1224">
        <v>42064</v>
      </c>
      <c r="F161" s="1222">
        <v>3</v>
      </c>
      <c r="G161" s="1222">
        <v>4</v>
      </c>
      <c r="H161" s="1221" t="s">
        <v>3873</v>
      </c>
      <c r="N161" s="1225"/>
    </row>
    <row r="162" spans="1:14" s="1221" customFormat="1" outlineLevel="1">
      <c r="A162" s="1220"/>
      <c r="C162" s="1226" t="s">
        <v>2587</v>
      </c>
      <c r="E162" s="1224"/>
      <c r="F162" s="1222">
        <f>SUBTOTAL(9,F161:F161)</f>
        <v>3</v>
      </c>
      <c r="G162" s="1222"/>
      <c r="N162" s="1225"/>
    </row>
    <row r="163" spans="1:14" s="1221" customFormat="1" outlineLevel="2">
      <c r="A163" s="1220">
        <v>5</v>
      </c>
      <c r="B163" s="1227" t="str">
        <f>VLOOKUP(A163,[7]Data!$O$4:$P$31,2)</f>
        <v>Grey</v>
      </c>
      <c r="C163" s="1227" t="str">
        <f>IF(MID('[7]5'!C$6,4,1)=" ",'[7]5'!C$6,IF(MID('[7]5'!C$6,2,1)=" ",TRIM(RIGHT('[7]5'!C$6,LEN('[7]5'!C$6)-2))&amp;" "&amp;LEFT('[7]5'!C$6,1),'[7]5'!C$6))</f>
        <v>Wilson &amp; Hoadley</v>
      </c>
      <c r="D163" s="1221" t="s">
        <v>3362</v>
      </c>
      <c r="E163" s="1228">
        <v>41924</v>
      </c>
      <c r="F163" s="1222">
        <v>5</v>
      </c>
      <c r="G163" s="1222">
        <v>2</v>
      </c>
      <c r="H163" s="1221" t="str">
        <f>TEXT(G163,"0")&amp;" "&amp;B163</f>
        <v>2 Grey</v>
      </c>
      <c r="N163" s="1225"/>
    </row>
    <row r="164" spans="1:14" s="1221" customFormat="1" outlineLevel="1">
      <c r="A164" s="1220"/>
      <c r="B164" s="1227"/>
      <c r="C164" s="1229" t="s">
        <v>1484</v>
      </c>
      <c r="E164" s="1228"/>
      <c r="F164" s="1222">
        <f>SUBTOTAL(9,F163:F163)</f>
        <v>5</v>
      </c>
      <c r="G164" s="1222"/>
      <c r="N164" s="1225"/>
    </row>
    <row r="165" spans="1:14" s="1221" customFormat="1" outlineLevel="2">
      <c r="A165" s="1230">
        <v>6</v>
      </c>
      <c r="B165" s="1231" t="s">
        <v>3875</v>
      </c>
      <c r="C165" s="1231" t="s">
        <v>117</v>
      </c>
      <c r="D165" s="1232" t="s">
        <v>3357</v>
      </c>
      <c r="E165" s="1233">
        <v>42169</v>
      </c>
      <c r="F165" s="1234">
        <v>2</v>
      </c>
      <c r="G165" s="1234">
        <v>5</v>
      </c>
      <c r="H165" s="1232" t="s">
        <v>3883</v>
      </c>
      <c r="N165" s="1225"/>
    </row>
    <row r="166" spans="1:14" s="1221" customFormat="1" outlineLevel="1">
      <c r="A166" s="1230"/>
      <c r="B166" s="1231"/>
      <c r="C166" s="1235" t="s">
        <v>1674</v>
      </c>
      <c r="D166" s="1232"/>
      <c r="E166" s="1233"/>
      <c r="F166" s="1234">
        <f>SUBTOTAL(9,F165:F165)</f>
        <v>2</v>
      </c>
      <c r="G166" s="1234"/>
      <c r="H166" s="1232"/>
      <c r="N166" s="1225"/>
    </row>
    <row r="167" spans="1:14" s="1221" customFormat="1" outlineLevel="2">
      <c r="A167" s="1220">
        <v>6</v>
      </c>
      <c r="B167" s="1227" t="str">
        <f>VLOOKUP(A167,[7]Data!$O$4:$P$31,2)</f>
        <v>Yellowface (English)</v>
      </c>
      <c r="C167" s="1227" t="str">
        <f>IF(MID('[7]6'!C$10,4,1)=" ",'[7]6'!C$10,IF(MID('[7]6'!C$10,2,1)=" ",TRIM(RIGHT('[7]6'!C$10,LEN('[7]6'!C$10)-2))&amp;" "&amp;LEFT('[7]6'!C$10,1),'[7]6'!C$10))</f>
        <v>Belcher &amp; Mckellar</v>
      </c>
      <c r="D167" s="1221" t="s">
        <v>3362</v>
      </c>
      <c r="E167" s="1228">
        <v>41924</v>
      </c>
      <c r="F167" s="1222">
        <v>1</v>
      </c>
      <c r="G167" s="1222">
        <v>6</v>
      </c>
      <c r="H167" s="1221" t="str">
        <f>TEXT(G167,"0")&amp;" "&amp;B167</f>
        <v>6 Yellowface (English)</v>
      </c>
      <c r="N167" s="1225"/>
    </row>
    <row r="168" spans="1:14" s="1221" customFormat="1" outlineLevel="1">
      <c r="A168" s="1220"/>
      <c r="B168" s="1227"/>
      <c r="C168" s="1229" t="s">
        <v>4536</v>
      </c>
      <c r="E168" s="1228"/>
      <c r="F168" s="1222">
        <f>SUBTOTAL(9,F167:F167)</f>
        <v>1</v>
      </c>
      <c r="G168" s="1222"/>
      <c r="N168" s="1225"/>
    </row>
    <row r="169" spans="1:14" s="1221" customFormat="1" outlineLevel="2">
      <c r="A169" s="1220">
        <v>6</v>
      </c>
      <c r="B169" s="1227" t="str">
        <f>VLOOKUP(A169,[7]Data!$O$4:$P$31,2)</f>
        <v>Yellowface (English)</v>
      </c>
      <c r="C169" s="1227" t="str">
        <f>IF(MID('[7]6'!C$6,4,1)=" ",'[7]6'!C$6,IF(MID('[7]6'!C$6,2,1)=" ",TRIM(RIGHT('[7]6'!C$6,LEN('[7]6'!C$6)-2))&amp;" "&amp;LEFT('[7]6'!C$6,1),'[7]6'!C$6))</f>
        <v>Charlton D</v>
      </c>
      <c r="D169" s="1221" t="s">
        <v>3362</v>
      </c>
      <c r="E169" s="1228">
        <v>41924</v>
      </c>
      <c r="F169" s="1222">
        <v>5</v>
      </c>
      <c r="G169" s="1222">
        <v>2</v>
      </c>
      <c r="H169" s="1221" t="str">
        <f>TEXT(G169,"0")&amp;" "&amp;B169</f>
        <v>2 Yellowface (English)</v>
      </c>
      <c r="N169" s="1225"/>
    </row>
    <row r="170" spans="1:14" s="1221" customFormat="1" outlineLevel="1">
      <c r="A170" s="1220"/>
      <c r="B170" s="1227"/>
      <c r="C170" s="1229" t="s">
        <v>403</v>
      </c>
      <c r="E170" s="1228"/>
      <c r="F170" s="1222">
        <f>SUBTOTAL(9,F169:F169)</f>
        <v>5</v>
      </c>
      <c r="G170" s="1222"/>
      <c r="N170" s="1225"/>
    </row>
    <row r="171" spans="1:14" s="1221" customFormat="1" outlineLevel="2">
      <c r="A171" s="1220">
        <v>6</v>
      </c>
      <c r="B171" s="1221" t="s">
        <v>3875</v>
      </c>
      <c r="C171" s="1221" t="s">
        <v>1622</v>
      </c>
      <c r="D171" s="1221" t="s">
        <v>3323</v>
      </c>
      <c r="E171" s="1224">
        <v>42064</v>
      </c>
      <c r="F171" s="1222">
        <v>4</v>
      </c>
      <c r="G171" s="1222">
        <v>3</v>
      </c>
      <c r="H171" s="1221" t="s">
        <v>3878</v>
      </c>
      <c r="N171" s="1225"/>
    </row>
    <row r="172" spans="1:14" s="1221" customFormat="1" outlineLevel="1">
      <c r="A172" s="1220"/>
      <c r="C172" s="1226" t="s">
        <v>1807</v>
      </c>
      <c r="E172" s="1224"/>
      <c r="F172" s="1222">
        <f>SUBTOTAL(9,F171:F171)</f>
        <v>4</v>
      </c>
      <c r="G172" s="1222"/>
      <c r="N172" s="1225"/>
    </row>
    <row r="173" spans="1:14" s="1221" customFormat="1" outlineLevel="2">
      <c r="A173" s="1230">
        <v>6</v>
      </c>
      <c r="B173" s="1231" t="s">
        <v>3875</v>
      </c>
      <c r="C173" s="1231" t="s">
        <v>120</v>
      </c>
      <c r="D173" s="1232" t="s">
        <v>3357</v>
      </c>
      <c r="E173" s="1233">
        <v>42169</v>
      </c>
      <c r="F173" s="1234">
        <v>3</v>
      </c>
      <c r="G173" s="1234">
        <v>4</v>
      </c>
      <c r="H173" s="1232" t="s">
        <v>3885</v>
      </c>
      <c r="N173" s="1225"/>
    </row>
    <row r="174" spans="1:14" s="1221" customFormat="1" outlineLevel="1">
      <c r="A174" s="1230"/>
      <c r="B174" s="1231"/>
      <c r="C174" s="1235" t="s">
        <v>515</v>
      </c>
      <c r="D174" s="1232"/>
      <c r="E174" s="1233"/>
      <c r="F174" s="1234">
        <f>SUBTOTAL(9,F173:F173)</f>
        <v>3</v>
      </c>
      <c r="G174" s="1234"/>
      <c r="H174" s="1232"/>
      <c r="N174" s="1225"/>
    </row>
    <row r="175" spans="1:14" s="1221" customFormat="1" outlineLevel="2">
      <c r="A175" s="1220">
        <v>6</v>
      </c>
      <c r="B175" s="1221" t="s">
        <v>3875</v>
      </c>
      <c r="C175" s="1221" t="s">
        <v>542</v>
      </c>
      <c r="D175" s="1221" t="s">
        <v>3323</v>
      </c>
      <c r="E175" s="1224">
        <v>42064</v>
      </c>
      <c r="F175" s="1222">
        <v>1</v>
      </c>
      <c r="G175" s="1222">
        <v>6</v>
      </c>
      <c r="H175" s="1221" t="s">
        <v>3876</v>
      </c>
      <c r="N175" s="1225"/>
    </row>
    <row r="176" spans="1:14" s="1221" customFormat="1" outlineLevel="1">
      <c r="A176" s="1220"/>
      <c r="C176" s="1226" t="s">
        <v>573</v>
      </c>
      <c r="E176" s="1224"/>
      <c r="F176" s="1222">
        <f>SUBTOTAL(9,F175:F175)</f>
        <v>1</v>
      </c>
      <c r="G176" s="1222"/>
      <c r="N176" s="1225"/>
    </row>
    <row r="177" spans="1:14" s="1221" customFormat="1" outlineLevel="2">
      <c r="A177" s="1230">
        <v>6</v>
      </c>
      <c r="B177" s="1231" t="s">
        <v>3875</v>
      </c>
      <c r="C177" s="1231" t="s">
        <v>126</v>
      </c>
      <c r="D177" s="1232" t="s">
        <v>3357</v>
      </c>
      <c r="E177" s="1233">
        <v>42169</v>
      </c>
      <c r="F177" s="1234">
        <v>5</v>
      </c>
      <c r="G177" s="1234">
        <v>2</v>
      </c>
      <c r="H177" s="1232" t="s">
        <v>3882</v>
      </c>
      <c r="N177" s="1225"/>
    </row>
    <row r="178" spans="1:14" s="1221" customFormat="1" outlineLevel="2">
      <c r="A178" s="1230">
        <v>6</v>
      </c>
      <c r="B178" s="1231" t="s">
        <v>3875</v>
      </c>
      <c r="C178" s="1231" t="s">
        <v>126</v>
      </c>
      <c r="D178" s="1232" t="s">
        <v>5026</v>
      </c>
      <c r="E178" s="1233">
        <v>42176</v>
      </c>
      <c r="F178" s="1234">
        <v>3</v>
      </c>
      <c r="G178" s="1234">
        <v>4</v>
      </c>
      <c r="H178" s="1232" t="s">
        <v>3885</v>
      </c>
      <c r="N178" s="1225"/>
    </row>
    <row r="179" spans="1:14" s="1221" customFormat="1" outlineLevel="1">
      <c r="A179" s="1230"/>
      <c r="B179" s="1231"/>
      <c r="C179" s="1235" t="s">
        <v>614</v>
      </c>
      <c r="D179" s="1232"/>
      <c r="E179" s="1233"/>
      <c r="F179" s="1234">
        <f>SUBTOTAL(9,F177:F178)</f>
        <v>8</v>
      </c>
      <c r="G179" s="1234"/>
      <c r="H179" s="1232"/>
      <c r="N179" s="1225"/>
    </row>
    <row r="180" spans="1:14" s="1221" customFormat="1" outlineLevel="2">
      <c r="A180" s="1220">
        <v>6</v>
      </c>
      <c r="B180" s="1221" t="s">
        <v>3875</v>
      </c>
      <c r="C180" s="1221" t="s">
        <v>4543</v>
      </c>
      <c r="D180" s="1221" t="s">
        <v>3323</v>
      </c>
      <c r="E180" s="1224">
        <v>42064</v>
      </c>
      <c r="F180" s="1222">
        <v>5</v>
      </c>
      <c r="G180" s="1222">
        <v>2</v>
      </c>
      <c r="H180" s="1221" t="s">
        <v>3882</v>
      </c>
      <c r="N180" s="1225"/>
    </row>
    <row r="181" spans="1:14" s="1221" customFormat="1" outlineLevel="1">
      <c r="A181" s="1220"/>
      <c r="C181" s="1226" t="s">
        <v>4544</v>
      </c>
      <c r="E181" s="1224"/>
      <c r="F181" s="1222">
        <f>SUBTOTAL(9,F180:F180)</f>
        <v>5</v>
      </c>
      <c r="G181" s="1222"/>
      <c r="N181" s="1225"/>
    </row>
    <row r="182" spans="1:14" s="1221" customFormat="1" outlineLevel="2">
      <c r="A182" s="1220">
        <v>6</v>
      </c>
      <c r="B182" s="1221" t="s">
        <v>3875</v>
      </c>
      <c r="C182" s="1221" t="s">
        <v>165</v>
      </c>
      <c r="D182" s="1221" t="s">
        <v>3323</v>
      </c>
      <c r="E182" s="1224">
        <v>42064</v>
      </c>
      <c r="F182" s="1222">
        <v>6</v>
      </c>
      <c r="G182" s="1222">
        <v>1</v>
      </c>
      <c r="H182" s="1221" t="s">
        <v>3884</v>
      </c>
      <c r="N182" s="1225"/>
    </row>
    <row r="183" spans="1:14" s="1221" customFormat="1" outlineLevel="2">
      <c r="A183" s="1220">
        <v>6</v>
      </c>
      <c r="B183" s="1221" t="s">
        <v>3875</v>
      </c>
      <c r="C183" s="1221" t="s">
        <v>165</v>
      </c>
      <c r="D183" s="1221" t="s">
        <v>3323</v>
      </c>
      <c r="E183" s="1224">
        <v>42064</v>
      </c>
      <c r="F183" s="1222">
        <v>3</v>
      </c>
      <c r="G183" s="1222">
        <v>4</v>
      </c>
      <c r="H183" s="1221" t="s">
        <v>3885</v>
      </c>
      <c r="N183" s="1225"/>
    </row>
    <row r="184" spans="1:14" s="1221" customFormat="1" outlineLevel="1">
      <c r="A184" s="1220"/>
      <c r="C184" s="1226" t="s">
        <v>640</v>
      </c>
      <c r="E184" s="1224"/>
      <c r="F184" s="1222">
        <f>SUBTOTAL(9,F182:F183)</f>
        <v>9</v>
      </c>
      <c r="G184" s="1222"/>
      <c r="N184" s="1225"/>
    </row>
    <row r="185" spans="1:14" s="1221" customFormat="1" outlineLevel="2">
      <c r="A185" s="1230">
        <v>6</v>
      </c>
      <c r="B185" s="1231" t="s">
        <v>3875</v>
      </c>
      <c r="C185" s="1231" t="s">
        <v>99</v>
      </c>
      <c r="D185" s="1232" t="s">
        <v>3357</v>
      </c>
      <c r="E185" s="1233">
        <v>42169</v>
      </c>
      <c r="F185" s="1234">
        <v>1</v>
      </c>
      <c r="G185" s="1234">
        <v>6</v>
      </c>
      <c r="H185" s="1232" t="s">
        <v>3876</v>
      </c>
      <c r="N185" s="1225"/>
    </row>
    <row r="186" spans="1:14" s="1221" customFormat="1" outlineLevel="1">
      <c r="A186" s="1230"/>
      <c r="B186" s="1231"/>
      <c r="C186" s="1235" t="s">
        <v>3857</v>
      </c>
      <c r="D186" s="1232"/>
      <c r="E186" s="1233"/>
      <c r="F186" s="1234">
        <f>SUBTOTAL(9,F185:F185)</f>
        <v>1</v>
      </c>
      <c r="G186" s="1234"/>
      <c r="H186" s="1232"/>
      <c r="N186" s="1225"/>
    </row>
    <row r="187" spans="1:14" s="1221" customFormat="1" outlineLevel="2">
      <c r="A187" s="1220">
        <v>6</v>
      </c>
      <c r="B187" s="1227" t="str">
        <f>VLOOKUP(A187,[7]Data!$O$4:$P$31,2)</f>
        <v>Yellowface (English)</v>
      </c>
      <c r="C187" s="1227" t="str">
        <f>IF(MID('[7]6'!C$8,4,1)=" ",'[7]6'!C$8,IF(MID('[7]6'!C$8,2,1)=" ",TRIM(RIGHT('[7]6'!C$8,LEN('[7]6'!C$8)-2))&amp;" "&amp;LEFT('[7]6'!C$8,1),'[7]6'!C$8))</f>
        <v>Rowe A</v>
      </c>
      <c r="D187" s="1221" t="s">
        <v>3362</v>
      </c>
      <c r="E187" s="1228">
        <v>41924</v>
      </c>
      <c r="F187" s="1222">
        <f>VLOOKUP(G187,[7]Data!$U$4:$V$9,2,FALSE)</f>
        <v>3</v>
      </c>
      <c r="G187" s="1222">
        <v>4</v>
      </c>
      <c r="H187" s="1221" t="str">
        <f>TEXT(G187,"0")&amp;" "&amp;B187</f>
        <v>4 Yellowface (English)</v>
      </c>
      <c r="N187" s="1225"/>
    </row>
    <row r="188" spans="1:14" s="1221" customFormat="1" outlineLevel="2">
      <c r="A188" s="1220">
        <v>6</v>
      </c>
      <c r="B188" s="1227" t="str">
        <f>VLOOKUP(A188,[7]Data!$O$4:$P$31,2)</f>
        <v>Yellowface (English)</v>
      </c>
      <c r="C188" s="1227" t="str">
        <f>IF(MID('[7]6'!C$7,4,1)=" ",'[7]6'!C$7,IF(MID('[7]6'!C$7,2,1)=" ",TRIM(RIGHT('[7]6'!C$7,LEN('[7]6'!C$7)-2))&amp;" "&amp;LEFT('[7]6'!C$7,1),'[7]6'!C$7))</f>
        <v>Rowe A</v>
      </c>
      <c r="D188" s="1221" t="s">
        <v>3362</v>
      </c>
      <c r="E188" s="1228">
        <v>41924</v>
      </c>
      <c r="F188" s="1222">
        <f>VLOOKUP(G188,[7]Data!$U$4:$V$9,2,FALSE)</f>
        <v>4</v>
      </c>
      <c r="G188" s="1222">
        <v>3</v>
      </c>
      <c r="H188" s="1221" t="str">
        <f>TEXT(G188,"0")&amp;" "&amp;B188</f>
        <v>3 Yellowface (English)</v>
      </c>
      <c r="N188" s="1225"/>
    </row>
    <row r="189" spans="1:14" s="1221" customFormat="1" outlineLevel="2">
      <c r="A189" s="1230">
        <v>6</v>
      </c>
      <c r="B189" s="1231" t="s">
        <v>3875</v>
      </c>
      <c r="C189" s="1231" t="s">
        <v>90</v>
      </c>
      <c r="D189" s="1232" t="s">
        <v>3357</v>
      </c>
      <c r="E189" s="1233">
        <v>42169</v>
      </c>
      <c r="F189" s="1234">
        <v>6</v>
      </c>
      <c r="G189" s="1234">
        <v>1</v>
      </c>
      <c r="H189" s="1232" t="s">
        <v>3884</v>
      </c>
      <c r="N189" s="1225"/>
    </row>
    <row r="190" spans="1:14" s="1221" customFormat="1" outlineLevel="2">
      <c r="A190" s="1230">
        <v>6</v>
      </c>
      <c r="B190" s="1231" t="s">
        <v>3875</v>
      </c>
      <c r="C190" s="1231" t="s">
        <v>90</v>
      </c>
      <c r="D190" s="1232" t="s">
        <v>3357</v>
      </c>
      <c r="E190" s="1233">
        <v>42169</v>
      </c>
      <c r="F190" s="1234">
        <v>4</v>
      </c>
      <c r="G190" s="1234">
        <v>3</v>
      </c>
      <c r="H190" s="1232" t="s">
        <v>3878</v>
      </c>
      <c r="N190" s="1225"/>
    </row>
    <row r="191" spans="1:14" s="1221" customFormat="1" outlineLevel="2">
      <c r="A191" s="1230">
        <v>6</v>
      </c>
      <c r="B191" s="1231" t="s">
        <v>3875</v>
      </c>
      <c r="C191" s="1231" t="s">
        <v>90</v>
      </c>
      <c r="D191" s="1232" t="s">
        <v>5026</v>
      </c>
      <c r="E191" s="1233">
        <v>42176</v>
      </c>
      <c r="F191" s="1234">
        <v>5</v>
      </c>
      <c r="G191" s="1234">
        <v>2</v>
      </c>
      <c r="H191" s="1232" t="s">
        <v>3882</v>
      </c>
      <c r="N191" s="1225"/>
    </row>
    <row r="192" spans="1:14" s="1237" customFormat="1" outlineLevel="1">
      <c r="A192" s="1243"/>
      <c r="B192" s="1244"/>
      <c r="C192" s="1244" t="s">
        <v>1123</v>
      </c>
      <c r="D192" s="1248" t="s">
        <v>3834</v>
      </c>
      <c r="E192" s="1245"/>
      <c r="F192" s="1246">
        <f>SUBTOTAL(9,F187:F191)</f>
        <v>22</v>
      </c>
      <c r="G192" s="1246"/>
      <c r="H192" s="1247"/>
      <c r="N192" s="1241"/>
    </row>
    <row r="193" spans="1:14" s="1221" customFormat="1" outlineLevel="2">
      <c r="A193" s="1220">
        <v>6</v>
      </c>
      <c r="B193" s="1227" t="str">
        <f>VLOOKUP(A193,[7]Data!$O$4:$P$31,2)</f>
        <v>Yellowface (English)</v>
      </c>
      <c r="C193" s="1227" t="str">
        <f>IF(MID('[7]6'!C$5,4,1)=" ",'[7]6'!C$5,IF(MID('[7]6'!C$5,2,1)=" ",TRIM(RIGHT('[7]6'!C$5,LEN('[7]6'!C$5)-2))&amp;" "&amp;LEFT('[7]6'!C$5,1),'[7]6'!C$5))</f>
        <v>Sheppard &amp; Flanagan</v>
      </c>
      <c r="D193" s="1221" t="s">
        <v>3362</v>
      </c>
      <c r="E193" s="1228">
        <v>41924</v>
      </c>
      <c r="F193" s="1222">
        <f>VLOOKUP(G193,[7]Data!$U$4:$V$9,2,FALSE)</f>
        <v>6</v>
      </c>
      <c r="G193" s="1222">
        <v>1</v>
      </c>
      <c r="H193" s="1221" t="str">
        <f>TEXT(G193,"0")&amp;" "&amp;B193</f>
        <v>1 Yellowface (English)</v>
      </c>
      <c r="N193" s="1225"/>
    </row>
    <row r="194" spans="1:14" s="1221" customFormat="1" outlineLevel="1">
      <c r="A194" s="1220"/>
      <c r="B194" s="1227"/>
      <c r="C194" s="1229" t="s">
        <v>1285</v>
      </c>
      <c r="E194" s="1228"/>
      <c r="F194" s="1222">
        <f>SUBTOTAL(9,F193:F193)</f>
        <v>6</v>
      </c>
      <c r="G194" s="1222"/>
      <c r="N194" s="1225"/>
    </row>
    <row r="195" spans="1:14" s="1221" customFormat="1" outlineLevel="2">
      <c r="A195" s="1220">
        <v>6</v>
      </c>
      <c r="B195" s="1227" t="str">
        <f>VLOOKUP(A195,[7]Data!$O$4:$P$31,2)</f>
        <v>Yellowface (English)</v>
      </c>
      <c r="C195" s="1227" t="str">
        <f>IF(MID('[7]6'!C$9,4,1)=" ",'[7]6'!C$9,IF(MID('[7]6'!C$9,2,1)=" ",TRIM(RIGHT('[7]6'!C$9,LEN('[7]6'!C$9)-2))&amp;" "&amp;LEFT('[7]6'!C$9,1),'[7]6'!C$9))</f>
        <v>Tonkin G</v>
      </c>
      <c r="D195" s="1221" t="s">
        <v>3362</v>
      </c>
      <c r="E195" s="1228">
        <v>41924</v>
      </c>
      <c r="F195" s="1222">
        <v>2</v>
      </c>
      <c r="G195" s="1222">
        <v>5</v>
      </c>
      <c r="H195" s="1221" t="str">
        <f>TEXT(G195,"0")&amp;" "&amp;B195</f>
        <v>5 Yellowface (English)</v>
      </c>
      <c r="N195" s="1225"/>
    </row>
    <row r="196" spans="1:14" s="1221" customFormat="1" outlineLevel="1">
      <c r="A196" s="1220"/>
      <c r="B196" s="1227"/>
      <c r="C196" s="1229" t="s">
        <v>2587</v>
      </c>
      <c r="E196" s="1228"/>
      <c r="F196" s="1222">
        <f>SUBTOTAL(9,F195:F195)</f>
        <v>2</v>
      </c>
      <c r="G196" s="1222"/>
      <c r="N196" s="1225"/>
    </row>
    <row r="197" spans="1:14" s="1221" customFormat="1" outlineLevel="2">
      <c r="A197" s="1220">
        <v>6</v>
      </c>
      <c r="B197" s="1221" t="s">
        <v>3875</v>
      </c>
      <c r="C197" s="1221" t="s">
        <v>116</v>
      </c>
      <c r="D197" s="1221" t="s">
        <v>3323</v>
      </c>
      <c r="E197" s="1224">
        <v>42064</v>
      </c>
      <c r="F197" s="1222">
        <v>2</v>
      </c>
      <c r="G197" s="1222">
        <v>5</v>
      </c>
      <c r="H197" s="1221" t="s">
        <v>3883</v>
      </c>
      <c r="N197" s="1225"/>
    </row>
    <row r="198" spans="1:14" s="1221" customFormat="1" outlineLevel="1">
      <c r="A198" s="1220"/>
      <c r="C198" s="1226" t="s">
        <v>1484</v>
      </c>
      <c r="E198" s="1224"/>
      <c r="F198" s="1222">
        <f>SUBTOTAL(9,F197:F197)</f>
        <v>2</v>
      </c>
      <c r="G198" s="1222"/>
      <c r="N198" s="1225"/>
    </row>
    <row r="199" spans="1:14" s="1221" customFormat="1" outlineLevel="2">
      <c r="A199" s="1230">
        <v>7</v>
      </c>
      <c r="B199" s="1231" t="s">
        <v>4549</v>
      </c>
      <c r="C199" s="1231" t="s">
        <v>200</v>
      </c>
      <c r="D199" s="1232" t="s">
        <v>3357</v>
      </c>
      <c r="E199" s="1233">
        <v>42169</v>
      </c>
      <c r="F199" s="1234">
        <v>3</v>
      </c>
      <c r="G199" s="1234">
        <v>4</v>
      </c>
      <c r="H199" s="1232" t="s">
        <v>3891</v>
      </c>
      <c r="N199" s="1225"/>
    </row>
    <row r="200" spans="1:14" s="1221" customFormat="1" outlineLevel="1">
      <c r="A200" s="1230"/>
      <c r="B200" s="1231"/>
      <c r="C200" s="1235" t="s">
        <v>225</v>
      </c>
      <c r="D200" s="1232"/>
      <c r="E200" s="1233"/>
      <c r="F200" s="1234">
        <f>SUBTOTAL(9,F199:F199)</f>
        <v>3</v>
      </c>
      <c r="G200" s="1234"/>
      <c r="H200" s="1232"/>
      <c r="N200" s="1225"/>
    </row>
    <row r="201" spans="1:14" s="1221" customFormat="1" outlineLevel="2">
      <c r="A201" s="1220">
        <v>7</v>
      </c>
      <c r="B201" s="1221" t="s">
        <v>4549</v>
      </c>
      <c r="C201" s="1221" t="s">
        <v>117</v>
      </c>
      <c r="D201" s="1221" t="s">
        <v>3323</v>
      </c>
      <c r="E201" s="1224">
        <v>42064</v>
      </c>
      <c r="F201" s="1222">
        <v>3</v>
      </c>
      <c r="G201" s="1222">
        <v>4</v>
      </c>
      <c r="H201" s="1221" t="s">
        <v>3891</v>
      </c>
      <c r="N201" s="1225"/>
    </row>
    <row r="202" spans="1:14" s="1221" customFormat="1" outlineLevel="2">
      <c r="A202" s="1220">
        <v>7</v>
      </c>
      <c r="B202" s="1221" t="s">
        <v>4549</v>
      </c>
      <c r="C202" s="1227" t="str">
        <f>IF(MID('[7]7'!C$10,4,1)=" ",'[7]7'!C$10,IF(MID('[7]7'!C$10,2,1)=" ",TRIM(RIGHT('[7]7'!C$10,LEN('[7]7'!C$10)-2))&amp;" "&amp;LEFT('[7]7'!C$10,1),'[7]7'!C$10))</f>
        <v>Bader &amp; Turnbull</v>
      </c>
      <c r="D202" s="1221" t="s">
        <v>3362</v>
      </c>
      <c r="E202" s="1228">
        <v>41924</v>
      </c>
      <c r="F202" s="1222">
        <f>VLOOKUP(G202,[7]Data!$U$4:$V$9,2,FALSE)</f>
        <v>1</v>
      </c>
      <c r="G202" s="1222">
        <v>6</v>
      </c>
      <c r="H202" s="1221" t="str">
        <f>TEXT(G202,"0")&amp;" "&amp;B202</f>
        <v>6 Goldenface (Australian)</v>
      </c>
      <c r="N202" s="1225"/>
    </row>
    <row r="203" spans="1:14" s="1221" customFormat="1" outlineLevel="1">
      <c r="A203" s="1220"/>
      <c r="C203" s="1229" t="s">
        <v>1674</v>
      </c>
      <c r="E203" s="1228"/>
      <c r="F203" s="1222">
        <f>SUBTOTAL(9,F201:F202)</f>
        <v>4</v>
      </c>
      <c r="G203" s="1222"/>
      <c r="N203" s="1225"/>
    </row>
    <row r="204" spans="1:14" s="1221" customFormat="1" outlineLevel="2">
      <c r="A204" s="1220">
        <v>7</v>
      </c>
      <c r="B204" s="1221" t="s">
        <v>4549</v>
      </c>
      <c r="C204" s="1221" t="s">
        <v>114</v>
      </c>
      <c r="D204" s="1221" t="s">
        <v>3323</v>
      </c>
      <c r="E204" s="1224">
        <v>42064</v>
      </c>
      <c r="F204" s="1222">
        <v>4</v>
      </c>
      <c r="G204" s="1222">
        <v>3</v>
      </c>
      <c r="H204" s="1221" t="s">
        <v>3896</v>
      </c>
      <c r="N204" s="1225"/>
    </row>
    <row r="205" spans="1:14" s="1221" customFormat="1" outlineLevel="2">
      <c r="A205" s="1220">
        <v>7</v>
      </c>
      <c r="B205" s="1221" t="s">
        <v>4549</v>
      </c>
      <c r="C205" s="1221" t="s">
        <v>114</v>
      </c>
      <c r="D205" s="1221" t="s">
        <v>3323</v>
      </c>
      <c r="E205" s="1224">
        <v>42064</v>
      </c>
      <c r="F205" s="1222">
        <v>2</v>
      </c>
      <c r="G205" s="1222">
        <v>5</v>
      </c>
      <c r="H205" s="1221" t="s">
        <v>3892</v>
      </c>
      <c r="N205" s="1225"/>
    </row>
    <row r="206" spans="1:14" s="1221" customFormat="1" outlineLevel="2">
      <c r="A206" s="1220">
        <v>7</v>
      </c>
      <c r="B206" s="1221" t="s">
        <v>4549</v>
      </c>
      <c r="C206" s="1227" t="str">
        <f>IF(MID('[7]7'!C$8,4,1)=" ",'[7]7'!C$8,IF(MID('[7]7'!C$8,2,1)=" ",TRIM(RIGHT('[7]7'!C$8,LEN('[7]7'!C$8)-2))&amp;" "&amp;LEFT('[7]7'!C$8,1),'[7]7'!C$8))</f>
        <v>Baxter A</v>
      </c>
      <c r="D206" s="1221" t="s">
        <v>3362</v>
      </c>
      <c r="E206" s="1228">
        <v>41924</v>
      </c>
      <c r="F206" s="1222">
        <f>VLOOKUP(G206,[7]Data!$U$4:$V$9,2,FALSE)</f>
        <v>3</v>
      </c>
      <c r="G206" s="1222">
        <v>4</v>
      </c>
      <c r="H206" s="1221" t="str">
        <f>TEXT(G206,"0")&amp;" "&amp;B206</f>
        <v>4 Goldenface (Australian)</v>
      </c>
      <c r="N206" s="1225"/>
    </row>
    <row r="207" spans="1:14" s="1221" customFormat="1" outlineLevel="2">
      <c r="A207" s="1220">
        <v>7</v>
      </c>
      <c r="B207" s="1221" t="s">
        <v>4549</v>
      </c>
      <c r="C207" s="1227" t="str">
        <f>IF(MID('[7]7'!C$7,4,1)=" ",'[7]7'!C$7,IF(MID('[7]7'!C$7,2,1)=" ",TRIM(RIGHT('[7]7'!C$7,LEN('[7]7'!C$7)-2))&amp;" "&amp;LEFT('[7]7'!C$7,1),'[7]7'!C$7))</f>
        <v>Baxter A</v>
      </c>
      <c r="D207" s="1221" t="s">
        <v>3362</v>
      </c>
      <c r="E207" s="1228">
        <v>41924</v>
      </c>
      <c r="F207" s="1222">
        <f>VLOOKUP(G207,[7]Data!$U$4:$V$9,2,FALSE)</f>
        <v>4</v>
      </c>
      <c r="G207" s="1222">
        <v>3</v>
      </c>
      <c r="H207" s="1221" t="str">
        <f>TEXT(G207,"0")&amp;" "&amp;B207</f>
        <v>3 Goldenface (Australian)</v>
      </c>
      <c r="N207" s="1225"/>
    </row>
    <row r="208" spans="1:14" s="1221" customFormat="1" outlineLevel="1">
      <c r="A208" s="1220"/>
      <c r="C208" s="1229" t="s">
        <v>291</v>
      </c>
      <c r="E208" s="1228"/>
      <c r="F208" s="1222">
        <f>SUBTOTAL(9,F204:F207)</f>
        <v>13</v>
      </c>
      <c r="G208" s="1222"/>
      <c r="N208" s="1225"/>
    </row>
    <row r="209" spans="1:14" s="1221" customFormat="1" outlineLevel="2">
      <c r="A209" s="1230">
        <v>7</v>
      </c>
      <c r="B209" s="1231" t="s">
        <v>4549</v>
      </c>
      <c r="C209" s="1231" t="s">
        <v>4586</v>
      </c>
      <c r="D209" s="1232" t="s">
        <v>3357</v>
      </c>
      <c r="E209" s="1233">
        <v>42169</v>
      </c>
      <c r="F209" s="1234">
        <v>1</v>
      </c>
      <c r="G209" s="1234">
        <v>6</v>
      </c>
      <c r="H209" s="1232" t="s">
        <v>3897</v>
      </c>
      <c r="N209" s="1225"/>
    </row>
    <row r="210" spans="1:14" s="1221" customFormat="1" outlineLevel="1">
      <c r="A210" s="1230"/>
      <c r="B210" s="1231"/>
      <c r="C210" s="1235" t="s">
        <v>4609</v>
      </c>
      <c r="D210" s="1232"/>
      <c r="E210" s="1233"/>
      <c r="F210" s="1234">
        <f>SUBTOTAL(9,F209:F209)</f>
        <v>1</v>
      </c>
      <c r="G210" s="1234"/>
      <c r="H210" s="1232"/>
      <c r="N210" s="1225"/>
    </row>
    <row r="211" spans="1:14" s="1221" customFormat="1" outlineLevel="2">
      <c r="A211" s="1220">
        <v>7</v>
      </c>
      <c r="B211" s="1221" t="s">
        <v>4549</v>
      </c>
      <c r="C211" s="1227" t="str">
        <f>IF(MID('[7]7'!C$5,4,1)=" ",'[7]7'!C$5,IF(MID('[7]7'!C$5,2,1)=" ",TRIM(RIGHT('[7]7'!C$5,LEN('[7]7'!C$5)-2))&amp;" "&amp;LEFT('[7]7'!C$5,1),'[7]7'!C$5))</f>
        <v>Borg &amp; Skivington</v>
      </c>
      <c r="D211" s="1221" t="s">
        <v>3362</v>
      </c>
      <c r="E211" s="1228">
        <v>41924</v>
      </c>
      <c r="F211" s="1222">
        <v>6</v>
      </c>
      <c r="G211" s="1222">
        <v>1</v>
      </c>
      <c r="H211" s="1221" t="str">
        <f>TEXT(G211,"0")&amp;" "&amp;B211</f>
        <v>1 Goldenface (Australian)</v>
      </c>
      <c r="N211" s="1225"/>
    </row>
    <row r="212" spans="1:14" s="1221" customFormat="1" outlineLevel="1">
      <c r="A212" s="1220"/>
      <c r="C212" s="1229" t="s">
        <v>1729</v>
      </c>
      <c r="E212" s="1228"/>
      <c r="F212" s="1222">
        <f>SUBTOTAL(9,F211:F211)</f>
        <v>6</v>
      </c>
      <c r="G212" s="1222"/>
      <c r="N212" s="1225"/>
    </row>
    <row r="213" spans="1:14" s="1221" customFormat="1" outlineLevel="2">
      <c r="A213" s="1220">
        <v>7</v>
      </c>
      <c r="B213" s="1221" t="s">
        <v>4549</v>
      </c>
      <c r="C213" s="1221" t="s">
        <v>4635</v>
      </c>
      <c r="D213" s="1221" t="s">
        <v>3323</v>
      </c>
      <c r="E213" s="1224">
        <v>42064</v>
      </c>
      <c r="F213" s="1222">
        <v>1</v>
      </c>
      <c r="G213" s="1222">
        <v>6</v>
      </c>
      <c r="H213" s="1221" t="s">
        <v>3897</v>
      </c>
      <c r="N213" s="1225"/>
    </row>
    <row r="214" spans="1:14" s="1221" customFormat="1" outlineLevel="1">
      <c r="A214" s="1220"/>
      <c r="C214" s="1226" t="s">
        <v>4643</v>
      </c>
      <c r="E214" s="1224"/>
      <c r="F214" s="1222">
        <f>SUBTOTAL(9,F213:F213)</f>
        <v>1</v>
      </c>
      <c r="G214" s="1222"/>
      <c r="N214" s="1225"/>
    </row>
    <row r="215" spans="1:14" s="1221" customFormat="1" outlineLevel="2">
      <c r="A215" s="1220">
        <v>7</v>
      </c>
      <c r="B215" s="1221" t="s">
        <v>4549</v>
      </c>
      <c r="C215" s="1221" t="s">
        <v>1620</v>
      </c>
      <c r="D215" s="1221" t="s">
        <v>3323</v>
      </c>
      <c r="E215" s="1224">
        <v>42064</v>
      </c>
      <c r="F215" s="1222">
        <v>5</v>
      </c>
      <c r="G215" s="1222">
        <v>2</v>
      </c>
      <c r="H215" s="1221" t="s">
        <v>3895</v>
      </c>
      <c r="N215" s="1225"/>
    </row>
    <row r="216" spans="1:14" s="1221" customFormat="1" outlineLevel="2">
      <c r="A216" s="1230">
        <v>7</v>
      </c>
      <c r="B216" s="1231" t="s">
        <v>4549</v>
      </c>
      <c r="C216" s="1231" t="s">
        <v>1620</v>
      </c>
      <c r="D216" s="1232" t="s">
        <v>3357</v>
      </c>
      <c r="E216" s="1233">
        <v>42169</v>
      </c>
      <c r="F216" s="1234">
        <v>6</v>
      </c>
      <c r="G216" s="1234">
        <v>1</v>
      </c>
      <c r="H216" s="1232" t="s">
        <v>3893</v>
      </c>
      <c r="N216" s="1225"/>
    </row>
    <row r="217" spans="1:14" s="1221" customFormat="1" outlineLevel="2">
      <c r="A217" s="1230">
        <v>7</v>
      </c>
      <c r="B217" s="1231" t="s">
        <v>4549</v>
      </c>
      <c r="C217" s="1231" t="s">
        <v>1620</v>
      </c>
      <c r="D217" s="1232" t="s">
        <v>5026</v>
      </c>
      <c r="E217" s="1233">
        <v>42176</v>
      </c>
      <c r="F217" s="1234">
        <v>5</v>
      </c>
      <c r="G217" s="1234">
        <v>2</v>
      </c>
      <c r="H217" s="1232" t="s">
        <v>3895</v>
      </c>
      <c r="N217" s="1225"/>
    </row>
    <row r="218" spans="1:14" s="1237" customFormat="1" outlineLevel="1">
      <c r="A218" s="1243"/>
      <c r="B218" s="1244"/>
      <c r="C218" s="1244" t="s">
        <v>1802</v>
      </c>
      <c r="D218" s="1248" t="s">
        <v>3834</v>
      </c>
      <c r="E218" s="1245"/>
      <c r="F218" s="1246">
        <f>SUBTOTAL(9,F215:F217)</f>
        <v>16</v>
      </c>
      <c r="G218" s="1246"/>
      <c r="H218" s="1247"/>
      <c r="N218" s="1241"/>
    </row>
    <row r="219" spans="1:14" s="1221" customFormat="1" outlineLevel="2">
      <c r="A219" s="1230">
        <v>7</v>
      </c>
      <c r="B219" s="1231" t="s">
        <v>4549</v>
      </c>
      <c r="C219" s="1231" t="s">
        <v>208</v>
      </c>
      <c r="D219" s="1232" t="s">
        <v>3357</v>
      </c>
      <c r="E219" s="1233">
        <v>42169</v>
      </c>
      <c r="F219" s="1234">
        <v>4</v>
      </c>
      <c r="G219" s="1234">
        <v>3</v>
      </c>
      <c r="H219" s="1232" t="s">
        <v>3896</v>
      </c>
      <c r="N219" s="1225"/>
    </row>
    <row r="220" spans="1:14" s="1221" customFormat="1" outlineLevel="1">
      <c r="A220" s="1230"/>
      <c r="B220" s="1231"/>
      <c r="C220" s="1235" t="s">
        <v>441</v>
      </c>
      <c r="D220" s="1232"/>
      <c r="E220" s="1233"/>
      <c r="F220" s="1234">
        <f>SUBTOTAL(9,F219:F219)</f>
        <v>4</v>
      </c>
      <c r="G220" s="1234"/>
      <c r="H220" s="1232"/>
      <c r="N220" s="1225"/>
    </row>
    <row r="221" spans="1:14" s="1221" customFormat="1" outlineLevel="2">
      <c r="A221" s="1220">
        <v>7</v>
      </c>
      <c r="B221" s="1221" t="s">
        <v>4549</v>
      </c>
      <c r="C221" s="1221" t="s">
        <v>106</v>
      </c>
      <c r="D221" s="1221" t="s">
        <v>3323</v>
      </c>
      <c r="E221" s="1224">
        <v>42064</v>
      </c>
      <c r="F221" s="1222">
        <v>6</v>
      </c>
      <c r="G221" s="1222">
        <v>1</v>
      </c>
      <c r="H221" s="1221" t="s">
        <v>3893</v>
      </c>
      <c r="N221" s="1225"/>
    </row>
    <row r="222" spans="1:14" s="1221" customFormat="1" outlineLevel="2">
      <c r="A222" s="1230">
        <v>7</v>
      </c>
      <c r="B222" s="1231" t="s">
        <v>4549</v>
      </c>
      <c r="C222" s="1231" t="s">
        <v>106</v>
      </c>
      <c r="D222" s="1232" t="s">
        <v>3357</v>
      </c>
      <c r="E222" s="1233">
        <v>42169</v>
      </c>
      <c r="F222" s="1234">
        <v>5</v>
      </c>
      <c r="G222" s="1234">
        <v>2</v>
      </c>
      <c r="H222" s="1232" t="s">
        <v>3895</v>
      </c>
      <c r="N222" s="1225"/>
    </row>
    <row r="223" spans="1:14" s="1221" customFormat="1" outlineLevel="2">
      <c r="A223" s="1230">
        <v>7</v>
      </c>
      <c r="B223" s="1231" t="s">
        <v>4549</v>
      </c>
      <c r="C223" s="1231" t="s">
        <v>106</v>
      </c>
      <c r="D223" s="1232" t="s">
        <v>3357</v>
      </c>
      <c r="E223" s="1233">
        <v>42169</v>
      </c>
      <c r="F223" s="1234">
        <v>2</v>
      </c>
      <c r="G223" s="1234">
        <v>5</v>
      </c>
      <c r="H223" s="1232" t="s">
        <v>3892</v>
      </c>
      <c r="N223" s="1225"/>
    </row>
    <row r="224" spans="1:14" s="1221" customFormat="1" outlineLevel="1">
      <c r="A224" s="1230"/>
      <c r="B224" s="1231"/>
      <c r="C224" s="1235" t="s">
        <v>1181</v>
      </c>
      <c r="D224" s="1232"/>
      <c r="E224" s="1233"/>
      <c r="F224" s="1234">
        <f>SUBTOTAL(9,F221:F223)</f>
        <v>13</v>
      </c>
      <c r="G224" s="1234"/>
      <c r="H224" s="1232"/>
      <c r="N224" s="1225"/>
    </row>
    <row r="225" spans="1:14" s="1221" customFormat="1" outlineLevel="2">
      <c r="A225" s="1220">
        <v>7</v>
      </c>
      <c r="B225" s="1221" t="s">
        <v>4549</v>
      </c>
      <c r="C225" s="1227" t="str">
        <f>IF(MID('[7]7'!C$6,4,1)=" ",'[7]7'!C$6,IF(MID('[7]7'!C$6,2,1)=" ",TRIM(RIGHT('[7]7'!C$6,LEN('[7]7'!C$6)-2))&amp;" "&amp;LEFT('[7]7'!C$6,1),'[7]7'!C$6))</f>
        <v>Sheppard &amp; Flanagan</v>
      </c>
      <c r="D225" s="1221" t="s">
        <v>3362</v>
      </c>
      <c r="E225" s="1228">
        <v>41924</v>
      </c>
      <c r="F225" s="1222">
        <f>VLOOKUP(G225,[7]Data!$U$4:$V$9,2,FALSE)</f>
        <v>5</v>
      </c>
      <c r="G225" s="1222">
        <v>2</v>
      </c>
      <c r="H225" s="1221" t="str">
        <f>TEXT(G225,"0")&amp;" "&amp;B225</f>
        <v>2 Goldenface (Australian)</v>
      </c>
      <c r="N225" s="1225"/>
    </row>
    <row r="226" spans="1:14" s="1221" customFormat="1" outlineLevel="1">
      <c r="A226" s="1220"/>
      <c r="C226" s="1229" t="s">
        <v>1285</v>
      </c>
      <c r="E226" s="1228"/>
      <c r="F226" s="1222">
        <f>SUBTOTAL(9,F225:F225)</f>
        <v>5</v>
      </c>
      <c r="G226" s="1222"/>
      <c r="N226" s="1225"/>
    </row>
    <row r="227" spans="1:14" s="1221" customFormat="1" outlineLevel="2">
      <c r="A227" s="1220">
        <v>7</v>
      </c>
      <c r="B227" s="1221" t="s">
        <v>4549</v>
      </c>
      <c r="C227" s="1227" t="str">
        <f>IF(MID('[7]7'!C$9,4,1)=" ",'[7]7'!C$9,IF(MID('[7]7'!C$9,2,1)=" ",TRIM(RIGHT('[7]7'!C$9,LEN('[7]7'!C$9)-2))&amp;" "&amp;LEFT('[7]7'!C$9,1),'[7]7'!C$9))</f>
        <v>Stephens R</v>
      </c>
      <c r="D227" s="1221" t="s">
        <v>3362</v>
      </c>
      <c r="E227" s="1228">
        <v>41924</v>
      </c>
      <c r="F227" s="1222">
        <v>2</v>
      </c>
      <c r="G227" s="1222">
        <v>5</v>
      </c>
      <c r="H227" s="1221" t="str">
        <f>TEXT(G227,"0")&amp;" "&amp;B227</f>
        <v>5 Goldenface (Australian)</v>
      </c>
      <c r="N227" s="1225"/>
    </row>
    <row r="228" spans="1:14" s="1221" customFormat="1" outlineLevel="1">
      <c r="A228" s="1220"/>
      <c r="C228" s="1229" t="s">
        <v>1362</v>
      </c>
      <c r="E228" s="1228"/>
      <c r="F228" s="1222">
        <f>SUBTOTAL(9,F227:F227)</f>
        <v>2</v>
      </c>
      <c r="G228" s="1222"/>
      <c r="N228" s="1225"/>
    </row>
    <row r="229" spans="1:14" s="1221" customFormat="1" outlineLevel="2">
      <c r="A229" s="1220">
        <v>8</v>
      </c>
      <c r="B229" s="1227" t="str">
        <f>VLOOKUP(A229,[7]Data!$O$4:$P$31,2)</f>
        <v>Black Eye</v>
      </c>
      <c r="C229" s="1227" t="s">
        <v>3854</v>
      </c>
      <c r="D229" s="1221" t="s">
        <v>3362</v>
      </c>
      <c r="E229" s="1228">
        <v>41924</v>
      </c>
      <c r="F229" s="1222">
        <f>VLOOKUP(G229,[7]Data!$U$4:$V$9,2,FALSE)</f>
        <v>1</v>
      </c>
      <c r="G229" s="1222">
        <v>6</v>
      </c>
      <c r="H229" s="1221" t="str">
        <f>TEXT(G229,"0")&amp;" "&amp;B229</f>
        <v>6 Black Eye</v>
      </c>
      <c r="N229" s="1225"/>
    </row>
    <row r="230" spans="1:14" s="1221" customFormat="1" outlineLevel="2">
      <c r="A230" s="1220">
        <v>8</v>
      </c>
      <c r="B230" s="1227" t="str">
        <f>VLOOKUP(A230,[7]Data!$O$4:$P$31,2)</f>
        <v>Black Eye</v>
      </c>
      <c r="C230" s="1227" t="s">
        <v>3854</v>
      </c>
      <c r="D230" s="1221" t="s">
        <v>3362</v>
      </c>
      <c r="E230" s="1228">
        <v>41924</v>
      </c>
      <c r="F230" s="1222">
        <f>VLOOKUP(G230,[7]Data!$U$4:$V$9,2,FALSE)</f>
        <v>2</v>
      </c>
      <c r="G230" s="1222">
        <v>5</v>
      </c>
      <c r="H230" s="1221" t="str">
        <f>TEXT(G230,"0")&amp;" "&amp;B230</f>
        <v>5 Black Eye</v>
      </c>
      <c r="N230" s="1225"/>
    </row>
    <row r="231" spans="1:14" s="1221" customFormat="1" outlineLevel="1">
      <c r="A231" s="1220"/>
      <c r="B231" s="1227"/>
      <c r="C231" s="1229" t="s">
        <v>3855</v>
      </c>
      <c r="E231" s="1228"/>
      <c r="F231" s="1222">
        <f>SUBTOTAL(9,F229:F230)</f>
        <v>3</v>
      </c>
      <c r="G231" s="1222"/>
      <c r="N231" s="1225"/>
    </row>
    <row r="232" spans="1:14" s="1221" customFormat="1" outlineLevel="2">
      <c r="A232" s="1220">
        <v>8</v>
      </c>
      <c r="B232" s="1221" t="s">
        <v>3903</v>
      </c>
      <c r="C232" s="1221" t="s">
        <v>209</v>
      </c>
      <c r="D232" s="1221" t="s">
        <v>3323</v>
      </c>
      <c r="E232" s="1224">
        <v>42064</v>
      </c>
      <c r="F232" s="1222">
        <v>2</v>
      </c>
      <c r="G232" s="1222">
        <v>5</v>
      </c>
      <c r="H232" s="1221" t="s">
        <v>3906</v>
      </c>
      <c r="N232" s="1225"/>
    </row>
    <row r="233" spans="1:14" s="1221" customFormat="1" outlineLevel="1">
      <c r="A233" s="1220"/>
      <c r="C233" s="1226" t="s">
        <v>450</v>
      </c>
      <c r="E233" s="1224"/>
      <c r="F233" s="1222">
        <f>SUBTOTAL(9,F232:F232)</f>
        <v>2</v>
      </c>
      <c r="G233" s="1222"/>
      <c r="N233" s="1225"/>
    </row>
    <row r="234" spans="1:14" s="1221" customFormat="1" outlineLevel="2">
      <c r="A234" s="1220">
        <v>8</v>
      </c>
      <c r="B234" s="1227" t="str">
        <f>VLOOKUP(A234,[7]Data!$O$4:$P$31,2)</f>
        <v>Black Eye</v>
      </c>
      <c r="C234" s="1227" t="str">
        <f>IF(MID('[7]8'!C$8,4,1)=" ",'[7]8'!C$8,IF(MID('[7]8'!C$8,2,1)=" ",TRIM(RIGHT('[7]8'!C$8,LEN('[7]8'!C$8)-2))&amp;" "&amp;LEFT('[7]8'!C$8,1),'[7]8'!C$8))</f>
        <v>Gosbell G</v>
      </c>
      <c r="D234" s="1221" t="s">
        <v>3362</v>
      </c>
      <c r="E234" s="1228">
        <v>41924</v>
      </c>
      <c r="F234" s="1222">
        <v>3</v>
      </c>
      <c r="G234" s="1222">
        <v>4</v>
      </c>
      <c r="H234" s="1221" t="str">
        <f>TEXT(G234,"0")&amp;" "&amp;B234</f>
        <v>4 Black Eye</v>
      </c>
      <c r="N234" s="1225"/>
    </row>
    <row r="235" spans="1:14" s="1221" customFormat="1" outlineLevel="1">
      <c r="A235" s="1220"/>
      <c r="B235" s="1227"/>
      <c r="C235" s="1229" t="s">
        <v>4207</v>
      </c>
      <c r="E235" s="1228"/>
      <c r="F235" s="1222">
        <f>SUBTOTAL(9,F234:F234)</f>
        <v>3</v>
      </c>
      <c r="G235" s="1222"/>
      <c r="N235" s="1225"/>
    </row>
    <row r="236" spans="1:14" s="1221" customFormat="1" outlineLevel="2">
      <c r="A236" s="1220">
        <v>8</v>
      </c>
      <c r="B236" s="1221" t="s">
        <v>3903</v>
      </c>
      <c r="C236" s="1221" t="s">
        <v>3854</v>
      </c>
      <c r="D236" s="1221" t="s">
        <v>3323</v>
      </c>
      <c r="E236" s="1224">
        <v>42064</v>
      </c>
      <c r="F236" s="1222">
        <v>6</v>
      </c>
      <c r="G236" s="1222">
        <v>1</v>
      </c>
      <c r="H236" s="1221" t="s">
        <v>3911</v>
      </c>
      <c r="N236" s="1225"/>
    </row>
    <row r="237" spans="1:14" s="1221" customFormat="1" outlineLevel="2">
      <c r="A237" s="1220">
        <v>8</v>
      </c>
      <c r="B237" s="1221" t="s">
        <v>3903</v>
      </c>
      <c r="C237" s="1221" t="s">
        <v>3854</v>
      </c>
      <c r="D237" s="1221" t="s">
        <v>3323</v>
      </c>
      <c r="E237" s="1224">
        <v>42064</v>
      </c>
      <c r="F237" s="1222">
        <v>5</v>
      </c>
      <c r="G237" s="1222">
        <v>2</v>
      </c>
      <c r="H237" s="1221" t="s">
        <v>3909</v>
      </c>
      <c r="N237" s="1225"/>
    </row>
    <row r="238" spans="1:14" s="1221" customFormat="1" outlineLevel="2">
      <c r="A238" s="1220">
        <v>8</v>
      </c>
      <c r="B238" s="1221" t="s">
        <v>3903</v>
      </c>
      <c r="C238" s="1221" t="s">
        <v>3854</v>
      </c>
      <c r="D238" s="1221" t="s">
        <v>3323</v>
      </c>
      <c r="E238" s="1224">
        <v>42064</v>
      </c>
      <c r="F238" s="1222">
        <v>1</v>
      </c>
      <c r="G238" s="1222">
        <v>6</v>
      </c>
      <c r="H238" s="1221" t="s">
        <v>3907</v>
      </c>
      <c r="N238" s="1225"/>
    </row>
    <row r="239" spans="1:14" s="1237" customFormat="1" outlineLevel="1">
      <c r="A239" s="1236"/>
      <c r="C239" s="1237" t="s">
        <v>3855</v>
      </c>
      <c r="D239" s="1248" t="s">
        <v>3834</v>
      </c>
      <c r="E239" s="1239"/>
      <c r="F239" s="1240">
        <f>SUBTOTAL(9,F236:F238)</f>
        <v>12</v>
      </c>
      <c r="G239" s="1240"/>
      <c r="N239" s="1241"/>
    </row>
    <row r="240" spans="1:14" s="1221" customFormat="1" outlineLevel="2">
      <c r="A240" s="1220">
        <v>8</v>
      </c>
      <c r="B240" s="1221" t="s">
        <v>3903</v>
      </c>
      <c r="C240" s="1221" t="s">
        <v>3905</v>
      </c>
      <c r="D240" s="1221" t="s">
        <v>3323</v>
      </c>
      <c r="E240" s="1224">
        <v>42064</v>
      </c>
      <c r="F240" s="1222">
        <v>4</v>
      </c>
      <c r="G240" s="1222">
        <v>3</v>
      </c>
      <c r="H240" s="1221" t="s">
        <v>3910</v>
      </c>
      <c r="N240" s="1225"/>
    </row>
    <row r="241" spans="1:14" s="1221" customFormat="1" outlineLevel="2">
      <c r="A241" s="1230">
        <v>8</v>
      </c>
      <c r="B241" s="1231" t="s">
        <v>3903</v>
      </c>
      <c r="C241" s="1231" t="s">
        <v>3905</v>
      </c>
      <c r="D241" s="1232" t="s">
        <v>3357</v>
      </c>
      <c r="E241" s="1233">
        <v>42169</v>
      </c>
      <c r="F241" s="1234">
        <v>4</v>
      </c>
      <c r="G241" s="1234">
        <v>3</v>
      </c>
      <c r="H241" s="1232" t="s">
        <v>3910</v>
      </c>
      <c r="N241" s="1225"/>
    </row>
    <row r="242" spans="1:14" s="1221" customFormat="1" outlineLevel="2">
      <c r="A242" s="1230">
        <v>8</v>
      </c>
      <c r="B242" s="1231" t="s">
        <v>3903</v>
      </c>
      <c r="C242" s="1231" t="s">
        <v>3905</v>
      </c>
      <c r="D242" s="1232" t="s">
        <v>3357</v>
      </c>
      <c r="E242" s="1233">
        <v>42169</v>
      </c>
      <c r="F242" s="1234">
        <v>1</v>
      </c>
      <c r="G242" s="1234">
        <v>6</v>
      </c>
      <c r="H242" s="1232" t="s">
        <v>3907</v>
      </c>
      <c r="N242" s="1225"/>
    </row>
    <row r="243" spans="1:14" s="1221" customFormat="1" outlineLevel="1">
      <c r="A243" s="1230"/>
      <c r="B243" s="1231"/>
      <c r="C243" s="1235" t="s">
        <v>3908</v>
      </c>
      <c r="D243" s="1232"/>
      <c r="E243" s="1233"/>
      <c r="F243" s="1234">
        <f>SUBTOTAL(9,F240:F242)</f>
        <v>9</v>
      </c>
      <c r="G243" s="1234"/>
      <c r="H243" s="1232"/>
      <c r="N243" s="1225"/>
    </row>
    <row r="244" spans="1:14" s="1221" customFormat="1" outlineLevel="2">
      <c r="A244" s="1220">
        <v>8</v>
      </c>
      <c r="B244" s="1221" t="s">
        <v>3903</v>
      </c>
      <c r="C244" s="1221" t="s">
        <v>185</v>
      </c>
      <c r="D244" s="1221" t="s">
        <v>3323</v>
      </c>
      <c r="E244" s="1224">
        <v>42064</v>
      </c>
      <c r="F244" s="1222">
        <v>3</v>
      </c>
      <c r="G244" s="1222">
        <v>4</v>
      </c>
      <c r="H244" s="1221" t="s">
        <v>3904</v>
      </c>
      <c r="N244" s="1225"/>
    </row>
    <row r="245" spans="1:14" s="1221" customFormat="1" outlineLevel="2">
      <c r="A245" s="1220">
        <v>8</v>
      </c>
      <c r="B245" s="1227" t="str">
        <f>VLOOKUP(A245,[7]Data!$O$4:$P$31,2)</f>
        <v>Black Eye</v>
      </c>
      <c r="C245" s="1227" t="str">
        <f>IF(MID('[7]8'!C$7,4,1)=" ",'[7]8'!C$7,IF(MID('[7]8'!C$7,2,1)=" ",TRIM(RIGHT('[7]8'!C$7,LEN('[7]8'!C$7)-2))&amp;" "&amp;LEFT('[7]8'!C$7,1),'[7]8'!C$7))</f>
        <v>Rixon D</v>
      </c>
      <c r="D245" s="1221" t="s">
        <v>3362</v>
      </c>
      <c r="E245" s="1228">
        <v>41924</v>
      </c>
      <c r="F245" s="1222">
        <f>VLOOKUP(G245,[7]Data!$U$4:$V$9,2,FALSE)</f>
        <v>4</v>
      </c>
      <c r="G245" s="1222">
        <v>3</v>
      </c>
      <c r="H245" s="1221" t="str">
        <f>TEXT(G245,"0")&amp;" "&amp;B245</f>
        <v>3 Black Eye</v>
      </c>
      <c r="N245" s="1225"/>
    </row>
    <row r="246" spans="1:14" s="1221" customFormat="1" outlineLevel="2">
      <c r="A246" s="1230">
        <v>8</v>
      </c>
      <c r="B246" s="1231" t="s">
        <v>3903</v>
      </c>
      <c r="C246" s="1231" t="s">
        <v>185</v>
      </c>
      <c r="D246" s="1232" t="s">
        <v>3357</v>
      </c>
      <c r="E246" s="1233">
        <v>42169</v>
      </c>
      <c r="F246" s="1234">
        <v>2</v>
      </c>
      <c r="G246" s="1234">
        <v>5</v>
      </c>
      <c r="H246" s="1232" t="s">
        <v>3906</v>
      </c>
      <c r="N246" s="1225"/>
    </row>
    <row r="247" spans="1:14" s="1221" customFormat="1" outlineLevel="1">
      <c r="A247" s="1230"/>
      <c r="B247" s="1231"/>
      <c r="C247" s="1235" t="s">
        <v>1045</v>
      </c>
      <c r="D247" s="1232"/>
      <c r="E247" s="1233"/>
      <c r="F247" s="1234">
        <f>SUBTOTAL(9,F244:F246)</f>
        <v>9</v>
      </c>
      <c r="G247" s="1234"/>
      <c r="H247" s="1232"/>
      <c r="N247" s="1225"/>
    </row>
    <row r="248" spans="1:14" s="1221" customFormat="1" outlineLevel="2">
      <c r="A248" s="1230">
        <v>8</v>
      </c>
      <c r="B248" s="1231" t="s">
        <v>3903</v>
      </c>
      <c r="C248" s="1231" t="s">
        <v>106</v>
      </c>
      <c r="D248" s="1232" t="s">
        <v>3357</v>
      </c>
      <c r="E248" s="1233">
        <v>42169</v>
      </c>
      <c r="F248" s="1234">
        <v>5</v>
      </c>
      <c r="G248" s="1234">
        <v>2</v>
      </c>
      <c r="H248" s="1232" t="s">
        <v>3909</v>
      </c>
      <c r="N248" s="1225"/>
    </row>
    <row r="249" spans="1:14" s="1221" customFormat="1" outlineLevel="1">
      <c r="A249" s="1230"/>
      <c r="B249" s="1231"/>
      <c r="C249" s="1235" t="s">
        <v>1181</v>
      </c>
      <c r="D249" s="1232"/>
      <c r="E249" s="1233"/>
      <c r="F249" s="1234">
        <f>SUBTOTAL(9,F248:F248)</f>
        <v>5</v>
      </c>
      <c r="G249" s="1234"/>
      <c r="H249" s="1232"/>
      <c r="N249" s="1225"/>
    </row>
    <row r="250" spans="1:14" s="1221" customFormat="1" outlineLevel="2">
      <c r="A250" s="1220">
        <v>8</v>
      </c>
      <c r="B250" s="1227" t="str">
        <f>VLOOKUP(A250,[7]Data!$O$4:$P$31,2)</f>
        <v>Black Eye</v>
      </c>
      <c r="C250" s="1227" t="str">
        <f>IF(MID('[7]8'!C$6,4,1)=" ",'[7]8'!C$6,IF(MID('[7]8'!C$6,2,1)=" ",TRIM(RIGHT('[7]8'!C$6,LEN('[7]8'!C$6)-2))&amp;" "&amp;LEFT('[7]8'!C$6,1),'[7]8'!C$6))</f>
        <v>Sheppard &amp; Flanagan</v>
      </c>
      <c r="D250" s="1221" t="s">
        <v>3362</v>
      </c>
      <c r="E250" s="1228">
        <v>41924</v>
      </c>
      <c r="F250" s="1222">
        <f>VLOOKUP(G250,[7]Data!$U$4:$V$9,2,FALSE)</f>
        <v>5</v>
      </c>
      <c r="G250" s="1222">
        <v>2</v>
      </c>
      <c r="H250" s="1221" t="str">
        <f>TEXT(G250,"0")&amp;" "&amp;B250</f>
        <v>2 Black Eye</v>
      </c>
      <c r="N250" s="1225"/>
    </row>
    <row r="251" spans="1:14" s="1221" customFormat="1" outlineLevel="2">
      <c r="A251" s="1220">
        <v>8</v>
      </c>
      <c r="B251" s="1227" t="str">
        <f>VLOOKUP(A251,[7]Data!$O$4:$P$31,2)</f>
        <v>Black Eye</v>
      </c>
      <c r="C251" s="1227" t="str">
        <f>IF(MID('[7]8'!C$5,4,1)=" ",'[7]8'!C$5,IF(MID('[7]8'!C$5,2,1)=" ",TRIM(RIGHT('[7]8'!C$5,LEN('[7]8'!C$5)-2))&amp;" "&amp;LEFT('[7]8'!C$5,1),'[7]8'!C$5))</f>
        <v>Sheppard &amp; Flanagan</v>
      </c>
      <c r="D251" s="1221" t="s">
        <v>3362</v>
      </c>
      <c r="E251" s="1228">
        <v>41924</v>
      </c>
      <c r="F251" s="1222">
        <f>VLOOKUP(G251,[7]Data!$U$4:$V$9,2,FALSE)</f>
        <v>6</v>
      </c>
      <c r="G251" s="1222">
        <v>1</v>
      </c>
      <c r="H251" s="1221" t="str">
        <f>TEXT(G251,"0")&amp;" "&amp;B251</f>
        <v>1 Black Eye</v>
      </c>
      <c r="N251" s="1225"/>
    </row>
    <row r="252" spans="1:14" s="1221" customFormat="1" outlineLevel="1">
      <c r="A252" s="1220"/>
      <c r="B252" s="1227"/>
      <c r="C252" s="1229" t="s">
        <v>1285</v>
      </c>
      <c r="E252" s="1228"/>
      <c r="F252" s="1222">
        <f>SUBTOTAL(9,F250:F251)</f>
        <v>11</v>
      </c>
      <c r="G252" s="1222"/>
      <c r="N252" s="1225"/>
    </row>
    <row r="253" spans="1:14" s="1221" customFormat="1" outlineLevel="2">
      <c r="A253" s="1230">
        <v>8</v>
      </c>
      <c r="B253" s="1231" t="s">
        <v>3903</v>
      </c>
      <c r="C253" s="1231" t="s">
        <v>127</v>
      </c>
      <c r="D253" s="1232" t="s">
        <v>3357</v>
      </c>
      <c r="E253" s="1233">
        <v>42169</v>
      </c>
      <c r="F253" s="1234">
        <v>3</v>
      </c>
      <c r="G253" s="1234">
        <v>4</v>
      </c>
      <c r="H253" s="1232" t="s">
        <v>3904</v>
      </c>
      <c r="N253" s="1225"/>
    </row>
    <row r="254" spans="1:14" s="1221" customFormat="1" outlineLevel="1">
      <c r="A254" s="1230"/>
      <c r="B254" s="1231"/>
      <c r="C254" s="1235" t="s">
        <v>1435</v>
      </c>
      <c r="D254" s="1232"/>
      <c r="E254" s="1233"/>
      <c r="F254" s="1234">
        <f>SUBTOTAL(9,F253:F253)</f>
        <v>3</v>
      </c>
      <c r="G254" s="1234"/>
      <c r="H254" s="1232"/>
      <c r="N254" s="1225"/>
    </row>
    <row r="255" spans="1:14" s="1221" customFormat="1" outlineLevel="2">
      <c r="A255" s="1230">
        <v>8</v>
      </c>
      <c r="B255" s="1231" t="s">
        <v>3903</v>
      </c>
      <c r="C255" s="1231" t="s">
        <v>189</v>
      </c>
      <c r="D255" s="1232" t="s">
        <v>3357</v>
      </c>
      <c r="E255" s="1233">
        <v>42169</v>
      </c>
      <c r="F255" s="1234">
        <v>6</v>
      </c>
      <c r="G255" s="1234">
        <v>1</v>
      </c>
      <c r="H255" s="1232" t="s">
        <v>3911</v>
      </c>
      <c r="N255" s="1225"/>
    </row>
    <row r="256" spans="1:14" s="1221" customFormat="1" outlineLevel="1">
      <c r="A256" s="1230"/>
      <c r="B256" s="1231"/>
      <c r="C256" s="1235" t="s">
        <v>1443</v>
      </c>
      <c r="D256" s="1232"/>
      <c r="E256" s="1233"/>
      <c r="F256" s="1234">
        <f>SUBTOTAL(9,F255:F255)</f>
        <v>6</v>
      </c>
      <c r="G256" s="1234"/>
      <c r="H256" s="1232"/>
      <c r="N256" s="1225"/>
    </row>
    <row r="257" spans="1:14" s="1221" customFormat="1" outlineLevel="2">
      <c r="A257" s="1220">
        <v>9</v>
      </c>
      <c r="B257" s="1227" t="str">
        <f>VLOOKUP(A257,[7]Data!$O$4:$P$31,2)</f>
        <v>Dilute</v>
      </c>
      <c r="C257" s="1227" t="str">
        <f>IF(MID('[7]9'!C$8,4,1)=" ",'[7]9'!C$8,IF(MID('[7]9'!C$8,2,1)=" ",TRIM(RIGHT('[7]9'!C$8,LEN('[7]9'!C$8)-2))&amp;" "&amp;LEFT('[7]9'!C$8,1),'[7]9'!C$8))</f>
        <v>Ackers B</v>
      </c>
      <c r="D257" s="1221" t="s">
        <v>3362</v>
      </c>
      <c r="E257" s="1228">
        <v>41924</v>
      </c>
      <c r="F257" s="1222">
        <v>3</v>
      </c>
      <c r="G257" s="1222">
        <v>4</v>
      </c>
      <c r="H257" s="1221" t="str">
        <f>TEXT(G257,"0")&amp;" "&amp;B257</f>
        <v>4 Dilute</v>
      </c>
      <c r="N257" s="1225"/>
    </row>
    <row r="258" spans="1:14" s="1221" customFormat="1" outlineLevel="1">
      <c r="A258" s="1220"/>
      <c r="B258" s="1227"/>
      <c r="C258" s="1229" t="s">
        <v>5028</v>
      </c>
      <c r="E258" s="1228"/>
      <c r="F258" s="1222">
        <f>SUBTOTAL(9,F257:F257)</f>
        <v>3</v>
      </c>
      <c r="G258" s="1222"/>
      <c r="N258" s="1225"/>
    </row>
    <row r="259" spans="1:14" s="1221" customFormat="1" outlineLevel="2">
      <c r="A259" s="1220">
        <v>9</v>
      </c>
      <c r="B259" s="1221" t="s">
        <v>1552</v>
      </c>
      <c r="C259" s="1221" t="s">
        <v>4586</v>
      </c>
      <c r="D259" s="1221" t="s">
        <v>3323</v>
      </c>
      <c r="E259" s="1224">
        <v>42064</v>
      </c>
      <c r="F259" s="1222">
        <v>5</v>
      </c>
      <c r="G259" s="1222">
        <v>2</v>
      </c>
      <c r="H259" s="1221" t="s">
        <v>3919</v>
      </c>
      <c r="N259" s="1225"/>
    </row>
    <row r="260" spans="1:14" s="1221" customFormat="1" outlineLevel="2">
      <c r="A260" s="1220">
        <v>9</v>
      </c>
      <c r="B260" s="1227" t="str">
        <f>VLOOKUP(A260,[7]Data!$O$4:$P$31,2)</f>
        <v>Dilute</v>
      </c>
      <c r="C260" s="1227" t="str">
        <f>IF(MID('[7]9'!C$10,4,1)=" ",'[7]9'!C$10,IF(MID('[7]9'!C$10,2,1)=" ",TRIM(RIGHT('[7]9'!C$10,LEN('[7]9'!C$10)-2))&amp;" "&amp;LEFT('[7]9'!C$10,1),'[7]9'!C$10))</f>
        <v>Belcher &amp; Mckellar</v>
      </c>
      <c r="D260" s="1221" t="s">
        <v>3362</v>
      </c>
      <c r="E260" s="1228">
        <v>41924</v>
      </c>
      <c r="F260" s="1222">
        <f>VLOOKUP(G260,[7]Data!$U$4:$V$9,2,FALSE)</f>
        <v>1</v>
      </c>
      <c r="G260" s="1222">
        <v>6</v>
      </c>
      <c r="H260" s="1221" t="str">
        <f>TEXT(G260,"0")&amp;" "&amp;B260</f>
        <v>6 Dilute</v>
      </c>
      <c r="N260" s="1225"/>
    </row>
    <row r="261" spans="1:14" s="1221" customFormat="1" outlineLevel="2">
      <c r="A261" s="1230">
        <v>9</v>
      </c>
      <c r="B261" s="1231" t="s">
        <v>1552</v>
      </c>
      <c r="C261" s="1231" t="s">
        <v>4586</v>
      </c>
      <c r="D261" s="1232" t="s">
        <v>3357</v>
      </c>
      <c r="E261" s="1233">
        <v>42169</v>
      </c>
      <c r="F261" s="1234">
        <v>3</v>
      </c>
      <c r="G261" s="1234">
        <v>4</v>
      </c>
      <c r="H261" s="1232" t="s">
        <v>3913</v>
      </c>
      <c r="N261" s="1225"/>
    </row>
    <row r="262" spans="1:14" s="1221" customFormat="1" outlineLevel="1">
      <c r="A262" s="1230"/>
      <c r="B262" s="1231"/>
      <c r="C262" s="1235" t="s">
        <v>4609</v>
      </c>
      <c r="D262" s="1232"/>
      <c r="E262" s="1233"/>
      <c r="F262" s="1234">
        <f>SUBTOTAL(9,F259:F261)</f>
        <v>9</v>
      </c>
      <c r="G262" s="1234"/>
      <c r="H262" s="1232"/>
      <c r="N262" s="1225"/>
    </row>
    <row r="263" spans="1:14" s="1221" customFormat="1" outlineLevel="2">
      <c r="A263" s="1230">
        <v>9</v>
      </c>
      <c r="B263" s="1231" t="s">
        <v>1552</v>
      </c>
      <c r="C263" s="1231" t="s">
        <v>4688</v>
      </c>
      <c r="D263" s="1232" t="s">
        <v>3357</v>
      </c>
      <c r="E263" s="1233">
        <v>42169</v>
      </c>
      <c r="F263" s="1234">
        <v>2</v>
      </c>
      <c r="G263" s="1234">
        <v>5</v>
      </c>
      <c r="H263" s="1232" t="s">
        <v>3914</v>
      </c>
      <c r="N263" s="1225"/>
    </row>
    <row r="264" spans="1:14" s="1221" customFormat="1" outlineLevel="1">
      <c r="A264" s="1230"/>
      <c r="B264" s="1231"/>
      <c r="C264" s="1235" t="s">
        <v>4697</v>
      </c>
      <c r="D264" s="1232"/>
      <c r="E264" s="1233"/>
      <c r="F264" s="1234">
        <f>SUBTOTAL(9,F263:F263)</f>
        <v>2</v>
      </c>
      <c r="G264" s="1234"/>
      <c r="H264" s="1232"/>
      <c r="N264" s="1225"/>
    </row>
    <row r="265" spans="1:14" s="1221" customFormat="1" outlineLevel="2">
      <c r="A265" s="1230">
        <v>9</v>
      </c>
      <c r="B265" s="1231" t="s">
        <v>1552</v>
      </c>
      <c r="C265" s="1231" t="s">
        <v>118</v>
      </c>
      <c r="D265" s="1232" t="s">
        <v>3357</v>
      </c>
      <c r="E265" s="1233">
        <v>42169</v>
      </c>
      <c r="F265" s="1234">
        <v>5</v>
      </c>
      <c r="G265" s="1234">
        <v>2</v>
      </c>
      <c r="H265" s="1232" t="s">
        <v>3919</v>
      </c>
      <c r="N265" s="1225"/>
    </row>
    <row r="266" spans="1:14" s="1221" customFormat="1" outlineLevel="2">
      <c r="A266" s="1230">
        <v>9</v>
      </c>
      <c r="B266" s="1231" t="s">
        <v>1552</v>
      </c>
      <c r="C266" s="1231" t="s">
        <v>118</v>
      </c>
      <c r="D266" s="1232" t="s">
        <v>3357</v>
      </c>
      <c r="E266" s="1233">
        <v>42169</v>
      </c>
      <c r="F266" s="1234">
        <v>4</v>
      </c>
      <c r="G266" s="1234">
        <v>3</v>
      </c>
      <c r="H266" s="1232" t="s">
        <v>3917</v>
      </c>
      <c r="N266" s="1225"/>
    </row>
    <row r="267" spans="1:14" s="1221" customFormat="1" outlineLevel="2">
      <c r="A267" s="1230">
        <v>9</v>
      </c>
      <c r="B267" s="1231" t="s">
        <v>1552</v>
      </c>
      <c r="C267" s="1231" t="s">
        <v>118</v>
      </c>
      <c r="D267" s="1232" t="s">
        <v>5026</v>
      </c>
      <c r="E267" s="1233">
        <v>42176</v>
      </c>
      <c r="F267" s="1234">
        <v>6</v>
      </c>
      <c r="G267" s="1234">
        <v>1</v>
      </c>
      <c r="H267" s="1232" t="s">
        <v>3918</v>
      </c>
      <c r="N267" s="1225"/>
    </row>
    <row r="268" spans="1:14" s="1221" customFormat="1" outlineLevel="2">
      <c r="A268" s="1230">
        <v>9</v>
      </c>
      <c r="B268" s="1231" t="s">
        <v>1552</v>
      </c>
      <c r="C268" s="1231" t="s">
        <v>118</v>
      </c>
      <c r="D268" s="1232" t="s">
        <v>5026</v>
      </c>
      <c r="E268" s="1233">
        <v>42176</v>
      </c>
      <c r="F268" s="1234">
        <v>1</v>
      </c>
      <c r="G268" s="1234">
        <v>6</v>
      </c>
      <c r="H268" s="1232" t="s">
        <v>3916</v>
      </c>
      <c r="N268" s="1225"/>
    </row>
    <row r="269" spans="1:14" s="1221" customFormat="1" outlineLevel="1">
      <c r="A269" s="1230"/>
      <c r="B269" s="1231"/>
      <c r="C269" s="1235" t="s">
        <v>801</v>
      </c>
      <c r="D269" s="1232"/>
      <c r="E269" s="1233"/>
      <c r="F269" s="1234">
        <f>SUBTOTAL(9,F265:F268)</f>
        <v>16</v>
      </c>
      <c r="G269" s="1234"/>
      <c r="H269" s="1232"/>
      <c r="N269" s="1225"/>
    </row>
    <row r="270" spans="1:14" s="1221" customFormat="1" outlineLevel="2">
      <c r="A270" s="1220">
        <v>9</v>
      </c>
      <c r="B270" s="1221" t="s">
        <v>1552</v>
      </c>
      <c r="C270" s="1221" t="s">
        <v>188</v>
      </c>
      <c r="D270" s="1221" t="s">
        <v>3323</v>
      </c>
      <c r="E270" s="1224">
        <v>42064</v>
      </c>
      <c r="F270" s="1222">
        <v>6</v>
      </c>
      <c r="G270" s="1222">
        <v>1</v>
      </c>
      <c r="H270" s="1221" t="s">
        <v>3918</v>
      </c>
      <c r="N270" s="1225"/>
    </row>
    <row r="271" spans="1:14" s="1221" customFormat="1" outlineLevel="1">
      <c r="A271" s="1220"/>
      <c r="C271" s="1226" t="s">
        <v>856</v>
      </c>
      <c r="E271" s="1224"/>
      <c r="F271" s="1222">
        <f>SUBTOTAL(9,F270:F270)</f>
        <v>6</v>
      </c>
      <c r="G271" s="1222"/>
      <c r="N271" s="1225"/>
    </row>
    <row r="272" spans="1:14" s="1221" customFormat="1" outlineLevel="2">
      <c r="A272" s="1220">
        <v>9</v>
      </c>
      <c r="B272" s="1221" t="s">
        <v>1552</v>
      </c>
      <c r="C272" s="1221" t="s">
        <v>3905</v>
      </c>
      <c r="D272" s="1221" t="s">
        <v>3323</v>
      </c>
      <c r="E272" s="1224">
        <v>42064</v>
      </c>
      <c r="F272" s="1222">
        <v>3</v>
      </c>
      <c r="G272" s="1222">
        <v>4</v>
      </c>
      <c r="H272" s="1221" t="s">
        <v>3913</v>
      </c>
      <c r="N272" s="1225"/>
    </row>
    <row r="273" spans="1:14" s="1221" customFormat="1" outlineLevel="2">
      <c r="A273" s="1220">
        <v>9</v>
      </c>
      <c r="B273" s="1227" t="str">
        <f>VLOOKUP(A273,[7]Data!$O$4:$P$31,2)</f>
        <v>Dilute</v>
      </c>
      <c r="C273" s="1227" t="str">
        <f>IF(MID('[7]9'!C$5,4,1)=" ",'[7]9'!C$5,IF(MID('[7]9'!C$5,2,1)=" ",TRIM(RIGHT('[7]9'!C$5,LEN('[7]9'!C$5)-2))&amp;" "&amp;LEFT('[7]9'!C$5,1),'[7]9'!C$5))</f>
        <v>Murray &amp; Spink</v>
      </c>
      <c r="D273" s="1221" t="s">
        <v>3362</v>
      </c>
      <c r="E273" s="1228">
        <v>41924</v>
      </c>
      <c r="F273" s="1222">
        <f>VLOOKUP(G273,[7]Data!$U$4:$V$9,2,FALSE)</f>
        <v>6</v>
      </c>
      <c r="G273" s="1222">
        <v>1</v>
      </c>
      <c r="H273" s="1221" t="str">
        <f>TEXT(G273,"0")&amp;" "&amp;B273</f>
        <v>1 Dilute</v>
      </c>
      <c r="N273" s="1225"/>
    </row>
    <row r="274" spans="1:14" s="1221" customFormat="1" outlineLevel="2">
      <c r="A274" s="1230">
        <v>9</v>
      </c>
      <c r="B274" s="1231" t="s">
        <v>1552</v>
      </c>
      <c r="C274" s="1231" t="s">
        <v>3905</v>
      </c>
      <c r="D274" s="1232" t="s">
        <v>3357</v>
      </c>
      <c r="E274" s="1233">
        <v>42169</v>
      </c>
      <c r="F274" s="1234">
        <v>6</v>
      </c>
      <c r="G274" s="1234">
        <v>1</v>
      </c>
      <c r="H274" s="1232" t="s">
        <v>3918</v>
      </c>
      <c r="N274" s="1225"/>
    </row>
    <row r="275" spans="1:14" s="1221" customFormat="1" outlineLevel="2">
      <c r="A275" s="1230">
        <v>9</v>
      </c>
      <c r="B275" s="1231" t="s">
        <v>1552</v>
      </c>
      <c r="C275" s="1231" t="s">
        <v>3905</v>
      </c>
      <c r="D275" s="1232" t="s">
        <v>5026</v>
      </c>
      <c r="E275" s="1233">
        <v>42176</v>
      </c>
      <c r="F275" s="1234">
        <v>2</v>
      </c>
      <c r="G275" s="1234">
        <v>5</v>
      </c>
      <c r="H275" s="1232" t="s">
        <v>3914</v>
      </c>
      <c r="N275" s="1225"/>
    </row>
    <row r="276" spans="1:14" s="1237" customFormat="1" outlineLevel="1">
      <c r="A276" s="1243"/>
      <c r="B276" s="1244"/>
      <c r="C276" s="1244" t="s">
        <v>3908</v>
      </c>
      <c r="D276" s="1248" t="s">
        <v>3834</v>
      </c>
      <c r="E276" s="1245"/>
      <c r="F276" s="1246">
        <f>SUBTOTAL(9,F272:F275)</f>
        <v>17</v>
      </c>
      <c r="G276" s="1246"/>
      <c r="H276" s="1247"/>
      <c r="N276" s="1241"/>
    </row>
    <row r="277" spans="1:14" s="1221" customFormat="1" outlineLevel="2">
      <c r="A277" s="1220">
        <v>9</v>
      </c>
      <c r="B277" s="1221" t="s">
        <v>1552</v>
      </c>
      <c r="C277" s="1221" t="s">
        <v>99</v>
      </c>
      <c r="D277" s="1221" t="s">
        <v>3323</v>
      </c>
      <c r="E277" s="1224">
        <v>42064</v>
      </c>
      <c r="F277" s="1222">
        <v>4</v>
      </c>
      <c r="G277" s="1222">
        <v>3</v>
      </c>
      <c r="H277" s="1221" t="s">
        <v>3917</v>
      </c>
      <c r="N277" s="1225"/>
    </row>
    <row r="278" spans="1:14" s="1221" customFormat="1" outlineLevel="1">
      <c r="A278" s="1220"/>
      <c r="C278" s="1226" t="s">
        <v>3857</v>
      </c>
      <c r="E278" s="1224"/>
      <c r="F278" s="1222">
        <f>SUBTOTAL(9,F277:F277)</f>
        <v>4</v>
      </c>
      <c r="G278" s="1222"/>
      <c r="N278" s="1225"/>
    </row>
    <row r="279" spans="1:14" s="1221" customFormat="1" outlineLevel="2">
      <c r="A279" s="1230">
        <v>9</v>
      </c>
      <c r="B279" s="1231" t="s">
        <v>1552</v>
      </c>
      <c r="C279" s="1231" t="s">
        <v>185</v>
      </c>
      <c r="D279" s="1232" t="s">
        <v>3357</v>
      </c>
      <c r="E279" s="1233">
        <v>42169</v>
      </c>
      <c r="F279" s="1234">
        <v>1</v>
      </c>
      <c r="G279" s="1234">
        <v>6</v>
      </c>
      <c r="H279" s="1232" t="s">
        <v>3916</v>
      </c>
      <c r="N279" s="1225"/>
    </row>
    <row r="280" spans="1:14" s="1221" customFormat="1" outlineLevel="1">
      <c r="A280" s="1230"/>
      <c r="B280" s="1231"/>
      <c r="C280" s="1235" t="s">
        <v>1045</v>
      </c>
      <c r="D280" s="1232"/>
      <c r="E280" s="1233"/>
      <c r="F280" s="1234">
        <f>SUBTOTAL(9,F279:F279)</f>
        <v>1</v>
      </c>
      <c r="G280" s="1234"/>
      <c r="H280" s="1232"/>
      <c r="N280" s="1225"/>
    </row>
    <row r="281" spans="1:14" s="1221" customFormat="1" outlineLevel="2">
      <c r="A281" s="1220">
        <v>9</v>
      </c>
      <c r="B281" s="1221" t="s">
        <v>1552</v>
      </c>
      <c r="C281" s="1221" t="s">
        <v>106</v>
      </c>
      <c r="D281" s="1221" t="s">
        <v>3323</v>
      </c>
      <c r="E281" s="1224">
        <v>42064</v>
      </c>
      <c r="F281" s="1222">
        <v>2</v>
      </c>
      <c r="G281" s="1222">
        <v>5</v>
      </c>
      <c r="H281" s="1221" t="s">
        <v>3914</v>
      </c>
      <c r="N281" s="1225"/>
    </row>
    <row r="282" spans="1:14" s="1221" customFormat="1" outlineLevel="1">
      <c r="A282" s="1220"/>
      <c r="C282" s="1226" t="s">
        <v>1181</v>
      </c>
      <c r="E282" s="1224"/>
      <c r="F282" s="1222">
        <f>SUBTOTAL(9,F281:F281)</f>
        <v>2</v>
      </c>
      <c r="G282" s="1222"/>
      <c r="N282" s="1225"/>
    </row>
    <row r="283" spans="1:14" s="1221" customFormat="1" outlineLevel="2">
      <c r="A283" s="1220">
        <v>9</v>
      </c>
      <c r="B283" s="1227" t="str">
        <f>VLOOKUP(A283,[7]Data!$O$4:$P$31,2)</f>
        <v>Dilute</v>
      </c>
      <c r="C283" s="1227" t="str">
        <f>IF(MID('[7]9'!C$7,4,1)=" ",'[7]9'!C$7,IF(MID('[7]9'!C$7,2,1)=" ",TRIM(RIGHT('[7]9'!C$7,LEN('[7]9'!C$7)-2))&amp;" "&amp;LEFT('[7]9'!C$7,1),'[7]9'!C$7))</f>
        <v>Stockton K</v>
      </c>
      <c r="D283" s="1221" t="s">
        <v>3362</v>
      </c>
      <c r="E283" s="1228">
        <v>41924</v>
      </c>
      <c r="F283" s="1222">
        <v>4</v>
      </c>
      <c r="G283" s="1222">
        <v>3</v>
      </c>
      <c r="H283" s="1221" t="str">
        <f>TEXT(G283,"0")&amp;" "&amp;B283</f>
        <v>3 Dilute</v>
      </c>
      <c r="N283" s="1225"/>
    </row>
    <row r="284" spans="1:14" s="1221" customFormat="1" outlineLevel="1">
      <c r="A284" s="1220"/>
      <c r="B284" s="1227"/>
      <c r="C284" s="1229" t="s">
        <v>3230</v>
      </c>
      <c r="E284" s="1228"/>
      <c r="F284" s="1222">
        <f>SUBTOTAL(9,F283:F283)</f>
        <v>4</v>
      </c>
      <c r="G284" s="1222"/>
      <c r="N284" s="1225"/>
    </row>
    <row r="285" spans="1:14" s="1221" customFormat="1" outlineLevel="2">
      <c r="A285" s="1220">
        <v>9</v>
      </c>
      <c r="B285" s="1227" t="str">
        <f>VLOOKUP(A285,[7]Data!$O$4:$P$31,2)</f>
        <v>Dilute</v>
      </c>
      <c r="C285" s="1227" t="str">
        <f>IF(MID('[7]9'!C$9,4,1)=" ",'[7]9'!C$9,IF(MID('[7]9'!C$9,2,1)=" ",TRIM(RIGHT('[7]9'!C$9,LEN('[7]9'!C$9)-2))&amp;" "&amp;LEFT('[7]9'!C$9,1),'[7]9'!C$9))</f>
        <v>Tonkin G</v>
      </c>
      <c r="D285" s="1221" t="s">
        <v>3362</v>
      </c>
      <c r="E285" s="1228">
        <v>41924</v>
      </c>
      <c r="F285" s="1222">
        <f>VLOOKUP(G285,[7]Data!$U$4:$V$9,2,FALSE)</f>
        <v>2</v>
      </c>
      <c r="G285" s="1222">
        <v>5</v>
      </c>
      <c r="H285" s="1221" t="str">
        <f>TEXT(G285,"0")&amp;" "&amp;B285</f>
        <v>5 Dilute</v>
      </c>
      <c r="N285" s="1225"/>
    </row>
    <row r="286" spans="1:14" s="1221" customFormat="1" outlineLevel="2">
      <c r="A286" s="1220">
        <v>9</v>
      </c>
      <c r="B286" s="1227" t="str">
        <f>VLOOKUP(A286,[7]Data!$O$4:$P$31,2)</f>
        <v>Dilute</v>
      </c>
      <c r="C286" s="1227" t="str">
        <f>IF(MID('[7]9'!C$6,4,1)=" ",'[7]9'!C$6,IF(MID('[7]9'!C$6,2,1)=" ",TRIM(RIGHT('[7]9'!C$6,LEN('[7]9'!C$6)-2))&amp;" "&amp;LEFT('[7]9'!C$6,1),'[7]9'!C$6))</f>
        <v>Tonkin G</v>
      </c>
      <c r="D286" s="1221" t="s">
        <v>3362</v>
      </c>
      <c r="E286" s="1228">
        <v>41924</v>
      </c>
      <c r="F286" s="1222">
        <f>VLOOKUP(G286,[7]Data!$U$4:$V$9,2,FALSE)</f>
        <v>5</v>
      </c>
      <c r="G286" s="1222">
        <v>2</v>
      </c>
      <c r="H286" s="1221" t="str">
        <f>TEXT(G286,"0")&amp;" "&amp;B286</f>
        <v>2 Dilute</v>
      </c>
      <c r="N286" s="1225"/>
    </row>
    <row r="287" spans="1:14" s="1221" customFormat="1" outlineLevel="1">
      <c r="A287" s="1220"/>
      <c r="B287" s="1227"/>
      <c r="C287" s="1229" t="s">
        <v>2587</v>
      </c>
      <c r="E287" s="1228"/>
      <c r="F287" s="1222">
        <f>SUBTOTAL(9,F285:F286)</f>
        <v>7</v>
      </c>
      <c r="G287" s="1222"/>
      <c r="N287" s="1225"/>
    </row>
    <row r="288" spans="1:14" s="1221" customFormat="1" outlineLevel="2">
      <c r="A288" s="1220">
        <v>9</v>
      </c>
      <c r="B288" s="1221" t="s">
        <v>1552</v>
      </c>
      <c r="C288" s="1221" t="s">
        <v>5029</v>
      </c>
      <c r="D288" s="1221" t="s">
        <v>3323</v>
      </c>
      <c r="E288" s="1224">
        <v>42064</v>
      </c>
      <c r="F288" s="1222">
        <v>1</v>
      </c>
      <c r="G288" s="1222">
        <v>6</v>
      </c>
      <c r="H288" s="1221" t="s">
        <v>3916</v>
      </c>
      <c r="N288" s="1225"/>
    </row>
    <row r="289" spans="1:14" s="1221" customFormat="1" outlineLevel="1">
      <c r="A289" s="1220"/>
      <c r="C289" s="1226" t="s">
        <v>5030</v>
      </c>
      <c r="E289" s="1224"/>
      <c r="F289" s="1222">
        <f>SUBTOTAL(9,F288:F288)</f>
        <v>1</v>
      </c>
      <c r="G289" s="1222"/>
      <c r="N289" s="1225"/>
    </row>
    <row r="290" spans="1:14" s="1221" customFormat="1" outlineLevel="2">
      <c r="A290" s="1220">
        <v>10</v>
      </c>
      <c r="B290" s="1221" t="s">
        <v>1553</v>
      </c>
      <c r="C290" s="1221" t="s">
        <v>90</v>
      </c>
      <c r="D290" s="1221" t="s">
        <v>3323</v>
      </c>
      <c r="E290" s="1224">
        <v>42064</v>
      </c>
      <c r="F290" s="1222">
        <v>1</v>
      </c>
      <c r="G290" s="1222">
        <v>6</v>
      </c>
      <c r="H290" s="1221" t="s">
        <v>3933</v>
      </c>
      <c r="N290" s="1225"/>
    </row>
    <row r="291" spans="1:14" s="1221" customFormat="1" outlineLevel="1">
      <c r="A291" s="1220"/>
      <c r="C291" s="1226" t="s">
        <v>1123</v>
      </c>
      <c r="E291" s="1224"/>
      <c r="F291" s="1222">
        <f>SUBTOTAL(9,F290:F290)</f>
        <v>1</v>
      </c>
      <c r="G291" s="1222"/>
      <c r="N291" s="1225"/>
    </row>
    <row r="292" spans="1:14" s="1221" customFormat="1" outlineLevel="2">
      <c r="A292" s="1220">
        <v>10</v>
      </c>
      <c r="B292" s="1227" t="str">
        <f>VLOOKUP(A292,[7]Data!$O$4:$P$31,2)</f>
        <v>Lutino</v>
      </c>
      <c r="C292" s="1227" t="str">
        <f>IF(MID('[7]10'!C$8,4,1)=" ",'[7]10'!C$8,IF(MID('[7]10'!C$8,2,1)=" ",TRIM(RIGHT('[7]10'!C$8,LEN('[7]10'!C$8)-2))&amp;" "&amp;LEFT('[7]10'!C$8,1),'[7]10'!C$8))</f>
        <v>Carrol S</v>
      </c>
      <c r="D292" s="1221" t="s">
        <v>3362</v>
      </c>
      <c r="E292" s="1228">
        <v>41924</v>
      </c>
      <c r="F292" s="1222">
        <v>3</v>
      </c>
      <c r="G292" s="1222">
        <v>4</v>
      </c>
      <c r="H292" s="1221" t="str">
        <f>TEXT(G292,"0")&amp;" "&amp;B292</f>
        <v>4 Lutino</v>
      </c>
      <c r="K292" s="1223"/>
      <c r="L292" s="1223"/>
      <c r="M292" s="1223"/>
      <c r="N292" s="1223"/>
    </row>
    <row r="293" spans="1:14" s="1221" customFormat="1" outlineLevel="1">
      <c r="A293" s="1220"/>
      <c r="B293" s="1227"/>
      <c r="C293" s="1229" t="s">
        <v>1791</v>
      </c>
      <c r="E293" s="1228"/>
      <c r="F293" s="1222">
        <f>SUBTOTAL(9,F292:F292)</f>
        <v>3</v>
      </c>
      <c r="G293" s="1222"/>
      <c r="K293" s="1223"/>
      <c r="L293" s="1223"/>
      <c r="M293" s="1223"/>
      <c r="N293" s="1223"/>
    </row>
    <row r="294" spans="1:14" s="1221" customFormat="1" outlineLevel="2">
      <c r="A294" s="1220">
        <v>10</v>
      </c>
      <c r="B294" s="1227" t="str">
        <f>VLOOKUP(A294,[7]Data!$O$4:$P$31,2)</f>
        <v>Lutino</v>
      </c>
      <c r="C294" s="1227" t="str">
        <f>IF(MID('[7]10'!C$5,4,1)=" ",'[7]10'!C$5,IF(MID('[7]10'!C$5,2,1)=" ",TRIM(RIGHT('[7]10'!C$5,LEN('[7]10'!C$5)-2))&amp;" "&amp;LEFT('[7]10'!C$5,1),'[7]10'!C$5))</f>
        <v>Caulfield Family</v>
      </c>
      <c r="D294" s="1221" t="s">
        <v>3362</v>
      </c>
      <c r="E294" s="1228">
        <v>41924</v>
      </c>
      <c r="F294" s="1222">
        <f>VLOOKUP(G294,[7]Data!$U$4:$V$9,2,FALSE)</f>
        <v>6</v>
      </c>
      <c r="G294" s="1222">
        <v>1</v>
      </c>
      <c r="H294" s="1221" t="str">
        <f>TEXT(G294,"0")&amp;" "&amp;B294</f>
        <v>1 Lutino</v>
      </c>
      <c r="K294" s="1223"/>
      <c r="L294" s="1223"/>
      <c r="M294" s="1223"/>
      <c r="N294" s="1223"/>
    </row>
    <row r="295" spans="1:14" s="1221" customFormat="1" outlineLevel="2">
      <c r="A295" s="1230">
        <v>10</v>
      </c>
      <c r="B295" s="1231" t="s">
        <v>1553</v>
      </c>
      <c r="C295" s="1231" t="s">
        <v>1619</v>
      </c>
      <c r="D295" s="1232" t="s">
        <v>3357</v>
      </c>
      <c r="E295" s="1233">
        <v>42169</v>
      </c>
      <c r="F295" s="1234">
        <v>3</v>
      </c>
      <c r="G295" s="1234">
        <v>4</v>
      </c>
      <c r="H295" s="1232" t="s">
        <v>3926</v>
      </c>
      <c r="K295" s="1223"/>
      <c r="L295" s="1223"/>
      <c r="M295" s="1223"/>
      <c r="N295" s="1223"/>
    </row>
    <row r="296" spans="1:14" s="1221" customFormat="1" outlineLevel="2">
      <c r="A296" s="1230">
        <v>10</v>
      </c>
      <c r="B296" s="1231" t="s">
        <v>1553</v>
      </c>
      <c r="C296" s="1231" t="s">
        <v>1619</v>
      </c>
      <c r="D296" s="1232" t="s">
        <v>3357</v>
      </c>
      <c r="E296" s="1233">
        <v>42169</v>
      </c>
      <c r="F296" s="1234">
        <v>1</v>
      </c>
      <c r="G296" s="1234">
        <v>6</v>
      </c>
      <c r="H296" s="1232" t="s">
        <v>3933</v>
      </c>
      <c r="K296" s="1223"/>
      <c r="L296" s="1223"/>
      <c r="M296" s="1223"/>
      <c r="N296" s="1223"/>
    </row>
    <row r="297" spans="1:14" s="1221" customFormat="1" outlineLevel="1">
      <c r="A297" s="1230"/>
      <c r="B297" s="1231"/>
      <c r="C297" s="1235" t="s">
        <v>1794</v>
      </c>
      <c r="D297" s="1232"/>
      <c r="E297" s="1233"/>
      <c r="F297" s="1234">
        <f>SUBTOTAL(9,F294:F296)</f>
        <v>10</v>
      </c>
      <c r="G297" s="1234"/>
      <c r="H297" s="1232"/>
      <c r="K297" s="1223"/>
      <c r="L297" s="1223"/>
      <c r="M297" s="1223"/>
      <c r="N297" s="1223"/>
    </row>
    <row r="298" spans="1:14" s="1221" customFormat="1" outlineLevel="2">
      <c r="A298" s="1220">
        <v>10</v>
      </c>
      <c r="B298" s="1221" t="s">
        <v>1553</v>
      </c>
      <c r="C298" s="1221" t="s">
        <v>165</v>
      </c>
      <c r="D298" s="1221" t="s">
        <v>3323</v>
      </c>
      <c r="E298" s="1224">
        <v>42064</v>
      </c>
      <c r="F298" s="1222">
        <v>3</v>
      </c>
      <c r="G298" s="1222">
        <v>4</v>
      </c>
      <c r="H298" s="1221" t="s">
        <v>3926</v>
      </c>
      <c r="K298" s="1223"/>
      <c r="L298" s="1223"/>
      <c r="M298" s="1223"/>
      <c r="N298" s="1223"/>
    </row>
    <row r="299" spans="1:14" s="1221" customFormat="1" outlineLevel="1">
      <c r="A299" s="1220"/>
      <c r="C299" s="1226" t="s">
        <v>640</v>
      </c>
      <c r="E299" s="1224"/>
      <c r="F299" s="1222">
        <f>SUBTOTAL(9,F298:F298)</f>
        <v>3</v>
      </c>
      <c r="G299" s="1222"/>
      <c r="K299" s="1223"/>
      <c r="L299" s="1223"/>
      <c r="M299" s="1223"/>
      <c r="N299" s="1223"/>
    </row>
    <row r="300" spans="1:14" s="1221" customFormat="1" outlineLevel="2">
      <c r="A300" s="1230">
        <v>10</v>
      </c>
      <c r="B300" s="1231" t="s">
        <v>1553</v>
      </c>
      <c r="C300" s="1231" t="s">
        <v>123</v>
      </c>
      <c r="D300" s="1232" t="s">
        <v>3357</v>
      </c>
      <c r="E300" s="1233">
        <v>42169</v>
      </c>
      <c r="F300" s="1234">
        <v>6</v>
      </c>
      <c r="G300" s="1234">
        <v>1</v>
      </c>
      <c r="H300" s="1232" t="s">
        <v>3928</v>
      </c>
      <c r="K300" s="1223"/>
      <c r="L300" s="1223"/>
      <c r="M300" s="1223"/>
      <c r="N300" s="1223"/>
    </row>
    <row r="301" spans="1:14" s="1221" customFormat="1" outlineLevel="2">
      <c r="A301" s="1230">
        <v>10</v>
      </c>
      <c r="B301" s="1231" t="s">
        <v>1553</v>
      </c>
      <c r="C301" s="1231" t="s">
        <v>123</v>
      </c>
      <c r="D301" s="1232" t="s">
        <v>3357</v>
      </c>
      <c r="E301" s="1233">
        <v>42169</v>
      </c>
      <c r="F301" s="1234">
        <v>5</v>
      </c>
      <c r="G301" s="1234">
        <v>2</v>
      </c>
      <c r="H301" s="1232" t="s">
        <v>3929</v>
      </c>
      <c r="K301" s="1223"/>
      <c r="L301" s="1223"/>
      <c r="M301" s="1223"/>
      <c r="N301" s="1223"/>
    </row>
    <row r="302" spans="1:14" s="1221" customFormat="1" outlineLevel="2">
      <c r="A302" s="1230">
        <v>10</v>
      </c>
      <c r="B302" s="1231" t="s">
        <v>1553</v>
      </c>
      <c r="C302" s="1231" t="s">
        <v>123</v>
      </c>
      <c r="D302" s="1232" t="s">
        <v>5026</v>
      </c>
      <c r="E302" s="1233">
        <v>42176</v>
      </c>
      <c r="F302" s="1234">
        <v>6</v>
      </c>
      <c r="G302" s="1234">
        <v>1</v>
      </c>
      <c r="H302" s="1232" t="s">
        <v>3928</v>
      </c>
      <c r="K302" s="1223"/>
      <c r="L302" s="1223"/>
      <c r="M302" s="1223"/>
      <c r="N302" s="1223"/>
    </row>
    <row r="303" spans="1:14" s="1221" customFormat="1" outlineLevel="2">
      <c r="A303" s="1230">
        <v>10</v>
      </c>
      <c r="B303" s="1231" t="s">
        <v>1553</v>
      </c>
      <c r="C303" s="1231" t="s">
        <v>123</v>
      </c>
      <c r="D303" s="1232" t="s">
        <v>5026</v>
      </c>
      <c r="E303" s="1233">
        <v>42176</v>
      </c>
      <c r="F303" s="1234">
        <v>5</v>
      </c>
      <c r="G303" s="1234">
        <v>2</v>
      </c>
      <c r="H303" s="1232" t="s">
        <v>3929</v>
      </c>
      <c r="K303" s="1223"/>
      <c r="L303" s="1223"/>
      <c r="M303" s="1223"/>
      <c r="N303" s="1223"/>
    </row>
    <row r="304" spans="1:14" s="1221" customFormat="1" outlineLevel="2">
      <c r="A304" s="1230">
        <v>10</v>
      </c>
      <c r="B304" s="1231" t="s">
        <v>1553</v>
      </c>
      <c r="C304" s="1231" t="s">
        <v>123</v>
      </c>
      <c r="D304" s="1232" t="s">
        <v>3357</v>
      </c>
      <c r="E304" s="1233">
        <v>42169</v>
      </c>
      <c r="F304" s="1234">
        <v>4</v>
      </c>
      <c r="G304" s="1234">
        <v>3</v>
      </c>
      <c r="H304" s="1232" t="s">
        <v>3925</v>
      </c>
      <c r="K304" s="1223"/>
      <c r="L304" s="1223"/>
      <c r="M304" s="1223"/>
      <c r="N304" s="1223"/>
    </row>
    <row r="305" spans="1:14" s="1237" customFormat="1" outlineLevel="1">
      <c r="A305" s="1248"/>
      <c r="B305" s="1244"/>
      <c r="C305" s="1244" t="s">
        <v>763</v>
      </c>
      <c r="D305" s="1248" t="s">
        <v>3834</v>
      </c>
      <c r="E305" s="1245"/>
      <c r="F305" s="1246">
        <f>SUBTOTAL(9,F300:F304)</f>
        <v>26</v>
      </c>
      <c r="G305" s="1246"/>
      <c r="H305" s="1247"/>
      <c r="K305" s="1256"/>
      <c r="L305" s="1256"/>
      <c r="M305" s="1256"/>
      <c r="N305" s="1256"/>
    </row>
    <row r="306" spans="1:14" s="1221" customFormat="1" outlineLevel="2">
      <c r="A306" s="1220">
        <v>10</v>
      </c>
      <c r="B306" s="1221" t="s">
        <v>1553</v>
      </c>
      <c r="C306" s="1221" t="s">
        <v>188</v>
      </c>
      <c r="D306" s="1221" t="s">
        <v>3323</v>
      </c>
      <c r="E306" s="1224">
        <v>42064</v>
      </c>
      <c r="F306" s="1222">
        <v>6</v>
      </c>
      <c r="G306" s="1222">
        <v>1</v>
      </c>
      <c r="H306" s="1221" t="s">
        <v>3928</v>
      </c>
      <c r="K306" s="1223"/>
      <c r="L306" s="1223"/>
      <c r="M306" s="1223"/>
      <c r="N306" s="1223"/>
    </row>
    <row r="307" spans="1:14" s="1221" customFormat="1" outlineLevel="2">
      <c r="A307" s="1220">
        <v>10</v>
      </c>
      <c r="B307" s="1221" t="s">
        <v>1553</v>
      </c>
      <c r="C307" s="1221" t="s">
        <v>188</v>
      </c>
      <c r="D307" s="1221" t="s">
        <v>3323</v>
      </c>
      <c r="E307" s="1224">
        <v>42064</v>
      </c>
      <c r="F307" s="1222">
        <v>2</v>
      </c>
      <c r="G307" s="1222">
        <v>5</v>
      </c>
      <c r="H307" s="1221" t="s">
        <v>3927</v>
      </c>
      <c r="K307" s="1223"/>
      <c r="L307" s="1223"/>
      <c r="M307" s="1223"/>
      <c r="N307" s="1223"/>
    </row>
    <row r="308" spans="1:14" s="1221" customFormat="1" outlineLevel="1">
      <c r="A308" s="1220"/>
      <c r="C308" s="1226" t="s">
        <v>856</v>
      </c>
      <c r="E308" s="1224"/>
      <c r="F308" s="1222">
        <f>SUBTOTAL(9,F306:F307)</f>
        <v>8</v>
      </c>
      <c r="G308" s="1222"/>
      <c r="K308" s="1223"/>
      <c r="L308" s="1223"/>
      <c r="M308" s="1223"/>
      <c r="N308" s="1223"/>
    </row>
    <row r="309" spans="1:14" s="1221" customFormat="1" outlineLevel="2">
      <c r="A309" s="1220">
        <v>10</v>
      </c>
      <c r="B309" s="1227" t="str">
        <f>VLOOKUP(A309,[7]Data!$O$4:$P$31,2)</f>
        <v>Lutino</v>
      </c>
      <c r="C309" s="1227" t="str">
        <f>IF(MID('[7]10'!C$9,4,1)=" ",'[7]10'!C$9,IF(MID('[7]10'!C$9,2,1)=" ",TRIM(RIGHT('[7]10'!C$9,LEN('[7]10'!C$9)-2))&amp;" "&amp;LEFT('[7]10'!C$9,1),'[7]10'!C$9))</f>
        <v>Rixon D</v>
      </c>
      <c r="D309" s="1221" t="s">
        <v>3362</v>
      </c>
      <c r="E309" s="1228">
        <v>41924</v>
      </c>
      <c r="F309" s="1222">
        <f>VLOOKUP(G309,[7]Data!$U$4:$V$9,2,FALSE)</f>
        <v>2</v>
      </c>
      <c r="G309" s="1222">
        <v>5</v>
      </c>
      <c r="H309" s="1221" t="str">
        <f>TEXT(G309,"0")&amp;" "&amp;B309</f>
        <v>5 Lutino</v>
      </c>
      <c r="K309" s="1223"/>
      <c r="L309" s="1223"/>
      <c r="M309" s="1223"/>
      <c r="N309" s="1223"/>
    </row>
    <row r="310" spans="1:14" s="1221" customFormat="1" outlineLevel="2">
      <c r="A310" s="1220">
        <v>10</v>
      </c>
      <c r="B310" s="1227" t="str">
        <f>VLOOKUP(A310,[7]Data!$O$4:$P$31,2)</f>
        <v>Lutino</v>
      </c>
      <c r="C310" s="1227" t="str">
        <f>IF(MID('[7]10'!C$7,4,1)=" ",'[7]10'!C$7,IF(MID('[7]10'!C$7,2,1)=" ",TRIM(RIGHT('[7]10'!C$7,LEN('[7]10'!C$7)-2))&amp;" "&amp;LEFT('[7]10'!C$7,1),'[7]10'!C$7))</f>
        <v>Rixon D</v>
      </c>
      <c r="D310" s="1221" t="s">
        <v>3362</v>
      </c>
      <c r="E310" s="1228">
        <v>41924</v>
      </c>
      <c r="F310" s="1222">
        <f>VLOOKUP(G310,[7]Data!$U$4:$V$9,2,FALSE)</f>
        <v>4</v>
      </c>
      <c r="G310" s="1222">
        <v>3</v>
      </c>
      <c r="H310" s="1221" t="str">
        <f>TEXT(G310,"0")&amp;" "&amp;B310</f>
        <v>3 Lutino</v>
      </c>
      <c r="K310" s="1223"/>
      <c r="L310" s="1223"/>
      <c r="M310" s="1223"/>
      <c r="N310" s="1223"/>
    </row>
    <row r="311" spans="1:14" s="1221" customFormat="1" outlineLevel="2">
      <c r="A311" s="1230">
        <v>10</v>
      </c>
      <c r="B311" s="1231" t="s">
        <v>1553</v>
      </c>
      <c r="C311" s="1231" t="s">
        <v>185</v>
      </c>
      <c r="D311" s="1232" t="s">
        <v>3357</v>
      </c>
      <c r="E311" s="1233">
        <v>42169</v>
      </c>
      <c r="F311" s="1234">
        <v>2</v>
      </c>
      <c r="G311" s="1234">
        <v>5</v>
      </c>
      <c r="H311" s="1232" t="s">
        <v>3927</v>
      </c>
      <c r="K311" s="1223"/>
      <c r="L311" s="1223"/>
      <c r="M311" s="1223"/>
      <c r="N311" s="1223"/>
    </row>
    <row r="312" spans="1:14" s="1221" customFormat="1" outlineLevel="1">
      <c r="A312" s="1230"/>
      <c r="B312" s="1231"/>
      <c r="C312" s="1235" t="s">
        <v>1045</v>
      </c>
      <c r="D312" s="1232"/>
      <c r="E312" s="1233"/>
      <c r="F312" s="1234">
        <f>SUBTOTAL(9,F309:F311)</f>
        <v>8</v>
      </c>
      <c r="G312" s="1234"/>
      <c r="H312" s="1232"/>
      <c r="K312" s="1223"/>
      <c r="L312" s="1223"/>
      <c r="M312" s="1223"/>
      <c r="N312" s="1223"/>
    </row>
    <row r="313" spans="1:14" s="1221" customFormat="1" outlineLevel="2">
      <c r="A313" s="1220">
        <v>10</v>
      </c>
      <c r="B313" s="1221" t="s">
        <v>1553</v>
      </c>
      <c r="C313" s="1221" t="s">
        <v>90</v>
      </c>
      <c r="D313" s="1221" t="s">
        <v>3323</v>
      </c>
      <c r="E313" s="1224">
        <v>42064</v>
      </c>
      <c r="F313" s="1222">
        <v>4</v>
      </c>
      <c r="G313" s="1222">
        <v>3</v>
      </c>
      <c r="H313" s="1221" t="s">
        <v>3925</v>
      </c>
      <c r="K313" s="1223"/>
      <c r="L313" s="1223"/>
      <c r="M313" s="1223"/>
      <c r="N313" s="1223"/>
    </row>
    <row r="314" spans="1:14" s="1221" customFormat="1" outlineLevel="2">
      <c r="A314" s="1220">
        <v>10</v>
      </c>
      <c r="B314" s="1227" t="str">
        <f>VLOOKUP(A314,[7]Data!$O$4:$P$31,2)</f>
        <v>Lutino</v>
      </c>
      <c r="C314" s="1227" t="str">
        <f>IF(MID('[7]10'!C$6,4,1)=" ",'[7]10'!C$6,IF(MID('[7]10'!C$6,2,1)=" ",TRIM(RIGHT('[7]10'!C$6,LEN('[7]10'!C$6)-2))&amp;" "&amp;LEFT('[7]10'!C$6,1),'[7]10'!C$6))</f>
        <v>Rowe A</v>
      </c>
      <c r="D314" s="1221" t="s">
        <v>3362</v>
      </c>
      <c r="E314" s="1228">
        <v>41924</v>
      </c>
      <c r="F314" s="1222">
        <f>VLOOKUP(G314,[7]Data!$U$4:$V$9,2,FALSE)</f>
        <v>5</v>
      </c>
      <c r="G314" s="1222">
        <v>2</v>
      </c>
      <c r="H314" s="1221" t="str">
        <f>TEXT(G314,"0")&amp;" "&amp;B314</f>
        <v>2 Lutino</v>
      </c>
      <c r="K314" s="1223"/>
      <c r="L314" s="1223"/>
      <c r="M314" s="1223"/>
      <c r="N314" s="1223"/>
    </row>
    <row r="315" spans="1:14" s="1221" customFormat="1" outlineLevel="1">
      <c r="A315" s="1220"/>
      <c r="B315" s="1227"/>
      <c r="C315" s="1229" t="s">
        <v>1123</v>
      </c>
      <c r="E315" s="1228"/>
      <c r="F315" s="1222">
        <f>SUBTOTAL(9,F313:F314)</f>
        <v>9</v>
      </c>
      <c r="G315" s="1222"/>
      <c r="K315" s="1223"/>
      <c r="L315" s="1223"/>
      <c r="M315" s="1223"/>
      <c r="N315" s="1223"/>
    </row>
    <row r="316" spans="1:14" s="1221" customFormat="1" outlineLevel="2">
      <c r="A316" s="1220">
        <v>10</v>
      </c>
      <c r="B316" s="1221" t="s">
        <v>1553</v>
      </c>
      <c r="C316" s="1221" t="s">
        <v>106</v>
      </c>
      <c r="D316" s="1221" t="s">
        <v>3323</v>
      </c>
      <c r="E316" s="1224">
        <v>42064</v>
      </c>
      <c r="F316" s="1222">
        <v>5</v>
      </c>
      <c r="G316" s="1222">
        <v>2</v>
      </c>
      <c r="H316" s="1221" t="s">
        <v>3929</v>
      </c>
      <c r="K316" s="1223"/>
      <c r="L316" s="1223"/>
      <c r="M316" s="1223"/>
      <c r="N316" s="1223"/>
    </row>
    <row r="317" spans="1:14" s="1221" customFormat="1" outlineLevel="2">
      <c r="A317" s="1220">
        <v>10</v>
      </c>
      <c r="B317" s="1227" t="str">
        <f>VLOOKUP(A317,[7]Data!$O$4:$P$31,2)</f>
        <v>Lutino</v>
      </c>
      <c r="C317" s="1227" t="s">
        <v>106</v>
      </c>
      <c r="D317" s="1221" t="s">
        <v>3362</v>
      </c>
      <c r="E317" s="1228">
        <v>41924</v>
      </c>
      <c r="F317" s="1222">
        <f>VLOOKUP(G317,[7]Data!$U$4:$V$9,2,FALSE)</f>
        <v>1</v>
      </c>
      <c r="G317" s="1222">
        <v>6</v>
      </c>
      <c r="H317" s="1221" t="str">
        <f>TEXT(G317,"0")&amp;" "&amp;B317</f>
        <v>6 Lutino</v>
      </c>
      <c r="K317" s="1223"/>
      <c r="L317" s="1223"/>
      <c r="M317" s="1223"/>
      <c r="N317" s="1223"/>
    </row>
    <row r="318" spans="1:14" s="1221" customFormat="1" outlineLevel="1">
      <c r="A318" s="1220"/>
      <c r="B318" s="1227"/>
      <c r="C318" s="1229" t="s">
        <v>1181</v>
      </c>
      <c r="E318" s="1228"/>
      <c r="F318" s="1222">
        <f>SUBTOTAL(9,F316:F317)</f>
        <v>6</v>
      </c>
      <c r="G318" s="1222"/>
      <c r="K318" s="1223"/>
      <c r="L318" s="1223"/>
      <c r="M318" s="1223"/>
      <c r="N318" s="1223"/>
    </row>
    <row r="319" spans="1:14" s="1221" customFormat="1" outlineLevel="2">
      <c r="A319" s="1220">
        <v>11</v>
      </c>
      <c r="B319" s="1227" t="str">
        <f>VLOOKUP(A319,[7]Data!$O$4:$P$31,2)</f>
        <v>Albino</v>
      </c>
      <c r="C319" s="1227" t="s">
        <v>3854</v>
      </c>
      <c r="D319" s="1221" t="s">
        <v>3362</v>
      </c>
      <c r="E319" s="1228">
        <v>41924</v>
      </c>
      <c r="F319" s="1222">
        <f>VLOOKUP(G319,[7]Data!$U$4:$V$9,2,FALSE)</f>
        <v>1</v>
      </c>
      <c r="G319" s="1222">
        <v>6</v>
      </c>
      <c r="H319" s="1221" t="str">
        <f>TEXT(G319,"0")&amp;" "&amp;B319</f>
        <v>6 Albino</v>
      </c>
      <c r="K319" s="1223"/>
      <c r="L319" s="1223"/>
      <c r="M319" s="1223"/>
      <c r="N319" s="1223"/>
    </row>
    <row r="320" spans="1:14" s="1221" customFormat="1" outlineLevel="2">
      <c r="A320" s="1220">
        <v>11</v>
      </c>
      <c r="B320" s="1227" t="str">
        <f>VLOOKUP(A320,[7]Data!$O$4:$P$31,2)</f>
        <v>Albino</v>
      </c>
      <c r="C320" s="1227" t="s">
        <v>3854</v>
      </c>
      <c r="D320" s="1221" t="s">
        <v>3362</v>
      </c>
      <c r="E320" s="1228">
        <v>41924</v>
      </c>
      <c r="F320" s="1222">
        <f>VLOOKUP(G320,[7]Data!$U$4:$V$9,2,FALSE)</f>
        <v>5</v>
      </c>
      <c r="G320" s="1222">
        <v>2</v>
      </c>
      <c r="H320" s="1221" t="str">
        <f>TEXT(G320,"0")&amp;" "&amp;B320</f>
        <v>2 Albino</v>
      </c>
      <c r="K320" s="1223"/>
      <c r="L320" s="1223"/>
      <c r="M320" s="1223"/>
      <c r="N320" s="1223"/>
    </row>
    <row r="321" spans="1:14" s="1221" customFormat="1" outlineLevel="1">
      <c r="A321" s="1220"/>
      <c r="B321" s="1227"/>
      <c r="C321" s="1229" t="s">
        <v>3855</v>
      </c>
      <c r="E321" s="1228"/>
      <c r="F321" s="1222">
        <f>SUBTOTAL(9,F319:F320)</f>
        <v>6</v>
      </c>
      <c r="G321" s="1222"/>
      <c r="K321" s="1223"/>
      <c r="L321" s="1223"/>
      <c r="M321" s="1223"/>
      <c r="N321" s="1223"/>
    </row>
    <row r="322" spans="1:14" s="1221" customFormat="1" outlineLevel="2">
      <c r="A322" s="1220">
        <v>11</v>
      </c>
      <c r="B322" s="1227" t="str">
        <f>VLOOKUP(A322,[7]Data!$O$4:$P$31,2)</f>
        <v>Albino</v>
      </c>
      <c r="C322" s="1227" t="str">
        <f>IF(MID('[7]11'!C$5,4,1)=" ",'[7]11'!C$5,IF(MID('[7]11'!C$5,2,1)=" ",TRIM(RIGHT('[7]11'!C$5,LEN('[7]11'!C$5)-2))&amp;" "&amp;LEFT('[7]11'!C$5,1),'[7]11'!C$5))</f>
        <v>Bradford &amp; Schembri</v>
      </c>
      <c r="D322" s="1221" t="s">
        <v>3362</v>
      </c>
      <c r="E322" s="1228">
        <v>41924</v>
      </c>
      <c r="F322" s="1222">
        <f>VLOOKUP(G322,[7]Data!$U$4:$V$9,2,FALSE)</f>
        <v>6</v>
      </c>
      <c r="G322" s="1222">
        <v>1</v>
      </c>
      <c r="H322" s="1221" t="str">
        <f>TEXT(G322,"0")&amp;" "&amp;B322</f>
        <v>1 Albino</v>
      </c>
      <c r="K322" s="1223"/>
      <c r="L322" s="1223"/>
      <c r="M322" s="1223"/>
      <c r="N322" s="1223"/>
    </row>
    <row r="323" spans="1:14" s="1221" customFormat="1" outlineLevel="1">
      <c r="A323" s="1220"/>
      <c r="B323" s="1227"/>
      <c r="C323" s="1229" t="s">
        <v>4617</v>
      </c>
      <c r="E323" s="1228"/>
      <c r="F323" s="1222">
        <f>SUBTOTAL(9,F322:F322)</f>
        <v>6</v>
      </c>
      <c r="G323" s="1222"/>
      <c r="K323" s="1223"/>
      <c r="L323" s="1223"/>
      <c r="M323" s="1223"/>
      <c r="N323" s="1223"/>
    </row>
    <row r="324" spans="1:14" s="1221" customFormat="1" outlineLevel="2">
      <c r="A324" s="1220">
        <v>11</v>
      </c>
      <c r="B324" s="1221" t="s">
        <v>1554</v>
      </c>
      <c r="C324" s="1221" t="s">
        <v>5031</v>
      </c>
      <c r="D324" s="1221" t="s">
        <v>3323</v>
      </c>
      <c r="E324" s="1224">
        <v>42064</v>
      </c>
      <c r="F324" s="1222">
        <v>2</v>
      </c>
      <c r="G324" s="1222">
        <v>5</v>
      </c>
      <c r="H324" s="1221" t="s">
        <v>3935</v>
      </c>
      <c r="K324" s="1223"/>
      <c r="L324" s="1223"/>
      <c r="M324" s="1223"/>
      <c r="N324" s="1223"/>
    </row>
    <row r="325" spans="1:14" s="1221" customFormat="1" outlineLevel="1">
      <c r="A325" s="1220"/>
      <c r="C325" s="1226" t="s">
        <v>5032</v>
      </c>
      <c r="E325" s="1224"/>
      <c r="F325" s="1222">
        <f>SUBTOTAL(9,F324:F324)</f>
        <v>2</v>
      </c>
      <c r="G325" s="1222"/>
      <c r="K325" s="1223"/>
      <c r="L325" s="1223"/>
      <c r="M325" s="1223"/>
      <c r="N325" s="1223"/>
    </row>
    <row r="326" spans="1:14" s="1221" customFormat="1" outlineLevel="2">
      <c r="A326" s="1220">
        <v>11</v>
      </c>
      <c r="B326" s="1221" t="s">
        <v>1554</v>
      </c>
      <c r="C326" s="1221" t="s">
        <v>3854</v>
      </c>
      <c r="D326" s="1221" t="s">
        <v>3323</v>
      </c>
      <c r="E326" s="1224">
        <v>42064</v>
      </c>
      <c r="F326" s="1222">
        <v>6</v>
      </c>
      <c r="G326" s="1222">
        <v>1</v>
      </c>
      <c r="H326" s="1221" t="s">
        <v>3937</v>
      </c>
      <c r="K326" s="1223"/>
      <c r="L326" s="1223"/>
      <c r="M326" s="1223"/>
      <c r="N326" s="1223"/>
    </row>
    <row r="327" spans="1:14" s="1221" customFormat="1" outlineLevel="2">
      <c r="A327" s="1230">
        <v>11</v>
      </c>
      <c r="B327" s="1231" t="s">
        <v>1554</v>
      </c>
      <c r="C327" s="1231" t="s">
        <v>3854</v>
      </c>
      <c r="D327" s="1232" t="s">
        <v>3357</v>
      </c>
      <c r="E327" s="1233">
        <v>42169</v>
      </c>
      <c r="F327" s="1234">
        <v>6</v>
      </c>
      <c r="G327" s="1234">
        <v>1</v>
      </c>
      <c r="H327" s="1232" t="s">
        <v>3937</v>
      </c>
      <c r="K327" s="1223"/>
      <c r="L327" s="1223"/>
      <c r="M327" s="1223"/>
      <c r="N327" s="1223"/>
    </row>
    <row r="328" spans="1:14" s="1237" customFormat="1" outlineLevel="1">
      <c r="A328" s="1243"/>
      <c r="B328" s="1244"/>
      <c r="C328" s="1244" t="s">
        <v>3855</v>
      </c>
      <c r="D328" s="1248" t="s">
        <v>3834</v>
      </c>
      <c r="E328" s="1245"/>
      <c r="F328" s="1246">
        <f>SUBTOTAL(9,F326:F327)</f>
        <v>12</v>
      </c>
      <c r="G328" s="1246"/>
      <c r="H328" s="1247"/>
      <c r="K328" s="1256"/>
      <c r="L328" s="1256"/>
      <c r="M328" s="1256"/>
      <c r="N328" s="1256"/>
    </row>
    <row r="329" spans="1:14" s="1221" customFormat="1" outlineLevel="2">
      <c r="A329" s="1230">
        <v>11</v>
      </c>
      <c r="B329" s="1231" t="s">
        <v>1554</v>
      </c>
      <c r="C329" s="1231" t="s">
        <v>4811</v>
      </c>
      <c r="D329" s="1232" t="s">
        <v>3357</v>
      </c>
      <c r="E329" s="1233">
        <v>42169</v>
      </c>
      <c r="F329" s="1234">
        <v>5</v>
      </c>
      <c r="G329" s="1234">
        <v>2</v>
      </c>
      <c r="H329" s="1232" t="s">
        <v>3939</v>
      </c>
      <c r="K329" s="1223"/>
      <c r="L329" s="1223"/>
      <c r="M329" s="1223"/>
      <c r="N329" s="1223"/>
    </row>
    <row r="330" spans="1:14" s="1221" customFormat="1" outlineLevel="2">
      <c r="A330" s="1230">
        <v>11</v>
      </c>
      <c r="B330" s="1231" t="s">
        <v>1554</v>
      </c>
      <c r="C330" s="1231" t="s">
        <v>4811</v>
      </c>
      <c r="D330" s="1232" t="s">
        <v>3357</v>
      </c>
      <c r="E330" s="1233">
        <v>42169</v>
      </c>
      <c r="F330" s="1234">
        <v>3</v>
      </c>
      <c r="G330" s="1234">
        <v>4</v>
      </c>
      <c r="H330" s="1232" t="s">
        <v>3936</v>
      </c>
      <c r="K330" s="1223"/>
      <c r="L330" s="1223"/>
      <c r="M330" s="1223"/>
      <c r="N330" s="1223"/>
    </row>
    <row r="331" spans="1:14" s="1221" customFormat="1" outlineLevel="2">
      <c r="A331" s="1230">
        <v>11</v>
      </c>
      <c r="B331" s="1231" t="s">
        <v>1554</v>
      </c>
      <c r="C331" s="1231" t="s">
        <v>4811</v>
      </c>
      <c r="D331" s="1232" t="s">
        <v>5026</v>
      </c>
      <c r="E331" s="1233">
        <v>42176</v>
      </c>
      <c r="F331" s="1234">
        <v>1</v>
      </c>
      <c r="G331" s="1234">
        <v>6</v>
      </c>
      <c r="H331" s="1232" t="s">
        <v>3938</v>
      </c>
      <c r="K331" s="1223"/>
      <c r="L331" s="1223"/>
      <c r="M331" s="1223"/>
      <c r="N331" s="1223"/>
    </row>
    <row r="332" spans="1:14" s="1221" customFormat="1" outlineLevel="1">
      <c r="A332" s="1230"/>
      <c r="B332" s="1231"/>
      <c r="C332" s="1235" t="s">
        <v>4817</v>
      </c>
      <c r="D332" s="1232"/>
      <c r="E332" s="1233"/>
      <c r="F332" s="1234">
        <f>SUBTOTAL(9,F329:F331)</f>
        <v>9</v>
      </c>
      <c r="G332" s="1234"/>
      <c r="H332" s="1232"/>
      <c r="K332" s="1223"/>
      <c r="L332" s="1223"/>
      <c r="M332" s="1223"/>
      <c r="N332" s="1223"/>
    </row>
    <row r="333" spans="1:14" s="1221" customFormat="1" outlineLevel="2">
      <c r="A333" s="1220">
        <v>11</v>
      </c>
      <c r="B333" s="1221" t="s">
        <v>1554</v>
      </c>
      <c r="C333" s="1221" t="s">
        <v>90</v>
      </c>
      <c r="D333" s="1221" t="s">
        <v>3323</v>
      </c>
      <c r="E333" s="1224">
        <v>42064</v>
      </c>
      <c r="F333" s="1222">
        <v>3</v>
      </c>
      <c r="G333" s="1222">
        <v>4</v>
      </c>
      <c r="H333" s="1221" t="s">
        <v>3936</v>
      </c>
      <c r="K333" s="1223"/>
      <c r="L333" s="1223"/>
      <c r="M333" s="1223"/>
      <c r="N333" s="1223"/>
    </row>
    <row r="334" spans="1:14" s="1221" customFormat="1" outlineLevel="2">
      <c r="A334" s="1220">
        <v>11</v>
      </c>
      <c r="B334" s="1221" t="s">
        <v>1554</v>
      </c>
      <c r="C334" s="1221" t="s">
        <v>90</v>
      </c>
      <c r="D334" s="1221" t="s">
        <v>3323</v>
      </c>
      <c r="E334" s="1224">
        <v>42064</v>
      </c>
      <c r="F334" s="1222">
        <v>1</v>
      </c>
      <c r="G334" s="1222">
        <v>6</v>
      </c>
      <c r="H334" s="1221" t="s">
        <v>3938</v>
      </c>
      <c r="K334" s="1223"/>
      <c r="L334" s="1223"/>
      <c r="M334" s="1223"/>
      <c r="N334" s="1223"/>
    </row>
    <row r="335" spans="1:14" s="1221" customFormat="1" outlineLevel="1">
      <c r="A335" s="1220"/>
      <c r="C335" s="1226" t="s">
        <v>1123</v>
      </c>
      <c r="E335" s="1224"/>
      <c r="F335" s="1222">
        <f>SUBTOTAL(9,F333:F334)</f>
        <v>4</v>
      </c>
      <c r="G335" s="1222"/>
      <c r="K335" s="1223"/>
      <c r="L335" s="1223"/>
      <c r="M335" s="1223"/>
      <c r="N335" s="1223"/>
    </row>
    <row r="336" spans="1:14" s="1221" customFormat="1" outlineLevel="2">
      <c r="A336" s="1220">
        <v>11</v>
      </c>
      <c r="B336" s="1221" t="s">
        <v>1554</v>
      </c>
      <c r="C336" s="1221" t="s">
        <v>106</v>
      </c>
      <c r="D336" s="1221" t="s">
        <v>3323</v>
      </c>
      <c r="E336" s="1224">
        <v>42064</v>
      </c>
      <c r="F336" s="1222">
        <v>4</v>
      </c>
      <c r="G336" s="1222">
        <v>3</v>
      </c>
      <c r="H336" s="1221" t="s">
        <v>3940</v>
      </c>
      <c r="K336" s="1223"/>
      <c r="L336" s="1223"/>
      <c r="M336" s="1223"/>
      <c r="N336" s="1223"/>
    </row>
    <row r="337" spans="1:14" s="1221" customFormat="1" outlineLevel="1">
      <c r="A337" s="1220"/>
      <c r="C337" s="1226" t="s">
        <v>1181</v>
      </c>
      <c r="E337" s="1224"/>
      <c r="F337" s="1222">
        <f>SUBTOTAL(9,F336:F336)</f>
        <v>4</v>
      </c>
      <c r="G337" s="1222"/>
      <c r="K337" s="1223"/>
      <c r="L337" s="1223"/>
      <c r="M337" s="1223"/>
      <c r="N337" s="1223"/>
    </row>
    <row r="338" spans="1:14" s="1221" customFormat="1" outlineLevel="2">
      <c r="A338" s="1220">
        <v>11</v>
      </c>
      <c r="B338" s="1227" t="str">
        <f>VLOOKUP(A338,[7]Data!$O$4:$P$31,2)</f>
        <v>Albino</v>
      </c>
      <c r="C338" s="1227" t="str">
        <f>IF(MID('[7]11'!C$8,4,1)=" ",'[7]11'!C$8,IF(MID('[7]11'!C$8,2,1)=" ",TRIM(RIGHT('[7]11'!C$8,LEN('[7]11'!C$8)-2))&amp;" "&amp;LEFT('[7]11'!C$8,1),'[7]11'!C$8))</f>
        <v>Rowe G</v>
      </c>
      <c r="D338" s="1221" t="s">
        <v>3362</v>
      </c>
      <c r="E338" s="1228">
        <v>41924</v>
      </c>
      <c r="F338" s="1222">
        <v>3</v>
      </c>
      <c r="G338" s="1222">
        <v>4</v>
      </c>
      <c r="H338" s="1221" t="str">
        <f>TEXT(G338,"0")&amp;" "&amp;B338</f>
        <v>4 Albino</v>
      </c>
      <c r="K338" s="1223"/>
      <c r="L338" s="1223"/>
      <c r="M338" s="1223"/>
      <c r="N338" s="1223"/>
    </row>
    <row r="339" spans="1:14" s="1221" customFormat="1" outlineLevel="1">
      <c r="A339" s="1220"/>
      <c r="B339" s="1227"/>
      <c r="C339" s="1229" t="s">
        <v>4427</v>
      </c>
      <c r="E339" s="1228"/>
      <c r="F339" s="1222">
        <f>SUBTOTAL(9,F338:F338)</f>
        <v>3</v>
      </c>
      <c r="G339" s="1222"/>
      <c r="K339" s="1223"/>
      <c r="L339" s="1223"/>
      <c r="M339" s="1223"/>
      <c r="N339" s="1223"/>
    </row>
    <row r="340" spans="1:14" s="1221" customFormat="1" outlineLevel="2">
      <c r="A340" s="1220">
        <v>11</v>
      </c>
      <c r="B340" s="1227" t="str">
        <f>VLOOKUP(A340,[7]Data!$O$4:$P$31,2)</f>
        <v>Albino</v>
      </c>
      <c r="C340" s="1227" t="str">
        <f>IF(MID('[7]11'!C$9,4,1)=" ",'[7]11'!C$9,IF(MID('[7]11'!C$9,2,1)=" ",TRIM(RIGHT('[7]11'!C$9,LEN('[7]11'!C$9)-2))&amp;" "&amp;LEFT('[7]11'!C$9,1),'[7]11'!C$9))</f>
        <v>Singh H</v>
      </c>
      <c r="D340" s="1221" t="s">
        <v>3362</v>
      </c>
      <c r="E340" s="1228">
        <v>41924</v>
      </c>
      <c r="F340" s="1222">
        <v>2</v>
      </c>
      <c r="G340" s="1222">
        <v>5</v>
      </c>
      <c r="H340" s="1221" t="str">
        <f>TEXT(G340,"0")&amp;" "&amp;B340</f>
        <v>5 Albino</v>
      </c>
      <c r="K340" s="1223"/>
      <c r="L340" s="1223"/>
      <c r="M340" s="1223"/>
      <c r="N340" s="1223"/>
    </row>
    <row r="341" spans="1:14" s="1221" customFormat="1" outlineLevel="1">
      <c r="A341" s="1220"/>
      <c r="B341" s="1227"/>
      <c r="C341" s="1229" t="s">
        <v>5033</v>
      </c>
      <c r="E341" s="1228"/>
      <c r="F341" s="1222">
        <f>SUBTOTAL(9,F340:F340)</f>
        <v>2</v>
      </c>
      <c r="G341" s="1222"/>
      <c r="K341" s="1223"/>
      <c r="L341" s="1223"/>
      <c r="M341" s="1223"/>
      <c r="N341" s="1223"/>
    </row>
    <row r="342" spans="1:14" s="1221" customFormat="1" outlineLevel="2">
      <c r="A342" s="1220">
        <v>11</v>
      </c>
      <c r="B342" s="1227" t="str">
        <f>VLOOKUP(A342,[7]Data!$O$4:$P$31,2)</f>
        <v>Albino</v>
      </c>
      <c r="C342" s="1227" t="str">
        <f>IF(MID('[7]11'!C$7,4,1)=" ",'[7]11'!C$7,IF(MID('[7]11'!C$7,2,1)=" ",TRIM(RIGHT('[7]11'!C$7,LEN('[7]11'!C$7)-2))&amp;" "&amp;LEFT('[7]11'!C$7,1),'[7]11'!C$7))</f>
        <v>Thurn P</v>
      </c>
      <c r="D342" s="1221" t="s">
        <v>3362</v>
      </c>
      <c r="E342" s="1228">
        <v>41924</v>
      </c>
      <c r="F342" s="1222">
        <f>VLOOKUP(G342,[7]Data!$U$4:$V$9,2,FALSE)</f>
        <v>4</v>
      </c>
      <c r="G342" s="1222">
        <v>3</v>
      </c>
      <c r="H342" s="1221" t="str">
        <f>TEXT(G342,"0")&amp;" "&amp;B342</f>
        <v>3 Albino</v>
      </c>
      <c r="K342" s="1223"/>
      <c r="L342" s="1223"/>
      <c r="M342" s="1223"/>
      <c r="N342" s="1223"/>
    </row>
    <row r="343" spans="1:14" s="1221" customFormat="1" outlineLevel="2">
      <c r="A343" s="1230">
        <v>11</v>
      </c>
      <c r="B343" s="1231" t="s">
        <v>1554</v>
      </c>
      <c r="C343" s="1231" t="s">
        <v>92</v>
      </c>
      <c r="D343" s="1232" t="s">
        <v>3357</v>
      </c>
      <c r="E343" s="1233">
        <v>42169</v>
      </c>
      <c r="F343" s="1234">
        <v>4</v>
      </c>
      <c r="G343" s="1234">
        <v>3</v>
      </c>
      <c r="H343" s="1232" t="s">
        <v>3940</v>
      </c>
      <c r="K343" s="1223"/>
      <c r="L343" s="1223"/>
      <c r="M343" s="1223"/>
      <c r="N343" s="1223"/>
    </row>
    <row r="344" spans="1:14" s="1221" customFormat="1" outlineLevel="1">
      <c r="A344" s="1230"/>
      <c r="B344" s="1231"/>
      <c r="C344" s="1235" t="s">
        <v>1424</v>
      </c>
      <c r="D344" s="1232"/>
      <c r="E344" s="1233"/>
      <c r="F344" s="1234">
        <f>SUBTOTAL(9,F342:F343)</f>
        <v>8</v>
      </c>
      <c r="G344" s="1234"/>
      <c r="H344" s="1232"/>
      <c r="K344" s="1223"/>
      <c r="L344" s="1223"/>
      <c r="M344" s="1223"/>
      <c r="N344" s="1223"/>
    </row>
    <row r="345" spans="1:14" s="1221" customFormat="1" outlineLevel="2">
      <c r="A345" s="1230">
        <v>11</v>
      </c>
      <c r="B345" s="1231" t="s">
        <v>1554</v>
      </c>
      <c r="C345" s="1231" t="s">
        <v>5034</v>
      </c>
      <c r="D345" s="1232" t="s">
        <v>3357</v>
      </c>
      <c r="E345" s="1233">
        <v>42169</v>
      </c>
      <c r="F345" s="1234">
        <v>1</v>
      </c>
      <c r="G345" s="1234">
        <v>6</v>
      </c>
      <c r="H345" s="1232" t="s">
        <v>3938</v>
      </c>
      <c r="K345" s="1223"/>
      <c r="L345" s="1223"/>
      <c r="M345" s="1223"/>
      <c r="N345" s="1223"/>
    </row>
    <row r="346" spans="1:14" s="1221" customFormat="1" outlineLevel="1">
      <c r="A346" s="1230"/>
      <c r="B346" s="1231"/>
      <c r="C346" s="1235" t="s">
        <v>5035</v>
      </c>
      <c r="D346" s="1232"/>
      <c r="E346" s="1233"/>
      <c r="F346" s="1234">
        <f>SUBTOTAL(9,F345:F345)</f>
        <v>1</v>
      </c>
      <c r="G346" s="1234"/>
      <c r="H346" s="1232"/>
      <c r="K346" s="1223"/>
      <c r="L346" s="1223"/>
      <c r="M346" s="1223"/>
      <c r="N346" s="1223"/>
    </row>
    <row r="347" spans="1:14" s="1221" customFormat="1" outlineLevel="2">
      <c r="A347" s="1220">
        <v>11</v>
      </c>
      <c r="B347" s="1221" t="s">
        <v>1554</v>
      </c>
      <c r="C347" s="1221" t="s">
        <v>116</v>
      </c>
      <c r="D347" s="1221" t="s">
        <v>3323</v>
      </c>
      <c r="E347" s="1224">
        <v>42064</v>
      </c>
      <c r="F347" s="1222">
        <v>5</v>
      </c>
      <c r="G347" s="1222">
        <v>2</v>
      </c>
      <c r="H347" s="1221" t="s">
        <v>3939</v>
      </c>
      <c r="K347" s="1223"/>
      <c r="L347" s="1223"/>
      <c r="M347" s="1223"/>
      <c r="N347" s="1223"/>
    </row>
    <row r="348" spans="1:14" s="1221" customFormat="1" outlineLevel="2">
      <c r="A348" s="1230">
        <v>11</v>
      </c>
      <c r="B348" s="1231" t="s">
        <v>1554</v>
      </c>
      <c r="C348" s="1231" t="s">
        <v>116</v>
      </c>
      <c r="D348" s="1232" t="s">
        <v>3357</v>
      </c>
      <c r="E348" s="1233">
        <v>42169</v>
      </c>
      <c r="F348" s="1234">
        <v>2</v>
      </c>
      <c r="G348" s="1234">
        <v>5</v>
      </c>
      <c r="H348" s="1232" t="s">
        <v>3935</v>
      </c>
      <c r="K348" s="1223"/>
      <c r="L348" s="1223"/>
      <c r="M348" s="1223"/>
      <c r="N348" s="1223"/>
    </row>
    <row r="349" spans="1:14" s="1221" customFormat="1" outlineLevel="1">
      <c r="A349" s="1230"/>
      <c r="B349" s="1231"/>
      <c r="C349" s="1235" t="s">
        <v>1484</v>
      </c>
      <c r="D349" s="1232"/>
      <c r="E349" s="1233"/>
      <c r="F349" s="1234">
        <f>SUBTOTAL(9,F347:F348)</f>
        <v>7</v>
      </c>
      <c r="G349" s="1234"/>
      <c r="H349" s="1232"/>
      <c r="K349" s="1223"/>
      <c r="L349" s="1223"/>
      <c r="M349" s="1223"/>
      <c r="N349" s="1223"/>
    </row>
    <row r="350" spans="1:14" s="1221" customFormat="1" outlineLevel="2">
      <c r="A350" s="1220">
        <v>12</v>
      </c>
      <c r="B350" s="1221" t="s">
        <v>1556</v>
      </c>
      <c r="C350" s="1221" t="s">
        <v>4586</v>
      </c>
      <c r="D350" s="1221" t="s">
        <v>3323</v>
      </c>
      <c r="E350" s="1224">
        <v>42064</v>
      </c>
      <c r="F350" s="1222">
        <v>1</v>
      </c>
      <c r="G350" s="1222">
        <v>6</v>
      </c>
      <c r="H350" s="1221" t="s">
        <v>3946</v>
      </c>
      <c r="K350" s="1223"/>
      <c r="L350" s="1223"/>
      <c r="M350" s="1223"/>
      <c r="N350" s="1223"/>
    </row>
    <row r="351" spans="1:14" s="1221" customFormat="1" outlineLevel="2">
      <c r="A351" s="1220">
        <v>12</v>
      </c>
      <c r="B351" s="1227" t="str">
        <f>VLOOKUP(A351,[7]Data!$O$4:$P$31,2)</f>
        <v>Clear Wing</v>
      </c>
      <c r="C351" s="1227" t="str">
        <f>IF(MID('[7]12'!C$10,4,1)=" ",'[7]12'!C$10,IF(MID('[7]12'!C$10,2,1)=" ",TRIM(RIGHT('[7]12'!C$10,LEN('[7]12'!C$10)-2))&amp;" "&amp;LEFT('[7]12'!C$10,1),'[7]12'!C$10))</f>
        <v>Belcher &amp; Mckellar</v>
      </c>
      <c r="D351" s="1221" t="s">
        <v>3362</v>
      </c>
      <c r="E351" s="1228">
        <v>41924</v>
      </c>
      <c r="F351" s="1222">
        <f>VLOOKUP(G351,[7]Data!$U$4:$V$9,2,FALSE)</f>
        <v>1</v>
      </c>
      <c r="G351" s="1222">
        <v>6</v>
      </c>
      <c r="H351" s="1221" t="str">
        <f>TEXT(G351,"0")&amp;" "&amp;B351</f>
        <v>6 Clear Wing</v>
      </c>
      <c r="K351" s="1223"/>
      <c r="L351" s="1223"/>
      <c r="M351" s="1223"/>
      <c r="N351" s="1223"/>
    </row>
    <row r="352" spans="1:14" s="1221" customFormat="1" outlineLevel="1">
      <c r="A352" s="1220"/>
      <c r="B352" s="1227"/>
      <c r="C352" s="1229" t="s">
        <v>4609</v>
      </c>
      <c r="E352" s="1228"/>
      <c r="F352" s="1222">
        <f>SUBTOTAL(9,F350:F351)</f>
        <v>2</v>
      </c>
      <c r="G352" s="1222"/>
      <c r="K352" s="1223"/>
      <c r="L352" s="1223"/>
      <c r="M352" s="1223"/>
      <c r="N352" s="1223"/>
    </row>
    <row r="353" spans="1:14" s="1221" customFormat="1" outlineLevel="2">
      <c r="A353" s="1230">
        <v>12</v>
      </c>
      <c r="B353" s="1231" t="s">
        <v>1556</v>
      </c>
      <c r="C353" s="1231" t="s">
        <v>4688</v>
      </c>
      <c r="D353" s="1232" t="s">
        <v>3357</v>
      </c>
      <c r="E353" s="1233">
        <v>42169</v>
      </c>
      <c r="F353" s="1234">
        <v>5</v>
      </c>
      <c r="G353" s="1234">
        <v>2</v>
      </c>
      <c r="H353" s="1232" t="s">
        <v>3942</v>
      </c>
      <c r="K353" s="1223"/>
      <c r="L353" s="1223"/>
      <c r="M353" s="1223"/>
      <c r="N353" s="1223"/>
    </row>
    <row r="354" spans="1:14" s="1221" customFormat="1" outlineLevel="2">
      <c r="A354" s="1230">
        <v>12</v>
      </c>
      <c r="B354" s="1231" t="s">
        <v>1556</v>
      </c>
      <c r="C354" s="1231" t="s">
        <v>4688</v>
      </c>
      <c r="D354" s="1232" t="s">
        <v>5026</v>
      </c>
      <c r="E354" s="1233">
        <v>42176</v>
      </c>
      <c r="F354" s="1234">
        <v>4</v>
      </c>
      <c r="G354" s="1234">
        <v>3</v>
      </c>
      <c r="H354" s="1232" t="s">
        <v>3947</v>
      </c>
      <c r="K354" s="1223"/>
      <c r="L354" s="1223"/>
      <c r="M354" s="1223"/>
      <c r="N354" s="1223"/>
    </row>
    <row r="355" spans="1:14" s="1221" customFormat="1" outlineLevel="1">
      <c r="A355" s="1230"/>
      <c r="B355" s="1231"/>
      <c r="C355" s="1235" t="s">
        <v>4697</v>
      </c>
      <c r="D355" s="1232"/>
      <c r="E355" s="1233"/>
      <c r="F355" s="1234">
        <f>SUBTOTAL(9,F353:F354)</f>
        <v>9</v>
      </c>
      <c r="G355" s="1234"/>
      <c r="H355" s="1232"/>
      <c r="K355" s="1223"/>
      <c r="L355" s="1223"/>
      <c r="M355" s="1223"/>
      <c r="N355" s="1223"/>
    </row>
    <row r="356" spans="1:14" s="1221" customFormat="1" outlineLevel="2">
      <c r="A356" s="1220">
        <v>12</v>
      </c>
      <c r="B356" s="1221" t="s">
        <v>1556</v>
      </c>
      <c r="C356" s="1221" t="s">
        <v>187</v>
      </c>
      <c r="D356" s="1221" t="s">
        <v>3323</v>
      </c>
      <c r="E356" s="1224">
        <v>42064</v>
      </c>
      <c r="F356" s="1222">
        <v>6</v>
      </c>
      <c r="G356" s="1222">
        <v>1</v>
      </c>
      <c r="H356" s="1221" t="s">
        <v>3948</v>
      </c>
      <c r="K356" s="1223"/>
      <c r="L356" s="1223"/>
      <c r="M356" s="1223"/>
      <c r="N356" s="1223"/>
    </row>
    <row r="357" spans="1:14" s="1221" customFormat="1" outlineLevel="2">
      <c r="A357" s="1220">
        <v>12</v>
      </c>
      <c r="B357" s="1221" t="s">
        <v>1556</v>
      </c>
      <c r="C357" s="1221" t="s">
        <v>187</v>
      </c>
      <c r="D357" s="1221" t="s">
        <v>3323</v>
      </c>
      <c r="E357" s="1224">
        <v>42064</v>
      </c>
      <c r="F357" s="1222">
        <v>4</v>
      </c>
      <c r="G357" s="1222">
        <v>3</v>
      </c>
      <c r="H357" s="1221" t="s">
        <v>3947</v>
      </c>
      <c r="K357" s="1223"/>
      <c r="L357" s="1223"/>
      <c r="M357" s="1223"/>
      <c r="N357" s="1223"/>
    </row>
    <row r="358" spans="1:14" s="1221" customFormat="1" outlineLevel="2">
      <c r="A358" s="1220">
        <v>12</v>
      </c>
      <c r="B358" s="1221" t="s">
        <v>1556</v>
      </c>
      <c r="C358" s="1221" t="s">
        <v>187</v>
      </c>
      <c r="D358" s="1221" t="s">
        <v>3323</v>
      </c>
      <c r="E358" s="1224">
        <v>42064</v>
      </c>
      <c r="F358" s="1222">
        <v>2</v>
      </c>
      <c r="G358" s="1222">
        <v>5</v>
      </c>
      <c r="H358" s="1221" t="s">
        <v>3944</v>
      </c>
      <c r="K358" s="1223"/>
      <c r="L358" s="1223"/>
      <c r="M358" s="1223"/>
      <c r="N358" s="1223"/>
    </row>
    <row r="359" spans="1:14" s="1221" customFormat="1" outlineLevel="2">
      <c r="A359" s="1220">
        <v>12</v>
      </c>
      <c r="B359" s="1227" t="str">
        <f>VLOOKUP(A359,[7]Data!$O$4:$P$31,2)</f>
        <v>Clear Wing</v>
      </c>
      <c r="C359" s="1227" t="str">
        <f>IF(MID('[7]12'!C$9,4,1)=" ",'[7]12'!C$9,IF(MID('[7]12'!C$9,2,1)=" ",TRIM(RIGHT('[7]12'!C$9,LEN('[7]12'!C$9)-2))&amp;" "&amp;LEFT('[7]12'!C$9,1),'[7]12'!C$9))</f>
        <v>Downey L</v>
      </c>
      <c r="D359" s="1221" t="s">
        <v>3362</v>
      </c>
      <c r="E359" s="1228">
        <v>41924</v>
      </c>
      <c r="F359" s="1222">
        <f>VLOOKUP(G359,[7]Data!$U$4:$V$9,2,FALSE)</f>
        <v>2</v>
      </c>
      <c r="G359" s="1222">
        <v>5</v>
      </c>
      <c r="H359" s="1221" t="str">
        <f>TEXT(G359,"0")&amp;" "&amp;B359</f>
        <v>5 Clear Wing</v>
      </c>
      <c r="K359" s="1223"/>
      <c r="L359" s="1223"/>
      <c r="M359" s="1223"/>
      <c r="N359" s="1223"/>
    </row>
    <row r="360" spans="1:14" s="1221" customFormat="1" outlineLevel="2">
      <c r="A360" s="1230">
        <v>12</v>
      </c>
      <c r="B360" s="1231" t="s">
        <v>1556</v>
      </c>
      <c r="C360" s="1231" t="s">
        <v>187</v>
      </c>
      <c r="D360" s="1232" t="s">
        <v>3357</v>
      </c>
      <c r="E360" s="1233">
        <v>42169</v>
      </c>
      <c r="F360" s="1234">
        <v>4</v>
      </c>
      <c r="G360" s="1234">
        <v>3</v>
      </c>
      <c r="H360" s="1232" t="s">
        <v>3947</v>
      </c>
      <c r="K360" s="1223"/>
      <c r="L360" s="1223"/>
      <c r="M360" s="1223"/>
      <c r="N360" s="1223"/>
    </row>
    <row r="361" spans="1:14" s="1237" customFormat="1" outlineLevel="1">
      <c r="A361" s="1243"/>
      <c r="B361" s="1244"/>
      <c r="C361" s="1244" t="s">
        <v>470</v>
      </c>
      <c r="D361" s="1248" t="s">
        <v>3834</v>
      </c>
      <c r="E361" s="1245"/>
      <c r="F361" s="1246">
        <f>SUBTOTAL(9,F356:F360)</f>
        <v>18</v>
      </c>
      <c r="G361" s="1246"/>
      <c r="H361" s="1247"/>
      <c r="K361" s="1256"/>
      <c r="L361" s="1256"/>
      <c r="M361" s="1256"/>
      <c r="N361" s="1256"/>
    </row>
    <row r="362" spans="1:14" s="1221" customFormat="1" outlineLevel="2">
      <c r="A362" s="1230">
        <v>12</v>
      </c>
      <c r="B362" s="1231" t="s">
        <v>1556</v>
      </c>
      <c r="C362" s="1231" t="s">
        <v>4570</v>
      </c>
      <c r="D362" s="1232" t="s">
        <v>3357</v>
      </c>
      <c r="E362" s="1233">
        <v>42169</v>
      </c>
      <c r="F362" s="1234">
        <v>3</v>
      </c>
      <c r="G362" s="1234">
        <v>4</v>
      </c>
      <c r="H362" s="1232" t="s">
        <v>3950</v>
      </c>
      <c r="K362" s="1223"/>
      <c r="L362" s="1223"/>
      <c r="M362" s="1223"/>
      <c r="N362" s="1223"/>
    </row>
    <row r="363" spans="1:14" s="1221" customFormat="1" outlineLevel="2">
      <c r="A363" s="1230">
        <v>12</v>
      </c>
      <c r="B363" s="1231" t="s">
        <v>1556</v>
      </c>
      <c r="C363" s="1231" t="s">
        <v>4570</v>
      </c>
      <c r="D363" s="1232" t="s">
        <v>3357</v>
      </c>
      <c r="E363" s="1233">
        <v>42169</v>
      </c>
      <c r="F363" s="1234">
        <v>2</v>
      </c>
      <c r="G363" s="1234">
        <v>5</v>
      </c>
      <c r="H363" s="1232" t="s">
        <v>3944</v>
      </c>
      <c r="K363" s="1223"/>
      <c r="L363" s="1223"/>
      <c r="M363" s="1223"/>
      <c r="N363" s="1223"/>
    </row>
    <row r="364" spans="1:14" s="1221" customFormat="1" outlineLevel="1">
      <c r="A364" s="1230"/>
      <c r="B364" s="1231"/>
      <c r="C364" s="1235" t="s">
        <v>4571</v>
      </c>
      <c r="D364" s="1232"/>
      <c r="E364" s="1233"/>
      <c r="F364" s="1234">
        <f>SUBTOTAL(9,F362:F363)</f>
        <v>5</v>
      </c>
      <c r="G364" s="1234"/>
      <c r="H364" s="1232"/>
      <c r="K364" s="1223"/>
      <c r="L364" s="1223"/>
      <c r="M364" s="1223"/>
      <c r="N364" s="1223"/>
    </row>
    <row r="365" spans="1:14" s="1221" customFormat="1" outlineLevel="2">
      <c r="A365" s="1230">
        <v>12</v>
      </c>
      <c r="B365" s="1231" t="s">
        <v>1556</v>
      </c>
      <c r="C365" s="1231" t="s">
        <v>162</v>
      </c>
      <c r="D365" s="1232" t="s">
        <v>3357</v>
      </c>
      <c r="E365" s="1233">
        <v>42169</v>
      </c>
      <c r="F365" s="1234">
        <v>1</v>
      </c>
      <c r="G365" s="1234">
        <v>6</v>
      </c>
      <c r="H365" s="1232" t="s">
        <v>3946</v>
      </c>
      <c r="K365" s="1223"/>
      <c r="L365" s="1223"/>
      <c r="M365" s="1223"/>
      <c r="N365" s="1223"/>
    </row>
    <row r="366" spans="1:14" s="1221" customFormat="1" outlineLevel="1">
      <c r="A366" s="1230"/>
      <c r="B366" s="1231"/>
      <c r="C366" s="1235" t="s">
        <v>717</v>
      </c>
      <c r="D366" s="1232"/>
      <c r="E366" s="1233"/>
      <c r="F366" s="1234">
        <f>SUBTOTAL(9,F365:F365)</f>
        <v>1</v>
      </c>
      <c r="G366" s="1234"/>
      <c r="H366" s="1232"/>
      <c r="K366" s="1223"/>
      <c r="L366" s="1223"/>
      <c r="M366" s="1223"/>
      <c r="N366" s="1223"/>
    </row>
    <row r="367" spans="1:14" s="1221" customFormat="1" outlineLevel="2">
      <c r="A367" s="1220">
        <v>12</v>
      </c>
      <c r="B367" s="1221" t="s">
        <v>1556</v>
      </c>
      <c r="C367" s="1221" t="s">
        <v>3905</v>
      </c>
      <c r="D367" s="1221" t="s">
        <v>3323</v>
      </c>
      <c r="E367" s="1224">
        <v>42064</v>
      </c>
      <c r="F367" s="1222">
        <v>3</v>
      </c>
      <c r="G367" s="1222">
        <v>4</v>
      </c>
      <c r="H367" s="1221" t="s">
        <v>3950</v>
      </c>
      <c r="K367" s="1223"/>
      <c r="L367" s="1223"/>
      <c r="M367" s="1223"/>
      <c r="N367" s="1223"/>
    </row>
    <row r="368" spans="1:14" s="1221" customFormat="1" outlineLevel="2">
      <c r="A368" s="1220">
        <v>12</v>
      </c>
      <c r="B368" s="1227" t="str">
        <f>VLOOKUP(A368,[7]Data!$O$4:$P$31,2)</f>
        <v>Clear Wing</v>
      </c>
      <c r="C368" s="1227" t="str">
        <f>IF(MID('[7]12'!C$7,4,1)=" ",'[7]12'!C$7,IF(MID('[7]12'!C$7,2,1)=" ",TRIM(RIGHT('[7]12'!C$7,LEN('[7]12'!C$7)-2))&amp;" "&amp;LEFT('[7]12'!C$7,1),'[7]12'!C$7))</f>
        <v>Murray &amp; Spink</v>
      </c>
      <c r="D368" s="1221" t="s">
        <v>3362</v>
      </c>
      <c r="E368" s="1228">
        <v>41924</v>
      </c>
      <c r="F368" s="1222">
        <f>VLOOKUP(G368,[7]Data!$U$4:$V$9,2,FALSE)</f>
        <v>4</v>
      </c>
      <c r="G368" s="1222">
        <v>3</v>
      </c>
      <c r="H368" s="1221" t="str">
        <f>TEXT(G368,"0")&amp;" "&amp;B368</f>
        <v>3 Clear Wing</v>
      </c>
      <c r="K368" s="1223"/>
      <c r="L368" s="1223"/>
      <c r="M368" s="1223"/>
      <c r="N368" s="1223"/>
    </row>
    <row r="369" spans="1:14" s="1221" customFormat="1" outlineLevel="2">
      <c r="A369" s="1230">
        <v>12</v>
      </c>
      <c r="B369" s="1231" t="s">
        <v>1556</v>
      </c>
      <c r="C369" s="1231" t="s">
        <v>3905</v>
      </c>
      <c r="D369" s="1232" t="s">
        <v>3357</v>
      </c>
      <c r="E369" s="1233">
        <v>42169</v>
      </c>
      <c r="F369" s="1234">
        <v>6</v>
      </c>
      <c r="G369" s="1234">
        <v>1</v>
      </c>
      <c r="H369" s="1232" t="s">
        <v>3948</v>
      </c>
      <c r="K369" s="1223"/>
      <c r="L369" s="1223"/>
      <c r="M369" s="1223"/>
      <c r="N369" s="1223"/>
    </row>
    <row r="370" spans="1:14" s="1221" customFormat="1" outlineLevel="1">
      <c r="A370" s="1230"/>
      <c r="B370" s="1231"/>
      <c r="C370" s="1235" t="s">
        <v>3908</v>
      </c>
      <c r="D370" s="1232"/>
      <c r="E370" s="1233"/>
      <c r="F370" s="1234">
        <f>SUBTOTAL(9,F367:F369)</f>
        <v>13</v>
      </c>
      <c r="G370" s="1234"/>
      <c r="H370" s="1232"/>
      <c r="K370" s="1223"/>
      <c r="L370" s="1223"/>
      <c r="M370" s="1223"/>
      <c r="N370" s="1223"/>
    </row>
    <row r="371" spans="1:14" s="1221" customFormat="1" outlineLevel="2">
      <c r="A371" s="1220">
        <v>12</v>
      </c>
      <c r="B371" s="1227" t="str">
        <f>VLOOKUP(A371,[7]Data!$O$4:$P$31,2)</f>
        <v>Clear Wing</v>
      </c>
      <c r="C371" s="1227" t="str">
        <f>IF(MID('[7]12'!C$8,4,1)=" ",'[7]12'!C$8,IF(MID('[7]12'!C$8,2,1)=" ",TRIM(RIGHT('[7]12'!C$8,LEN('[7]12'!C$8)-2))&amp;" "&amp;LEFT('[7]12'!C$8,1),'[7]12'!C$8))</f>
        <v>Sheppard &amp; Flanagan</v>
      </c>
      <c r="D371" s="1221" t="s">
        <v>3362</v>
      </c>
      <c r="E371" s="1228">
        <v>41924</v>
      </c>
      <c r="F371" s="1222">
        <f>VLOOKUP(G371,[7]Data!$U$4:$V$9,2,FALSE)</f>
        <v>3</v>
      </c>
      <c r="G371" s="1222">
        <v>4</v>
      </c>
      <c r="H371" s="1221" t="str">
        <f>TEXT(G371,"0")&amp;" "&amp;B371</f>
        <v>4 Clear Wing</v>
      </c>
      <c r="K371" s="1223"/>
      <c r="L371" s="1223"/>
      <c r="M371" s="1223"/>
      <c r="N371" s="1223"/>
    </row>
    <row r="372" spans="1:14" s="1221" customFormat="1" outlineLevel="2">
      <c r="A372" s="1220">
        <v>12</v>
      </c>
      <c r="B372" s="1227" t="str">
        <f>VLOOKUP(A372,[7]Data!$O$4:$P$31,2)</f>
        <v>Clear Wing</v>
      </c>
      <c r="C372" s="1227" t="str">
        <f>IF(MID('[7]12'!C$6,4,1)=" ",'[7]12'!C$6,IF(MID('[7]12'!C$6,2,1)=" ",TRIM(RIGHT('[7]12'!C$6,LEN('[7]12'!C$6)-2))&amp;" "&amp;LEFT('[7]12'!C$6,1),'[7]12'!C$6))</f>
        <v>Sheppard &amp; Flanagan</v>
      </c>
      <c r="D372" s="1221" t="s">
        <v>3362</v>
      </c>
      <c r="E372" s="1228">
        <v>41924</v>
      </c>
      <c r="F372" s="1222">
        <f>VLOOKUP(G372,[7]Data!$U$4:$V$9,2,FALSE)</f>
        <v>5</v>
      </c>
      <c r="G372" s="1222">
        <v>2</v>
      </c>
      <c r="H372" s="1221" t="str">
        <f>TEXT(G372,"0")&amp;" "&amp;B372</f>
        <v>2 Clear Wing</v>
      </c>
      <c r="K372" s="1223"/>
      <c r="L372" s="1223"/>
      <c r="M372" s="1223"/>
      <c r="N372" s="1223"/>
    </row>
    <row r="373" spans="1:14" s="1221" customFormat="1" outlineLevel="2">
      <c r="A373" s="1220">
        <v>12</v>
      </c>
      <c r="B373" s="1227" t="str">
        <f>VLOOKUP(A373,[7]Data!$O$4:$P$31,2)</f>
        <v>Clear Wing</v>
      </c>
      <c r="C373" s="1227" t="str">
        <f>IF(MID('[7]12'!C$5,4,1)=" ",'[7]12'!C$5,IF(MID('[7]12'!C$5,2,1)=" ",TRIM(RIGHT('[7]12'!C$5,LEN('[7]12'!C$5)-2))&amp;" "&amp;LEFT('[7]12'!C$5,1),'[7]12'!C$5))</f>
        <v>Sheppard &amp; Flanagan</v>
      </c>
      <c r="D373" s="1221" t="s">
        <v>3362</v>
      </c>
      <c r="E373" s="1228">
        <v>41924</v>
      </c>
      <c r="F373" s="1222">
        <f>VLOOKUP(G373,[7]Data!$U$4:$V$9,2,FALSE)</f>
        <v>6</v>
      </c>
      <c r="G373" s="1222">
        <v>1</v>
      </c>
      <c r="H373" s="1221" t="str">
        <f>TEXT(G373,"0")&amp;" "&amp;B373</f>
        <v>1 Clear Wing</v>
      </c>
      <c r="K373" s="1223"/>
      <c r="L373" s="1223"/>
      <c r="M373" s="1223"/>
      <c r="N373" s="1223"/>
    </row>
    <row r="374" spans="1:14" s="1221" customFormat="1" outlineLevel="1">
      <c r="A374" s="1220"/>
      <c r="B374" s="1227"/>
      <c r="C374" s="1229" t="s">
        <v>1285</v>
      </c>
      <c r="E374" s="1228"/>
      <c r="F374" s="1222">
        <f>SUBTOTAL(9,F371:F373)</f>
        <v>14</v>
      </c>
      <c r="G374" s="1222"/>
      <c r="K374" s="1223"/>
      <c r="L374" s="1223"/>
      <c r="M374" s="1223"/>
      <c r="N374" s="1223"/>
    </row>
    <row r="375" spans="1:14" s="1221" customFormat="1" outlineLevel="2">
      <c r="A375" s="1220">
        <v>12</v>
      </c>
      <c r="B375" s="1221" t="s">
        <v>1556</v>
      </c>
      <c r="C375" s="1221" t="s">
        <v>1638</v>
      </c>
      <c r="D375" s="1221" t="s">
        <v>3323</v>
      </c>
      <c r="E375" s="1224">
        <v>42064</v>
      </c>
      <c r="F375" s="1222">
        <v>5</v>
      </c>
      <c r="G375" s="1222">
        <v>2</v>
      </c>
      <c r="H375" s="1221" t="s">
        <v>3942</v>
      </c>
      <c r="K375" s="1223"/>
      <c r="L375" s="1223"/>
      <c r="M375" s="1223"/>
      <c r="N375" s="1223"/>
    </row>
    <row r="376" spans="1:14" s="1221" customFormat="1" outlineLevel="1">
      <c r="A376" s="1220"/>
      <c r="C376" s="1226" t="s">
        <v>2527</v>
      </c>
      <c r="E376" s="1224"/>
      <c r="F376" s="1222">
        <f>SUBTOTAL(9,F375:F375)</f>
        <v>5</v>
      </c>
      <c r="G376" s="1222"/>
      <c r="K376" s="1223"/>
      <c r="L376" s="1223"/>
      <c r="M376" s="1223"/>
      <c r="N376" s="1223"/>
    </row>
    <row r="377" spans="1:14" s="1221" customFormat="1" outlineLevel="2">
      <c r="A377" s="1220">
        <v>13</v>
      </c>
      <c r="B377" s="1221" t="s">
        <v>1557</v>
      </c>
      <c r="C377" s="1221" t="s">
        <v>114</v>
      </c>
      <c r="D377" s="1221" t="s">
        <v>3323</v>
      </c>
      <c r="E377" s="1224">
        <v>42064</v>
      </c>
      <c r="F377" s="1222">
        <v>3</v>
      </c>
      <c r="G377" s="1222">
        <v>4</v>
      </c>
      <c r="H377" s="1221" t="s">
        <v>3955</v>
      </c>
      <c r="K377" s="1223"/>
      <c r="L377" s="1223"/>
      <c r="M377" s="1223"/>
      <c r="N377" s="1223"/>
    </row>
    <row r="378" spans="1:14" s="1221" customFormat="1" outlineLevel="2">
      <c r="A378" s="1220">
        <v>13</v>
      </c>
      <c r="B378" s="1221" t="s">
        <v>1557</v>
      </c>
      <c r="C378" s="1221" t="s">
        <v>114</v>
      </c>
      <c r="D378" s="1221" t="s">
        <v>3323</v>
      </c>
      <c r="E378" s="1224">
        <v>42064</v>
      </c>
      <c r="F378" s="1222">
        <v>1</v>
      </c>
      <c r="G378" s="1222">
        <v>6</v>
      </c>
      <c r="H378" s="1221" t="s">
        <v>3960</v>
      </c>
      <c r="K378" s="1223"/>
      <c r="L378" s="1223"/>
      <c r="M378" s="1223"/>
      <c r="N378" s="1223"/>
    </row>
    <row r="379" spans="1:14" s="1221" customFormat="1" outlineLevel="2">
      <c r="A379" s="1230">
        <v>13</v>
      </c>
      <c r="B379" s="1231" t="s">
        <v>1557</v>
      </c>
      <c r="C379" s="1231" t="s">
        <v>114</v>
      </c>
      <c r="D379" s="1232" t="s">
        <v>3357</v>
      </c>
      <c r="E379" s="1233">
        <v>42169</v>
      </c>
      <c r="F379" s="1234">
        <v>5</v>
      </c>
      <c r="G379" s="1234">
        <v>2</v>
      </c>
      <c r="H379" s="1232" t="s">
        <v>3956</v>
      </c>
      <c r="K379" s="1223"/>
      <c r="L379" s="1223"/>
      <c r="M379" s="1223"/>
      <c r="N379" s="1223"/>
    </row>
    <row r="380" spans="1:14" s="1221" customFormat="1" outlineLevel="2">
      <c r="A380" s="1230">
        <v>13</v>
      </c>
      <c r="B380" s="1231" t="s">
        <v>1557</v>
      </c>
      <c r="C380" s="1231" t="s">
        <v>114</v>
      </c>
      <c r="D380" s="1232" t="s">
        <v>5026</v>
      </c>
      <c r="E380" s="1233">
        <v>42176</v>
      </c>
      <c r="F380" s="1234">
        <v>6</v>
      </c>
      <c r="G380" s="1234">
        <v>1</v>
      </c>
      <c r="H380" s="1232" t="s">
        <v>3954</v>
      </c>
      <c r="K380" s="1223"/>
      <c r="L380" s="1223"/>
      <c r="M380" s="1223"/>
      <c r="N380" s="1223"/>
    </row>
    <row r="381" spans="1:14" s="1221" customFormat="1" outlineLevel="2">
      <c r="A381" s="1230">
        <v>13</v>
      </c>
      <c r="B381" s="1231" t="s">
        <v>1557</v>
      </c>
      <c r="C381" s="1231" t="s">
        <v>114</v>
      </c>
      <c r="D381" s="1232" t="s">
        <v>3357</v>
      </c>
      <c r="E381" s="1233">
        <v>42169</v>
      </c>
      <c r="F381" s="1234">
        <v>4</v>
      </c>
      <c r="G381" s="1234">
        <v>3</v>
      </c>
      <c r="H381" s="1232" t="s">
        <v>3959</v>
      </c>
      <c r="K381" s="1223"/>
      <c r="L381" s="1223"/>
      <c r="M381" s="1223"/>
      <c r="N381" s="1223"/>
    </row>
    <row r="382" spans="1:14" s="1237" customFormat="1" outlineLevel="1">
      <c r="A382" s="1243"/>
      <c r="B382" s="1244"/>
      <c r="C382" s="1244" t="s">
        <v>291</v>
      </c>
      <c r="D382" s="1248" t="s">
        <v>3834</v>
      </c>
      <c r="E382" s="1245"/>
      <c r="F382" s="1246">
        <f>SUBTOTAL(9,F377:F381)</f>
        <v>19</v>
      </c>
      <c r="G382" s="1246"/>
      <c r="H382" s="1247"/>
      <c r="K382" s="1256"/>
      <c r="L382" s="1256"/>
      <c r="M382" s="1256"/>
      <c r="N382" s="1256"/>
    </row>
    <row r="383" spans="1:14" s="1221" customFormat="1" outlineLevel="2">
      <c r="A383" s="1230">
        <v>13</v>
      </c>
      <c r="B383" s="1231" t="s">
        <v>1557</v>
      </c>
      <c r="C383" s="1231" t="s">
        <v>4586</v>
      </c>
      <c r="D383" s="1232" t="s">
        <v>3357</v>
      </c>
      <c r="E383" s="1233">
        <v>42169</v>
      </c>
      <c r="F383" s="1234">
        <v>6</v>
      </c>
      <c r="G383" s="1234">
        <v>1</v>
      </c>
      <c r="H383" s="1232" t="s">
        <v>3954</v>
      </c>
      <c r="K383" s="1223"/>
      <c r="L383" s="1223"/>
      <c r="M383" s="1223"/>
      <c r="N383" s="1223"/>
    </row>
    <row r="384" spans="1:14" s="1221" customFormat="1" outlineLevel="2">
      <c r="A384" s="1230">
        <v>13</v>
      </c>
      <c r="B384" s="1231" t="s">
        <v>1557</v>
      </c>
      <c r="C384" s="1231" t="s">
        <v>4586</v>
      </c>
      <c r="D384" s="1232" t="s">
        <v>5026</v>
      </c>
      <c r="E384" s="1233">
        <v>42176</v>
      </c>
      <c r="F384" s="1234">
        <v>3</v>
      </c>
      <c r="G384" s="1234">
        <v>4</v>
      </c>
      <c r="H384" s="1232" t="s">
        <v>3955</v>
      </c>
      <c r="K384" s="1223"/>
      <c r="L384" s="1223"/>
      <c r="M384" s="1223"/>
      <c r="N384" s="1223"/>
    </row>
    <row r="385" spans="1:14" s="1221" customFormat="1" outlineLevel="1">
      <c r="A385" s="1230"/>
      <c r="B385" s="1231"/>
      <c r="C385" s="1235" t="s">
        <v>4609</v>
      </c>
      <c r="D385" s="1232"/>
      <c r="E385" s="1233"/>
      <c r="F385" s="1234">
        <f>SUBTOTAL(9,F383:F384)</f>
        <v>9</v>
      </c>
      <c r="G385" s="1234"/>
      <c r="H385" s="1232"/>
      <c r="K385" s="1223"/>
      <c r="L385" s="1223"/>
      <c r="M385" s="1223"/>
      <c r="N385" s="1223"/>
    </row>
    <row r="386" spans="1:14" s="1221" customFormat="1" outlineLevel="2">
      <c r="A386" s="1220">
        <v>13</v>
      </c>
      <c r="B386" s="1227" t="str">
        <f>VLOOKUP(A386,[7]Data!$O$4:$P$31,2)</f>
        <v>Grey Wing</v>
      </c>
      <c r="C386" s="1227" t="str">
        <f>IF(MID('[7]13'!C$10,4,1)=" ",'[7]13'!C$10,IF(MID('[7]13'!C$10,2,1)=" ",TRIM(RIGHT('[7]13'!C$10,LEN('[7]13'!C$10)-2))&amp;" "&amp;LEFT('[7]13'!C$10,1),'[7]13'!C$10))</f>
        <v>Broughton D</v>
      </c>
      <c r="D386" s="1221" t="s">
        <v>3362</v>
      </c>
      <c r="E386" s="1228">
        <v>41924</v>
      </c>
      <c r="F386" s="1222">
        <v>1</v>
      </c>
      <c r="G386" s="1222">
        <v>6</v>
      </c>
      <c r="H386" s="1221" t="str">
        <f>TEXT(G386,"0")&amp;" "&amp;B386</f>
        <v>6 Grey Wing</v>
      </c>
      <c r="K386" s="1223"/>
      <c r="L386" s="1223"/>
      <c r="M386" s="1223"/>
      <c r="N386" s="1223"/>
    </row>
    <row r="387" spans="1:14" s="1221" customFormat="1" outlineLevel="1">
      <c r="A387" s="1220"/>
      <c r="B387" s="1227"/>
      <c r="C387" s="1229" t="s">
        <v>336</v>
      </c>
      <c r="E387" s="1228"/>
      <c r="F387" s="1222">
        <f>SUBTOTAL(9,F386:F386)</f>
        <v>1</v>
      </c>
      <c r="G387" s="1222"/>
      <c r="K387" s="1223"/>
      <c r="L387" s="1223"/>
      <c r="M387" s="1223"/>
      <c r="N387" s="1223"/>
    </row>
    <row r="388" spans="1:14" outlineLevel="2">
      <c r="A388" s="1220">
        <v>13</v>
      </c>
      <c r="B388" s="1227" t="str">
        <f>VLOOKUP(A388,[7]Data!$O$4:$P$31,2)</f>
        <v>Grey Wing</v>
      </c>
      <c r="C388" s="1227" t="str">
        <f>IF(MID('[7]13'!C$9,4,1)=" ",'[7]13'!C$9,IF(MID('[7]13'!C$9,2,1)=" ",TRIM(RIGHT('[7]13'!C$9,LEN('[7]13'!C$9)-2))&amp;" "&amp;LEFT('[7]13'!C$9,1),'[7]13'!C$9))</f>
        <v>Brown A</v>
      </c>
      <c r="D388" s="1221" t="s">
        <v>3362</v>
      </c>
      <c r="E388" s="1228">
        <v>41924</v>
      </c>
      <c r="F388" s="1222">
        <v>2</v>
      </c>
      <c r="G388" s="1222">
        <v>5</v>
      </c>
      <c r="H388" s="1221" t="str">
        <f>TEXT(G388,"0")&amp;" "&amp;B388</f>
        <v>5 Grey Wing</v>
      </c>
      <c r="I388" s="1221"/>
      <c r="J388" s="1221"/>
    </row>
    <row r="389" spans="1:14" outlineLevel="1">
      <c r="B389" s="1227"/>
      <c r="C389" s="1229" t="s">
        <v>340</v>
      </c>
      <c r="E389" s="1228"/>
      <c r="F389" s="1222">
        <f>SUBTOTAL(9,F388:F388)</f>
        <v>2</v>
      </c>
      <c r="I389" s="1221"/>
      <c r="J389" s="1221"/>
    </row>
    <row r="390" spans="1:14" outlineLevel="2">
      <c r="A390" s="1220">
        <v>13</v>
      </c>
      <c r="B390" s="1221" t="s">
        <v>1557</v>
      </c>
      <c r="C390" s="1221" t="s">
        <v>120</v>
      </c>
      <c r="D390" s="1221" t="s">
        <v>3323</v>
      </c>
      <c r="E390" s="1224">
        <v>42064</v>
      </c>
      <c r="F390" s="1222">
        <v>6</v>
      </c>
      <c r="G390" s="1222">
        <v>1</v>
      </c>
      <c r="H390" s="1221" t="s">
        <v>3954</v>
      </c>
      <c r="I390" s="1221"/>
      <c r="J390" s="1221"/>
    </row>
    <row r="391" spans="1:14" outlineLevel="2">
      <c r="A391" s="1220">
        <v>13</v>
      </c>
      <c r="B391" s="1221" t="s">
        <v>1557</v>
      </c>
      <c r="C391" s="1221" t="s">
        <v>120</v>
      </c>
      <c r="D391" s="1221" t="s">
        <v>3323</v>
      </c>
      <c r="E391" s="1224">
        <v>42064</v>
      </c>
      <c r="F391" s="1222">
        <v>4</v>
      </c>
      <c r="G391" s="1222">
        <v>3</v>
      </c>
      <c r="H391" s="1221" t="s">
        <v>3959</v>
      </c>
      <c r="I391" s="1221"/>
      <c r="J391" s="1221"/>
    </row>
    <row r="392" spans="1:14" outlineLevel="1">
      <c r="C392" s="1226" t="s">
        <v>515</v>
      </c>
      <c r="E392" s="1224"/>
      <c r="F392" s="1222">
        <f>SUBTOTAL(9,F390:F391)</f>
        <v>10</v>
      </c>
      <c r="I392" s="1221"/>
      <c r="J392" s="1221"/>
    </row>
    <row r="393" spans="1:14" outlineLevel="2">
      <c r="A393" s="1220">
        <v>13</v>
      </c>
      <c r="B393" s="1221" t="s">
        <v>1557</v>
      </c>
      <c r="C393" s="1221" t="s">
        <v>121</v>
      </c>
      <c r="D393" s="1221" t="s">
        <v>3323</v>
      </c>
      <c r="E393" s="1224">
        <v>42064</v>
      </c>
      <c r="F393" s="1222">
        <v>2</v>
      </c>
      <c r="G393" s="1222">
        <v>5</v>
      </c>
      <c r="H393" s="1221" t="s">
        <v>3958</v>
      </c>
      <c r="I393" s="1221"/>
      <c r="J393" s="1221"/>
    </row>
    <row r="394" spans="1:14" outlineLevel="2">
      <c r="A394" s="1220">
        <v>13</v>
      </c>
      <c r="B394" s="1227" t="str">
        <f>VLOOKUP(A394,[7]Data!$O$4:$P$31,2)</f>
        <v>Grey Wing</v>
      </c>
      <c r="C394" s="1227" t="str">
        <f>IF(MID('[7]13'!C$7,4,1)=" ",'[7]13'!C$7,IF(MID('[7]13'!C$7,2,1)=" ",TRIM(RIGHT('[7]13'!C$7,LEN('[7]13'!C$7)-2))&amp;" "&amp;LEFT('[7]13'!C$7,1),'[7]13'!C$7))</f>
        <v>Paoli M</v>
      </c>
      <c r="D394" s="1221" t="s">
        <v>3362</v>
      </c>
      <c r="E394" s="1228">
        <v>41924</v>
      </c>
      <c r="F394" s="1222">
        <f>VLOOKUP(G394,[7]Data!$U$4:$V$9,2,FALSE)</f>
        <v>4</v>
      </c>
      <c r="G394" s="1222">
        <v>3</v>
      </c>
      <c r="H394" s="1221" t="str">
        <f>TEXT(G394,"0")&amp;" "&amp;B394</f>
        <v>3 Grey Wing</v>
      </c>
      <c r="I394" s="1221"/>
      <c r="J394" s="1221"/>
    </row>
    <row r="395" spans="1:14" outlineLevel="2">
      <c r="A395" s="1230">
        <v>13</v>
      </c>
      <c r="B395" s="1231" t="s">
        <v>1557</v>
      </c>
      <c r="C395" s="1231" t="s">
        <v>121</v>
      </c>
      <c r="D395" s="1232" t="s">
        <v>3357</v>
      </c>
      <c r="E395" s="1233">
        <v>42169</v>
      </c>
      <c r="F395" s="1234">
        <v>3</v>
      </c>
      <c r="G395" s="1234">
        <v>4</v>
      </c>
      <c r="H395" s="1232" t="s">
        <v>3955</v>
      </c>
      <c r="I395" s="1221"/>
      <c r="J395" s="1221"/>
    </row>
    <row r="396" spans="1:14" outlineLevel="1">
      <c r="A396" s="1230"/>
      <c r="B396" s="1231"/>
      <c r="C396" s="1235" t="s">
        <v>951</v>
      </c>
      <c r="D396" s="1232"/>
      <c r="E396" s="1233"/>
      <c r="F396" s="1234">
        <f>SUBTOTAL(9,F393:F395)</f>
        <v>9</v>
      </c>
      <c r="G396" s="1234"/>
      <c r="H396" s="1232"/>
      <c r="I396" s="1221"/>
      <c r="J396" s="1221"/>
    </row>
    <row r="397" spans="1:14" outlineLevel="2">
      <c r="A397" s="1220">
        <v>13</v>
      </c>
      <c r="B397" s="1227" t="str">
        <f>VLOOKUP(A397,[7]Data!$O$4:$P$31,2)</f>
        <v>Grey Wing</v>
      </c>
      <c r="C397" s="1227" t="str">
        <f>IF(MID('[7]13'!C$8,4,1)=" ",'[7]13'!C$8,IF(MID('[7]13'!C$8,2,1)=" ",TRIM(RIGHT('[7]13'!C$8,LEN('[7]13'!C$8)-2))&amp;" "&amp;LEFT('[7]13'!C$8,1),'[7]13'!C$8))</f>
        <v>Rogers D</v>
      </c>
      <c r="D397" s="1221" t="s">
        <v>3362</v>
      </c>
      <c r="E397" s="1228">
        <v>41924</v>
      </c>
      <c r="F397" s="1222">
        <f>VLOOKUP(G397,[7]Data!$U$4:$V$9,2,FALSE)</f>
        <v>3</v>
      </c>
      <c r="G397" s="1222">
        <v>4</v>
      </c>
      <c r="H397" s="1221" t="str">
        <f>TEXT(G397,"0")&amp;" "&amp;B397</f>
        <v>4 Grey Wing</v>
      </c>
      <c r="I397" s="1221"/>
      <c r="J397" s="1221"/>
    </row>
    <row r="398" spans="1:14" outlineLevel="2">
      <c r="A398" s="1220">
        <v>13</v>
      </c>
      <c r="B398" s="1227" t="str">
        <f>VLOOKUP(A398,[7]Data!$O$4:$P$31,2)</f>
        <v>Grey Wing</v>
      </c>
      <c r="C398" s="1227" t="str">
        <f>IF(MID('[7]13'!C$6,4,1)=" ",'[7]13'!C$6,IF(MID('[7]13'!C$6,2,1)=" ",TRIM(RIGHT('[7]13'!C$6,LEN('[7]13'!C$6)-2))&amp;" "&amp;LEFT('[7]13'!C$6,1),'[7]13'!C$6))</f>
        <v>Rogers D</v>
      </c>
      <c r="D398" s="1221" t="s">
        <v>3362</v>
      </c>
      <c r="E398" s="1228">
        <v>41924</v>
      </c>
      <c r="F398" s="1222">
        <f>VLOOKUP(G398,[7]Data!$U$4:$V$9,2,FALSE)</f>
        <v>5</v>
      </c>
      <c r="G398" s="1222">
        <v>2</v>
      </c>
      <c r="H398" s="1221" t="str">
        <f>TEXT(G398,"0")&amp;" "&amp;B398</f>
        <v>2 Grey Wing</v>
      </c>
      <c r="I398" s="1221"/>
      <c r="J398" s="1221"/>
    </row>
    <row r="399" spans="1:14" outlineLevel="2">
      <c r="A399" s="1220">
        <v>13</v>
      </c>
      <c r="B399" s="1227" t="str">
        <f>VLOOKUP(A399,[7]Data!$O$4:$P$31,2)</f>
        <v>Grey Wing</v>
      </c>
      <c r="C399" s="1227" t="str">
        <f>IF(MID('[7]13'!C$5,4,1)=" ",'[7]13'!C$5,IF(MID('[7]13'!C$5,2,1)=" ",TRIM(RIGHT('[7]13'!C$5,LEN('[7]13'!C$5)-2))&amp;" "&amp;LEFT('[7]13'!C$5,1),'[7]13'!C$5))</f>
        <v>Rogers D</v>
      </c>
      <c r="D399" s="1221" t="s">
        <v>3362</v>
      </c>
      <c r="E399" s="1228">
        <v>41924</v>
      </c>
      <c r="F399" s="1222">
        <f>VLOOKUP(G399,[7]Data!$U$4:$V$9,2,FALSE)</f>
        <v>6</v>
      </c>
      <c r="G399" s="1222">
        <v>1</v>
      </c>
      <c r="H399" s="1221" t="str">
        <f>TEXT(G399,"0")&amp;" "&amp;B399</f>
        <v>1 Grey Wing</v>
      </c>
      <c r="I399" s="1221"/>
      <c r="J399" s="1221"/>
    </row>
    <row r="400" spans="1:14" outlineLevel="1">
      <c r="B400" s="1227"/>
      <c r="C400" s="1229" t="s">
        <v>4534</v>
      </c>
      <c r="E400" s="1228"/>
      <c r="F400" s="1222">
        <f>SUBTOTAL(9,F397:F399)</f>
        <v>14</v>
      </c>
      <c r="I400" s="1221"/>
      <c r="J400" s="1221"/>
    </row>
    <row r="401" spans="1:10" outlineLevel="2">
      <c r="A401" s="1230">
        <v>13</v>
      </c>
      <c r="B401" s="1231" t="s">
        <v>1557</v>
      </c>
      <c r="C401" s="1231" t="s">
        <v>1640</v>
      </c>
      <c r="D401" s="1232" t="s">
        <v>3357</v>
      </c>
      <c r="E401" s="1233">
        <v>42169</v>
      </c>
      <c r="F401" s="1234">
        <v>2</v>
      </c>
      <c r="G401" s="1234">
        <v>5</v>
      </c>
      <c r="H401" s="1232" t="s">
        <v>3958</v>
      </c>
      <c r="I401" s="1221"/>
      <c r="J401" s="1221"/>
    </row>
    <row r="402" spans="1:10" outlineLevel="1">
      <c r="A402" s="1230"/>
      <c r="B402" s="1231"/>
      <c r="C402" s="1235" t="s">
        <v>2587</v>
      </c>
      <c r="D402" s="1232"/>
      <c r="E402" s="1233"/>
      <c r="F402" s="1234">
        <f>SUBTOTAL(9,F401:F401)</f>
        <v>2</v>
      </c>
      <c r="G402" s="1234"/>
      <c r="H402" s="1232"/>
      <c r="I402" s="1221"/>
      <c r="J402" s="1221"/>
    </row>
    <row r="403" spans="1:10" outlineLevel="2">
      <c r="A403" s="1230">
        <v>13</v>
      </c>
      <c r="B403" s="1231" t="s">
        <v>1557</v>
      </c>
      <c r="C403" s="1231" t="s">
        <v>3923</v>
      </c>
      <c r="D403" s="1232" t="s">
        <v>3357</v>
      </c>
      <c r="E403" s="1233">
        <v>42169</v>
      </c>
      <c r="F403" s="1234">
        <v>1</v>
      </c>
      <c r="G403" s="1234">
        <v>6</v>
      </c>
      <c r="H403" s="1232" t="s">
        <v>3960</v>
      </c>
      <c r="I403" s="1221"/>
      <c r="J403" s="1221"/>
    </row>
    <row r="404" spans="1:10" outlineLevel="1">
      <c r="A404" s="1230"/>
      <c r="B404" s="1231"/>
      <c r="C404" s="1235" t="s">
        <v>3924</v>
      </c>
      <c r="D404" s="1232"/>
      <c r="E404" s="1233"/>
      <c r="F404" s="1234">
        <f>SUBTOTAL(9,F403:F403)</f>
        <v>1</v>
      </c>
      <c r="G404" s="1234"/>
      <c r="H404" s="1232"/>
      <c r="I404" s="1221"/>
      <c r="J404" s="1221"/>
    </row>
    <row r="405" spans="1:10" outlineLevel="2">
      <c r="A405" s="1220">
        <v>13</v>
      </c>
      <c r="B405" s="1221" t="s">
        <v>1557</v>
      </c>
      <c r="C405" s="1221" t="s">
        <v>5029</v>
      </c>
      <c r="D405" s="1221" t="s">
        <v>3323</v>
      </c>
      <c r="E405" s="1224">
        <v>42064</v>
      </c>
      <c r="F405" s="1222">
        <v>5</v>
      </c>
      <c r="G405" s="1222">
        <v>2</v>
      </c>
      <c r="H405" s="1221" t="s">
        <v>3956</v>
      </c>
      <c r="I405" s="1221"/>
      <c r="J405" s="1221"/>
    </row>
    <row r="406" spans="1:10" outlineLevel="1">
      <c r="C406" s="1226" t="s">
        <v>5030</v>
      </c>
      <c r="E406" s="1224"/>
      <c r="F406" s="1222">
        <f>SUBTOTAL(9,F405:F405)</f>
        <v>5</v>
      </c>
      <c r="I406" s="1221"/>
      <c r="J406" s="1221"/>
    </row>
    <row r="407" spans="1:10" outlineLevel="2">
      <c r="A407" s="1230">
        <v>14</v>
      </c>
      <c r="B407" s="1231" t="s">
        <v>1558</v>
      </c>
      <c r="C407" s="1231" t="s">
        <v>117</v>
      </c>
      <c r="D407" s="1232" t="s">
        <v>3357</v>
      </c>
      <c r="E407" s="1233">
        <v>42169</v>
      </c>
      <c r="F407" s="1234">
        <v>1</v>
      </c>
      <c r="G407" s="1234">
        <v>6</v>
      </c>
      <c r="H407" s="1232" t="s">
        <v>3967</v>
      </c>
      <c r="I407" s="1221"/>
      <c r="J407" s="1221"/>
    </row>
    <row r="408" spans="1:10" outlineLevel="1">
      <c r="A408" s="1230"/>
      <c r="B408" s="1231"/>
      <c r="C408" s="1235" t="s">
        <v>1674</v>
      </c>
      <c r="D408" s="1232"/>
      <c r="E408" s="1233"/>
      <c r="F408" s="1234">
        <f>SUBTOTAL(9,F407:F407)</f>
        <v>1</v>
      </c>
      <c r="G408" s="1234"/>
      <c r="H408" s="1232"/>
      <c r="I408" s="1221"/>
      <c r="J408" s="1221"/>
    </row>
    <row r="409" spans="1:10" outlineLevel="2">
      <c r="A409" s="1220">
        <v>14</v>
      </c>
      <c r="B409" s="1221" t="s">
        <v>1558</v>
      </c>
      <c r="C409" s="1221" t="s">
        <v>114</v>
      </c>
      <c r="D409" s="1221" t="s">
        <v>3323</v>
      </c>
      <c r="E409" s="1224">
        <v>42064</v>
      </c>
      <c r="F409" s="1222">
        <v>2</v>
      </c>
      <c r="G409" s="1222">
        <v>5</v>
      </c>
      <c r="H409" s="1221" t="s">
        <v>3962</v>
      </c>
      <c r="I409" s="1221"/>
      <c r="J409" s="1221"/>
    </row>
    <row r="410" spans="1:10" outlineLevel="1">
      <c r="C410" s="1226" t="s">
        <v>291</v>
      </c>
      <c r="E410" s="1224"/>
      <c r="F410" s="1222">
        <f>SUBTOTAL(9,F409:F409)</f>
        <v>2</v>
      </c>
      <c r="I410" s="1221"/>
      <c r="J410" s="1221"/>
    </row>
    <row r="411" spans="1:10" outlineLevel="2">
      <c r="A411" s="1220">
        <v>14</v>
      </c>
      <c r="B411" s="1221" t="s">
        <v>1558</v>
      </c>
      <c r="C411" s="1221" t="s">
        <v>113</v>
      </c>
      <c r="D411" s="1221" t="s">
        <v>3323</v>
      </c>
      <c r="E411" s="1224">
        <v>42064</v>
      </c>
      <c r="F411" s="1222">
        <v>6</v>
      </c>
      <c r="G411" s="1222">
        <v>1</v>
      </c>
      <c r="H411" s="1221" t="s">
        <v>3968</v>
      </c>
      <c r="I411" s="1221"/>
      <c r="J411" s="1221"/>
    </row>
    <row r="412" spans="1:10" outlineLevel="1">
      <c r="C412" s="1226" t="s">
        <v>336</v>
      </c>
      <c r="E412" s="1224"/>
      <c r="F412" s="1222">
        <f>SUBTOTAL(9,F411:F411)</f>
        <v>6</v>
      </c>
      <c r="I412" s="1221"/>
      <c r="J412" s="1221"/>
    </row>
    <row r="413" spans="1:10" outlineLevel="2">
      <c r="A413" s="1220">
        <v>14</v>
      </c>
      <c r="B413" s="1227" t="str">
        <f>VLOOKUP(A413,[7]Data!$O$4:$P$31,2)</f>
        <v>Cinnamon</v>
      </c>
      <c r="C413" s="1227" t="s">
        <v>4800</v>
      </c>
      <c r="D413" s="1221" t="s">
        <v>3362</v>
      </c>
      <c r="E413" s="1228">
        <v>41924</v>
      </c>
      <c r="F413" s="1222">
        <v>1</v>
      </c>
      <c r="G413" s="1222">
        <v>6</v>
      </c>
      <c r="H413" s="1221" t="str">
        <f>TEXT(G413,"0")&amp;" "&amp;B413</f>
        <v>6 Cinnamon</v>
      </c>
      <c r="I413" s="1221"/>
      <c r="J413" s="1221"/>
    </row>
    <row r="414" spans="1:10" outlineLevel="1">
      <c r="B414" s="1227"/>
      <c r="C414" s="1229" t="s">
        <v>4807</v>
      </c>
      <c r="E414" s="1228"/>
      <c r="F414" s="1222">
        <f>SUBTOTAL(9,F413:F413)</f>
        <v>1</v>
      </c>
      <c r="I414" s="1221"/>
      <c r="J414" s="1221"/>
    </row>
    <row r="415" spans="1:10" outlineLevel="2">
      <c r="A415" s="1220">
        <v>14</v>
      </c>
      <c r="B415" s="1221" t="s">
        <v>1558</v>
      </c>
      <c r="C415" s="1221" t="s">
        <v>187</v>
      </c>
      <c r="D415" s="1221" t="s">
        <v>3323</v>
      </c>
      <c r="E415" s="1224">
        <v>42064</v>
      </c>
      <c r="F415" s="1222">
        <v>3</v>
      </c>
      <c r="G415" s="1222">
        <v>4</v>
      </c>
      <c r="H415" s="1221" t="s">
        <v>3965</v>
      </c>
      <c r="I415" s="1221"/>
      <c r="J415" s="1221"/>
    </row>
    <row r="416" spans="1:10" outlineLevel="1">
      <c r="C416" s="1226" t="s">
        <v>470</v>
      </c>
      <c r="E416" s="1224"/>
      <c r="F416" s="1222">
        <f>SUBTOTAL(9,F415:F415)</f>
        <v>3</v>
      </c>
      <c r="I416" s="1221"/>
      <c r="J416" s="1221"/>
    </row>
    <row r="417" spans="1:10" outlineLevel="2">
      <c r="A417" s="1230">
        <v>14</v>
      </c>
      <c r="B417" s="1231" t="s">
        <v>1558</v>
      </c>
      <c r="C417" s="1231" t="s">
        <v>193</v>
      </c>
      <c r="D417" s="1232" t="s">
        <v>3357</v>
      </c>
      <c r="E417" s="1233">
        <v>42169</v>
      </c>
      <c r="F417" s="1234">
        <v>5</v>
      </c>
      <c r="G417" s="1234">
        <v>2</v>
      </c>
      <c r="H417" s="1232" t="s">
        <v>3964</v>
      </c>
      <c r="I417" s="1221"/>
      <c r="J417" s="1221"/>
    </row>
    <row r="418" spans="1:10" outlineLevel="2">
      <c r="A418" s="1230">
        <v>14</v>
      </c>
      <c r="B418" s="1231" t="s">
        <v>1558</v>
      </c>
      <c r="C418" s="1231" t="s">
        <v>193</v>
      </c>
      <c r="D418" s="1232" t="s">
        <v>5026</v>
      </c>
      <c r="E418" s="1233">
        <v>42176</v>
      </c>
      <c r="F418" s="1234">
        <v>4</v>
      </c>
      <c r="G418" s="1234">
        <v>3</v>
      </c>
      <c r="H418" s="1232" t="s">
        <v>3963</v>
      </c>
      <c r="I418" s="1221"/>
      <c r="J418" s="1221"/>
    </row>
    <row r="419" spans="1:10" outlineLevel="1">
      <c r="A419" s="1230"/>
      <c r="B419" s="1231"/>
      <c r="C419" s="1235" t="s">
        <v>598</v>
      </c>
      <c r="D419" s="1232"/>
      <c r="E419" s="1233"/>
      <c r="F419" s="1234">
        <f>SUBTOTAL(9,F417:F418)</f>
        <v>9</v>
      </c>
      <c r="G419" s="1234"/>
      <c r="H419" s="1232"/>
      <c r="I419" s="1221"/>
      <c r="J419" s="1221"/>
    </row>
    <row r="420" spans="1:10" outlineLevel="2">
      <c r="A420" s="1230">
        <v>14</v>
      </c>
      <c r="B420" s="1231" t="s">
        <v>1558</v>
      </c>
      <c r="C420" s="1231" t="s">
        <v>126</v>
      </c>
      <c r="D420" s="1232" t="s">
        <v>3357</v>
      </c>
      <c r="E420" s="1233">
        <v>42169</v>
      </c>
      <c r="F420" s="1234">
        <v>3</v>
      </c>
      <c r="G420" s="1234">
        <v>4</v>
      </c>
      <c r="H420" s="1232" t="s">
        <v>3965</v>
      </c>
      <c r="I420" s="1221"/>
      <c r="J420" s="1221"/>
    </row>
    <row r="421" spans="1:10" outlineLevel="1">
      <c r="A421" s="1230"/>
      <c r="B421" s="1231"/>
      <c r="C421" s="1235" t="s">
        <v>614</v>
      </c>
      <c r="D421" s="1232"/>
      <c r="E421" s="1233"/>
      <c r="F421" s="1234">
        <f>SUBTOTAL(9,F420:F420)</f>
        <v>3</v>
      </c>
      <c r="G421" s="1234"/>
      <c r="H421" s="1232"/>
      <c r="I421" s="1221"/>
      <c r="J421" s="1221"/>
    </row>
    <row r="422" spans="1:10" outlineLevel="2">
      <c r="A422" s="1220">
        <v>14</v>
      </c>
      <c r="B422" s="1227" t="str">
        <f>VLOOKUP(A422,[7]Data!$O$4:$P$31,2)</f>
        <v>Cinnamon</v>
      </c>
      <c r="C422" s="1227" t="str">
        <f>IF(MID('[7]14'!C$6,4,1)=" ",'[7]14'!C$6,IF(MID('[7]14'!C$6,2,1)=" ",TRIM(RIGHT('[7]14'!C$6,LEN('[7]14'!C$6)-2))&amp;" "&amp;LEFT('[7]14'!C$6,1),'[7]14'!C$6))</f>
        <v>Hunt B</v>
      </c>
      <c r="D422" s="1221" t="s">
        <v>3362</v>
      </c>
      <c r="E422" s="1228">
        <v>41924</v>
      </c>
      <c r="F422" s="1222">
        <v>5</v>
      </c>
      <c r="G422" s="1222">
        <v>2</v>
      </c>
      <c r="H422" s="1221" t="str">
        <f>TEXT(G422,"0")&amp;" "&amp;B422</f>
        <v>2 Cinnamon</v>
      </c>
      <c r="I422" s="1221"/>
      <c r="J422" s="1221"/>
    </row>
    <row r="423" spans="1:10" outlineLevel="1">
      <c r="B423" s="1227"/>
      <c r="C423" s="1229" t="s">
        <v>4544</v>
      </c>
      <c r="E423" s="1228"/>
      <c r="F423" s="1222">
        <f>SUBTOTAL(9,F422:F422)</f>
        <v>5</v>
      </c>
      <c r="I423" s="1221"/>
      <c r="J423" s="1221"/>
    </row>
    <row r="424" spans="1:10" outlineLevel="2">
      <c r="A424" s="1230">
        <v>14</v>
      </c>
      <c r="B424" s="1231" t="s">
        <v>1558</v>
      </c>
      <c r="C424" s="1231" t="s">
        <v>165</v>
      </c>
      <c r="D424" s="1232" t="s">
        <v>3357</v>
      </c>
      <c r="E424" s="1233">
        <v>42169</v>
      </c>
      <c r="F424" s="1234">
        <v>2</v>
      </c>
      <c r="G424" s="1234">
        <v>5</v>
      </c>
      <c r="H424" s="1232" t="s">
        <v>3962</v>
      </c>
      <c r="I424" s="1221"/>
      <c r="J424" s="1221"/>
    </row>
    <row r="425" spans="1:10" outlineLevel="1">
      <c r="A425" s="1230"/>
      <c r="B425" s="1231"/>
      <c r="C425" s="1235" t="s">
        <v>640</v>
      </c>
      <c r="D425" s="1232"/>
      <c r="E425" s="1233"/>
      <c r="F425" s="1234">
        <f>SUBTOTAL(9,F424:F424)</f>
        <v>2</v>
      </c>
      <c r="G425" s="1234"/>
      <c r="H425" s="1232"/>
      <c r="I425" s="1221"/>
      <c r="J425" s="1221"/>
    </row>
    <row r="426" spans="1:10" outlineLevel="2">
      <c r="A426" s="1220">
        <v>14</v>
      </c>
      <c r="B426" s="1227" t="str">
        <f>VLOOKUP(A426,[7]Data!$O$4:$P$31,2)</f>
        <v>Cinnamon</v>
      </c>
      <c r="C426" s="1227" t="str">
        <f>IF(MID('[7]14'!C$5,4,1)=" ",'[7]14'!C$5,IF(MID('[7]14'!C$5,2,1)=" ",TRIM(RIGHT('[7]14'!C$5,LEN('[7]14'!C$5)-2))&amp;" "&amp;LEFT('[7]14'!C$5,1),'[7]14'!C$5))</f>
        <v>Leong J</v>
      </c>
      <c r="D426" s="1221" t="s">
        <v>3362</v>
      </c>
      <c r="E426" s="1228">
        <v>41924</v>
      </c>
      <c r="F426" s="1222">
        <f>VLOOKUP(G426,[7]Data!$U$4:$V$9,2,FALSE)</f>
        <v>6</v>
      </c>
      <c r="G426" s="1222">
        <v>1</v>
      </c>
      <c r="H426" s="1221" t="str">
        <f>TEXT(G426,"0")&amp;" "&amp;B426</f>
        <v>1 Cinnamon</v>
      </c>
      <c r="I426" s="1221"/>
      <c r="J426" s="1221"/>
    </row>
    <row r="427" spans="1:10" outlineLevel="2">
      <c r="A427" s="1230">
        <v>14</v>
      </c>
      <c r="B427" s="1231" t="s">
        <v>1558</v>
      </c>
      <c r="C427" s="1231" t="s">
        <v>123</v>
      </c>
      <c r="D427" s="1232" t="s">
        <v>3357</v>
      </c>
      <c r="E427" s="1233">
        <v>42169</v>
      </c>
      <c r="F427" s="1234">
        <v>6</v>
      </c>
      <c r="G427" s="1234">
        <v>1</v>
      </c>
      <c r="H427" s="1232" t="s">
        <v>3968</v>
      </c>
      <c r="I427" s="1221"/>
      <c r="J427" s="1221"/>
    </row>
    <row r="428" spans="1:10" outlineLevel="2">
      <c r="A428" s="1230">
        <v>14</v>
      </c>
      <c r="B428" s="1231" t="s">
        <v>1558</v>
      </c>
      <c r="C428" s="1231" t="s">
        <v>123</v>
      </c>
      <c r="D428" s="1232" t="s">
        <v>3357</v>
      </c>
      <c r="E428" s="1233">
        <v>42169</v>
      </c>
      <c r="F428" s="1234">
        <v>4</v>
      </c>
      <c r="G428" s="1234">
        <v>3</v>
      </c>
      <c r="H428" s="1232" t="s">
        <v>3963</v>
      </c>
      <c r="I428" s="1221"/>
      <c r="J428" s="1221"/>
    </row>
    <row r="429" spans="1:10" outlineLevel="2">
      <c r="A429" s="1230">
        <v>14</v>
      </c>
      <c r="B429" s="1231" t="s">
        <v>1558</v>
      </c>
      <c r="C429" s="1231" t="s">
        <v>123</v>
      </c>
      <c r="D429" s="1232" t="s">
        <v>5026</v>
      </c>
      <c r="E429" s="1233">
        <v>42176</v>
      </c>
      <c r="F429" s="1234">
        <v>3</v>
      </c>
      <c r="G429" s="1234">
        <v>4</v>
      </c>
      <c r="H429" s="1232" t="s">
        <v>3965</v>
      </c>
      <c r="I429" s="1221"/>
      <c r="J429" s="1221"/>
    </row>
    <row r="430" spans="1:10" s="1256" customFormat="1" outlineLevel="1">
      <c r="A430" s="1243"/>
      <c r="B430" s="1244"/>
      <c r="C430" s="1244" t="s">
        <v>763</v>
      </c>
      <c r="D430" s="1248" t="s">
        <v>3834</v>
      </c>
      <c r="E430" s="1245"/>
      <c r="F430" s="1246">
        <f>SUBTOTAL(9,F426:F429)</f>
        <v>19</v>
      </c>
      <c r="G430" s="1246"/>
      <c r="H430" s="1247"/>
      <c r="I430" s="1237"/>
      <c r="J430" s="1237"/>
    </row>
    <row r="431" spans="1:10" outlineLevel="2">
      <c r="A431" s="1220">
        <v>14</v>
      </c>
      <c r="B431" s="1221" t="s">
        <v>1558</v>
      </c>
      <c r="C431" s="1221" t="s">
        <v>5036</v>
      </c>
      <c r="D431" s="1221" t="s">
        <v>3323</v>
      </c>
      <c r="E431" s="1224">
        <v>42064</v>
      </c>
      <c r="F431" s="1222">
        <v>1</v>
      </c>
      <c r="G431" s="1222">
        <v>6</v>
      </c>
      <c r="H431" s="1221" t="s">
        <v>3967</v>
      </c>
      <c r="I431" s="1221"/>
      <c r="J431" s="1221"/>
    </row>
    <row r="432" spans="1:10" outlineLevel="1">
      <c r="C432" s="1226" t="s">
        <v>5037</v>
      </c>
      <c r="E432" s="1224"/>
      <c r="F432" s="1222">
        <f>SUBTOTAL(9,F431:F431)</f>
        <v>1</v>
      </c>
      <c r="I432" s="1221"/>
      <c r="J432" s="1221"/>
    </row>
    <row r="433" spans="1:10" outlineLevel="2">
      <c r="A433" s="1220">
        <v>14</v>
      </c>
      <c r="B433" s="1221" t="s">
        <v>1558</v>
      </c>
      <c r="C433" s="1221" t="s">
        <v>188</v>
      </c>
      <c r="D433" s="1221" t="s">
        <v>3323</v>
      </c>
      <c r="E433" s="1224">
        <v>42064</v>
      </c>
      <c r="F433" s="1222">
        <v>5</v>
      </c>
      <c r="G433" s="1222">
        <v>2</v>
      </c>
      <c r="H433" s="1221" t="s">
        <v>3964</v>
      </c>
      <c r="I433" s="1221"/>
      <c r="J433" s="1221"/>
    </row>
    <row r="434" spans="1:10" outlineLevel="2">
      <c r="A434" s="1220">
        <v>14</v>
      </c>
      <c r="B434" s="1221" t="s">
        <v>1558</v>
      </c>
      <c r="C434" s="1221" t="s">
        <v>188</v>
      </c>
      <c r="D434" s="1221" t="s">
        <v>3323</v>
      </c>
      <c r="E434" s="1224">
        <v>42064</v>
      </c>
      <c r="F434" s="1222">
        <v>4</v>
      </c>
      <c r="G434" s="1222">
        <v>3</v>
      </c>
      <c r="H434" s="1221" t="s">
        <v>3963</v>
      </c>
      <c r="I434" s="1221"/>
      <c r="J434" s="1221"/>
    </row>
    <row r="435" spans="1:10" outlineLevel="1">
      <c r="C435" s="1226" t="s">
        <v>856</v>
      </c>
      <c r="E435" s="1224"/>
      <c r="F435" s="1222">
        <f>SUBTOTAL(9,F433:F434)</f>
        <v>9</v>
      </c>
      <c r="I435" s="1221"/>
      <c r="J435" s="1221"/>
    </row>
    <row r="436" spans="1:10" outlineLevel="2">
      <c r="A436" s="1220">
        <v>14</v>
      </c>
      <c r="B436" s="1227" t="str">
        <f>VLOOKUP(A436,[7]Data!$O$4:$P$31,2)</f>
        <v>Cinnamon</v>
      </c>
      <c r="C436" s="1227" t="str">
        <f>IF(MID('[7]14'!C$8,4,1)=" ",'[7]14'!C$8,IF(MID('[7]14'!C$8,2,1)=" ",TRIM(RIGHT('[7]14'!C$8,LEN('[7]14'!C$8)-2))&amp;" "&amp;LEFT('[7]14'!C$8,1),'[7]14'!C$8))</f>
        <v>Richardson L</v>
      </c>
      <c r="D436" s="1221" t="s">
        <v>3362</v>
      </c>
      <c r="E436" s="1228">
        <v>41924</v>
      </c>
      <c r="F436" s="1222">
        <f>VLOOKUP(G436,[7]Data!$U$4:$V$9,2,FALSE)</f>
        <v>3</v>
      </c>
      <c r="G436" s="1222">
        <v>4</v>
      </c>
      <c r="H436" s="1221" t="str">
        <f>TEXT(G436,"0")&amp;" "&amp;B436</f>
        <v>4 Cinnamon</v>
      </c>
      <c r="I436" s="1221"/>
      <c r="J436" s="1221"/>
    </row>
    <row r="437" spans="1:10" outlineLevel="2">
      <c r="A437" s="1220">
        <v>14</v>
      </c>
      <c r="B437" s="1227" t="str">
        <f>VLOOKUP(A437,[7]Data!$O$4:$P$31,2)</f>
        <v>Cinnamon</v>
      </c>
      <c r="C437" s="1227" t="str">
        <f>IF(MID('[7]14'!C$7,4,1)=" ",'[7]14'!C$7,IF(MID('[7]14'!C$7,2,1)=" ",TRIM(RIGHT('[7]14'!C$7,LEN('[7]14'!C$7)-2))&amp;" "&amp;LEFT('[7]14'!C$7,1),'[7]14'!C$7))</f>
        <v>Richardson L</v>
      </c>
      <c r="D437" s="1221" t="s">
        <v>3362</v>
      </c>
      <c r="E437" s="1228">
        <v>41924</v>
      </c>
      <c r="F437" s="1222">
        <f>VLOOKUP(G437,[7]Data!$U$4:$V$9,2,FALSE)</f>
        <v>4</v>
      </c>
      <c r="G437" s="1222">
        <v>3</v>
      </c>
      <c r="H437" s="1221" t="str">
        <f>TEXT(G437,"0")&amp;" "&amp;B437</f>
        <v>3 Cinnamon</v>
      </c>
      <c r="I437" s="1221"/>
      <c r="J437" s="1221"/>
    </row>
    <row r="438" spans="1:10" outlineLevel="1">
      <c r="B438" s="1227"/>
      <c r="C438" s="1229" t="s">
        <v>1032</v>
      </c>
      <c r="E438" s="1228"/>
      <c r="F438" s="1222">
        <f>SUBTOTAL(9,F436:F437)</f>
        <v>7</v>
      </c>
      <c r="I438" s="1221"/>
      <c r="J438" s="1221"/>
    </row>
    <row r="439" spans="1:10" outlineLevel="2">
      <c r="A439" s="1220">
        <v>14</v>
      </c>
      <c r="B439" s="1227" t="str">
        <f>VLOOKUP(A439,[7]Data!$O$4:$P$31,2)</f>
        <v>Cinnamon</v>
      </c>
      <c r="C439" s="1227" t="str">
        <f>IF(MID('[7]14'!C$9,4,1)=" ",'[7]14'!C$9,IF(MID('[7]14'!C$9,2,1)=" ",TRIM(RIGHT('[7]14'!C$9,LEN('[7]14'!C$9)-2))&amp;" "&amp;LEFT('[7]14'!C$9,1),'[7]14'!C$9))</f>
        <v>Singh H</v>
      </c>
      <c r="D439" s="1221" t="s">
        <v>3362</v>
      </c>
      <c r="E439" s="1228">
        <v>41924</v>
      </c>
      <c r="F439" s="1222">
        <f>VLOOKUP(G439,[7]Data!$U$4:$V$9,2,FALSE)</f>
        <v>2</v>
      </c>
      <c r="G439" s="1222">
        <v>5</v>
      </c>
      <c r="H439" s="1221" t="str">
        <f>TEXT(G439,"0")&amp;" "&amp;B439</f>
        <v>5 Cinnamon</v>
      </c>
      <c r="I439" s="1221"/>
      <c r="J439" s="1221"/>
    </row>
    <row r="440" spans="1:10" outlineLevel="1">
      <c r="B440" s="1227"/>
      <c r="C440" s="1229" t="s">
        <v>5033</v>
      </c>
      <c r="E440" s="1228"/>
      <c r="F440" s="1222">
        <f>SUBTOTAL(9,F439:F439)</f>
        <v>2</v>
      </c>
      <c r="I440" s="1221"/>
      <c r="J440" s="1221"/>
    </row>
    <row r="441" spans="1:10" outlineLevel="2">
      <c r="A441" s="1220">
        <v>15</v>
      </c>
      <c r="B441" s="1227" t="str">
        <f>VLOOKUP(A441,[7]Data!$O$4:$P$31,2)</f>
        <v>D/F Spangle</v>
      </c>
      <c r="C441" s="1227" t="str">
        <f>IF(MID('[7]15'!C$9,4,1)=" ",'[7]15'!C$9,IF(MID('[7]15'!C$9,2,1)=" ",TRIM(RIGHT('[7]15'!C$9,LEN('[7]15'!C$9)-2))&amp;" "&amp;LEFT('[7]15'!C$9,1),'[7]15'!C$9))</f>
        <v>Belcher &amp; Mckellar</v>
      </c>
      <c r="D441" s="1221" t="s">
        <v>3362</v>
      </c>
      <c r="E441" s="1228">
        <v>41924</v>
      </c>
      <c r="F441" s="1222">
        <v>2</v>
      </c>
      <c r="G441" s="1222">
        <v>5</v>
      </c>
      <c r="H441" s="1221" t="str">
        <f>TEXT(G441,"0")&amp;" "&amp;B441</f>
        <v>5 D/F Spangle</v>
      </c>
      <c r="I441" s="1221"/>
      <c r="J441" s="1221"/>
    </row>
    <row r="442" spans="1:10" outlineLevel="1">
      <c r="B442" s="1227"/>
      <c r="C442" s="1229" t="s">
        <v>4536</v>
      </c>
      <c r="E442" s="1228"/>
      <c r="F442" s="1222">
        <f>SUBTOTAL(9,F441:F441)</f>
        <v>2</v>
      </c>
      <c r="I442" s="1221"/>
      <c r="J442" s="1221"/>
    </row>
    <row r="443" spans="1:10" outlineLevel="2">
      <c r="A443" s="1220">
        <v>15</v>
      </c>
      <c r="B443" s="1221" t="s">
        <v>1559</v>
      </c>
      <c r="C443" s="1221" t="s">
        <v>307</v>
      </c>
      <c r="D443" s="1221" t="s">
        <v>3323</v>
      </c>
      <c r="E443" s="1224">
        <v>42064</v>
      </c>
      <c r="F443" s="1222">
        <v>2</v>
      </c>
      <c r="G443" s="1222">
        <v>5</v>
      </c>
      <c r="H443" s="1221" t="s">
        <v>3973</v>
      </c>
      <c r="I443" s="1221"/>
      <c r="J443" s="1221"/>
    </row>
    <row r="444" spans="1:10" outlineLevel="1">
      <c r="C444" s="1226" t="s">
        <v>3377</v>
      </c>
      <c r="E444" s="1224"/>
      <c r="F444" s="1222">
        <f>SUBTOTAL(9,F443:F443)</f>
        <v>2</v>
      </c>
      <c r="I444" s="1221"/>
      <c r="J444" s="1221"/>
    </row>
    <row r="445" spans="1:10" outlineLevel="2">
      <c r="A445" s="1230">
        <v>15</v>
      </c>
      <c r="B445" s="1231" t="s">
        <v>1559</v>
      </c>
      <c r="C445" s="1231" t="s">
        <v>3346</v>
      </c>
      <c r="D445" s="1232" t="s">
        <v>3357</v>
      </c>
      <c r="E445" s="1233">
        <v>42169</v>
      </c>
      <c r="F445" s="1234">
        <v>5</v>
      </c>
      <c r="G445" s="1234">
        <v>2</v>
      </c>
      <c r="H445" s="1232" t="s">
        <v>3976</v>
      </c>
      <c r="I445" s="1221"/>
      <c r="J445" s="1221"/>
    </row>
    <row r="446" spans="1:10" outlineLevel="1">
      <c r="A446" s="1230"/>
      <c r="B446" s="1231"/>
      <c r="C446" s="1235" t="s">
        <v>3420</v>
      </c>
      <c r="D446" s="1232"/>
      <c r="E446" s="1233"/>
      <c r="F446" s="1234">
        <f>SUBTOTAL(9,F445:F445)</f>
        <v>5</v>
      </c>
      <c r="G446" s="1234"/>
      <c r="H446" s="1232"/>
      <c r="I446" s="1221"/>
      <c r="J446" s="1221"/>
    </row>
    <row r="447" spans="1:10" outlineLevel="2">
      <c r="A447" s="1230">
        <v>15</v>
      </c>
      <c r="B447" s="1231" t="s">
        <v>1559</v>
      </c>
      <c r="C447" s="1231" t="s">
        <v>193</v>
      </c>
      <c r="D447" s="1232" t="s">
        <v>3357</v>
      </c>
      <c r="E447" s="1233">
        <v>42169</v>
      </c>
      <c r="F447" s="1234">
        <v>1</v>
      </c>
      <c r="G447" s="1234">
        <v>6</v>
      </c>
      <c r="H447" s="1232" t="s">
        <v>3975</v>
      </c>
      <c r="I447" s="1221"/>
      <c r="J447" s="1221"/>
    </row>
    <row r="448" spans="1:10" outlineLevel="2">
      <c r="A448" s="1230">
        <v>15</v>
      </c>
      <c r="B448" s="1231" t="s">
        <v>1559</v>
      </c>
      <c r="C448" s="1231" t="s">
        <v>193</v>
      </c>
      <c r="D448" s="1232" t="s">
        <v>5026</v>
      </c>
      <c r="E448" s="1233">
        <v>42176</v>
      </c>
      <c r="F448" s="1234">
        <v>2</v>
      </c>
      <c r="G448" s="1234">
        <v>5</v>
      </c>
      <c r="H448" s="1232" t="s">
        <v>3973</v>
      </c>
      <c r="I448" s="1221"/>
      <c r="J448" s="1221"/>
    </row>
    <row r="449" spans="1:10" outlineLevel="1">
      <c r="A449" s="1230"/>
      <c r="B449" s="1231"/>
      <c r="C449" s="1235" t="s">
        <v>598</v>
      </c>
      <c r="D449" s="1232"/>
      <c r="E449" s="1233"/>
      <c r="F449" s="1234">
        <f>SUBTOTAL(9,F447:F448)</f>
        <v>3</v>
      </c>
      <c r="G449" s="1234"/>
      <c r="H449" s="1232"/>
      <c r="I449" s="1221"/>
      <c r="J449" s="1221"/>
    </row>
    <row r="450" spans="1:10" outlineLevel="2">
      <c r="A450" s="1220">
        <v>15</v>
      </c>
      <c r="B450" s="1221" t="s">
        <v>1559</v>
      </c>
      <c r="C450" s="1221" t="s">
        <v>4543</v>
      </c>
      <c r="D450" s="1221" t="s">
        <v>3323</v>
      </c>
      <c r="E450" s="1224">
        <v>42064</v>
      </c>
      <c r="F450" s="1222">
        <v>3</v>
      </c>
      <c r="G450" s="1222">
        <v>4</v>
      </c>
      <c r="H450" s="1221" t="s">
        <v>3971</v>
      </c>
      <c r="I450" s="1221"/>
      <c r="J450" s="1221"/>
    </row>
    <row r="451" spans="1:10" outlineLevel="1">
      <c r="C451" s="1226" t="s">
        <v>4544</v>
      </c>
      <c r="E451" s="1224"/>
      <c r="F451" s="1222">
        <f>SUBTOTAL(9,F450:F450)</f>
        <v>3</v>
      </c>
      <c r="I451" s="1221"/>
      <c r="J451" s="1221"/>
    </row>
    <row r="452" spans="1:10" outlineLevel="2">
      <c r="A452" s="1220">
        <v>15</v>
      </c>
      <c r="B452" s="1227" t="str">
        <f>VLOOKUP(A452,[7]Data!$O$4:$P$31,2)</f>
        <v>D/F Spangle</v>
      </c>
      <c r="C452" s="1227" t="str">
        <f>IF(MID('[7]15'!C$8,4,1)=" ",'[7]15'!C$8,IF(MID('[7]15'!C$8,2,1)=" ",TRIM(RIGHT('[7]15'!C$8,LEN('[7]15'!C$8)-2))&amp;" "&amp;LEFT('[7]15'!C$8,1),'[7]15'!C$8))</f>
        <v>Macfarlane D</v>
      </c>
      <c r="D452" s="1221" t="s">
        <v>3362</v>
      </c>
      <c r="E452" s="1228">
        <v>41924</v>
      </c>
      <c r="F452" s="1222">
        <f>VLOOKUP(G452,[7]Data!$U$4:$V$9,2,FALSE)</f>
        <v>3</v>
      </c>
      <c r="G452" s="1222">
        <v>4</v>
      </c>
      <c r="H452" s="1221" t="str">
        <f>TEXT(G452,"0")&amp;" "&amp;B452</f>
        <v>4 D/F Spangle</v>
      </c>
      <c r="I452" s="1221"/>
      <c r="J452" s="1221"/>
    </row>
    <row r="453" spans="1:10" outlineLevel="2">
      <c r="A453" s="1220">
        <v>15</v>
      </c>
      <c r="B453" s="1227" t="str">
        <f>VLOOKUP(A453,[7]Data!$O$4:$P$31,2)</f>
        <v>D/F Spangle</v>
      </c>
      <c r="C453" s="1227" t="str">
        <f>IF(MID('[7]15'!C$7,4,1)=" ",'[7]15'!C$7,IF(MID('[7]15'!C$7,2,1)=" ",TRIM(RIGHT('[7]15'!C$7,LEN('[7]15'!C$7)-2))&amp;" "&amp;LEFT('[7]15'!C$7,1),'[7]15'!C$7))</f>
        <v>Macfarlane D</v>
      </c>
      <c r="D453" s="1221" t="s">
        <v>3362</v>
      </c>
      <c r="E453" s="1228">
        <v>41924</v>
      </c>
      <c r="F453" s="1222">
        <f>VLOOKUP(G453,[7]Data!$U$4:$V$9,2,FALSE)</f>
        <v>4</v>
      </c>
      <c r="G453" s="1222">
        <v>3</v>
      </c>
      <c r="H453" s="1221" t="str">
        <f>TEXT(G453,"0")&amp;" "&amp;B453</f>
        <v>3 D/F Spangle</v>
      </c>
      <c r="I453" s="1221"/>
      <c r="J453" s="1221"/>
    </row>
    <row r="454" spans="1:10" outlineLevel="1">
      <c r="B454" s="1227"/>
      <c r="C454" s="1229" t="s">
        <v>783</v>
      </c>
      <c r="E454" s="1228"/>
      <c r="F454" s="1222">
        <f>SUBTOTAL(9,F452:F453)</f>
        <v>7</v>
      </c>
      <c r="I454" s="1221"/>
      <c r="J454" s="1221"/>
    </row>
    <row r="455" spans="1:10" outlineLevel="2">
      <c r="A455" s="1220">
        <v>15</v>
      </c>
      <c r="B455" s="1221" t="s">
        <v>1559</v>
      </c>
      <c r="C455" s="1221" t="s">
        <v>198</v>
      </c>
      <c r="D455" s="1221" t="s">
        <v>3323</v>
      </c>
      <c r="E455" s="1224">
        <v>42064</v>
      </c>
      <c r="F455" s="1222">
        <v>6</v>
      </c>
      <c r="G455" s="1222">
        <v>1</v>
      </c>
      <c r="H455" s="1221" t="s">
        <v>3974</v>
      </c>
      <c r="I455" s="1221"/>
      <c r="J455" s="1221"/>
    </row>
    <row r="456" spans="1:10" outlineLevel="2">
      <c r="A456" s="1230">
        <v>15</v>
      </c>
      <c r="B456" s="1231" t="s">
        <v>1559</v>
      </c>
      <c r="C456" s="1231" t="s">
        <v>198</v>
      </c>
      <c r="D456" s="1232" t="s">
        <v>3357</v>
      </c>
      <c r="E456" s="1233">
        <v>42169</v>
      </c>
      <c r="F456" s="1234">
        <v>4</v>
      </c>
      <c r="G456" s="1234">
        <v>3</v>
      </c>
      <c r="H456" s="1232" t="s">
        <v>3972</v>
      </c>
      <c r="I456" s="1221"/>
      <c r="J456" s="1221"/>
    </row>
    <row r="457" spans="1:10" outlineLevel="1">
      <c r="A457" s="1230"/>
      <c r="B457" s="1231"/>
      <c r="C457" s="1235" t="s">
        <v>866</v>
      </c>
      <c r="D457" s="1232"/>
      <c r="E457" s="1233"/>
      <c r="F457" s="1234">
        <f>SUBTOTAL(9,F455:F456)</f>
        <v>10</v>
      </c>
      <c r="G457" s="1234"/>
      <c r="H457" s="1232"/>
      <c r="I457" s="1221"/>
      <c r="J457" s="1221"/>
    </row>
    <row r="458" spans="1:10" outlineLevel="2">
      <c r="A458" s="1220">
        <v>15</v>
      </c>
      <c r="B458" s="1221" t="s">
        <v>1559</v>
      </c>
      <c r="C458" s="1221" t="s">
        <v>3905</v>
      </c>
      <c r="D458" s="1221" t="s">
        <v>3323</v>
      </c>
      <c r="E458" s="1224">
        <v>42064</v>
      </c>
      <c r="F458" s="1222">
        <v>5</v>
      </c>
      <c r="G458" s="1222">
        <v>2</v>
      </c>
      <c r="H458" s="1221" t="s">
        <v>3976</v>
      </c>
      <c r="I458" s="1221"/>
      <c r="J458" s="1221"/>
    </row>
    <row r="459" spans="1:10" outlineLevel="2">
      <c r="A459" s="1220">
        <v>15</v>
      </c>
      <c r="B459" s="1221" t="s">
        <v>1559</v>
      </c>
      <c r="C459" s="1221" t="s">
        <v>3905</v>
      </c>
      <c r="D459" s="1221" t="s">
        <v>3323</v>
      </c>
      <c r="E459" s="1224">
        <v>42064</v>
      </c>
      <c r="F459" s="1222">
        <v>4</v>
      </c>
      <c r="G459" s="1222">
        <v>3</v>
      </c>
      <c r="H459" s="1221" t="s">
        <v>3972</v>
      </c>
      <c r="I459" s="1221"/>
      <c r="J459" s="1221"/>
    </row>
    <row r="460" spans="1:10" outlineLevel="2">
      <c r="A460" s="1230">
        <v>15</v>
      </c>
      <c r="B460" s="1231" t="s">
        <v>1559</v>
      </c>
      <c r="C460" s="1231" t="s">
        <v>3905</v>
      </c>
      <c r="D460" s="1232" t="s">
        <v>3357</v>
      </c>
      <c r="E460" s="1233">
        <v>42169</v>
      </c>
      <c r="F460" s="1234">
        <v>2</v>
      </c>
      <c r="G460" s="1234">
        <v>5</v>
      </c>
      <c r="H460" s="1232" t="s">
        <v>3973</v>
      </c>
      <c r="I460" s="1221"/>
      <c r="J460" s="1221"/>
    </row>
    <row r="461" spans="1:10" s="1256" customFormat="1" outlineLevel="1">
      <c r="A461" s="1243"/>
      <c r="B461" s="1244"/>
      <c r="C461" s="1244" t="s">
        <v>3908</v>
      </c>
      <c r="D461" s="1248" t="s">
        <v>3834</v>
      </c>
      <c r="E461" s="1245"/>
      <c r="F461" s="1246">
        <f>SUBTOTAL(9,F458:F460)</f>
        <v>11</v>
      </c>
      <c r="G461" s="1246"/>
      <c r="H461" s="1247"/>
      <c r="I461" s="1237"/>
      <c r="J461" s="1237"/>
    </row>
    <row r="462" spans="1:10" outlineLevel="2">
      <c r="A462" s="1220">
        <v>15</v>
      </c>
      <c r="B462" s="1221" t="s">
        <v>1559</v>
      </c>
      <c r="C462" s="1221" t="s">
        <v>101</v>
      </c>
      <c r="D462" s="1221" t="s">
        <v>3323</v>
      </c>
      <c r="E462" s="1224">
        <v>42064</v>
      </c>
      <c r="F462" s="1222">
        <v>1</v>
      </c>
      <c r="G462" s="1222">
        <v>6</v>
      </c>
      <c r="H462" s="1221" t="s">
        <v>3975</v>
      </c>
      <c r="I462" s="1221"/>
      <c r="J462" s="1221"/>
    </row>
    <row r="463" spans="1:10" outlineLevel="2">
      <c r="A463" s="1220">
        <v>15</v>
      </c>
      <c r="B463" s="1227" t="str">
        <f>VLOOKUP(A463,[7]Data!$O$4:$P$31,2)</f>
        <v>D/F Spangle</v>
      </c>
      <c r="C463" s="1227" t="str">
        <f>IF(MID('[7]15'!C$5,4,1)=" ",'[7]15'!C$5,IF(MID('[7]15'!C$5,2,1)=" ",TRIM(RIGHT('[7]15'!C$5,LEN('[7]15'!C$5)-2))&amp;" "&amp;LEFT('[7]15'!C$5,1),'[7]15'!C$5))</f>
        <v>Richardson L</v>
      </c>
      <c r="D463" s="1221" t="s">
        <v>3362</v>
      </c>
      <c r="E463" s="1228">
        <v>41924</v>
      </c>
      <c r="F463" s="1222">
        <f>VLOOKUP(G463,[7]Data!$U$4:$V$9,2,FALSE)</f>
        <v>6</v>
      </c>
      <c r="G463" s="1222">
        <v>1</v>
      </c>
      <c r="H463" s="1221" t="str">
        <f>TEXT(G463,"0")&amp;" "&amp;B463</f>
        <v>1 D/F Spangle</v>
      </c>
      <c r="I463" s="1221"/>
      <c r="J463" s="1221"/>
    </row>
    <row r="464" spans="1:10" outlineLevel="1">
      <c r="B464" s="1227"/>
      <c r="C464" s="1229" t="s">
        <v>1032</v>
      </c>
      <c r="E464" s="1228"/>
      <c r="F464" s="1222">
        <f>SUBTOTAL(9,F462:F463)</f>
        <v>7</v>
      </c>
      <c r="I464" s="1221"/>
      <c r="J464" s="1221"/>
    </row>
    <row r="465" spans="1:10" outlineLevel="2">
      <c r="A465" s="1220">
        <v>15</v>
      </c>
      <c r="B465" s="1227" t="str">
        <f>VLOOKUP(A465,[7]Data!$O$4:$P$31,2)</f>
        <v>D/F Spangle</v>
      </c>
      <c r="C465" s="1227" t="str">
        <f>IF(MID('[7]15'!C$6,4,1)=" ",'[7]15'!C$6,IF(MID('[7]15'!C$6,2,1)=" ",TRIM(RIGHT('[7]15'!C$6,LEN('[7]15'!C$6)-2))&amp;" "&amp;LEFT('[7]15'!C$6,1),'[7]15'!C$6))</f>
        <v>Smith J</v>
      </c>
      <c r="D465" s="1221" t="s">
        <v>3362</v>
      </c>
      <c r="E465" s="1228">
        <v>41924</v>
      </c>
      <c r="F465" s="1222">
        <f>VLOOKUP(G465,[7]Data!$U$4:$V$9,2,FALSE)</f>
        <v>5</v>
      </c>
      <c r="G465" s="1222">
        <v>2</v>
      </c>
      <c r="H465" s="1221" t="str">
        <f>TEXT(G465,"0")&amp;" "&amp;B465</f>
        <v>2 D/F Spangle</v>
      </c>
      <c r="I465" s="1221"/>
      <c r="J465" s="1221"/>
    </row>
    <row r="466" spans="1:10" outlineLevel="1">
      <c r="B466" s="1227"/>
      <c r="C466" s="1229" t="s">
        <v>3847</v>
      </c>
      <c r="E466" s="1228"/>
      <c r="F466" s="1222">
        <f>SUBTOTAL(9,F465:F465)</f>
        <v>5</v>
      </c>
      <c r="I466" s="1221"/>
      <c r="J466" s="1221"/>
    </row>
    <row r="467" spans="1:10" outlineLevel="2">
      <c r="A467" s="1230">
        <v>15</v>
      </c>
      <c r="B467" s="1231" t="s">
        <v>1559</v>
      </c>
      <c r="C467" s="1231" t="s">
        <v>127</v>
      </c>
      <c r="D467" s="1232" t="s">
        <v>3357</v>
      </c>
      <c r="E467" s="1233">
        <v>42169</v>
      </c>
      <c r="F467" s="1234">
        <v>3</v>
      </c>
      <c r="G467" s="1234">
        <v>4</v>
      </c>
      <c r="H467" s="1232" t="s">
        <v>3971</v>
      </c>
      <c r="I467" s="1221"/>
      <c r="J467" s="1221"/>
    </row>
    <row r="468" spans="1:10" outlineLevel="1">
      <c r="A468" s="1230"/>
      <c r="B468" s="1231"/>
      <c r="C468" s="1235" t="s">
        <v>1435</v>
      </c>
      <c r="D468" s="1232"/>
      <c r="E468" s="1233"/>
      <c r="F468" s="1234">
        <f>SUBTOTAL(9,F467:F467)</f>
        <v>3</v>
      </c>
      <c r="G468" s="1234"/>
      <c r="H468" s="1232"/>
      <c r="I468" s="1221"/>
      <c r="J468" s="1221"/>
    </row>
    <row r="469" spans="1:10" outlineLevel="2">
      <c r="A469" s="1220">
        <v>15</v>
      </c>
      <c r="B469" s="1227" t="str">
        <f>VLOOKUP(A469,[7]Data!$O$4:$P$31,2)</f>
        <v>D/F Spangle</v>
      </c>
      <c r="C469" s="1227" t="str">
        <f>IF(MID('[7]15'!C$10,4,1)=" ",'[7]15'!C$10,IF(MID('[7]15'!C$10,2,1)=" ",TRIM(RIGHT('[7]15'!C$10,LEN('[7]15'!C$10)-2))&amp;" "&amp;LEFT('[7]15'!C$10,1),'[7]15'!C$10))</f>
        <v>Van Hammond A</v>
      </c>
      <c r="D469" s="1221" t="s">
        <v>3362</v>
      </c>
      <c r="E469" s="1228">
        <v>41924</v>
      </c>
      <c r="F469" s="1222">
        <v>1</v>
      </c>
      <c r="G469" s="1222">
        <v>6</v>
      </c>
      <c r="H469" s="1221" t="str">
        <f>TEXT(G469,"0")&amp;" "&amp;B469</f>
        <v>6 D/F Spangle</v>
      </c>
      <c r="I469" s="1221"/>
      <c r="J469" s="1221"/>
    </row>
    <row r="470" spans="1:10" outlineLevel="1">
      <c r="B470" s="1227"/>
      <c r="C470" s="1229" t="s">
        <v>3934</v>
      </c>
      <c r="E470" s="1228"/>
      <c r="F470" s="1222">
        <f>SUBTOTAL(9,F469:F469)</f>
        <v>1</v>
      </c>
      <c r="I470" s="1221"/>
      <c r="J470" s="1221"/>
    </row>
    <row r="471" spans="1:10" outlineLevel="2">
      <c r="A471" s="1230">
        <v>15</v>
      </c>
      <c r="B471" s="1231" t="s">
        <v>1559</v>
      </c>
      <c r="C471" s="1231" t="s">
        <v>111</v>
      </c>
      <c r="D471" s="1232" t="s">
        <v>3357</v>
      </c>
      <c r="E471" s="1233">
        <v>42169</v>
      </c>
      <c r="F471" s="1234">
        <v>6</v>
      </c>
      <c r="G471" s="1234">
        <v>1</v>
      </c>
      <c r="H471" s="1232" t="s">
        <v>3974</v>
      </c>
      <c r="I471" s="1221"/>
      <c r="J471" s="1221"/>
    </row>
    <row r="472" spans="1:10" outlineLevel="1">
      <c r="A472" s="1230"/>
      <c r="B472" s="1231"/>
      <c r="C472" s="1235" t="s">
        <v>4515</v>
      </c>
      <c r="D472" s="1232"/>
      <c r="E472" s="1233"/>
      <c r="F472" s="1234">
        <f>SUBTOTAL(9,F471:F471)</f>
        <v>6</v>
      </c>
      <c r="G472" s="1234"/>
      <c r="H472" s="1232"/>
      <c r="I472" s="1221"/>
      <c r="J472" s="1221"/>
    </row>
    <row r="473" spans="1:10" outlineLevel="2">
      <c r="A473" s="1220">
        <v>16</v>
      </c>
      <c r="B473" s="1221" t="s">
        <v>1560</v>
      </c>
      <c r="C473" s="1221" t="s">
        <v>307</v>
      </c>
      <c r="D473" s="1221" t="s">
        <v>3323</v>
      </c>
      <c r="E473" s="1224">
        <v>42064</v>
      </c>
      <c r="F473" s="1222">
        <v>2</v>
      </c>
      <c r="G473" s="1222">
        <v>5</v>
      </c>
      <c r="H473" s="1221" t="s">
        <v>3982</v>
      </c>
      <c r="I473" s="1221"/>
      <c r="J473" s="1221"/>
    </row>
    <row r="474" spans="1:10" outlineLevel="1">
      <c r="C474" s="1226" t="s">
        <v>3377</v>
      </c>
      <c r="E474" s="1224"/>
      <c r="F474" s="1222">
        <f>SUBTOTAL(9,F473:F473)</f>
        <v>2</v>
      </c>
      <c r="I474" s="1221"/>
      <c r="J474" s="1221"/>
    </row>
    <row r="475" spans="1:10" outlineLevel="2">
      <c r="A475" s="1230">
        <v>16</v>
      </c>
      <c r="B475" s="1231" t="s">
        <v>1560</v>
      </c>
      <c r="C475" s="1231" t="s">
        <v>120</v>
      </c>
      <c r="D475" s="1232" t="s">
        <v>3357</v>
      </c>
      <c r="E475" s="1233">
        <v>42169</v>
      </c>
      <c r="F475" s="1234">
        <v>6</v>
      </c>
      <c r="G475" s="1234">
        <v>1</v>
      </c>
      <c r="H475" s="1232" t="s">
        <v>3979</v>
      </c>
      <c r="I475" s="1221"/>
      <c r="J475" s="1221"/>
    </row>
    <row r="476" spans="1:10" outlineLevel="2">
      <c r="A476" s="1230">
        <v>16</v>
      </c>
      <c r="B476" s="1231" t="s">
        <v>1560</v>
      </c>
      <c r="C476" s="1231" t="s">
        <v>120</v>
      </c>
      <c r="D476" s="1232" t="s">
        <v>5026</v>
      </c>
      <c r="E476" s="1233">
        <v>42176</v>
      </c>
      <c r="F476" s="1234">
        <v>3</v>
      </c>
      <c r="G476" s="1234">
        <v>4</v>
      </c>
      <c r="H476" s="1232" t="s">
        <v>3983</v>
      </c>
      <c r="I476" s="1221"/>
      <c r="J476" s="1221"/>
    </row>
    <row r="477" spans="1:10" outlineLevel="2">
      <c r="A477" s="1230">
        <v>16</v>
      </c>
      <c r="B477" s="1231" t="s">
        <v>1560</v>
      </c>
      <c r="C477" s="1231" t="s">
        <v>120</v>
      </c>
      <c r="D477" s="1232" t="s">
        <v>3357</v>
      </c>
      <c r="E477" s="1233">
        <v>42169</v>
      </c>
      <c r="F477" s="1234">
        <v>5</v>
      </c>
      <c r="G477" s="1234">
        <v>2</v>
      </c>
      <c r="H477" s="1232" t="s">
        <v>3984</v>
      </c>
      <c r="I477" s="1221"/>
      <c r="J477" s="1221"/>
    </row>
    <row r="478" spans="1:10" s="1256" customFormat="1" outlineLevel="1">
      <c r="A478" s="1243"/>
      <c r="B478" s="1244"/>
      <c r="C478" s="1244" t="s">
        <v>515</v>
      </c>
      <c r="D478" s="1248" t="s">
        <v>3834</v>
      </c>
      <c r="E478" s="1245"/>
      <c r="F478" s="1246">
        <f>SUBTOTAL(9,F475:F477)</f>
        <v>14</v>
      </c>
      <c r="G478" s="1246"/>
      <c r="H478" s="1247"/>
      <c r="I478" s="1237"/>
      <c r="J478" s="1237"/>
    </row>
    <row r="479" spans="1:10" outlineLevel="2">
      <c r="A479" s="1230">
        <v>16</v>
      </c>
      <c r="B479" s="1231" t="s">
        <v>1560</v>
      </c>
      <c r="C479" s="1231" t="s">
        <v>179</v>
      </c>
      <c r="D479" s="1232" t="s">
        <v>3357</v>
      </c>
      <c r="E479" s="1233">
        <v>42169</v>
      </c>
      <c r="F479" s="1234">
        <v>4</v>
      </c>
      <c r="G479" s="1234">
        <v>3</v>
      </c>
      <c r="H479" s="1232" t="s">
        <v>3980</v>
      </c>
      <c r="I479" s="1221"/>
      <c r="J479" s="1221"/>
    </row>
    <row r="480" spans="1:10" outlineLevel="2">
      <c r="A480" s="1230">
        <v>16</v>
      </c>
      <c r="B480" s="1231" t="s">
        <v>1560</v>
      </c>
      <c r="C480" s="1231" t="s">
        <v>179</v>
      </c>
      <c r="D480" s="1232" t="s">
        <v>5026</v>
      </c>
      <c r="E480" s="1233">
        <v>42176</v>
      </c>
      <c r="F480" s="1234">
        <v>1</v>
      </c>
      <c r="G480" s="1234">
        <v>6</v>
      </c>
      <c r="H480" s="1232" t="s">
        <v>3985</v>
      </c>
      <c r="I480" s="1221"/>
      <c r="J480" s="1221"/>
    </row>
    <row r="481" spans="1:10" outlineLevel="1">
      <c r="A481" s="1230"/>
      <c r="B481" s="1231"/>
      <c r="C481" s="1235" t="s">
        <v>518</v>
      </c>
      <c r="D481" s="1232"/>
      <c r="E481" s="1233"/>
      <c r="F481" s="1234">
        <f>SUBTOTAL(9,F479:F480)</f>
        <v>5</v>
      </c>
      <c r="G481" s="1234"/>
      <c r="H481" s="1232"/>
      <c r="I481" s="1221"/>
      <c r="J481" s="1221"/>
    </row>
    <row r="482" spans="1:10" outlineLevel="2">
      <c r="A482" s="1220">
        <v>16</v>
      </c>
      <c r="B482" s="1227" t="str">
        <f>VLOOKUP(A482,[7]Data!$O$4:$P$31,2)</f>
        <v>Opaline</v>
      </c>
      <c r="C482" s="1227" t="str">
        <f>IF(MID('[7]16'!C$10,4,1)=" ",'[7]16'!C$10,IF(MID('[7]16'!C$10,2,1)=" ",TRIM(RIGHT('[7]16'!C$10,LEN('[7]16'!C$10)-2))&amp;" "&amp;LEFT('[7]16'!C$10,1),'[7]16'!C$10))</f>
        <v>Hickling K</v>
      </c>
      <c r="D482" s="1221" t="s">
        <v>3362</v>
      </c>
      <c r="E482" s="1228">
        <v>41924</v>
      </c>
      <c r="F482" s="1222">
        <v>1</v>
      </c>
      <c r="G482" s="1222">
        <v>6</v>
      </c>
      <c r="H482" s="1221" t="str">
        <f>TEXT(G482,"0")&amp;" "&amp;B482</f>
        <v>6 Opaline</v>
      </c>
      <c r="I482" s="1221"/>
      <c r="J482" s="1221"/>
    </row>
    <row r="483" spans="1:10" outlineLevel="1">
      <c r="B483" s="1227"/>
      <c r="C483" s="1229" t="s">
        <v>2885</v>
      </c>
      <c r="E483" s="1228"/>
      <c r="F483" s="1222">
        <f>SUBTOTAL(9,F482:F482)</f>
        <v>1</v>
      </c>
      <c r="I483" s="1221"/>
      <c r="J483" s="1221"/>
    </row>
    <row r="484" spans="1:10" outlineLevel="2">
      <c r="A484" s="1220">
        <v>16</v>
      </c>
      <c r="B484" s="1221" t="s">
        <v>1560</v>
      </c>
      <c r="C484" s="1221" t="s">
        <v>4543</v>
      </c>
      <c r="D484" s="1221" t="s">
        <v>3323</v>
      </c>
      <c r="E484" s="1224">
        <v>42064</v>
      </c>
      <c r="F484" s="1222">
        <v>5</v>
      </c>
      <c r="G484" s="1222">
        <v>2</v>
      </c>
      <c r="H484" s="1221" t="s">
        <v>3984</v>
      </c>
      <c r="I484" s="1221"/>
      <c r="J484" s="1221"/>
    </row>
    <row r="485" spans="1:10" outlineLevel="2">
      <c r="A485" s="1220">
        <v>16</v>
      </c>
      <c r="B485" s="1227" t="str">
        <f>VLOOKUP(A485,[7]Data!$O$4:$P$31,2)</f>
        <v>Opaline</v>
      </c>
      <c r="C485" s="1227" t="str">
        <f>IF(MID('[7]16'!C$8,4,1)=" ",'[7]16'!C$8,IF(MID('[7]16'!C$8,2,1)=" ",TRIM(RIGHT('[7]16'!C$8,LEN('[7]16'!C$8)-2))&amp;" "&amp;LEFT('[7]16'!C$8,1),'[7]16'!C$8))</f>
        <v>Hunt B</v>
      </c>
      <c r="D485" s="1221" t="s">
        <v>3362</v>
      </c>
      <c r="E485" s="1228">
        <v>41924</v>
      </c>
      <c r="F485" s="1222">
        <f>VLOOKUP(G485,[7]Data!$U$4:$V$9,2,FALSE)</f>
        <v>3</v>
      </c>
      <c r="G485" s="1222">
        <v>4</v>
      </c>
      <c r="H485" s="1221" t="str">
        <f>TEXT(G485,"0")&amp;" "&amp;B485</f>
        <v>4 Opaline</v>
      </c>
      <c r="I485" s="1221"/>
      <c r="J485" s="1221"/>
    </row>
    <row r="486" spans="1:10" outlineLevel="1">
      <c r="B486" s="1227"/>
      <c r="C486" s="1229" t="s">
        <v>4544</v>
      </c>
      <c r="E486" s="1228"/>
      <c r="F486" s="1222">
        <f>SUBTOTAL(9,F484:F485)</f>
        <v>8</v>
      </c>
      <c r="I486" s="1221"/>
      <c r="J486" s="1221"/>
    </row>
    <row r="487" spans="1:10" outlineLevel="2">
      <c r="A487" s="1220">
        <v>16</v>
      </c>
      <c r="B487" s="1227" t="str">
        <f>VLOOKUP(A487,[7]Data!$O$4:$P$31,2)</f>
        <v>Opaline</v>
      </c>
      <c r="C487" s="1227" t="str">
        <f>IF(MID('[7]16'!C$9,4,1)=" ",'[7]16'!C$9,IF(MID('[7]16'!C$9,2,1)=" ",TRIM(RIGHT('[7]16'!C$9,LEN('[7]16'!C$9)-2))&amp;" "&amp;LEFT('[7]16'!C$9,1),'[7]16'!C$9))</f>
        <v>Leong J</v>
      </c>
      <c r="D487" s="1221" t="s">
        <v>3362</v>
      </c>
      <c r="E487" s="1228">
        <v>41924</v>
      </c>
      <c r="F487" s="1222">
        <f>VLOOKUP(G487,[7]Data!$U$4:$V$9,2,FALSE)</f>
        <v>2</v>
      </c>
      <c r="G487" s="1222">
        <v>5</v>
      </c>
      <c r="H487" s="1221" t="str">
        <f>TEXT(G487,"0")&amp;" "&amp;B487</f>
        <v>5 Opaline</v>
      </c>
      <c r="I487" s="1221"/>
      <c r="J487" s="1221"/>
    </row>
    <row r="488" spans="1:10" outlineLevel="2">
      <c r="A488" s="1220">
        <v>16</v>
      </c>
      <c r="B488" s="1227" t="str">
        <f>VLOOKUP(A488,[7]Data!$O$4:$P$31,2)</f>
        <v>Opaline</v>
      </c>
      <c r="C488" s="1227" t="str">
        <f>IF(MID('[7]16'!C$5,4,1)=" ",'[7]16'!C$5,IF(MID('[7]16'!C$5,2,1)=" ",TRIM(RIGHT('[7]16'!C$5,LEN('[7]16'!C$5)-2))&amp;" "&amp;LEFT('[7]16'!C$5,1),'[7]16'!C$5))</f>
        <v>Leong J</v>
      </c>
      <c r="D488" s="1221" t="s">
        <v>3362</v>
      </c>
      <c r="E488" s="1228">
        <v>41924</v>
      </c>
      <c r="F488" s="1222">
        <f>VLOOKUP(G488,[7]Data!$U$4:$V$9,2,FALSE)</f>
        <v>6</v>
      </c>
      <c r="G488" s="1222">
        <v>1</v>
      </c>
      <c r="H488" s="1221" t="str">
        <f>TEXT(G488,"0")&amp;" "&amp;B488</f>
        <v>1 Opaline</v>
      </c>
      <c r="I488" s="1221"/>
      <c r="J488" s="1221"/>
    </row>
    <row r="489" spans="1:10" outlineLevel="1">
      <c r="B489" s="1227"/>
      <c r="C489" s="1229" t="s">
        <v>763</v>
      </c>
      <c r="E489" s="1228"/>
      <c r="F489" s="1222">
        <f>SUBTOTAL(9,F487:F488)</f>
        <v>8</v>
      </c>
      <c r="I489" s="1221"/>
      <c r="J489" s="1221"/>
    </row>
    <row r="490" spans="1:10" outlineLevel="2">
      <c r="A490" s="1220">
        <v>16</v>
      </c>
      <c r="B490" s="1221" t="s">
        <v>1560</v>
      </c>
      <c r="C490" s="1221" t="s">
        <v>198</v>
      </c>
      <c r="D490" s="1221" t="s">
        <v>3323</v>
      </c>
      <c r="E490" s="1224">
        <v>42064</v>
      </c>
      <c r="F490" s="1222">
        <v>1</v>
      </c>
      <c r="G490" s="1222">
        <v>6</v>
      </c>
      <c r="H490" s="1221" t="s">
        <v>3985</v>
      </c>
      <c r="I490" s="1221"/>
      <c r="J490" s="1221"/>
    </row>
    <row r="491" spans="1:10" outlineLevel="1">
      <c r="C491" s="1226" t="s">
        <v>866</v>
      </c>
      <c r="E491" s="1224"/>
      <c r="F491" s="1222">
        <f>SUBTOTAL(9,F490:F490)</f>
        <v>1</v>
      </c>
      <c r="I491" s="1221"/>
      <c r="J491" s="1221"/>
    </row>
    <row r="492" spans="1:10" outlineLevel="2">
      <c r="A492" s="1220">
        <v>16</v>
      </c>
      <c r="B492" s="1221" t="s">
        <v>1560</v>
      </c>
      <c r="C492" s="1221" t="s">
        <v>99</v>
      </c>
      <c r="D492" s="1221" t="s">
        <v>3323</v>
      </c>
      <c r="E492" s="1224">
        <v>42064</v>
      </c>
      <c r="F492" s="1222">
        <v>3</v>
      </c>
      <c r="G492" s="1222">
        <v>4</v>
      </c>
      <c r="H492" s="1221" t="s">
        <v>3983</v>
      </c>
      <c r="I492" s="1221"/>
      <c r="J492" s="1221"/>
    </row>
    <row r="493" spans="1:10" outlineLevel="1">
      <c r="C493" s="1226" t="s">
        <v>3857</v>
      </c>
      <c r="E493" s="1224"/>
      <c r="F493" s="1222">
        <f>SUBTOTAL(9,F492:F492)</f>
        <v>3</v>
      </c>
      <c r="I493" s="1221"/>
      <c r="J493" s="1221"/>
    </row>
    <row r="494" spans="1:10" outlineLevel="2">
      <c r="A494" s="1220">
        <v>16</v>
      </c>
      <c r="B494" s="1221" t="s">
        <v>1560</v>
      </c>
      <c r="C494" s="1221" t="s">
        <v>125</v>
      </c>
      <c r="D494" s="1221" t="s">
        <v>3323</v>
      </c>
      <c r="E494" s="1224">
        <v>42064</v>
      </c>
      <c r="F494" s="1222">
        <v>4</v>
      </c>
      <c r="G494" s="1222">
        <v>3</v>
      </c>
      <c r="H494" s="1221" t="s">
        <v>3980</v>
      </c>
      <c r="I494" s="1221"/>
      <c r="J494" s="1221"/>
    </row>
    <row r="495" spans="1:10" outlineLevel="1">
      <c r="C495" s="1226" t="s">
        <v>1012</v>
      </c>
      <c r="E495" s="1224"/>
      <c r="F495" s="1222">
        <f>SUBTOTAL(9,F494:F494)</f>
        <v>4</v>
      </c>
      <c r="I495" s="1221"/>
      <c r="J495" s="1221"/>
    </row>
    <row r="496" spans="1:10" outlineLevel="2">
      <c r="A496" s="1220">
        <v>16</v>
      </c>
      <c r="B496" s="1227" t="str">
        <f>VLOOKUP(A496,[7]Data!$O$4:$P$31,2)</f>
        <v>Opaline</v>
      </c>
      <c r="C496" s="1227" t="str">
        <f>IF(MID('[7]16'!C$6,4,1)=" ",'[7]16'!C$6,IF(MID('[7]16'!C$6,2,1)=" ",TRIM(RIGHT('[7]16'!C$6,LEN('[7]16'!C$6)-2))&amp;" "&amp;LEFT('[7]16'!C$6,1),'[7]16'!C$6))</f>
        <v>Richardson L</v>
      </c>
      <c r="D496" s="1221" t="s">
        <v>3362</v>
      </c>
      <c r="E496" s="1228">
        <v>41924</v>
      </c>
      <c r="F496" s="1222">
        <f>VLOOKUP(G496,[7]Data!$U$4:$V$9,2,FALSE)</f>
        <v>5</v>
      </c>
      <c r="G496" s="1222">
        <v>2</v>
      </c>
      <c r="H496" s="1221" t="str">
        <f>TEXT(G496,"0")&amp;" "&amp;B496</f>
        <v>2 Opaline</v>
      </c>
      <c r="I496" s="1221"/>
      <c r="J496" s="1221"/>
    </row>
    <row r="497" spans="1:10" outlineLevel="2">
      <c r="A497" s="1230">
        <v>16</v>
      </c>
      <c r="B497" s="1231" t="s">
        <v>1560</v>
      </c>
      <c r="C497" s="1231" t="s">
        <v>101</v>
      </c>
      <c r="D497" s="1232" t="s">
        <v>3357</v>
      </c>
      <c r="E497" s="1233">
        <v>42169</v>
      </c>
      <c r="F497" s="1234">
        <v>2</v>
      </c>
      <c r="G497" s="1234">
        <v>5</v>
      </c>
      <c r="H497" s="1232" t="s">
        <v>3982</v>
      </c>
      <c r="I497" s="1221"/>
      <c r="J497" s="1221"/>
    </row>
    <row r="498" spans="1:10" outlineLevel="1">
      <c r="A498" s="1230"/>
      <c r="B498" s="1231"/>
      <c r="C498" s="1235" t="s">
        <v>1032</v>
      </c>
      <c r="D498" s="1232"/>
      <c r="E498" s="1233"/>
      <c r="F498" s="1234">
        <f>SUBTOTAL(9,F496:F497)</f>
        <v>7</v>
      </c>
      <c r="G498" s="1234"/>
      <c r="H498" s="1232"/>
      <c r="I498" s="1221"/>
      <c r="J498" s="1221"/>
    </row>
    <row r="499" spans="1:10" outlineLevel="2">
      <c r="A499" s="1220">
        <v>16</v>
      </c>
      <c r="B499" s="1221" t="s">
        <v>1560</v>
      </c>
      <c r="C499" s="1221" t="s">
        <v>90</v>
      </c>
      <c r="D499" s="1221" t="s">
        <v>3323</v>
      </c>
      <c r="E499" s="1224">
        <v>42064</v>
      </c>
      <c r="F499" s="1222">
        <v>6</v>
      </c>
      <c r="G499" s="1222">
        <v>1</v>
      </c>
      <c r="H499" s="1221" t="s">
        <v>3979</v>
      </c>
      <c r="I499" s="1221"/>
      <c r="J499" s="1221"/>
    </row>
    <row r="500" spans="1:10" outlineLevel="1">
      <c r="C500" s="1226" t="s">
        <v>1123</v>
      </c>
      <c r="E500" s="1224"/>
      <c r="F500" s="1222">
        <f>SUBTOTAL(9,F499:F499)</f>
        <v>6</v>
      </c>
      <c r="I500" s="1221"/>
      <c r="J500" s="1221"/>
    </row>
    <row r="501" spans="1:10" outlineLevel="2">
      <c r="A501" s="1230">
        <v>16</v>
      </c>
      <c r="B501" s="1231" t="s">
        <v>1560</v>
      </c>
      <c r="C501" s="1231" t="s">
        <v>106</v>
      </c>
      <c r="D501" s="1232" t="s">
        <v>3357</v>
      </c>
      <c r="E501" s="1233">
        <v>42169</v>
      </c>
      <c r="F501" s="1234">
        <v>3</v>
      </c>
      <c r="G501" s="1234">
        <v>4</v>
      </c>
      <c r="H501" s="1232" t="s">
        <v>3983</v>
      </c>
      <c r="I501" s="1221"/>
      <c r="J501" s="1221"/>
    </row>
    <row r="502" spans="1:10" outlineLevel="2">
      <c r="A502" s="1230">
        <v>16</v>
      </c>
      <c r="B502" s="1231" t="s">
        <v>1560</v>
      </c>
      <c r="C502" s="1231" t="s">
        <v>106</v>
      </c>
      <c r="D502" s="1232" t="s">
        <v>3357</v>
      </c>
      <c r="E502" s="1233">
        <v>42169</v>
      </c>
      <c r="F502" s="1234">
        <v>1</v>
      </c>
      <c r="G502" s="1234">
        <v>6</v>
      </c>
      <c r="H502" s="1232" t="s">
        <v>3985</v>
      </c>
      <c r="I502" s="1221"/>
      <c r="J502" s="1221"/>
    </row>
    <row r="503" spans="1:10" outlineLevel="1">
      <c r="A503" s="1230"/>
      <c r="B503" s="1231"/>
      <c r="C503" s="1235" t="s">
        <v>1181</v>
      </c>
      <c r="D503" s="1232"/>
      <c r="E503" s="1233"/>
      <c r="F503" s="1234">
        <f>SUBTOTAL(9,F501:F502)</f>
        <v>4</v>
      </c>
      <c r="G503" s="1234"/>
      <c r="H503" s="1232"/>
      <c r="I503" s="1221"/>
      <c r="J503" s="1221"/>
    </row>
    <row r="504" spans="1:10" outlineLevel="2">
      <c r="A504" s="1220">
        <v>16</v>
      </c>
      <c r="B504" s="1227" t="str">
        <f>VLOOKUP(A504,[7]Data!$O$4:$P$31,2)</f>
        <v>Opaline</v>
      </c>
      <c r="C504" s="1227" t="s">
        <v>542</v>
      </c>
      <c r="D504" s="1221" t="s">
        <v>3362</v>
      </c>
      <c r="E504" s="1228">
        <v>41924</v>
      </c>
      <c r="F504" s="1222">
        <f>VLOOKUP(G504,[7]Data!$U$4:$V$9,2,FALSE)</f>
        <v>4</v>
      </c>
      <c r="G504" s="1222">
        <v>3</v>
      </c>
      <c r="H504" s="1221" t="str">
        <f>TEXT(G504,"0")&amp;" "&amp;B504</f>
        <v>3 Opaline</v>
      </c>
      <c r="I504" s="1221"/>
      <c r="J504" s="1221"/>
    </row>
    <row r="505" spans="1:10" outlineLevel="1">
      <c r="B505" s="1227"/>
      <c r="C505" s="1229" t="s">
        <v>573</v>
      </c>
      <c r="E505" s="1228"/>
      <c r="F505" s="1222">
        <f>SUBTOTAL(9,F504:F504)</f>
        <v>4</v>
      </c>
      <c r="I505" s="1221"/>
      <c r="J505" s="1221"/>
    </row>
    <row r="506" spans="1:10" outlineLevel="2">
      <c r="A506" s="1220">
        <v>17</v>
      </c>
      <c r="B506" s="1221" t="s">
        <v>1561</v>
      </c>
      <c r="C506" s="1221" t="s">
        <v>113</v>
      </c>
      <c r="D506" s="1221" t="s">
        <v>3323</v>
      </c>
      <c r="E506" s="1224">
        <v>42064</v>
      </c>
      <c r="F506" s="1222">
        <v>2</v>
      </c>
      <c r="G506" s="1222">
        <v>5</v>
      </c>
      <c r="H506" s="1221" t="s">
        <v>3989</v>
      </c>
      <c r="I506" s="1221"/>
      <c r="J506" s="1221"/>
    </row>
    <row r="507" spans="1:10" outlineLevel="2">
      <c r="A507" s="1220">
        <v>17</v>
      </c>
      <c r="B507" s="1227" t="str">
        <f>VLOOKUP(A507,[7]Data!$O$4:$P$31,2)</f>
        <v>Opaline AOSV</v>
      </c>
      <c r="C507" s="1227" t="str">
        <f>IF(MID('[7]17'!C$7,4,1)=" ",'[7]17'!C$7,IF(MID('[7]17'!C$7,2,1)=" ",TRIM(RIGHT('[7]17'!C$7,LEN('[7]17'!C$7)-2))&amp;" "&amp;LEFT('[7]17'!C$7,1),'[7]17'!C$7))</f>
        <v>Broughton D</v>
      </c>
      <c r="D507" s="1221" t="s">
        <v>3362</v>
      </c>
      <c r="E507" s="1228">
        <v>41924</v>
      </c>
      <c r="F507" s="1222">
        <f>VLOOKUP(G507,[7]Data!$U$4:$V$9,2,FALSE)</f>
        <v>4</v>
      </c>
      <c r="G507" s="1222">
        <v>3</v>
      </c>
      <c r="H507" s="1221" t="str">
        <f>TEXT(G507,"0")&amp;" "&amp;B507</f>
        <v>3 Opaline AOSV</v>
      </c>
      <c r="I507" s="1221"/>
      <c r="J507" s="1221"/>
    </row>
    <row r="508" spans="1:10" outlineLevel="2">
      <c r="A508" s="1220">
        <v>17</v>
      </c>
      <c r="B508" s="1227" t="str">
        <f>VLOOKUP(A508,[7]Data!$O$4:$P$31,2)</f>
        <v>Opaline AOSV</v>
      </c>
      <c r="C508" s="1227" t="str">
        <f>IF(MID('[7]17'!C$5,4,1)=" ",'[7]17'!C$5,IF(MID('[7]17'!C$5,2,1)=" ",TRIM(RIGHT('[7]17'!C$5,LEN('[7]17'!C$5)-2))&amp;" "&amp;LEFT('[7]17'!C$5,1),'[7]17'!C$5))</f>
        <v>Broughton D</v>
      </c>
      <c r="D508" s="1221" t="s">
        <v>3362</v>
      </c>
      <c r="E508" s="1228">
        <v>41924</v>
      </c>
      <c r="F508" s="1222">
        <f>VLOOKUP(G508,[7]Data!$U$4:$V$9,2,FALSE)</f>
        <v>6</v>
      </c>
      <c r="G508" s="1222">
        <v>1</v>
      </c>
      <c r="H508" s="1221" t="str">
        <f>TEXT(G508,"0")&amp;" "&amp;B508</f>
        <v>1 Opaline AOSV</v>
      </c>
      <c r="I508" s="1221"/>
      <c r="J508" s="1221"/>
    </row>
    <row r="509" spans="1:10" outlineLevel="2">
      <c r="A509" s="1230">
        <v>17</v>
      </c>
      <c r="B509" s="1231" t="s">
        <v>1561</v>
      </c>
      <c r="C509" s="1231" t="s">
        <v>113</v>
      </c>
      <c r="D509" s="1232" t="s">
        <v>3357</v>
      </c>
      <c r="E509" s="1233">
        <v>42169</v>
      </c>
      <c r="F509" s="1234">
        <v>6</v>
      </c>
      <c r="G509" s="1234">
        <v>1</v>
      </c>
      <c r="H509" s="1232" t="s">
        <v>3988</v>
      </c>
      <c r="I509" s="1221"/>
      <c r="J509" s="1221"/>
    </row>
    <row r="510" spans="1:10" outlineLevel="2">
      <c r="A510" s="1230">
        <v>17</v>
      </c>
      <c r="B510" s="1231" t="s">
        <v>1561</v>
      </c>
      <c r="C510" s="1231" t="s">
        <v>113</v>
      </c>
      <c r="D510" s="1232" t="s">
        <v>5026</v>
      </c>
      <c r="E510" s="1233">
        <v>42176</v>
      </c>
      <c r="F510" s="1234">
        <v>3</v>
      </c>
      <c r="G510" s="1234">
        <v>4</v>
      </c>
      <c r="H510" s="1232" t="s">
        <v>3991</v>
      </c>
      <c r="I510" s="1221"/>
      <c r="J510" s="1221"/>
    </row>
    <row r="511" spans="1:10" s="1256" customFormat="1" outlineLevel="1">
      <c r="A511" s="1243"/>
      <c r="B511" s="1244"/>
      <c r="C511" s="1244" t="s">
        <v>336</v>
      </c>
      <c r="D511" s="1248" t="s">
        <v>3834</v>
      </c>
      <c r="E511" s="1245"/>
      <c r="F511" s="1246">
        <f>SUBTOTAL(9,F506:F510)</f>
        <v>21</v>
      </c>
      <c r="G511" s="1246"/>
      <c r="H511" s="1247"/>
      <c r="I511" s="1237"/>
      <c r="J511" s="1237"/>
    </row>
    <row r="512" spans="1:10" outlineLevel="2">
      <c r="A512" s="1220">
        <v>17</v>
      </c>
      <c r="B512" s="1227" t="str">
        <f>VLOOKUP(A512,[7]Data!$O$4:$P$31,2)</f>
        <v>Opaline AOSV</v>
      </c>
      <c r="C512" s="1227" t="str">
        <f>IF(MID('[7]17'!C$9,4,1)=" ",'[7]17'!C$9,IF(MID('[7]17'!C$9,2,1)=" ",TRIM(RIGHT('[7]17'!C$9,LEN('[7]17'!C$9)-2))&amp;" "&amp;LEFT('[7]17'!C$9,1),'[7]17'!C$9))</f>
        <v>Caulfield Family</v>
      </c>
      <c r="D512" s="1221" t="s">
        <v>3362</v>
      </c>
      <c r="E512" s="1228">
        <v>41924</v>
      </c>
      <c r="F512" s="1222">
        <f>VLOOKUP(G512,[7]Data!$U$4:$V$9,2,FALSE)</f>
        <v>2</v>
      </c>
      <c r="G512" s="1222">
        <v>5</v>
      </c>
      <c r="H512" s="1221" t="str">
        <f>TEXT(G512,"0")&amp;" "&amp;B512</f>
        <v>5 Opaline AOSV</v>
      </c>
      <c r="I512" s="1221"/>
      <c r="J512" s="1221"/>
    </row>
    <row r="513" spans="1:10" outlineLevel="1">
      <c r="B513" s="1227"/>
      <c r="C513" s="1229" t="s">
        <v>1794</v>
      </c>
      <c r="E513" s="1228"/>
      <c r="F513" s="1222">
        <f>SUBTOTAL(9,F512:F512)</f>
        <v>2</v>
      </c>
      <c r="I513" s="1221"/>
      <c r="J513" s="1221"/>
    </row>
    <row r="514" spans="1:10" outlineLevel="2">
      <c r="A514" s="1220">
        <v>17</v>
      </c>
      <c r="B514" s="1221" t="s">
        <v>1561</v>
      </c>
      <c r="C514" s="1221" t="s">
        <v>542</v>
      </c>
      <c r="D514" s="1221" t="s">
        <v>3323</v>
      </c>
      <c r="E514" s="1224">
        <v>42064</v>
      </c>
      <c r="F514" s="1222">
        <v>1</v>
      </c>
      <c r="G514" s="1222">
        <v>6</v>
      </c>
      <c r="H514" s="1221" t="s">
        <v>3993</v>
      </c>
      <c r="I514" s="1221"/>
      <c r="J514" s="1221"/>
    </row>
    <row r="515" spans="1:10" outlineLevel="1">
      <c r="C515" s="1226" t="s">
        <v>573</v>
      </c>
      <c r="E515" s="1224"/>
      <c r="F515" s="1222">
        <f>SUBTOTAL(9,F514:F514)</f>
        <v>1</v>
      </c>
      <c r="I515" s="1221"/>
      <c r="J515" s="1221"/>
    </row>
    <row r="516" spans="1:10" outlineLevel="2">
      <c r="A516" s="1230">
        <v>17</v>
      </c>
      <c r="B516" s="1231" t="s">
        <v>1561</v>
      </c>
      <c r="C516" s="1231" t="s">
        <v>193</v>
      </c>
      <c r="D516" s="1232" t="s">
        <v>3357</v>
      </c>
      <c r="E516" s="1233">
        <v>42169</v>
      </c>
      <c r="F516" s="1234">
        <v>1</v>
      </c>
      <c r="G516" s="1234">
        <v>6</v>
      </c>
      <c r="H516" s="1232" t="s">
        <v>3993</v>
      </c>
      <c r="I516" s="1221"/>
      <c r="J516" s="1221"/>
    </row>
    <row r="517" spans="1:10" outlineLevel="1">
      <c r="A517" s="1230"/>
      <c r="B517" s="1231"/>
      <c r="C517" s="1235" t="s">
        <v>598</v>
      </c>
      <c r="D517" s="1232"/>
      <c r="E517" s="1233"/>
      <c r="F517" s="1234">
        <f>SUBTOTAL(9,F516:F516)</f>
        <v>1</v>
      </c>
      <c r="G517" s="1234"/>
      <c r="H517" s="1232"/>
      <c r="I517" s="1221"/>
      <c r="J517" s="1221"/>
    </row>
    <row r="518" spans="1:10" outlineLevel="2">
      <c r="A518" s="1230">
        <v>17</v>
      </c>
      <c r="B518" s="1231" t="s">
        <v>1561</v>
      </c>
      <c r="C518" s="1231" t="s">
        <v>4537</v>
      </c>
      <c r="D518" s="1232" t="s">
        <v>3357</v>
      </c>
      <c r="E518" s="1233">
        <v>42169</v>
      </c>
      <c r="F518" s="1234">
        <v>3</v>
      </c>
      <c r="G518" s="1234">
        <v>4</v>
      </c>
      <c r="H518" s="1232" t="s">
        <v>3991</v>
      </c>
      <c r="I518" s="1221"/>
      <c r="J518" s="1221"/>
    </row>
    <row r="519" spans="1:10" outlineLevel="1">
      <c r="A519" s="1230"/>
      <c r="B519" s="1231"/>
      <c r="C519" s="1235" t="s">
        <v>4538</v>
      </c>
      <c r="D519" s="1232"/>
      <c r="E519" s="1233"/>
      <c r="F519" s="1234">
        <f>SUBTOTAL(9,F518:F518)</f>
        <v>3</v>
      </c>
      <c r="G519" s="1234"/>
      <c r="H519" s="1232"/>
      <c r="I519" s="1221"/>
      <c r="J519" s="1221"/>
    </row>
    <row r="520" spans="1:10" outlineLevel="2">
      <c r="A520" s="1220">
        <v>17</v>
      </c>
      <c r="B520" s="1227" t="str">
        <f>VLOOKUP(A520,[7]Data!$O$4:$P$31,2)</f>
        <v>Opaline AOSV</v>
      </c>
      <c r="C520" s="1227" t="str">
        <f>IF(MID('[7]17'!C$10,4,1)=" ",'[7]17'!C$10,IF(MID('[7]17'!C$10,2,1)=" ",TRIM(RIGHT('[7]17'!C$10,LEN('[7]17'!C$10)-2))&amp;" "&amp;LEFT('[7]17'!C$10,1),'[7]17'!C$10))</f>
        <v>Hunt B</v>
      </c>
      <c r="D520" s="1221" t="s">
        <v>3362</v>
      </c>
      <c r="E520" s="1228">
        <v>41924</v>
      </c>
      <c r="F520" s="1222">
        <v>1</v>
      </c>
      <c r="G520" s="1222">
        <v>6</v>
      </c>
      <c r="H520" s="1221" t="str">
        <f>TEXT(G520,"0")&amp;" "&amp;B520</f>
        <v>6 Opaline AOSV</v>
      </c>
      <c r="I520" s="1221"/>
      <c r="J520" s="1221"/>
    </row>
    <row r="521" spans="1:10" outlineLevel="1">
      <c r="B521" s="1227"/>
      <c r="C521" s="1229" t="s">
        <v>4544</v>
      </c>
      <c r="E521" s="1228"/>
      <c r="F521" s="1222">
        <f>SUBTOTAL(9,F520:F520)</f>
        <v>1</v>
      </c>
      <c r="I521" s="1221"/>
      <c r="J521" s="1221"/>
    </row>
    <row r="522" spans="1:10" outlineLevel="2">
      <c r="A522" s="1220">
        <v>17</v>
      </c>
      <c r="B522" s="1221" t="s">
        <v>1561</v>
      </c>
      <c r="C522" s="1221" t="s">
        <v>165</v>
      </c>
      <c r="D522" s="1221" t="s">
        <v>3323</v>
      </c>
      <c r="E522" s="1224">
        <v>42064</v>
      </c>
      <c r="F522" s="1222">
        <v>4</v>
      </c>
      <c r="G522" s="1222">
        <v>3</v>
      </c>
      <c r="H522" s="1221" t="s">
        <v>3987</v>
      </c>
      <c r="I522" s="1221"/>
      <c r="J522" s="1221"/>
    </row>
    <row r="523" spans="1:10" outlineLevel="1">
      <c r="C523" s="1226" t="s">
        <v>640</v>
      </c>
      <c r="E523" s="1224"/>
      <c r="F523" s="1222">
        <f>SUBTOTAL(9,F522:F522)</f>
        <v>4</v>
      </c>
      <c r="I523" s="1221"/>
      <c r="J523" s="1221"/>
    </row>
    <row r="524" spans="1:10" outlineLevel="2">
      <c r="A524" s="1230">
        <v>17</v>
      </c>
      <c r="B524" s="1231" t="s">
        <v>1561</v>
      </c>
      <c r="C524" s="1231" t="s">
        <v>123</v>
      </c>
      <c r="D524" s="1232" t="s">
        <v>3357</v>
      </c>
      <c r="E524" s="1233">
        <v>42169</v>
      </c>
      <c r="F524" s="1234">
        <v>4</v>
      </c>
      <c r="G524" s="1234">
        <v>3</v>
      </c>
      <c r="H524" s="1232" t="s">
        <v>3987</v>
      </c>
      <c r="I524" s="1221"/>
      <c r="J524" s="1221"/>
    </row>
    <row r="525" spans="1:10" outlineLevel="1">
      <c r="A525" s="1230"/>
      <c r="B525" s="1231"/>
      <c r="C525" s="1235" t="s">
        <v>763</v>
      </c>
      <c r="D525" s="1232"/>
      <c r="E525" s="1233"/>
      <c r="F525" s="1234">
        <f>SUBTOTAL(9,F524:F524)</f>
        <v>4</v>
      </c>
      <c r="G525" s="1234"/>
      <c r="H525" s="1232"/>
      <c r="I525" s="1221"/>
      <c r="J525" s="1221"/>
    </row>
    <row r="526" spans="1:10" outlineLevel="2">
      <c r="A526" s="1220">
        <v>17</v>
      </c>
      <c r="B526" s="1227" t="str">
        <f>VLOOKUP(A526,[7]Data!$O$4:$P$31,2)</f>
        <v>Opaline AOSV</v>
      </c>
      <c r="C526" s="1227" t="str">
        <f>IF(MID('[7]17'!C$8,4,1)=" ",'[7]17'!C$8,IF(MID('[7]17'!C$8,2,1)=" ",TRIM(RIGHT('[7]17'!C$8,LEN('[7]17'!C$8)-2))&amp;" "&amp;LEFT('[7]17'!C$8,1),'[7]17'!C$8))</f>
        <v>Macfarlane D</v>
      </c>
      <c r="D526" s="1221" t="s">
        <v>3362</v>
      </c>
      <c r="E526" s="1228">
        <v>41924</v>
      </c>
      <c r="F526" s="1222">
        <v>3</v>
      </c>
      <c r="G526" s="1222">
        <v>4</v>
      </c>
      <c r="H526" s="1221" t="str">
        <f>TEXT(G526,"0")&amp;" "&amp;B526</f>
        <v>4 Opaline AOSV</v>
      </c>
      <c r="I526" s="1221"/>
      <c r="J526" s="1221"/>
    </row>
    <row r="527" spans="1:10" outlineLevel="1">
      <c r="B527" s="1227"/>
      <c r="C527" s="1229" t="s">
        <v>783</v>
      </c>
      <c r="E527" s="1228"/>
      <c r="F527" s="1222">
        <f>SUBTOTAL(9,F526:F526)</f>
        <v>3</v>
      </c>
      <c r="I527" s="1221"/>
      <c r="J527" s="1221"/>
    </row>
    <row r="528" spans="1:10" outlineLevel="2">
      <c r="A528" s="1220">
        <v>17</v>
      </c>
      <c r="B528" s="1221" t="s">
        <v>1561</v>
      </c>
      <c r="C528" s="1221" t="s">
        <v>4859</v>
      </c>
      <c r="D528" s="1221" t="s">
        <v>3323</v>
      </c>
      <c r="E528" s="1224">
        <v>42064</v>
      </c>
      <c r="F528" s="1222">
        <v>5</v>
      </c>
      <c r="G528" s="1222">
        <v>2</v>
      </c>
      <c r="H528" s="1221" t="s">
        <v>3992</v>
      </c>
      <c r="I528" s="1221"/>
      <c r="J528" s="1221"/>
    </row>
    <row r="529" spans="1:10" outlineLevel="1">
      <c r="C529" s="1226" t="s">
        <v>4860</v>
      </c>
      <c r="E529" s="1224"/>
      <c r="F529" s="1222">
        <f>SUBTOTAL(9,F528:F528)</f>
        <v>5</v>
      </c>
      <c r="I529" s="1221"/>
      <c r="J529" s="1221"/>
    </row>
    <row r="530" spans="1:10" outlineLevel="2">
      <c r="A530" s="1220">
        <v>17</v>
      </c>
      <c r="B530" s="1221" t="s">
        <v>1561</v>
      </c>
      <c r="C530" s="1221" t="s">
        <v>90</v>
      </c>
      <c r="D530" s="1221" t="s">
        <v>3323</v>
      </c>
      <c r="E530" s="1224">
        <v>42064</v>
      </c>
      <c r="F530" s="1222">
        <v>3</v>
      </c>
      <c r="G530" s="1222">
        <v>4</v>
      </c>
      <c r="H530" s="1221" t="s">
        <v>3991</v>
      </c>
      <c r="I530" s="1221"/>
      <c r="J530" s="1221"/>
    </row>
    <row r="531" spans="1:10" outlineLevel="1">
      <c r="C531" s="1226" t="s">
        <v>1123</v>
      </c>
      <c r="E531" s="1224"/>
      <c r="F531" s="1222">
        <f>SUBTOTAL(9,F530:F530)</f>
        <v>3</v>
      </c>
      <c r="I531" s="1221"/>
      <c r="J531" s="1221"/>
    </row>
    <row r="532" spans="1:10" outlineLevel="2">
      <c r="A532" s="1220">
        <v>17</v>
      </c>
      <c r="B532" s="1221" t="s">
        <v>1561</v>
      </c>
      <c r="C532" s="1221" t="s">
        <v>106</v>
      </c>
      <c r="D532" s="1221" t="s">
        <v>3323</v>
      </c>
      <c r="E532" s="1224">
        <v>42064</v>
      </c>
      <c r="F532" s="1222">
        <v>6</v>
      </c>
      <c r="G532" s="1222">
        <v>1</v>
      </c>
      <c r="H532" s="1221" t="s">
        <v>3988</v>
      </c>
      <c r="I532" s="1221"/>
      <c r="J532" s="1221"/>
    </row>
    <row r="533" spans="1:10" outlineLevel="2">
      <c r="A533" s="1230">
        <v>17</v>
      </c>
      <c r="B533" s="1231" t="s">
        <v>1561</v>
      </c>
      <c r="C533" s="1231" t="s">
        <v>106</v>
      </c>
      <c r="D533" s="1232" t="s">
        <v>3357</v>
      </c>
      <c r="E533" s="1233">
        <v>42169</v>
      </c>
      <c r="F533" s="1234">
        <v>5</v>
      </c>
      <c r="G533" s="1234">
        <v>2</v>
      </c>
      <c r="H533" s="1232" t="s">
        <v>3992</v>
      </c>
      <c r="I533" s="1221"/>
      <c r="J533" s="1221"/>
    </row>
    <row r="534" spans="1:10" s="1258" customFormat="1" outlineLevel="1">
      <c r="A534" s="1257"/>
      <c r="B534" s="1235"/>
      <c r="C534" s="1235" t="s">
        <v>1181</v>
      </c>
      <c r="E534" s="1259"/>
      <c r="F534" s="1234">
        <f>SUBTOTAL(9,F532:F533)</f>
        <v>11</v>
      </c>
      <c r="G534" s="1260"/>
      <c r="H534" s="1261"/>
      <c r="I534" s="1226"/>
      <c r="J534" s="1226"/>
    </row>
    <row r="535" spans="1:10" outlineLevel="2">
      <c r="A535" s="1220">
        <v>17</v>
      </c>
      <c r="B535" s="1227" t="str">
        <f>VLOOKUP(A535,[7]Data!$O$4:$P$31,2)</f>
        <v>Opaline AOSV</v>
      </c>
      <c r="C535" s="1227" t="str">
        <f>IF(MID('[7]17'!C$6,4,1)=" ",'[7]17'!C$6,IF(MID('[7]17'!C$6,2,1)=" ",TRIM(RIGHT('[7]17'!C$6,LEN('[7]17'!C$6)-2))&amp;" "&amp;LEFT('[7]17'!C$6,1),'[7]17'!C$6))</f>
        <v>Sheppard &amp; Flanagan</v>
      </c>
      <c r="D535" s="1221" t="s">
        <v>3362</v>
      </c>
      <c r="E535" s="1228">
        <v>41924</v>
      </c>
      <c r="F535" s="1222">
        <f>VLOOKUP(G535,[7]Data!$U$4:$V$9,2,FALSE)</f>
        <v>5</v>
      </c>
      <c r="G535" s="1222">
        <v>2</v>
      </c>
      <c r="H535" s="1221" t="str">
        <f>TEXT(G535,"0")&amp;" "&amp;B535</f>
        <v>2 Opaline AOSV</v>
      </c>
      <c r="I535" s="1221"/>
      <c r="J535" s="1221"/>
    </row>
    <row r="536" spans="1:10" outlineLevel="1">
      <c r="B536" s="1227"/>
      <c r="C536" s="1229" t="s">
        <v>1285</v>
      </c>
      <c r="E536" s="1228"/>
      <c r="F536" s="1222">
        <f>SUBTOTAL(9,F535:F535)</f>
        <v>5</v>
      </c>
      <c r="I536" s="1221"/>
      <c r="J536" s="1221"/>
    </row>
    <row r="537" spans="1:10" outlineLevel="2">
      <c r="A537" s="1230">
        <v>17</v>
      </c>
      <c r="B537" s="1231" t="s">
        <v>1561</v>
      </c>
      <c r="C537" s="1231" t="s">
        <v>1600</v>
      </c>
      <c r="D537" s="1232" t="s">
        <v>3357</v>
      </c>
      <c r="E537" s="1233">
        <v>42169</v>
      </c>
      <c r="F537" s="1234">
        <v>2</v>
      </c>
      <c r="G537" s="1234">
        <v>5</v>
      </c>
      <c r="H537" s="1232" t="s">
        <v>3989</v>
      </c>
      <c r="I537" s="1221"/>
      <c r="J537" s="1221"/>
    </row>
    <row r="538" spans="1:10" outlineLevel="1">
      <c r="A538" s="1230"/>
      <c r="B538" s="1231"/>
      <c r="C538" s="1235" t="s">
        <v>2643</v>
      </c>
      <c r="D538" s="1232"/>
      <c r="E538" s="1233"/>
      <c r="F538" s="1234">
        <f>SUBTOTAL(9,F537:F537)</f>
        <v>2</v>
      </c>
      <c r="G538" s="1234"/>
      <c r="H538" s="1232"/>
      <c r="I538" s="1221"/>
      <c r="J538" s="1221"/>
    </row>
    <row r="539" spans="1:10" outlineLevel="2">
      <c r="A539" s="1230">
        <v>18</v>
      </c>
      <c r="B539" s="1231" t="s">
        <v>1562</v>
      </c>
      <c r="C539" s="1231" t="s">
        <v>117</v>
      </c>
      <c r="D539" s="1232" t="s">
        <v>3357</v>
      </c>
      <c r="E539" s="1233">
        <v>42169</v>
      </c>
      <c r="F539" s="1234">
        <v>1</v>
      </c>
      <c r="G539" s="1234">
        <v>6</v>
      </c>
      <c r="H539" s="1232" t="s">
        <v>3999</v>
      </c>
      <c r="I539" s="1221"/>
      <c r="J539" s="1221"/>
    </row>
    <row r="540" spans="1:10" outlineLevel="1">
      <c r="A540" s="1230"/>
      <c r="B540" s="1231"/>
      <c r="C540" s="1235" t="s">
        <v>1674</v>
      </c>
      <c r="D540" s="1232"/>
      <c r="E540" s="1233"/>
      <c r="F540" s="1234">
        <f>SUBTOTAL(9,F539:F539)</f>
        <v>1</v>
      </c>
      <c r="G540" s="1234"/>
      <c r="H540" s="1232"/>
      <c r="I540" s="1221"/>
      <c r="J540" s="1221"/>
    </row>
    <row r="541" spans="1:10" outlineLevel="2">
      <c r="A541" s="1220">
        <v>18</v>
      </c>
      <c r="B541" s="1221" t="s">
        <v>1562</v>
      </c>
      <c r="C541" s="1221" t="s">
        <v>110</v>
      </c>
      <c r="D541" s="1221" t="s">
        <v>3323</v>
      </c>
      <c r="E541" s="1224">
        <v>42064</v>
      </c>
      <c r="F541" s="1222">
        <v>2</v>
      </c>
      <c r="G541" s="1222">
        <v>5</v>
      </c>
      <c r="H541" s="1221" t="s">
        <v>3997</v>
      </c>
      <c r="I541" s="1221"/>
      <c r="J541" s="1221"/>
    </row>
    <row r="542" spans="1:10" outlineLevel="1">
      <c r="C542" s="1226" t="s">
        <v>385</v>
      </c>
      <c r="E542" s="1224"/>
      <c r="F542" s="1222">
        <f>SUBTOTAL(9,F541:F541)</f>
        <v>2</v>
      </c>
      <c r="I542" s="1221"/>
      <c r="J542" s="1221"/>
    </row>
    <row r="543" spans="1:10" outlineLevel="2">
      <c r="A543" s="1220">
        <v>18</v>
      </c>
      <c r="B543" s="1221" t="s">
        <v>1562</v>
      </c>
      <c r="C543" s="1221" t="s">
        <v>5038</v>
      </c>
      <c r="D543" s="1221" t="s">
        <v>3323</v>
      </c>
      <c r="E543" s="1224">
        <v>42064</v>
      </c>
      <c r="F543" s="1222">
        <v>3</v>
      </c>
      <c r="G543" s="1222">
        <v>4</v>
      </c>
      <c r="H543" s="1221" t="s">
        <v>3998</v>
      </c>
      <c r="I543" s="1221"/>
      <c r="J543" s="1221"/>
    </row>
    <row r="544" spans="1:10" outlineLevel="1">
      <c r="C544" s="1226" t="s">
        <v>5039</v>
      </c>
      <c r="E544" s="1224"/>
      <c r="F544" s="1222">
        <f>SUBTOTAL(9,F543:F543)</f>
        <v>3</v>
      </c>
      <c r="I544" s="1221"/>
      <c r="J544" s="1221"/>
    </row>
    <row r="545" spans="1:10" outlineLevel="2">
      <c r="A545" s="1230">
        <v>18</v>
      </c>
      <c r="B545" s="1231" t="s">
        <v>1562</v>
      </c>
      <c r="C545" s="1231" t="s">
        <v>120</v>
      </c>
      <c r="D545" s="1232" t="s">
        <v>3357</v>
      </c>
      <c r="E545" s="1233">
        <v>42169</v>
      </c>
      <c r="F545" s="1234">
        <v>5</v>
      </c>
      <c r="G545" s="1234">
        <v>2</v>
      </c>
      <c r="H545" s="1232" t="s">
        <v>4002</v>
      </c>
      <c r="I545" s="1221"/>
      <c r="J545" s="1221"/>
    </row>
    <row r="546" spans="1:10" outlineLevel="2">
      <c r="A546" s="1230">
        <v>18</v>
      </c>
      <c r="B546" s="1231" t="s">
        <v>1562</v>
      </c>
      <c r="C546" s="1231" t="s">
        <v>120</v>
      </c>
      <c r="D546" s="1232" t="s">
        <v>3357</v>
      </c>
      <c r="E546" s="1233">
        <v>42169</v>
      </c>
      <c r="F546" s="1234">
        <v>2</v>
      </c>
      <c r="G546" s="1234">
        <v>5</v>
      </c>
      <c r="H546" s="1232" t="s">
        <v>3997</v>
      </c>
      <c r="I546" s="1221"/>
      <c r="J546" s="1221"/>
    </row>
    <row r="547" spans="1:10" outlineLevel="2">
      <c r="A547" s="1230">
        <v>18</v>
      </c>
      <c r="B547" s="1231" t="s">
        <v>1562</v>
      </c>
      <c r="C547" s="1231" t="s">
        <v>120</v>
      </c>
      <c r="D547" s="1232" t="s">
        <v>5026</v>
      </c>
      <c r="E547" s="1233">
        <v>42176</v>
      </c>
      <c r="F547" s="1234">
        <v>4</v>
      </c>
      <c r="G547" s="1234">
        <v>3</v>
      </c>
      <c r="H547" s="1232" t="s">
        <v>4003</v>
      </c>
      <c r="I547" s="1221"/>
      <c r="J547" s="1221"/>
    </row>
    <row r="548" spans="1:10" s="1256" customFormat="1" outlineLevel="1">
      <c r="A548" s="1243"/>
      <c r="B548" s="1244"/>
      <c r="C548" s="1244" t="s">
        <v>515</v>
      </c>
      <c r="D548" s="1248" t="s">
        <v>5040</v>
      </c>
      <c r="E548" s="1245"/>
      <c r="F548" s="1246">
        <f>SUBTOTAL(9,F545:F547)</f>
        <v>11</v>
      </c>
      <c r="G548" s="1246"/>
      <c r="H548" s="1247"/>
      <c r="I548" s="1237"/>
      <c r="J548" s="1237"/>
    </row>
    <row r="549" spans="1:10" outlineLevel="2">
      <c r="A549" s="1220">
        <v>18</v>
      </c>
      <c r="B549" s="1227" t="str">
        <f>VLOOKUP(A549,[7]Data!$O$4:$P$31,2)</f>
        <v>Clearbody</v>
      </c>
      <c r="C549" s="1227" t="str">
        <f>IF(MID('[7]18'!C$9,4,1)=" ",'[7]18'!C$9,IF(MID('[7]18'!C$9,2,1)=" ",TRIM(RIGHT('[7]18'!C$9,LEN('[7]18'!C$9)-2))&amp;" "&amp;LEFT('[7]18'!C$9,1),'[7]18'!C$9))</f>
        <v>Gosbell G</v>
      </c>
      <c r="D549" s="1221" t="s">
        <v>3362</v>
      </c>
      <c r="E549" s="1228">
        <v>41924</v>
      </c>
      <c r="F549" s="1222">
        <f>VLOOKUP(G549,[7]Data!$U$4:$V$9,2,FALSE)</f>
        <v>2</v>
      </c>
      <c r="G549" s="1222">
        <v>5</v>
      </c>
      <c r="H549" s="1221" t="str">
        <f>TEXT(G549,"0")&amp;" "&amp;B549</f>
        <v>5 Clearbody</v>
      </c>
      <c r="I549" s="1221"/>
      <c r="J549" s="1221"/>
    </row>
    <row r="550" spans="1:10" outlineLevel="2">
      <c r="A550" s="1230">
        <v>18</v>
      </c>
      <c r="B550" s="1231" t="s">
        <v>1562</v>
      </c>
      <c r="C550" s="1231" t="s">
        <v>4203</v>
      </c>
      <c r="D550" s="1232" t="s">
        <v>3357</v>
      </c>
      <c r="E550" s="1233">
        <v>42169</v>
      </c>
      <c r="F550" s="1234">
        <v>3</v>
      </c>
      <c r="G550" s="1234">
        <v>4</v>
      </c>
      <c r="H550" s="1232" t="s">
        <v>3998</v>
      </c>
      <c r="I550" s="1221"/>
      <c r="J550" s="1221"/>
    </row>
    <row r="551" spans="1:10" outlineLevel="1">
      <c r="A551" s="1230"/>
      <c r="B551" s="1231"/>
      <c r="C551" s="1235" t="s">
        <v>4207</v>
      </c>
      <c r="D551" s="1232"/>
      <c r="E551" s="1233"/>
      <c r="F551" s="1234">
        <f>SUBTOTAL(9,F549:F550)</f>
        <v>5</v>
      </c>
      <c r="G551" s="1234"/>
      <c r="H551" s="1232"/>
      <c r="I551" s="1221"/>
      <c r="J551" s="1221"/>
    </row>
    <row r="552" spans="1:10" outlineLevel="2">
      <c r="A552" s="1230">
        <v>18</v>
      </c>
      <c r="B552" s="1231" t="s">
        <v>1562</v>
      </c>
      <c r="C552" s="1231" t="s">
        <v>193</v>
      </c>
      <c r="D552" s="1232" t="s">
        <v>3357</v>
      </c>
      <c r="E552" s="1233">
        <v>42169</v>
      </c>
      <c r="F552" s="1234">
        <v>4</v>
      </c>
      <c r="G552" s="1234">
        <v>3</v>
      </c>
      <c r="H552" s="1232" t="s">
        <v>4003</v>
      </c>
      <c r="I552" s="1221"/>
      <c r="J552" s="1221"/>
    </row>
    <row r="553" spans="1:10" outlineLevel="2">
      <c r="A553" s="1230">
        <v>18</v>
      </c>
      <c r="B553" s="1231" t="s">
        <v>1562</v>
      </c>
      <c r="C553" s="1231" t="s">
        <v>193</v>
      </c>
      <c r="D553" s="1232" t="s">
        <v>5026</v>
      </c>
      <c r="E553" s="1233">
        <v>42176</v>
      </c>
      <c r="F553" s="1234">
        <v>1</v>
      </c>
      <c r="G553" s="1234">
        <v>5</v>
      </c>
      <c r="H553" s="1232" t="s">
        <v>3997</v>
      </c>
      <c r="I553" s="1221"/>
      <c r="J553" s="1221"/>
    </row>
    <row r="554" spans="1:10" outlineLevel="1">
      <c r="A554" s="1230"/>
      <c r="B554" s="1231"/>
      <c r="C554" s="1235" t="s">
        <v>598</v>
      </c>
      <c r="D554" s="1232"/>
      <c r="E554" s="1233"/>
      <c r="F554" s="1234">
        <f>SUBTOTAL(9,F552:F553)</f>
        <v>5</v>
      </c>
      <c r="G554" s="1234"/>
      <c r="H554" s="1232"/>
      <c r="I554" s="1221"/>
      <c r="J554" s="1221"/>
    </row>
    <row r="555" spans="1:10" outlineLevel="2">
      <c r="A555" s="1220">
        <v>18</v>
      </c>
      <c r="B555" s="1227" t="str">
        <f>VLOOKUP(A555,[7]Data!$O$4:$P$31,2)</f>
        <v>Clearbody</v>
      </c>
      <c r="C555" s="1227" t="str">
        <f>IF(MID('[7]18'!C$8,4,1)=" ",'[7]18'!C$8,IF(MID('[7]18'!C$8,2,1)=" ",TRIM(RIGHT('[7]18'!C$8,LEN('[7]18'!C$8)-2))&amp;" "&amp;LEFT('[7]18'!C$8,1),'[7]18'!C$8))</f>
        <v>Leong J</v>
      </c>
      <c r="D555" s="1221" t="s">
        <v>3362</v>
      </c>
      <c r="E555" s="1228">
        <v>41924</v>
      </c>
      <c r="F555" s="1222">
        <f>VLOOKUP(G555,[7]Data!$U$4:$V$9,2,FALSE)</f>
        <v>3</v>
      </c>
      <c r="G555" s="1222">
        <v>4</v>
      </c>
      <c r="H555" s="1221" t="str">
        <f>TEXT(G555,"0")&amp;" "&amp;B555</f>
        <v>4 Clearbody</v>
      </c>
      <c r="I555" s="1221"/>
      <c r="J555" s="1221"/>
    </row>
    <row r="556" spans="1:10" outlineLevel="2">
      <c r="A556" s="1220">
        <v>18</v>
      </c>
      <c r="B556" s="1227" t="str">
        <f>VLOOKUP(A556,[7]Data!$O$4:$P$31,2)</f>
        <v>Clearbody</v>
      </c>
      <c r="C556" s="1227" t="str">
        <f>IF(MID('[7]18'!C$7,4,1)=" ",'[7]18'!C$7,IF(MID('[7]18'!C$7,2,1)=" ",TRIM(RIGHT('[7]18'!C$7,LEN('[7]18'!C$7)-2))&amp;" "&amp;LEFT('[7]18'!C$7,1),'[7]18'!C$7))</f>
        <v>Leong J</v>
      </c>
      <c r="D556" s="1221" t="s">
        <v>3362</v>
      </c>
      <c r="E556" s="1228">
        <v>41924</v>
      </c>
      <c r="F556" s="1222">
        <f>VLOOKUP(G556,[7]Data!$U$4:$V$9,2,FALSE)</f>
        <v>4</v>
      </c>
      <c r="G556" s="1222">
        <v>3</v>
      </c>
      <c r="H556" s="1221" t="str">
        <f>TEXT(G556,"0")&amp;" "&amp;B556</f>
        <v>3 Clearbody</v>
      </c>
      <c r="I556" s="1221"/>
      <c r="J556" s="1221"/>
    </row>
    <row r="557" spans="1:10" outlineLevel="1">
      <c r="B557" s="1227"/>
      <c r="C557" s="1229" t="s">
        <v>763</v>
      </c>
      <c r="E557" s="1228"/>
      <c r="F557" s="1222">
        <f>SUBTOTAL(9,F555:F556)</f>
        <v>7</v>
      </c>
      <c r="I557" s="1221"/>
      <c r="J557" s="1221"/>
    </row>
    <row r="558" spans="1:10" outlineLevel="2">
      <c r="A558" s="1220">
        <v>18</v>
      </c>
      <c r="B558" s="1221" t="s">
        <v>1562</v>
      </c>
      <c r="C558" s="1221" t="s">
        <v>195</v>
      </c>
      <c r="D558" s="1221" t="s">
        <v>3323</v>
      </c>
      <c r="E558" s="1224">
        <v>42064</v>
      </c>
      <c r="F558" s="1222">
        <v>5</v>
      </c>
      <c r="G558" s="1222">
        <v>2</v>
      </c>
      <c r="H558" s="1221" t="s">
        <v>4002</v>
      </c>
      <c r="I558" s="1221"/>
      <c r="J558" s="1221"/>
    </row>
    <row r="559" spans="1:10" outlineLevel="1">
      <c r="C559" s="1226" t="s">
        <v>895</v>
      </c>
      <c r="E559" s="1224"/>
      <c r="F559" s="1222">
        <f>SUBTOTAL(9,F558:F558)</f>
        <v>5</v>
      </c>
      <c r="I559" s="1221"/>
      <c r="J559" s="1221"/>
    </row>
    <row r="560" spans="1:10" outlineLevel="2">
      <c r="A560" s="1220">
        <v>18</v>
      </c>
      <c r="B560" s="1221" t="s">
        <v>1562</v>
      </c>
      <c r="C560" s="1221" t="s">
        <v>115</v>
      </c>
      <c r="D560" s="1221" t="s">
        <v>3323</v>
      </c>
      <c r="E560" s="1224">
        <v>42064</v>
      </c>
      <c r="F560" s="1222">
        <v>4</v>
      </c>
      <c r="G560" s="1222">
        <v>3</v>
      </c>
      <c r="H560" s="1221" t="s">
        <v>4003</v>
      </c>
      <c r="I560" s="1221"/>
      <c r="J560" s="1221"/>
    </row>
    <row r="561" spans="1:10" outlineLevel="1">
      <c r="C561" s="1226" t="s">
        <v>920</v>
      </c>
      <c r="E561" s="1224"/>
      <c r="F561" s="1222">
        <f>SUBTOTAL(9,F560:F560)</f>
        <v>4</v>
      </c>
      <c r="I561" s="1221"/>
      <c r="J561" s="1221"/>
    </row>
    <row r="562" spans="1:10" outlineLevel="2">
      <c r="A562" s="1220">
        <v>18</v>
      </c>
      <c r="B562" s="1221" t="s">
        <v>1562</v>
      </c>
      <c r="C562" s="1221" t="s">
        <v>90</v>
      </c>
      <c r="D562" s="1221" t="s">
        <v>3323</v>
      </c>
      <c r="E562" s="1224">
        <v>42064</v>
      </c>
      <c r="F562" s="1222">
        <v>6</v>
      </c>
      <c r="G562" s="1222">
        <v>1</v>
      </c>
      <c r="H562" s="1221" t="s">
        <v>4001</v>
      </c>
      <c r="I562" s="1221"/>
      <c r="J562" s="1221"/>
    </row>
    <row r="563" spans="1:10" outlineLevel="2">
      <c r="A563" s="1220">
        <v>18</v>
      </c>
      <c r="B563" s="1227" t="str">
        <f>VLOOKUP(A563,[7]Data!$O$4:$P$31,2)</f>
        <v>Clearbody</v>
      </c>
      <c r="C563" s="1227" t="str">
        <f>IF(MID('[7]18'!C$10,4,1)=" ",'[7]18'!C$10,IF(MID('[7]18'!C$10,2,1)=" ",TRIM(RIGHT('[7]18'!C$10,LEN('[7]18'!C$10)-2))&amp;" "&amp;LEFT('[7]18'!C$10,1),'[7]18'!C$10))</f>
        <v>Rowe A</v>
      </c>
      <c r="D563" s="1221" t="s">
        <v>3362</v>
      </c>
      <c r="E563" s="1228">
        <v>41924</v>
      </c>
      <c r="F563" s="1222">
        <f>VLOOKUP(G563,[7]Data!$U$4:$V$9,2,FALSE)</f>
        <v>1</v>
      </c>
      <c r="G563" s="1222">
        <v>6</v>
      </c>
      <c r="H563" s="1221" t="str">
        <f>TEXT(G563,"0")&amp;" "&amp;B563</f>
        <v>6 Clearbody</v>
      </c>
      <c r="I563" s="1221"/>
      <c r="J563" s="1221"/>
    </row>
    <row r="564" spans="1:10" outlineLevel="1">
      <c r="B564" s="1227"/>
      <c r="C564" s="1229" t="s">
        <v>1123</v>
      </c>
      <c r="E564" s="1228"/>
      <c r="F564" s="1222">
        <f>SUBTOTAL(9,F562:F563)</f>
        <v>7</v>
      </c>
      <c r="I564" s="1221"/>
      <c r="J564" s="1221"/>
    </row>
    <row r="565" spans="1:10" outlineLevel="2">
      <c r="A565" s="1220">
        <v>18</v>
      </c>
      <c r="B565" s="1227" t="str">
        <f>VLOOKUP(A565,[7]Data!$O$4:$P$31,2)</f>
        <v>Clearbody</v>
      </c>
      <c r="C565" s="1227" t="str">
        <f>IF(MID('[7]18'!C$6,4,1)=" ",'[7]18'!C$6,IF(MID('[7]18'!C$6,2,1)=" ",TRIM(RIGHT('[7]18'!C$6,LEN('[7]18'!C$6)-2))&amp;" "&amp;LEFT('[7]18'!C$6,1),'[7]18'!C$6))</f>
        <v>Rowe G</v>
      </c>
      <c r="D565" s="1221" t="s">
        <v>3362</v>
      </c>
      <c r="E565" s="1228">
        <v>41924</v>
      </c>
      <c r="F565" s="1222">
        <f>VLOOKUP(G565,[7]Data!$U$4:$V$9,2,FALSE)</f>
        <v>5</v>
      </c>
      <c r="G565" s="1222">
        <v>2</v>
      </c>
      <c r="H565" s="1221" t="str">
        <f>TEXT(G565,"0")&amp;" "&amp;B565</f>
        <v>2 Clearbody</v>
      </c>
      <c r="I565" s="1221"/>
      <c r="J565" s="1221"/>
    </row>
    <row r="566" spans="1:10" outlineLevel="2">
      <c r="A566" s="1220">
        <v>18</v>
      </c>
      <c r="B566" s="1227" t="str">
        <f>VLOOKUP(A566,[7]Data!$O$4:$P$31,2)</f>
        <v>Clearbody</v>
      </c>
      <c r="C566" s="1227" t="str">
        <f>IF(MID('[7]18'!C$5,4,1)=" ",'[7]18'!C$5,IF(MID('[7]18'!C$5,2,1)=" ",TRIM(RIGHT('[7]18'!C$5,LEN('[7]18'!C$5)-2))&amp;" "&amp;LEFT('[7]18'!C$5,1),'[7]18'!C$5))</f>
        <v>Rowe G</v>
      </c>
      <c r="D566" s="1221" t="s">
        <v>3362</v>
      </c>
      <c r="E566" s="1228">
        <v>41924</v>
      </c>
      <c r="F566" s="1222">
        <f>VLOOKUP(G566,[7]Data!$U$4:$V$9,2,FALSE)</f>
        <v>6</v>
      </c>
      <c r="G566" s="1222">
        <v>1</v>
      </c>
      <c r="H566" s="1221" t="str">
        <f>TEXT(G566,"0")&amp;" "&amp;B566</f>
        <v>1 Clearbody</v>
      </c>
      <c r="I566" s="1221"/>
      <c r="J566" s="1221"/>
    </row>
    <row r="567" spans="1:10" s="1256" customFormat="1" outlineLevel="1">
      <c r="A567" s="1236"/>
      <c r="B567" s="1262"/>
      <c r="C567" s="1262" t="s">
        <v>4427</v>
      </c>
      <c r="D567" s="1248" t="s">
        <v>5040</v>
      </c>
      <c r="E567" s="1263"/>
      <c r="F567" s="1240">
        <f>SUBTOTAL(9,F565:F566)</f>
        <v>11</v>
      </c>
      <c r="G567" s="1240"/>
      <c r="H567" s="1237"/>
      <c r="I567" s="1237"/>
      <c r="J567" s="1237"/>
    </row>
    <row r="568" spans="1:10" outlineLevel="2">
      <c r="A568" s="1230">
        <v>18</v>
      </c>
      <c r="B568" s="1231" t="s">
        <v>1562</v>
      </c>
      <c r="C568" s="1231" t="s">
        <v>92</v>
      </c>
      <c r="D568" s="1232" t="s">
        <v>3357</v>
      </c>
      <c r="E568" s="1233">
        <v>42169</v>
      </c>
      <c r="F568" s="1234">
        <v>6</v>
      </c>
      <c r="G568" s="1234">
        <v>1</v>
      </c>
      <c r="H568" s="1232" t="s">
        <v>4001</v>
      </c>
      <c r="I568" s="1221"/>
      <c r="J568" s="1221"/>
    </row>
    <row r="569" spans="1:10" outlineLevel="2">
      <c r="A569" s="1230">
        <v>18</v>
      </c>
      <c r="B569" s="1231" t="s">
        <v>1562</v>
      </c>
      <c r="C569" s="1231" t="s">
        <v>92</v>
      </c>
      <c r="D569" s="1232" t="s">
        <v>5026</v>
      </c>
      <c r="E569" s="1233">
        <v>42176</v>
      </c>
      <c r="F569" s="1234">
        <v>5</v>
      </c>
      <c r="G569" s="1234">
        <v>2</v>
      </c>
      <c r="H569" s="1232" t="s">
        <v>4002</v>
      </c>
      <c r="I569" s="1221"/>
      <c r="J569" s="1221"/>
    </row>
    <row r="570" spans="1:10" s="1256" customFormat="1" outlineLevel="1">
      <c r="A570" s="1243"/>
      <c r="B570" s="1244"/>
      <c r="C570" s="1244" t="s">
        <v>1424</v>
      </c>
      <c r="D570" s="1248" t="s">
        <v>5040</v>
      </c>
      <c r="E570" s="1245"/>
      <c r="F570" s="1246">
        <f>SUBTOTAL(9,F568:F569)</f>
        <v>11</v>
      </c>
      <c r="G570" s="1246"/>
      <c r="H570" s="1247"/>
      <c r="I570" s="1237"/>
      <c r="J570" s="1237"/>
    </row>
    <row r="571" spans="1:10" outlineLevel="2">
      <c r="A571" s="1220">
        <v>18</v>
      </c>
      <c r="B571" s="1221" t="s">
        <v>1562</v>
      </c>
      <c r="C571" s="1221" t="s">
        <v>127</v>
      </c>
      <c r="D571" s="1221" t="s">
        <v>3323</v>
      </c>
      <c r="E571" s="1224">
        <v>42064</v>
      </c>
      <c r="F571" s="1222">
        <v>1</v>
      </c>
      <c r="G571" s="1222">
        <v>6</v>
      </c>
      <c r="H571" s="1221" t="s">
        <v>3999</v>
      </c>
      <c r="I571" s="1221"/>
      <c r="J571" s="1221"/>
    </row>
    <row r="572" spans="1:10" outlineLevel="1">
      <c r="C572" s="1226" t="s">
        <v>1435</v>
      </c>
      <c r="E572" s="1224"/>
      <c r="F572" s="1222">
        <f>SUBTOTAL(9,F571:F571)</f>
        <v>1</v>
      </c>
      <c r="I572" s="1221"/>
      <c r="J572" s="1221"/>
    </row>
    <row r="573" spans="1:10" outlineLevel="2">
      <c r="A573" s="1220">
        <v>19</v>
      </c>
      <c r="B573" s="1221" t="s">
        <v>1563</v>
      </c>
      <c r="C573" s="1221" t="s">
        <v>4124</v>
      </c>
      <c r="D573" s="1221" t="s">
        <v>3323</v>
      </c>
      <c r="E573" s="1224">
        <v>42064</v>
      </c>
      <c r="F573" s="1222">
        <v>3</v>
      </c>
      <c r="G573" s="1222">
        <v>4</v>
      </c>
      <c r="H573" s="1221" t="s">
        <v>4012</v>
      </c>
      <c r="I573" s="1221"/>
      <c r="J573" s="1221"/>
    </row>
    <row r="574" spans="1:10" outlineLevel="1">
      <c r="C574" s="1226" t="s">
        <v>4127</v>
      </c>
      <c r="E574" s="1224"/>
      <c r="F574" s="1222">
        <f>SUBTOTAL(9,F573:F573)</f>
        <v>3</v>
      </c>
      <c r="I574" s="1221"/>
      <c r="J574" s="1221"/>
    </row>
    <row r="575" spans="1:10" outlineLevel="2">
      <c r="A575" s="1220">
        <v>19</v>
      </c>
      <c r="B575" s="1221" t="s">
        <v>1563</v>
      </c>
      <c r="C575" s="1221" t="s">
        <v>542</v>
      </c>
      <c r="D575" s="1221" t="s">
        <v>3323</v>
      </c>
      <c r="E575" s="1224">
        <v>42064</v>
      </c>
      <c r="F575" s="1222">
        <v>4</v>
      </c>
      <c r="G575" s="1222">
        <v>3</v>
      </c>
      <c r="H575" s="1221" t="s">
        <v>4010</v>
      </c>
    </row>
    <row r="576" spans="1:10" outlineLevel="2">
      <c r="A576" s="1220">
        <v>19</v>
      </c>
      <c r="B576" s="1221" t="s">
        <v>1563</v>
      </c>
      <c r="C576" s="1221" t="s">
        <v>542</v>
      </c>
      <c r="D576" s="1221" t="s">
        <v>3323</v>
      </c>
      <c r="E576" s="1224">
        <v>42064</v>
      </c>
      <c r="F576" s="1222">
        <v>2</v>
      </c>
      <c r="G576" s="1222">
        <v>5</v>
      </c>
      <c r="H576" s="1221" t="s">
        <v>4013</v>
      </c>
    </row>
    <row r="577" spans="1:8" outlineLevel="2">
      <c r="A577" s="1230">
        <v>19</v>
      </c>
      <c r="B577" s="1231" t="s">
        <v>1563</v>
      </c>
      <c r="C577" s="1231" t="s">
        <v>107</v>
      </c>
      <c r="D577" s="1232" t="s">
        <v>3357</v>
      </c>
      <c r="E577" s="1233">
        <v>42169</v>
      </c>
      <c r="F577" s="1234">
        <v>6</v>
      </c>
      <c r="G577" s="1234">
        <v>1</v>
      </c>
      <c r="H577" s="1232" t="s">
        <v>4008</v>
      </c>
    </row>
    <row r="578" spans="1:8" outlineLevel="2">
      <c r="A578" s="1230">
        <v>19</v>
      </c>
      <c r="B578" s="1231" t="s">
        <v>1563</v>
      </c>
      <c r="C578" s="1231" t="s">
        <v>107</v>
      </c>
      <c r="D578" s="1232" t="s">
        <v>3357</v>
      </c>
      <c r="E578" s="1233">
        <v>42169</v>
      </c>
      <c r="F578" s="1234">
        <v>3</v>
      </c>
      <c r="G578" s="1234">
        <v>4</v>
      </c>
      <c r="H578" s="1232" t="s">
        <v>4012</v>
      </c>
    </row>
    <row r="579" spans="1:8" outlineLevel="2">
      <c r="A579" s="1230">
        <v>19</v>
      </c>
      <c r="B579" s="1231" t="s">
        <v>1563</v>
      </c>
      <c r="C579" s="1231" t="s">
        <v>107</v>
      </c>
      <c r="D579" s="1232" t="s">
        <v>5026</v>
      </c>
      <c r="E579" s="1233">
        <v>42176</v>
      </c>
      <c r="F579" s="1234">
        <v>5</v>
      </c>
      <c r="G579" s="1234">
        <v>2</v>
      </c>
      <c r="H579" s="1232" t="s">
        <v>4009</v>
      </c>
    </row>
    <row r="580" spans="1:8" outlineLevel="2">
      <c r="A580" s="1220">
        <v>19</v>
      </c>
      <c r="B580" s="1227" t="str">
        <f>VLOOKUP(A580,[7]Data!$O$4:$P$31,2)</f>
        <v>Lacewing</v>
      </c>
      <c r="C580" s="1221" t="s">
        <v>542</v>
      </c>
      <c r="D580" s="1221" t="s">
        <v>3362</v>
      </c>
      <c r="E580" s="1228">
        <v>41924</v>
      </c>
      <c r="F580" s="1222">
        <f>VLOOKUP(G580,[7]Data!$U$4:$V$9,2,FALSE)</f>
        <v>3</v>
      </c>
      <c r="G580" s="1222">
        <v>4</v>
      </c>
      <c r="H580" s="1221" t="str">
        <f>TEXT(G580,"0")&amp;" "&amp;B580</f>
        <v>4 Lacewing</v>
      </c>
    </row>
    <row r="581" spans="1:8" outlineLevel="2">
      <c r="A581" s="1220">
        <v>19</v>
      </c>
      <c r="B581" s="1227" t="str">
        <f>VLOOKUP(A581,[7]Data!$O$4:$P$31,2)</f>
        <v>Lacewing</v>
      </c>
      <c r="C581" s="1221" t="s">
        <v>542</v>
      </c>
      <c r="D581" s="1221" t="s">
        <v>3362</v>
      </c>
      <c r="E581" s="1228">
        <v>41924</v>
      </c>
      <c r="F581" s="1222">
        <f>VLOOKUP(G581,[7]Data!$U$4:$V$9,2,FALSE)</f>
        <v>6</v>
      </c>
      <c r="G581" s="1222">
        <v>1</v>
      </c>
      <c r="H581" s="1221" t="str">
        <f>TEXT(G581,"0")&amp;" "&amp;B581</f>
        <v>1 Lacewing</v>
      </c>
    </row>
    <row r="582" spans="1:8" s="1256" customFormat="1" outlineLevel="1">
      <c r="A582" s="1243"/>
      <c r="B582" s="1244"/>
      <c r="C582" s="1244" t="s">
        <v>573</v>
      </c>
      <c r="D582" s="1248" t="s">
        <v>3834</v>
      </c>
      <c r="E582" s="1245"/>
      <c r="F582" s="1246">
        <f>SUBTOTAL(9,F575:F581)</f>
        <v>29</v>
      </c>
      <c r="G582" s="1246"/>
      <c r="H582" s="1247"/>
    </row>
    <row r="583" spans="1:8" outlineLevel="2">
      <c r="A583" s="1220">
        <v>19</v>
      </c>
      <c r="B583" s="1221" t="s">
        <v>1563</v>
      </c>
      <c r="C583" s="1221" t="s">
        <v>178</v>
      </c>
      <c r="D583" s="1221" t="s">
        <v>3323</v>
      </c>
      <c r="E583" s="1224">
        <v>42064</v>
      </c>
      <c r="F583" s="1222">
        <v>6</v>
      </c>
      <c r="G583" s="1222">
        <v>1</v>
      </c>
      <c r="H583" s="1221" t="s">
        <v>4008</v>
      </c>
    </row>
    <row r="584" spans="1:8" outlineLevel="2">
      <c r="A584" s="1220">
        <v>19</v>
      </c>
      <c r="B584" s="1221" t="s">
        <v>1563</v>
      </c>
      <c r="C584" s="1221" t="s">
        <v>178</v>
      </c>
      <c r="D584" s="1221" t="s">
        <v>3323</v>
      </c>
      <c r="E584" s="1224">
        <v>42064</v>
      </c>
      <c r="F584" s="1222">
        <v>5</v>
      </c>
      <c r="G584" s="1222">
        <v>2</v>
      </c>
      <c r="H584" s="1221" t="s">
        <v>4009</v>
      </c>
    </row>
    <row r="585" spans="1:8" outlineLevel="2">
      <c r="A585" s="1220">
        <v>19</v>
      </c>
      <c r="B585" s="1227" t="str">
        <f>VLOOKUP(A585,[7]Data!$O$4:$P$31,2)</f>
        <v>Lacewing</v>
      </c>
      <c r="C585" s="1227" t="str">
        <f>IF(MID('[7]19'!C$10,4,1)=" ",'[7]19'!C$10,IF(MID('[7]19'!C$10,2,1)=" ",TRIM(RIGHT('[7]19'!C$10,LEN('[7]19'!C$10)-2))&amp;" "&amp;LEFT('[7]19'!C$10,1),'[7]19'!C$10))</f>
        <v>Haddick O</v>
      </c>
      <c r="D585" s="1221" t="s">
        <v>3362</v>
      </c>
      <c r="E585" s="1228">
        <v>41924</v>
      </c>
      <c r="F585" s="1222">
        <f>VLOOKUP(G585,[7]Data!$U$4:$V$9,2,FALSE)</f>
        <v>1</v>
      </c>
      <c r="G585" s="1222">
        <v>6</v>
      </c>
      <c r="H585" s="1221" t="str">
        <f>TEXT(G585,"0")&amp;" "&amp;B585</f>
        <v>6 Lacewing</v>
      </c>
    </row>
    <row r="586" spans="1:8" outlineLevel="2">
      <c r="A586" s="1230">
        <v>19</v>
      </c>
      <c r="B586" s="1231" t="s">
        <v>1563</v>
      </c>
      <c r="C586" s="1231" t="s">
        <v>178</v>
      </c>
      <c r="D586" s="1232" t="s">
        <v>3357</v>
      </c>
      <c r="E586" s="1233">
        <v>42169</v>
      </c>
      <c r="F586" s="1234">
        <v>4</v>
      </c>
      <c r="G586" s="1234">
        <v>3</v>
      </c>
      <c r="H586" s="1232" t="s">
        <v>4010</v>
      </c>
    </row>
    <row r="587" spans="1:8" outlineLevel="2">
      <c r="A587" s="1230">
        <v>19</v>
      </c>
      <c r="B587" s="1231" t="s">
        <v>1563</v>
      </c>
      <c r="C587" s="1231" t="s">
        <v>178</v>
      </c>
      <c r="D587" s="1232" t="s">
        <v>3357</v>
      </c>
      <c r="E587" s="1233">
        <v>42169</v>
      </c>
      <c r="F587" s="1234">
        <v>1</v>
      </c>
      <c r="G587" s="1234">
        <v>6</v>
      </c>
      <c r="H587" s="1232" t="s">
        <v>4014</v>
      </c>
    </row>
    <row r="588" spans="1:8" outlineLevel="1">
      <c r="A588" s="1230"/>
      <c r="B588" s="1231"/>
      <c r="C588" s="1235" t="s">
        <v>584</v>
      </c>
      <c r="D588" s="1232"/>
      <c r="E588" s="1233"/>
      <c r="F588" s="1234">
        <f>SUBTOTAL(9,F583:F587)</f>
        <v>17</v>
      </c>
      <c r="G588" s="1234"/>
      <c r="H588" s="1232"/>
    </row>
    <row r="589" spans="1:8" outlineLevel="2">
      <c r="A589" s="1220">
        <v>19</v>
      </c>
      <c r="B589" s="1227" t="str">
        <f>VLOOKUP(A589,[7]Data!$O$4:$P$31,2)</f>
        <v>Lacewing</v>
      </c>
      <c r="C589" s="1227" t="str">
        <f>IF(MID('[7]19'!C$9,4,1)=" ",'[7]19'!C$9,IF(MID('[7]19'!C$9,2,1)=" ",TRIM(RIGHT('[7]19'!C$9,LEN('[7]19'!C$9)-2))&amp;" "&amp;LEFT('[7]19'!C$9,1),'[7]19'!C$9))</f>
        <v>Herbert B</v>
      </c>
      <c r="D589" s="1221" t="s">
        <v>3362</v>
      </c>
      <c r="E589" s="1228">
        <v>41924</v>
      </c>
      <c r="F589" s="1222">
        <f>VLOOKUP(G589,[7]Data!$U$4:$V$9,2,FALSE)</f>
        <v>2</v>
      </c>
      <c r="G589" s="1222">
        <v>5</v>
      </c>
      <c r="H589" s="1221" t="str">
        <f>TEXT(G589,"0")&amp;" "&amp;B589</f>
        <v>5 Lacewing</v>
      </c>
    </row>
    <row r="590" spans="1:8" outlineLevel="1">
      <c r="B590" s="1227"/>
      <c r="C590" s="1229" t="s">
        <v>4753</v>
      </c>
      <c r="E590" s="1228"/>
      <c r="F590" s="1222">
        <f>SUBTOTAL(9,F589:F589)</f>
        <v>2</v>
      </c>
    </row>
    <row r="591" spans="1:8" outlineLevel="2">
      <c r="A591" s="1230">
        <v>19</v>
      </c>
      <c r="B591" s="1231" t="s">
        <v>1563</v>
      </c>
      <c r="C591" s="1231" t="s">
        <v>4811</v>
      </c>
      <c r="D591" s="1232" t="s">
        <v>3357</v>
      </c>
      <c r="E591" s="1233">
        <v>42169</v>
      </c>
      <c r="F591" s="1234">
        <v>5</v>
      </c>
      <c r="G591" s="1234">
        <v>2</v>
      </c>
      <c r="H591" s="1232" t="s">
        <v>4009</v>
      </c>
    </row>
    <row r="592" spans="1:8" outlineLevel="1">
      <c r="A592" s="1230"/>
      <c r="B592" s="1231"/>
      <c r="C592" s="1235" t="s">
        <v>4817</v>
      </c>
      <c r="D592" s="1232"/>
      <c r="E592" s="1233"/>
      <c r="F592" s="1234">
        <f>SUBTOTAL(9,F591:F591)</f>
        <v>5</v>
      </c>
      <c r="G592" s="1234"/>
      <c r="H592" s="1232"/>
    </row>
    <row r="593" spans="1:8" outlineLevel="2">
      <c r="A593" s="1220">
        <v>19</v>
      </c>
      <c r="B593" s="1221" t="s">
        <v>1563</v>
      </c>
      <c r="C593" s="1221" t="s">
        <v>180</v>
      </c>
      <c r="D593" s="1221" t="s">
        <v>3323</v>
      </c>
      <c r="E593" s="1224">
        <v>42064</v>
      </c>
      <c r="F593" s="1222">
        <v>1</v>
      </c>
      <c r="G593" s="1222">
        <v>6</v>
      </c>
      <c r="H593" s="1221" t="s">
        <v>4014</v>
      </c>
    </row>
    <row r="594" spans="1:8" outlineLevel="1">
      <c r="C594" s="1226" t="s">
        <v>1018</v>
      </c>
      <c r="E594" s="1224"/>
      <c r="F594" s="1222">
        <f>SUBTOTAL(9,F593:F593)</f>
        <v>1</v>
      </c>
    </row>
    <row r="595" spans="1:8" outlineLevel="2">
      <c r="A595" s="1220">
        <v>19</v>
      </c>
      <c r="B595" s="1227" t="str">
        <f>VLOOKUP(A595,[7]Data!$O$4:$P$31,2)</f>
        <v>Lacewing</v>
      </c>
      <c r="C595" s="1227" t="str">
        <f>IF(MID('[7]19'!C$6,4,1)=" ",'[7]19'!C$6,IF(MID('[7]19'!C$6,2,1)=" ",TRIM(RIGHT('[7]19'!C$6,LEN('[7]19'!C$6)-2))&amp;" "&amp;LEFT('[7]19'!C$6,1),'[7]19'!C$6))</f>
        <v>Rowe G</v>
      </c>
      <c r="D595" s="1221" t="s">
        <v>3362</v>
      </c>
      <c r="E595" s="1228">
        <v>41924</v>
      </c>
      <c r="F595" s="1222">
        <v>5</v>
      </c>
      <c r="G595" s="1222">
        <v>2</v>
      </c>
      <c r="H595" s="1221" t="str">
        <f>TEXT(G595,"0")&amp;" "&amp;B595</f>
        <v>2 Lacewing</v>
      </c>
    </row>
    <row r="596" spans="1:8" outlineLevel="1">
      <c r="B596" s="1227"/>
      <c r="C596" s="1229" t="s">
        <v>4427</v>
      </c>
      <c r="E596" s="1228"/>
      <c r="F596" s="1222">
        <f>SUBTOTAL(9,F595:F595)</f>
        <v>5</v>
      </c>
    </row>
    <row r="597" spans="1:8" outlineLevel="2">
      <c r="A597" s="1220">
        <v>19</v>
      </c>
      <c r="B597" s="1227" t="str">
        <f>VLOOKUP(A597,[7]Data!$O$4:$P$31,2)</f>
        <v>Lacewing</v>
      </c>
      <c r="C597" s="1227" t="str">
        <f>IF(MID('[7]19'!C$7,4,1)=" ",'[7]19'!C$7,IF(MID('[7]19'!C$7,2,1)=" ",TRIM(RIGHT('[7]19'!C$7,LEN('[7]19'!C$7)-2))&amp;" "&amp;LEFT('[7]19'!C$7,1),'[7]19'!C$7))</f>
        <v>Wilson &amp; Hoadley</v>
      </c>
      <c r="D597" s="1221" t="s">
        <v>3362</v>
      </c>
      <c r="E597" s="1228">
        <v>41924</v>
      </c>
      <c r="F597" s="1222">
        <f>VLOOKUP(G597,[7]Data!$U$4:$V$9,2,FALSE)</f>
        <v>4</v>
      </c>
      <c r="G597" s="1222">
        <v>3</v>
      </c>
      <c r="H597" s="1221" t="str">
        <f>TEXT(G597,"0")&amp;" "&amp;B597</f>
        <v>3 Lacewing</v>
      </c>
    </row>
    <row r="598" spans="1:8" outlineLevel="2">
      <c r="A598" s="1230">
        <v>19</v>
      </c>
      <c r="B598" s="1231" t="s">
        <v>1563</v>
      </c>
      <c r="C598" s="1231" t="s">
        <v>116</v>
      </c>
      <c r="D598" s="1232" t="s">
        <v>3357</v>
      </c>
      <c r="E598" s="1233">
        <v>42169</v>
      </c>
      <c r="F598" s="1234">
        <v>2</v>
      </c>
      <c r="G598" s="1234">
        <v>5</v>
      </c>
      <c r="H598" s="1232" t="s">
        <v>4013</v>
      </c>
    </row>
    <row r="599" spans="1:8" outlineLevel="1">
      <c r="A599" s="1230"/>
      <c r="B599" s="1231"/>
      <c r="C599" s="1235" t="s">
        <v>1484</v>
      </c>
      <c r="D599" s="1232"/>
      <c r="E599" s="1233"/>
      <c r="F599" s="1234">
        <f>SUBTOTAL(9,F597:F598)</f>
        <v>6</v>
      </c>
      <c r="G599" s="1234"/>
      <c r="H599" s="1232"/>
    </row>
    <row r="600" spans="1:8" outlineLevel="2">
      <c r="A600" s="1220">
        <v>20</v>
      </c>
      <c r="B600" s="1221" t="s">
        <v>1564</v>
      </c>
      <c r="C600" s="1221" t="s">
        <v>4124</v>
      </c>
      <c r="D600" s="1221" t="s">
        <v>3323</v>
      </c>
      <c r="E600" s="1224">
        <v>42064</v>
      </c>
      <c r="F600" s="1222">
        <v>1</v>
      </c>
      <c r="G600" s="1222">
        <v>6</v>
      </c>
      <c r="H600" s="1221" t="s">
        <v>4019</v>
      </c>
    </row>
    <row r="601" spans="1:8" outlineLevel="1">
      <c r="C601" s="1226" t="s">
        <v>4127</v>
      </c>
      <c r="E601" s="1224"/>
      <c r="F601" s="1222">
        <f>SUBTOTAL(9,F600:F600)</f>
        <v>1</v>
      </c>
    </row>
    <row r="602" spans="1:8" outlineLevel="2">
      <c r="A602" s="1220">
        <v>20</v>
      </c>
      <c r="B602" s="1227" t="str">
        <f>VLOOKUP(A602,[7]Data!$O$4:$P$31,2)</f>
        <v>Fallow</v>
      </c>
      <c r="C602" s="1227" t="str">
        <f>IF(MID('[7]20'!C$8,4,1)=" ",'[7]20'!C$8,IF(MID('[7]20'!C$8,2,1)=" ",TRIM(RIGHT('[7]20'!C$8,LEN('[7]20'!C$8)-2))&amp;" "&amp;LEFT('[7]20'!C$8,1),'[7]20'!C$8))</f>
        <v>Cachia W</v>
      </c>
      <c r="D602" s="1221" t="s">
        <v>3362</v>
      </c>
      <c r="E602" s="1228">
        <v>41924</v>
      </c>
      <c r="F602" s="1222">
        <f>VLOOKUP(G602,[7]Data!$U$4:$V$9,2,FALSE)</f>
        <v>3</v>
      </c>
      <c r="G602" s="1222">
        <v>4</v>
      </c>
      <c r="H602" s="1221" t="str">
        <f>TEXT(G602,"0")&amp;" "&amp;B602</f>
        <v>4 Fallow</v>
      </c>
    </row>
    <row r="603" spans="1:8" outlineLevel="2">
      <c r="A603" s="1230">
        <v>20</v>
      </c>
      <c r="B603" s="1231" t="s">
        <v>1564</v>
      </c>
      <c r="C603" s="1231" t="s">
        <v>110</v>
      </c>
      <c r="D603" s="1232" t="s">
        <v>3357</v>
      </c>
      <c r="E603" s="1233">
        <v>42169</v>
      </c>
      <c r="F603" s="1234">
        <v>3</v>
      </c>
      <c r="G603" s="1234">
        <v>4</v>
      </c>
      <c r="H603" s="1232" t="s">
        <v>4015</v>
      </c>
    </row>
    <row r="604" spans="1:8" outlineLevel="1">
      <c r="A604" s="1230"/>
      <c r="B604" s="1231"/>
      <c r="C604" s="1235" t="s">
        <v>385</v>
      </c>
      <c r="D604" s="1232"/>
      <c r="E604" s="1233"/>
      <c r="F604" s="1234">
        <f>SUBTOTAL(9,F602:F603)</f>
        <v>6</v>
      </c>
      <c r="G604" s="1234"/>
      <c r="H604" s="1232"/>
    </row>
    <row r="605" spans="1:8" outlineLevel="2">
      <c r="A605" s="1230">
        <v>20</v>
      </c>
      <c r="B605" s="1231" t="s">
        <v>1564</v>
      </c>
      <c r="C605" s="1231" t="s">
        <v>209</v>
      </c>
      <c r="D605" s="1232" t="s">
        <v>3357</v>
      </c>
      <c r="E605" s="1233">
        <v>42169</v>
      </c>
      <c r="F605" s="1234">
        <v>6</v>
      </c>
      <c r="G605" s="1234">
        <v>1</v>
      </c>
      <c r="H605" s="1232" t="s">
        <v>4017</v>
      </c>
    </row>
    <row r="606" spans="1:8" outlineLevel="2">
      <c r="A606" s="1230">
        <v>20</v>
      </c>
      <c r="B606" s="1231" t="s">
        <v>1564</v>
      </c>
      <c r="C606" s="1231" t="s">
        <v>209</v>
      </c>
      <c r="D606" s="1232" t="s">
        <v>3357</v>
      </c>
      <c r="E606" s="1233">
        <v>42169</v>
      </c>
      <c r="F606" s="1234">
        <v>5</v>
      </c>
      <c r="G606" s="1234">
        <v>2</v>
      </c>
      <c r="H606" s="1232" t="s">
        <v>4022</v>
      </c>
    </row>
    <row r="607" spans="1:8" outlineLevel="2">
      <c r="A607" s="1230">
        <v>20</v>
      </c>
      <c r="B607" s="1231" t="s">
        <v>1564</v>
      </c>
      <c r="C607" s="1231" t="s">
        <v>209</v>
      </c>
      <c r="D607" s="1232" t="s">
        <v>3357</v>
      </c>
      <c r="E607" s="1233">
        <v>42169</v>
      </c>
      <c r="F607" s="1234">
        <v>4</v>
      </c>
      <c r="G607" s="1234">
        <v>3</v>
      </c>
      <c r="H607" s="1232" t="s">
        <v>4021</v>
      </c>
    </row>
    <row r="608" spans="1:8" outlineLevel="2">
      <c r="A608" s="1230">
        <v>20</v>
      </c>
      <c r="B608" s="1231" t="s">
        <v>1564</v>
      </c>
      <c r="C608" s="1231" t="s">
        <v>209</v>
      </c>
      <c r="D608" s="1232" t="s">
        <v>5026</v>
      </c>
      <c r="E608" s="1233">
        <v>42176</v>
      </c>
      <c r="F608" s="1234">
        <v>3</v>
      </c>
      <c r="G608" s="1234">
        <v>4</v>
      </c>
      <c r="H608" s="1232" t="s">
        <v>4015</v>
      </c>
    </row>
    <row r="609" spans="1:8" s="1256" customFormat="1" outlineLevel="1">
      <c r="A609" s="1243"/>
      <c r="B609" s="1244"/>
      <c r="C609" s="1244" t="s">
        <v>450</v>
      </c>
      <c r="D609" s="1248" t="s">
        <v>3834</v>
      </c>
      <c r="E609" s="1245"/>
      <c r="F609" s="1246">
        <f>SUBTOTAL(9,F605:F608)</f>
        <v>18</v>
      </c>
      <c r="G609" s="1246"/>
      <c r="H609" s="1247"/>
    </row>
    <row r="610" spans="1:8" outlineLevel="2">
      <c r="A610" s="1220">
        <v>20</v>
      </c>
      <c r="B610" s="1221" t="s">
        <v>1564</v>
      </c>
      <c r="C610" s="1221" t="s">
        <v>179</v>
      </c>
      <c r="D610" s="1221" t="s">
        <v>3323</v>
      </c>
      <c r="E610" s="1224">
        <v>42064</v>
      </c>
      <c r="F610" s="1222">
        <v>6</v>
      </c>
      <c r="G610" s="1222">
        <v>1</v>
      </c>
      <c r="H610" s="1221" t="s">
        <v>4017</v>
      </c>
    </row>
    <row r="611" spans="1:8" outlineLevel="2">
      <c r="A611" s="1220">
        <v>20</v>
      </c>
      <c r="B611" s="1221" t="s">
        <v>1564</v>
      </c>
      <c r="C611" s="1221" t="s">
        <v>179</v>
      </c>
      <c r="D611" s="1221" t="s">
        <v>3323</v>
      </c>
      <c r="E611" s="1224">
        <v>42064</v>
      </c>
      <c r="F611" s="1222">
        <v>5</v>
      </c>
      <c r="G611" s="1222">
        <v>2</v>
      </c>
      <c r="H611" s="1221" t="s">
        <v>4022</v>
      </c>
    </row>
    <row r="612" spans="1:8" outlineLevel="2">
      <c r="A612" s="1230">
        <v>20</v>
      </c>
      <c r="B612" s="1231" t="s">
        <v>1564</v>
      </c>
      <c r="C612" s="1231" t="s">
        <v>179</v>
      </c>
      <c r="D612" s="1232" t="s">
        <v>3357</v>
      </c>
      <c r="E612" s="1233">
        <v>42169</v>
      </c>
      <c r="F612" s="1234">
        <v>1</v>
      </c>
      <c r="G612" s="1234">
        <v>6</v>
      </c>
      <c r="H612" s="1232" t="s">
        <v>4019</v>
      </c>
    </row>
    <row r="613" spans="1:8" outlineLevel="1">
      <c r="A613" s="1230"/>
      <c r="B613" s="1231"/>
      <c r="C613" s="1235" t="s">
        <v>518</v>
      </c>
      <c r="D613" s="1232"/>
      <c r="E613" s="1233"/>
      <c r="F613" s="1234">
        <f>SUBTOTAL(9,F610:F612)</f>
        <v>12</v>
      </c>
      <c r="G613" s="1234"/>
      <c r="H613" s="1232"/>
    </row>
    <row r="614" spans="1:8" outlineLevel="2">
      <c r="A614" s="1220">
        <v>20</v>
      </c>
      <c r="B614" s="1227" t="str">
        <f>VLOOKUP(A614,[7]Data!$O$4:$P$31,2)</f>
        <v>Fallow</v>
      </c>
      <c r="C614" s="1227" t="str">
        <f>IF(MID('[7]20'!C$6,4,1)=" ",'[7]20'!C$6,IF(MID('[7]20'!C$6,2,1)=" ",TRIM(RIGHT('[7]20'!C$6,LEN('[7]20'!C$6)-2))&amp;" "&amp;LEFT('[7]20'!C$6,1),'[7]20'!C$6))</f>
        <v>Friedrichsen R</v>
      </c>
      <c r="D614" s="1221" t="s">
        <v>3362</v>
      </c>
      <c r="E614" s="1228">
        <v>41924</v>
      </c>
      <c r="F614" s="1222">
        <f>VLOOKUP(G614,[7]Data!$U$4:$V$9,2,FALSE)</f>
        <v>5</v>
      </c>
      <c r="G614" s="1222">
        <v>2</v>
      </c>
      <c r="H614" s="1221" t="str">
        <f>TEXT(G614,"0")&amp;" "&amp;B614</f>
        <v>2 Fallow</v>
      </c>
    </row>
    <row r="615" spans="1:8" outlineLevel="1">
      <c r="B615" s="1227"/>
      <c r="C615" s="1229" t="s">
        <v>532</v>
      </c>
      <c r="E615" s="1228"/>
      <c r="F615" s="1222">
        <f>SUBTOTAL(9,F614:F614)</f>
        <v>5</v>
      </c>
    </row>
    <row r="616" spans="1:8" outlineLevel="2">
      <c r="A616" s="1220">
        <v>20</v>
      </c>
      <c r="B616" s="1227" t="str">
        <f>VLOOKUP(A616,[7]Data!$O$4:$P$31,2)</f>
        <v>Fallow</v>
      </c>
      <c r="C616" s="1227" t="str">
        <f>IF(MID('[7]20'!C$9,4,1)=" ",'[7]20'!C$9,IF(MID('[7]20'!C$9,2,1)=" ",TRIM(RIGHT('[7]20'!C$9,LEN('[7]20'!C$9)-2))&amp;" "&amp;LEFT('[7]20'!C$9,1),'[7]20'!C$9))</f>
        <v>Kruiselbrink J</v>
      </c>
      <c r="D616" s="1221" t="s">
        <v>3362</v>
      </c>
      <c r="E616" s="1228">
        <v>41924</v>
      </c>
      <c r="F616" s="1222">
        <v>2</v>
      </c>
      <c r="G616" s="1222">
        <v>5</v>
      </c>
      <c r="H616" s="1221" t="str">
        <f>TEXT(G616,"0")&amp;" "&amp;B616</f>
        <v>5 Fallow</v>
      </c>
    </row>
    <row r="617" spans="1:8" outlineLevel="1">
      <c r="B617" s="1227"/>
      <c r="C617" s="1229" t="s">
        <v>5041</v>
      </c>
      <c r="E617" s="1228"/>
      <c r="F617" s="1222">
        <f>SUBTOTAL(9,F616:F616)</f>
        <v>2</v>
      </c>
    </row>
    <row r="618" spans="1:8" outlineLevel="2">
      <c r="A618" s="1220">
        <v>20</v>
      </c>
      <c r="B618" s="1227" t="str">
        <f>VLOOKUP(A618,[7]Data!$O$4:$P$31,2)</f>
        <v>Fallow</v>
      </c>
      <c r="C618" s="1227" t="str">
        <f>IF(MID('[7]20'!C$10,4,1)=" ",'[7]20'!C$10,IF(MID('[7]20'!C$10,2,1)=" ",TRIM(RIGHT('[7]20'!C$10,LEN('[7]20'!C$10)-2))&amp;" "&amp;LEFT('[7]20'!C$10,1),'[7]20'!C$10))</f>
        <v>Laurence K</v>
      </c>
      <c r="D618" s="1221" t="s">
        <v>3362</v>
      </c>
      <c r="E618" s="1228">
        <v>41924</v>
      </c>
      <c r="F618" s="1222">
        <v>1</v>
      </c>
      <c r="G618" s="1222">
        <v>6</v>
      </c>
      <c r="H618" s="1221" t="str">
        <f>TEXT(G618,"0")&amp;" "&amp;B618</f>
        <v>6 Fallow</v>
      </c>
    </row>
    <row r="619" spans="1:8" outlineLevel="1">
      <c r="B619" s="1227"/>
      <c r="C619" s="1229" t="s">
        <v>5042</v>
      </c>
      <c r="E619" s="1228"/>
      <c r="F619" s="1222">
        <f>SUBTOTAL(9,F618:F618)</f>
        <v>1</v>
      </c>
    </row>
    <row r="620" spans="1:8" outlineLevel="2">
      <c r="A620" s="1220">
        <v>20</v>
      </c>
      <c r="B620" s="1221" t="s">
        <v>1564</v>
      </c>
      <c r="C620" s="1221" t="s">
        <v>1638</v>
      </c>
      <c r="D620" s="1221" t="s">
        <v>3323</v>
      </c>
      <c r="E620" s="1224">
        <v>42064</v>
      </c>
      <c r="F620" s="1222">
        <v>3</v>
      </c>
      <c r="G620" s="1222">
        <v>4</v>
      </c>
      <c r="H620" s="1221" t="s">
        <v>4015</v>
      </c>
    </row>
    <row r="621" spans="1:8" outlineLevel="2">
      <c r="A621" s="1220">
        <v>20</v>
      </c>
      <c r="B621" s="1221" t="s">
        <v>1564</v>
      </c>
      <c r="C621" s="1221" t="s">
        <v>1638</v>
      </c>
      <c r="D621" s="1221" t="s">
        <v>3323</v>
      </c>
      <c r="E621" s="1224">
        <v>42064</v>
      </c>
      <c r="F621" s="1222">
        <v>2</v>
      </c>
      <c r="G621" s="1222">
        <v>5</v>
      </c>
      <c r="H621" s="1221" t="s">
        <v>4016</v>
      </c>
    </row>
    <row r="622" spans="1:8" outlineLevel="2">
      <c r="A622" s="1230">
        <v>20</v>
      </c>
      <c r="B622" s="1231" t="s">
        <v>1564</v>
      </c>
      <c r="C622" s="1231" t="s">
        <v>1638</v>
      </c>
      <c r="D622" s="1232" t="s">
        <v>3357</v>
      </c>
      <c r="E622" s="1233">
        <v>42169</v>
      </c>
      <c r="F622" s="1234">
        <v>2</v>
      </c>
      <c r="G622" s="1234">
        <v>5</v>
      </c>
      <c r="H622" s="1232" t="s">
        <v>4016</v>
      </c>
    </row>
    <row r="623" spans="1:8" outlineLevel="1">
      <c r="A623" s="1230"/>
      <c r="B623" s="1231"/>
      <c r="C623" s="1235" t="s">
        <v>2527</v>
      </c>
      <c r="D623" s="1232"/>
      <c r="E623" s="1233"/>
      <c r="F623" s="1234">
        <f>SUBTOTAL(9,F620:F622)</f>
        <v>7</v>
      </c>
      <c r="G623" s="1234"/>
      <c r="H623" s="1232"/>
    </row>
    <row r="624" spans="1:8" outlineLevel="2">
      <c r="A624" s="1220">
        <v>20</v>
      </c>
      <c r="B624" s="1221" t="s">
        <v>1564</v>
      </c>
      <c r="C624" s="1221" t="s">
        <v>116</v>
      </c>
      <c r="D624" s="1221" t="s">
        <v>3323</v>
      </c>
      <c r="E624" s="1224">
        <v>42064</v>
      </c>
      <c r="F624" s="1222">
        <v>4</v>
      </c>
      <c r="G624" s="1222">
        <v>3</v>
      </c>
      <c r="H624" s="1221" t="s">
        <v>4021</v>
      </c>
    </row>
    <row r="625" spans="1:8" outlineLevel="2">
      <c r="A625" s="1220">
        <v>20</v>
      </c>
      <c r="B625" s="1227" t="str">
        <f>VLOOKUP(A625,[7]Data!$O$4:$P$31,2)</f>
        <v>Fallow</v>
      </c>
      <c r="C625" s="1227" t="str">
        <f>IF(MID('[7]20'!C$7,4,1)=" ",'[7]20'!C$7,IF(MID('[7]20'!C$7,2,1)=" ",TRIM(RIGHT('[7]20'!C$7,LEN('[7]20'!C$7)-2))&amp;" "&amp;LEFT('[7]20'!C$7,1),'[7]20'!C$7))</f>
        <v>Wilson &amp; Hoadley</v>
      </c>
      <c r="D625" s="1221" t="s">
        <v>3362</v>
      </c>
      <c r="E625" s="1228">
        <v>41924</v>
      </c>
      <c r="F625" s="1222">
        <f>VLOOKUP(G625,[7]Data!$U$4:$V$9,2,FALSE)</f>
        <v>4</v>
      </c>
      <c r="G625" s="1222">
        <v>3</v>
      </c>
      <c r="H625" s="1221" t="str">
        <f>TEXT(G625,"0")&amp;" "&amp;B625</f>
        <v>3 Fallow</v>
      </c>
    </row>
    <row r="626" spans="1:8" outlineLevel="1">
      <c r="B626" s="1227"/>
      <c r="C626" s="1229" t="s">
        <v>1484</v>
      </c>
      <c r="E626" s="1228"/>
      <c r="F626" s="1222">
        <f>SUBTOTAL(9,F624:F625)</f>
        <v>8</v>
      </c>
    </row>
    <row r="627" spans="1:8" outlineLevel="2">
      <c r="A627" s="1220">
        <v>20</v>
      </c>
      <c r="B627" s="1227" t="str">
        <f>VLOOKUP(A627,[7]Data!$O$4:$P$31,2)</f>
        <v>Fallow</v>
      </c>
      <c r="C627" s="1227" t="str">
        <f>IF(MID('[7]20'!C$5,4,1)=" ",'[7]20'!C$5,IF(MID('[7]20'!C$5,2,1)=" ",TRIM(RIGHT('[7]20'!C$5,LEN('[7]20'!C$5)-2))&amp;" "&amp;LEFT('[7]20'!C$5,1),'[7]20'!C$5))</f>
        <v>Wright J</v>
      </c>
      <c r="D627" s="1221" t="s">
        <v>3362</v>
      </c>
      <c r="E627" s="1228">
        <v>41924</v>
      </c>
      <c r="F627" s="1222">
        <f>VLOOKUP(G627,[7]Data!$U$4:$V$9,2,FALSE)</f>
        <v>6</v>
      </c>
      <c r="G627" s="1222">
        <v>1</v>
      </c>
      <c r="H627" s="1221" t="str">
        <f>TEXT(G627,"0")&amp;" "&amp;B627</f>
        <v>1 Fallow</v>
      </c>
    </row>
    <row r="628" spans="1:8" outlineLevel="1">
      <c r="B628" s="1227"/>
      <c r="C628" s="1229" t="s">
        <v>1499</v>
      </c>
      <c r="E628" s="1228"/>
      <c r="F628" s="1222">
        <f>SUBTOTAL(9,F627:F627)</f>
        <v>6</v>
      </c>
    </row>
    <row r="629" spans="1:8" outlineLevel="2">
      <c r="A629" s="1220">
        <v>21</v>
      </c>
      <c r="B629" s="1227" t="str">
        <f>VLOOKUP(A629,[7]Data!$O$4:$P$31,2)</f>
        <v>Spangle Normal</v>
      </c>
      <c r="C629" s="1227" t="str">
        <f>IF(MID('[7]21'!C$9,4,1)=" ",'[7]21'!C$9,IF(MID('[7]21'!C$9,2,1)=" ",TRIM(RIGHT('[7]21'!C$9,LEN('[7]21'!C$9)-2))&amp;" "&amp;LEFT('[7]21'!C$9,1),'[7]21'!C$9))</f>
        <v>Belcher &amp; Mckellar</v>
      </c>
      <c r="D629" s="1221" t="s">
        <v>3362</v>
      </c>
      <c r="E629" s="1228">
        <v>41924</v>
      </c>
      <c r="F629" s="1222">
        <v>2</v>
      </c>
      <c r="G629" s="1222">
        <v>5</v>
      </c>
      <c r="H629" s="1221" t="str">
        <f>TEXT(G629,"0")&amp;" "&amp;B629</f>
        <v>5 Spangle Normal</v>
      </c>
    </row>
    <row r="630" spans="1:8" outlineLevel="1">
      <c r="B630" s="1227"/>
      <c r="C630" s="1229" t="s">
        <v>4536</v>
      </c>
      <c r="E630" s="1228"/>
      <c r="F630" s="1222">
        <f>SUBTOTAL(9,F629:F629)</f>
        <v>2</v>
      </c>
    </row>
    <row r="631" spans="1:8" outlineLevel="2">
      <c r="A631" s="1220">
        <v>21</v>
      </c>
      <c r="B631" s="1221" t="s">
        <v>1565</v>
      </c>
      <c r="C631" s="1221" t="s">
        <v>110</v>
      </c>
      <c r="D631" s="1221" t="s">
        <v>3323</v>
      </c>
      <c r="E631" s="1224">
        <v>42064</v>
      </c>
      <c r="F631" s="1222">
        <v>2</v>
      </c>
      <c r="G631" s="1222">
        <v>5</v>
      </c>
      <c r="H631" s="1221" t="s">
        <v>4025</v>
      </c>
    </row>
    <row r="632" spans="1:8" outlineLevel="1">
      <c r="C632" s="1226" t="s">
        <v>385</v>
      </c>
      <c r="E632" s="1224"/>
      <c r="F632" s="1222">
        <f>SUBTOTAL(9,F631:F631)</f>
        <v>2</v>
      </c>
    </row>
    <row r="633" spans="1:8" outlineLevel="2">
      <c r="A633" s="1230">
        <v>21</v>
      </c>
      <c r="B633" s="1231" t="s">
        <v>1565</v>
      </c>
      <c r="C633" s="1231" t="s">
        <v>209</v>
      </c>
      <c r="D633" s="1232" t="s">
        <v>3357</v>
      </c>
      <c r="E633" s="1233">
        <v>42169</v>
      </c>
      <c r="F633" s="1234">
        <v>3</v>
      </c>
      <c r="G633" s="1234">
        <v>4</v>
      </c>
      <c r="H633" s="1232" t="s">
        <v>4027</v>
      </c>
    </row>
    <row r="634" spans="1:8" outlineLevel="1">
      <c r="A634" s="1230"/>
      <c r="B634" s="1231"/>
      <c r="C634" s="1235" t="s">
        <v>450</v>
      </c>
      <c r="D634" s="1232"/>
      <c r="E634" s="1233"/>
      <c r="F634" s="1234">
        <f>SUBTOTAL(9,F633:F633)</f>
        <v>3</v>
      </c>
      <c r="G634" s="1234"/>
      <c r="H634" s="1232"/>
    </row>
    <row r="635" spans="1:8" outlineLevel="2">
      <c r="A635" s="1220">
        <v>21</v>
      </c>
      <c r="B635" s="1221" t="s">
        <v>1565</v>
      </c>
      <c r="C635" s="1221" t="s">
        <v>187</v>
      </c>
      <c r="D635" s="1221" t="s">
        <v>3323</v>
      </c>
      <c r="E635" s="1224">
        <v>42064</v>
      </c>
      <c r="F635" s="1222">
        <v>3</v>
      </c>
      <c r="G635" s="1222">
        <v>4</v>
      </c>
      <c r="H635" s="1221" t="s">
        <v>4027</v>
      </c>
    </row>
    <row r="636" spans="1:8" outlineLevel="1">
      <c r="C636" s="1226" t="s">
        <v>470</v>
      </c>
      <c r="E636" s="1224"/>
      <c r="F636" s="1222">
        <f>SUBTOTAL(9,F635:F635)</f>
        <v>3</v>
      </c>
    </row>
    <row r="637" spans="1:8" outlineLevel="2">
      <c r="A637" s="1220">
        <v>21</v>
      </c>
      <c r="B637" s="1221" t="s">
        <v>1565</v>
      </c>
      <c r="C637" s="1221" t="s">
        <v>120</v>
      </c>
      <c r="D637" s="1221" t="s">
        <v>3323</v>
      </c>
      <c r="E637" s="1224">
        <v>42064</v>
      </c>
      <c r="F637" s="1222">
        <v>4</v>
      </c>
      <c r="G637" s="1222">
        <v>3</v>
      </c>
      <c r="H637" s="1221" t="s">
        <v>4031</v>
      </c>
    </row>
    <row r="638" spans="1:8" outlineLevel="2">
      <c r="A638" s="1230">
        <v>21</v>
      </c>
      <c r="B638" s="1231" t="s">
        <v>1565</v>
      </c>
      <c r="C638" s="1231" t="s">
        <v>120</v>
      </c>
      <c r="D638" s="1232" t="s">
        <v>3357</v>
      </c>
      <c r="E638" s="1233">
        <v>42169</v>
      </c>
      <c r="F638" s="1234">
        <v>6</v>
      </c>
      <c r="G638" s="1234">
        <v>1</v>
      </c>
      <c r="H638" s="1232" t="s">
        <v>4029</v>
      </c>
    </row>
    <row r="639" spans="1:8" outlineLevel="2">
      <c r="A639" s="1230">
        <v>21</v>
      </c>
      <c r="B639" s="1231" t="s">
        <v>1565</v>
      </c>
      <c r="C639" s="1231" t="s">
        <v>120</v>
      </c>
      <c r="D639" s="1232" t="s">
        <v>3357</v>
      </c>
      <c r="E639" s="1233">
        <v>42169</v>
      </c>
      <c r="F639" s="1234">
        <v>5</v>
      </c>
      <c r="G639" s="1234">
        <v>2</v>
      </c>
      <c r="H639" s="1232" t="s">
        <v>4026</v>
      </c>
    </row>
    <row r="640" spans="1:8" outlineLevel="2">
      <c r="A640" s="1230">
        <v>21</v>
      </c>
      <c r="B640" s="1231" t="s">
        <v>1565</v>
      </c>
      <c r="C640" s="1231" t="s">
        <v>120</v>
      </c>
      <c r="D640" s="1232" t="s">
        <v>5026</v>
      </c>
      <c r="E640" s="1233">
        <v>42176</v>
      </c>
      <c r="F640" s="1234">
        <v>6</v>
      </c>
      <c r="G640" s="1234">
        <v>1</v>
      </c>
      <c r="H640" s="1232" t="s">
        <v>4029</v>
      </c>
    </row>
    <row r="641" spans="1:8" s="1256" customFormat="1" outlineLevel="1">
      <c r="A641" s="1243"/>
      <c r="B641" s="1244"/>
      <c r="C641" s="1244" t="s">
        <v>515</v>
      </c>
      <c r="D641" s="1248" t="s">
        <v>3834</v>
      </c>
      <c r="E641" s="1245"/>
      <c r="F641" s="1246">
        <f>SUBTOTAL(9,F637:F640)</f>
        <v>21</v>
      </c>
      <c r="G641" s="1246"/>
      <c r="H641" s="1247"/>
    </row>
    <row r="642" spans="1:8" outlineLevel="2">
      <c r="A642" s="1220">
        <v>21</v>
      </c>
      <c r="B642" s="1221" t="s">
        <v>1565</v>
      </c>
      <c r="C642" s="1221" t="s">
        <v>5043</v>
      </c>
      <c r="D642" s="1221" t="s">
        <v>3323</v>
      </c>
      <c r="E642" s="1224">
        <v>42064</v>
      </c>
      <c r="F642" s="1222">
        <v>1</v>
      </c>
      <c r="G642" s="1222">
        <v>6</v>
      </c>
      <c r="H642" s="1221" t="s">
        <v>4028</v>
      </c>
    </row>
    <row r="643" spans="1:8" outlineLevel="1">
      <c r="C643" s="1226" t="s">
        <v>5044</v>
      </c>
      <c r="E643" s="1224"/>
      <c r="F643" s="1222">
        <f>SUBTOTAL(9,F642:F642)</f>
        <v>1</v>
      </c>
    </row>
    <row r="644" spans="1:8" outlineLevel="2">
      <c r="A644" s="1230">
        <v>21</v>
      </c>
      <c r="B644" s="1231" t="s">
        <v>1565</v>
      </c>
      <c r="C644" s="1231" t="s">
        <v>178</v>
      </c>
      <c r="D644" s="1232" t="s">
        <v>3357</v>
      </c>
      <c r="E644" s="1233">
        <v>42169</v>
      </c>
      <c r="F644" s="1234">
        <v>4</v>
      </c>
      <c r="G644" s="1234">
        <v>3</v>
      </c>
      <c r="H644" s="1232" t="s">
        <v>4031</v>
      </c>
    </row>
    <row r="645" spans="1:8" outlineLevel="2">
      <c r="A645" s="1230">
        <v>21</v>
      </c>
      <c r="B645" s="1231" t="s">
        <v>1565</v>
      </c>
      <c r="C645" s="1231" t="s">
        <v>178</v>
      </c>
      <c r="D645" s="1232" t="s">
        <v>5026</v>
      </c>
      <c r="E645" s="1233">
        <v>42176</v>
      </c>
      <c r="F645" s="1234">
        <v>4</v>
      </c>
      <c r="G645" s="1234">
        <v>3</v>
      </c>
      <c r="H645" s="1232" t="s">
        <v>4031</v>
      </c>
    </row>
    <row r="646" spans="1:8" outlineLevel="1">
      <c r="A646" s="1230"/>
      <c r="B646" s="1231"/>
      <c r="C646" s="1235" t="s">
        <v>584</v>
      </c>
      <c r="D646" s="1232"/>
      <c r="E646" s="1233"/>
      <c r="F646" s="1234">
        <f>SUBTOTAL(9,F644:F645)</f>
        <v>8</v>
      </c>
      <c r="G646" s="1234"/>
      <c r="H646" s="1232"/>
    </row>
    <row r="647" spans="1:8" outlineLevel="2">
      <c r="A647" s="1220">
        <v>21</v>
      </c>
      <c r="B647" s="1227" t="str">
        <f>VLOOKUP(A647,[7]Data!$O$4:$P$31,2)</f>
        <v>Spangle Normal</v>
      </c>
      <c r="C647" s="1227" t="str">
        <f>IF(MID('[7]21'!C$7,4,1)=" ",'[7]21'!C$7,IF(MID('[7]21'!C$7,2,1)=" ",TRIM(RIGHT('[7]21'!C$7,LEN('[7]21'!C$7)-2))&amp;" "&amp;LEFT('[7]21'!C$7,1),'[7]21'!C$7))</f>
        <v>Hickling K</v>
      </c>
      <c r="D647" s="1221" t="s">
        <v>3362</v>
      </c>
      <c r="E647" s="1228">
        <v>41924</v>
      </c>
      <c r="F647" s="1222">
        <v>4</v>
      </c>
      <c r="G647" s="1222">
        <v>3</v>
      </c>
      <c r="H647" s="1221" t="str">
        <f>TEXT(G647,"0")&amp;" "&amp;B647</f>
        <v>3 Spangle Normal</v>
      </c>
    </row>
    <row r="648" spans="1:8" outlineLevel="1">
      <c r="B648" s="1227"/>
      <c r="C648" s="1229" t="s">
        <v>2885</v>
      </c>
      <c r="E648" s="1228"/>
      <c r="F648" s="1222">
        <f>SUBTOTAL(9,F647:F647)</f>
        <v>4</v>
      </c>
    </row>
    <row r="649" spans="1:8" outlineLevel="2">
      <c r="A649" s="1230">
        <v>21</v>
      </c>
      <c r="B649" s="1231" t="s">
        <v>1565</v>
      </c>
      <c r="C649" s="1231" t="s">
        <v>4537</v>
      </c>
      <c r="D649" s="1232" t="s">
        <v>3357</v>
      </c>
      <c r="E649" s="1233">
        <v>42169</v>
      </c>
      <c r="F649" s="1234">
        <v>1</v>
      </c>
      <c r="G649" s="1234">
        <v>6</v>
      </c>
      <c r="H649" s="1232" t="s">
        <v>4028</v>
      </c>
    </row>
    <row r="650" spans="1:8" outlineLevel="1">
      <c r="A650" s="1230"/>
      <c r="B650" s="1231"/>
      <c r="C650" s="1235" t="s">
        <v>4538</v>
      </c>
      <c r="D650" s="1232"/>
      <c r="E650" s="1233"/>
      <c r="F650" s="1234">
        <f>SUBTOTAL(9,F649:F649)</f>
        <v>1</v>
      </c>
      <c r="G650" s="1234"/>
      <c r="H650" s="1232"/>
    </row>
    <row r="651" spans="1:8" outlineLevel="2">
      <c r="A651" s="1220">
        <v>21</v>
      </c>
      <c r="B651" s="1227" t="str">
        <f>VLOOKUP(A651,[7]Data!$O$4:$P$31,2)</f>
        <v>Spangle Normal</v>
      </c>
      <c r="C651" s="1227" t="str">
        <f>IF(MID('[7]21'!C$8,4,1)=" ",'[7]21'!C$8,IF(MID('[7]21'!C$8,2,1)=" ",TRIM(RIGHT('[7]21'!C$8,LEN('[7]21'!C$8)-2))&amp;" "&amp;LEFT('[7]21'!C$8,1),'[7]21'!C$8))</f>
        <v>Hunt B</v>
      </c>
      <c r="D651" s="1221" t="s">
        <v>3362</v>
      </c>
      <c r="E651" s="1228">
        <v>41924</v>
      </c>
      <c r="F651" s="1222">
        <v>3</v>
      </c>
      <c r="G651" s="1222">
        <v>4</v>
      </c>
      <c r="H651" s="1221" t="str">
        <f>TEXT(G651,"0")&amp;" "&amp;B651</f>
        <v>4 Spangle Normal</v>
      </c>
    </row>
    <row r="652" spans="1:8" outlineLevel="1">
      <c r="B652" s="1227"/>
      <c r="C652" s="1229" t="s">
        <v>4544</v>
      </c>
      <c r="E652" s="1228"/>
      <c r="F652" s="1222">
        <f>SUBTOTAL(9,F651:F651)</f>
        <v>3</v>
      </c>
    </row>
    <row r="653" spans="1:8" outlineLevel="2">
      <c r="A653" s="1220">
        <v>21</v>
      </c>
      <c r="B653" s="1227" t="str">
        <f>VLOOKUP(A653,[7]Data!$O$4:$P$31,2)</f>
        <v>Spangle Normal</v>
      </c>
      <c r="C653" s="1227" t="str">
        <f>IF(MID('[7]21'!C$6,4,1)=" ",'[7]21'!C$6,IF(MID('[7]21'!C$6,2,1)=" ",TRIM(RIGHT('[7]21'!C$6,LEN('[7]21'!C$6)-2))&amp;" "&amp;LEFT('[7]21'!C$6,1),'[7]21'!C$6))</f>
        <v>Leong J</v>
      </c>
      <c r="D653" s="1221" t="s">
        <v>3362</v>
      </c>
      <c r="E653" s="1228">
        <v>41924</v>
      </c>
      <c r="F653" s="1222">
        <f>VLOOKUP(G653,[7]Data!$U$4:$V$9,2,FALSE)</f>
        <v>5</v>
      </c>
      <c r="G653" s="1222">
        <v>2</v>
      </c>
      <c r="H653" s="1221" t="str">
        <f>TEXT(G653,"0")&amp;" "&amp;B653</f>
        <v>2 Spangle Normal</v>
      </c>
    </row>
    <row r="654" spans="1:8" outlineLevel="2">
      <c r="A654" s="1220">
        <v>21</v>
      </c>
      <c r="B654" s="1227" t="str">
        <f>VLOOKUP(A654,[7]Data!$O$4:$P$31,2)</f>
        <v>Spangle Normal</v>
      </c>
      <c r="C654" s="1227" t="str">
        <f>IF(MID('[7]21'!C$5,4,1)=" ",'[7]21'!C$5,IF(MID('[7]21'!C$5,2,1)=" ",TRIM(RIGHT('[7]21'!C$5,LEN('[7]21'!C$5)-2))&amp;" "&amp;LEFT('[7]21'!C$5,1),'[7]21'!C$5))</f>
        <v>Leong J</v>
      </c>
      <c r="D654" s="1221" t="s">
        <v>3362</v>
      </c>
      <c r="E654" s="1228">
        <v>41924</v>
      </c>
      <c r="F654" s="1222">
        <f>VLOOKUP(G654,[7]Data!$U$4:$V$9,2,FALSE)</f>
        <v>6</v>
      </c>
      <c r="G654" s="1222">
        <v>1</v>
      </c>
      <c r="H654" s="1221" t="str">
        <f>TEXT(G654,"0")&amp;" "&amp;B654</f>
        <v>1 Spangle Normal</v>
      </c>
    </row>
    <row r="655" spans="1:8" outlineLevel="2">
      <c r="A655" s="1230">
        <v>21</v>
      </c>
      <c r="B655" s="1231" t="s">
        <v>1565</v>
      </c>
      <c r="C655" s="1231" t="s">
        <v>123</v>
      </c>
      <c r="D655" s="1232" t="s">
        <v>3357</v>
      </c>
      <c r="E655" s="1233">
        <v>42169</v>
      </c>
      <c r="F655" s="1234">
        <v>2</v>
      </c>
      <c r="G655" s="1234">
        <v>5</v>
      </c>
      <c r="H655" s="1232" t="s">
        <v>4025</v>
      </c>
    </row>
    <row r="656" spans="1:8" outlineLevel="1">
      <c r="A656" s="1230"/>
      <c r="B656" s="1231"/>
      <c r="C656" s="1235" t="s">
        <v>763</v>
      </c>
      <c r="D656" s="1232"/>
      <c r="E656" s="1233"/>
      <c r="F656" s="1234">
        <f>SUBTOTAL(9,F653:F655)</f>
        <v>13</v>
      </c>
      <c r="G656" s="1234"/>
      <c r="H656" s="1232"/>
    </row>
    <row r="657" spans="1:8" outlineLevel="2">
      <c r="A657" s="1220">
        <v>21</v>
      </c>
      <c r="B657" s="1227" t="str">
        <f>VLOOKUP(A657,[7]Data!$O$4:$P$31,2)</f>
        <v>Spangle Normal</v>
      </c>
      <c r="C657" s="1227" t="s">
        <v>99</v>
      </c>
      <c r="D657" s="1221" t="s">
        <v>3362</v>
      </c>
      <c r="E657" s="1228">
        <v>41924</v>
      </c>
      <c r="F657" s="1222">
        <f>VLOOKUP(G657,[7]Data!$U$4:$V$9,2,FALSE)</f>
        <v>1</v>
      </c>
      <c r="G657" s="1222">
        <v>6</v>
      </c>
      <c r="H657" s="1221" t="str">
        <f>TEXT(G657,"0")&amp;" "&amp;B657</f>
        <v>6 Spangle Normal</v>
      </c>
    </row>
    <row r="658" spans="1:8" outlineLevel="2">
      <c r="A658" s="1220">
        <v>21</v>
      </c>
      <c r="B658" s="1221" t="s">
        <v>1565</v>
      </c>
      <c r="C658" s="1221" t="s">
        <v>99</v>
      </c>
      <c r="D658" s="1221" t="s">
        <v>3323</v>
      </c>
      <c r="E658" s="1224">
        <v>42064</v>
      </c>
      <c r="F658" s="1222">
        <v>6</v>
      </c>
      <c r="G658" s="1222">
        <v>1</v>
      </c>
      <c r="H658" s="1221" t="s">
        <v>4029</v>
      </c>
    </row>
    <row r="659" spans="1:8" outlineLevel="1">
      <c r="C659" s="1226" t="s">
        <v>3857</v>
      </c>
      <c r="E659" s="1224"/>
      <c r="F659" s="1222">
        <f>SUBTOTAL(9,F657:F658)</f>
        <v>7</v>
      </c>
    </row>
    <row r="660" spans="1:8" outlineLevel="2">
      <c r="A660" s="1220">
        <v>21</v>
      </c>
      <c r="B660" s="1221" t="s">
        <v>1565</v>
      </c>
      <c r="C660" s="1221" t="s">
        <v>90</v>
      </c>
      <c r="D660" s="1221" t="s">
        <v>3323</v>
      </c>
      <c r="E660" s="1224">
        <v>42064</v>
      </c>
      <c r="F660" s="1222">
        <v>5</v>
      </c>
      <c r="G660" s="1222">
        <v>2</v>
      </c>
      <c r="H660" s="1221" t="s">
        <v>4026</v>
      </c>
    </row>
    <row r="661" spans="1:8" outlineLevel="1">
      <c r="C661" s="1226" t="s">
        <v>1123</v>
      </c>
      <c r="E661" s="1224"/>
      <c r="F661" s="1222">
        <f>SUBTOTAL(9,F660:F660)</f>
        <v>5</v>
      </c>
    </row>
    <row r="662" spans="1:8" outlineLevel="2">
      <c r="A662" s="1220">
        <v>22</v>
      </c>
      <c r="B662" s="1221" t="s">
        <v>1566</v>
      </c>
      <c r="C662" s="1221" t="s">
        <v>117</v>
      </c>
      <c r="D662" s="1221" t="s">
        <v>3323</v>
      </c>
      <c r="E662" s="1224">
        <v>42064</v>
      </c>
      <c r="F662" s="1222">
        <v>2</v>
      </c>
      <c r="G662" s="1222">
        <v>5</v>
      </c>
      <c r="H662" s="1221" t="s">
        <v>4035</v>
      </c>
    </row>
    <row r="663" spans="1:8" outlineLevel="1">
      <c r="C663" s="1226" t="s">
        <v>1674</v>
      </c>
      <c r="E663" s="1224"/>
      <c r="F663" s="1222">
        <f>SUBTOTAL(9,F662:F662)</f>
        <v>2</v>
      </c>
    </row>
    <row r="664" spans="1:8" outlineLevel="2">
      <c r="A664" s="1230">
        <v>22</v>
      </c>
      <c r="B664" s="1231" t="s">
        <v>1566</v>
      </c>
      <c r="C664" s="1231" t="s">
        <v>114</v>
      </c>
      <c r="D664" s="1232" t="s">
        <v>3357</v>
      </c>
      <c r="E664" s="1233">
        <v>42169</v>
      </c>
      <c r="F664" s="1234">
        <v>1</v>
      </c>
      <c r="G664" s="1234">
        <v>6</v>
      </c>
      <c r="H664" s="1232" t="s">
        <v>4037</v>
      </c>
    </row>
    <row r="665" spans="1:8" outlineLevel="1">
      <c r="A665" s="1230"/>
      <c r="B665" s="1231"/>
      <c r="C665" s="1235" t="s">
        <v>291</v>
      </c>
      <c r="D665" s="1232"/>
      <c r="E665" s="1233"/>
      <c r="F665" s="1234">
        <f>SUBTOTAL(9,F664:F664)</f>
        <v>1</v>
      </c>
      <c r="G665" s="1234"/>
      <c r="H665" s="1232"/>
    </row>
    <row r="666" spans="1:8" outlineLevel="2">
      <c r="A666" s="1230">
        <v>22</v>
      </c>
      <c r="B666" s="1231" t="s">
        <v>1566</v>
      </c>
      <c r="C666" s="1231" t="s">
        <v>4130</v>
      </c>
      <c r="D666" s="1232" t="s">
        <v>3357</v>
      </c>
      <c r="E666" s="1233">
        <v>42169</v>
      </c>
      <c r="F666" s="1234">
        <v>6</v>
      </c>
      <c r="G666" s="1234">
        <v>1</v>
      </c>
      <c r="H666" s="1232" t="s">
        <v>4034</v>
      </c>
    </row>
    <row r="667" spans="1:8" outlineLevel="2">
      <c r="A667" s="1230">
        <v>22</v>
      </c>
      <c r="B667" s="1231" t="s">
        <v>1566</v>
      </c>
      <c r="C667" s="1231" t="s">
        <v>4130</v>
      </c>
      <c r="D667" s="1232" t="s">
        <v>5026</v>
      </c>
      <c r="E667" s="1233">
        <v>42176</v>
      </c>
      <c r="F667" s="1234">
        <v>3</v>
      </c>
      <c r="G667" s="1234">
        <v>4</v>
      </c>
      <c r="H667" s="1232" t="s">
        <v>4036</v>
      </c>
    </row>
    <row r="668" spans="1:8" s="1256" customFormat="1" outlineLevel="1">
      <c r="A668" s="1243"/>
      <c r="B668" s="1244"/>
      <c r="C668" s="1244" t="s">
        <v>4134</v>
      </c>
      <c r="D668" s="1248" t="s">
        <v>3834</v>
      </c>
      <c r="E668" s="1245"/>
      <c r="F668" s="1246">
        <f>SUBTOTAL(9,F666:F667)</f>
        <v>9</v>
      </c>
      <c r="G668" s="1246"/>
      <c r="H668" s="1247"/>
    </row>
    <row r="669" spans="1:8" outlineLevel="2">
      <c r="A669" s="1230">
        <v>22</v>
      </c>
      <c r="B669" s="1231" t="s">
        <v>1566</v>
      </c>
      <c r="C669" s="1231" t="s">
        <v>1610</v>
      </c>
      <c r="D669" s="1232" t="s">
        <v>3357</v>
      </c>
      <c r="E669" s="1233">
        <v>42169</v>
      </c>
      <c r="F669" s="1234">
        <v>4</v>
      </c>
      <c r="G669" s="1234">
        <v>3</v>
      </c>
      <c r="H669" s="1232" t="s">
        <v>4038</v>
      </c>
    </row>
    <row r="670" spans="1:8" outlineLevel="1">
      <c r="A670" s="1230"/>
      <c r="B670" s="1231"/>
      <c r="C670" s="1235" t="s">
        <v>1729</v>
      </c>
      <c r="D670" s="1232"/>
      <c r="E670" s="1233"/>
      <c r="F670" s="1234">
        <f>SUBTOTAL(9,F669:F669)</f>
        <v>4</v>
      </c>
      <c r="G670" s="1234"/>
      <c r="H670" s="1232"/>
    </row>
    <row r="671" spans="1:8" outlineLevel="2">
      <c r="A671" s="1220">
        <v>22</v>
      </c>
      <c r="B671" s="1227" t="str">
        <f>VLOOKUP(A671,[7]Data!$O$4:$P$31,2)</f>
        <v>Spangle AOSV</v>
      </c>
      <c r="C671" s="1227" t="str">
        <f>IF(MID('[7]22'!C$8,4,1)=" ",'[7]22'!C$8,IF(MID('[7]22'!C$8,2,1)=" ",TRIM(RIGHT('[7]22'!C$8,LEN('[7]22'!C$8)-2))&amp;" "&amp;LEFT('[7]22'!C$8,1),'[7]22'!C$8))</f>
        <v>Caulfield Family</v>
      </c>
      <c r="D671" s="1221" t="s">
        <v>3362</v>
      </c>
      <c r="E671" s="1228">
        <v>41924</v>
      </c>
      <c r="F671" s="1222">
        <f>VLOOKUP(G671,[7]Data!$U$4:$V$9,2,FALSE)</f>
        <v>3</v>
      </c>
      <c r="G671" s="1222">
        <v>4</v>
      </c>
      <c r="H671" s="1221" t="str">
        <f>TEXT(G671,"0")&amp;" "&amp;B671</f>
        <v>4 Spangle AOSV</v>
      </c>
    </row>
    <row r="672" spans="1:8" outlineLevel="2">
      <c r="A672" s="1230">
        <v>22</v>
      </c>
      <c r="B672" s="1231" t="s">
        <v>1566</v>
      </c>
      <c r="C672" s="1231" t="s">
        <v>1619</v>
      </c>
      <c r="D672" s="1232" t="s">
        <v>3357</v>
      </c>
      <c r="E672" s="1233">
        <v>42169</v>
      </c>
      <c r="F672" s="1234">
        <v>2</v>
      </c>
      <c r="G672" s="1234">
        <v>5</v>
      </c>
      <c r="H672" s="1232" t="s">
        <v>4035</v>
      </c>
    </row>
    <row r="673" spans="1:8" outlineLevel="1">
      <c r="A673" s="1230"/>
      <c r="B673" s="1231"/>
      <c r="C673" s="1235" t="s">
        <v>1794</v>
      </c>
      <c r="D673" s="1232"/>
      <c r="E673" s="1233"/>
      <c r="F673" s="1234">
        <f>SUBTOTAL(9,F671:F672)</f>
        <v>5</v>
      </c>
      <c r="G673" s="1234"/>
      <c r="H673" s="1232"/>
    </row>
    <row r="674" spans="1:8" outlineLevel="2">
      <c r="A674" s="1230">
        <v>22</v>
      </c>
      <c r="B674" s="1231" t="s">
        <v>1566</v>
      </c>
      <c r="C674" s="1231" t="s">
        <v>1620</v>
      </c>
      <c r="D674" s="1232" t="s">
        <v>3357</v>
      </c>
      <c r="E674" s="1233">
        <v>42169</v>
      </c>
      <c r="F674" s="1234">
        <v>3</v>
      </c>
      <c r="G674" s="1234">
        <v>4</v>
      </c>
      <c r="H674" s="1232" t="s">
        <v>4036</v>
      </c>
    </row>
    <row r="675" spans="1:8" outlineLevel="1">
      <c r="A675" s="1230"/>
      <c r="B675" s="1231"/>
      <c r="C675" s="1235" t="s">
        <v>1802</v>
      </c>
      <c r="D675" s="1232"/>
      <c r="E675" s="1233"/>
      <c r="F675" s="1234">
        <f>SUBTOTAL(9,F674:F674)</f>
        <v>3</v>
      </c>
      <c r="G675" s="1234"/>
      <c r="H675" s="1232"/>
    </row>
    <row r="676" spans="1:8" outlineLevel="2">
      <c r="A676" s="1220">
        <v>22</v>
      </c>
      <c r="B676" s="1221" t="s">
        <v>1566</v>
      </c>
      <c r="C676" s="1221" t="s">
        <v>120</v>
      </c>
      <c r="D676" s="1221" t="s">
        <v>3323</v>
      </c>
      <c r="E676" s="1224">
        <v>42064</v>
      </c>
      <c r="F676" s="1222">
        <v>6</v>
      </c>
      <c r="G676" s="1222">
        <v>1</v>
      </c>
      <c r="H676" s="1221" t="s">
        <v>4034</v>
      </c>
    </row>
    <row r="677" spans="1:8" outlineLevel="1">
      <c r="C677" s="1226" t="s">
        <v>515</v>
      </c>
      <c r="E677" s="1224"/>
      <c r="F677" s="1222">
        <f>SUBTOTAL(9,F676:F676)</f>
        <v>6</v>
      </c>
    </row>
    <row r="678" spans="1:8" outlineLevel="2">
      <c r="A678" s="1220">
        <v>22</v>
      </c>
      <c r="B678" s="1227" t="str">
        <f>VLOOKUP(A678,[7]Data!$O$4:$P$31,2)</f>
        <v>Spangle AOSV</v>
      </c>
      <c r="C678" s="1227" t="str">
        <f>IF(MID('[7]22'!C$9,4,1)=" ",'[7]22'!C$9,IF(MID('[7]22'!C$9,2,1)=" ",TRIM(RIGHT('[7]22'!C$9,LEN('[7]22'!C$9)-2))&amp;" "&amp;LEFT('[7]22'!C$9,1),'[7]22'!C$9))</f>
        <v>Gosbell G</v>
      </c>
      <c r="D678" s="1221" t="s">
        <v>3362</v>
      </c>
      <c r="E678" s="1228">
        <v>41924</v>
      </c>
      <c r="F678" s="1222">
        <v>2</v>
      </c>
      <c r="G678" s="1222">
        <v>5</v>
      </c>
      <c r="H678" s="1221" t="str">
        <f>TEXT(G678,"0")&amp;" "&amp;B678</f>
        <v>5 Spangle AOSV</v>
      </c>
    </row>
    <row r="679" spans="1:8" outlineLevel="1">
      <c r="B679" s="1227"/>
      <c r="C679" s="1229" t="s">
        <v>4207</v>
      </c>
      <c r="E679" s="1228"/>
      <c r="F679" s="1222">
        <f>SUBTOTAL(9,F678:F678)</f>
        <v>2</v>
      </c>
    </row>
    <row r="680" spans="1:8" outlineLevel="2">
      <c r="A680" s="1220">
        <v>22</v>
      </c>
      <c r="B680" s="1227" t="str">
        <f>VLOOKUP(A680,[7]Data!$O$4:$P$31,2)</f>
        <v>Spangle AOSV</v>
      </c>
      <c r="C680" s="1227" t="str">
        <f>IF(MID('[7]22'!C$6,4,1)=" ",'[7]22'!C$6,IF(MID('[7]22'!C$6,2,1)=" ",TRIM(RIGHT('[7]22'!C$6,LEN('[7]22'!C$6)-2))&amp;" "&amp;LEFT('[7]22'!C$6,1),'[7]22'!C$6))</f>
        <v>Herbert B</v>
      </c>
      <c r="D680" s="1221" t="s">
        <v>3362</v>
      </c>
      <c r="E680" s="1228">
        <v>41924</v>
      </c>
      <c r="F680" s="1222">
        <v>5</v>
      </c>
      <c r="G680" s="1222">
        <v>2</v>
      </c>
      <c r="H680" s="1221" t="str">
        <f>TEXT(G680,"0")&amp;" "&amp;B680</f>
        <v>2 Spangle AOSV</v>
      </c>
    </row>
    <row r="681" spans="1:8" outlineLevel="1">
      <c r="B681" s="1227"/>
      <c r="C681" s="1229" t="s">
        <v>4753</v>
      </c>
      <c r="E681" s="1228"/>
      <c r="F681" s="1222">
        <f>SUBTOTAL(9,F680:F680)</f>
        <v>5</v>
      </c>
    </row>
    <row r="682" spans="1:8" outlineLevel="2">
      <c r="A682" s="1230">
        <v>22</v>
      </c>
      <c r="B682" s="1231" t="s">
        <v>1566</v>
      </c>
      <c r="C682" s="1231" t="s">
        <v>188</v>
      </c>
      <c r="D682" s="1232" t="s">
        <v>3357</v>
      </c>
      <c r="E682" s="1233">
        <v>42169</v>
      </c>
      <c r="F682" s="1234">
        <v>5</v>
      </c>
      <c r="G682" s="1234">
        <v>2</v>
      </c>
      <c r="H682" s="1232" t="s">
        <v>4033</v>
      </c>
    </row>
    <row r="683" spans="1:8" outlineLevel="1">
      <c r="A683" s="1230"/>
      <c r="B683" s="1231"/>
      <c r="C683" s="1235" t="s">
        <v>856</v>
      </c>
      <c r="D683" s="1232"/>
      <c r="E683" s="1233"/>
      <c r="F683" s="1234">
        <f>SUBTOTAL(9,F682:F682)</f>
        <v>5</v>
      </c>
      <c r="G683" s="1234"/>
      <c r="H683" s="1232"/>
    </row>
    <row r="684" spans="1:8" outlineLevel="2">
      <c r="A684" s="1220">
        <v>22</v>
      </c>
      <c r="B684" s="1221" t="s">
        <v>1566</v>
      </c>
      <c r="C684" s="1221" t="s">
        <v>195</v>
      </c>
      <c r="D684" s="1221" t="s">
        <v>3323</v>
      </c>
      <c r="E684" s="1224">
        <v>42064</v>
      </c>
      <c r="F684" s="1222">
        <v>5</v>
      </c>
      <c r="G684" s="1222">
        <v>2</v>
      </c>
      <c r="H684" s="1221" t="s">
        <v>4033</v>
      </c>
    </row>
    <row r="685" spans="1:8" outlineLevel="1">
      <c r="C685" s="1226" t="s">
        <v>895</v>
      </c>
      <c r="E685" s="1224"/>
      <c r="F685" s="1222">
        <f>SUBTOTAL(9,F684:F684)</f>
        <v>5</v>
      </c>
    </row>
    <row r="686" spans="1:8" outlineLevel="2">
      <c r="A686" s="1220">
        <v>22</v>
      </c>
      <c r="B686" s="1227" t="str">
        <f>VLOOKUP(A686,[7]Data!$O$4:$P$31,2)</f>
        <v>Spangle AOSV</v>
      </c>
      <c r="C686" s="1227" t="str">
        <f>IF(MID('[7]22'!C$5,4,1)=" ",'[7]22'!C$5,IF(MID('[7]22'!C$5,2,1)=" ",TRIM(RIGHT('[7]22'!C$5,LEN('[7]22'!C$5)-2))&amp;" "&amp;LEFT('[7]22'!C$5,1),'[7]22'!C$5))</f>
        <v>Rowe A</v>
      </c>
      <c r="D686" s="1221" t="s">
        <v>3362</v>
      </c>
      <c r="E686" s="1228">
        <v>41924</v>
      </c>
      <c r="F686" s="1222">
        <v>6</v>
      </c>
      <c r="G686" s="1222">
        <v>1</v>
      </c>
      <c r="H686" s="1221" t="str">
        <f>TEXT(G686,"0")&amp;" "&amp;B686</f>
        <v>1 Spangle AOSV</v>
      </c>
    </row>
    <row r="687" spans="1:8" outlineLevel="1">
      <c r="B687" s="1227"/>
      <c r="C687" s="1229" t="s">
        <v>1123</v>
      </c>
      <c r="E687" s="1228"/>
      <c r="F687" s="1222">
        <f>SUBTOTAL(9,F686:F686)</f>
        <v>6</v>
      </c>
    </row>
    <row r="688" spans="1:8" outlineLevel="2">
      <c r="A688" s="1220">
        <v>22</v>
      </c>
      <c r="B688" s="1227" t="str">
        <f>VLOOKUP(A688,[7]Data!$O$4:$P$31,2)</f>
        <v>Spangle AOSV</v>
      </c>
      <c r="C688" s="1227" t="str">
        <f>IF(MID('[7]22'!C$7,4,1)=" ",'[7]22'!C$7,IF(MID('[7]22'!C$7,2,1)=" ",TRIM(RIGHT('[7]22'!C$7,LEN('[7]22'!C$7)-2))&amp;" "&amp;LEFT('[7]22'!C$7,1),'[7]22'!C$7))</f>
        <v>Sheppard &amp; Flanagan</v>
      </c>
      <c r="D688" s="1221" t="s">
        <v>3362</v>
      </c>
      <c r="E688" s="1228">
        <v>41924</v>
      </c>
      <c r="F688" s="1222">
        <v>4</v>
      </c>
      <c r="G688" s="1222">
        <v>3</v>
      </c>
      <c r="H688" s="1221" t="str">
        <f>TEXT(G688,"0")&amp;" "&amp;B688</f>
        <v>3 Spangle AOSV</v>
      </c>
    </row>
    <row r="689" spans="1:8" outlineLevel="1">
      <c r="B689" s="1227"/>
      <c r="C689" s="1229" t="s">
        <v>1285</v>
      </c>
      <c r="E689" s="1228"/>
      <c r="F689" s="1222">
        <f>SUBTOTAL(9,F688:F688)</f>
        <v>4</v>
      </c>
    </row>
    <row r="690" spans="1:8" outlineLevel="2">
      <c r="A690" s="1220">
        <v>22</v>
      </c>
      <c r="B690" s="1227" t="str">
        <f>VLOOKUP(A690,[7]Data!$O$4:$P$31,2)</f>
        <v>Spangle AOSV</v>
      </c>
      <c r="C690" s="1227" t="str">
        <f>IF(MID('[7]22'!C$10,4,1)=" ",'[7]22'!C$10,IF(MID('[7]22'!C$10,2,1)=" ",TRIM(RIGHT('[7]22'!C$10,LEN('[7]22'!C$10)-2))&amp;" "&amp;LEFT('[7]22'!C$10,1),'[7]22'!C$10))</f>
        <v>Smith J</v>
      </c>
      <c r="D690" s="1221" t="s">
        <v>3362</v>
      </c>
      <c r="E690" s="1228">
        <v>41924</v>
      </c>
      <c r="F690" s="1222">
        <v>1</v>
      </c>
      <c r="G690" s="1222">
        <v>6</v>
      </c>
      <c r="H690" s="1221" t="str">
        <f>TEXT(G690,"0")&amp;" "&amp;B690</f>
        <v>6 Spangle AOSV</v>
      </c>
    </row>
    <row r="691" spans="1:8" outlineLevel="1">
      <c r="B691" s="1227"/>
      <c r="C691" s="1229" t="s">
        <v>3847</v>
      </c>
      <c r="E691" s="1228"/>
      <c r="F691" s="1222">
        <f>SUBTOTAL(9,F690:F690)</f>
        <v>1</v>
      </c>
    </row>
    <row r="692" spans="1:8" outlineLevel="2">
      <c r="A692" s="1220">
        <v>22</v>
      </c>
      <c r="B692" s="1221" t="s">
        <v>1566</v>
      </c>
      <c r="C692" s="1221" t="s">
        <v>127</v>
      </c>
      <c r="D692" s="1221" t="s">
        <v>3323</v>
      </c>
      <c r="E692" s="1224">
        <v>42064</v>
      </c>
      <c r="F692" s="1222">
        <v>3</v>
      </c>
      <c r="G692" s="1222">
        <v>4</v>
      </c>
      <c r="H692" s="1221" t="s">
        <v>4036</v>
      </c>
    </row>
    <row r="693" spans="1:8" outlineLevel="2">
      <c r="A693" s="1220">
        <v>22</v>
      </c>
      <c r="B693" s="1221" t="s">
        <v>1566</v>
      </c>
      <c r="C693" s="1221" t="s">
        <v>127</v>
      </c>
      <c r="D693" s="1221" t="s">
        <v>3323</v>
      </c>
      <c r="E693" s="1224">
        <v>42064</v>
      </c>
      <c r="F693" s="1222">
        <v>1</v>
      </c>
      <c r="G693" s="1222">
        <v>6</v>
      </c>
      <c r="H693" s="1221" t="s">
        <v>4037</v>
      </c>
    </row>
    <row r="694" spans="1:8" outlineLevel="1">
      <c r="C694" s="1226" t="s">
        <v>1435</v>
      </c>
      <c r="E694" s="1224"/>
      <c r="F694" s="1222">
        <f>SUBTOTAL(9,F692:F693)</f>
        <v>4</v>
      </c>
    </row>
    <row r="695" spans="1:8" outlineLevel="2">
      <c r="A695" s="1220">
        <v>22</v>
      </c>
      <c r="B695" s="1221" t="s">
        <v>1566</v>
      </c>
      <c r="C695" s="1221" t="s">
        <v>3351</v>
      </c>
      <c r="D695" s="1221" t="s">
        <v>3323</v>
      </c>
      <c r="E695" s="1224">
        <v>42064</v>
      </c>
      <c r="F695" s="1222">
        <v>4</v>
      </c>
      <c r="G695" s="1222">
        <v>3</v>
      </c>
      <c r="H695" s="1221" t="s">
        <v>4038</v>
      </c>
    </row>
    <row r="696" spans="1:8" outlineLevel="1">
      <c r="C696" s="1226" t="s">
        <v>3667</v>
      </c>
      <c r="E696" s="1224"/>
      <c r="F696" s="1222">
        <f>SUBTOTAL(9,F695:F695)</f>
        <v>4</v>
      </c>
    </row>
    <row r="697" spans="1:8" outlineLevel="2">
      <c r="A697" s="1220">
        <v>23</v>
      </c>
      <c r="B697" s="1221" t="s">
        <v>1567</v>
      </c>
      <c r="C697" s="1221" t="s">
        <v>114</v>
      </c>
      <c r="D697" s="1221" t="s">
        <v>3323</v>
      </c>
      <c r="E697" s="1224">
        <v>42064</v>
      </c>
      <c r="F697" s="1222">
        <v>6</v>
      </c>
      <c r="G697" s="1222">
        <v>1</v>
      </c>
      <c r="H697" s="1221" t="s">
        <v>4046</v>
      </c>
    </row>
    <row r="698" spans="1:8" outlineLevel="2">
      <c r="A698" s="1220">
        <v>23</v>
      </c>
      <c r="B698" s="1221" t="s">
        <v>1567</v>
      </c>
      <c r="C698" s="1221" t="s">
        <v>114</v>
      </c>
      <c r="D698" s="1221" t="s">
        <v>3323</v>
      </c>
      <c r="E698" s="1224">
        <v>42064</v>
      </c>
      <c r="F698" s="1222">
        <v>1</v>
      </c>
      <c r="G698" s="1222">
        <v>6</v>
      </c>
      <c r="H698" s="1221" t="s">
        <v>4045</v>
      </c>
    </row>
    <row r="699" spans="1:8" outlineLevel="1">
      <c r="C699" s="1226" t="s">
        <v>291</v>
      </c>
      <c r="E699" s="1224"/>
      <c r="F699" s="1222">
        <f>SUBTOTAL(9,F697:F698)</f>
        <v>7</v>
      </c>
    </row>
    <row r="700" spans="1:8" outlineLevel="2">
      <c r="A700" s="1220">
        <v>23</v>
      </c>
      <c r="B700" s="1221" t="s">
        <v>1567</v>
      </c>
      <c r="C700" s="1221" t="s">
        <v>542</v>
      </c>
      <c r="D700" s="1221" t="s">
        <v>3323</v>
      </c>
      <c r="E700" s="1224">
        <v>42064</v>
      </c>
      <c r="F700" s="1222">
        <v>2</v>
      </c>
      <c r="G700" s="1222">
        <v>5</v>
      </c>
      <c r="H700" s="1221" t="s">
        <v>4042</v>
      </c>
    </row>
    <row r="701" spans="1:8" outlineLevel="2">
      <c r="A701" s="1230">
        <v>23</v>
      </c>
      <c r="B701" s="1231" t="s">
        <v>1567</v>
      </c>
      <c r="C701" s="1231" t="s">
        <v>107</v>
      </c>
      <c r="D701" s="1232" t="s">
        <v>3357</v>
      </c>
      <c r="E701" s="1233">
        <v>42169</v>
      </c>
      <c r="F701" s="1234">
        <v>1</v>
      </c>
      <c r="G701" s="1234">
        <v>6</v>
      </c>
      <c r="H701" s="1232" t="s">
        <v>4045</v>
      </c>
    </row>
    <row r="702" spans="1:8" outlineLevel="1">
      <c r="A702" s="1230"/>
      <c r="B702" s="1231"/>
      <c r="C702" s="1235" t="s">
        <v>573</v>
      </c>
      <c r="D702" s="1232"/>
      <c r="E702" s="1233"/>
      <c r="F702" s="1234">
        <f>SUBTOTAL(9,F700:F701)</f>
        <v>3</v>
      </c>
      <c r="G702" s="1234"/>
      <c r="H702" s="1232"/>
    </row>
    <row r="703" spans="1:8" outlineLevel="2">
      <c r="A703" s="1230">
        <v>23</v>
      </c>
      <c r="B703" s="1231" t="s">
        <v>1567</v>
      </c>
      <c r="C703" s="1231" t="s">
        <v>126</v>
      </c>
      <c r="D703" s="1232" t="s">
        <v>3357</v>
      </c>
      <c r="E703" s="1233">
        <v>42169</v>
      </c>
      <c r="F703" s="1234">
        <v>5</v>
      </c>
      <c r="G703" s="1234">
        <v>2</v>
      </c>
      <c r="H703" s="1232" t="s">
        <v>4040</v>
      </c>
    </row>
    <row r="704" spans="1:8" outlineLevel="2">
      <c r="A704" s="1230">
        <v>23</v>
      </c>
      <c r="B704" s="1231" t="s">
        <v>1567</v>
      </c>
      <c r="C704" s="1231" t="s">
        <v>126</v>
      </c>
      <c r="D704" s="1232" t="s">
        <v>5026</v>
      </c>
      <c r="E704" s="1233">
        <v>42176</v>
      </c>
      <c r="F704" s="1234">
        <v>4</v>
      </c>
      <c r="G704" s="1234">
        <v>3</v>
      </c>
      <c r="H704" s="1232" t="s">
        <v>4043</v>
      </c>
    </row>
    <row r="705" spans="1:8" outlineLevel="1">
      <c r="A705" s="1230"/>
      <c r="B705" s="1231"/>
      <c r="C705" s="1235" t="s">
        <v>614</v>
      </c>
      <c r="D705" s="1232"/>
      <c r="E705" s="1233"/>
      <c r="F705" s="1234">
        <f>SUBTOTAL(9,F703:F704)</f>
        <v>9</v>
      </c>
      <c r="G705" s="1234"/>
      <c r="H705" s="1232"/>
    </row>
    <row r="706" spans="1:8" outlineLevel="2">
      <c r="A706" s="1220">
        <v>23</v>
      </c>
      <c r="B706" s="1227" t="str">
        <f>VLOOKUP(A706,[7]Data!$O$4:$P$31,2)</f>
        <v>Dominant Pied</v>
      </c>
      <c r="C706" s="1227" t="str">
        <f>IF(MID('[7]23'!C$7,4,1)=" ",'[7]23'!C$7,IF(MID('[7]23'!C$7,2,1)=" ",TRIM(RIGHT('[7]23'!C$7,LEN('[7]23'!C$7)-2))&amp;" "&amp;LEFT('[7]23'!C$7,1),'[7]23'!C$7))</f>
        <v>Leong J</v>
      </c>
      <c r="D706" s="1221" t="s">
        <v>3362</v>
      </c>
      <c r="E706" s="1228">
        <v>41924</v>
      </c>
      <c r="F706" s="1222">
        <f>VLOOKUP(G706,[7]Data!$U$4:$V$9,2,FALSE)</f>
        <v>4</v>
      </c>
      <c r="G706" s="1222">
        <v>3</v>
      </c>
      <c r="H706" s="1221" t="str">
        <f>TEXT(G706,"0")&amp;" "&amp;B706</f>
        <v>3 Dominant Pied</v>
      </c>
    </row>
    <row r="707" spans="1:8" outlineLevel="2">
      <c r="A707" s="1220">
        <v>23</v>
      </c>
      <c r="B707" s="1227" t="str">
        <f>VLOOKUP(A707,[7]Data!$O$4:$P$31,2)</f>
        <v>Dominant Pied</v>
      </c>
      <c r="C707" s="1227" t="str">
        <f>IF(MID('[7]23'!C$6,4,1)=" ",'[7]23'!C$6,IF(MID('[7]23'!C$6,2,1)=" ",TRIM(RIGHT('[7]23'!C$6,LEN('[7]23'!C$6)-2))&amp;" "&amp;LEFT('[7]23'!C$6,1),'[7]23'!C$6))</f>
        <v>Leong J</v>
      </c>
      <c r="D707" s="1221" t="s">
        <v>3362</v>
      </c>
      <c r="E707" s="1228">
        <v>41924</v>
      </c>
      <c r="F707" s="1222">
        <f>VLOOKUP(G707,[7]Data!$U$4:$V$9,2,FALSE)</f>
        <v>5</v>
      </c>
      <c r="G707" s="1222">
        <v>2</v>
      </c>
      <c r="H707" s="1221" t="str">
        <f>TEXT(G707,"0")&amp;" "&amp;B707</f>
        <v>2 Dominant Pied</v>
      </c>
    </row>
    <row r="708" spans="1:8" outlineLevel="2">
      <c r="A708" s="1220">
        <v>23</v>
      </c>
      <c r="B708" s="1227" t="str">
        <f>VLOOKUP(A708,[7]Data!$O$4:$P$31,2)</f>
        <v>Dominant Pied</v>
      </c>
      <c r="C708" s="1227" t="str">
        <f>IF(MID('[7]23'!C$5,4,1)=" ",'[7]23'!C$5,IF(MID('[7]23'!C$5,2,1)=" ",TRIM(RIGHT('[7]23'!C$5,LEN('[7]23'!C$5)-2))&amp;" "&amp;LEFT('[7]23'!C$5,1),'[7]23'!C$5))</f>
        <v>Leong J</v>
      </c>
      <c r="D708" s="1221" t="s">
        <v>3362</v>
      </c>
      <c r="E708" s="1228">
        <v>41924</v>
      </c>
      <c r="F708" s="1222">
        <f>VLOOKUP(G708,[7]Data!$U$4:$V$9,2,FALSE)</f>
        <v>6</v>
      </c>
      <c r="G708" s="1222">
        <v>1</v>
      </c>
      <c r="H708" s="1221" t="str">
        <f>TEXT(G708,"0")&amp;" "&amp;B708</f>
        <v>1 Dominant Pied</v>
      </c>
    </row>
    <row r="709" spans="1:8" s="1256" customFormat="1" outlineLevel="1">
      <c r="A709" s="1236"/>
      <c r="B709" s="1262"/>
      <c r="C709" s="1262" t="s">
        <v>763</v>
      </c>
      <c r="D709" s="1248" t="s">
        <v>3834</v>
      </c>
      <c r="E709" s="1263"/>
      <c r="F709" s="1240">
        <f>SUBTOTAL(9,F706:F708)</f>
        <v>15</v>
      </c>
      <c r="G709" s="1240"/>
      <c r="H709" s="1237"/>
    </row>
    <row r="710" spans="1:8" outlineLevel="2">
      <c r="A710" s="1220">
        <v>23</v>
      </c>
      <c r="B710" s="1227" t="str">
        <f>VLOOKUP(A710,[7]Data!$O$4:$P$31,2)</f>
        <v>Dominant Pied</v>
      </c>
      <c r="C710" s="1227" t="str">
        <f>IF(MID('[7]23'!C$10,4,1)=" ",'[7]23'!C$10,IF(MID('[7]23'!C$10,2,1)=" ",TRIM(RIGHT('[7]23'!C$10,LEN('[7]23'!C$10)-2))&amp;" "&amp;LEFT('[7]23'!C$10,1),'[7]23'!C$10))</f>
        <v>Meney &amp; Muller</v>
      </c>
      <c r="D710" s="1221" t="s">
        <v>3362</v>
      </c>
      <c r="E710" s="1228">
        <v>41924</v>
      </c>
      <c r="F710" s="1222">
        <f>VLOOKUP(G710,[7]Data!$U$4:$V$9,2,FALSE)</f>
        <v>1</v>
      </c>
      <c r="G710" s="1222">
        <v>6</v>
      </c>
      <c r="H710" s="1221" t="str">
        <f>TEXT(G710,"0")&amp;" "&amp;B710</f>
        <v>6 Dominant Pied</v>
      </c>
    </row>
    <row r="711" spans="1:8" outlineLevel="2">
      <c r="A711" s="1220">
        <v>23</v>
      </c>
      <c r="B711" s="1227" t="str">
        <f>VLOOKUP(A711,[7]Data!$O$4:$P$31,2)</f>
        <v>Dominant Pied</v>
      </c>
      <c r="C711" s="1227" t="str">
        <f>IF(MID('[7]23'!C$9,4,1)=" ",'[7]23'!C$9,IF(MID('[7]23'!C$9,2,1)=" ",TRIM(RIGHT('[7]23'!C$9,LEN('[7]23'!C$9)-2))&amp;" "&amp;LEFT('[7]23'!C$9,1),'[7]23'!C$9))</f>
        <v>Meney &amp; Muller</v>
      </c>
      <c r="D711" s="1221" t="s">
        <v>3362</v>
      </c>
      <c r="E711" s="1228">
        <v>41924</v>
      </c>
      <c r="F711" s="1222">
        <f>VLOOKUP(G711,[7]Data!$U$4:$V$9,2,FALSE)</f>
        <v>2</v>
      </c>
      <c r="G711" s="1222">
        <v>5</v>
      </c>
      <c r="H711" s="1221" t="str">
        <f>TEXT(G711,"0")&amp;" "&amp;B711</f>
        <v>5 Dominant Pied</v>
      </c>
    </row>
    <row r="712" spans="1:8" outlineLevel="1">
      <c r="B712" s="1227"/>
      <c r="C712" s="1229" t="s">
        <v>856</v>
      </c>
      <c r="E712" s="1228"/>
      <c r="F712" s="1222">
        <f>SUBTOTAL(9,F710:F711)</f>
        <v>3</v>
      </c>
    </row>
    <row r="713" spans="1:8" outlineLevel="2">
      <c r="A713" s="1230">
        <v>23</v>
      </c>
      <c r="B713" s="1231" t="s">
        <v>1567</v>
      </c>
      <c r="C713" s="1231" t="s">
        <v>198</v>
      </c>
      <c r="D713" s="1232" t="s">
        <v>3357</v>
      </c>
      <c r="E713" s="1233">
        <v>42169</v>
      </c>
      <c r="F713" s="1234">
        <v>2</v>
      </c>
      <c r="G713" s="1234">
        <v>5</v>
      </c>
      <c r="H713" s="1232" t="s">
        <v>4042</v>
      </c>
    </row>
    <row r="714" spans="1:8" outlineLevel="1">
      <c r="A714" s="1230"/>
      <c r="B714" s="1231"/>
      <c r="C714" s="1235" t="s">
        <v>866</v>
      </c>
      <c r="D714" s="1232"/>
      <c r="E714" s="1233"/>
      <c r="F714" s="1234">
        <f>SUBTOTAL(9,F713:F713)</f>
        <v>2</v>
      </c>
      <c r="G714" s="1234"/>
      <c r="H714" s="1232"/>
    </row>
    <row r="715" spans="1:8" outlineLevel="2">
      <c r="A715" s="1230">
        <v>23</v>
      </c>
      <c r="B715" s="1231" t="s">
        <v>1567</v>
      </c>
      <c r="C715" s="1231" t="s">
        <v>90</v>
      </c>
      <c r="D715" s="1232" t="s">
        <v>3357</v>
      </c>
      <c r="E715" s="1233">
        <v>42169</v>
      </c>
      <c r="F715" s="1234">
        <v>4</v>
      </c>
      <c r="G715" s="1234">
        <v>3</v>
      </c>
      <c r="H715" s="1232" t="s">
        <v>4043</v>
      </c>
    </row>
    <row r="716" spans="1:8" outlineLevel="1">
      <c r="A716" s="1230"/>
      <c r="B716" s="1231"/>
      <c r="C716" s="1235" t="s">
        <v>1123</v>
      </c>
      <c r="D716" s="1232"/>
      <c r="E716" s="1233"/>
      <c r="F716" s="1234">
        <f>SUBTOTAL(9,F715:F715)</f>
        <v>4</v>
      </c>
      <c r="G716" s="1234"/>
      <c r="H716" s="1232"/>
    </row>
    <row r="717" spans="1:8" outlineLevel="2">
      <c r="A717" s="1230">
        <v>23</v>
      </c>
      <c r="B717" s="1231" t="s">
        <v>1567</v>
      </c>
      <c r="C717" s="1231" t="s">
        <v>106</v>
      </c>
      <c r="D717" s="1232" t="s">
        <v>3357</v>
      </c>
      <c r="E717" s="1233">
        <v>42169</v>
      </c>
      <c r="F717" s="1234">
        <v>3</v>
      </c>
      <c r="G717" s="1234">
        <v>4</v>
      </c>
      <c r="H717" s="1232" t="s">
        <v>4039</v>
      </c>
    </row>
    <row r="718" spans="1:8" outlineLevel="1">
      <c r="A718" s="1230"/>
      <c r="B718" s="1231"/>
      <c r="C718" s="1235" t="s">
        <v>1181</v>
      </c>
      <c r="D718" s="1232"/>
      <c r="E718" s="1233"/>
      <c r="F718" s="1234">
        <f>SUBTOTAL(9,F717:F717)</f>
        <v>3</v>
      </c>
      <c r="G718" s="1234"/>
      <c r="H718" s="1232"/>
    </row>
    <row r="719" spans="1:8" outlineLevel="2">
      <c r="A719" s="1220">
        <v>23</v>
      </c>
      <c r="B719" s="1227" t="str">
        <f>VLOOKUP(A719,[7]Data!$O$4:$P$31,2)</f>
        <v>Dominant Pied</v>
      </c>
      <c r="C719" s="1227" t="str">
        <f>IF(MID('[7]23'!C$8,4,1)=" ",'[7]23'!C$8,IF(MID('[7]23'!C$8,2,1)=" ",TRIM(RIGHT('[7]23'!C$8,LEN('[7]23'!C$8)-2))&amp;" "&amp;LEFT('[7]23'!C$8,1),'[7]23'!C$8))</f>
        <v>Sheppard &amp; Flanagan</v>
      </c>
      <c r="D719" s="1221" t="s">
        <v>3362</v>
      </c>
      <c r="E719" s="1228">
        <v>41924</v>
      </c>
      <c r="F719" s="1222">
        <f>VLOOKUP(G719,[7]Data!$U$4:$V$9,2,FALSE)</f>
        <v>3</v>
      </c>
      <c r="G719" s="1222">
        <v>4</v>
      </c>
      <c r="H719" s="1221" t="str">
        <f>TEXT(G719,"0")&amp;" "&amp;B719</f>
        <v>4 Dominant Pied</v>
      </c>
    </row>
    <row r="720" spans="1:8" outlineLevel="2">
      <c r="A720" s="1230">
        <v>23</v>
      </c>
      <c r="B720" s="1231" t="s">
        <v>1567</v>
      </c>
      <c r="C720" s="1231" t="s">
        <v>122</v>
      </c>
      <c r="D720" s="1232" t="s">
        <v>3357</v>
      </c>
      <c r="E720" s="1233">
        <v>42169</v>
      </c>
      <c r="F720" s="1234">
        <v>6</v>
      </c>
      <c r="G720" s="1234">
        <v>1</v>
      </c>
      <c r="H720" s="1232" t="s">
        <v>4046</v>
      </c>
    </row>
    <row r="721" spans="1:8" outlineLevel="2">
      <c r="A721" s="1230">
        <v>23</v>
      </c>
      <c r="B721" s="1231" t="s">
        <v>1567</v>
      </c>
      <c r="C721" s="1231" t="s">
        <v>122</v>
      </c>
      <c r="D721" s="1232" t="s">
        <v>5026</v>
      </c>
      <c r="E721" s="1233">
        <v>42176</v>
      </c>
      <c r="F721" s="1234">
        <v>5</v>
      </c>
      <c r="G721" s="1234">
        <v>2</v>
      </c>
      <c r="H721" s="1232" t="s">
        <v>4040</v>
      </c>
    </row>
    <row r="722" spans="1:8" outlineLevel="1">
      <c r="A722" s="1230"/>
      <c r="B722" s="1231"/>
      <c r="C722" s="1235" t="s">
        <v>1285</v>
      </c>
      <c r="D722" s="1232"/>
      <c r="E722" s="1233"/>
      <c r="F722" s="1234">
        <f>SUBTOTAL(9,F719:F721)</f>
        <v>14</v>
      </c>
      <c r="G722" s="1234"/>
      <c r="H722" s="1232"/>
    </row>
    <row r="723" spans="1:8" outlineLevel="2">
      <c r="A723" s="1220">
        <v>23</v>
      </c>
      <c r="B723" s="1221" t="s">
        <v>1567</v>
      </c>
      <c r="C723" s="1221" t="s">
        <v>127</v>
      </c>
      <c r="D723" s="1221" t="s">
        <v>3323</v>
      </c>
      <c r="E723" s="1224">
        <v>42064</v>
      </c>
      <c r="F723" s="1222">
        <v>4</v>
      </c>
      <c r="G723" s="1222">
        <v>3</v>
      </c>
      <c r="H723" s="1221" t="s">
        <v>4043</v>
      </c>
    </row>
    <row r="724" spans="1:8" outlineLevel="1">
      <c r="C724" s="1226" t="s">
        <v>1435</v>
      </c>
      <c r="E724" s="1224"/>
      <c r="F724" s="1222">
        <f>SUBTOTAL(9,F723:F723)</f>
        <v>4</v>
      </c>
    </row>
    <row r="725" spans="1:8" outlineLevel="2">
      <c r="A725" s="1220">
        <v>23</v>
      </c>
      <c r="B725" s="1221" t="s">
        <v>1567</v>
      </c>
      <c r="C725" s="1221" t="s">
        <v>1640</v>
      </c>
      <c r="D725" s="1221" t="s">
        <v>3323</v>
      </c>
      <c r="E725" s="1224">
        <v>42064</v>
      </c>
      <c r="F725" s="1222">
        <v>3</v>
      </c>
      <c r="G725" s="1222">
        <v>4</v>
      </c>
      <c r="H725" s="1221" t="s">
        <v>4039</v>
      </c>
    </row>
    <row r="726" spans="1:8" outlineLevel="1">
      <c r="C726" s="1226" t="s">
        <v>2587</v>
      </c>
      <c r="E726" s="1224"/>
      <c r="F726" s="1222">
        <f>SUBTOTAL(9,F725:F725)</f>
        <v>3</v>
      </c>
    </row>
    <row r="727" spans="1:8" outlineLevel="2">
      <c r="A727" s="1220">
        <v>23</v>
      </c>
      <c r="B727" s="1221" t="s">
        <v>1567</v>
      </c>
      <c r="C727" s="1221" t="s">
        <v>189</v>
      </c>
      <c r="D727" s="1221" t="s">
        <v>3323</v>
      </c>
      <c r="E727" s="1224">
        <v>42064</v>
      </c>
      <c r="F727" s="1222">
        <v>5</v>
      </c>
      <c r="G727" s="1222">
        <v>2</v>
      </c>
      <c r="H727" s="1221" t="s">
        <v>4040</v>
      </c>
    </row>
    <row r="728" spans="1:8" outlineLevel="1">
      <c r="C728" s="1226" t="s">
        <v>1443</v>
      </c>
      <c r="E728" s="1224"/>
      <c r="F728" s="1222">
        <f>SUBTOTAL(9,F727:F727)</f>
        <v>5</v>
      </c>
    </row>
    <row r="729" spans="1:8" outlineLevel="2">
      <c r="A729" s="1220">
        <v>24</v>
      </c>
      <c r="B729" s="1221" t="s">
        <v>1568</v>
      </c>
      <c r="C729" s="1221" t="s">
        <v>1610</v>
      </c>
      <c r="D729" s="1221" t="s">
        <v>3323</v>
      </c>
      <c r="E729" s="1224">
        <v>42064</v>
      </c>
      <c r="F729" s="1222">
        <v>4</v>
      </c>
      <c r="G729" s="1222">
        <v>3</v>
      </c>
      <c r="H729" s="1221" t="s">
        <v>4054</v>
      </c>
    </row>
    <row r="730" spans="1:8" outlineLevel="1">
      <c r="C730" s="1226" t="s">
        <v>1729</v>
      </c>
      <c r="E730" s="1224"/>
      <c r="F730" s="1222">
        <f>SUBTOTAL(9,F729:F729)</f>
        <v>4</v>
      </c>
    </row>
    <row r="731" spans="1:8" outlineLevel="2">
      <c r="A731" s="1230">
        <v>24</v>
      </c>
      <c r="B731" s="1231" t="s">
        <v>1568</v>
      </c>
      <c r="C731" s="1231" t="s">
        <v>3345</v>
      </c>
      <c r="D731" s="1232" t="s">
        <v>3357</v>
      </c>
      <c r="E731" s="1233">
        <v>42169</v>
      </c>
      <c r="F731" s="1234">
        <v>4</v>
      </c>
      <c r="G731" s="1234">
        <v>3</v>
      </c>
      <c r="H731" s="1232" t="s">
        <v>4054</v>
      </c>
    </row>
    <row r="732" spans="1:8" outlineLevel="1">
      <c r="A732" s="1230"/>
      <c r="B732" s="1231"/>
      <c r="C732" s="1235" t="s">
        <v>3383</v>
      </c>
      <c r="D732" s="1232"/>
      <c r="E732" s="1233"/>
      <c r="F732" s="1234">
        <f>SUBTOTAL(9,F731:F731)</f>
        <v>4</v>
      </c>
      <c r="G732" s="1234"/>
      <c r="H732" s="1232"/>
    </row>
    <row r="733" spans="1:8" outlineLevel="2">
      <c r="A733" s="1220">
        <v>24</v>
      </c>
      <c r="B733" s="1221" t="s">
        <v>1568</v>
      </c>
      <c r="C733" s="1221" t="s">
        <v>1620</v>
      </c>
      <c r="D733" s="1221" t="s">
        <v>3323</v>
      </c>
      <c r="E733" s="1224">
        <v>42064</v>
      </c>
      <c r="F733" s="1222">
        <v>6</v>
      </c>
      <c r="G733" s="1222">
        <v>1</v>
      </c>
      <c r="H733" s="1221" t="s">
        <v>4053</v>
      </c>
    </row>
    <row r="734" spans="1:8" outlineLevel="2">
      <c r="A734" s="1230">
        <v>24</v>
      </c>
      <c r="B734" s="1231" t="s">
        <v>1568</v>
      </c>
      <c r="C734" s="1231" t="s">
        <v>1620</v>
      </c>
      <c r="D734" s="1232" t="s">
        <v>3357</v>
      </c>
      <c r="E734" s="1233">
        <v>42169</v>
      </c>
      <c r="F734" s="1234">
        <v>2</v>
      </c>
      <c r="G734" s="1234">
        <v>5</v>
      </c>
      <c r="H734" s="1232" t="s">
        <v>4049</v>
      </c>
    </row>
    <row r="735" spans="1:8" outlineLevel="1">
      <c r="A735" s="1230"/>
      <c r="B735" s="1231"/>
      <c r="C735" s="1235" t="s">
        <v>1802</v>
      </c>
      <c r="D735" s="1232"/>
      <c r="E735" s="1233"/>
      <c r="F735" s="1234">
        <f>SUBTOTAL(9,F733:F734)</f>
        <v>8</v>
      </c>
      <c r="G735" s="1234"/>
      <c r="H735" s="1232"/>
    </row>
    <row r="736" spans="1:8" outlineLevel="2">
      <c r="A736" s="1220">
        <v>24</v>
      </c>
      <c r="B736" s="1227" t="str">
        <f>VLOOKUP(A736,[7]Data!$O$4:$P$31,2)</f>
        <v>Recessive Pied</v>
      </c>
      <c r="C736" s="1227" t="str">
        <f>IF(MID('[7]24'!C$10,4,1)=" ",'[7]24'!C$10,IF(MID('[7]24'!C$10,2,1)=" ",TRIM(RIGHT('[7]24'!C$10,LEN('[7]24'!C$10)-2))&amp;" "&amp;LEFT('[7]24'!C$10,1),'[7]24'!C$10))</f>
        <v>Hall M</v>
      </c>
      <c r="D736" s="1221" t="s">
        <v>3362</v>
      </c>
      <c r="E736" s="1228">
        <v>41924</v>
      </c>
      <c r="F736" s="1222">
        <f>VLOOKUP(G736,[7]Data!$U$4:$V$9,2,FALSE)</f>
        <v>1</v>
      </c>
      <c r="G736" s="1222">
        <v>6</v>
      </c>
      <c r="H736" s="1221" t="str">
        <f>TEXT(G736,"0")&amp;" "&amp;B736</f>
        <v>6 Recessive Pied</v>
      </c>
    </row>
    <row r="737" spans="1:8" outlineLevel="2">
      <c r="A737" s="1220">
        <v>24</v>
      </c>
      <c r="B737" s="1227" t="str">
        <f>VLOOKUP(A737,[7]Data!$O$4:$P$31,2)</f>
        <v>Recessive Pied</v>
      </c>
      <c r="C737" s="1227" t="str">
        <f>IF(MID('[7]24'!C$9,4,1)=" ",'[7]24'!C$9,IF(MID('[7]24'!C$9,2,1)=" ",TRIM(RIGHT('[7]24'!C$9,LEN('[7]24'!C$9)-2))&amp;" "&amp;LEFT('[7]24'!C$9,1),'[7]24'!C$9))</f>
        <v>Hall M</v>
      </c>
      <c r="D737" s="1221" t="s">
        <v>3362</v>
      </c>
      <c r="E737" s="1228">
        <v>41924</v>
      </c>
      <c r="F737" s="1222">
        <f>VLOOKUP(G737,[7]Data!$U$4:$V$9,2,FALSE)</f>
        <v>2</v>
      </c>
      <c r="G737" s="1222">
        <v>5</v>
      </c>
      <c r="H737" s="1221" t="str">
        <f>TEXT(G737,"0")&amp;" "&amp;B737</f>
        <v>5 Recessive Pied</v>
      </c>
    </row>
    <row r="738" spans="1:8" outlineLevel="1">
      <c r="B738" s="1227"/>
      <c r="C738" s="1229" t="s">
        <v>5027</v>
      </c>
      <c r="E738" s="1228"/>
      <c r="F738" s="1222">
        <f>SUBTOTAL(9,F736:F737)</f>
        <v>3</v>
      </c>
    </row>
    <row r="739" spans="1:8" outlineLevel="2">
      <c r="A739" s="1220">
        <v>24</v>
      </c>
      <c r="B739" s="1227" t="str">
        <f>VLOOKUP(A739,[7]Data!$O$4:$P$31,2)</f>
        <v>Recessive Pied</v>
      </c>
      <c r="C739" s="1227" t="str">
        <f>IF(MID('[7]24'!C$5,4,1)=" ",'[7]24'!C$5,IF(MID('[7]24'!C$5,2,1)=" ",TRIM(RIGHT('[7]24'!C$5,LEN('[7]24'!C$5)-2))&amp;" "&amp;LEFT('[7]24'!C$5,1),'[7]24'!C$5))</f>
        <v>M &amp; R Randall</v>
      </c>
      <c r="D739" s="1221" t="s">
        <v>3362</v>
      </c>
      <c r="E739" s="1228">
        <v>41924</v>
      </c>
      <c r="F739" s="1222">
        <f>VLOOKUP(G739,[7]Data!$U$4:$V$9,2,FALSE)</f>
        <v>6</v>
      </c>
      <c r="G739" s="1222">
        <v>1</v>
      </c>
      <c r="H739" s="1221" t="str">
        <f>TEXT(G739,"0")&amp;" "&amp;B739</f>
        <v>1 Recessive Pied</v>
      </c>
    </row>
    <row r="740" spans="1:8" outlineLevel="1">
      <c r="B740" s="1227"/>
      <c r="C740" s="1229" t="s">
        <v>5045</v>
      </c>
      <c r="E740" s="1228"/>
      <c r="F740" s="1222">
        <f>SUBTOTAL(9,F739:F739)</f>
        <v>6</v>
      </c>
    </row>
    <row r="741" spans="1:8" outlineLevel="2">
      <c r="A741" s="1230">
        <v>24</v>
      </c>
      <c r="B741" s="1231" t="s">
        <v>1568</v>
      </c>
      <c r="C741" s="1231" t="s">
        <v>4533</v>
      </c>
      <c r="D741" s="1232" t="s">
        <v>3357</v>
      </c>
      <c r="E741" s="1233">
        <v>42169</v>
      </c>
      <c r="F741" s="1234">
        <v>6</v>
      </c>
      <c r="G741" s="1234">
        <v>1</v>
      </c>
      <c r="H741" s="1232" t="s">
        <v>4053</v>
      </c>
    </row>
    <row r="742" spans="1:8" outlineLevel="1">
      <c r="A742" s="1230"/>
      <c r="B742" s="1231"/>
      <c r="C742" s="1235" t="s">
        <v>4534</v>
      </c>
      <c r="D742" s="1232"/>
      <c r="E742" s="1233"/>
      <c r="F742" s="1234">
        <f>SUBTOTAL(9,F741:F741)</f>
        <v>6</v>
      </c>
      <c r="G742" s="1234"/>
      <c r="H742" s="1232"/>
    </row>
    <row r="743" spans="1:8" outlineLevel="2">
      <c r="A743" s="1220">
        <v>24</v>
      </c>
      <c r="B743" s="1227" t="str">
        <f>VLOOKUP(A743,[7]Data!$O$4:$P$31,2)</f>
        <v>Recessive Pied</v>
      </c>
      <c r="C743" s="1227" t="s">
        <v>107</v>
      </c>
      <c r="D743" s="1221" t="s">
        <v>3362</v>
      </c>
      <c r="E743" s="1228">
        <v>41924</v>
      </c>
      <c r="F743" s="1222">
        <f>VLOOKUP(G743,[7]Data!$U$4:$V$9,2,FALSE)</f>
        <v>3</v>
      </c>
      <c r="G743" s="1222">
        <v>4</v>
      </c>
      <c r="H743" s="1221" t="str">
        <f>TEXT(G743,"0")&amp;" "&amp;B743</f>
        <v>4 Recessive Pied</v>
      </c>
    </row>
    <row r="744" spans="1:8" outlineLevel="2">
      <c r="A744" s="1220">
        <v>24</v>
      </c>
      <c r="B744" s="1227" t="str">
        <f>VLOOKUP(A744,[7]Data!$O$4:$P$31,2)</f>
        <v>Recessive Pied</v>
      </c>
      <c r="C744" s="1227" t="s">
        <v>542</v>
      </c>
      <c r="D744" s="1221" t="s">
        <v>3362</v>
      </c>
      <c r="E744" s="1228">
        <v>41924</v>
      </c>
      <c r="F744" s="1222">
        <f>VLOOKUP(G744,[7]Data!$U$4:$V$9,2,FALSE)</f>
        <v>5</v>
      </c>
      <c r="G744" s="1222">
        <v>2</v>
      </c>
      <c r="H744" s="1221" t="str">
        <f>TEXT(G744,"0")&amp;" "&amp;B744</f>
        <v>2 Recessive Pied</v>
      </c>
    </row>
    <row r="745" spans="1:8" outlineLevel="2">
      <c r="A745" s="1220">
        <v>24</v>
      </c>
      <c r="B745" s="1221" t="s">
        <v>1568</v>
      </c>
      <c r="C745" s="1221" t="s">
        <v>542</v>
      </c>
      <c r="D745" s="1221" t="s">
        <v>3323</v>
      </c>
      <c r="E745" s="1224">
        <v>42064</v>
      </c>
      <c r="F745" s="1222">
        <v>5</v>
      </c>
      <c r="G745" s="1222">
        <v>2</v>
      </c>
      <c r="H745" s="1221" t="s">
        <v>4050</v>
      </c>
    </row>
    <row r="746" spans="1:8" outlineLevel="2">
      <c r="A746" s="1230">
        <v>24</v>
      </c>
      <c r="B746" s="1231" t="s">
        <v>1568</v>
      </c>
      <c r="C746" s="1231" t="s">
        <v>107</v>
      </c>
      <c r="D746" s="1232" t="s">
        <v>3357</v>
      </c>
      <c r="E746" s="1233">
        <v>42169</v>
      </c>
      <c r="F746" s="1234">
        <v>5</v>
      </c>
      <c r="G746" s="1234">
        <v>2</v>
      </c>
      <c r="H746" s="1232" t="s">
        <v>4050</v>
      </c>
    </row>
    <row r="747" spans="1:8" s="1256" customFormat="1" outlineLevel="1">
      <c r="A747" s="1243"/>
      <c r="B747" s="1244"/>
      <c r="C747" s="1244" t="s">
        <v>3831</v>
      </c>
      <c r="D747" s="1248" t="s">
        <v>3834</v>
      </c>
      <c r="E747" s="1245"/>
      <c r="F747" s="1246">
        <f>SUBTOTAL(9,F743:F746)</f>
        <v>18</v>
      </c>
      <c r="G747" s="1246"/>
      <c r="H747" s="1247"/>
    </row>
    <row r="748" spans="1:8" outlineLevel="2">
      <c r="A748" s="1230">
        <v>24</v>
      </c>
      <c r="B748" s="1231" t="s">
        <v>1568</v>
      </c>
      <c r="C748" s="1231" t="s">
        <v>1638</v>
      </c>
      <c r="D748" s="1232" t="s">
        <v>3357</v>
      </c>
      <c r="E748" s="1233">
        <v>42169</v>
      </c>
      <c r="F748" s="1234">
        <v>3</v>
      </c>
      <c r="G748" s="1234">
        <v>4</v>
      </c>
      <c r="H748" s="1232" t="s">
        <v>4047</v>
      </c>
    </row>
    <row r="749" spans="1:8" outlineLevel="1">
      <c r="A749" s="1230"/>
      <c r="B749" s="1231"/>
      <c r="C749" s="1235" t="s">
        <v>2527</v>
      </c>
      <c r="D749" s="1232"/>
      <c r="E749" s="1233"/>
      <c r="F749" s="1234">
        <f>SUBTOTAL(9,F748:F748)</f>
        <v>3</v>
      </c>
      <c r="G749" s="1234"/>
      <c r="H749" s="1232"/>
    </row>
    <row r="750" spans="1:8" outlineLevel="2">
      <c r="A750" s="1230">
        <v>24</v>
      </c>
      <c r="B750" s="1231" t="s">
        <v>1568</v>
      </c>
      <c r="C750" s="1231" t="s">
        <v>189</v>
      </c>
      <c r="D750" s="1232" t="s">
        <v>3357</v>
      </c>
      <c r="E750" s="1233">
        <v>42169</v>
      </c>
      <c r="F750" s="1234">
        <v>1</v>
      </c>
      <c r="G750" s="1234">
        <v>6</v>
      </c>
      <c r="H750" s="1232" t="s">
        <v>4048</v>
      </c>
    </row>
    <row r="751" spans="1:8" outlineLevel="2">
      <c r="A751" s="1230">
        <v>24</v>
      </c>
      <c r="B751" s="1231" t="s">
        <v>1568</v>
      </c>
      <c r="C751" s="1231" t="s">
        <v>189</v>
      </c>
      <c r="D751" s="1232" t="s">
        <v>5026</v>
      </c>
      <c r="E751" s="1233">
        <v>42176</v>
      </c>
      <c r="F751" s="1234">
        <v>4</v>
      </c>
      <c r="G751" s="1234">
        <v>3</v>
      </c>
      <c r="H751" s="1232" t="s">
        <v>4054</v>
      </c>
    </row>
    <row r="752" spans="1:8" outlineLevel="1">
      <c r="A752" s="1230"/>
      <c r="B752" s="1231"/>
      <c r="C752" s="1235" t="s">
        <v>1443</v>
      </c>
      <c r="D752" s="1232"/>
      <c r="E752" s="1233"/>
      <c r="F752" s="1234">
        <f>SUBTOTAL(9,F750:F751)</f>
        <v>5</v>
      </c>
      <c r="G752" s="1234"/>
      <c r="H752" s="1232"/>
    </row>
    <row r="753" spans="1:8" outlineLevel="2">
      <c r="A753" s="1220">
        <v>24</v>
      </c>
      <c r="B753" s="1221" t="s">
        <v>1568</v>
      </c>
      <c r="C753" s="1221" t="s">
        <v>116</v>
      </c>
      <c r="D753" s="1221" t="s">
        <v>3323</v>
      </c>
      <c r="E753" s="1224">
        <v>42064</v>
      </c>
      <c r="F753" s="1222">
        <v>3</v>
      </c>
      <c r="G753" s="1222">
        <v>4</v>
      </c>
      <c r="H753" s="1221" t="s">
        <v>4047</v>
      </c>
    </row>
    <row r="754" spans="1:8" outlineLevel="2">
      <c r="A754" s="1220">
        <v>24</v>
      </c>
      <c r="B754" s="1221" t="s">
        <v>1568</v>
      </c>
      <c r="C754" s="1221" t="s">
        <v>116</v>
      </c>
      <c r="D754" s="1221" t="s">
        <v>3323</v>
      </c>
      <c r="E754" s="1224">
        <v>42064</v>
      </c>
      <c r="F754" s="1222">
        <v>2</v>
      </c>
      <c r="G754" s="1222">
        <v>5</v>
      </c>
      <c r="H754" s="1221" t="s">
        <v>4049</v>
      </c>
    </row>
    <row r="755" spans="1:8" outlineLevel="1">
      <c r="C755" s="1226" t="s">
        <v>1484</v>
      </c>
      <c r="E755" s="1224"/>
      <c r="F755" s="1222">
        <f>SUBTOTAL(9,F753:F754)</f>
        <v>5</v>
      </c>
    </row>
    <row r="756" spans="1:8" outlineLevel="2">
      <c r="A756" s="1220">
        <v>24</v>
      </c>
      <c r="B756" s="1221" t="s">
        <v>1568</v>
      </c>
      <c r="C756" s="1221" t="s">
        <v>111</v>
      </c>
      <c r="D756" s="1221" t="s">
        <v>3323</v>
      </c>
      <c r="E756" s="1224">
        <v>42064</v>
      </c>
      <c r="F756" s="1222">
        <v>1</v>
      </c>
      <c r="G756" s="1222">
        <v>6</v>
      </c>
      <c r="H756" s="1221" t="s">
        <v>4048</v>
      </c>
    </row>
    <row r="757" spans="1:8" outlineLevel="1">
      <c r="C757" s="1226" t="s">
        <v>4515</v>
      </c>
      <c r="E757" s="1224"/>
      <c r="F757" s="1222">
        <f>SUBTOTAL(9,F756:F756)</f>
        <v>1</v>
      </c>
    </row>
    <row r="758" spans="1:8" outlineLevel="2">
      <c r="A758" s="1220">
        <v>24</v>
      </c>
      <c r="B758" s="1227" t="str">
        <f>VLOOKUP(A758,[7]Data!$O$4:$P$31,2)</f>
        <v>Recessive Pied</v>
      </c>
      <c r="C758" s="1227" t="str">
        <f>IF(MID('[7]24'!C$7,4,1)=" ",'[7]24'!C$7,IF(MID('[7]24'!C$7,2,1)=" ",TRIM(RIGHT('[7]24'!C$7,LEN('[7]24'!C$7)-2))&amp;" "&amp;LEFT('[7]24'!C$7,1),'[7]24'!C$7))</f>
        <v>Wright J</v>
      </c>
      <c r="D758" s="1221" t="s">
        <v>3362</v>
      </c>
      <c r="E758" s="1228">
        <v>41924</v>
      </c>
      <c r="F758" s="1222">
        <v>4</v>
      </c>
      <c r="G758" s="1222">
        <v>3</v>
      </c>
      <c r="H758" s="1221" t="str">
        <f>TEXT(G758,"0")&amp;" "&amp;B758</f>
        <v>3 Recessive Pied</v>
      </c>
    </row>
    <row r="759" spans="1:8" outlineLevel="1">
      <c r="B759" s="1227"/>
      <c r="C759" s="1229" t="s">
        <v>1499</v>
      </c>
      <c r="E759" s="1228"/>
      <c r="F759" s="1222">
        <f>SUBTOTAL(9,F758:F758)</f>
        <v>4</v>
      </c>
    </row>
    <row r="760" spans="1:8" outlineLevel="2">
      <c r="A760" s="1230">
        <v>25</v>
      </c>
      <c r="B760" s="1231" t="s">
        <v>1570</v>
      </c>
      <c r="C760" s="1231" t="s">
        <v>3342</v>
      </c>
      <c r="D760" s="1232" t="s">
        <v>3357</v>
      </c>
      <c r="E760" s="1233">
        <v>42169</v>
      </c>
      <c r="F760" s="1234">
        <v>6</v>
      </c>
      <c r="G760" s="1234">
        <v>1</v>
      </c>
      <c r="H760" s="1232" t="s">
        <v>4060</v>
      </c>
    </row>
    <row r="761" spans="1:8" outlineLevel="2">
      <c r="A761" s="1230">
        <v>25</v>
      </c>
      <c r="B761" s="1231" t="s">
        <v>1570</v>
      </c>
      <c r="C761" s="1231" t="s">
        <v>3342</v>
      </c>
      <c r="D761" s="1232" t="s">
        <v>5026</v>
      </c>
      <c r="E761" s="1233">
        <v>42176</v>
      </c>
      <c r="F761" s="1234">
        <v>6</v>
      </c>
      <c r="G761" s="1234">
        <v>1</v>
      </c>
      <c r="H761" s="1232" t="s">
        <v>4060</v>
      </c>
    </row>
    <row r="762" spans="1:8" outlineLevel="1">
      <c r="A762" s="1230"/>
      <c r="B762" s="1231"/>
      <c r="C762" s="1235" t="s">
        <v>4097</v>
      </c>
      <c r="D762" s="1232"/>
      <c r="E762" s="1233"/>
      <c r="F762" s="1234">
        <f>SUBTOTAL(9,F760:F761)</f>
        <v>12</v>
      </c>
      <c r="G762" s="1234"/>
      <c r="H762" s="1232"/>
    </row>
    <row r="763" spans="1:8" outlineLevel="2">
      <c r="A763" s="1230">
        <v>25</v>
      </c>
      <c r="B763" s="1231" t="s">
        <v>1570</v>
      </c>
      <c r="C763" s="1231" t="s">
        <v>3343</v>
      </c>
      <c r="D763" s="1232" t="s">
        <v>3357</v>
      </c>
      <c r="E763" s="1233">
        <v>42169</v>
      </c>
      <c r="F763" s="1234">
        <v>5</v>
      </c>
      <c r="G763" s="1234">
        <v>2</v>
      </c>
      <c r="H763" s="1232" t="s">
        <v>4059</v>
      </c>
    </row>
    <row r="764" spans="1:8" outlineLevel="1">
      <c r="A764" s="1230"/>
      <c r="B764" s="1231"/>
      <c r="C764" s="1235" t="s">
        <v>3374</v>
      </c>
      <c r="D764" s="1232"/>
      <c r="E764" s="1233"/>
      <c r="F764" s="1234">
        <f>SUBTOTAL(9,F763:F763)</f>
        <v>5</v>
      </c>
      <c r="G764" s="1234"/>
      <c r="H764" s="1232"/>
    </row>
    <row r="765" spans="1:8" outlineLevel="2">
      <c r="A765" s="1220">
        <v>25</v>
      </c>
      <c r="B765" s="1221" t="s">
        <v>1570</v>
      </c>
      <c r="C765" s="1221" t="s">
        <v>110</v>
      </c>
      <c r="D765" s="1221" t="s">
        <v>3323</v>
      </c>
      <c r="E765" s="1224">
        <v>42064</v>
      </c>
      <c r="F765" s="1222">
        <v>4</v>
      </c>
      <c r="G765" s="1222">
        <v>3</v>
      </c>
      <c r="H765" s="1221" t="s">
        <v>4056</v>
      </c>
    </row>
    <row r="766" spans="1:8" outlineLevel="1">
      <c r="C766" s="1226" t="s">
        <v>385</v>
      </c>
      <c r="E766" s="1224"/>
      <c r="F766" s="1222">
        <f>SUBTOTAL(9,F765:F765)</f>
        <v>4</v>
      </c>
    </row>
    <row r="767" spans="1:8" outlineLevel="2">
      <c r="A767" s="1220">
        <v>25</v>
      </c>
      <c r="B767" s="1221" t="s">
        <v>1570</v>
      </c>
      <c r="C767" s="1221" t="s">
        <v>187</v>
      </c>
      <c r="D767" s="1221" t="s">
        <v>3323</v>
      </c>
      <c r="E767" s="1224">
        <v>42064</v>
      </c>
      <c r="F767" s="1222">
        <v>6</v>
      </c>
      <c r="G767" s="1222">
        <v>1</v>
      </c>
      <c r="H767" s="1221" t="s">
        <v>4060</v>
      </c>
    </row>
    <row r="768" spans="1:8" outlineLevel="2">
      <c r="A768" s="1220">
        <v>25</v>
      </c>
      <c r="B768" s="1221" t="s">
        <v>1570</v>
      </c>
      <c r="C768" s="1221" t="s">
        <v>187</v>
      </c>
      <c r="D768" s="1221" t="s">
        <v>3323</v>
      </c>
      <c r="E768" s="1224">
        <v>42064</v>
      </c>
      <c r="F768" s="1222">
        <v>5</v>
      </c>
      <c r="G768" s="1222">
        <v>2</v>
      </c>
      <c r="H768" s="1221" t="s">
        <v>4059</v>
      </c>
    </row>
    <row r="769" spans="1:8" outlineLevel="2">
      <c r="A769" s="1220">
        <v>25</v>
      </c>
      <c r="B769" s="1221" t="s">
        <v>1570</v>
      </c>
      <c r="C769" s="1221" t="s">
        <v>187</v>
      </c>
      <c r="D769" s="1221" t="s">
        <v>3323</v>
      </c>
      <c r="E769" s="1224">
        <v>42064</v>
      </c>
      <c r="F769" s="1222">
        <v>3</v>
      </c>
      <c r="G769" s="1222">
        <v>4</v>
      </c>
      <c r="H769" s="1221" t="s">
        <v>4057</v>
      </c>
    </row>
    <row r="770" spans="1:8" outlineLevel="2">
      <c r="A770" s="1220">
        <v>25</v>
      </c>
      <c r="B770" s="1227" t="s">
        <v>1570</v>
      </c>
      <c r="C770" s="1227" t="s">
        <v>187</v>
      </c>
      <c r="D770" s="1221" t="s">
        <v>3362</v>
      </c>
      <c r="E770" s="1228">
        <v>41924</v>
      </c>
      <c r="F770" s="1222">
        <v>1</v>
      </c>
      <c r="G770" s="1222">
        <v>6</v>
      </c>
      <c r="H770" s="1221" t="s">
        <v>4058</v>
      </c>
    </row>
    <row r="771" spans="1:8" outlineLevel="2">
      <c r="A771" s="1230">
        <v>25</v>
      </c>
      <c r="B771" s="1231" t="s">
        <v>1570</v>
      </c>
      <c r="C771" s="1231" t="s">
        <v>187</v>
      </c>
      <c r="D771" s="1232" t="s">
        <v>3357</v>
      </c>
      <c r="E771" s="1233">
        <v>42169</v>
      </c>
      <c r="F771" s="1234">
        <v>3</v>
      </c>
      <c r="G771" s="1234">
        <v>4</v>
      </c>
      <c r="H771" s="1232" t="s">
        <v>4057</v>
      </c>
    </row>
    <row r="772" spans="1:8" s="1256" customFormat="1" outlineLevel="1">
      <c r="A772" s="1243"/>
      <c r="B772" s="1244"/>
      <c r="C772" s="1244" t="s">
        <v>470</v>
      </c>
      <c r="D772" s="1248" t="s">
        <v>3834</v>
      </c>
      <c r="E772" s="1245"/>
      <c r="F772" s="1246">
        <f>SUBTOTAL(9,F767:F771)</f>
        <v>18</v>
      </c>
      <c r="G772" s="1246"/>
      <c r="H772" s="1247"/>
    </row>
    <row r="773" spans="1:8" outlineLevel="2">
      <c r="A773" s="1220">
        <v>25</v>
      </c>
      <c r="B773" s="1227" t="s">
        <v>1570</v>
      </c>
      <c r="C773" s="1227" t="s">
        <v>167</v>
      </c>
      <c r="D773" s="1221" t="s">
        <v>3362</v>
      </c>
      <c r="E773" s="1228">
        <v>41924</v>
      </c>
      <c r="F773" s="1222">
        <v>5</v>
      </c>
      <c r="G773" s="1222">
        <v>2</v>
      </c>
      <c r="H773" s="1221" t="s">
        <v>4059</v>
      </c>
    </row>
    <row r="774" spans="1:8" outlineLevel="2">
      <c r="A774" s="1220">
        <v>25</v>
      </c>
      <c r="B774" s="1227" t="s">
        <v>1570</v>
      </c>
      <c r="C774" s="1227" t="s">
        <v>167</v>
      </c>
      <c r="D774" s="1221" t="s">
        <v>3362</v>
      </c>
      <c r="E774" s="1228">
        <v>41924</v>
      </c>
      <c r="F774" s="1222">
        <v>2</v>
      </c>
      <c r="G774" s="1222">
        <v>5</v>
      </c>
      <c r="H774" s="1221" t="s">
        <v>4055</v>
      </c>
    </row>
    <row r="775" spans="1:8" outlineLevel="1">
      <c r="B775" s="1227"/>
      <c r="C775" s="1229" t="s">
        <v>847</v>
      </c>
      <c r="E775" s="1228"/>
      <c r="F775" s="1222">
        <f>SUBTOTAL(9,F773:F774)</f>
        <v>7</v>
      </c>
    </row>
    <row r="776" spans="1:8" outlineLevel="2">
      <c r="A776" s="1220">
        <v>25</v>
      </c>
      <c r="B776" s="1221" t="s">
        <v>1570</v>
      </c>
      <c r="C776" s="1221" t="s">
        <v>106</v>
      </c>
      <c r="D776" s="1221" t="s">
        <v>3323</v>
      </c>
      <c r="E776" s="1224">
        <v>42064</v>
      </c>
      <c r="F776" s="1222">
        <v>1</v>
      </c>
      <c r="G776" s="1222">
        <v>6</v>
      </c>
      <c r="H776" s="1221" t="s">
        <v>4058</v>
      </c>
    </row>
    <row r="777" spans="1:8" outlineLevel="2">
      <c r="A777" s="1230">
        <v>25</v>
      </c>
      <c r="B777" s="1231" t="s">
        <v>1570</v>
      </c>
      <c r="C777" s="1231" t="s">
        <v>106</v>
      </c>
      <c r="D777" s="1232" t="s">
        <v>3357</v>
      </c>
      <c r="E777" s="1233">
        <v>42169</v>
      </c>
      <c r="F777" s="1234">
        <v>1</v>
      </c>
      <c r="G777" s="1234">
        <v>6</v>
      </c>
      <c r="H777" s="1232" t="s">
        <v>4058</v>
      </c>
    </row>
    <row r="778" spans="1:8" outlineLevel="1">
      <c r="A778" s="1230"/>
      <c r="B778" s="1231"/>
      <c r="C778" s="1235" t="s">
        <v>1181</v>
      </c>
      <c r="D778" s="1232"/>
      <c r="E778" s="1233"/>
      <c r="F778" s="1234">
        <f>SUBTOTAL(9,F776:F777)</f>
        <v>2</v>
      </c>
      <c r="G778" s="1234"/>
      <c r="H778" s="1232"/>
    </row>
    <row r="779" spans="1:8" outlineLevel="2">
      <c r="A779" s="1220">
        <v>25</v>
      </c>
      <c r="B779" s="1227" t="s">
        <v>1570</v>
      </c>
      <c r="C779" s="1227" t="s">
        <v>190</v>
      </c>
      <c r="D779" s="1221" t="s">
        <v>3362</v>
      </c>
      <c r="E779" s="1228">
        <v>41924</v>
      </c>
      <c r="F779" s="1222">
        <v>4</v>
      </c>
      <c r="G779" s="1222">
        <v>3</v>
      </c>
      <c r="H779" s="1221" t="s">
        <v>4056</v>
      </c>
    </row>
    <row r="780" spans="1:8" outlineLevel="1">
      <c r="B780" s="1227"/>
      <c r="C780" s="1229" t="s">
        <v>4427</v>
      </c>
      <c r="E780" s="1228"/>
      <c r="F780" s="1222">
        <f>SUBTOTAL(9,F779:F779)</f>
        <v>4</v>
      </c>
    </row>
    <row r="781" spans="1:8" outlineLevel="2">
      <c r="A781" s="1220">
        <v>25</v>
      </c>
      <c r="B781" s="1227" t="s">
        <v>1570</v>
      </c>
      <c r="C781" s="1227" t="s">
        <v>122</v>
      </c>
      <c r="D781" s="1221" t="s">
        <v>3362</v>
      </c>
      <c r="E781" s="1228">
        <v>41924</v>
      </c>
      <c r="F781" s="1222">
        <v>6</v>
      </c>
      <c r="G781" s="1222">
        <v>1</v>
      </c>
      <c r="H781" s="1221" t="s">
        <v>4060</v>
      </c>
    </row>
    <row r="782" spans="1:8" outlineLevel="2">
      <c r="A782" s="1220">
        <v>25</v>
      </c>
      <c r="B782" s="1227" t="s">
        <v>1570</v>
      </c>
      <c r="C782" s="1227" t="s">
        <v>122</v>
      </c>
      <c r="D782" s="1221" t="s">
        <v>3362</v>
      </c>
      <c r="E782" s="1228">
        <v>41924</v>
      </c>
      <c r="F782" s="1222">
        <v>3</v>
      </c>
      <c r="G782" s="1222">
        <v>4</v>
      </c>
      <c r="H782" s="1221" t="s">
        <v>4057</v>
      </c>
    </row>
    <row r="783" spans="1:8" outlineLevel="2">
      <c r="A783" s="1230">
        <v>25</v>
      </c>
      <c r="B783" s="1231" t="s">
        <v>1570</v>
      </c>
      <c r="C783" s="1231" t="s">
        <v>122</v>
      </c>
      <c r="D783" s="1232" t="s">
        <v>3357</v>
      </c>
      <c r="E783" s="1233">
        <v>42169</v>
      </c>
      <c r="F783" s="1234">
        <v>4</v>
      </c>
      <c r="G783" s="1234">
        <v>3</v>
      </c>
      <c r="H783" s="1232" t="s">
        <v>4056</v>
      </c>
    </row>
    <row r="784" spans="1:8" outlineLevel="1">
      <c r="A784" s="1230"/>
      <c r="B784" s="1231"/>
      <c r="C784" s="1235" t="s">
        <v>1285</v>
      </c>
      <c r="D784" s="1232"/>
      <c r="E784" s="1233"/>
      <c r="F784" s="1234">
        <f>SUBTOTAL(9,F781:F783)</f>
        <v>13</v>
      </c>
      <c r="G784" s="1234"/>
      <c r="H784" s="1232"/>
    </row>
    <row r="785" spans="1:8" outlineLevel="2">
      <c r="A785" s="1220">
        <v>25</v>
      </c>
      <c r="B785" s="1221" t="s">
        <v>1570</v>
      </c>
      <c r="C785" s="1221" t="s">
        <v>5029</v>
      </c>
      <c r="D785" s="1221" t="s">
        <v>3323</v>
      </c>
      <c r="E785" s="1224">
        <v>42064</v>
      </c>
      <c r="F785" s="1222">
        <v>2</v>
      </c>
      <c r="G785" s="1222">
        <v>5</v>
      </c>
      <c r="H785" s="1221" t="s">
        <v>4055</v>
      </c>
    </row>
    <row r="786" spans="1:8" outlineLevel="2">
      <c r="A786" s="1230">
        <v>25</v>
      </c>
      <c r="B786" s="1231" t="s">
        <v>1570</v>
      </c>
      <c r="C786" s="1231" t="s">
        <v>5029</v>
      </c>
      <c r="D786" s="1232" t="s">
        <v>3357</v>
      </c>
      <c r="E786" s="1233">
        <v>42169</v>
      </c>
      <c r="F786" s="1234">
        <v>2</v>
      </c>
      <c r="G786" s="1234">
        <v>5</v>
      </c>
      <c r="H786" s="1232" t="s">
        <v>4055</v>
      </c>
    </row>
    <row r="787" spans="1:8" outlineLevel="1">
      <c r="A787" s="1230"/>
      <c r="B787" s="1231"/>
      <c r="C787" s="1235" t="s">
        <v>5030</v>
      </c>
      <c r="D787" s="1232"/>
      <c r="E787" s="1233"/>
      <c r="F787" s="1234">
        <f>SUBTOTAL(9,F785:F786)</f>
        <v>4</v>
      </c>
      <c r="G787" s="1234"/>
      <c r="H787" s="1232"/>
    </row>
    <row r="788" spans="1:8" outlineLevel="2">
      <c r="A788" s="1220">
        <v>26</v>
      </c>
      <c r="B788" s="1221" t="s">
        <v>1571</v>
      </c>
      <c r="C788" s="1221" t="s">
        <v>4586</v>
      </c>
      <c r="D788" s="1221" t="s">
        <v>3323</v>
      </c>
      <c r="E788" s="1224">
        <v>42064</v>
      </c>
      <c r="F788" s="1222">
        <v>1</v>
      </c>
      <c r="G788" s="1222">
        <v>6</v>
      </c>
      <c r="H788" s="1221" t="s">
        <v>4067</v>
      </c>
    </row>
    <row r="789" spans="1:8" outlineLevel="1">
      <c r="C789" s="1226" t="s">
        <v>4609</v>
      </c>
      <c r="E789" s="1224"/>
      <c r="F789" s="1222">
        <f>SUBTOTAL(9,F788:F788)</f>
        <v>1</v>
      </c>
    </row>
    <row r="790" spans="1:8" outlineLevel="2">
      <c r="A790" s="1220">
        <v>26</v>
      </c>
      <c r="B790" s="1221" t="s">
        <v>1571</v>
      </c>
      <c r="C790" s="1221" t="s">
        <v>110</v>
      </c>
      <c r="D790" s="1221" t="s">
        <v>3323</v>
      </c>
      <c r="E790" s="1224">
        <v>42064</v>
      </c>
      <c r="F790" s="1222">
        <v>3</v>
      </c>
      <c r="G790" s="1222">
        <v>4</v>
      </c>
      <c r="H790" s="1221" t="s">
        <v>4066</v>
      </c>
    </row>
    <row r="791" spans="1:8" outlineLevel="1">
      <c r="C791" s="1226" t="s">
        <v>385</v>
      </c>
      <c r="E791" s="1224"/>
      <c r="F791" s="1222">
        <f>SUBTOTAL(9,F790:F790)</f>
        <v>3</v>
      </c>
    </row>
    <row r="792" spans="1:8" outlineLevel="2">
      <c r="A792" s="1220">
        <v>26</v>
      </c>
      <c r="B792" s="1221" t="s">
        <v>1571</v>
      </c>
      <c r="C792" s="1221" t="s">
        <v>208</v>
      </c>
      <c r="D792" s="1221" t="s">
        <v>3323</v>
      </c>
      <c r="E792" s="1224">
        <v>42064</v>
      </c>
      <c r="F792" s="1222">
        <v>6</v>
      </c>
      <c r="G792" s="1222">
        <v>1</v>
      </c>
      <c r="H792" s="1221" t="s">
        <v>4063</v>
      </c>
    </row>
    <row r="793" spans="1:8" outlineLevel="1">
      <c r="C793" s="1226" t="s">
        <v>441</v>
      </c>
      <c r="E793" s="1224"/>
      <c r="F793" s="1222">
        <f>SUBTOTAL(9,F792:F792)</f>
        <v>6</v>
      </c>
    </row>
    <row r="794" spans="1:8" outlineLevel="2">
      <c r="A794" s="1230">
        <v>26</v>
      </c>
      <c r="B794" s="1231" t="s">
        <v>1571</v>
      </c>
      <c r="C794" s="1231" t="s">
        <v>120</v>
      </c>
      <c r="D794" s="1232" t="s">
        <v>3357</v>
      </c>
      <c r="E794" s="1233">
        <v>42169</v>
      </c>
      <c r="F794" s="1234">
        <v>1</v>
      </c>
      <c r="G794" s="1234">
        <v>6</v>
      </c>
      <c r="H794" s="1232" t="s">
        <v>4067</v>
      </c>
    </row>
    <row r="795" spans="1:8" outlineLevel="1">
      <c r="A795" s="1230"/>
      <c r="B795" s="1231"/>
      <c r="C795" s="1235" t="s">
        <v>515</v>
      </c>
      <c r="D795" s="1232"/>
      <c r="E795" s="1233"/>
      <c r="F795" s="1234">
        <f>SUBTOTAL(9,F794:F794)</f>
        <v>1</v>
      </c>
      <c r="G795" s="1234"/>
      <c r="H795" s="1232"/>
    </row>
    <row r="796" spans="1:8" outlineLevel="2">
      <c r="A796" s="1220">
        <v>26</v>
      </c>
      <c r="B796" s="1221" t="s">
        <v>1571</v>
      </c>
      <c r="C796" s="1221" t="s">
        <v>5046</v>
      </c>
      <c r="D796" s="1221" t="s">
        <v>3323</v>
      </c>
      <c r="E796" s="1224">
        <v>42064</v>
      </c>
      <c r="F796" s="1222">
        <v>4</v>
      </c>
      <c r="G796" s="1222">
        <v>3</v>
      </c>
      <c r="H796" s="1221" t="s">
        <v>4068</v>
      </c>
    </row>
    <row r="797" spans="1:8" outlineLevel="1">
      <c r="C797" s="1226" t="s">
        <v>5027</v>
      </c>
      <c r="E797" s="1224"/>
      <c r="F797" s="1222">
        <f>SUBTOTAL(9,F796:F796)</f>
        <v>4</v>
      </c>
    </row>
    <row r="798" spans="1:8" outlineLevel="2">
      <c r="A798" s="1230">
        <v>26</v>
      </c>
      <c r="B798" s="1231" t="s">
        <v>1571</v>
      </c>
      <c r="C798" s="1231" t="s">
        <v>123</v>
      </c>
      <c r="D798" s="1232" t="s">
        <v>3357</v>
      </c>
      <c r="E798" s="1233">
        <v>42169</v>
      </c>
      <c r="F798" s="1234">
        <v>6</v>
      </c>
      <c r="G798" s="1234">
        <v>1</v>
      </c>
      <c r="H798" s="1232" t="s">
        <v>4063</v>
      </c>
    </row>
    <row r="799" spans="1:8" outlineLevel="2">
      <c r="A799" s="1230">
        <v>26</v>
      </c>
      <c r="B799" s="1231" t="s">
        <v>1571</v>
      </c>
      <c r="C799" s="1231" t="s">
        <v>123</v>
      </c>
      <c r="D799" s="1232" t="s">
        <v>3357</v>
      </c>
      <c r="E799" s="1233">
        <v>42169</v>
      </c>
      <c r="F799" s="1234">
        <v>2</v>
      </c>
      <c r="G799" s="1234">
        <v>5</v>
      </c>
      <c r="H799" s="1232" t="s">
        <v>4069</v>
      </c>
    </row>
    <row r="800" spans="1:8" outlineLevel="1">
      <c r="A800" s="1230"/>
      <c r="B800" s="1231"/>
      <c r="C800" s="1235" t="s">
        <v>763</v>
      </c>
      <c r="D800" s="1232"/>
      <c r="E800" s="1233"/>
      <c r="F800" s="1234">
        <f>SUBTOTAL(9,F798:F799)</f>
        <v>8</v>
      </c>
      <c r="G800" s="1234"/>
      <c r="H800" s="1232"/>
    </row>
    <row r="801" spans="1:8" outlineLevel="2">
      <c r="A801" s="1220">
        <v>26</v>
      </c>
      <c r="B801" s="1221" t="s">
        <v>1571</v>
      </c>
      <c r="C801" s="1221" t="s">
        <v>115</v>
      </c>
      <c r="D801" s="1221" t="s">
        <v>3323</v>
      </c>
      <c r="E801" s="1224">
        <v>42064</v>
      </c>
      <c r="F801" s="1222">
        <v>2</v>
      </c>
      <c r="G801" s="1222">
        <v>5</v>
      </c>
      <c r="H801" s="1221" t="s">
        <v>4069</v>
      </c>
    </row>
    <row r="802" spans="1:8" outlineLevel="1">
      <c r="C802" s="1226" t="s">
        <v>920</v>
      </c>
      <c r="E802" s="1224"/>
      <c r="F802" s="1222">
        <f>SUBTOTAL(9,F801:F801)</f>
        <v>2</v>
      </c>
    </row>
    <row r="803" spans="1:8" outlineLevel="2">
      <c r="A803" s="1230">
        <v>26</v>
      </c>
      <c r="B803" s="1231" t="s">
        <v>1571</v>
      </c>
      <c r="C803" s="1231" t="s">
        <v>125</v>
      </c>
      <c r="D803" s="1232" t="s">
        <v>3357</v>
      </c>
      <c r="E803" s="1233">
        <v>42169</v>
      </c>
      <c r="F803" s="1234">
        <v>5</v>
      </c>
      <c r="G803" s="1234">
        <v>2</v>
      </c>
      <c r="H803" s="1232" t="s">
        <v>4065</v>
      </c>
    </row>
    <row r="804" spans="1:8" outlineLevel="2">
      <c r="A804" s="1230">
        <v>26</v>
      </c>
      <c r="B804" s="1231" t="s">
        <v>1571</v>
      </c>
      <c r="C804" s="1231" t="s">
        <v>125</v>
      </c>
      <c r="D804" s="1232" t="s">
        <v>5026</v>
      </c>
      <c r="E804" s="1233">
        <v>42176</v>
      </c>
      <c r="F804" s="1234">
        <v>6</v>
      </c>
      <c r="G804" s="1234">
        <v>1</v>
      </c>
      <c r="H804" s="1232" t="s">
        <v>4063</v>
      </c>
    </row>
    <row r="805" spans="1:8" s="1256" customFormat="1" outlineLevel="1">
      <c r="A805" s="1243"/>
      <c r="B805" s="1244"/>
      <c r="C805" s="1244" t="s">
        <v>1012</v>
      </c>
      <c r="D805" s="1248" t="s">
        <v>3834</v>
      </c>
      <c r="E805" s="1245"/>
      <c r="F805" s="1246">
        <f>SUBTOTAL(9,F803:F804)</f>
        <v>11</v>
      </c>
      <c r="G805" s="1246"/>
      <c r="H805" s="1247"/>
    </row>
    <row r="806" spans="1:8" outlineLevel="2">
      <c r="A806" s="1230">
        <v>26</v>
      </c>
      <c r="B806" s="1231" t="s">
        <v>1571</v>
      </c>
      <c r="C806" s="1231" t="s">
        <v>106</v>
      </c>
      <c r="D806" s="1232" t="s">
        <v>3357</v>
      </c>
      <c r="E806" s="1233">
        <v>42169</v>
      </c>
      <c r="F806" s="1234">
        <v>4</v>
      </c>
      <c r="G806" s="1234">
        <v>3</v>
      </c>
      <c r="H806" s="1232" t="s">
        <v>4068</v>
      </c>
    </row>
    <row r="807" spans="1:8" outlineLevel="1">
      <c r="A807" s="1230"/>
      <c r="B807" s="1231"/>
      <c r="C807" s="1235" t="s">
        <v>1181</v>
      </c>
      <c r="D807" s="1232"/>
      <c r="E807" s="1233"/>
      <c r="F807" s="1234">
        <f>SUBTOTAL(9,F806:F806)</f>
        <v>4</v>
      </c>
      <c r="G807" s="1234"/>
      <c r="H807" s="1232"/>
    </row>
    <row r="808" spans="1:8" outlineLevel="2">
      <c r="A808" s="1230">
        <v>26</v>
      </c>
      <c r="B808" s="1231" t="s">
        <v>1571</v>
      </c>
      <c r="C808" s="1231" t="s">
        <v>92</v>
      </c>
      <c r="D808" s="1232" t="s">
        <v>3357</v>
      </c>
      <c r="E808" s="1233">
        <v>42169</v>
      </c>
      <c r="F808" s="1234">
        <v>3</v>
      </c>
      <c r="G808" s="1234">
        <v>4</v>
      </c>
      <c r="H808" s="1232" t="s">
        <v>4066</v>
      </c>
    </row>
    <row r="809" spans="1:8" outlineLevel="2">
      <c r="A809" s="1230">
        <v>26</v>
      </c>
      <c r="B809" s="1231" t="s">
        <v>1571</v>
      </c>
      <c r="C809" s="1231" t="s">
        <v>92</v>
      </c>
      <c r="D809" s="1232" t="s">
        <v>5026</v>
      </c>
      <c r="E809" s="1233">
        <v>42176</v>
      </c>
      <c r="F809" s="1234">
        <v>5</v>
      </c>
      <c r="G809" s="1234">
        <v>2</v>
      </c>
      <c r="H809" s="1232" t="s">
        <v>4065</v>
      </c>
    </row>
    <row r="810" spans="1:8" outlineLevel="1">
      <c r="A810" s="1230"/>
      <c r="B810" s="1231"/>
      <c r="C810" s="1235" t="s">
        <v>1424</v>
      </c>
      <c r="D810" s="1232"/>
      <c r="E810" s="1233"/>
      <c r="F810" s="1234">
        <f>SUBTOTAL(9,F808:F809)</f>
        <v>8</v>
      </c>
      <c r="G810" s="1234"/>
      <c r="H810" s="1232"/>
    </row>
    <row r="811" spans="1:8" outlineLevel="2">
      <c r="A811" s="1220">
        <v>26</v>
      </c>
      <c r="B811" s="1221" t="s">
        <v>1571</v>
      </c>
      <c r="C811" s="1221" t="s">
        <v>127</v>
      </c>
      <c r="D811" s="1221" t="s">
        <v>3323</v>
      </c>
      <c r="E811" s="1224">
        <v>42064</v>
      </c>
      <c r="F811" s="1222">
        <v>5</v>
      </c>
      <c r="G811" s="1222">
        <v>2</v>
      </c>
      <c r="H811" s="1221" t="s">
        <v>4065</v>
      </c>
    </row>
    <row r="812" spans="1:8" outlineLevel="1">
      <c r="C812" s="1226" t="s">
        <v>1435</v>
      </c>
      <c r="E812" s="1224"/>
      <c r="F812" s="1222">
        <f>SUBTOTAL(9,F811:F811)</f>
        <v>5</v>
      </c>
    </row>
    <row r="813" spans="1:8" outlineLevel="2">
      <c r="A813" s="1220">
        <v>27</v>
      </c>
      <c r="B813" s="1221" t="s">
        <v>4071</v>
      </c>
      <c r="C813" s="1221" t="s">
        <v>1646</v>
      </c>
      <c r="D813" s="1221" t="s">
        <v>3323</v>
      </c>
      <c r="E813" s="1224">
        <v>42064</v>
      </c>
      <c r="F813" s="1222">
        <v>2</v>
      </c>
      <c r="G813" s="1222">
        <v>5</v>
      </c>
      <c r="H813" s="1221" t="s">
        <v>4075</v>
      </c>
    </row>
    <row r="814" spans="1:8" outlineLevel="1">
      <c r="C814" s="1226" t="s">
        <v>1649</v>
      </c>
      <c r="E814" s="1224"/>
      <c r="F814" s="1222">
        <f>SUBTOTAL(9,F813:F813)</f>
        <v>2</v>
      </c>
    </row>
    <row r="815" spans="1:8" outlineLevel="2">
      <c r="A815" s="1220">
        <v>27</v>
      </c>
      <c r="B815" s="1221" t="s">
        <v>4071</v>
      </c>
      <c r="C815" s="1221" t="s">
        <v>207</v>
      </c>
      <c r="D815" s="1221" t="s">
        <v>3362</v>
      </c>
      <c r="E815" s="1228">
        <v>41924</v>
      </c>
      <c r="F815" s="1222">
        <v>5</v>
      </c>
      <c r="G815" s="1222">
        <v>2</v>
      </c>
      <c r="H815" s="1221" t="s">
        <v>3123</v>
      </c>
    </row>
    <row r="816" spans="1:8" outlineLevel="2">
      <c r="A816" s="1220">
        <v>27</v>
      </c>
      <c r="B816" s="1221" t="s">
        <v>4071</v>
      </c>
      <c r="C816" s="1221" t="s">
        <v>207</v>
      </c>
      <c r="D816" s="1221" t="s">
        <v>3362</v>
      </c>
      <c r="E816" s="1228">
        <v>41924</v>
      </c>
      <c r="F816" s="1222">
        <v>3</v>
      </c>
      <c r="G816" s="1222">
        <v>4</v>
      </c>
      <c r="H816" s="1221" t="s">
        <v>4074</v>
      </c>
    </row>
    <row r="817" spans="1:8" outlineLevel="2">
      <c r="A817" s="1230">
        <v>27</v>
      </c>
      <c r="B817" s="1231" t="s">
        <v>4071</v>
      </c>
      <c r="C817" s="1231" t="s">
        <v>207</v>
      </c>
      <c r="D817" s="1232" t="s">
        <v>3357</v>
      </c>
      <c r="E817" s="1233">
        <v>42169</v>
      </c>
      <c r="F817" s="1234">
        <v>4</v>
      </c>
      <c r="G817" s="1234">
        <v>3</v>
      </c>
      <c r="H817" s="1232" t="s">
        <v>3124</v>
      </c>
    </row>
    <row r="818" spans="1:8" outlineLevel="2">
      <c r="A818" s="1220">
        <v>27</v>
      </c>
      <c r="B818" s="1221" t="s">
        <v>4071</v>
      </c>
      <c r="C818" s="1221" t="s">
        <v>207</v>
      </c>
      <c r="D818" s="1221" t="s">
        <v>3323</v>
      </c>
      <c r="E818" s="1224">
        <v>42064</v>
      </c>
      <c r="F818" s="1222">
        <v>1</v>
      </c>
      <c r="G818" s="1222">
        <v>6</v>
      </c>
      <c r="H818" s="1221" t="s">
        <v>4077</v>
      </c>
    </row>
    <row r="819" spans="1:8" outlineLevel="1">
      <c r="C819" s="1226" t="s">
        <v>388</v>
      </c>
      <c r="E819" s="1224"/>
      <c r="F819" s="1222">
        <f>SUBTOTAL(9,F815:F818)</f>
        <v>13</v>
      </c>
    </row>
    <row r="820" spans="1:8" outlineLevel="2">
      <c r="A820" s="1220">
        <v>27</v>
      </c>
      <c r="B820" s="1221" t="s">
        <v>4071</v>
      </c>
      <c r="C820" s="1221" t="s">
        <v>109</v>
      </c>
      <c r="D820" s="1221" t="s">
        <v>3362</v>
      </c>
      <c r="E820" s="1228">
        <v>41924</v>
      </c>
      <c r="F820" s="1222">
        <v>6</v>
      </c>
      <c r="G820" s="1222">
        <v>1</v>
      </c>
      <c r="H820" s="1221" t="s">
        <v>2785</v>
      </c>
    </row>
    <row r="821" spans="1:8" outlineLevel="2">
      <c r="A821" s="1220">
        <v>27</v>
      </c>
      <c r="B821" s="1221" t="s">
        <v>4071</v>
      </c>
      <c r="C821" s="1221" t="s">
        <v>109</v>
      </c>
      <c r="D821" s="1221" t="s">
        <v>3362</v>
      </c>
      <c r="E821" s="1228">
        <v>41924</v>
      </c>
      <c r="F821" s="1222">
        <v>4</v>
      </c>
      <c r="G821" s="1222">
        <v>3</v>
      </c>
      <c r="H821" s="1221" t="s">
        <v>3124</v>
      </c>
    </row>
    <row r="822" spans="1:8" outlineLevel="2">
      <c r="A822" s="1220">
        <v>27</v>
      </c>
      <c r="B822" s="1221" t="s">
        <v>4071</v>
      </c>
      <c r="C822" s="1221" t="s">
        <v>109</v>
      </c>
      <c r="D822" s="1221" t="s">
        <v>3323</v>
      </c>
      <c r="E822" s="1224">
        <v>42064</v>
      </c>
      <c r="F822" s="1222">
        <v>5</v>
      </c>
      <c r="G822" s="1222">
        <v>2</v>
      </c>
      <c r="H822" s="1221" t="s">
        <v>3123</v>
      </c>
    </row>
    <row r="823" spans="1:8" outlineLevel="2">
      <c r="A823" s="1220">
        <v>27</v>
      </c>
      <c r="B823" s="1221" t="s">
        <v>4071</v>
      </c>
      <c r="C823" s="1221" t="s">
        <v>109</v>
      </c>
      <c r="D823" s="1221" t="s">
        <v>3323</v>
      </c>
      <c r="E823" s="1224">
        <v>42064</v>
      </c>
      <c r="F823" s="1222">
        <v>4</v>
      </c>
      <c r="G823" s="1222">
        <v>3</v>
      </c>
      <c r="H823" s="1221" t="s">
        <v>3124</v>
      </c>
    </row>
    <row r="824" spans="1:8" outlineLevel="2">
      <c r="A824" s="1220">
        <v>27</v>
      </c>
      <c r="B824" s="1221" t="s">
        <v>4071</v>
      </c>
      <c r="C824" s="1221" t="s">
        <v>109</v>
      </c>
      <c r="D824" s="1221" t="s">
        <v>3323</v>
      </c>
      <c r="E824" s="1224">
        <v>42064</v>
      </c>
      <c r="F824" s="1222">
        <v>3</v>
      </c>
      <c r="G824" s="1222">
        <v>4</v>
      </c>
      <c r="H824" s="1221" t="s">
        <v>4074</v>
      </c>
    </row>
    <row r="825" spans="1:8" outlineLevel="2">
      <c r="A825" s="1230">
        <v>27</v>
      </c>
      <c r="B825" s="1231" t="s">
        <v>4071</v>
      </c>
      <c r="C825" s="1231" t="s">
        <v>109</v>
      </c>
      <c r="D825" s="1232" t="s">
        <v>3357</v>
      </c>
      <c r="E825" s="1233">
        <v>42169</v>
      </c>
      <c r="F825" s="1234">
        <v>6</v>
      </c>
      <c r="G825" s="1234">
        <v>1</v>
      </c>
      <c r="H825" s="1232" t="s">
        <v>2785</v>
      </c>
    </row>
    <row r="826" spans="1:8" outlineLevel="2">
      <c r="A826" s="1220">
        <v>27</v>
      </c>
      <c r="B826" s="1231" t="s">
        <v>4071</v>
      </c>
      <c r="C826" s="1231" t="s">
        <v>109</v>
      </c>
      <c r="D826" s="1232" t="s">
        <v>3357</v>
      </c>
      <c r="E826" s="1233">
        <v>42169</v>
      </c>
      <c r="F826" s="1234">
        <v>1</v>
      </c>
      <c r="G826" s="1234">
        <v>6</v>
      </c>
      <c r="H826" s="1232" t="s">
        <v>4077</v>
      </c>
    </row>
    <row r="827" spans="1:8" outlineLevel="2">
      <c r="A827" s="1220">
        <v>27</v>
      </c>
      <c r="B827" s="1231" t="s">
        <v>4071</v>
      </c>
      <c r="C827" s="1231" t="s">
        <v>109</v>
      </c>
      <c r="D827" s="1232" t="s">
        <v>5026</v>
      </c>
      <c r="E827" s="1233">
        <v>42176</v>
      </c>
      <c r="F827" s="1234">
        <v>1</v>
      </c>
      <c r="G827" s="1234">
        <v>6</v>
      </c>
      <c r="H827" s="1232" t="s">
        <v>4077</v>
      </c>
    </row>
    <row r="828" spans="1:8" s="1256" customFormat="1" outlineLevel="1">
      <c r="A828" s="1236"/>
      <c r="B828" s="1244"/>
      <c r="C828" s="1244" t="s">
        <v>783</v>
      </c>
      <c r="D828" s="1248" t="s">
        <v>3834</v>
      </c>
      <c r="E828" s="1245"/>
      <c r="F828" s="1246">
        <f>SUBTOTAL(9,F820:F827)</f>
        <v>30</v>
      </c>
      <c r="G828" s="1246"/>
      <c r="H828" s="1247"/>
    </row>
    <row r="829" spans="1:8" outlineLevel="2">
      <c r="A829" s="1220">
        <v>27</v>
      </c>
      <c r="B829" s="1221" t="s">
        <v>4071</v>
      </c>
      <c r="C829" s="1221" t="s">
        <v>106</v>
      </c>
      <c r="D829" s="1221" t="s">
        <v>3323</v>
      </c>
      <c r="E829" s="1224">
        <v>42064</v>
      </c>
      <c r="F829" s="1222">
        <v>6</v>
      </c>
      <c r="G829" s="1222">
        <v>1</v>
      </c>
      <c r="H829" s="1221" t="s">
        <v>2785</v>
      </c>
    </row>
    <row r="830" spans="1:8" outlineLevel="2">
      <c r="A830" s="1230">
        <v>27</v>
      </c>
      <c r="B830" s="1231" t="s">
        <v>4071</v>
      </c>
      <c r="C830" s="1231" t="s">
        <v>106</v>
      </c>
      <c r="D830" s="1232" t="s">
        <v>3357</v>
      </c>
      <c r="E830" s="1233">
        <v>42169</v>
      </c>
      <c r="F830" s="1234">
        <v>3</v>
      </c>
      <c r="G830" s="1234">
        <v>4</v>
      </c>
      <c r="H830" s="1232" t="s">
        <v>4074</v>
      </c>
    </row>
    <row r="831" spans="1:8" outlineLevel="2">
      <c r="A831" s="1230">
        <v>27</v>
      </c>
      <c r="B831" s="1231" t="s">
        <v>4071</v>
      </c>
      <c r="C831" s="1231" t="s">
        <v>106</v>
      </c>
      <c r="D831" s="1232" t="s">
        <v>3357</v>
      </c>
      <c r="E831" s="1233">
        <v>42169</v>
      </c>
      <c r="F831" s="1234">
        <v>2</v>
      </c>
      <c r="G831" s="1234">
        <v>5</v>
      </c>
      <c r="H831" s="1232" t="s">
        <v>4075</v>
      </c>
    </row>
    <row r="832" spans="1:8" outlineLevel="1">
      <c r="A832" s="1230"/>
      <c r="B832" s="1231"/>
      <c r="C832" s="1235" t="s">
        <v>1181</v>
      </c>
      <c r="D832" s="1232"/>
      <c r="E832" s="1233"/>
      <c r="F832" s="1234">
        <f>SUBTOTAL(9,F829:F831)</f>
        <v>11</v>
      </c>
      <c r="G832" s="1234"/>
      <c r="H832" s="1232"/>
    </row>
    <row r="833" spans="1:8" outlineLevel="2">
      <c r="A833" s="1230">
        <v>27</v>
      </c>
      <c r="B833" s="1231" t="s">
        <v>4071</v>
      </c>
      <c r="C833" s="1231" t="s">
        <v>116</v>
      </c>
      <c r="D833" s="1232" t="s">
        <v>3357</v>
      </c>
      <c r="E833" s="1233">
        <v>42169</v>
      </c>
      <c r="F833" s="1234">
        <v>5</v>
      </c>
      <c r="G833" s="1234">
        <v>2</v>
      </c>
      <c r="H833" s="1232" t="s">
        <v>3123</v>
      </c>
    </row>
    <row r="834" spans="1:8" outlineLevel="1">
      <c r="A834" s="1230"/>
      <c r="B834" s="1231"/>
      <c r="C834" s="1235" t="s">
        <v>1484</v>
      </c>
      <c r="D834" s="1232"/>
      <c r="E834" s="1233"/>
      <c r="F834" s="1234">
        <f>SUBTOTAL(9,F833:F833)</f>
        <v>5</v>
      </c>
      <c r="G834" s="1234"/>
      <c r="H834" s="1232"/>
    </row>
    <row r="835" spans="1:8">
      <c r="A835" s="1230"/>
      <c r="B835" s="1231"/>
      <c r="C835" s="1235" t="s">
        <v>4092</v>
      </c>
      <c r="D835" s="1232"/>
      <c r="E835" s="1233"/>
      <c r="F835" s="1234">
        <f>SUBTOTAL(9,F2:F833)</f>
        <v>1829</v>
      </c>
      <c r="G835" s="1234"/>
      <c r="H835" s="1232"/>
    </row>
    <row r="847" spans="1:8">
      <c r="B847" s="1221">
        <f>25*21+18</f>
        <v>543</v>
      </c>
      <c r="C847" s="1221" t="s">
        <v>3362</v>
      </c>
    </row>
    <row r="848" spans="1:8">
      <c r="B848" s="1221">
        <v>567</v>
      </c>
      <c r="C848" s="1221" t="s">
        <v>3323</v>
      </c>
    </row>
    <row r="849" spans="2:3">
      <c r="B849" s="1221">
        <v>567</v>
      </c>
      <c r="C849" s="1221" t="s">
        <v>3322</v>
      </c>
    </row>
    <row r="850" spans="2:3">
      <c r="B850" s="1221">
        <v>152</v>
      </c>
      <c r="C850" s="1221" t="s">
        <v>5026</v>
      </c>
    </row>
    <row r="852" spans="2:3">
      <c r="B852" s="1221">
        <f>+B847+B848+B849+B850</f>
        <v>1829</v>
      </c>
      <c r="C852" s="1221" t="s">
        <v>46</v>
      </c>
    </row>
    <row r="1035" spans="15:15">
      <c r="O1035" s="1223">
        <f>1110+567</f>
        <v>1677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V111"/>
  <sheetViews>
    <sheetView workbookViewId="0">
      <selection activeCell="AA1" sqref="AA1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10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13.5703125" style="2" customWidth="1"/>
    <col min="18" max="18" width="6.140625" style="2" customWidth="1"/>
    <col min="19" max="19" width="6" style="2" customWidth="1"/>
    <col min="20" max="20" width="11.85546875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6784</v>
      </c>
      <c r="C2" s="4"/>
      <c r="D2" s="5"/>
      <c r="E2" s="5"/>
      <c r="P2" s="5"/>
      <c r="Q2" s="32" t="s">
        <v>6778</v>
      </c>
      <c r="R2" s="4"/>
      <c r="S2" s="4"/>
      <c r="T2" s="4"/>
      <c r="U2" s="4"/>
      <c r="V2" s="4"/>
    </row>
    <row r="3" spans="2:22" ht="10.5" customHeight="1" thickBo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1543" t="s">
        <v>47</v>
      </c>
      <c r="R4" s="1544" t="s">
        <v>48</v>
      </c>
      <c r="S4" s="1544" t="s">
        <v>1509</v>
      </c>
      <c r="T4" s="1544" t="s">
        <v>49</v>
      </c>
      <c r="U4" s="1544" t="s">
        <v>50</v>
      </c>
      <c r="V4" s="1545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1546" t="s">
        <v>97</v>
      </c>
      <c r="R5" s="1492">
        <v>10</v>
      </c>
      <c r="S5" s="1490">
        <v>2023</v>
      </c>
      <c r="T5" s="1466" t="s">
        <v>61</v>
      </c>
      <c r="U5" s="1469" t="s">
        <v>6786</v>
      </c>
      <c r="V5" s="1983"/>
    </row>
    <row r="6" spans="2:22" ht="12.75" customHeight="1">
      <c r="B6" s="1948" t="s">
        <v>165</v>
      </c>
      <c r="C6" s="1449">
        <v>14</v>
      </c>
      <c r="D6" s="423"/>
      <c r="E6" s="1951" t="s">
        <v>92</v>
      </c>
      <c r="F6" s="1449">
        <v>10</v>
      </c>
      <c r="H6" s="1951" t="s">
        <v>165</v>
      </c>
      <c r="I6" s="1449">
        <v>11</v>
      </c>
      <c r="K6" s="1951" t="s">
        <v>1625</v>
      </c>
      <c r="L6" s="1449">
        <v>13</v>
      </c>
      <c r="N6" s="1948" t="s">
        <v>125</v>
      </c>
      <c r="O6" s="1449">
        <v>16</v>
      </c>
      <c r="P6" s="423"/>
      <c r="Q6" s="1548" t="s">
        <v>60</v>
      </c>
      <c r="R6" s="555">
        <v>3</v>
      </c>
      <c r="S6" s="555">
        <v>2024</v>
      </c>
      <c r="T6" s="2" t="s">
        <v>61</v>
      </c>
      <c r="U6" s="2" t="s">
        <v>6787</v>
      </c>
      <c r="V6" s="2640"/>
    </row>
    <row r="7" spans="2:22" ht="12.75" customHeight="1">
      <c r="B7" s="1948" t="s">
        <v>6476</v>
      </c>
      <c r="C7" s="1449">
        <v>6</v>
      </c>
      <c r="D7" s="423"/>
      <c r="E7" s="1948" t="s">
        <v>1487</v>
      </c>
      <c r="F7" s="1449">
        <v>9</v>
      </c>
      <c r="H7" s="1951" t="s">
        <v>101</v>
      </c>
      <c r="I7" s="1449">
        <v>9</v>
      </c>
      <c r="K7" s="1951" t="s">
        <v>196</v>
      </c>
      <c r="L7" s="1449">
        <v>9</v>
      </c>
      <c r="N7" s="1948" t="s">
        <v>65</v>
      </c>
      <c r="O7" s="1449">
        <v>8</v>
      </c>
      <c r="P7" s="423"/>
      <c r="Q7" s="1550" t="s">
        <v>75</v>
      </c>
      <c r="R7" s="1490">
        <v>19</v>
      </c>
      <c r="S7" s="1490">
        <v>2024</v>
      </c>
      <c r="T7" s="1491" t="s">
        <v>61</v>
      </c>
      <c r="U7" s="55" t="s">
        <v>6788</v>
      </c>
      <c r="V7" s="2489"/>
    </row>
    <row r="8" spans="2:22" ht="12.75" customHeight="1" thickBot="1">
      <c r="B8" s="1951" t="s">
        <v>93</v>
      </c>
      <c r="C8" s="1449">
        <v>5</v>
      </c>
      <c r="D8" s="423"/>
      <c r="E8" s="1951" t="s">
        <v>165</v>
      </c>
      <c r="F8" s="1449">
        <v>6</v>
      </c>
      <c r="H8" s="1951" t="s">
        <v>122</v>
      </c>
      <c r="I8" s="1449">
        <v>9</v>
      </c>
      <c r="K8" s="1951" t="s">
        <v>123</v>
      </c>
      <c r="L8" s="1449">
        <v>6</v>
      </c>
      <c r="N8" s="1951" t="s">
        <v>6026</v>
      </c>
      <c r="O8" s="1449">
        <v>5</v>
      </c>
      <c r="P8" s="423"/>
      <c r="Q8" s="1551" t="s">
        <v>75</v>
      </c>
      <c r="R8" s="1984" t="s">
        <v>6789</v>
      </c>
      <c r="S8" s="1823">
        <v>2024</v>
      </c>
      <c r="T8" s="1552" t="s">
        <v>78</v>
      </c>
      <c r="U8" s="2491" t="s">
        <v>6785</v>
      </c>
      <c r="V8" s="2490"/>
    </row>
    <row r="9" spans="2:22" ht="12.75" customHeight="1">
      <c r="B9" s="1948" t="s">
        <v>5777</v>
      </c>
      <c r="C9" s="1449">
        <v>4</v>
      </c>
      <c r="D9" s="423"/>
      <c r="E9" s="1951" t="s">
        <v>5690</v>
      </c>
      <c r="F9" s="1449">
        <v>6</v>
      </c>
      <c r="H9" s="1951" t="s">
        <v>92</v>
      </c>
      <c r="I9" s="1449">
        <v>6</v>
      </c>
      <c r="K9" s="1951" t="s">
        <v>96</v>
      </c>
      <c r="L9" s="1449">
        <v>6</v>
      </c>
      <c r="N9" s="1951" t="s">
        <v>1628</v>
      </c>
      <c r="O9" s="1449">
        <v>4</v>
      </c>
      <c r="P9" s="423"/>
    </row>
    <row r="10" spans="2:22" ht="12.75" customHeight="1">
      <c r="B10" s="1948" t="s">
        <v>3708</v>
      </c>
      <c r="C10" s="1449">
        <v>4</v>
      </c>
      <c r="D10" s="423"/>
      <c r="E10" s="1948" t="s">
        <v>196</v>
      </c>
      <c r="F10" s="1449">
        <v>5</v>
      </c>
      <c r="H10" s="1948" t="s">
        <v>96</v>
      </c>
      <c r="I10" s="1449">
        <v>3</v>
      </c>
      <c r="K10" s="1948" t="s">
        <v>120</v>
      </c>
      <c r="L10" s="1449">
        <v>3</v>
      </c>
      <c r="N10" s="1948" t="s">
        <v>92</v>
      </c>
      <c r="O10" s="1449">
        <v>3</v>
      </c>
      <c r="P10" s="423"/>
    </row>
    <row r="11" spans="2:22" ht="12.75" customHeight="1">
      <c r="B11" s="1951" t="s">
        <v>123</v>
      </c>
      <c r="C11" s="1449">
        <v>3</v>
      </c>
      <c r="D11" s="423"/>
      <c r="E11" s="1948" t="s">
        <v>125</v>
      </c>
      <c r="F11" s="1449">
        <v>4</v>
      </c>
      <c r="H11" s="1948" t="s">
        <v>176</v>
      </c>
      <c r="I11" s="1449">
        <v>2</v>
      </c>
      <c r="K11" s="1948" t="s">
        <v>128</v>
      </c>
      <c r="L11" s="1449">
        <v>2</v>
      </c>
      <c r="N11" s="1948" t="s">
        <v>101</v>
      </c>
      <c r="O11" s="1449">
        <v>2</v>
      </c>
      <c r="P11" s="423"/>
    </row>
    <row r="12" spans="2:22" ht="12.75" customHeight="1">
      <c r="B12" s="1955" t="s">
        <v>120</v>
      </c>
      <c r="C12" s="1449">
        <v>2</v>
      </c>
      <c r="D12" s="423"/>
      <c r="E12" s="1819" t="s">
        <v>6727</v>
      </c>
      <c r="F12" s="1451">
        <v>2</v>
      </c>
      <c r="H12" s="1819" t="s">
        <v>174</v>
      </c>
      <c r="I12" s="1451">
        <v>1</v>
      </c>
      <c r="K12" s="1959" t="s">
        <v>174</v>
      </c>
      <c r="L12" s="1451">
        <v>2</v>
      </c>
      <c r="N12" s="1819" t="s">
        <v>196</v>
      </c>
      <c r="O12" s="1451">
        <v>2</v>
      </c>
      <c r="P12" s="423"/>
    </row>
    <row r="13" spans="2:22" ht="12.75" customHeight="1">
      <c r="B13" s="1955" t="s">
        <v>168</v>
      </c>
      <c r="C13" s="1449">
        <v>2</v>
      </c>
      <c r="D13" s="423"/>
      <c r="E13" s="1619"/>
      <c r="F13" s="1451"/>
      <c r="H13" s="1619" t="s">
        <v>1345</v>
      </c>
      <c r="I13" s="1451">
        <v>1</v>
      </c>
      <c r="K13" s="448" t="s">
        <v>6829</v>
      </c>
      <c r="L13" s="1451">
        <v>1</v>
      </c>
      <c r="N13" s="1819" t="s">
        <v>110</v>
      </c>
      <c r="O13" s="1451">
        <v>1</v>
      </c>
      <c r="P13" s="423"/>
    </row>
    <row r="14" spans="2:22">
      <c r="B14" s="1619" t="s">
        <v>119</v>
      </c>
      <c r="C14" s="1449">
        <v>1</v>
      </c>
      <c r="D14" s="423"/>
      <c r="E14" s="1819"/>
      <c r="F14" s="1451"/>
      <c r="H14" s="1619"/>
      <c r="I14" s="1451"/>
      <c r="K14" s="1971"/>
      <c r="L14" s="1451"/>
      <c r="N14" s="1619" t="s">
        <v>122</v>
      </c>
      <c r="O14" s="1451">
        <v>1</v>
      </c>
      <c r="P14" s="423"/>
    </row>
    <row r="15" spans="2:22">
      <c r="B15" s="1616" t="s">
        <v>144</v>
      </c>
      <c r="C15" s="1449">
        <v>1</v>
      </c>
      <c r="D15" s="423"/>
      <c r="E15" s="1819"/>
      <c r="F15" s="1451"/>
      <c r="H15" s="1619"/>
      <c r="I15" s="1451"/>
      <c r="K15" s="448"/>
      <c r="L15" s="1451"/>
      <c r="N15" s="1819"/>
      <c r="O15" s="1451"/>
      <c r="P15" s="423"/>
    </row>
    <row r="16" spans="2:22">
      <c r="B16" s="1616"/>
      <c r="C16" s="1449"/>
      <c r="D16" s="423"/>
      <c r="E16" s="1616"/>
      <c r="F16" s="1451"/>
      <c r="H16" s="1619"/>
      <c r="I16" s="1451"/>
      <c r="K16" s="1971"/>
      <c r="L16" s="1451"/>
      <c r="N16" s="1619"/>
      <c r="O16" s="1451"/>
      <c r="P16" s="423"/>
    </row>
    <row r="17" spans="2:16">
      <c r="B17" s="1616"/>
      <c r="C17" s="1449"/>
      <c r="D17" s="423"/>
      <c r="E17" s="1616"/>
      <c r="F17" s="1451"/>
      <c r="H17" s="1616"/>
      <c r="I17" s="1451"/>
      <c r="K17" s="421"/>
      <c r="L17" s="1451"/>
      <c r="N17" s="1619"/>
      <c r="O17" s="1451"/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2477"/>
      <c r="P18" s="423"/>
    </row>
    <row r="19" spans="2:16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2472"/>
      <c r="C20" s="2473"/>
      <c r="D20" s="423"/>
      <c r="E20" s="2474"/>
      <c r="F20" s="2475"/>
      <c r="H20" s="2474"/>
      <c r="I20" s="2475"/>
      <c r="K20" s="2476"/>
      <c r="L20" s="2476"/>
      <c r="N20" s="2474"/>
      <c r="O20" s="2476"/>
      <c r="P20" s="423"/>
    </row>
    <row r="21" spans="2:16">
      <c r="B21" s="435"/>
      <c r="C21" s="434"/>
      <c r="E21" s="436"/>
      <c r="F21" s="426"/>
      <c r="H21" s="436"/>
      <c r="I21" s="426"/>
      <c r="K21" s="438"/>
      <c r="L21" s="438"/>
      <c r="N21" s="436"/>
      <c r="O21" s="438"/>
    </row>
    <row r="22" spans="2:16">
      <c r="K22" s="4"/>
      <c r="L22" s="4"/>
    </row>
    <row r="23" spans="2:16">
      <c r="B23" s="35" t="s">
        <v>1512</v>
      </c>
      <c r="C23" s="43"/>
      <c r="E23" s="35" t="s">
        <v>1513</v>
      </c>
      <c r="F23" s="43"/>
      <c r="H23" s="35" t="s">
        <v>6610</v>
      </c>
      <c r="I23" s="43"/>
      <c r="K23" s="35" t="s">
        <v>1515</v>
      </c>
      <c r="L23" s="43"/>
      <c r="N23" s="35" t="s">
        <v>1516</v>
      </c>
      <c r="O23" s="43"/>
    </row>
    <row r="24" spans="2:16">
      <c r="B24" s="412" t="s">
        <v>44</v>
      </c>
      <c r="C24" s="439" t="s">
        <v>46</v>
      </c>
      <c r="E24" s="412" t="s">
        <v>44</v>
      </c>
      <c r="F24" s="413" t="s">
        <v>46</v>
      </c>
      <c r="H24" s="412" t="s">
        <v>44</v>
      </c>
      <c r="I24" s="413" t="s">
        <v>46</v>
      </c>
      <c r="K24" s="412" t="s">
        <v>44</v>
      </c>
      <c r="L24" s="413" t="s">
        <v>46</v>
      </c>
      <c r="N24" s="412" t="s">
        <v>44</v>
      </c>
      <c r="O24" s="413" t="s">
        <v>46</v>
      </c>
    </row>
    <row r="25" spans="2:16">
      <c r="B25" s="1948" t="s">
        <v>90</v>
      </c>
      <c r="C25" s="1449">
        <v>9</v>
      </c>
      <c r="E25" s="1948" t="s">
        <v>6411</v>
      </c>
      <c r="F25" s="1449">
        <v>11</v>
      </c>
      <c r="H25" s="1948" t="s">
        <v>174</v>
      </c>
      <c r="I25" s="1449">
        <v>12</v>
      </c>
      <c r="K25" s="1948" t="s">
        <v>966</v>
      </c>
      <c r="L25" s="1449">
        <v>15</v>
      </c>
      <c r="N25" s="1948" t="s">
        <v>90</v>
      </c>
      <c r="O25" s="1449">
        <v>14</v>
      </c>
    </row>
    <row r="26" spans="2:16">
      <c r="B26" s="1948" t="s">
        <v>120</v>
      </c>
      <c r="C26" s="1449">
        <v>6</v>
      </c>
      <c r="E26" s="1951" t="s">
        <v>174</v>
      </c>
      <c r="F26" s="1449">
        <v>11</v>
      </c>
      <c r="H26" s="1951" t="s">
        <v>185</v>
      </c>
      <c r="I26" s="1449">
        <v>10</v>
      </c>
      <c r="K26" s="1948" t="s">
        <v>177</v>
      </c>
      <c r="L26" s="1449">
        <v>8</v>
      </c>
      <c r="N26" s="1951" t="s">
        <v>123</v>
      </c>
      <c r="O26" s="1449">
        <v>11</v>
      </c>
    </row>
    <row r="27" spans="2:16">
      <c r="B27" s="1951" t="s">
        <v>92</v>
      </c>
      <c r="C27" s="1449">
        <v>6</v>
      </c>
      <c r="E27" s="1951" t="s">
        <v>3312</v>
      </c>
      <c r="F27" s="1449">
        <v>8</v>
      </c>
      <c r="H27" s="1951" t="s">
        <v>199</v>
      </c>
      <c r="I27" s="1449">
        <v>5</v>
      </c>
      <c r="K27" s="1951" t="s">
        <v>110</v>
      </c>
      <c r="L27" s="1449">
        <v>6</v>
      </c>
      <c r="N27" s="1951" t="s">
        <v>121</v>
      </c>
      <c r="O27" s="1449">
        <v>6</v>
      </c>
    </row>
    <row r="28" spans="2:16">
      <c r="B28" s="1948" t="s">
        <v>122</v>
      </c>
      <c r="C28" s="1449">
        <v>5</v>
      </c>
      <c r="E28" s="1951" t="s">
        <v>173</v>
      </c>
      <c r="F28" s="1449">
        <v>5</v>
      </c>
      <c r="H28" s="1951" t="s">
        <v>96</v>
      </c>
      <c r="I28" s="1449">
        <v>5</v>
      </c>
      <c r="K28" s="1948" t="s">
        <v>96</v>
      </c>
      <c r="L28" s="1449">
        <v>5</v>
      </c>
      <c r="N28" s="1951" t="s">
        <v>150</v>
      </c>
      <c r="O28" s="1449">
        <v>5</v>
      </c>
    </row>
    <row r="29" spans="2:16">
      <c r="B29" s="1951" t="s">
        <v>182</v>
      </c>
      <c r="C29" s="1449">
        <v>4</v>
      </c>
      <c r="E29" s="1948" t="s">
        <v>115</v>
      </c>
      <c r="F29" s="1449">
        <v>4</v>
      </c>
      <c r="H29" s="1948" t="s">
        <v>966</v>
      </c>
      <c r="I29" s="1449">
        <v>5</v>
      </c>
      <c r="K29" s="1951" t="s">
        <v>117</v>
      </c>
      <c r="L29" s="1449">
        <v>3</v>
      </c>
      <c r="N29" s="1948" t="s">
        <v>120</v>
      </c>
      <c r="O29" s="1449">
        <v>2</v>
      </c>
    </row>
    <row r="30" spans="2:16">
      <c r="B30" s="1948" t="s">
        <v>199</v>
      </c>
      <c r="C30" s="1449">
        <v>3</v>
      </c>
      <c r="E30" s="1948" t="s">
        <v>143</v>
      </c>
      <c r="F30" s="1449">
        <v>2</v>
      </c>
      <c r="H30" s="1948" t="s">
        <v>93</v>
      </c>
      <c r="I30" s="1449">
        <v>3</v>
      </c>
      <c r="K30" s="1948" t="s">
        <v>122</v>
      </c>
      <c r="L30" s="1449">
        <v>3</v>
      </c>
      <c r="N30" s="1948" t="s">
        <v>101</v>
      </c>
      <c r="O30" s="1449">
        <v>2</v>
      </c>
    </row>
    <row r="31" spans="2:16">
      <c r="B31" s="1959" t="s">
        <v>190</v>
      </c>
      <c r="C31" s="1451">
        <v>3</v>
      </c>
      <c r="E31" s="1819" t="s">
        <v>1135</v>
      </c>
      <c r="F31" s="1451">
        <v>1</v>
      </c>
      <c r="H31" s="1957" t="s">
        <v>123</v>
      </c>
      <c r="I31" s="1451">
        <v>2</v>
      </c>
      <c r="K31" s="1959" t="s">
        <v>182</v>
      </c>
      <c r="L31" s="1451">
        <v>2</v>
      </c>
      <c r="N31" s="1972" t="s">
        <v>110</v>
      </c>
      <c r="O31" s="1624">
        <v>1</v>
      </c>
    </row>
    <row r="32" spans="2:16">
      <c r="B32" s="448" t="s">
        <v>6247</v>
      </c>
      <c r="C32" s="1451">
        <v>2</v>
      </c>
      <c r="E32" s="1819"/>
      <c r="F32" s="1451"/>
      <c r="H32" s="1628"/>
      <c r="I32" s="1451"/>
      <c r="K32" s="1971"/>
      <c r="L32" s="1451"/>
      <c r="N32" s="1819" t="s">
        <v>65</v>
      </c>
      <c r="O32" s="1451">
        <v>1</v>
      </c>
    </row>
    <row r="33" spans="2:15">
      <c r="B33" s="1971" t="s">
        <v>5917</v>
      </c>
      <c r="C33" s="1451">
        <v>2</v>
      </c>
      <c r="E33" s="2478"/>
      <c r="F33" s="1451"/>
      <c r="H33" s="421"/>
      <c r="I33" s="1451"/>
      <c r="K33" s="448"/>
      <c r="L33" s="1451"/>
      <c r="N33" s="1619"/>
      <c r="O33" s="1451"/>
    </row>
    <row r="34" spans="2:15">
      <c r="B34" s="421" t="s">
        <v>123</v>
      </c>
      <c r="C34" s="1451">
        <v>1</v>
      </c>
      <c r="E34" s="1619"/>
      <c r="F34" s="1451"/>
      <c r="H34" s="421"/>
      <c r="I34" s="1451"/>
      <c r="K34" s="448"/>
      <c r="L34" s="1451"/>
      <c r="N34" s="1819"/>
      <c r="O34" s="1451"/>
    </row>
    <row r="35" spans="2:15">
      <c r="B35" s="421" t="s">
        <v>188</v>
      </c>
      <c r="C35" s="1451">
        <v>1</v>
      </c>
      <c r="E35" s="1619"/>
      <c r="F35" s="1451"/>
      <c r="H35" s="421"/>
      <c r="I35" s="1451"/>
      <c r="K35" s="448"/>
      <c r="L35" s="421"/>
      <c r="N35" s="1616"/>
      <c r="O35" s="1451"/>
    </row>
    <row r="36" spans="2:15">
      <c r="B36" s="440"/>
      <c r="C36" s="426"/>
      <c r="E36" s="1626"/>
      <c r="F36" s="1451"/>
      <c r="H36" s="421"/>
      <c r="I36" s="421"/>
      <c r="K36" s="421"/>
      <c r="L36" s="421"/>
      <c r="N36" s="1627"/>
      <c r="O36" s="1454"/>
    </row>
    <row r="37" spans="2:15">
      <c r="B37" s="421"/>
      <c r="C37" s="434"/>
      <c r="E37" s="437"/>
      <c r="F37" s="433"/>
      <c r="H37" s="440"/>
      <c r="I37" s="426"/>
      <c r="K37" s="437"/>
      <c r="L37" s="433"/>
      <c r="N37" s="1616"/>
      <c r="O37" s="1451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39" spans="2:15">
      <c r="B39" s="438"/>
      <c r="C39" s="438"/>
      <c r="E39" s="438"/>
      <c r="F39" s="438"/>
      <c r="H39" s="438"/>
      <c r="I39" s="438"/>
      <c r="K39" s="438"/>
      <c r="L39" s="438"/>
      <c r="N39" s="438"/>
      <c r="O39" s="438"/>
    </row>
    <row r="41" spans="2:15">
      <c r="B41" s="35" t="s">
        <v>1517</v>
      </c>
      <c r="C41" s="43"/>
      <c r="E41" s="35" t="s">
        <v>1518</v>
      </c>
      <c r="F41" s="43"/>
      <c r="H41" s="35" t="s">
        <v>1519</v>
      </c>
      <c r="I41" s="43"/>
      <c r="K41" s="35" t="s">
        <v>1520</v>
      </c>
      <c r="L41" s="43"/>
      <c r="N41" s="35" t="s">
        <v>1521</v>
      </c>
      <c r="O41" s="43"/>
    </row>
    <row r="42" spans="2:15">
      <c r="B42" s="412" t="s">
        <v>44</v>
      </c>
      <c r="C42" s="413" t="s">
        <v>46</v>
      </c>
      <c r="E42" s="412" t="s">
        <v>44</v>
      </c>
      <c r="F42" s="413" t="s">
        <v>46</v>
      </c>
      <c r="H42" s="412" t="s">
        <v>44</v>
      </c>
      <c r="I42" s="413" t="s">
        <v>46</v>
      </c>
      <c r="K42" s="412" t="s">
        <v>44</v>
      </c>
      <c r="L42" s="413" t="s">
        <v>46</v>
      </c>
      <c r="N42" s="412" t="s">
        <v>44</v>
      </c>
      <c r="O42" s="413" t="s">
        <v>46</v>
      </c>
    </row>
    <row r="43" spans="2:15">
      <c r="B43" s="1948" t="s">
        <v>168</v>
      </c>
      <c r="C43" s="1449">
        <v>11</v>
      </c>
      <c r="E43" s="1948" t="s">
        <v>90</v>
      </c>
      <c r="F43" s="1449">
        <v>12</v>
      </c>
      <c r="H43" s="1948" t="s">
        <v>122</v>
      </c>
      <c r="I43" s="1449">
        <v>13</v>
      </c>
      <c r="K43" s="1948" t="s">
        <v>177</v>
      </c>
      <c r="L43" s="1449">
        <v>16</v>
      </c>
      <c r="N43" s="1948" t="s">
        <v>165</v>
      </c>
      <c r="O43" s="1449">
        <v>12</v>
      </c>
    </row>
    <row r="44" spans="2:15">
      <c r="B44" s="1951" t="s">
        <v>150</v>
      </c>
      <c r="C44" s="1449">
        <v>9</v>
      </c>
      <c r="E44" s="1951" t="s">
        <v>5531</v>
      </c>
      <c r="F44" s="1449">
        <v>11</v>
      </c>
      <c r="H44" s="1951" t="s">
        <v>109</v>
      </c>
      <c r="I44" s="1449">
        <v>11</v>
      </c>
      <c r="K44" s="1951" t="s">
        <v>122</v>
      </c>
      <c r="L44" s="1449">
        <v>15</v>
      </c>
      <c r="N44" s="1948" t="s">
        <v>123</v>
      </c>
      <c r="O44" s="1449">
        <v>6</v>
      </c>
    </row>
    <row r="45" spans="2:15">
      <c r="B45" s="1951" t="s">
        <v>182</v>
      </c>
      <c r="C45" s="1449">
        <v>8</v>
      </c>
      <c r="E45" s="1951" t="s">
        <v>117</v>
      </c>
      <c r="F45" s="1449">
        <v>7</v>
      </c>
      <c r="H45" s="1951" t="s">
        <v>96</v>
      </c>
      <c r="I45" s="1449">
        <v>11</v>
      </c>
      <c r="K45" s="1951" t="s">
        <v>5690</v>
      </c>
      <c r="L45" s="1449">
        <v>6</v>
      </c>
      <c r="N45" s="1951" t="s">
        <v>193</v>
      </c>
      <c r="O45" s="1449">
        <v>5</v>
      </c>
    </row>
    <row r="46" spans="2:15">
      <c r="B46" s="1951" t="s">
        <v>92</v>
      </c>
      <c r="C46" s="1449">
        <v>8</v>
      </c>
      <c r="E46" s="1951" t="s">
        <v>176</v>
      </c>
      <c r="F46" s="1449">
        <v>6</v>
      </c>
      <c r="H46" s="1951" t="s">
        <v>123</v>
      </c>
      <c r="I46" s="1449">
        <v>3</v>
      </c>
      <c r="K46" s="1948" t="s">
        <v>110</v>
      </c>
      <c r="L46" s="1449">
        <v>2</v>
      </c>
      <c r="N46" s="1948" t="s">
        <v>6414</v>
      </c>
      <c r="O46" s="1449">
        <v>5</v>
      </c>
    </row>
    <row r="47" spans="2:15">
      <c r="B47" s="1951" t="s">
        <v>190</v>
      </c>
      <c r="C47" s="1449">
        <v>4</v>
      </c>
      <c r="E47" s="1951" t="s">
        <v>1135</v>
      </c>
      <c r="F47" s="1449">
        <v>4</v>
      </c>
      <c r="H47" s="1948" t="s">
        <v>6830</v>
      </c>
      <c r="I47" s="1449">
        <v>3</v>
      </c>
      <c r="K47" s="1948" t="s">
        <v>143</v>
      </c>
      <c r="L47" s="1449">
        <v>2</v>
      </c>
      <c r="N47" s="1951" t="s">
        <v>5777</v>
      </c>
      <c r="O47" s="1449">
        <v>4</v>
      </c>
    </row>
    <row r="48" spans="2:15">
      <c r="B48" s="1948" t="s">
        <v>101</v>
      </c>
      <c r="C48" s="1449">
        <v>1</v>
      </c>
      <c r="E48" s="1948" t="s">
        <v>1602</v>
      </c>
      <c r="F48" s="1449">
        <v>2</v>
      </c>
      <c r="H48" s="1948" t="s">
        <v>149</v>
      </c>
      <c r="I48" s="1449">
        <v>1</v>
      </c>
      <c r="K48" s="1948" t="s">
        <v>5917</v>
      </c>
      <c r="L48" s="1449">
        <v>1</v>
      </c>
      <c r="N48" s="1948" t="s">
        <v>121</v>
      </c>
      <c r="O48" s="1449">
        <v>3</v>
      </c>
    </row>
    <row r="49" spans="2:15">
      <c r="B49" s="1959" t="s">
        <v>52</v>
      </c>
      <c r="C49" s="1624">
        <v>1</v>
      </c>
      <c r="E49" s="1959"/>
      <c r="F49" s="1624"/>
      <c r="H49" s="1957"/>
      <c r="I49" s="1451"/>
      <c r="K49" s="1631"/>
      <c r="L49" s="1451"/>
      <c r="N49" s="1957" t="s">
        <v>125</v>
      </c>
      <c r="O49" s="1451">
        <v>3</v>
      </c>
    </row>
    <row r="50" spans="2:15">
      <c r="B50" s="448"/>
      <c r="C50" s="1451"/>
      <c r="E50" s="1971"/>
      <c r="F50" s="1451"/>
      <c r="H50" s="1957"/>
      <c r="I50" s="1451"/>
      <c r="K50" s="1957"/>
      <c r="L50" s="1957"/>
      <c r="N50" s="1958" t="s">
        <v>110</v>
      </c>
      <c r="O50" s="1451">
        <v>2</v>
      </c>
    </row>
    <row r="51" spans="2:15">
      <c r="B51" s="1971"/>
      <c r="C51" s="1451"/>
      <c r="E51" s="1623"/>
      <c r="F51" s="1451"/>
      <c r="H51" s="1959"/>
      <c r="I51" s="1451"/>
      <c r="K51" s="1624"/>
      <c r="L51" s="1451"/>
      <c r="N51" s="1957" t="s">
        <v>182</v>
      </c>
      <c r="O51" s="1451">
        <v>2</v>
      </c>
    </row>
    <row r="52" spans="2:15">
      <c r="B52" s="440"/>
      <c r="C52" s="1451"/>
      <c r="E52" s="421"/>
      <c r="F52" s="1456"/>
      <c r="H52" s="421"/>
      <c r="I52" s="2483"/>
      <c r="K52" s="421"/>
      <c r="L52" s="1454"/>
      <c r="N52" s="1632"/>
      <c r="O52" s="1451"/>
    </row>
    <row r="53" spans="2:15">
      <c r="B53" s="1971"/>
      <c r="C53" s="1451"/>
      <c r="E53" s="421"/>
      <c r="F53" s="1451"/>
      <c r="H53" s="421"/>
      <c r="I53" s="1451"/>
      <c r="K53" s="421"/>
      <c r="L53" s="1451"/>
      <c r="N53" s="1971"/>
      <c r="O53" s="1451"/>
    </row>
    <row r="54" spans="2:15">
      <c r="B54" s="448"/>
      <c r="C54" s="2480"/>
      <c r="E54" s="421"/>
      <c r="F54" s="1451"/>
      <c r="H54" s="421"/>
      <c r="I54" s="1451"/>
      <c r="K54" s="421"/>
      <c r="L54" s="1451"/>
      <c r="N54" s="448"/>
      <c r="O54" s="2484"/>
    </row>
    <row r="55" spans="2:15">
      <c r="B55" s="448"/>
      <c r="C55" s="1451"/>
      <c r="E55" s="421"/>
      <c r="F55" s="1451"/>
      <c r="H55" s="441"/>
      <c r="I55" s="1451"/>
      <c r="K55" s="421"/>
      <c r="L55" s="1451"/>
      <c r="N55" s="448"/>
      <c r="O55" s="1451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6"/>
      <c r="O56" s="438"/>
    </row>
    <row r="57" spans="2:15">
      <c r="B57" s="438"/>
      <c r="C57" s="438"/>
      <c r="E57" s="438"/>
      <c r="F57" s="438"/>
      <c r="H57" s="438"/>
      <c r="I57" s="438"/>
      <c r="K57" s="438"/>
      <c r="L57" s="438"/>
      <c r="N57" s="438"/>
      <c r="O57" s="438"/>
    </row>
    <row r="59" spans="2:15">
      <c r="B59" s="35" t="s">
        <v>1522</v>
      </c>
      <c r="C59" s="43"/>
      <c r="E59" s="35" t="s">
        <v>1523</v>
      </c>
      <c r="F59" s="43"/>
      <c r="H59" s="35" t="s">
        <v>1524</v>
      </c>
      <c r="I59" s="43"/>
      <c r="K59" s="35" t="s">
        <v>1525</v>
      </c>
      <c r="L59" s="43"/>
      <c r="N59" s="35" t="s">
        <v>1526</v>
      </c>
      <c r="O59" s="43"/>
    </row>
    <row r="60" spans="2:15">
      <c r="B60" s="412" t="s">
        <v>44</v>
      </c>
      <c r="C60" s="413" t="s">
        <v>46</v>
      </c>
      <c r="E60" s="412" t="s">
        <v>44</v>
      </c>
      <c r="F60" s="413" t="s">
        <v>46</v>
      </c>
      <c r="H60" s="412" t="s">
        <v>44</v>
      </c>
      <c r="I60" s="413" t="s">
        <v>46</v>
      </c>
      <c r="K60" s="412" t="s">
        <v>44</v>
      </c>
      <c r="L60" s="413" t="s">
        <v>46</v>
      </c>
      <c r="N60" s="412" t="s">
        <v>44</v>
      </c>
      <c r="O60" s="413" t="s">
        <v>46</v>
      </c>
    </row>
    <row r="61" spans="2:15">
      <c r="B61" s="1951" t="s">
        <v>103</v>
      </c>
      <c r="C61" s="1449">
        <v>13</v>
      </c>
      <c r="E61" s="1951" t="s">
        <v>92</v>
      </c>
      <c r="F61" s="1449">
        <v>14</v>
      </c>
      <c r="H61" s="1951" t="s">
        <v>6731</v>
      </c>
      <c r="I61" s="1449">
        <v>10</v>
      </c>
      <c r="K61" s="1948" t="s">
        <v>128</v>
      </c>
      <c r="L61" s="1449">
        <v>6</v>
      </c>
      <c r="N61" s="1948" t="s">
        <v>123</v>
      </c>
      <c r="O61" s="1449">
        <v>11</v>
      </c>
    </row>
    <row r="62" spans="2:15">
      <c r="B62" s="1951" t="s">
        <v>122</v>
      </c>
      <c r="C62" s="1449">
        <v>7</v>
      </c>
      <c r="E62" s="1951" t="s">
        <v>122</v>
      </c>
      <c r="F62" s="1449">
        <v>9</v>
      </c>
      <c r="H62" s="1948" t="s">
        <v>182</v>
      </c>
      <c r="I62" s="1449">
        <v>6</v>
      </c>
      <c r="K62" s="1951" t="s">
        <v>110</v>
      </c>
      <c r="L62" s="1449">
        <v>6</v>
      </c>
      <c r="N62" s="1951" t="s">
        <v>170</v>
      </c>
      <c r="O62" s="1449">
        <v>8</v>
      </c>
    </row>
    <row r="63" spans="2:15">
      <c r="B63" s="1951" t="s">
        <v>542</v>
      </c>
      <c r="C63" s="1449">
        <v>6</v>
      </c>
      <c r="E63" s="1951" t="s">
        <v>120</v>
      </c>
      <c r="F63" s="1449">
        <v>5</v>
      </c>
      <c r="H63" s="1948" t="s">
        <v>132</v>
      </c>
      <c r="I63" s="1449">
        <v>5</v>
      </c>
      <c r="K63" s="1951" t="s">
        <v>123</v>
      </c>
      <c r="L63" s="1449">
        <v>5</v>
      </c>
      <c r="N63" s="1951" t="s">
        <v>190</v>
      </c>
      <c r="O63" s="1449">
        <v>6</v>
      </c>
    </row>
    <row r="64" spans="2:15">
      <c r="B64" s="1951" t="s">
        <v>96</v>
      </c>
      <c r="C64" s="1449">
        <v>6</v>
      </c>
      <c r="E64" s="1948" t="s">
        <v>193</v>
      </c>
      <c r="F64" s="1449">
        <v>4</v>
      </c>
      <c r="H64" s="1948" t="s">
        <v>165</v>
      </c>
      <c r="I64" s="1449">
        <v>5</v>
      </c>
      <c r="K64" s="1948" t="s">
        <v>173</v>
      </c>
      <c r="L64" s="1449">
        <v>5</v>
      </c>
      <c r="N64" s="1951" t="s">
        <v>196</v>
      </c>
      <c r="O64" s="1449">
        <v>6</v>
      </c>
    </row>
    <row r="65" spans="2:15">
      <c r="B65" s="1951" t="s">
        <v>1628</v>
      </c>
      <c r="C65" s="1449">
        <v>4</v>
      </c>
      <c r="E65" s="1948" t="s">
        <v>123</v>
      </c>
      <c r="F65" s="1449">
        <v>4</v>
      </c>
      <c r="H65" s="1948" t="s">
        <v>6414</v>
      </c>
      <c r="I65" s="1449">
        <v>4</v>
      </c>
      <c r="K65" s="1948" t="s">
        <v>206</v>
      </c>
      <c r="L65" s="1449">
        <v>5</v>
      </c>
      <c r="N65" s="1948" t="s">
        <v>6731</v>
      </c>
      <c r="O65" s="1449">
        <v>6</v>
      </c>
    </row>
    <row r="66" spans="2:15">
      <c r="B66" s="1948" t="s">
        <v>128</v>
      </c>
      <c r="C66" s="1449">
        <v>2</v>
      </c>
      <c r="E66" s="1948" t="s">
        <v>6775</v>
      </c>
      <c r="F66" s="1449">
        <v>4</v>
      </c>
      <c r="H66" s="1948" t="s">
        <v>149</v>
      </c>
      <c r="I66" s="1449">
        <v>3</v>
      </c>
      <c r="K66" s="1948" t="s">
        <v>185</v>
      </c>
      <c r="L66" s="1449">
        <v>5</v>
      </c>
      <c r="N66" s="1948" t="s">
        <v>3312</v>
      </c>
      <c r="O66" s="1449">
        <v>3</v>
      </c>
    </row>
    <row r="67" spans="2:15">
      <c r="B67" s="1957" t="s">
        <v>121</v>
      </c>
      <c r="C67" s="1451">
        <v>2</v>
      </c>
      <c r="E67" s="1958" t="s">
        <v>63</v>
      </c>
      <c r="F67" s="1451">
        <v>2</v>
      </c>
      <c r="H67" s="1958" t="s">
        <v>196</v>
      </c>
      <c r="I67" s="1451">
        <v>3</v>
      </c>
      <c r="K67" s="1619" t="s">
        <v>120</v>
      </c>
      <c r="L67" s="1451">
        <v>4</v>
      </c>
      <c r="N67" s="1958" t="s">
        <v>6615</v>
      </c>
      <c r="O67" s="1451">
        <v>1</v>
      </c>
    </row>
    <row r="68" spans="2:15">
      <c r="B68" s="1959" t="s">
        <v>6248</v>
      </c>
      <c r="C68" s="1451">
        <v>1</v>
      </c>
      <c r="E68" s="1628"/>
      <c r="F68" s="1451"/>
      <c r="H68" s="1959" t="s">
        <v>92</v>
      </c>
      <c r="I68" s="1451">
        <v>3</v>
      </c>
      <c r="K68" s="1619" t="s">
        <v>167</v>
      </c>
      <c r="L68" s="1451">
        <v>3</v>
      </c>
      <c r="N68" s="1957" t="s">
        <v>57</v>
      </c>
      <c r="O68" s="1451">
        <v>1</v>
      </c>
    </row>
    <row r="69" spans="2:15">
      <c r="B69" s="448" t="s">
        <v>119</v>
      </c>
      <c r="C69" s="1451">
        <v>1</v>
      </c>
      <c r="E69" s="436"/>
      <c r="F69" s="1449"/>
      <c r="H69" s="448" t="s">
        <v>103</v>
      </c>
      <c r="I69" s="1451">
        <v>2</v>
      </c>
      <c r="K69" s="1819" t="s">
        <v>6010</v>
      </c>
      <c r="L69" s="1451">
        <v>2</v>
      </c>
      <c r="N69" s="1628"/>
      <c r="O69" s="1451"/>
    </row>
    <row r="70" spans="2:15">
      <c r="B70" s="1971"/>
      <c r="C70" s="1451"/>
      <c r="E70" s="436"/>
      <c r="F70" s="1449"/>
      <c r="H70" s="1971" t="s">
        <v>190</v>
      </c>
      <c r="I70" s="1451">
        <v>1</v>
      </c>
      <c r="K70" s="1819" t="s">
        <v>146</v>
      </c>
      <c r="L70" s="1451">
        <v>1</v>
      </c>
      <c r="N70" s="1971"/>
      <c r="O70" s="1451"/>
    </row>
    <row r="71" spans="2:15">
      <c r="B71" s="448"/>
      <c r="C71" s="1451"/>
      <c r="E71" s="436"/>
      <c r="F71" s="1449"/>
      <c r="H71" s="448"/>
      <c r="I71" s="1451"/>
      <c r="K71" s="1619"/>
      <c r="L71" s="1451"/>
      <c r="N71" s="448"/>
      <c r="O71" s="1451"/>
    </row>
    <row r="72" spans="2:15">
      <c r="B72" s="448"/>
      <c r="C72" s="2415"/>
      <c r="E72" s="436"/>
      <c r="F72" s="2415"/>
      <c r="H72" s="421"/>
      <c r="I72" s="2415"/>
      <c r="K72" s="1962"/>
      <c r="L72" s="2415"/>
      <c r="N72" s="448"/>
      <c r="O72" s="2415"/>
    </row>
    <row r="73" spans="2:15">
      <c r="B73" s="1987"/>
      <c r="C73" s="2416"/>
      <c r="E73" s="2474"/>
      <c r="F73" s="2416"/>
      <c r="H73" s="2413"/>
      <c r="I73" s="2416"/>
      <c r="K73" s="2417"/>
      <c r="L73" s="2416"/>
      <c r="N73" s="2413"/>
      <c r="O73" s="2416"/>
    </row>
    <row r="74" spans="2:15">
      <c r="B74" s="1987"/>
      <c r="C74" s="2416"/>
      <c r="E74" s="2414"/>
      <c r="F74" s="2416"/>
      <c r="H74" s="2413"/>
      <c r="I74" s="2416"/>
      <c r="K74" s="2417"/>
      <c r="L74" s="2416"/>
      <c r="N74" s="2413"/>
      <c r="O74" s="2416"/>
    </row>
    <row r="75" spans="2:15">
      <c r="B75" s="437"/>
      <c r="C75" s="433"/>
      <c r="E75" s="440"/>
      <c r="F75" s="426"/>
      <c r="H75" s="440"/>
      <c r="I75" s="426"/>
      <c r="K75" s="437"/>
      <c r="L75" s="433"/>
      <c r="N75" s="437"/>
      <c r="O75" s="433"/>
    </row>
    <row r="77" spans="2:15">
      <c r="B77" s="35" t="s">
        <v>1528</v>
      </c>
      <c r="C77" s="43"/>
      <c r="E77" s="35" t="s">
        <v>1529</v>
      </c>
      <c r="F77" s="43"/>
      <c r="H77" s="35" t="s">
        <v>1530</v>
      </c>
      <c r="I77" s="43"/>
      <c r="K77" s="35" t="s">
        <v>1531</v>
      </c>
      <c r="L77" s="43"/>
      <c r="N77" s="35" t="s">
        <v>1532</v>
      </c>
      <c r="O77" s="43"/>
    </row>
    <row r="78" spans="2:15">
      <c r="B78" s="412" t="s">
        <v>44</v>
      </c>
      <c r="C78" s="413" t="s">
        <v>46</v>
      </c>
      <c r="E78" s="412" t="s">
        <v>44</v>
      </c>
      <c r="F78" s="413" t="s">
        <v>46</v>
      </c>
      <c r="H78" s="412" t="s">
        <v>44</v>
      </c>
      <c r="I78" s="413" t="s">
        <v>46</v>
      </c>
      <c r="K78" s="412" t="s">
        <v>44</v>
      </c>
      <c r="L78" s="413" t="s">
        <v>46</v>
      </c>
      <c r="N78" s="412" t="s">
        <v>44</v>
      </c>
      <c r="O78" s="413" t="s">
        <v>46</v>
      </c>
    </row>
    <row r="79" spans="2:15">
      <c r="B79" s="1948" t="s">
        <v>109</v>
      </c>
      <c r="C79" s="1449">
        <v>14</v>
      </c>
      <c r="E79" s="1951" t="s">
        <v>103</v>
      </c>
      <c r="F79" s="1449">
        <v>9</v>
      </c>
      <c r="H79" s="1948" t="s">
        <v>6476</v>
      </c>
      <c r="I79" s="1449">
        <v>6</v>
      </c>
      <c r="K79" s="1951" t="s">
        <v>123</v>
      </c>
      <c r="L79" s="1449">
        <v>10</v>
      </c>
      <c r="N79" s="1951" t="s">
        <v>966</v>
      </c>
      <c r="O79" s="1449">
        <v>12</v>
      </c>
    </row>
    <row r="80" spans="2:15">
      <c r="B80" s="1951" t="s">
        <v>90</v>
      </c>
      <c r="C80" s="1449">
        <v>12</v>
      </c>
      <c r="E80" s="1951" t="s">
        <v>6616</v>
      </c>
      <c r="F80" s="1449">
        <v>7</v>
      </c>
      <c r="H80" s="1948" t="s">
        <v>174</v>
      </c>
      <c r="I80" s="1449">
        <v>6</v>
      </c>
      <c r="K80" s="1951" t="s">
        <v>542</v>
      </c>
      <c r="L80" s="1449">
        <v>6</v>
      </c>
      <c r="N80" s="1948" t="s">
        <v>542</v>
      </c>
      <c r="O80" s="1449">
        <v>8</v>
      </c>
    </row>
    <row r="81" spans="2:15">
      <c r="B81" s="1951" t="s">
        <v>1625</v>
      </c>
      <c r="C81" s="1449">
        <v>7</v>
      </c>
      <c r="E81" s="1951" t="s">
        <v>1628</v>
      </c>
      <c r="F81" s="1449">
        <v>6</v>
      </c>
      <c r="H81" s="1951" t="s">
        <v>120</v>
      </c>
      <c r="I81" s="1449">
        <v>5</v>
      </c>
      <c r="K81" s="1951" t="s">
        <v>165</v>
      </c>
      <c r="L81" s="1449">
        <v>6</v>
      </c>
      <c r="N81" s="1948" t="s">
        <v>191</v>
      </c>
      <c r="O81" s="1449">
        <v>5</v>
      </c>
    </row>
    <row r="82" spans="2:15">
      <c r="B82" s="1948" t="s">
        <v>92</v>
      </c>
      <c r="C82" s="1449">
        <v>5</v>
      </c>
      <c r="E82" s="1951" t="s">
        <v>92</v>
      </c>
      <c r="F82" s="1449">
        <v>6</v>
      </c>
      <c r="H82" s="1951" t="s">
        <v>123</v>
      </c>
      <c r="I82" s="1449">
        <v>5</v>
      </c>
      <c r="K82" s="1951" t="s">
        <v>93</v>
      </c>
      <c r="L82" s="1449">
        <v>5</v>
      </c>
      <c r="N82" s="1948" t="s">
        <v>117</v>
      </c>
      <c r="O82" s="1449">
        <v>4</v>
      </c>
    </row>
    <row r="83" spans="2:15">
      <c r="B83" s="1948" t="s">
        <v>110</v>
      </c>
      <c r="C83" s="1449">
        <v>3</v>
      </c>
      <c r="E83" s="1951" t="s">
        <v>5777</v>
      </c>
      <c r="F83" s="1449">
        <v>5</v>
      </c>
      <c r="H83" s="1951" t="s">
        <v>52</v>
      </c>
      <c r="I83" s="1449">
        <v>5</v>
      </c>
      <c r="K83" s="1948" t="s">
        <v>196</v>
      </c>
      <c r="L83" s="1449">
        <v>4</v>
      </c>
      <c r="N83" s="1948" t="s">
        <v>5531</v>
      </c>
      <c r="O83" s="1449">
        <v>4</v>
      </c>
    </row>
    <row r="84" spans="2:15">
      <c r="B84" s="1948" t="s">
        <v>1638</v>
      </c>
      <c r="C84" s="1449">
        <v>1</v>
      </c>
      <c r="E84" s="1948" t="s">
        <v>3719</v>
      </c>
      <c r="F84" s="1449">
        <v>3</v>
      </c>
      <c r="H84" s="1948" t="s">
        <v>193</v>
      </c>
      <c r="I84" s="1449">
        <v>4</v>
      </c>
      <c r="K84" s="1948" t="s">
        <v>103</v>
      </c>
      <c r="L84" s="1449">
        <v>3</v>
      </c>
      <c r="N84" s="1948" t="s">
        <v>3312</v>
      </c>
      <c r="O84" s="1449">
        <v>4</v>
      </c>
    </row>
    <row r="85" spans="2:15">
      <c r="B85" s="1959"/>
      <c r="C85" s="1451"/>
      <c r="E85" s="1628" t="s">
        <v>6617</v>
      </c>
      <c r="F85" s="1451">
        <v>2</v>
      </c>
      <c r="H85" s="1958" t="s">
        <v>103</v>
      </c>
      <c r="I85" s="1451">
        <v>4</v>
      </c>
      <c r="K85" s="1957" t="s">
        <v>109</v>
      </c>
      <c r="L85" s="1451">
        <v>3</v>
      </c>
      <c r="N85" s="1819" t="s">
        <v>6835</v>
      </c>
      <c r="O85" s="1451">
        <v>2</v>
      </c>
    </row>
    <row r="86" spans="2:15">
      <c r="B86" s="1623"/>
      <c r="C86" s="1451"/>
      <c r="E86" s="1971" t="s">
        <v>115</v>
      </c>
      <c r="F86" s="1451">
        <v>2</v>
      </c>
      <c r="H86" s="1959" t="s">
        <v>966</v>
      </c>
      <c r="I86" s="1451">
        <v>3</v>
      </c>
      <c r="K86" s="1628" t="s">
        <v>6409</v>
      </c>
      <c r="L86" s="1451">
        <v>2</v>
      </c>
      <c r="N86" s="1819" t="s">
        <v>1594</v>
      </c>
      <c r="O86" s="1451">
        <v>2</v>
      </c>
    </row>
    <row r="87" spans="2:15">
      <c r="B87" s="441"/>
      <c r="C87" s="1451"/>
      <c r="E87" s="448" t="s">
        <v>6234</v>
      </c>
      <c r="F87" s="1451">
        <v>1</v>
      </c>
      <c r="H87" s="1971" t="s">
        <v>5777</v>
      </c>
      <c r="I87" s="1451">
        <v>2</v>
      </c>
      <c r="K87" s="1971" t="s">
        <v>52</v>
      </c>
      <c r="L87" s="1451">
        <v>2</v>
      </c>
      <c r="N87" s="1819" t="s">
        <v>116</v>
      </c>
      <c r="O87" s="1451">
        <v>1</v>
      </c>
    </row>
    <row r="88" spans="2:15">
      <c r="B88" s="421"/>
      <c r="C88" s="1451"/>
      <c r="E88" s="1971" t="s">
        <v>196</v>
      </c>
      <c r="F88" s="1451">
        <v>1</v>
      </c>
      <c r="H88" s="1808" t="s">
        <v>167</v>
      </c>
      <c r="I88" s="1451">
        <v>1</v>
      </c>
      <c r="K88" s="448" t="s">
        <v>90</v>
      </c>
      <c r="L88" s="1451">
        <v>1</v>
      </c>
      <c r="N88" s="1619"/>
      <c r="O88" s="1451"/>
    </row>
    <row r="89" spans="2:15">
      <c r="B89" s="421"/>
      <c r="C89" s="1451"/>
      <c r="E89" s="1971"/>
      <c r="F89" s="1451"/>
      <c r="H89" s="448" t="s">
        <v>176</v>
      </c>
      <c r="I89" s="1451">
        <v>1</v>
      </c>
      <c r="K89" s="448"/>
      <c r="L89" s="1451"/>
      <c r="N89" s="1619"/>
      <c r="O89" s="1451"/>
    </row>
    <row r="90" spans="2:15">
      <c r="B90" s="421"/>
      <c r="C90" s="1451"/>
      <c r="E90" s="421"/>
      <c r="F90" s="1451"/>
      <c r="H90" s="448"/>
      <c r="I90" s="1451"/>
      <c r="K90" s="448"/>
      <c r="L90" s="1451"/>
      <c r="N90" s="1616"/>
      <c r="O90" s="1451"/>
    </row>
    <row r="91" spans="2:15">
      <c r="B91" s="421"/>
      <c r="C91" s="433"/>
      <c r="E91" s="440"/>
      <c r="F91" s="426"/>
      <c r="H91" s="437"/>
      <c r="I91" s="2477"/>
      <c r="K91" s="440"/>
      <c r="L91" s="426"/>
      <c r="N91" s="437"/>
      <c r="O91" s="433"/>
    </row>
    <row r="92" spans="2:15">
      <c r="B92" s="421"/>
      <c r="C92" s="434"/>
      <c r="E92" s="437"/>
      <c r="F92" s="433"/>
      <c r="H92" s="441"/>
      <c r="I92" s="2477"/>
      <c r="K92" s="437"/>
      <c r="L92" s="433"/>
      <c r="N92" s="440"/>
      <c r="O92" s="426"/>
    </row>
    <row r="93" spans="2:15">
      <c r="B93" s="438"/>
      <c r="C93" s="438"/>
      <c r="E93" s="441"/>
      <c r="F93" s="433"/>
      <c r="H93" s="436"/>
      <c r="I93" s="438"/>
      <c r="K93" s="438"/>
      <c r="L93" s="438"/>
      <c r="N93" s="438"/>
      <c r="O93" s="438"/>
    </row>
    <row r="94" spans="2:15">
      <c r="E94" s="444"/>
      <c r="F94" s="445"/>
    </row>
    <row r="95" spans="2:15">
      <c r="B95" s="35" t="s">
        <v>1534</v>
      </c>
      <c r="C95" s="43"/>
      <c r="E95" s="35" t="s">
        <v>1535</v>
      </c>
      <c r="F95" s="43"/>
      <c r="H95" s="35" t="s">
        <v>1536</v>
      </c>
      <c r="I95" s="43"/>
      <c r="K95" s="446"/>
      <c r="L95" s="446"/>
    </row>
    <row r="96" spans="2:15">
      <c r="B96" s="412" t="s">
        <v>44</v>
      </c>
      <c r="C96" s="413" t="s">
        <v>46</v>
      </c>
      <c r="E96" s="412" t="s">
        <v>44</v>
      </c>
      <c r="F96" s="413" t="s">
        <v>46</v>
      </c>
      <c r="H96" s="412" t="s">
        <v>44</v>
      </c>
      <c r="I96" s="413" t="s">
        <v>46</v>
      </c>
      <c r="K96" s="19"/>
      <c r="L96" s="447"/>
    </row>
    <row r="97" spans="2:15">
      <c r="B97" s="1948" t="s">
        <v>6476</v>
      </c>
      <c r="C97" s="1449">
        <v>10</v>
      </c>
      <c r="E97" s="1948" t="s">
        <v>128</v>
      </c>
      <c r="F97" s="1449">
        <v>18</v>
      </c>
      <c r="H97" s="1957" t="s">
        <v>1487</v>
      </c>
      <c r="I97" s="1451">
        <v>8</v>
      </c>
      <c r="K97" s="20"/>
      <c r="L97" s="20"/>
    </row>
    <row r="98" spans="2:15">
      <c r="B98" s="1948" t="s">
        <v>6412</v>
      </c>
      <c r="C98" s="1449">
        <v>6</v>
      </c>
      <c r="E98" s="1948" t="s">
        <v>190</v>
      </c>
      <c r="F98" s="1449">
        <v>11</v>
      </c>
      <c r="H98" s="1958" t="s">
        <v>165</v>
      </c>
      <c r="I98" s="1451">
        <v>6</v>
      </c>
      <c r="K98" s="20"/>
      <c r="L98" s="20"/>
    </row>
    <row r="99" spans="2:15">
      <c r="B99" s="1948" t="s">
        <v>117</v>
      </c>
      <c r="C99" s="1449">
        <v>5</v>
      </c>
      <c r="E99" s="1948" t="s">
        <v>1135</v>
      </c>
      <c r="F99" s="1449">
        <v>6</v>
      </c>
      <c r="H99" s="1957" t="s">
        <v>6731</v>
      </c>
      <c r="I99" s="1451">
        <v>5</v>
      </c>
      <c r="K99" s="20"/>
      <c r="L99" s="20"/>
    </row>
    <row r="100" spans="2:15">
      <c r="B100" s="1948" t="s">
        <v>96</v>
      </c>
      <c r="C100" s="1449">
        <v>5</v>
      </c>
      <c r="E100" s="1948" t="s">
        <v>122</v>
      </c>
      <c r="F100" s="1449">
        <v>4</v>
      </c>
      <c r="H100" s="1635" t="s">
        <v>57</v>
      </c>
      <c r="I100" s="1451">
        <v>2</v>
      </c>
      <c r="K100" s="20"/>
      <c r="L100" s="20"/>
    </row>
    <row r="101" spans="2:15">
      <c r="B101" s="1951" t="s">
        <v>133</v>
      </c>
      <c r="C101" s="1449">
        <v>4</v>
      </c>
      <c r="E101" s="1948" t="s">
        <v>146</v>
      </c>
      <c r="F101" s="1449">
        <v>3</v>
      </c>
      <c r="H101" s="1957"/>
      <c r="I101" s="1451"/>
      <c r="K101" s="20"/>
      <c r="L101" s="20"/>
    </row>
    <row r="102" spans="2:15">
      <c r="B102" s="1948" t="s">
        <v>90</v>
      </c>
      <c r="C102" s="1449">
        <v>4</v>
      </c>
      <c r="E102" s="1948"/>
      <c r="F102" s="1449"/>
      <c r="H102" s="1957"/>
      <c r="I102" s="1451"/>
      <c r="K102" s="20"/>
      <c r="L102" s="20"/>
    </row>
    <row r="103" spans="2:15">
      <c r="B103" s="1628" t="s">
        <v>5531</v>
      </c>
      <c r="C103" s="1451">
        <v>3</v>
      </c>
      <c r="E103" s="1959"/>
      <c r="F103" s="1451"/>
      <c r="H103" s="1959"/>
      <c r="I103" s="1451"/>
      <c r="K103" s="20"/>
      <c r="L103" s="20"/>
    </row>
    <row r="104" spans="2:15">
      <c r="B104" s="448" t="s">
        <v>1628</v>
      </c>
      <c r="C104" s="1451">
        <v>2</v>
      </c>
      <c r="E104" s="1971"/>
      <c r="F104" s="1451"/>
      <c r="H104" s="448"/>
      <c r="I104" s="1451"/>
      <c r="K104" s="20"/>
      <c r="L104" s="20"/>
    </row>
    <row r="105" spans="2:15">
      <c r="B105" s="1971" t="s">
        <v>158</v>
      </c>
      <c r="C105" s="1451">
        <v>2</v>
      </c>
      <c r="E105" s="421"/>
      <c r="F105" s="1451"/>
      <c r="H105" s="421"/>
      <c r="I105" s="1451"/>
      <c r="K105" s="20"/>
      <c r="L105" s="20"/>
    </row>
    <row r="106" spans="2:15">
      <c r="B106" s="448" t="s">
        <v>92</v>
      </c>
      <c r="C106" s="1451">
        <v>1</v>
      </c>
      <c r="E106" s="421"/>
      <c r="F106" s="1451"/>
      <c r="H106" s="1623"/>
      <c r="I106" s="1451"/>
      <c r="K106" s="20"/>
      <c r="L106" s="20"/>
    </row>
    <row r="107" spans="2:15">
      <c r="B107" s="448"/>
      <c r="C107" s="1451"/>
      <c r="E107" s="421"/>
      <c r="F107" s="1451"/>
      <c r="H107" s="421"/>
      <c r="I107" s="1451"/>
      <c r="K107" s="20"/>
      <c r="L107" s="20"/>
      <c r="O107" s="2" t="s">
        <v>2844</v>
      </c>
    </row>
    <row r="108" spans="2:15">
      <c r="B108" s="448"/>
      <c r="C108" s="1451"/>
      <c r="E108" s="421"/>
      <c r="F108" s="1451"/>
      <c r="H108" s="421"/>
      <c r="I108" s="1451"/>
      <c r="K108" s="20"/>
      <c r="L108" s="20"/>
    </row>
    <row r="109" spans="2:15">
      <c r="B109" s="438"/>
      <c r="C109" s="438"/>
      <c r="E109" s="438"/>
      <c r="F109" s="438"/>
      <c r="H109" s="421"/>
      <c r="I109" s="421"/>
      <c r="K109" s="20"/>
      <c r="L109" s="20"/>
    </row>
    <row r="110" spans="2:15">
      <c r="B110" s="438"/>
      <c r="C110" s="438"/>
      <c r="E110" s="438"/>
      <c r="F110" s="438"/>
      <c r="H110" s="421"/>
      <c r="I110" s="421"/>
      <c r="K110" s="20"/>
      <c r="L110" s="20"/>
    </row>
    <row r="111" spans="2:15">
      <c r="B111" s="438"/>
      <c r="C111" s="438"/>
      <c r="E111" s="438"/>
      <c r="F111" s="438"/>
      <c r="H111" s="421"/>
      <c r="I111" s="421"/>
      <c r="K111" s="20"/>
      <c r="L111" s="20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35"/>
  <sheetViews>
    <sheetView topLeftCell="A1045" zoomScale="80" zoomScaleNormal="80" workbookViewId="0">
      <selection activeCell="B1065" sqref="B1065"/>
    </sheetView>
  </sheetViews>
  <sheetFormatPr defaultColWidth="7.28515625" defaultRowHeight="11.25" customHeight="1" outlineLevelRow="2"/>
  <cols>
    <col min="1" max="1" width="7" style="1101" customWidth="1"/>
    <col min="2" max="2" width="8.42578125" style="1102" customWidth="1"/>
    <col min="3" max="3" width="11.28515625" style="1103" customWidth="1"/>
    <col min="4" max="4" width="15.5703125" style="1103" customWidth="1"/>
    <col min="5" max="5" width="13.42578125" style="1103" customWidth="1"/>
    <col min="6" max="6" width="9.7109375" style="1106" customWidth="1"/>
    <col min="7" max="7" width="9.28515625" style="1106" customWidth="1"/>
    <col min="8" max="8" width="10.140625" style="1101" customWidth="1"/>
    <col min="9" max="9" width="31.85546875" style="1103" customWidth="1"/>
    <col min="10" max="11" width="10.5703125" style="1107" customWidth="1"/>
    <col min="12" max="12" width="12.85546875" style="1107" customWidth="1"/>
    <col min="13" max="13" width="22.5703125" style="1107" customWidth="1"/>
    <col min="14" max="14" width="12.28515625" style="1107" customWidth="1"/>
    <col min="15" max="15" width="8.85546875" style="1107" customWidth="1"/>
    <col min="16" max="16" width="6.140625" style="1101" customWidth="1"/>
    <col min="17" max="17" width="11.85546875" style="1107" customWidth="1"/>
    <col min="18" max="18" width="13.5703125" style="1107" customWidth="1"/>
    <col min="19" max="16384" width="7.28515625" style="1107"/>
  </cols>
  <sheetData>
    <row r="1" spans="1:16" s="1110" customFormat="1" ht="11.25" customHeight="1">
      <c r="A1" s="1101" t="s">
        <v>3353</v>
      </c>
      <c r="B1" s="1102" t="s">
        <v>214</v>
      </c>
      <c r="C1" s="1103" t="s">
        <v>215</v>
      </c>
      <c r="D1" s="1103" t="s">
        <v>216</v>
      </c>
      <c r="E1" s="1103" t="s">
        <v>217</v>
      </c>
      <c r="F1" s="1106" t="s">
        <v>218</v>
      </c>
      <c r="G1" s="1103" t="s">
        <v>219</v>
      </c>
      <c r="H1" s="1108" t="s">
        <v>220</v>
      </c>
      <c r="I1" s="1109" t="s">
        <v>3355</v>
      </c>
      <c r="P1" s="1143"/>
    </row>
    <row r="2" spans="1:16" s="1110" customFormat="1" ht="11.25" customHeight="1" outlineLevel="2">
      <c r="A2" s="1113">
        <v>10</v>
      </c>
      <c r="B2" s="1114">
        <v>2013</v>
      </c>
      <c r="C2" s="1115" t="s">
        <v>4135</v>
      </c>
      <c r="D2" s="1115" t="s">
        <v>1646</v>
      </c>
      <c r="E2" s="1130" t="s">
        <v>3362</v>
      </c>
      <c r="F2" s="1117">
        <v>41560</v>
      </c>
      <c r="G2" s="1115"/>
      <c r="H2" s="1113">
        <v>3</v>
      </c>
      <c r="I2" s="1115" t="s">
        <v>2705</v>
      </c>
      <c r="P2" s="1143"/>
    </row>
    <row r="3" spans="1:16" s="1110" customFormat="1" ht="11.25" customHeight="1" outlineLevel="2">
      <c r="A3" s="1101">
        <v>3</v>
      </c>
      <c r="B3" s="1102">
        <v>2014</v>
      </c>
      <c r="C3" s="1103" t="s">
        <v>4135</v>
      </c>
      <c r="D3" s="1104" t="s">
        <v>1646</v>
      </c>
      <c r="E3" s="1106" t="s">
        <v>3323</v>
      </c>
      <c r="F3" s="1106">
        <v>41700</v>
      </c>
      <c r="G3" s="1103" t="s">
        <v>4094</v>
      </c>
      <c r="H3" s="1101">
        <v>3</v>
      </c>
      <c r="I3" s="1107" t="s">
        <v>1890</v>
      </c>
      <c r="P3" s="1143"/>
    </row>
    <row r="4" spans="1:16" s="1110" customFormat="1" ht="11.25" customHeight="1" outlineLevel="2">
      <c r="A4" s="1101">
        <v>3</v>
      </c>
      <c r="B4" s="1102">
        <v>2014</v>
      </c>
      <c r="C4" s="1103" t="s">
        <v>4135</v>
      </c>
      <c r="D4" s="1119" t="s">
        <v>1646</v>
      </c>
      <c r="E4" s="1106" t="s">
        <v>3323</v>
      </c>
      <c r="F4" s="1106">
        <v>41700</v>
      </c>
      <c r="G4" s="1103" t="s">
        <v>4095</v>
      </c>
      <c r="H4" s="1101">
        <v>7</v>
      </c>
      <c r="I4" s="1107" t="s">
        <v>2339</v>
      </c>
      <c r="P4" s="1143"/>
    </row>
    <row r="5" spans="1:16" s="1110" customFormat="1" ht="11.25" customHeight="1" outlineLevel="1">
      <c r="A5" s="1101"/>
      <c r="B5" s="1102"/>
      <c r="C5" s="1103"/>
      <c r="D5" s="1119" t="s">
        <v>1649</v>
      </c>
      <c r="E5" s="1106"/>
      <c r="F5" s="1106"/>
      <c r="G5" s="1103"/>
      <c r="H5" s="1101">
        <f>SUBTOTAL(9,H2:H4)</f>
        <v>13</v>
      </c>
      <c r="I5" s="1107"/>
      <c r="P5" s="1143"/>
    </row>
    <row r="6" spans="1:16" s="1110" customFormat="1" ht="11.25" customHeight="1" outlineLevel="1">
      <c r="A6" s="1101">
        <v>10</v>
      </c>
      <c r="B6" s="1102">
        <v>2014</v>
      </c>
      <c r="C6" s="1103" t="s">
        <v>53</v>
      </c>
      <c r="D6" s="1119" t="s">
        <v>2690</v>
      </c>
      <c r="E6" s="1106" t="s">
        <v>2699</v>
      </c>
      <c r="F6" s="1106">
        <v>41937</v>
      </c>
      <c r="G6" s="1103" t="s">
        <v>2700</v>
      </c>
      <c r="H6" s="1101">
        <v>5</v>
      </c>
      <c r="I6" s="1107" t="s">
        <v>248</v>
      </c>
      <c r="P6" s="1143"/>
    </row>
    <row r="7" spans="1:16" s="1110" customFormat="1" ht="11.25" customHeight="1" outlineLevel="1">
      <c r="A7" s="1113"/>
      <c r="B7" s="1114"/>
      <c r="C7" s="1115"/>
      <c r="D7" s="1119" t="s">
        <v>4096</v>
      </c>
      <c r="E7" s="1130"/>
      <c r="F7" s="1117"/>
      <c r="G7" s="1115"/>
      <c r="H7" s="1108">
        <f>SUBTOTAL(9,H6:H6)</f>
        <v>5</v>
      </c>
      <c r="I7" s="1115"/>
      <c r="P7" s="1143"/>
    </row>
    <row r="8" spans="1:16" s="1110" customFormat="1" ht="11.25" customHeight="1" outlineLevel="2">
      <c r="A8" s="1113">
        <v>10</v>
      </c>
      <c r="B8" s="1114">
        <v>2013</v>
      </c>
      <c r="C8" s="1115" t="s">
        <v>4135</v>
      </c>
      <c r="D8" s="1115" t="s">
        <v>3356</v>
      </c>
      <c r="E8" s="1130" t="s">
        <v>3362</v>
      </c>
      <c r="F8" s="1117">
        <v>41560</v>
      </c>
      <c r="G8" s="1115" t="s">
        <v>4580</v>
      </c>
      <c r="H8" s="1113">
        <v>3</v>
      </c>
      <c r="I8" s="1115" t="s">
        <v>3188</v>
      </c>
      <c r="P8" s="1143"/>
    </row>
    <row r="9" spans="1:16" s="1110" customFormat="1" ht="11.25" customHeight="1" outlineLevel="1">
      <c r="A9" s="1113"/>
      <c r="B9" s="1114"/>
      <c r="C9" s="1115"/>
      <c r="D9" s="1115" t="s">
        <v>3361</v>
      </c>
      <c r="E9" s="1130"/>
      <c r="F9" s="1117"/>
      <c r="G9" s="1115"/>
      <c r="H9" s="1113">
        <f>SUBTOTAL(9,H8:H8)</f>
        <v>3</v>
      </c>
      <c r="I9" s="1115"/>
      <c r="P9" s="1143"/>
    </row>
    <row r="10" spans="1:16" s="1110" customFormat="1" ht="11.25" customHeight="1" outlineLevel="2">
      <c r="A10" s="1101">
        <v>3</v>
      </c>
      <c r="B10" s="1102">
        <v>2014</v>
      </c>
      <c r="C10" s="1103" t="s">
        <v>164</v>
      </c>
      <c r="D10" s="1104" t="s">
        <v>200</v>
      </c>
      <c r="E10" s="1106" t="s">
        <v>3323</v>
      </c>
      <c r="F10" s="1106">
        <v>41700</v>
      </c>
      <c r="G10" s="1103" t="s">
        <v>4098</v>
      </c>
      <c r="H10" s="1101">
        <v>7</v>
      </c>
      <c r="I10" s="1107" t="s">
        <v>224</v>
      </c>
      <c r="P10" s="1143"/>
    </row>
    <row r="11" spans="1:16" s="1110" customFormat="1" ht="11.25" customHeight="1" outlineLevel="2">
      <c r="A11" s="1101">
        <v>5</v>
      </c>
      <c r="B11" s="1102">
        <v>2014</v>
      </c>
      <c r="C11" s="1103" t="s">
        <v>164</v>
      </c>
      <c r="D11" s="1104" t="s">
        <v>200</v>
      </c>
      <c r="E11" s="1106" t="s">
        <v>86</v>
      </c>
      <c r="F11" s="1106">
        <v>41776</v>
      </c>
      <c r="G11" s="1103" t="s">
        <v>4099</v>
      </c>
      <c r="H11" s="1101">
        <v>5</v>
      </c>
      <c r="I11" s="1107" t="s">
        <v>354</v>
      </c>
      <c r="P11" s="1143"/>
    </row>
    <row r="12" spans="1:16" s="1110" customFormat="1" ht="11.25" customHeight="1" outlineLevel="1">
      <c r="A12" s="1101"/>
      <c r="B12" s="1102"/>
      <c r="C12" s="1103"/>
      <c r="D12" s="1104" t="s">
        <v>225</v>
      </c>
      <c r="E12" s="1106"/>
      <c r="F12" s="1106"/>
      <c r="G12" s="1103"/>
      <c r="H12" s="1101">
        <f>SUBTOTAL(9,H10:H11)</f>
        <v>12</v>
      </c>
      <c r="I12" s="1107"/>
      <c r="P12" s="1143"/>
    </row>
    <row r="13" spans="1:16" s="1110" customFormat="1" ht="11.25" customHeight="1" outlineLevel="2">
      <c r="A13" s="1101">
        <v>3</v>
      </c>
      <c r="B13" s="1102">
        <v>2014</v>
      </c>
      <c r="C13" s="1103" t="s">
        <v>91</v>
      </c>
      <c r="D13" s="1104" t="s">
        <v>1655</v>
      </c>
      <c r="E13" s="1106" t="s">
        <v>3323</v>
      </c>
      <c r="F13" s="1106">
        <v>41700</v>
      </c>
      <c r="G13" s="1103" t="s">
        <v>4100</v>
      </c>
      <c r="H13" s="1101">
        <v>10</v>
      </c>
      <c r="I13" s="1107" t="s">
        <v>2930</v>
      </c>
      <c r="P13" s="1143"/>
    </row>
    <row r="14" spans="1:16" s="1110" customFormat="1" ht="11.25" customHeight="1" outlineLevel="2">
      <c r="A14" s="1113">
        <v>2</v>
      </c>
      <c r="B14" s="1114">
        <v>2013</v>
      </c>
      <c r="C14" s="1115" t="s">
        <v>91</v>
      </c>
      <c r="D14" s="1115" t="s">
        <v>124</v>
      </c>
      <c r="E14" s="1115" t="s">
        <v>55</v>
      </c>
      <c r="F14" s="1117">
        <v>41307</v>
      </c>
      <c r="G14" s="1115" t="s">
        <v>4582</v>
      </c>
      <c r="H14" s="1113">
        <v>10</v>
      </c>
      <c r="I14" s="1115" t="s">
        <v>342</v>
      </c>
      <c r="P14" s="1143"/>
    </row>
    <row r="15" spans="1:16" s="1110" customFormat="1" ht="11.25" customHeight="1" outlineLevel="2">
      <c r="A15" s="1113">
        <v>10</v>
      </c>
      <c r="B15" s="1114">
        <v>2013</v>
      </c>
      <c r="C15" s="1115" t="s">
        <v>91</v>
      </c>
      <c r="D15" s="1115" t="s">
        <v>124</v>
      </c>
      <c r="E15" s="1117" t="s">
        <v>3362</v>
      </c>
      <c r="F15" s="1117">
        <v>41560</v>
      </c>
      <c r="G15" s="1115" t="s">
        <v>4583</v>
      </c>
      <c r="H15" s="1113">
        <v>3</v>
      </c>
      <c r="I15" s="1115" t="s">
        <v>1899</v>
      </c>
      <c r="P15" s="1143"/>
    </row>
    <row r="16" spans="1:16" s="1110" customFormat="1" ht="11.25" customHeight="1" outlineLevel="2">
      <c r="A16" s="1101">
        <v>3</v>
      </c>
      <c r="B16" s="1102">
        <v>2014</v>
      </c>
      <c r="C16" s="1103" t="s">
        <v>91</v>
      </c>
      <c r="D16" s="1104" t="s">
        <v>124</v>
      </c>
      <c r="E16" s="1106" t="s">
        <v>3323</v>
      </c>
      <c r="F16" s="1106">
        <v>41700</v>
      </c>
      <c r="G16" s="1103" t="s">
        <v>4102</v>
      </c>
      <c r="H16" s="1101">
        <v>3</v>
      </c>
      <c r="I16" s="1107" t="s">
        <v>2026</v>
      </c>
      <c r="P16" s="1143"/>
    </row>
    <row r="17" spans="1:16" s="1110" customFormat="1" ht="11.25" customHeight="1" outlineLevel="1">
      <c r="A17" s="1101"/>
      <c r="B17" s="1102"/>
      <c r="C17" s="1103"/>
      <c r="D17" s="1104" t="s">
        <v>245</v>
      </c>
      <c r="E17" s="1106"/>
      <c r="F17" s="1106"/>
      <c r="G17" s="1103"/>
      <c r="H17" s="1101">
        <f>SUBTOTAL(9,H13:H16)</f>
        <v>26</v>
      </c>
      <c r="I17" s="1107"/>
      <c r="P17" s="1143"/>
    </row>
    <row r="18" spans="1:16" s="1110" customFormat="1" ht="11.25" customHeight="1" outlineLevel="2">
      <c r="A18" s="1101">
        <v>3</v>
      </c>
      <c r="B18" s="1102">
        <v>2014</v>
      </c>
      <c r="C18" s="1103" t="s">
        <v>91</v>
      </c>
      <c r="D18" s="1104" t="s">
        <v>117</v>
      </c>
      <c r="E18" s="1106" t="s">
        <v>3323</v>
      </c>
      <c r="F18" s="1106">
        <v>41700</v>
      </c>
      <c r="G18" s="1103" t="s">
        <v>4113</v>
      </c>
      <c r="H18" s="1101">
        <v>3</v>
      </c>
      <c r="I18" s="1107" t="s">
        <v>1292</v>
      </c>
      <c r="P18" s="1143"/>
    </row>
    <row r="19" spans="1:16" s="1110" customFormat="1" ht="11.25" customHeight="1" outlineLevel="2">
      <c r="A19" s="1101">
        <v>6</v>
      </c>
      <c r="B19" s="1102">
        <v>2014</v>
      </c>
      <c r="C19" s="1103" t="s">
        <v>91</v>
      </c>
      <c r="D19" s="1103" t="s">
        <v>117</v>
      </c>
      <c r="E19" s="1106" t="s">
        <v>3357</v>
      </c>
      <c r="F19" s="1106">
        <v>41797</v>
      </c>
      <c r="G19" s="1103" t="s">
        <v>4115</v>
      </c>
      <c r="H19" s="1108">
        <v>3</v>
      </c>
      <c r="I19" s="1141" t="s">
        <v>1965</v>
      </c>
      <c r="P19" s="1143"/>
    </row>
    <row r="20" spans="1:16" s="1110" customFormat="1" ht="11.25" customHeight="1" outlineLevel="1">
      <c r="A20" s="1101"/>
      <c r="B20" s="1102"/>
      <c r="C20" s="1103"/>
      <c r="D20" s="1103" t="s">
        <v>1674</v>
      </c>
      <c r="E20" s="1106"/>
      <c r="F20" s="1106"/>
      <c r="G20" s="1103"/>
      <c r="H20" s="1108">
        <f>SUBTOTAL(9,H18:H19)</f>
        <v>6</v>
      </c>
      <c r="I20" s="1141"/>
      <c r="P20" s="1143"/>
    </row>
    <row r="21" spans="1:16" s="1110" customFormat="1" ht="11.25" customHeight="1" outlineLevel="2">
      <c r="A21" s="1108">
        <v>6</v>
      </c>
      <c r="B21" s="1158">
        <v>2014</v>
      </c>
      <c r="C21" s="1128" t="s">
        <v>4135</v>
      </c>
      <c r="D21" s="1128" t="s">
        <v>1607</v>
      </c>
      <c r="E21" s="1160" t="s">
        <v>3378</v>
      </c>
      <c r="F21" s="1160">
        <v>41797</v>
      </c>
      <c r="G21" s="1128" t="s">
        <v>5047</v>
      </c>
      <c r="H21" s="1108">
        <v>5</v>
      </c>
      <c r="I21" s="1128" t="s">
        <v>305</v>
      </c>
      <c r="P21" s="1143"/>
    </row>
    <row r="22" spans="1:16" s="1110" customFormat="1" ht="11.25" customHeight="1" outlineLevel="2">
      <c r="A22" s="1108">
        <v>10</v>
      </c>
      <c r="B22" s="1158">
        <v>2014</v>
      </c>
      <c r="C22" s="1128" t="s">
        <v>4135</v>
      </c>
      <c r="D22" s="1128" t="s">
        <v>1607</v>
      </c>
      <c r="E22" s="1160" t="s">
        <v>2699</v>
      </c>
      <c r="F22" s="1160">
        <v>41937</v>
      </c>
      <c r="G22" s="1128" t="s">
        <v>5048</v>
      </c>
      <c r="H22" s="1108">
        <v>5</v>
      </c>
      <c r="I22" s="1128" t="s">
        <v>295</v>
      </c>
      <c r="P22" s="1143"/>
    </row>
    <row r="23" spans="1:16" s="1110" customFormat="1" ht="11.25" customHeight="1" outlineLevel="1">
      <c r="A23" s="1108"/>
      <c r="B23" s="1158"/>
      <c r="C23" s="1128"/>
      <c r="D23" s="1128" t="s">
        <v>1677</v>
      </c>
      <c r="E23" s="1160"/>
      <c r="F23" s="1160"/>
      <c r="G23" s="1128"/>
      <c r="H23" s="1108">
        <f>SUBTOTAL(9,H22:H22)</f>
        <v>5</v>
      </c>
      <c r="I23" s="1128"/>
      <c r="P23" s="1143"/>
    </row>
    <row r="24" spans="1:16" s="1110" customFormat="1" ht="11.25" customHeight="1" outlineLevel="2">
      <c r="A24" s="1101">
        <v>3</v>
      </c>
      <c r="B24" s="1102">
        <v>2014</v>
      </c>
      <c r="C24" s="1103" t="s">
        <v>91</v>
      </c>
      <c r="D24" s="1104" t="s">
        <v>1608</v>
      </c>
      <c r="E24" s="1106" t="s">
        <v>3323</v>
      </c>
      <c r="F24" s="1106">
        <v>41700</v>
      </c>
      <c r="G24" s="1103" t="s">
        <v>4116</v>
      </c>
      <c r="H24" s="1101">
        <v>3</v>
      </c>
      <c r="I24" s="1107" t="s">
        <v>452</v>
      </c>
      <c r="P24" s="1143"/>
    </row>
    <row r="25" spans="1:16" s="1110" customFormat="1" ht="11.25" customHeight="1" outlineLevel="2">
      <c r="A25" s="1101">
        <v>11</v>
      </c>
      <c r="B25" s="1102">
        <v>2014</v>
      </c>
      <c r="C25" s="1103" t="s">
        <v>91</v>
      </c>
      <c r="D25" s="1104" t="s">
        <v>1608</v>
      </c>
      <c r="E25" s="1106" t="s">
        <v>500</v>
      </c>
      <c r="F25" s="1106">
        <v>41958</v>
      </c>
      <c r="G25" s="1103" t="s">
        <v>2724</v>
      </c>
      <c r="H25" s="1101">
        <v>10</v>
      </c>
      <c r="I25" s="1107" t="s">
        <v>626</v>
      </c>
      <c r="P25" s="1143"/>
    </row>
    <row r="26" spans="1:16" s="1110" customFormat="1" ht="11.25" customHeight="1" outlineLevel="1">
      <c r="A26" s="1101"/>
      <c r="B26" s="1102"/>
      <c r="C26" s="1103"/>
      <c r="D26" s="1104" t="s">
        <v>1680</v>
      </c>
      <c r="E26" s="1106"/>
      <c r="F26" s="1106"/>
      <c r="G26" s="1103"/>
      <c r="H26" s="1101">
        <f>SUBTOTAL(9,H24:H25)</f>
        <v>13</v>
      </c>
      <c r="I26" s="1107"/>
      <c r="P26" s="1143"/>
    </row>
    <row r="27" spans="1:16" s="1110" customFormat="1" ht="11.25" customHeight="1" outlineLevel="2">
      <c r="A27" s="1138">
        <v>3</v>
      </c>
      <c r="B27" s="1134">
        <v>2012</v>
      </c>
      <c r="C27" s="1135" t="s">
        <v>91</v>
      </c>
      <c r="D27" s="1135" t="s">
        <v>114</v>
      </c>
      <c r="E27" s="1136" t="s">
        <v>3323</v>
      </c>
      <c r="F27" s="1136">
        <v>40972</v>
      </c>
      <c r="G27" s="1135" t="s">
        <v>5049</v>
      </c>
      <c r="H27" s="1138">
        <v>3</v>
      </c>
      <c r="I27" s="1135" t="s">
        <v>361</v>
      </c>
      <c r="P27" s="1143"/>
    </row>
    <row r="28" spans="1:16" s="1110" customFormat="1" ht="11.25" customHeight="1" outlineLevel="2">
      <c r="A28" s="1138">
        <v>3</v>
      </c>
      <c r="B28" s="1134">
        <v>2012</v>
      </c>
      <c r="C28" s="1135" t="s">
        <v>91</v>
      </c>
      <c r="D28" s="1135" t="s">
        <v>114</v>
      </c>
      <c r="E28" s="1136" t="s">
        <v>3323</v>
      </c>
      <c r="F28" s="1136">
        <v>40972</v>
      </c>
      <c r="G28" s="1135" t="s">
        <v>5050</v>
      </c>
      <c r="H28" s="1138">
        <v>10</v>
      </c>
      <c r="I28" s="1135" t="s">
        <v>1293</v>
      </c>
      <c r="P28" s="1143"/>
    </row>
    <row r="29" spans="1:16" s="1110" customFormat="1" ht="11.25" customHeight="1" outlineLevel="2">
      <c r="A29" s="1138">
        <v>3</v>
      </c>
      <c r="B29" s="1134">
        <v>2012</v>
      </c>
      <c r="C29" s="1135" t="s">
        <v>91</v>
      </c>
      <c r="D29" s="1135" t="s">
        <v>114</v>
      </c>
      <c r="E29" s="1136" t="s">
        <v>3323</v>
      </c>
      <c r="F29" s="1136">
        <v>40972</v>
      </c>
      <c r="G29" s="1135" t="s">
        <v>5051</v>
      </c>
      <c r="H29" s="1138">
        <v>10</v>
      </c>
      <c r="I29" s="1135" t="s">
        <v>1690</v>
      </c>
      <c r="P29" s="1143"/>
    </row>
    <row r="30" spans="1:16" s="1110" customFormat="1" ht="11.25" customHeight="1" outlineLevel="2">
      <c r="A30" s="1138">
        <v>10</v>
      </c>
      <c r="B30" s="1134">
        <v>2012</v>
      </c>
      <c r="C30" s="1135" t="s">
        <v>91</v>
      </c>
      <c r="D30" s="1135" t="s">
        <v>114</v>
      </c>
      <c r="E30" s="1136" t="s">
        <v>3362</v>
      </c>
      <c r="F30" s="1136">
        <v>41196</v>
      </c>
      <c r="G30" s="1135" t="s">
        <v>5052</v>
      </c>
      <c r="H30" s="1138">
        <v>7</v>
      </c>
      <c r="I30" s="1135" t="s">
        <v>1895</v>
      </c>
      <c r="P30" s="1143"/>
    </row>
    <row r="31" spans="1:16" s="1110" customFormat="1" ht="11.25" customHeight="1" outlineLevel="2">
      <c r="A31" s="1138">
        <v>10</v>
      </c>
      <c r="B31" s="1134">
        <v>2012</v>
      </c>
      <c r="C31" s="1135" t="s">
        <v>91</v>
      </c>
      <c r="D31" s="1135" t="s">
        <v>114</v>
      </c>
      <c r="E31" s="1136" t="s">
        <v>3362</v>
      </c>
      <c r="F31" s="1136">
        <v>41196</v>
      </c>
      <c r="G31" s="1135" t="s">
        <v>5053</v>
      </c>
      <c r="H31" s="1138">
        <v>3</v>
      </c>
      <c r="I31" s="1135" t="s">
        <v>4123</v>
      </c>
      <c r="P31" s="1143"/>
    </row>
    <row r="32" spans="1:16" s="1110" customFormat="1" ht="11.25" customHeight="1" outlineLevel="2">
      <c r="A32" s="1138">
        <v>10</v>
      </c>
      <c r="B32" s="1134">
        <v>2012</v>
      </c>
      <c r="C32" s="1135" t="s">
        <v>91</v>
      </c>
      <c r="D32" s="1135" t="s">
        <v>114</v>
      </c>
      <c r="E32" s="1136" t="s">
        <v>819</v>
      </c>
      <c r="F32" s="1136">
        <v>41210</v>
      </c>
      <c r="G32" s="1135" t="s">
        <v>5054</v>
      </c>
      <c r="H32" s="1138">
        <v>5</v>
      </c>
      <c r="I32" s="1135" t="s">
        <v>273</v>
      </c>
      <c r="P32" s="1143"/>
    </row>
    <row r="33" spans="1:16" s="1110" customFormat="1" ht="11.25" customHeight="1" outlineLevel="2">
      <c r="A33" s="1113">
        <v>3</v>
      </c>
      <c r="B33" s="1113">
        <v>2013</v>
      </c>
      <c r="C33" s="1115" t="s">
        <v>91</v>
      </c>
      <c r="D33" s="1117" t="s">
        <v>114</v>
      </c>
      <c r="E33" s="1115" t="s">
        <v>3323</v>
      </c>
      <c r="F33" s="1117">
        <v>41336</v>
      </c>
      <c r="G33" s="1115" t="s">
        <v>4584</v>
      </c>
      <c r="H33" s="1113">
        <v>3</v>
      </c>
      <c r="I33" s="1115" t="s">
        <v>785</v>
      </c>
      <c r="P33" s="1143"/>
    </row>
    <row r="34" spans="1:16" s="1110" customFormat="1" ht="11.25" customHeight="1" outlineLevel="2">
      <c r="A34" s="1113">
        <v>10</v>
      </c>
      <c r="B34" s="1114">
        <v>2013</v>
      </c>
      <c r="C34" s="1115" t="s">
        <v>91</v>
      </c>
      <c r="D34" s="1115" t="s">
        <v>114</v>
      </c>
      <c r="E34" s="1117" t="s">
        <v>3362</v>
      </c>
      <c r="F34" s="1117">
        <v>41560</v>
      </c>
      <c r="G34" s="1115" t="s">
        <v>4585</v>
      </c>
      <c r="H34" s="1113">
        <v>10</v>
      </c>
      <c r="I34" s="1115" t="s">
        <v>2412</v>
      </c>
      <c r="P34" s="1143"/>
    </row>
    <row r="35" spans="1:16" s="1110" customFormat="1" ht="11.25" customHeight="1" outlineLevel="2">
      <c r="A35" s="1101">
        <v>3</v>
      </c>
      <c r="B35" s="1102">
        <v>2014</v>
      </c>
      <c r="C35" s="1103" t="s">
        <v>91</v>
      </c>
      <c r="D35" s="1104" t="s">
        <v>114</v>
      </c>
      <c r="E35" s="1106" t="s">
        <v>3323</v>
      </c>
      <c r="F35" s="1106">
        <v>41700</v>
      </c>
      <c r="G35" s="1103" t="s">
        <v>4117</v>
      </c>
      <c r="H35" s="1101">
        <v>3</v>
      </c>
      <c r="I35" s="1107" t="s">
        <v>1767</v>
      </c>
      <c r="P35" s="1143"/>
    </row>
    <row r="36" spans="1:16" s="1110" customFormat="1" ht="11.25" customHeight="1" outlineLevel="2">
      <c r="A36" s="1101">
        <v>3</v>
      </c>
      <c r="B36" s="1102">
        <v>2014</v>
      </c>
      <c r="C36" s="1103" t="s">
        <v>91</v>
      </c>
      <c r="D36" s="1104" t="s">
        <v>114</v>
      </c>
      <c r="E36" s="1106" t="s">
        <v>3323</v>
      </c>
      <c r="F36" s="1106">
        <v>41700</v>
      </c>
      <c r="G36" s="1103" t="s">
        <v>4118</v>
      </c>
      <c r="H36" s="1101">
        <v>10</v>
      </c>
      <c r="I36" s="1107" t="s">
        <v>1690</v>
      </c>
      <c r="P36" s="1143"/>
    </row>
    <row r="37" spans="1:16" s="1110" customFormat="1" ht="11.25" customHeight="1" outlineLevel="2">
      <c r="A37" s="1101">
        <v>3</v>
      </c>
      <c r="B37" s="1102">
        <v>2014</v>
      </c>
      <c r="C37" s="1103" t="s">
        <v>91</v>
      </c>
      <c r="D37" s="1104" t="s">
        <v>114</v>
      </c>
      <c r="E37" s="1106" t="s">
        <v>3323</v>
      </c>
      <c r="F37" s="1106">
        <v>41700</v>
      </c>
      <c r="G37" s="1103" t="s">
        <v>3368</v>
      </c>
      <c r="H37" s="1101">
        <v>7</v>
      </c>
      <c r="I37" s="1107" t="s">
        <v>1442</v>
      </c>
      <c r="P37" s="1143"/>
    </row>
    <row r="38" spans="1:16" s="1110" customFormat="1" ht="11.25" customHeight="1" outlineLevel="2">
      <c r="A38" s="1101">
        <v>3</v>
      </c>
      <c r="B38" s="1102">
        <v>2014</v>
      </c>
      <c r="C38" s="1103" t="s">
        <v>91</v>
      </c>
      <c r="D38" s="1104" t="s">
        <v>114</v>
      </c>
      <c r="E38" s="1106" t="s">
        <v>346</v>
      </c>
      <c r="F38" s="1106">
        <v>41714</v>
      </c>
      <c r="G38" s="1103" t="s">
        <v>4119</v>
      </c>
      <c r="H38" s="1101">
        <v>10</v>
      </c>
      <c r="I38" s="1107" t="s">
        <v>626</v>
      </c>
      <c r="P38" s="1143"/>
    </row>
    <row r="39" spans="1:16" s="1110" customFormat="1" ht="11.25" customHeight="1" outlineLevel="2">
      <c r="A39" s="1101">
        <v>6</v>
      </c>
      <c r="B39" s="1102">
        <v>2014</v>
      </c>
      <c r="C39" s="1103" t="s">
        <v>91</v>
      </c>
      <c r="D39" s="1103" t="s">
        <v>114</v>
      </c>
      <c r="E39" s="1106" t="s">
        <v>3357</v>
      </c>
      <c r="F39" s="1106">
        <v>41797</v>
      </c>
      <c r="G39" s="1103" t="s">
        <v>4120</v>
      </c>
      <c r="H39" s="1108">
        <v>3</v>
      </c>
      <c r="I39" s="1141" t="s">
        <v>2252</v>
      </c>
      <c r="P39" s="1143"/>
    </row>
    <row r="40" spans="1:16" s="1110" customFormat="1" ht="11.25" customHeight="1" outlineLevel="2">
      <c r="A40" s="1101">
        <v>10</v>
      </c>
      <c r="B40" s="1101">
        <v>2014</v>
      </c>
      <c r="C40" s="1107" t="s">
        <v>91</v>
      </c>
      <c r="D40" s="1106" t="s">
        <v>114</v>
      </c>
      <c r="E40" s="1103" t="s">
        <v>3362</v>
      </c>
      <c r="F40" s="1160">
        <v>41924</v>
      </c>
      <c r="G40" s="1103" t="s">
        <v>4121</v>
      </c>
      <c r="H40" s="1101">
        <v>7</v>
      </c>
      <c r="I40" s="1107" t="s">
        <v>3500</v>
      </c>
      <c r="P40" s="1143"/>
    </row>
    <row r="41" spans="1:16" s="1110" customFormat="1" ht="11.25" customHeight="1" outlineLevel="2">
      <c r="A41" s="1101">
        <v>10</v>
      </c>
      <c r="B41" s="1101">
        <v>2014</v>
      </c>
      <c r="C41" s="1107" t="s">
        <v>91</v>
      </c>
      <c r="D41" s="1106" t="s">
        <v>114</v>
      </c>
      <c r="E41" s="1103" t="s">
        <v>3362</v>
      </c>
      <c r="F41" s="1160">
        <v>41924</v>
      </c>
      <c r="G41" s="1103" t="s">
        <v>4122</v>
      </c>
      <c r="H41" s="1101">
        <v>3</v>
      </c>
      <c r="I41" s="1107" t="s">
        <v>4123</v>
      </c>
      <c r="P41" s="1143"/>
    </row>
    <row r="42" spans="1:16" s="1110" customFormat="1" ht="11.25" customHeight="1" outlineLevel="1">
      <c r="A42" s="1101"/>
      <c r="B42" s="1101"/>
      <c r="C42" s="1107"/>
      <c r="D42" s="1106" t="s">
        <v>291</v>
      </c>
      <c r="E42" s="1103"/>
      <c r="F42" s="1160"/>
      <c r="G42" s="1103"/>
      <c r="H42" s="1101">
        <f>SUBTOTAL(9,H27:H41)</f>
        <v>94</v>
      </c>
      <c r="I42" s="1107"/>
      <c r="P42" s="1143"/>
    </row>
    <row r="43" spans="1:16" s="1110" customFormat="1" ht="11.25" customHeight="1" outlineLevel="2">
      <c r="A43" s="1133">
        <v>2</v>
      </c>
      <c r="B43" s="1114">
        <v>2013</v>
      </c>
      <c r="C43" s="1115" t="s">
        <v>91</v>
      </c>
      <c r="D43" s="1115" t="s">
        <v>4586</v>
      </c>
      <c r="E43" s="1117" t="s">
        <v>81</v>
      </c>
      <c r="F43" s="1117">
        <v>41321</v>
      </c>
      <c r="G43" s="1115" t="s">
        <v>4587</v>
      </c>
      <c r="H43" s="1113">
        <v>5</v>
      </c>
      <c r="I43" s="1115" t="s">
        <v>273</v>
      </c>
      <c r="P43" s="1143"/>
    </row>
    <row r="44" spans="1:16" s="1110" customFormat="1" ht="11.25" customHeight="1" outlineLevel="2">
      <c r="A44" s="1113">
        <v>3</v>
      </c>
      <c r="B44" s="1113">
        <v>2013</v>
      </c>
      <c r="C44" s="1115" t="s">
        <v>91</v>
      </c>
      <c r="D44" s="1117" t="s">
        <v>4535</v>
      </c>
      <c r="E44" s="1115" t="s">
        <v>3323</v>
      </c>
      <c r="F44" s="1117">
        <v>41336</v>
      </c>
      <c r="G44" s="1115" t="s">
        <v>4588</v>
      </c>
      <c r="H44" s="1113">
        <v>7</v>
      </c>
      <c r="I44" s="1115" t="s">
        <v>365</v>
      </c>
      <c r="P44" s="1143"/>
    </row>
    <row r="45" spans="1:16" s="1110" customFormat="1" ht="11.25" customHeight="1" outlineLevel="2">
      <c r="A45" s="1113">
        <v>3</v>
      </c>
      <c r="B45" s="1113">
        <v>2013</v>
      </c>
      <c r="C45" s="1115" t="s">
        <v>91</v>
      </c>
      <c r="D45" s="1117" t="s">
        <v>4535</v>
      </c>
      <c r="E45" s="1115" t="s">
        <v>3323</v>
      </c>
      <c r="F45" s="1117">
        <v>41336</v>
      </c>
      <c r="G45" s="1115" t="s">
        <v>4589</v>
      </c>
      <c r="H45" s="1113">
        <v>10</v>
      </c>
      <c r="I45" s="1115" t="s">
        <v>4590</v>
      </c>
      <c r="P45" s="1143"/>
    </row>
    <row r="46" spans="1:16" s="1110" customFormat="1" ht="11.25" customHeight="1" outlineLevel="2">
      <c r="A46" s="1113">
        <v>3</v>
      </c>
      <c r="B46" s="1113">
        <v>2013</v>
      </c>
      <c r="C46" s="1115" t="s">
        <v>91</v>
      </c>
      <c r="D46" s="1117" t="s">
        <v>4535</v>
      </c>
      <c r="E46" s="1115" t="s">
        <v>3323</v>
      </c>
      <c r="F46" s="1117">
        <v>41336</v>
      </c>
      <c r="G46" s="1115" t="s">
        <v>4591</v>
      </c>
      <c r="H46" s="1113">
        <v>3</v>
      </c>
      <c r="I46" s="1115" t="s">
        <v>1494</v>
      </c>
      <c r="P46" s="1143"/>
    </row>
    <row r="47" spans="1:16" s="1110" customFormat="1" ht="11.25" customHeight="1" outlineLevel="2">
      <c r="A47" s="1113">
        <v>3</v>
      </c>
      <c r="B47" s="1113">
        <v>2013</v>
      </c>
      <c r="C47" s="1115" t="s">
        <v>91</v>
      </c>
      <c r="D47" s="1117" t="s">
        <v>4535</v>
      </c>
      <c r="E47" s="1115" t="s">
        <v>3323</v>
      </c>
      <c r="F47" s="1117">
        <v>41336</v>
      </c>
      <c r="G47" s="1115" t="s">
        <v>4592</v>
      </c>
      <c r="H47" s="1113">
        <v>7</v>
      </c>
      <c r="I47" s="1115" t="s">
        <v>849</v>
      </c>
      <c r="P47" s="1143"/>
    </row>
    <row r="48" spans="1:16" s="1110" customFormat="1" ht="11.25" customHeight="1" outlineLevel="2">
      <c r="A48" s="1113">
        <v>6</v>
      </c>
      <c r="B48" s="1113">
        <v>2013</v>
      </c>
      <c r="C48" s="1117" t="s">
        <v>91</v>
      </c>
      <c r="D48" s="1115" t="s">
        <v>4586</v>
      </c>
      <c r="E48" s="1115" t="s">
        <v>3357</v>
      </c>
      <c r="F48" s="1117">
        <v>41434</v>
      </c>
      <c r="G48" s="1115" t="s">
        <v>4593</v>
      </c>
      <c r="H48" s="1113">
        <v>10</v>
      </c>
      <c r="I48" s="1115" t="s">
        <v>1937</v>
      </c>
      <c r="P48" s="1143"/>
    </row>
    <row r="49" spans="1:16" s="1110" customFormat="1" ht="11.25" customHeight="1" outlineLevel="2">
      <c r="A49" s="1133">
        <v>6</v>
      </c>
      <c r="B49" s="1113">
        <v>2013</v>
      </c>
      <c r="C49" s="1117" t="s">
        <v>91</v>
      </c>
      <c r="D49" s="1115" t="s">
        <v>4586</v>
      </c>
      <c r="E49" s="1115" t="s">
        <v>3357</v>
      </c>
      <c r="F49" s="1117">
        <v>41434</v>
      </c>
      <c r="G49" s="1115" t="s">
        <v>4594</v>
      </c>
      <c r="H49" s="1113">
        <v>3</v>
      </c>
      <c r="I49" s="1115" t="s">
        <v>2390</v>
      </c>
      <c r="P49" s="1143"/>
    </row>
    <row r="50" spans="1:16" s="1110" customFormat="1" ht="11.25" customHeight="1" outlineLevel="2">
      <c r="A50" s="1113">
        <v>11</v>
      </c>
      <c r="B50" s="1113">
        <v>2013</v>
      </c>
      <c r="C50" s="1117" t="s">
        <v>91</v>
      </c>
      <c r="D50" s="1115" t="s">
        <v>4586</v>
      </c>
      <c r="E50" s="1115" t="s">
        <v>64</v>
      </c>
      <c r="F50" s="1117">
        <v>41582</v>
      </c>
      <c r="G50" s="1115" t="s">
        <v>4595</v>
      </c>
      <c r="H50" s="1113">
        <v>5</v>
      </c>
      <c r="I50" s="1115" t="s">
        <v>342</v>
      </c>
      <c r="P50" s="1143"/>
    </row>
    <row r="51" spans="1:16" s="1110" customFormat="1" ht="11.25" customHeight="1" outlineLevel="2">
      <c r="A51" s="1101">
        <v>3</v>
      </c>
      <c r="B51" s="1102">
        <v>2014</v>
      </c>
      <c r="C51" s="1103" t="s">
        <v>91</v>
      </c>
      <c r="D51" s="1104" t="s">
        <v>4586</v>
      </c>
      <c r="E51" s="1106" t="s">
        <v>3323</v>
      </c>
      <c r="F51" s="1106">
        <v>41700</v>
      </c>
      <c r="G51" s="1103" t="s">
        <v>4596</v>
      </c>
      <c r="H51" s="1101">
        <v>10</v>
      </c>
      <c r="I51" s="1107" t="s">
        <v>4597</v>
      </c>
      <c r="P51" s="1143"/>
    </row>
    <row r="52" spans="1:16" s="1110" customFormat="1" ht="11.25" customHeight="1" outlineLevel="2">
      <c r="A52" s="1101">
        <v>5</v>
      </c>
      <c r="B52" s="1102">
        <v>2014</v>
      </c>
      <c r="C52" s="1103" t="s">
        <v>91</v>
      </c>
      <c r="D52" s="1103" t="s">
        <v>4586</v>
      </c>
      <c r="E52" s="1106" t="s">
        <v>55</v>
      </c>
      <c r="F52" s="1106">
        <v>41790</v>
      </c>
      <c r="G52" s="1103" t="s">
        <v>4598</v>
      </c>
      <c r="H52" s="1108">
        <v>10</v>
      </c>
      <c r="I52" s="1141" t="s">
        <v>236</v>
      </c>
      <c r="P52" s="1143"/>
    </row>
    <row r="53" spans="1:16" s="1110" customFormat="1" ht="11.25" customHeight="1" outlineLevel="2">
      <c r="A53" s="1101">
        <v>6</v>
      </c>
      <c r="B53" s="1102">
        <v>2014</v>
      </c>
      <c r="C53" s="1103" t="s">
        <v>91</v>
      </c>
      <c r="D53" s="1103" t="s">
        <v>4586</v>
      </c>
      <c r="E53" s="1106" t="s">
        <v>3357</v>
      </c>
      <c r="F53" s="1106">
        <v>41797</v>
      </c>
      <c r="G53" s="1103" t="s">
        <v>4599</v>
      </c>
      <c r="H53" s="1108">
        <v>7</v>
      </c>
      <c r="I53" s="1141" t="s">
        <v>3246</v>
      </c>
      <c r="P53" s="1143"/>
    </row>
    <row r="54" spans="1:16" s="1110" customFormat="1" ht="11.25" customHeight="1" outlineLevel="2">
      <c r="A54" s="1101">
        <v>7</v>
      </c>
      <c r="B54" s="1102">
        <v>2014</v>
      </c>
      <c r="C54" s="1103" t="s">
        <v>91</v>
      </c>
      <c r="D54" s="1103" t="s">
        <v>4586</v>
      </c>
      <c r="E54" s="1106" t="s">
        <v>3696</v>
      </c>
      <c r="F54" s="1106">
        <v>41825</v>
      </c>
      <c r="G54" s="1103" t="s">
        <v>4598</v>
      </c>
      <c r="H54" s="1108">
        <v>5</v>
      </c>
      <c r="I54" s="1141" t="s">
        <v>236</v>
      </c>
      <c r="P54" s="1143"/>
    </row>
    <row r="55" spans="1:16" s="1110" customFormat="1" ht="11.25" customHeight="1" outlineLevel="1">
      <c r="A55" s="1101"/>
      <c r="B55" s="1102"/>
      <c r="C55" s="1103"/>
      <c r="D55" s="1103" t="s">
        <v>4609</v>
      </c>
      <c r="E55" s="1106"/>
      <c r="F55" s="1106"/>
      <c r="G55" s="1103"/>
      <c r="H55" s="1108">
        <f>SUBTOTAL(9,H43:H54)</f>
        <v>82</v>
      </c>
      <c r="I55" s="1141"/>
      <c r="P55" s="1143"/>
    </row>
    <row r="56" spans="1:16" s="1110" customFormat="1" ht="11.25" customHeight="1" outlineLevel="2">
      <c r="A56" s="1114">
        <v>10</v>
      </c>
      <c r="B56" s="1134">
        <v>2012</v>
      </c>
      <c r="C56" s="1135" t="s">
        <v>4135</v>
      </c>
      <c r="D56" s="1135" t="s">
        <v>4124</v>
      </c>
      <c r="E56" s="1136" t="s">
        <v>3362</v>
      </c>
      <c r="F56" s="1136">
        <v>41196</v>
      </c>
      <c r="G56" s="1135" t="s">
        <v>5055</v>
      </c>
      <c r="H56" s="1138">
        <v>7</v>
      </c>
      <c r="I56" s="1135" t="s">
        <v>2553</v>
      </c>
      <c r="P56" s="1143"/>
    </row>
    <row r="57" spans="1:16" s="1110" customFormat="1" ht="11.25" customHeight="1" outlineLevel="2">
      <c r="A57" s="1101">
        <v>3</v>
      </c>
      <c r="B57" s="1102">
        <v>2014</v>
      </c>
      <c r="C57" s="1103" t="s">
        <v>4135</v>
      </c>
      <c r="D57" s="1104" t="s">
        <v>4124</v>
      </c>
      <c r="E57" s="1106" t="s">
        <v>3323</v>
      </c>
      <c r="F57" s="1106">
        <v>41700</v>
      </c>
      <c r="G57" s="1103" t="s">
        <v>4125</v>
      </c>
      <c r="H57" s="1101">
        <v>10</v>
      </c>
      <c r="I57" s="1107" t="s">
        <v>1380</v>
      </c>
      <c r="P57" s="1143"/>
    </row>
    <row r="58" spans="1:16" s="1110" customFormat="1" ht="11.25" customHeight="1" outlineLevel="2">
      <c r="A58" s="1101">
        <v>3</v>
      </c>
      <c r="B58" s="1102">
        <v>2014</v>
      </c>
      <c r="C58" s="1103" t="s">
        <v>4135</v>
      </c>
      <c r="D58" s="1104" t="s">
        <v>4124</v>
      </c>
      <c r="E58" s="1106" t="s">
        <v>68</v>
      </c>
      <c r="F58" s="1106">
        <v>41713</v>
      </c>
      <c r="G58" s="1103" t="s">
        <v>4125</v>
      </c>
      <c r="H58" s="1101">
        <v>10</v>
      </c>
      <c r="I58" s="1107" t="s">
        <v>342</v>
      </c>
      <c r="P58" s="1143"/>
    </row>
    <row r="59" spans="1:16" s="1110" customFormat="1" ht="11.25" customHeight="1" outlineLevel="1">
      <c r="A59" s="1101"/>
      <c r="B59" s="1102"/>
      <c r="C59" s="1103"/>
      <c r="D59" s="1104" t="s">
        <v>4127</v>
      </c>
      <c r="E59" s="1106"/>
      <c r="F59" s="1106"/>
      <c r="G59" s="1103"/>
      <c r="H59" s="1101">
        <f>SUBTOTAL(9,H56:H58)</f>
        <v>27</v>
      </c>
      <c r="I59" s="1107"/>
      <c r="P59" s="1143"/>
    </row>
    <row r="60" spans="1:16" s="1110" customFormat="1" ht="11.25" customHeight="1" outlineLevel="2">
      <c r="A60" s="1155">
        <v>5</v>
      </c>
      <c r="B60" s="1155">
        <v>2012</v>
      </c>
      <c r="C60" s="1264" t="s">
        <v>164</v>
      </c>
      <c r="D60" s="1264" t="s">
        <v>4128</v>
      </c>
      <c r="E60" s="1264" t="s">
        <v>3357</v>
      </c>
      <c r="F60" s="1265">
        <v>41049</v>
      </c>
      <c r="G60" s="1266" t="s">
        <v>5056</v>
      </c>
      <c r="H60" s="1155">
        <v>7</v>
      </c>
      <c r="I60" s="1264" t="s">
        <v>1963</v>
      </c>
      <c r="P60" s="1143"/>
    </row>
    <row r="61" spans="1:16" s="1110" customFormat="1" ht="11.25" customHeight="1" outlineLevel="2">
      <c r="A61" s="1138">
        <v>10</v>
      </c>
      <c r="B61" s="1134">
        <v>2012</v>
      </c>
      <c r="C61" s="1135" t="s">
        <v>164</v>
      </c>
      <c r="D61" s="1135" t="s">
        <v>4128</v>
      </c>
      <c r="E61" s="1136" t="s">
        <v>3362</v>
      </c>
      <c r="F61" s="1136">
        <v>41196</v>
      </c>
      <c r="G61" s="1135" t="s">
        <v>5057</v>
      </c>
      <c r="H61" s="1138">
        <v>3</v>
      </c>
      <c r="I61" s="1135" t="s">
        <v>3188</v>
      </c>
      <c r="P61" s="1143"/>
    </row>
    <row r="62" spans="1:16" s="1110" customFormat="1" ht="11.25" customHeight="1" outlineLevel="2">
      <c r="A62" s="1101">
        <v>3</v>
      </c>
      <c r="B62" s="1102">
        <v>2014</v>
      </c>
      <c r="C62" s="1103" t="s">
        <v>164</v>
      </c>
      <c r="D62" s="1104" t="s">
        <v>4128</v>
      </c>
      <c r="E62" s="1106" t="s">
        <v>3323</v>
      </c>
      <c r="F62" s="1106">
        <v>41700</v>
      </c>
      <c r="G62" s="1103" t="s">
        <v>4129</v>
      </c>
      <c r="H62" s="1101">
        <v>10</v>
      </c>
      <c r="I62" s="1107" t="s">
        <v>2335</v>
      </c>
      <c r="P62" s="1143"/>
    </row>
    <row r="63" spans="1:16" s="1110" customFormat="1" ht="11.25" customHeight="1" outlineLevel="1">
      <c r="A63" s="1101"/>
      <c r="B63" s="1102"/>
      <c r="C63" s="1103"/>
      <c r="D63" s="1104" t="s">
        <v>5058</v>
      </c>
      <c r="E63" s="1106"/>
      <c r="F63" s="1106"/>
      <c r="G63" s="1103"/>
      <c r="H63" s="1101">
        <f>SUBTOTAL(9,H60:H62)</f>
        <v>20</v>
      </c>
      <c r="I63" s="1107"/>
      <c r="P63" s="1143"/>
    </row>
    <row r="64" spans="1:16" s="1110" customFormat="1" ht="11.25" customHeight="1" outlineLevel="2">
      <c r="A64" s="1134">
        <v>11</v>
      </c>
      <c r="B64" s="1134">
        <v>2012</v>
      </c>
      <c r="C64" s="1135" t="s">
        <v>53</v>
      </c>
      <c r="D64" s="1135" t="s">
        <v>4130</v>
      </c>
      <c r="E64" s="1136" t="s">
        <v>1855</v>
      </c>
      <c r="F64" s="1136">
        <v>41223</v>
      </c>
      <c r="G64" s="1135" t="s">
        <v>4131</v>
      </c>
      <c r="H64" s="1138">
        <v>5</v>
      </c>
      <c r="I64" s="1135" t="s">
        <v>248</v>
      </c>
      <c r="P64" s="1143"/>
    </row>
    <row r="65" spans="1:16" s="1110" customFormat="1" ht="11.25" customHeight="1" outlineLevel="1">
      <c r="A65" s="1134"/>
      <c r="B65" s="1134"/>
      <c r="C65" s="1135"/>
      <c r="D65" s="1135" t="s">
        <v>4134</v>
      </c>
      <c r="E65" s="1136"/>
      <c r="F65" s="1136"/>
      <c r="G65" s="1135"/>
      <c r="H65" s="1138">
        <f>SUBTOTAL(9,H64:H64)</f>
        <v>5</v>
      </c>
      <c r="I65" s="1135"/>
      <c r="P65" s="1143"/>
    </row>
    <row r="66" spans="1:16" s="1110" customFormat="1" ht="11.25" customHeight="1" outlineLevel="2">
      <c r="A66" s="1102">
        <v>3</v>
      </c>
      <c r="B66" s="1102">
        <v>2014</v>
      </c>
      <c r="C66" s="1103" t="s">
        <v>4135</v>
      </c>
      <c r="D66" s="1103" t="s">
        <v>4136</v>
      </c>
      <c r="E66" s="1106" t="s">
        <v>68</v>
      </c>
      <c r="F66" s="1106">
        <v>41713</v>
      </c>
      <c r="G66" s="1103" t="s">
        <v>4137</v>
      </c>
      <c r="H66" s="1101">
        <v>5</v>
      </c>
      <c r="I66" s="1103" t="s">
        <v>305</v>
      </c>
      <c r="P66" s="1143"/>
    </row>
    <row r="67" spans="1:16" s="1110" customFormat="1" ht="11.25" customHeight="1" outlineLevel="1">
      <c r="A67" s="1102"/>
      <c r="B67" s="1102"/>
      <c r="C67" s="1103"/>
      <c r="D67" s="1103" t="s">
        <v>4138</v>
      </c>
      <c r="E67" s="1106"/>
      <c r="F67" s="1106"/>
      <c r="G67" s="1103"/>
      <c r="H67" s="1101">
        <f>SUBTOTAL(9,H66:H66)</f>
        <v>5</v>
      </c>
      <c r="I67" s="1103"/>
      <c r="P67" s="1143"/>
    </row>
    <row r="68" spans="1:16" s="1110" customFormat="1" ht="11.25" customHeight="1" outlineLevel="2">
      <c r="A68" s="1101">
        <v>3</v>
      </c>
      <c r="B68" s="1102">
        <v>2014</v>
      </c>
      <c r="C68" s="1103" t="s">
        <v>91</v>
      </c>
      <c r="D68" s="1104" t="s">
        <v>1610</v>
      </c>
      <c r="E68" s="1106" t="s">
        <v>3323</v>
      </c>
      <c r="F68" s="1106">
        <v>41700</v>
      </c>
      <c r="G68" s="1103" t="s">
        <v>4139</v>
      </c>
      <c r="H68" s="1101">
        <v>10</v>
      </c>
      <c r="I68" s="1107" t="s">
        <v>1651</v>
      </c>
      <c r="P68" s="1143"/>
    </row>
    <row r="69" spans="1:16" s="1110" customFormat="1" ht="11.25" customHeight="1" outlineLevel="2">
      <c r="A69" s="1101">
        <v>6</v>
      </c>
      <c r="B69" s="1102">
        <v>2014</v>
      </c>
      <c r="C69" s="1103" t="s">
        <v>91</v>
      </c>
      <c r="D69" s="1103" t="s">
        <v>1610</v>
      </c>
      <c r="E69" s="1106" t="s">
        <v>3357</v>
      </c>
      <c r="F69" s="1106">
        <v>41797</v>
      </c>
      <c r="G69" s="1103" t="s">
        <v>4140</v>
      </c>
      <c r="H69" s="1108">
        <v>3</v>
      </c>
      <c r="I69" s="1141" t="s">
        <v>4141</v>
      </c>
      <c r="P69" s="1143"/>
    </row>
    <row r="70" spans="1:16" s="1110" customFormat="1" ht="11.25" customHeight="1" outlineLevel="2">
      <c r="A70" s="1101">
        <v>10</v>
      </c>
      <c r="B70" s="1101">
        <v>2014</v>
      </c>
      <c r="C70" s="1107" t="s">
        <v>91</v>
      </c>
      <c r="D70" s="1106" t="s">
        <v>1610</v>
      </c>
      <c r="E70" s="1103" t="s">
        <v>3362</v>
      </c>
      <c r="F70" s="1160">
        <v>41924</v>
      </c>
      <c r="G70" s="1103" t="s">
        <v>4142</v>
      </c>
      <c r="H70" s="1101">
        <v>10</v>
      </c>
      <c r="I70" s="1107" t="s">
        <v>4143</v>
      </c>
      <c r="P70" s="1143"/>
    </row>
    <row r="71" spans="1:16" s="1110" customFormat="1" ht="11.25" customHeight="1" outlineLevel="1">
      <c r="A71" s="1101"/>
      <c r="B71" s="1101"/>
      <c r="C71" s="1107"/>
      <c r="D71" s="1106" t="s">
        <v>1729</v>
      </c>
      <c r="E71" s="1103"/>
      <c r="F71" s="1160"/>
      <c r="G71" s="1103"/>
      <c r="H71" s="1101">
        <f>SUBTOTAL(9,H68:H70)</f>
        <v>23</v>
      </c>
      <c r="I71" s="1107"/>
      <c r="P71" s="1143"/>
    </row>
    <row r="72" spans="1:16" s="1110" customFormat="1" ht="11.25" customHeight="1" outlineLevel="2">
      <c r="A72" s="1101">
        <v>5</v>
      </c>
      <c r="B72" s="1102">
        <v>2014</v>
      </c>
      <c r="C72" s="1103" t="s">
        <v>4135</v>
      </c>
      <c r="D72" s="1104" t="s">
        <v>3344</v>
      </c>
      <c r="E72" s="1106" t="s">
        <v>1855</v>
      </c>
      <c r="F72" s="1106">
        <v>41783</v>
      </c>
      <c r="G72" s="1103" t="s">
        <v>4144</v>
      </c>
      <c r="H72" s="1101">
        <v>5</v>
      </c>
      <c r="I72" s="1107" t="s">
        <v>305</v>
      </c>
      <c r="P72" s="1143"/>
    </row>
    <row r="73" spans="1:16" s="1110" customFormat="1" ht="11.25" customHeight="1" outlineLevel="1">
      <c r="A73" s="1101"/>
      <c r="B73" s="1102"/>
      <c r="C73" s="1103"/>
      <c r="D73" s="1104" t="s">
        <v>3380</v>
      </c>
      <c r="E73" s="1106"/>
      <c r="F73" s="1106"/>
      <c r="G73" s="1103"/>
      <c r="H73" s="1101">
        <f>SUBTOTAL(9,H72:H72)</f>
        <v>5</v>
      </c>
      <c r="I73" s="1107"/>
      <c r="P73" s="1143"/>
    </row>
    <row r="74" spans="1:16" s="1110" customFormat="1" ht="11.25" customHeight="1" outlineLevel="2">
      <c r="A74" s="1101">
        <v>11</v>
      </c>
      <c r="B74" s="1101">
        <v>2014</v>
      </c>
      <c r="C74" s="1107" t="s">
        <v>53</v>
      </c>
      <c r="D74" s="1106" t="s">
        <v>4610</v>
      </c>
      <c r="E74" s="1103" t="s">
        <v>3362</v>
      </c>
      <c r="F74" s="1160">
        <v>41924</v>
      </c>
      <c r="G74" s="1103" t="s">
        <v>3610</v>
      </c>
      <c r="H74" s="1101">
        <v>10</v>
      </c>
      <c r="I74" s="1107" t="s">
        <v>1793</v>
      </c>
      <c r="P74" s="1143"/>
    </row>
    <row r="75" spans="1:16" s="1110" customFormat="1" ht="11.25" customHeight="1" outlineLevel="1">
      <c r="A75" s="1101"/>
      <c r="B75" s="1101"/>
      <c r="C75" s="1107"/>
      <c r="D75" s="1106" t="s">
        <v>4617</v>
      </c>
      <c r="E75" s="1103"/>
      <c r="F75" s="1160"/>
      <c r="G75" s="1103"/>
      <c r="H75" s="1101">
        <f>SUBTOTAL(9,H74:H74)</f>
        <v>10</v>
      </c>
      <c r="I75" s="1107"/>
      <c r="P75" s="1143"/>
    </row>
    <row r="76" spans="1:16" s="1110" customFormat="1" ht="11.25" customHeight="1" outlineLevel="2">
      <c r="A76" s="1155">
        <v>3</v>
      </c>
      <c r="B76" s="1134">
        <v>2012</v>
      </c>
      <c r="C76" s="1135" t="s">
        <v>53</v>
      </c>
      <c r="D76" s="1135" t="s">
        <v>5059</v>
      </c>
      <c r="E76" s="1136" t="s">
        <v>433</v>
      </c>
      <c r="F76" s="1136">
        <v>40979</v>
      </c>
      <c r="G76" s="1135" t="s">
        <v>5060</v>
      </c>
      <c r="H76" s="1138">
        <v>5</v>
      </c>
      <c r="I76" s="1135" t="s">
        <v>435</v>
      </c>
      <c r="P76" s="1143"/>
    </row>
    <row r="77" spans="1:16" s="1110" customFormat="1" ht="11.25" customHeight="1" outlineLevel="2">
      <c r="A77" s="1155">
        <v>3</v>
      </c>
      <c r="B77" s="1134">
        <v>2012</v>
      </c>
      <c r="C77" s="1135" t="s">
        <v>53</v>
      </c>
      <c r="D77" s="1135" t="s">
        <v>5059</v>
      </c>
      <c r="E77" s="1136" t="s">
        <v>3692</v>
      </c>
      <c r="F77" s="1136">
        <v>40992</v>
      </c>
      <c r="G77" s="1135" t="s">
        <v>5060</v>
      </c>
      <c r="H77" s="1138">
        <v>5</v>
      </c>
      <c r="I77" s="1135" t="s">
        <v>435</v>
      </c>
      <c r="P77" s="1143"/>
    </row>
    <row r="78" spans="1:16" s="1110" customFormat="1" ht="11.25" customHeight="1" outlineLevel="2">
      <c r="A78" s="1113">
        <v>2</v>
      </c>
      <c r="B78" s="1114">
        <v>2013</v>
      </c>
      <c r="C78" s="1115" t="s">
        <v>53</v>
      </c>
      <c r="D78" s="1115" t="s">
        <v>5059</v>
      </c>
      <c r="E78" s="1117" t="s">
        <v>81</v>
      </c>
      <c r="F78" s="1117">
        <v>41321</v>
      </c>
      <c r="G78" s="1115" t="s">
        <v>5061</v>
      </c>
      <c r="H78" s="1113">
        <v>5</v>
      </c>
      <c r="I78" s="1115" t="s">
        <v>309</v>
      </c>
      <c r="P78" s="1143"/>
    </row>
    <row r="79" spans="1:16" s="1110" customFormat="1" ht="11.25" customHeight="1" outlineLevel="2">
      <c r="A79" s="1113">
        <v>3</v>
      </c>
      <c r="B79" s="1114">
        <v>2013</v>
      </c>
      <c r="C79" s="1115" t="s">
        <v>53</v>
      </c>
      <c r="D79" s="1115" t="s">
        <v>5059</v>
      </c>
      <c r="E79" s="1117" t="s">
        <v>66</v>
      </c>
      <c r="F79" s="1117">
        <v>41350</v>
      </c>
      <c r="G79" s="1115" t="s">
        <v>5062</v>
      </c>
      <c r="H79" s="1113">
        <v>5</v>
      </c>
      <c r="I79" s="1115" t="s">
        <v>435</v>
      </c>
      <c r="P79" s="1143"/>
    </row>
    <row r="80" spans="1:16" s="1110" customFormat="1" ht="11.25" customHeight="1" outlineLevel="2">
      <c r="A80" s="1113">
        <v>5</v>
      </c>
      <c r="B80" s="1114">
        <v>2013</v>
      </c>
      <c r="C80" s="1115" t="s">
        <v>53</v>
      </c>
      <c r="D80" s="1115" t="s">
        <v>5059</v>
      </c>
      <c r="E80" s="1117" t="s">
        <v>433</v>
      </c>
      <c r="F80" s="1117">
        <v>41399</v>
      </c>
      <c r="G80" s="1115" t="s">
        <v>5062</v>
      </c>
      <c r="H80" s="1113">
        <v>5</v>
      </c>
      <c r="I80" s="1115" t="s">
        <v>435</v>
      </c>
      <c r="P80" s="1143"/>
    </row>
    <row r="81" spans="1:16" s="1110" customFormat="1" ht="11.25" customHeight="1" outlineLevel="2">
      <c r="A81" s="1101">
        <v>3</v>
      </c>
      <c r="B81" s="1102">
        <v>2014</v>
      </c>
      <c r="C81" s="1103" t="s">
        <v>53</v>
      </c>
      <c r="D81" s="1103" t="s">
        <v>5059</v>
      </c>
      <c r="E81" s="1106" t="s">
        <v>433</v>
      </c>
      <c r="F81" s="1106">
        <v>41721</v>
      </c>
      <c r="G81" s="1103" t="s">
        <v>5063</v>
      </c>
      <c r="H81" s="1101">
        <v>5</v>
      </c>
      <c r="I81" s="1103" t="s">
        <v>435</v>
      </c>
      <c r="P81" s="1143"/>
    </row>
    <row r="82" spans="1:16" s="1110" customFormat="1" ht="11.25" customHeight="1" outlineLevel="1">
      <c r="A82" s="1101"/>
      <c r="B82" s="1102"/>
      <c r="C82" s="1103"/>
      <c r="D82" s="1103" t="s">
        <v>5064</v>
      </c>
      <c r="E82" s="1106"/>
      <c r="F82" s="1106"/>
      <c r="G82" s="1103"/>
      <c r="H82" s="1101">
        <f>SUBTOTAL(9,H76:H81)</f>
        <v>30</v>
      </c>
      <c r="I82" s="1103"/>
      <c r="P82" s="1143"/>
    </row>
    <row r="83" spans="1:16" s="1110" customFormat="1" ht="11.25" customHeight="1" outlineLevel="2">
      <c r="A83" s="1113">
        <v>3</v>
      </c>
      <c r="B83" s="1113">
        <v>2013</v>
      </c>
      <c r="C83" s="1115" t="s">
        <v>164</v>
      </c>
      <c r="D83" s="1117" t="s">
        <v>3345</v>
      </c>
      <c r="E83" s="1115" t="s">
        <v>3323</v>
      </c>
      <c r="F83" s="1117">
        <v>41336</v>
      </c>
      <c r="G83" s="1115" t="s">
        <v>4618</v>
      </c>
      <c r="H83" s="1113">
        <v>10</v>
      </c>
      <c r="I83" s="1115" t="s">
        <v>1828</v>
      </c>
      <c r="P83" s="1143"/>
    </row>
    <row r="84" spans="1:16" s="1110" customFormat="1" ht="11.25" customHeight="1" outlineLevel="1">
      <c r="A84" s="1113"/>
      <c r="B84" s="1113"/>
      <c r="C84" s="1115"/>
      <c r="D84" s="1117" t="s">
        <v>3383</v>
      </c>
      <c r="E84" s="1115"/>
      <c r="F84" s="1117"/>
      <c r="G84" s="1115"/>
      <c r="H84" s="1113">
        <f>SUBTOTAL(9,H83:H83)</f>
        <v>10</v>
      </c>
      <c r="I84" s="1115"/>
      <c r="P84" s="1143"/>
    </row>
    <row r="85" spans="1:16" s="1110" customFormat="1" ht="11.25" customHeight="1" outlineLevel="2">
      <c r="A85" s="1108">
        <v>7</v>
      </c>
      <c r="B85" s="1108">
        <v>2014</v>
      </c>
      <c r="C85" s="1128" t="s">
        <v>91</v>
      </c>
      <c r="D85" s="1160" t="s">
        <v>5065</v>
      </c>
      <c r="E85" s="1128" t="s">
        <v>3696</v>
      </c>
      <c r="F85" s="1160">
        <v>41825</v>
      </c>
      <c r="G85" s="1128" t="s">
        <v>4148</v>
      </c>
      <c r="H85" s="1108">
        <v>10</v>
      </c>
      <c r="I85" s="1128" t="s">
        <v>626</v>
      </c>
      <c r="P85" s="1143"/>
    </row>
    <row r="86" spans="1:16" s="1110" customFormat="1" ht="11.25" customHeight="1" outlineLevel="1">
      <c r="A86" s="1108"/>
      <c r="B86" s="1108"/>
      <c r="C86" s="1128"/>
      <c r="D86" s="1160" t="s">
        <v>5066</v>
      </c>
      <c r="E86" s="1128"/>
      <c r="F86" s="1160"/>
      <c r="G86" s="1128"/>
      <c r="H86" s="1108">
        <f>SUBTOTAL(9,H85:H85)</f>
        <v>10</v>
      </c>
      <c r="I86" s="1128"/>
      <c r="P86" s="1143"/>
    </row>
    <row r="87" spans="1:16" s="1110" customFormat="1" ht="11.25" customHeight="1" outlineLevel="2">
      <c r="A87" s="1138">
        <v>3</v>
      </c>
      <c r="B87" s="1134">
        <v>2012</v>
      </c>
      <c r="C87" s="1135" t="s">
        <v>164</v>
      </c>
      <c r="D87" s="1135" t="s">
        <v>113</v>
      </c>
      <c r="E87" s="1136" t="s">
        <v>68</v>
      </c>
      <c r="F87" s="1136">
        <v>40985</v>
      </c>
      <c r="G87" s="1135" t="s">
        <v>5067</v>
      </c>
      <c r="H87" s="1138">
        <v>5</v>
      </c>
      <c r="I87" s="1135" t="s">
        <v>352</v>
      </c>
      <c r="P87" s="1143"/>
    </row>
    <row r="88" spans="1:16" s="1110" customFormat="1" ht="11.25" customHeight="1" outlineLevel="2">
      <c r="A88" s="1113">
        <v>3</v>
      </c>
      <c r="B88" s="1113">
        <v>2013</v>
      </c>
      <c r="C88" s="1115" t="s">
        <v>164</v>
      </c>
      <c r="D88" s="1117" t="s">
        <v>113</v>
      </c>
      <c r="E88" s="1115" t="s">
        <v>3323</v>
      </c>
      <c r="F88" s="1117">
        <v>41336</v>
      </c>
      <c r="G88" s="1115" t="s">
        <v>4619</v>
      </c>
      <c r="H88" s="1113">
        <v>10</v>
      </c>
      <c r="I88" s="1115" t="s">
        <v>1062</v>
      </c>
      <c r="P88" s="1143"/>
    </row>
    <row r="89" spans="1:16" s="1110" customFormat="1" ht="11.25" customHeight="1" outlineLevel="2">
      <c r="A89" s="1113">
        <v>3</v>
      </c>
      <c r="B89" s="1113">
        <v>2013</v>
      </c>
      <c r="C89" s="1115" t="s">
        <v>164</v>
      </c>
      <c r="D89" s="1117" t="s">
        <v>113</v>
      </c>
      <c r="E89" s="1115" t="s">
        <v>68</v>
      </c>
      <c r="F89" s="1117">
        <v>41349</v>
      </c>
      <c r="G89" s="1115" t="s">
        <v>4619</v>
      </c>
      <c r="H89" s="1113">
        <v>5</v>
      </c>
      <c r="I89" s="1115" t="s">
        <v>354</v>
      </c>
      <c r="P89" s="1143"/>
    </row>
    <row r="90" spans="1:16" s="1110" customFormat="1" ht="11.25" customHeight="1" outlineLevel="2">
      <c r="A90" s="1108">
        <v>5</v>
      </c>
      <c r="B90" s="1108">
        <v>2014</v>
      </c>
      <c r="C90" s="1128" t="s">
        <v>164</v>
      </c>
      <c r="D90" s="1160" t="s">
        <v>113</v>
      </c>
      <c r="E90" s="1128" t="s">
        <v>86</v>
      </c>
      <c r="F90" s="1160">
        <v>41776</v>
      </c>
      <c r="G90" s="1128" t="s">
        <v>4621</v>
      </c>
      <c r="H90" s="1108">
        <v>5</v>
      </c>
      <c r="I90" s="1128" t="s">
        <v>352</v>
      </c>
      <c r="P90" s="1143"/>
    </row>
    <row r="91" spans="1:16" s="1110" customFormat="1" ht="11.25" customHeight="1" outlineLevel="2">
      <c r="A91" s="1108">
        <v>9</v>
      </c>
      <c r="B91" s="1108">
        <v>2014</v>
      </c>
      <c r="C91" s="1128" t="s">
        <v>164</v>
      </c>
      <c r="D91" s="1160" t="s">
        <v>113</v>
      </c>
      <c r="E91" s="1128" t="s">
        <v>72</v>
      </c>
      <c r="F91" s="1160">
        <v>41896</v>
      </c>
      <c r="G91" s="1128" t="s">
        <v>4622</v>
      </c>
      <c r="H91" s="1108">
        <v>10</v>
      </c>
      <c r="I91" s="1128" t="s">
        <v>236</v>
      </c>
      <c r="P91" s="1143"/>
    </row>
    <row r="92" spans="1:16" s="1110" customFormat="1" ht="11.25" customHeight="1" outlineLevel="2">
      <c r="A92" s="1101">
        <v>10</v>
      </c>
      <c r="B92" s="1101">
        <v>2014</v>
      </c>
      <c r="C92" s="1128" t="s">
        <v>164</v>
      </c>
      <c r="D92" s="1106" t="s">
        <v>113</v>
      </c>
      <c r="E92" s="1103" t="s">
        <v>3362</v>
      </c>
      <c r="F92" s="1160">
        <v>41924</v>
      </c>
      <c r="G92" s="1103"/>
      <c r="H92" s="1101">
        <v>10</v>
      </c>
      <c r="I92" s="1107" t="s">
        <v>2220</v>
      </c>
      <c r="P92" s="1143"/>
    </row>
    <row r="93" spans="1:16" s="1110" customFormat="1" ht="11.25" customHeight="1" outlineLevel="2">
      <c r="A93" s="1101">
        <v>10</v>
      </c>
      <c r="B93" s="1101">
        <v>2014</v>
      </c>
      <c r="C93" s="1128" t="s">
        <v>164</v>
      </c>
      <c r="D93" s="1106" t="s">
        <v>113</v>
      </c>
      <c r="E93" s="1103" t="s">
        <v>3362</v>
      </c>
      <c r="F93" s="1160">
        <v>41924</v>
      </c>
      <c r="G93" s="1103"/>
      <c r="H93" s="1101">
        <v>3</v>
      </c>
      <c r="I93" s="1107" t="s">
        <v>1897</v>
      </c>
      <c r="P93" s="1143"/>
    </row>
    <row r="94" spans="1:16" s="1110" customFormat="1" ht="11.25" customHeight="1" outlineLevel="2">
      <c r="A94" s="1101">
        <v>11</v>
      </c>
      <c r="B94" s="1101">
        <v>2014</v>
      </c>
      <c r="C94" s="1128" t="s">
        <v>164</v>
      </c>
      <c r="D94" s="1106" t="s">
        <v>113</v>
      </c>
      <c r="E94" s="1103" t="s">
        <v>500</v>
      </c>
      <c r="F94" s="1160">
        <v>41958</v>
      </c>
      <c r="G94" s="1103" t="s">
        <v>4623</v>
      </c>
      <c r="H94" s="1101">
        <v>5</v>
      </c>
      <c r="I94" s="1107" t="s">
        <v>414</v>
      </c>
      <c r="P94" s="1143"/>
    </row>
    <row r="95" spans="1:16" s="1110" customFormat="1" ht="11.25" customHeight="1" outlineLevel="1">
      <c r="A95" s="1101"/>
      <c r="B95" s="1101"/>
      <c r="C95" s="1128"/>
      <c r="D95" s="1106" t="s">
        <v>336</v>
      </c>
      <c r="E95" s="1103"/>
      <c r="F95" s="1160"/>
      <c r="G95" s="1103"/>
      <c r="H95" s="1101">
        <f>SUBTOTAL(9,H87:H94)</f>
        <v>53</v>
      </c>
      <c r="I95" s="1107"/>
      <c r="P95" s="1143"/>
    </row>
    <row r="96" spans="1:16" s="1110" customFormat="1" ht="11.25" customHeight="1" outlineLevel="2">
      <c r="A96" s="1138">
        <v>10</v>
      </c>
      <c r="B96" s="1134">
        <v>2012</v>
      </c>
      <c r="C96" s="1135" t="s">
        <v>164</v>
      </c>
      <c r="D96" s="1135" t="s">
        <v>194</v>
      </c>
      <c r="E96" s="1136" t="s">
        <v>3362</v>
      </c>
      <c r="F96" s="1136">
        <v>41196</v>
      </c>
      <c r="G96" s="1135" t="s">
        <v>5068</v>
      </c>
      <c r="H96" s="1138">
        <v>3</v>
      </c>
      <c r="I96" s="1135" t="s">
        <v>2420</v>
      </c>
      <c r="P96" s="1143"/>
    </row>
    <row r="97" spans="1:16" s="1110" customFormat="1" ht="11.25" customHeight="1" outlineLevel="2">
      <c r="A97" s="1113">
        <v>2</v>
      </c>
      <c r="B97" s="1114">
        <v>2013</v>
      </c>
      <c r="C97" s="1115" t="s">
        <v>164</v>
      </c>
      <c r="D97" s="1115" t="s">
        <v>194</v>
      </c>
      <c r="E97" s="1117" t="s">
        <v>81</v>
      </c>
      <c r="F97" s="1117">
        <v>41321</v>
      </c>
      <c r="G97" s="1115" t="s">
        <v>4624</v>
      </c>
      <c r="H97" s="1113">
        <v>10</v>
      </c>
      <c r="I97" s="1115" t="s">
        <v>342</v>
      </c>
      <c r="P97" s="1143"/>
    </row>
    <row r="98" spans="1:16" s="1110" customFormat="1" ht="11.25" customHeight="1" outlineLevel="2">
      <c r="A98" s="1113">
        <v>3</v>
      </c>
      <c r="B98" s="1113">
        <v>2013</v>
      </c>
      <c r="C98" s="1115" t="s">
        <v>164</v>
      </c>
      <c r="D98" s="1117" t="s">
        <v>194</v>
      </c>
      <c r="E98" s="1115" t="s">
        <v>3323</v>
      </c>
      <c r="F98" s="1117">
        <v>41336</v>
      </c>
      <c r="G98" s="1115" t="s">
        <v>4625</v>
      </c>
      <c r="H98" s="1113">
        <v>7</v>
      </c>
      <c r="I98" s="1115" t="s">
        <v>2625</v>
      </c>
      <c r="P98" s="1143"/>
    </row>
    <row r="99" spans="1:16" s="1110" customFormat="1" ht="11.25" customHeight="1" outlineLevel="2">
      <c r="A99" s="1133">
        <v>6</v>
      </c>
      <c r="B99" s="1113">
        <v>2013</v>
      </c>
      <c r="C99" s="1117" t="s">
        <v>164</v>
      </c>
      <c r="D99" s="1115" t="s">
        <v>194</v>
      </c>
      <c r="E99" s="1115" t="s">
        <v>3357</v>
      </c>
      <c r="F99" s="1117">
        <v>41434</v>
      </c>
      <c r="G99" s="1115" t="s">
        <v>4626</v>
      </c>
      <c r="H99" s="1113">
        <v>3</v>
      </c>
      <c r="I99" s="1115" t="s">
        <v>2284</v>
      </c>
      <c r="P99" s="1143"/>
    </row>
    <row r="100" spans="1:16" s="1110" customFormat="1" ht="11.25" customHeight="1" outlineLevel="2">
      <c r="A100" s="1113">
        <v>10</v>
      </c>
      <c r="B100" s="1114">
        <v>2013</v>
      </c>
      <c r="C100" s="1115" t="s">
        <v>164</v>
      </c>
      <c r="D100" s="1115" t="s">
        <v>194</v>
      </c>
      <c r="E100" s="1117" t="s">
        <v>3362</v>
      </c>
      <c r="F100" s="1117">
        <v>41560</v>
      </c>
      <c r="G100" s="1115" t="s">
        <v>4627</v>
      </c>
      <c r="H100" s="1113">
        <v>3</v>
      </c>
      <c r="I100" s="1115" t="s">
        <v>3095</v>
      </c>
      <c r="P100" s="1143"/>
    </row>
    <row r="101" spans="1:16" s="1110" customFormat="1" ht="11.25" customHeight="1" outlineLevel="2">
      <c r="A101" s="1101">
        <v>6</v>
      </c>
      <c r="B101" s="1102">
        <v>2014</v>
      </c>
      <c r="C101" s="1103" t="s">
        <v>164</v>
      </c>
      <c r="D101" s="1103" t="s">
        <v>194</v>
      </c>
      <c r="E101" s="1106" t="s">
        <v>3357</v>
      </c>
      <c r="F101" s="1106">
        <v>41797</v>
      </c>
      <c r="G101" s="1103" t="s">
        <v>4628</v>
      </c>
      <c r="H101" s="1108">
        <v>7</v>
      </c>
      <c r="I101" s="1141" t="s">
        <v>1679</v>
      </c>
      <c r="P101" s="1143"/>
    </row>
    <row r="102" spans="1:16" s="1110" customFormat="1" ht="11.25" customHeight="1" outlineLevel="2">
      <c r="A102" s="1101">
        <v>6</v>
      </c>
      <c r="B102" s="1102">
        <v>2014</v>
      </c>
      <c r="C102" s="1103" t="s">
        <v>164</v>
      </c>
      <c r="D102" s="1103" t="s">
        <v>194</v>
      </c>
      <c r="E102" s="1106" t="s">
        <v>4184</v>
      </c>
      <c r="F102" s="1106">
        <v>41804</v>
      </c>
      <c r="G102" s="1103" t="s">
        <v>4628</v>
      </c>
      <c r="H102" s="1108">
        <v>5</v>
      </c>
      <c r="I102" s="1141" t="s">
        <v>4629</v>
      </c>
      <c r="P102" s="1143"/>
    </row>
    <row r="103" spans="1:16" s="1110" customFormat="1" ht="11.25" customHeight="1" outlineLevel="1">
      <c r="A103" s="1101"/>
      <c r="B103" s="1102"/>
      <c r="C103" s="1103"/>
      <c r="D103" s="1103" t="s">
        <v>340</v>
      </c>
      <c r="E103" s="1106"/>
      <c r="F103" s="1106"/>
      <c r="G103" s="1103"/>
      <c r="H103" s="1108">
        <f>SUBTOTAL(9,H96:H102)</f>
        <v>38</v>
      </c>
      <c r="I103" s="1141"/>
      <c r="P103" s="1143"/>
    </row>
    <row r="104" spans="1:16" s="1110" customFormat="1" ht="11.25" customHeight="1" outlineLevel="2">
      <c r="A104" s="1114">
        <v>5</v>
      </c>
      <c r="B104" s="1113">
        <v>2013</v>
      </c>
      <c r="C104" s="1115" t="s">
        <v>53</v>
      </c>
      <c r="D104" s="1115" t="s">
        <v>4151</v>
      </c>
      <c r="E104" s="1115" t="s">
        <v>433</v>
      </c>
      <c r="F104" s="1117">
        <v>41399</v>
      </c>
      <c r="G104" s="1140" t="s">
        <v>4152</v>
      </c>
      <c r="H104" s="1113">
        <v>5</v>
      </c>
      <c r="I104" s="1115" t="s">
        <v>305</v>
      </c>
      <c r="P104" s="1143"/>
    </row>
    <row r="105" spans="1:16" s="1110" customFormat="1" ht="11.25" customHeight="1" outlineLevel="1">
      <c r="A105" s="1114"/>
      <c r="B105" s="1113"/>
      <c r="C105" s="1115"/>
      <c r="D105" s="1115" t="s">
        <v>4153</v>
      </c>
      <c r="E105" s="1115"/>
      <c r="F105" s="1117"/>
      <c r="G105" s="1140"/>
      <c r="H105" s="1113">
        <f>SUBTOTAL(9,H104:H104)</f>
        <v>5</v>
      </c>
      <c r="I105" s="1115"/>
      <c r="P105" s="1143"/>
    </row>
    <row r="106" spans="1:16" s="1110" customFormat="1" ht="11.25" customHeight="1" outlineLevel="2">
      <c r="A106" s="1114">
        <v>3</v>
      </c>
      <c r="B106" s="1113">
        <v>2013</v>
      </c>
      <c r="C106" s="1115" t="s">
        <v>4135</v>
      </c>
      <c r="D106" s="1117" t="s">
        <v>4635</v>
      </c>
      <c r="E106" s="1115" t="s">
        <v>3323</v>
      </c>
      <c r="F106" s="1117">
        <v>41336</v>
      </c>
      <c r="G106" s="1115" t="s">
        <v>4636</v>
      </c>
      <c r="H106" s="1113">
        <v>3</v>
      </c>
      <c r="I106" s="1115" t="s">
        <v>4637</v>
      </c>
      <c r="P106" s="1143"/>
    </row>
    <row r="107" spans="1:16" s="1110" customFormat="1" ht="11.25" customHeight="1" outlineLevel="2">
      <c r="A107" s="1114">
        <v>6</v>
      </c>
      <c r="B107" s="1113">
        <v>2013</v>
      </c>
      <c r="C107" s="1117" t="s">
        <v>4135</v>
      </c>
      <c r="D107" s="1117" t="s">
        <v>4635</v>
      </c>
      <c r="E107" s="1115" t="s">
        <v>3357</v>
      </c>
      <c r="F107" s="1117">
        <v>41434</v>
      </c>
      <c r="G107" s="1115" t="s">
        <v>4639</v>
      </c>
      <c r="H107" s="1113">
        <v>7</v>
      </c>
      <c r="I107" s="1115" t="s">
        <v>4413</v>
      </c>
      <c r="P107" s="1143"/>
    </row>
    <row r="108" spans="1:16" s="1110" customFormat="1" ht="11.25" customHeight="1" outlineLevel="2">
      <c r="A108" s="1101">
        <v>3</v>
      </c>
      <c r="B108" s="1102">
        <v>2014</v>
      </c>
      <c r="C108" s="1103" t="s">
        <v>4135</v>
      </c>
      <c r="D108" s="1104" t="s">
        <v>4635</v>
      </c>
      <c r="E108" s="1106" t="s">
        <v>3323</v>
      </c>
      <c r="F108" s="1106">
        <v>41700</v>
      </c>
      <c r="G108" s="1103" t="s">
        <v>4639</v>
      </c>
      <c r="H108" s="1101">
        <v>7</v>
      </c>
      <c r="I108" s="1107" t="s">
        <v>4640</v>
      </c>
      <c r="P108" s="1143"/>
    </row>
    <row r="109" spans="1:16" s="1110" customFormat="1" ht="11.25" customHeight="1" outlineLevel="2">
      <c r="A109" s="1101">
        <v>3</v>
      </c>
      <c r="B109" s="1102">
        <v>2014</v>
      </c>
      <c r="C109" s="1103" t="s">
        <v>4135</v>
      </c>
      <c r="D109" s="1104" t="s">
        <v>4635</v>
      </c>
      <c r="E109" s="1106" t="s">
        <v>346</v>
      </c>
      <c r="F109" s="1106">
        <v>41714</v>
      </c>
      <c r="G109" s="1103" t="s">
        <v>4639</v>
      </c>
      <c r="H109" s="1101">
        <v>5</v>
      </c>
      <c r="I109" s="1107" t="s">
        <v>305</v>
      </c>
      <c r="P109" s="1143"/>
    </row>
    <row r="110" spans="1:16" s="1110" customFormat="1" ht="11.25" customHeight="1" outlineLevel="1">
      <c r="A110" s="1101"/>
      <c r="B110" s="1102"/>
      <c r="C110" s="1103"/>
      <c r="D110" s="1104" t="s">
        <v>4643</v>
      </c>
      <c r="E110" s="1106"/>
      <c r="F110" s="1106"/>
      <c r="G110" s="1103"/>
      <c r="H110" s="1101">
        <f>SUBTOTAL(9,H106:H109)</f>
        <v>22</v>
      </c>
      <c r="I110" s="1107"/>
      <c r="P110" s="1143"/>
    </row>
    <row r="111" spans="1:16" s="1110" customFormat="1" ht="11.25" customHeight="1" outlineLevel="2">
      <c r="A111" s="1101">
        <v>9</v>
      </c>
      <c r="B111" s="1102">
        <v>2014</v>
      </c>
      <c r="C111" s="1103" t="s">
        <v>53</v>
      </c>
      <c r="D111" s="1104" t="s">
        <v>1615</v>
      </c>
      <c r="E111" s="1106" t="s">
        <v>4154</v>
      </c>
      <c r="F111" s="1106">
        <v>41910</v>
      </c>
      <c r="G111" s="1103" t="s">
        <v>4155</v>
      </c>
      <c r="H111" s="1101">
        <v>5</v>
      </c>
      <c r="I111" s="1107" t="s">
        <v>248</v>
      </c>
      <c r="P111" s="1143"/>
    </row>
    <row r="112" spans="1:16" s="1110" customFormat="1" ht="11.25" customHeight="1" outlineLevel="1">
      <c r="A112" s="1101"/>
      <c r="B112" s="1102"/>
      <c r="C112" s="1103"/>
      <c r="D112" s="1104" t="s">
        <v>1776</v>
      </c>
      <c r="E112" s="1106"/>
      <c r="F112" s="1106"/>
      <c r="G112" s="1103"/>
      <c r="H112" s="1101">
        <f>SUBTOTAL(9,H111:H111)</f>
        <v>5</v>
      </c>
      <c r="I112" s="1107"/>
      <c r="P112" s="1143"/>
    </row>
    <row r="113" spans="1:16" s="1110" customFormat="1" ht="11.25" customHeight="1" outlineLevel="2">
      <c r="A113" s="1102">
        <v>2</v>
      </c>
      <c r="B113" s="1101">
        <v>2014</v>
      </c>
      <c r="C113" s="1106" t="s">
        <v>4135</v>
      </c>
      <c r="D113" s="1106" t="s">
        <v>110</v>
      </c>
      <c r="E113" s="1103" t="s">
        <v>58</v>
      </c>
      <c r="F113" s="1106">
        <v>41686</v>
      </c>
      <c r="G113" s="1103" t="s">
        <v>4644</v>
      </c>
      <c r="H113" s="1101">
        <v>5</v>
      </c>
      <c r="I113" s="1103" t="s">
        <v>305</v>
      </c>
      <c r="P113" s="1143"/>
    </row>
    <row r="114" spans="1:16" s="1110" customFormat="1" ht="11.25" customHeight="1" outlineLevel="2">
      <c r="A114" s="1102">
        <v>9</v>
      </c>
      <c r="B114" s="1101">
        <v>2014</v>
      </c>
      <c r="C114" s="1106" t="s">
        <v>4135</v>
      </c>
      <c r="D114" s="1106" t="s">
        <v>110</v>
      </c>
      <c r="E114" s="1103" t="s">
        <v>72</v>
      </c>
      <c r="F114" s="1106">
        <v>41896</v>
      </c>
      <c r="G114" s="1103" t="s">
        <v>4645</v>
      </c>
      <c r="H114" s="1101">
        <v>5</v>
      </c>
      <c r="I114" s="1103" t="s">
        <v>295</v>
      </c>
      <c r="P114" s="1143"/>
    </row>
    <row r="115" spans="1:16" s="1110" customFormat="1" ht="11.25" customHeight="1" outlineLevel="2">
      <c r="A115" s="1102">
        <v>9</v>
      </c>
      <c r="B115" s="1101">
        <v>2014</v>
      </c>
      <c r="C115" s="1106" t="s">
        <v>4135</v>
      </c>
      <c r="D115" s="1106" t="s">
        <v>110</v>
      </c>
      <c r="E115" s="1103" t="s">
        <v>4154</v>
      </c>
      <c r="F115" s="1106">
        <v>41910</v>
      </c>
      <c r="G115" s="1103" t="s">
        <v>4646</v>
      </c>
      <c r="H115" s="1101">
        <v>5</v>
      </c>
      <c r="I115" s="1103" t="s">
        <v>295</v>
      </c>
      <c r="P115" s="1143"/>
    </row>
    <row r="116" spans="1:16" s="1110" customFormat="1" ht="11.25" customHeight="1" outlineLevel="2">
      <c r="A116" s="1102">
        <v>11</v>
      </c>
      <c r="B116" s="1101">
        <v>2014</v>
      </c>
      <c r="C116" s="1106" t="s">
        <v>4135</v>
      </c>
      <c r="D116" s="1106" t="s">
        <v>110</v>
      </c>
      <c r="E116" s="1103" t="s">
        <v>500</v>
      </c>
      <c r="F116" s="1106">
        <v>41958</v>
      </c>
      <c r="G116" s="1103" t="s">
        <v>4644</v>
      </c>
      <c r="H116" s="1101">
        <v>5</v>
      </c>
      <c r="I116" s="1103" t="s">
        <v>305</v>
      </c>
      <c r="P116" s="1143"/>
    </row>
    <row r="117" spans="1:16" s="1110" customFormat="1" ht="11.25" customHeight="1" outlineLevel="2">
      <c r="A117" s="1102">
        <v>11</v>
      </c>
      <c r="B117" s="1101">
        <v>2014</v>
      </c>
      <c r="C117" s="1106" t="s">
        <v>4135</v>
      </c>
      <c r="D117" s="1106" t="s">
        <v>110</v>
      </c>
      <c r="E117" s="1103" t="s">
        <v>500</v>
      </c>
      <c r="F117" s="1106">
        <v>41958</v>
      </c>
      <c r="G117" s="1103" t="s">
        <v>4647</v>
      </c>
      <c r="H117" s="1101">
        <v>5</v>
      </c>
      <c r="I117" s="1103" t="s">
        <v>295</v>
      </c>
      <c r="P117" s="1143"/>
    </row>
    <row r="118" spans="1:16" s="1110" customFormat="1" ht="11.25" customHeight="1" outlineLevel="1">
      <c r="A118" s="1102"/>
      <c r="B118" s="1101"/>
      <c r="C118" s="1106"/>
      <c r="D118" s="1106" t="s">
        <v>385</v>
      </c>
      <c r="E118" s="1103"/>
      <c r="F118" s="1106"/>
      <c r="G118" s="1103"/>
      <c r="H118" s="1101">
        <f>SUBTOTAL(9,H113:H117)</f>
        <v>25</v>
      </c>
      <c r="I118" s="1103"/>
      <c r="P118" s="1143"/>
    </row>
    <row r="119" spans="1:16" s="1110" customFormat="1" ht="11.25" customHeight="1" outlineLevel="2">
      <c r="A119" s="1101">
        <v>10</v>
      </c>
      <c r="B119" s="1101">
        <v>2014</v>
      </c>
      <c r="C119" s="1107" t="s">
        <v>164</v>
      </c>
      <c r="D119" s="1106" t="s">
        <v>207</v>
      </c>
      <c r="E119" s="1103" t="s">
        <v>3362</v>
      </c>
      <c r="F119" s="1160">
        <v>41924</v>
      </c>
      <c r="G119" s="1103"/>
      <c r="H119" s="1101">
        <v>7</v>
      </c>
      <c r="I119" s="1107" t="s">
        <v>3139</v>
      </c>
      <c r="P119" s="1143"/>
    </row>
    <row r="120" spans="1:16" s="1110" customFormat="1" ht="11.25" customHeight="1" outlineLevel="1">
      <c r="A120" s="1101"/>
      <c r="B120" s="1101"/>
      <c r="C120" s="1107"/>
      <c r="D120" s="1106" t="s">
        <v>388</v>
      </c>
      <c r="E120" s="1103"/>
      <c r="F120" s="1160"/>
      <c r="G120" s="1103"/>
      <c r="H120" s="1101">
        <f>SUBTOTAL(9,H119:H119)</f>
        <v>7</v>
      </c>
      <c r="I120" s="1107"/>
      <c r="P120" s="1143"/>
    </row>
    <row r="121" spans="1:16" s="1110" customFormat="1" ht="11.25" customHeight="1" outlineLevel="2">
      <c r="A121" s="1101">
        <v>3</v>
      </c>
      <c r="B121" s="1102">
        <v>2014</v>
      </c>
      <c r="C121" s="1103" t="s">
        <v>53</v>
      </c>
      <c r="D121" s="1104" t="s">
        <v>1618</v>
      </c>
      <c r="E121" s="1106" t="s">
        <v>3323</v>
      </c>
      <c r="F121" s="1106">
        <v>41700</v>
      </c>
      <c r="G121" s="1103" t="s">
        <v>2786</v>
      </c>
      <c r="H121" s="1101">
        <v>10</v>
      </c>
      <c r="I121" s="1107" t="s">
        <v>2787</v>
      </c>
      <c r="P121" s="1143"/>
    </row>
    <row r="122" spans="1:16" s="1110" customFormat="1" ht="11.25" customHeight="1" outlineLevel="1">
      <c r="A122" s="1101"/>
      <c r="B122" s="1102"/>
      <c r="C122" s="1103"/>
      <c r="D122" s="1104" t="s">
        <v>2789</v>
      </c>
      <c r="E122" s="1106"/>
      <c r="F122" s="1106"/>
      <c r="G122" s="1103"/>
      <c r="H122" s="1101">
        <f>SUBTOTAL(9,H121:H121)</f>
        <v>10</v>
      </c>
      <c r="I122" s="1107"/>
      <c r="P122" s="1143"/>
    </row>
    <row r="123" spans="1:16" s="1110" customFormat="1" ht="11.25" customHeight="1" outlineLevel="2">
      <c r="A123" s="1138">
        <v>3</v>
      </c>
      <c r="B123" s="1134">
        <v>2012</v>
      </c>
      <c r="C123" s="1135" t="s">
        <v>91</v>
      </c>
      <c r="D123" s="1135" t="s">
        <v>1619</v>
      </c>
      <c r="E123" s="1136" t="s">
        <v>3323</v>
      </c>
      <c r="F123" s="1136">
        <v>40972</v>
      </c>
      <c r="G123" s="1135" t="s">
        <v>5069</v>
      </c>
      <c r="H123" s="1138">
        <v>10</v>
      </c>
      <c r="I123" s="1135" t="s">
        <v>1686</v>
      </c>
      <c r="P123" s="1143"/>
    </row>
    <row r="124" spans="1:16" s="1110" customFormat="1" ht="11.25" customHeight="1" outlineLevel="2">
      <c r="A124" s="1138">
        <v>3</v>
      </c>
      <c r="B124" s="1134">
        <v>2012</v>
      </c>
      <c r="C124" s="1135" t="s">
        <v>91</v>
      </c>
      <c r="D124" s="1135" t="s">
        <v>1619</v>
      </c>
      <c r="E124" s="1136" t="s">
        <v>3323</v>
      </c>
      <c r="F124" s="1136">
        <v>40972</v>
      </c>
      <c r="G124" s="1135" t="s">
        <v>5070</v>
      </c>
      <c r="H124" s="1138">
        <v>7</v>
      </c>
      <c r="I124" s="1135" t="s">
        <v>2625</v>
      </c>
      <c r="P124" s="1143"/>
    </row>
    <row r="125" spans="1:16" s="1110" customFormat="1" ht="11.25" customHeight="1" outlineLevel="2">
      <c r="A125" s="1138">
        <v>3</v>
      </c>
      <c r="B125" s="1134">
        <v>2012</v>
      </c>
      <c r="C125" s="1135" t="s">
        <v>91</v>
      </c>
      <c r="D125" s="1135" t="s">
        <v>1619</v>
      </c>
      <c r="E125" s="1136" t="s">
        <v>3323</v>
      </c>
      <c r="F125" s="1136">
        <v>40972</v>
      </c>
      <c r="G125" s="1135" t="s">
        <v>5071</v>
      </c>
      <c r="H125" s="1138">
        <v>3</v>
      </c>
      <c r="I125" s="1135" t="s">
        <v>452</v>
      </c>
      <c r="P125" s="1143"/>
    </row>
    <row r="126" spans="1:16" s="1110" customFormat="1" ht="11.25" customHeight="1" outlineLevel="2">
      <c r="A126" s="1138">
        <v>5</v>
      </c>
      <c r="B126" s="1155">
        <v>2012</v>
      </c>
      <c r="C126" s="1264" t="s">
        <v>91</v>
      </c>
      <c r="D126" s="1264" t="s">
        <v>1619</v>
      </c>
      <c r="E126" s="1264" t="s">
        <v>3357</v>
      </c>
      <c r="F126" s="1265">
        <v>41049</v>
      </c>
      <c r="G126" s="1266" t="s">
        <v>5072</v>
      </c>
      <c r="H126" s="1155">
        <v>10</v>
      </c>
      <c r="I126" s="1264" t="s">
        <v>2045</v>
      </c>
      <c r="P126" s="1143"/>
    </row>
    <row r="127" spans="1:16" s="1110" customFormat="1" ht="11.25" customHeight="1" outlineLevel="2">
      <c r="A127" s="1138">
        <v>5</v>
      </c>
      <c r="B127" s="1155">
        <v>2012</v>
      </c>
      <c r="C127" s="1264" t="s">
        <v>91</v>
      </c>
      <c r="D127" s="1264" t="s">
        <v>1619</v>
      </c>
      <c r="E127" s="1264" t="s">
        <v>5073</v>
      </c>
      <c r="F127" s="1265">
        <v>41055</v>
      </c>
      <c r="G127" s="1266" t="s">
        <v>5072</v>
      </c>
      <c r="H127" s="1155">
        <v>10</v>
      </c>
      <c r="I127" s="1264" t="s">
        <v>5074</v>
      </c>
      <c r="P127" s="1143"/>
    </row>
    <row r="128" spans="1:16" s="1141" customFormat="1" ht="11.25" customHeight="1" outlineLevel="2">
      <c r="A128" s="1138">
        <v>10</v>
      </c>
      <c r="B128" s="1134">
        <v>2012</v>
      </c>
      <c r="C128" s="1135" t="s">
        <v>91</v>
      </c>
      <c r="D128" s="1135" t="s">
        <v>1619</v>
      </c>
      <c r="E128" s="1136" t="s">
        <v>3362</v>
      </c>
      <c r="F128" s="1136">
        <v>41196</v>
      </c>
      <c r="G128" s="1135" t="s">
        <v>5075</v>
      </c>
      <c r="H128" s="1138">
        <v>7</v>
      </c>
      <c r="I128" s="1135" t="s">
        <v>3131</v>
      </c>
      <c r="P128" s="1108"/>
    </row>
    <row r="129" spans="1:16" s="1110" customFormat="1" ht="11.25" customHeight="1" outlineLevel="2">
      <c r="A129" s="1138">
        <v>10</v>
      </c>
      <c r="B129" s="1134">
        <v>2012</v>
      </c>
      <c r="C129" s="1135" t="s">
        <v>91</v>
      </c>
      <c r="D129" s="1135" t="s">
        <v>1619</v>
      </c>
      <c r="E129" s="1136" t="s">
        <v>3362</v>
      </c>
      <c r="F129" s="1136">
        <v>41196</v>
      </c>
      <c r="G129" s="1135" t="s">
        <v>5076</v>
      </c>
      <c r="H129" s="1138">
        <v>3</v>
      </c>
      <c r="I129" s="1135" t="s">
        <v>2322</v>
      </c>
      <c r="P129" s="1143"/>
    </row>
    <row r="130" spans="1:16" s="1110" customFormat="1" ht="11.25" customHeight="1" outlineLevel="2">
      <c r="A130" s="1113">
        <v>3</v>
      </c>
      <c r="B130" s="1113">
        <v>2013</v>
      </c>
      <c r="C130" s="1115" t="s">
        <v>91</v>
      </c>
      <c r="D130" s="1117" t="s">
        <v>1619</v>
      </c>
      <c r="E130" s="1115" t="s">
        <v>3323</v>
      </c>
      <c r="F130" s="1117">
        <v>41336</v>
      </c>
      <c r="G130" s="1115" t="s">
        <v>4651</v>
      </c>
      <c r="H130" s="1113">
        <v>7</v>
      </c>
      <c r="I130" s="1115" t="s">
        <v>1688</v>
      </c>
      <c r="P130" s="1143"/>
    </row>
    <row r="131" spans="1:16" s="1110" customFormat="1" ht="11.25" customHeight="1" outlineLevel="2">
      <c r="A131" s="1133">
        <v>10</v>
      </c>
      <c r="B131" s="1114">
        <v>2013</v>
      </c>
      <c r="C131" s="1115" t="s">
        <v>91</v>
      </c>
      <c r="D131" s="1115" t="s">
        <v>1619</v>
      </c>
      <c r="E131" s="1117" t="s">
        <v>3362</v>
      </c>
      <c r="F131" s="1117">
        <v>41560</v>
      </c>
      <c r="G131" s="1115" t="s">
        <v>4652</v>
      </c>
      <c r="H131" s="1113">
        <v>3</v>
      </c>
      <c r="I131" s="1115" t="s">
        <v>2784</v>
      </c>
      <c r="P131" s="1143"/>
    </row>
    <row r="132" spans="1:16" s="1110" customFormat="1" ht="11.25" customHeight="1" outlineLevel="2">
      <c r="A132" s="1133">
        <v>10</v>
      </c>
      <c r="B132" s="1114">
        <v>2013</v>
      </c>
      <c r="C132" s="1115" t="s">
        <v>91</v>
      </c>
      <c r="D132" s="1115" t="s">
        <v>1619</v>
      </c>
      <c r="E132" s="1117" t="s">
        <v>3362</v>
      </c>
      <c r="F132" s="1117">
        <v>41560</v>
      </c>
      <c r="G132" s="1115" t="s">
        <v>4653</v>
      </c>
      <c r="H132" s="1113">
        <v>10</v>
      </c>
      <c r="I132" s="1115" t="s">
        <v>3179</v>
      </c>
      <c r="P132" s="1143"/>
    </row>
    <row r="133" spans="1:16" s="1110" customFormat="1" ht="11.25" customHeight="1" outlineLevel="2">
      <c r="A133" s="1133">
        <v>10</v>
      </c>
      <c r="B133" s="1114">
        <v>2013</v>
      </c>
      <c r="C133" s="1115" t="s">
        <v>91</v>
      </c>
      <c r="D133" s="1115" t="s">
        <v>1619</v>
      </c>
      <c r="E133" s="1117" t="s">
        <v>3362</v>
      </c>
      <c r="F133" s="1117">
        <v>41560</v>
      </c>
      <c r="G133" s="1115" t="s">
        <v>4654</v>
      </c>
      <c r="H133" s="1113">
        <v>10</v>
      </c>
      <c r="I133" s="1115" t="s">
        <v>4655</v>
      </c>
      <c r="P133" s="1143"/>
    </row>
    <row r="134" spans="1:16" s="1110" customFormat="1" ht="11.25" customHeight="1" outlineLevel="2">
      <c r="A134" s="1113">
        <v>10</v>
      </c>
      <c r="B134" s="1114">
        <v>2013</v>
      </c>
      <c r="C134" s="1115" t="s">
        <v>91</v>
      </c>
      <c r="D134" s="1115" t="s">
        <v>1619</v>
      </c>
      <c r="E134" s="1117" t="s">
        <v>3362</v>
      </c>
      <c r="F134" s="1117">
        <v>41560</v>
      </c>
      <c r="G134" s="1115" t="s">
        <v>4656</v>
      </c>
      <c r="H134" s="1113">
        <v>10</v>
      </c>
      <c r="I134" s="1115" t="s">
        <v>1697</v>
      </c>
      <c r="P134" s="1143"/>
    </row>
    <row r="135" spans="1:16" s="1110" customFormat="1" ht="11.25" customHeight="1" outlineLevel="2">
      <c r="A135" s="1113">
        <v>10</v>
      </c>
      <c r="B135" s="1114">
        <v>2013</v>
      </c>
      <c r="C135" s="1115" t="s">
        <v>91</v>
      </c>
      <c r="D135" s="1115" t="s">
        <v>1619</v>
      </c>
      <c r="E135" s="1117" t="s">
        <v>3362</v>
      </c>
      <c r="F135" s="1117">
        <v>41560</v>
      </c>
      <c r="G135" s="1115" t="s">
        <v>4657</v>
      </c>
      <c r="H135" s="1113">
        <v>7</v>
      </c>
      <c r="I135" s="1115" t="s">
        <v>1895</v>
      </c>
      <c r="P135" s="1143"/>
    </row>
    <row r="136" spans="1:16" s="1110" customFormat="1" ht="11.25" customHeight="1" outlineLevel="2">
      <c r="A136" s="1113">
        <v>10</v>
      </c>
      <c r="B136" s="1114">
        <v>2013</v>
      </c>
      <c r="C136" s="1115" t="s">
        <v>91</v>
      </c>
      <c r="D136" s="1115" t="s">
        <v>1619</v>
      </c>
      <c r="E136" s="1117" t="s">
        <v>819</v>
      </c>
      <c r="F136" s="1117">
        <v>41574</v>
      </c>
      <c r="G136" s="1115" t="s">
        <v>4658</v>
      </c>
      <c r="H136" s="1113">
        <v>10</v>
      </c>
      <c r="I136" s="1115" t="s">
        <v>626</v>
      </c>
      <c r="P136" s="1143"/>
    </row>
    <row r="137" spans="1:16" s="1110" customFormat="1" ht="11.25" customHeight="1" outlineLevel="2">
      <c r="A137" s="1101">
        <v>10</v>
      </c>
      <c r="B137" s="1101">
        <v>2014</v>
      </c>
      <c r="C137" s="1107" t="s">
        <v>91</v>
      </c>
      <c r="D137" s="1106" t="s">
        <v>1619</v>
      </c>
      <c r="E137" s="1103" t="s">
        <v>3362</v>
      </c>
      <c r="F137" s="1160">
        <v>41924</v>
      </c>
      <c r="G137" s="1103" t="s">
        <v>4159</v>
      </c>
      <c r="H137" s="1101">
        <v>10</v>
      </c>
      <c r="I137" s="1107" t="s">
        <v>2264</v>
      </c>
      <c r="P137" s="1143"/>
    </row>
    <row r="138" spans="1:16" s="1110" customFormat="1" ht="11.25" customHeight="1" outlineLevel="2">
      <c r="A138" s="1101">
        <v>10</v>
      </c>
      <c r="B138" s="1101">
        <v>2014</v>
      </c>
      <c r="C138" s="1107" t="s">
        <v>91</v>
      </c>
      <c r="D138" s="1106" t="s">
        <v>1619</v>
      </c>
      <c r="E138" s="1103" t="s">
        <v>819</v>
      </c>
      <c r="F138" s="1160">
        <v>41938</v>
      </c>
      <c r="G138" s="1103" t="s">
        <v>4159</v>
      </c>
      <c r="H138" s="1101">
        <v>10</v>
      </c>
      <c r="I138" s="1107" t="s">
        <v>236</v>
      </c>
      <c r="P138" s="1143"/>
    </row>
    <row r="139" spans="1:16" s="1110" customFormat="1" ht="11.25" customHeight="1" outlineLevel="1">
      <c r="A139" s="1101"/>
      <c r="B139" s="1101"/>
      <c r="C139" s="1107"/>
      <c r="D139" s="1106" t="s">
        <v>1794</v>
      </c>
      <c r="E139" s="1103"/>
      <c r="F139" s="1160"/>
      <c r="G139" s="1103"/>
      <c r="H139" s="1101">
        <f>SUBTOTAL(9,H123:H138)</f>
        <v>127</v>
      </c>
      <c r="I139" s="1107"/>
      <c r="P139" s="1143"/>
    </row>
    <row r="140" spans="1:16" s="1110" customFormat="1" ht="11.25" customHeight="1" outlineLevel="2">
      <c r="A140" s="1138">
        <v>3</v>
      </c>
      <c r="B140" s="1134">
        <v>2012</v>
      </c>
      <c r="C140" s="1135" t="s">
        <v>164</v>
      </c>
      <c r="D140" s="1135" t="s">
        <v>4659</v>
      </c>
      <c r="E140" s="1136" t="s">
        <v>433</v>
      </c>
      <c r="F140" s="1136">
        <v>40979</v>
      </c>
      <c r="G140" s="1135" t="s">
        <v>5077</v>
      </c>
      <c r="H140" s="1138">
        <v>10</v>
      </c>
      <c r="I140" s="1135" t="s">
        <v>342</v>
      </c>
      <c r="P140" s="1143"/>
    </row>
    <row r="141" spans="1:16" s="1110" customFormat="1" ht="11.25" customHeight="1" outlineLevel="2">
      <c r="A141" s="1113">
        <v>5</v>
      </c>
      <c r="B141" s="1114">
        <v>2013</v>
      </c>
      <c r="C141" s="1115" t="s">
        <v>164</v>
      </c>
      <c r="D141" s="1115" t="s">
        <v>4659</v>
      </c>
      <c r="E141" s="1117" t="s">
        <v>433</v>
      </c>
      <c r="F141" s="1117">
        <v>41399</v>
      </c>
      <c r="G141" s="1115" t="s">
        <v>4660</v>
      </c>
      <c r="H141" s="1113">
        <v>5</v>
      </c>
      <c r="I141" s="1115" t="s">
        <v>342</v>
      </c>
      <c r="P141" s="1143"/>
    </row>
    <row r="142" spans="1:16" s="1110" customFormat="1" ht="11.25" customHeight="1" outlineLevel="1">
      <c r="A142" s="1113"/>
      <c r="B142" s="1114"/>
      <c r="C142" s="1115"/>
      <c r="D142" s="1115" t="s">
        <v>4661</v>
      </c>
      <c r="E142" s="1117"/>
      <c r="F142" s="1117"/>
      <c r="G142" s="1115"/>
      <c r="H142" s="1113">
        <f>SUBTOTAL(9,H140:H141)</f>
        <v>15</v>
      </c>
      <c r="I142" s="1115"/>
      <c r="P142" s="1143"/>
    </row>
    <row r="143" spans="1:16" s="1267" customFormat="1" ht="11.25" customHeight="1" outlineLevel="2">
      <c r="A143" s="863">
        <v>6</v>
      </c>
      <c r="B143" s="864">
        <v>2014</v>
      </c>
      <c r="C143" s="865" t="s">
        <v>53</v>
      </c>
      <c r="D143" s="865" t="s">
        <v>186</v>
      </c>
      <c r="E143" s="866" t="s">
        <v>3357</v>
      </c>
      <c r="F143" s="866">
        <v>41797</v>
      </c>
      <c r="G143" s="865" t="s">
        <v>5078</v>
      </c>
      <c r="H143" s="1037">
        <v>3</v>
      </c>
      <c r="I143" s="1053" t="s">
        <v>1851</v>
      </c>
      <c r="J143" s="870" t="s">
        <v>5079</v>
      </c>
      <c r="P143" s="1268"/>
    </row>
    <row r="144" spans="1:16" s="1267" customFormat="1" ht="11.25" customHeight="1" outlineLevel="2">
      <c r="A144" s="863">
        <v>9</v>
      </c>
      <c r="B144" s="864">
        <v>2014</v>
      </c>
      <c r="C144" s="865" t="s">
        <v>53</v>
      </c>
      <c r="D144" s="865" t="s">
        <v>186</v>
      </c>
      <c r="E144" s="866" t="s">
        <v>72</v>
      </c>
      <c r="F144" s="866">
        <v>41896</v>
      </c>
      <c r="G144" s="865" t="s">
        <v>2792</v>
      </c>
      <c r="H144" s="1037">
        <v>5</v>
      </c>
      <c r="I144" s="1053" t="s">
        <v>435</v>
      </c>
      <c r="P144" s="1268"/>
    </row>
    <row r="145" spans="1:16" s="1267" customFormat="1" ht="11.25" customHeight="1" outlineLevel="2">
      <c r="A145" s="863">
        <v>9</v>
      </c>
      <c r="B145" s="864">
        <v>2014</v>
      </c>
      <c r="C145" s="865" t="s">
        <v>53</v>
      </c>
      <c r="D145" s="865" t="s">
        <v>186</v>
      </c>
      <c r="E145" s="866" t="s">
        <v>72</v>
      </c>
      <c r="F145" s="866">
        <v>41896</v>
      </c>
      <c r="G145" s="865" t="s">
        <v>5080</v>
      </c>
      <c r="H145" s="1037">
        <v>5</v>
      </c>
      <c r="I145" s="1053" t="s">
        <v>248</v>
      </c>
      <c r="P145" s="1268"/>
    </row>
    <row r="146" spans="1:16" s="1267" customFormat="1" ht="11.25" customHeight="1" outlineLevel="2">
      <c r="A146" s="863">
        <v>10</v>
      </c>
      <c r="B146" s="863">
        <v>2014</v>
      </c>
      <c r="C146" s="869" t="s">
        <v>53</v>
      </c>
      <c r="D146" s="866" t="s">
        <v>186</v>
      </c>
      <c r="E146" s="865" t="s">
        <v>3362</v>
      </c>
      <c r="F146" s="1038">
        <v>41924</v>
      </c>
      <c r="G146" s="865" t="s">
        <v>2791</v>
      </c>
      <c r="H146" s="863">
        <v>10</v>
      </c>
      <c r="I146" s="869" t="s">
        <v>3176</v>
      </c>
      <c r="P146" s="1268"/>
    </row>
    <row r="147" spans="1:16" s="1267" customFormat="1" ht="11.25" customHeight="1" outlineLevel="2">
      <c r="A147" s="863">
        <v>10</v>
      </c>
      <c r="B147" s="863">
        <v>2014</v>
      </c>
      <c r="C147" s="869" t="s">
        <v>53</v>
      </c>
      <c r="D147" s="866" t="s">
        <v>186</v>
      </c>
      <c r="E147" s="865" t="s">
        <v>3362</v>
      </c>
      <c r="F147" s="1038">
        <v>41924</v>
      </c>
      <c r="G147" s="865" t="s">
        <v>5081</v>
      </c>
      <c r="H147" s="863">
        <v>7</v>
      </c>
      <c r="I147" s="869" t="s">
        <v>2889</v>
      </c>
      <c r="P147" s="1268"/>
    </row>
    <row r="148" spans="1:16" s="1267" customFormat="1" ht="11.25" customHeight="1" outlineLevel="1">
      <c r="A148" s="863"/>
      <c r="B148" s="863"/>
      <c r="C148" s="869"/>
      <c r="D148" s="866" t="s">
        <v>403</v>
      </c>
      <c r="E148" s="865"/>
      <c r="F148" s="1038"/>
      <c r="G148" s="865"/>
      <c r="H148" s="863">
        <f>SUBTOTAL(9,H143:H147)</f>
        <v>30</v>
      </c>
      <c r="I148" s="869"/>
      <c r="P148" s="1268"/>
    </row>
    <row r="149" spans="1:16" s="1267" customFormat="1" ht="11.25" customHeight="1" outlineLevel="2">
      <c r="A149" s="1269">
        <v>2</v>
      </c>
      <c r="B149" s="1270">
        <v>2013</v>
      </c>
      <c r="C149" s="1271" t="s">
        <v>164</v>
      </c>
      <c r="D149" s="1271" t="s">
        <v>1620</v>
      </c>
      <c r="E149" s="1272" t="s">
        <v>72</v>
      </c>
      <c r="F149" s="1272">
        <v>41315</v>
      </c>
      <c r="G149" s="1271" t="s">
        <v>3414</v>
      </c>
      <c r="H149" s="1000">
        <v>5</v>
      </c>
      <c r="I149" s="1271" t="s">
        <v>352</v>
      </c>
      <c r="J149" s="870" t="s">
        <v>5082</v>
      </c>
      <c r="P149" s="1268"/>
    </row>
    <row r="150" spans="1:16" s="1267" customFormat="1" ht="11.25" customHeight="1" outlineLevel="2">
      <c r="A150" s="1269">
        <v>2</v>
      </c>
      <c r="B150" s="1270">
        <v>2013</v>
      </c>
      <c r="C150" s="1271" t="s">
        <v>164</v>
      </c>
      <c r="D150" s="1271" t="s">
        <v>1620</v>
      </c>
      <c r="E150" s="1272" t="s">
        <v>81</v>
      </c>
      <c r="F150" s="1272">
        <v>41321</v>
      </c>
      <c r="G150" s="1271" t="s">
        <v>5083</v>
      </c>
      <c r="H150" s="1000">
        <v>10</v>
      </c>
      <c r="I150" s="1271" t="s">
        <v>626</v>
      </c>
      <c r="P150" s="1268"/>
    </row>
    <row r="151" spans="1:16" s="1267" customFormat="1" ht="11.25" customHeight="1" outlineLevel="2">
      <c r="A151" s="1269">
        <v>3</v>
      </c>
      <c r="B151" s="1270">
        <v>2013</v>
      </c>
      <c r="C151" s="1271" t="s">
        <v>164</v>
      </c>
      <c r="D151" s="1271" t="s">
        <v>1620</v>
      </c>
      <c r="E151" s="1272" t="s">
        <v>346</v>
      </c>
      <c r="F151" s="1272">
        <v>41350</v>
      </c>
      <c r="G151" s="1271" t="s">
        <v>5083</v>
      </c>
      <c r="H151" s="1000">
        <v>10</v>
      </c>
      <c r="I151" s="1271" t="s">
        <v>626</v>
      </c>
      <c r="P151" s="1268"/>
    </row>
    <row r="152" spans="1:16" s="1267" customFormat="1" ht="11.25" customHeight="1" outlineLevel="2">
      <c r="A152" s="1269">
        <v>6</v>
      </c>
      <c r="B152" s="1000">
        <v>2013</v>
      </c>
      <c r="C152" s="1272" t="s">
        <v>164</v>
      </c>
      <c r="D152" s="1271" t="s">
        <v>1620</v>
      </c>
      <c r="E152" s="1271" t="s">
        <v>3357</v>
      </c>
      <c r="F152" s="1272">
        <v>41434</v>
      </c>
      <c r="G152" s="1271" t="s">
        <v>5084</v>
      </c>
      <c r="H152" s="1000">
        <v>7</v>
      </c>
      <c r="I152" s="1271" t="s">
        <v>2771</v>
      </c>
      <c r="P152" s="1268"/>
    </row>
    <row r="153" spans="1:16" s="1267" customFormat="1" ht="11.25" customHeight="1" outlineLevel="2">
      <c r="A153" s="1000">
        <v>6</v>
      </c>
      <c r="B153" s="1000">
        <v>2013</v>
      </c>
      <c r="C153" s="1272" t="s">
        <v>164</v>
      </c>
      <c r="D153" s="1271" t="s">
        <v>1620</v>
      </c>
      <c r="E153" s="1271" t="s">
        <v>4713</v>
      </c>
      <c r="F153" s="1272">
        <v>41441</v>
      </c>
      <c r="G153" s="1271" t="s">
        <v>5083</v>
      </c>
      <c r="H153" s="1000">
        <v>5</v>
      </c>
      <c r="I153" s="1271" t="s">
        <v>5085</v>
      </c>
      <c r="P153" s="1268"/>
    </row>
    <row r="154" spans="1:16" s="1267" customFormat="1" ht="11.25" customHeight="1" outlineLevel="2">
      <c r="A154" s="863">
        <v>2</v>
      </c>
      <c r="B154" s="863">
        <v>2014</v>
      </c>
      <c r="C154" s="866" t="s">
        <v>164</v>
      </c>
      <c r="D154" s="865" t="s">
        <v>1620</v>
      </c>
      <c r="E154" s="865" t="s">
        <v>81</v>
      </c>
      <c r="F154" s="866">
        <v>41685</v>
      </c>
      <c r="G154" s="865" t="s">
        <v>5086</v>
      </c>
      <c r="H154" s="863">
        <v>10</v>
      </c>
      <c r="I154" s="865" t="s">
        <v>626</v>
      </c>
      <c r="P154" s="1268"/>
    </row>
    <row r="155" spans="1:16" s="1267" customFormat="1" ht="11.25" customHeight="1" outlineLevel="2">
      <c r="A155" s="863">
        <v>3</v>
      </c>
      <c r="B155" s="864">
        <v>2014</v>
      </c>
      <c r="C155" s="865" t="s">
        <v>164</v>
      </c>
      <c r="D155" s="1273" t="s">
        <v>1620</v>
      </c>
      <c r="E155" s="866" t="s">
        <v>3323</v>
      </c>
      <c r="F155" s="866">
        <v>41700</v>
      </c>
      <c r="G155" s="865" t="s">
        <v>5087</v>
      </c>
      <c r="H155" s="863">
        <v>3</v>
      </c>
      <c r="I155" s="869" t="s">
        <v>960</v>
      </c>
      <c r="P155" s="1268"/>
    </row>
    <row r="156" spans="1:16" s="1267" customFormat="1" ht="11.25" customHeight="1" outlineLevel="2">
      <c r="A156" s="863">
        <v>3</v>
      </c>
      <c r="B156" s="863">
        <v>2014</v>
      </c>
      <c r="C156" s="866" t="s">
        <v>164</v>
      </c>
      <c r="D156" s="865" t="s">
        <v>1620</v>
      </c>
      <c r="E156" s="865" t="s">
        <v>346</v>
      </c>
      <c r="F156" s="866">
        <v>41714</v>
      </c>
      <c r="G156" s="865" t="s">
        <v>5086</v>
      </c>
      <c r="H156" s="863">
        <v>5</v>
      </c>
      <c r="I156" s="865" t="s">
        <v>352</v>
      </c>
      <c r="P156" s="1268"/>
    </row>
    <row r="157" spans="1:16" s="1267" customFormat="1" ht="11.25" customHeight="1" outlineLevel="2">
      <c r="A157" s="863">
        <v>3</v>
      </c>
      <c r="B157" s="863">
        <v>2014</v>
      </c>
      <c r="C157" s="866" t="s">
        <v>164</v>
      </c>
      <c r="D157" s="865" t="s">
        <v>1620</v>
      </c>
      <c r="E157" s="865" t="s">
        <v>346</v>
      </c>
      <c r="F157" s="866">
        <v>41714</v>
      </c>
      <c r="G157" s="865" t="s">
        <v>5088</v>
      </c>
      <c r="H157" s="863">
        <v>5</v>
      </c>
      <c r="I157" s="865" t="s">
        <v>354</v>
      </c>
      <c r="P157" s="1268"/>
    </row>
    <row r="158" spans="1:16" s="1267" customFormat="1" ht="11.25" customHeight="1" outlineLevel="2">
      <c r="A158" s="863">
        <v>6</v>
      </c>
      <c r="B158" s="864">
        <v>2014</v>
      </c>
      <c r="C158" s="865" t="s">
        <v>164</v>
      </c>
      <c r="D158" s="865" t="s">
        <v>1620</v>
      </c>
      <c r="E158" s="866" t="s">
        <v>3357</v>
      </c>
      <c r="F158" s="866">
        <v>41797</v>
      </c>
      <c r="G158" s="865" t="s">
        <v>5086</v>
      </c>
      <c r="H158" s="1037">
        <v>7</v>
      </c>
      <c r="I158" s="1053" t="s">
        <v>2287</v>
      </c>
      <c r="P158" s="1268"/>
    </row>
    <row r="159" spans="1:16" s="1267" customFormat="1" ht="11.25" customHeight="1" outlineLevel="1">
      <c r="A159" s="863"/>
      <c r="B159" s="864"/>
      <c r="C159" s="865"/>
      <c r="D159" s="865" t="s">
        <v>1802</v>
      </c>
      <c r="E159" s="866"/>
      <c r="F159" s="866"/>
      <c r="G159" s="865"/>
      <c r="H159" s="1037">
        <f>SUBTOTAL(9,H149:H158)</f>
        <v>67</v>
      </c>
      <c r="I159" s="1053"/>
      <c r="P159" s="1268"/>
    </row>
    <row r="160" spans="1:16" s="1110" customFormat="1" ht="11.25" customHeight="1" outlineLevel="2">
      <c r="A160" s="1138">
        <v>3</v>
      </c>
      <c r="B160" s="1138">
        <v>2012</v>
      </c>
      <c r="C160" s="1135" t="s">
        <v>164</v>
      </c>
      <c r="D160" s="1136" t="s">
        <v>4663</v>
      </c>
      <c r="E160" s="1135" t="s">
        <v>3692</v>
      </c>
      <c r="F160" s="1136">
        <v>40992</v>
      </c>
      <c r="G160" s="1135" t="s">
        <v>5089</v>
      </c>
      <c r="H160" s="1138">
        <v>5</v>
      </c>
      <c r="I160" s="1135" t="s">
        <v>352</v>
      </c>
      <c r="P160" s="1143"/>
    </row>
    <row r="161" spans="1:16" s="1110" customFormat="1" ht="11.25" customHeight="1" outlineLevel="2">
      <c r="A161" s="1138">
        <v>3</v>
      </c>
      <c r="B161" s="1138">
        <v>2012</v>
      </c>
      <c r="C161" s="1135" t="s">
        <v>164</v>
      </c>
      <c r="D161" s="1136" t="s">
        <v>4663</v>
      </c>
      <c r="E161" s="1135" t="s">
        <v>3692</v>
      </c>
      <c r="F161" s="1136">
        <v>40992</v>
      </c>
      <c r="G161" s="1135" t="s">
        <v>5090</v>
      </c>
      <c r="H161" s="1138">
        <v>5</v>
      </c>
      <c r="I161" s="1135" t="s">
        <v>354</v>
      </c>
      <c r="P161" s="1143"/>
    </row>
    <row r="162" spans="1:16" s="1110" customFormat="1" ht="11.25" customHeight="1" outlineLevel="2">
      <c r="A162" s="1113">
        <v>3</v>
      </c>
      <c r="B162" s="1113">
        <v>2013</v>
      </c>
      <c r="C162" s="1115" t="s">
        <v>164</v>
      </c>
      <c r="D162" s="1117" t="s">
        <v>4663</v>
      </c>
      <c r="E162" s="1115" t="s">
        <v>3323</v>
      </c>
      <c r="F162" s="1117">
        <v>41336</v>
      </c>
      <c r="G162" s="1115" t="s">
        <v>4664</v>
      </c>
      <c r="H162" s="1113">
        <v>3</v>
      </c>
      <c r="I162" s="1115" t="s">
        <v>1767</v>
      </c>
      <c r="P162" s="1143"/>
    </row>
    <row r="163" spans="1:16" s="1110" customFormat="1" ht="11.25" customHeight="1" outlineLevel="1">
      <c r="A163" s="1113"/>
      <c r="B163" s="1113"/>
      <c r="C163" s="1115"/>
      <c r="D163" s="1117" t="s">
        <v>4665</v>
      </c>
      <c r="E163" s="1115"/>
      <c r="F163" s="1117"/>
      <c r="G163" s="1115"/>
      <c r="H163" s="1113">
        <f>SUBTOTAL(9,H160:H162)</f>
        <v>13</v>
      </c>
      <c r="I163" s="1115"/>
      <c r="P163" s="1143"/>
    </row>
    <row r="164" spans="1:16" s="1110" customFormat="1" ht="11.25" customHeight="1" outlineLevel="2">
      <c r="A164" s="1108">
        <v>5</v>
      </c>
      <c r="B164" s="1108">
        <v>2014</v>
      </c>
      <c r="C164" s="1128" t="s">
        <v>53</v>
      </c>
      <c r="D164" s="1160" t="s">
        <v>4162</v>
      </c>
      <c r="E164" s="1128" t="s">
        <v>55</v>
      </c>
      <c r="F164" s="1160">
        <v>41790</v>
      </c>
      <c r="G164" s="1128" t="s">
        <v>4163</v>
      </c>
      <c r="H164" s="1108">
        <v>5</v>
      </c>
      <c r="I164" s="1128" t="s">
        <v>435</v>
      </c>
      <c r="P164" s="1143"/>
    </row>
    <row r="165" spans="1:16" s="1110" customFormat="1" ht="11.25" customHeight="1" outlineLevel="2">
      <c r="A165" s="1108">
        <v>11</v>
      </c>
      <c r="B165" s="1108">
        <v>2014</v>
      </c>
      <c r="C165" s="1128" t="s">
        <v>53</v>
      </c>
      <c r="D165" s="1160" t="s">
        <v>4162</v>
      </c>
      <c r="E165" s="1128" t="s">
        <v>1309</v>
      </c>
      <c r="F165" s="1160">
        <v>41951</v>
      </c>
      <c r="G165" s="1128" t="s">
        <v>4164</v>
      </c>
      <c r="H165" s="1108">
        <v>5</v>
      </c>
      <c r="I165" s="1128" t="s">
        <v>248</v>
      </c>
      <c r="P165" s="1143"/>
    </row>
    <row r="166" spans="1:16" s="1110" customFormat="1" ht="11.25" customHeight="1" outlineLevel="1">
      <c r="A166" s="1108"/>
      <c r="B166" s="1108"/>
      <c r="C166" s="1128"/>
      <c r="D166" s="1160" t="s">
        <v>4166</v>
      </c>
      <c r="E166" s="1128"/>
      <c r="F166" s="1160"/>
      <c r="G166" s="1128"/>
      <c r="H166" s="1108">
        <f>SUBTOTAL(9,H164:H165)</f>
        <v>10</v>
      </c>
      <c r="I166" s="1128"/>
      <c r="P166" s="1143"/>
    </row>
    <row r="167" spans="1:16" s="1110" customFormat="1" ht="11.25" customHeight="1" outlineLevel="2">
      <c r="A167" s="1155">
        <v>5</v>
      </c>
      <c r="B167" s="1155">
        <v>2012</v>
      </c>
      <c r="C167" s="1264" t="s">
        <v>164</v>
      </c>
      <c r="D167" s="1264" t="s">
        <v>172</v>
      </c>
      <c r="E167" s="1264" t="s">
        <v>3357</v>
      </c>
      <c r="F167" s="1265">
        <v>41049</v>
      </c>
      <c r="G167" s="1266" t="s">
        <v>5091</v>
      </c>
      <c r="H167" s="1155">
        <v>7</v>
      </c>
      <c r="I167" s="1264" t="s">
        <v>2771</v>
      </c>
      <c r="P167" s="1143"/>
    </row>
    <row r="168" spans="1:16" s="1110" customFormat="1" ht="11.25" customHeight="1" outlineLevel="1">
      <c r="A168" s="1155"/>
      <c r="B168" s="1155"/>
      <c r="C168" s="1264"/>
      <c r="D168" s="1264" t="s">
        <v>431</v>
      </c>
      <c r="E168" s="1264"/>
      <c r="F168" s="1265"/>
      <c r="G168" s="1266"/>
      <c r="H168" s="1155">
        <f>SUBTOTAL(9,H167:H167)</f>
        <v>7</v>
      </c>
      <c r="I168" s="1264"/>
      <c r="P168" s="1143"/>
    </row>
    <row r="169" spans="1:16" s="1110" customFormat="1" ht="11.25" customHeight="1" outlineLevel="2">
      <c r="A169" s="1155">
        <v>5</v>
      </c>
      <c r="B169" s="1155">
        <v>2012</v>
      </c>
      <c r="C169" s="1264" t="s">
        <v>164</v>
      </c>
      <c r="D169" s="1264" t="s">
        <v>5038</v>
      </c>
      <c r="E169" s="1264" t="s">
        <v>3357</v>
      </c>
      <c r="F169" s="1265">
        <v>41049</v>
      </c>
      <c r="G169" s="1266" t="s">
        <v>5092</v>
      </c>
      <c r="H169" s="1155">
        <v>10</v>
      </c>
      <c r="I169" s="1264" t="s">
        <v>2537</v>
      </c>
      <c r="P169" s="1143"/>
    </row>
    <row r="170" spans="1:16" s="1110" customFormat="1" ht="11.25" customHeight="1" outlineLevel="1">
      <c r="A170" s="1155"/>
      <c r="B170" s="1155"/>
      <c r="C170" s="1264"/>
      <c r="D170" s="1264" t="s">
        <v>5039</v>
      </c>
      <c r="E170" s="1264"/>
      <c r="F170" s="1265"/>
      <c r="G170" s="1266"/>
      <c r="H170" s="1155">
        <f>SUBTOTAL(9,H169:H169)</f>
        <v>10</v>
      </c>
      <c r="I170" s="1264"/>
      <c r="P170" s="1143"/>
    </row>
    <row r="171" spans="1:16" s="1110" customFormat="1" ht="11.25" customHeight="1" outlineLevel="2">
      <c r="A171" s="1101">
        <v>6</v>
      </c>
      <c r="B171" s="1102">
        <v>2014</v>
      </c>
      <c r="C171" s="1103" t="s">
        <v>164</v>
      </c>
      <c r="D171" s="1103" t="s">
        <v>119</v>
      </c>
      <c r="E171" s="1106" t="s">
        <v>3357</v>
      </c>
      <c r="F171" s="1106">
        <v>41797</v>
      </c>
      <c r="G171" s="1103" t="s">
        <v>4167</v>
      </c>
      <c r="H171" s="1108">
        <v>7</v>
      </c>
      <c r="I171" s="1141" t="s">
        <v>3568</v>
      </c>
      <c r="P171" s="1143"/>
    </row>
    <row r="172" spans="1:16" s="1110" customFormat="1" ht="11.25" customHeight="1" outlineLevel="2">
      <c r="A172" s="1101">
        <v>6</v>
      </c>
      <c r="B172" s="1102">
        <v>2014</v>
      </c>
      <c r="C172" s="1103" t="s">
        <v>164</v>
      </c>
      <c r="D172" s="1103" t="s">
        <v>119</v>
      </c>
      <c r="E172" s="1106" t="s">
        <v>3357</v>
      </c>
      <c r="F172" s="1106">
        <v>41797</v>
      </c>
      <c r="G172" s="1103" t="s">
        <v>4168</v>
      </c>
      <c r="H172" s="1108">
        <v>3</v>
      </c>
      <c r="I172" s="1141" t="s">
        <v>2949</v>
      </c>
      <c r="P172" s="1143"/>
    </row>
    <row r="173" spans="1:16" s="1110" customFormat="1" ht="11.25" customHeight="1" outlineLevel="1">
      <c r="A173" s="1101"/>
      <c r="B173" s="1102"/>
      <c r="C173" s="1103"/>
      <c r="D173" s="1103" t="s">
        <v>1826</v>
      </c>
      <c r="E173" s="1106"/>
      <c r="F173" s="1106"/>
      <c r="G173" s="1103"/>
      <c r="H173" s="1108">
        <f>SUBTOTAL(9,H171:H172)</f>
        <v>10</v>
      </c>
      <c r="I173" s="1141"/>
      <c r="P173" s="1143"/>
    </row>
    <row r="174" spans="1:16" s="1110" customFormat="1" ht="11.25" customHeight="1" outlineLevel="2">
      <c r="A174" s="1133">
        <v>3</v>
      </c>
      <c r="B174" s="1133">
        <v>2013</v>
      </c>
      <c r="C174" s="1145" t="s">
        <v>164</v>
      </c>
      <c r="D174" s="1145" t="s">
        <v>208</v>
      </c>
      <c r="E174" s="1145" t="s">
        <v>3323</v>
      </c>
      <c r="F174" s="1274">
        <v>41336</v>
      </c>
      <c r="G174" s="1148" t="s">
        <v>4666</v>
      </c>
      <c r="H174" s="1133">
        <v>3</v>
      </c>
      <c r="I174" s="1145" t="s">
        <v>4667</v>
      </c>
      <c r="P174" s="1143"/>
    </row>
    <row r="175" spans="1:16" s="1110" customFormat="1" ht="11.25" customHeight="1" outlineLevel="2">
      <c r="A175" s="1133">
        <v>10</v>
      </c>
      <c r="B175" s="1114">
        <v>2013</v>
      </c>
      <c r="C175" s="1115" t="s">
        <v>164</v>
      </c>
      <c r="D175" s="1115" t="s">
        <v>208</v>
      </c>
      <c r="E175" s="1117" t="s">
        <v>3362</v>
      </c>
      <c r="F175" s="1117">
        <v>41560</v>
      </c>
      <c r="G175" s="1115" t="s">
        <v>4668</v>
      </c>
      <c r="H175" s="1113">
        <v>3</v>
      </c>
      <c r="I175" s="1115" t="s">
        <v>3479</v>
      </c>
      <c r="P175" s="1143"/>
    </row>
    <row r="176" spans="1:16" s="1110" customFormat="1" ht="11.25" customHeight="1" outlineLevel="2">
      <c r="A176" s="1101">
        <v>3</v>
      </c>
      <c r="B176" s="1102">
        <v>2014</v>
      </c>
      <c r="C176" s="1103" t="s">
        <v>164</v>
      </c>
      <c r="D176" s="1104" t="s">
        <v>208</v>
      </c>
      <c r="E176" s="1106" t="s">
        <v>3323</v>
      </c>
      <c r="F176" s="1106">
        <v>41700</v>
      </c>
      <c r="G176" s="1103" t="s">
        <v>4669</v>
      </c>
      <c r="H176" s="1101">
        <v>10</v>
      </c>
      <c r="I176" s="1107" t="s">
        <v>1828</v>
      </c>
      <c r="P176" s="1143"/>
    </row>
    <row r="177" spans="1:16" s="1110" customFormat="1" ht="11.25" customHeight="1" outlineLevel="2">
      <c r="A177" s="1101">
        <v>3</v>
      </c>
      <c r="B177" s="1102">
        <v>2014</v>
      </c>
      <c r="C177" s="1103" t="s">
        <v>164</v>
      </c>
      <c r="D177" s="1104" t="s">
        <v>208</v>
      </c>
      <c r="E177" s="1106" t="s">
        <v>3323</v>
      </c>
      <c r="F177" s="1106">
        <v>41700</v>
      </c>
      <c r="G177" s="1103" t="s">
        <v>4670</v>
      </c>
      <c r="H177" s="1101">
        <v>3</v>
      </c>
      <c r="I177" s="1107" t="s">
        <v>2823</v>
      </c>
      <c r="P177" s="1143"/>
    </row>
    <row r="178" spans="1:16" s="1110" customFormat="1" ht="11.25" customHeight="1" outlineLevel="2">
      <c r="A178" s="1101">
        <v>6</v>
      </c>
      <c r="B178" s="1102">
        <v>2014</v>
      </c>
      <c r="C178" s="1103" t="s">
        <v>164</v>
      </c>
      <c r="D178" s="1103" t="s">
        <v>208</v>
      </c>
      <c r="E178" s="1106" t="s">
        <v>3357</v>
      </c>
      <c r="F178" s="1106">
        <v>41797</v>
      </c>
      <c r="G178" s="1103" t="s">
        <v>4668</v>
      </c>
      <c r="H178" s="1108">
        <v>10</v>
      </c>
      <c r="I178" s="1141" t="s">
        <v>2537</v>
      </c>
      <c r="P178" s="1143"/>
    </row>
    <row r="179" spans="1:16" s="1110" customFormat="1" ht="11.25" customHeight="1" outlineLevel="1">
      <c r="A179" s="1101"/>
      <c r="B179" s="1102"/>
      <c r="C179" s="1103"/>
      <c r="D179" s="1103" t="s">
        <v>441</v>
      </c>
      <c r="E179" s="1106"/>
      <c r="F179" s="1106"/>
      <c r="G179" s="1103"/>
      <c r="H179" s="1108">
        <f>SUBTOTAL(9,H174:H178)</f>
        <v>29</v>
      </c>
      <c r="I179" s="1141"/>
      <c r="P179" s="1143"/>
    </row>
    <row r="180" spans="1:16" s="1110" customFormat="1" ht="11.25" customHeight="1" outlineLevel="2">
      <c r="A180" s="1133">
        <v>5</v>
      </c>
      <c r="B180" s="1133">
        <v>2013</v>
      </c>
      <c r="C180" s="1145" t="s">
        <v>4135</v>
      </c>
      <c r="D180" s="1145" t="s">
        <v>4676</v>
      </c>
      <c r="E180" s="1145" t="s">
        <v>433</v>
      </c>
      <c r="F180" s="1274">
        <v>41399</v>
      </c>
      <c r="G180" s="1148" t="s">
        <v>4677</v>
      </c>
      <c r="H180" s="1133">
        <v>5</v>
      </c>
      <c r="I180" s="1145" t="s">
        <v>304</v>
      </c>
      <c r="P180" s="1143"/>
    </row>
    <row r="181" spans="1:16" s="1110" customFormat="1" ht="11.25" customHeight="1" outlineLevel="1">
      <c r="A181" s="1133"/>
      <c r="B181" s="1133"/>
      <c r="C181" s="1145"/>
      <c r="D181" s="1145" t="s">
        <v>4678</v>
      </c>
      <c r="E181" s="1145"/>
      <c r="F181" s="1274"/>
      <c r="G181" s="1148"/>
      <c r="H181" s="1133">
        <f>SUBTOTAL(9,H180:H180)</f>
        <v>5</v>
      </c>
      <c r="I181" s="1145"/>
      <c r="P181" s="1143"/>
    </row>
    <row r="182" spans="1:16" s="1110" customFormat="1" ht="11.25" customHeight="1" outlineLevel="2">
      <c r="A182" s="1133">
        <v>11</v>
      </c>
      <c r="B182" s="1133">
        <v>2013</v>
      </c>
      <c r="C182" s="1145" t="s">
        <v>53</v>
      </c>
      <c r="D182" s="1145" t="s">
        <v>4679</v>
      </c>
      <c r="E182" s="1145" t="s">
        <v>500</v>
      </c>
      <c r="F182" s="1274">
        <v>41594</v>
      </c>
      <c r="G182" s="1148" t="s">
        <v>4680</v>
      </c>
      <c r="H182" s="1133">
        <v>5</v>
      </c>
      <c r="I182" s="1115" t="s">
        <v>435</v>
      </c>
      <c r="P182" s="1143"/>
    </row>
    <row r="183" spans="1:16" s="1110" customFormat="1" ht="11.25" customHeight="1" outlineLevel="1">
      <c r="A183" s="1133"/>
      <c r="B183" s="1133"/>
      <c r="C183" s="1145"/>
      <c r="D183" s="1145" t="s">
        <v>4681</v>
      </c>
      <c r="E183" s="1145"/>
      <c r="F183" s="1274"/>
      <c r="G183" s="1148"/>
      <c r="H183" s="1133">
        <f>SUBTOTAL(9,H182:H182)</f>
        <v>5</v>
      </c>
      <c r="I183" s="1115"/>
      <c r="P183" s="1143"/>
    </row>
    <row r="184" spans="1:16" s="1110" customFormat="1" ht="11.25" customHeight="1" outlineLevel="2">
      <c r="A184" s="1155">
        <v>10</v>
      </c>
      <c r="B184" s="1134">
        <v>2012</v>
      </c>
      <c r="C184" s="1135" t="s">
        <v>53</v>
      </c>
      <c r="D184" s="1135" t="s">
        <v>209</v>
      </c>
      <c r="E184" s="1136" t="s">
        <v>819</v>
      </c>
      <c r="F184" s="1136">
        <v>41210</v>
      </c>
      <c r="G184" s="1135" t="s">
        <v>4682</v>
      </c>
      <c r="H184" s="1138">
        <v>5</v>
      </c>
      <c r="I184" s="1135" t="s">
        <v>435</v>
      </c>
      <c r="P184" s="1143"/>
    </row>
    <row r="185" spans="1:16" s="1110" customFormat="1" ht="11.25" customHeight="1" outlineLevel="2">
      <c r="A185" s="1133">
        <v>5</v>
      </c>
      <c r="B185" s="1114">
        <v>2013</v>
      </c>
      <c r="C185" s="1115" t="s">
        <v>53</v>
      </c>
      <c r="D185" s="1115" t="s">
        <v>209</v>
      </c>
      <c r="E185" s="1117" t="s">
        <v>86</v>
      </c>
      <c r="F185" s="1117">
        <v>41412</v>
      </c>
      <c r="G185" s="1115" t="s">
        <v>4683</v>
      </c>
      <c r="H185" s="1113">
        <v>10</v>
      </c>
      <c r="I185" s="1115" t="s">
        <v>626</v>
      </c>
      <c r="P185" s="1143"/>
    </row>
    <row r="186" spans="1:16" s="1110" customFormat="1" ht="11.25" customHeight="1" outlineLevel="2">
      <c r="A186" s="1133">
        <v>10</v>
      </c>
      <c r="B186" s="1114">
        <v>2013</v>
      </c>
      <c r="C186" s="1115" t="s">
        <v>53</v>
      </c>
      <c r="D186" s="1115" t="s">
        <v>209</v>
      </c>
      <c r="E186" s="1117" t="s">
        <v>819</v>
      </c>
      <c r="F186" s="1117">
        <v>41574</v>
      </c>
      <c r="G186" s="1115" t="s">
        <v>4683</v>
      </c>
      <c r="H186" s="1113">
        <v>5</v>
      </c>
      <c r="I186" s="1115" t="s">
        <v>435</v>
      </c>
      <c r="P186" s="1143"/>
    </row>
    <row r="187" spans="1:16" ht="11.25" customHeight="1" outlineLevel="2">
      <c r="A187" s="1157">
        <v>10</v>
      </c>
      <c r="B187" s="1102">
        <v>2014</v>
      </c>
      <c r="C187" s="1103" t="s">
        <v>53</v>
      </c>
      <c r="D187" s="1103" t="s">
        <v>209</v>
      </c>
      <c r="E187" s="1106" t="s">
        <v>819</v>
      </c>
      <c r="F187" s="1106">
        <v>41938</v>
      </c>
      <c r="G187" s="1103" t="s">
        <v>4684</v>
      </c>
      <c r="H187" s="1101">
        <v>5</v>
      </c>
      <c r="I187" s="1103" t="s">
        <v>435</v>
      </c>
    </row>
    <row r="188" spans="1:16" ht="11.25" customHeight="1" outlineLevel="1">
      <c r="A188" s="1157"/>
      <c r="D188" s="1103" t="s">
        <v>450</v>
      </c>
      <c r="E188" s="1106"/>
      <c r="G188" s="1103"/>
      <c r="H188" s="1101">
        <f>SUBTOTAL(9,H184:H187)</f>
        <v>25</v>
      </c>
    </row>
    <row r="189" spans="1:16" s="1141" customFormat="1" ht="11.25" customHeight="1" outlineLevel="2">
      <c r="A189" s="1155">
        <v>11</v>
      </c>
      <c r="B189" s="1134">
        <v>2012</v>
      </c>
      <c r="C189" s="1135" t="s">
        <v>4135</v>
      </c>
      <c r="D189" s="1135" t="s">
        <v>183</v>
      </c>
      <c r="E189" s="1136" t="s">
        <v>500</v>
      </c>
      <c r="F189" s="1136">
        <v>41219</v>
      </c>
      <c r="G189" s="1135" t="s">
        <v>5093</v>
      </c>
      <c r="H189" s="1138">
        <v>5</v>
      </c>
      <c r="I189" s="1135" t="s">
        <v>295</v>
      </c>
      <c r="P189" s="1108"/>
    </row>
    <row r="190" spans="1:16" s="1110" customFormat="1" ht="11.25" customHeight="1" outlineLevel="2">
      <c r="A190" s="1138">
        <v>11</v>
      </c>
      <c r="B190" s="1134">
        <v>2012</v>
      </c>
      <c r="C190" s="1135" t="s">
        <v>4135</v>
      </c>
      <c r="D190" s="1135" t="s">
        <v>183</v>
      </c>
      <c r="E190" s="1136" t="s">
        <v>1309</v>
      </c>
      <c r="F190" s="1136">
        <v>41230</v>
      </c>
      <c r="G190" s="1135" t="s">
        <v>5093</v>
      </c>
      <c r="H190" s="1138">
        <v>5</v>
      </c>
      <c r="I190" s="1135" t="s">
        <v>295</v>
      </c>
      <c r="P190" s="1143"/>
    </row>
    <row r="191" spans="1:16" s="1110" customFormat="1" ht="11.25" customHeight="1" outlineLevel="2">
      <c r="A191" s="1108">
        <v>5</v>
      </c>
      <c r="B191" s="1158">
        <v>2014</v>
      </c>
      <c r="C191" s="1128" t="s">
        <v>4135</v>
      </c>
      <c r="D191" s="1128" t="s">
        <v>183</v>
      </c>
      <c r="E191" s="1160" t="s">
        <v>55</v>
      </c>
      <c r="F191" s="1160">
        <v>41790</v>
      </c>
      <c r="G191" s="1128" t="s">
        <v>2802</v>
      </c>
      <c r="H191" s="1108">
        <v>5</v>
      </c>
      <c r="I191" s="1128" t="s">
        <v>305</v>
      </c>
      <c r="P191" s="1143"/>
    </row>
    <row r="192" spans="1:16" s="1110" customFormat="1" ht="11.25" customHeight="1" outlineLevel="2">
      <c r="A192" s="1108">
        <v>9</v>
      </c>
      <c r="B192" s="1158">
        <v>2014</v>
      </c>
      <c r="C192" s="1128" t="s">
        <v>4135</v>
      </c>
      <c r="D192" s="1128" t="s">
        <v>183</v>
      </c>
      <c r="E192" s="1160" t="s">
        <v>72</v>
      </c>
      <c r="F192" s="1160">
        <v>41896</v>
      </c>
      <c r="G192" s="1128" t="s">
        <v>2802</v>
      </c>
      <c r="H192" s="1108">
        <v>5</v>
      </c>
      <c r="I192" s="1128" t="s">
        <v>305</v>
      </c>
      <c r="P192" s="1143"/>
    </row>
    <row r="193" spans="1:16" s="1110" customFormat="1" ht="11.25" customHeight="1" outlineLevel="1">
      <c r="A193" s="1108"/>
      <c r="B193" s="1158"/>
      <c r="C193" s="1128"/>
      <c r="D193" s="1128" t="s">
        <v>1836</v>
      </c>
      <c r="E193" s="1160"/>
      <c r="F193" s="1160"/>
      <c r="G193" s="1128"/>
      <c r="H193" s="1108">
        <f>SUBTOTAL(9,H189:H192)</f>
        <v>20</v>
      </c>
      <c r="I193" s="1128"/>
      <c r="P193" s="1143"/>
    </row>
    <row r="194" spans="1:16" s="1110" customFormat="1" ht="11.25" customHeight="1" outlineLevel="2">
      <c r="A194" s="1138">
        <v>3</v>
      </c>
      <c r="B194" s="1134">
        <v>2012</v>
      </c>
      <c r="C194" s="1135" t="s">
        <v>91</v>
      </c>
      <c r="D194" s="1135" t="s">
        <v>4688</v>
      </c>
      <c r="E194" s="1136" t="s">
        <v>3323</v>
      </c>
      <c r="F194" s="1136">
        <v>40972</v>
      </c>
      <c r="G194" s="1135" t="s">
        <v>5094</v>
      </c>
      <c r="H194" s="1138">
        <v>10</v>
      </c>
      <c r="I194" s="1135" t="s">
        <v>4590</v>
      </c>
      <c r="P194" s="1143"/>
    </row>
    <row r="195" spans="1:16" s="1110" customFormat="1" ht="11.25" customHeight="1" outlineLevel="2">
      <c r="A195" s="1138">
        <v>3</v>
      </c>
      <c r="B195" s="1134">
        <v>2012</v>
      </c>
      <c r="C195" s="1135" t="s">
        <v>91</v>
      </c>
      <c r="D195" s="1135" t="s">
        <v>4688</v>
      </c>
      <c r="E195" s="1136" t="s">
        <v>3323</v>
      </c>
      <c r="F195" s="1136">
        <v>40972</v>
      </c>
      <c r="G195" s="1135" t="s">
        <v>5095</v>
      </c>
      <c r="H195" s="1138">
        <v>10</v>
      </c>
      <c r="I195" s="1135" t="s">
        <v>3296</v>
      </c>
      <c r="P195" s="1143"/>
    </row>
    <row r="196" spans="1:16" s="1110" customFormat="1" ht="11.25" customHeight="1" outlineLevel="2">
      <c r="A196" s="1138">
        <v>3</v>
      </c>
      <c r="B196" s="1134">
        <v>2012</v>
      </c>
      <c r="C196" s="1135" t="s">
        <v>91</v>
      </c>
      <c r="D196" s="1135" t="s">
        <v>4688</v>
      </c>
      <c r="E196" s="1136" t="s">
        <v>3323</v>
      </c>
      <c r="F196" s="1136">
        <v>40972</v>
      </c>
      <c r="G196" s="1135" t="s">
        <v>4693</v>
      </c>
      <c r="H196" s="1138">
        <v>7</v>
      </c>
      <c r="I196" s="1135" t="s">
        <v>299</v>
      </c>
      <c r="P196" s="1143"/>
    </row>
    <row r="197" spans="1:16" s="1110" customFormat="1" ht="11.25" customHeight="1" outlineLevel="2">
      <c r="A197" s="1155">
        <v>3</v>
      </c>
      <c r="B197" s="1134">
        <v>2012</v>
      </c>
      <c r="C197" s="1135" t="s">
        <v>91</v>
      </c>
      <c r="D197" s="1135" t="s">
        <v>4688</v>
      </c>
      <c r="E197" s="1136" t="s">
        <v>3323</v>
      </c>
      <c r="F197" s="1136">
        <v>40972</v>
      </c>
      <c r="G197" s="1135" t="s">
        <v>5096</v>
      </c>
      <c r="H197" s="1138">
        <v>3</v>
      </c>
      <c r="I197" s="1135" t="s">
        <v>1909</v>
      </c>
      <c r="P197" s="1143"/>
    </row>
    <row r="198" spans="1:16" s="1110" customFormat="1" ht="11.25" customHeight="1" outlineLevel="2">
      <c r="A198" s="1155">
        <v>3</v>
      </c>
      <c r="B198" s="1134">
        <v>2012</v>
      </c>
      <c r="C198" s="1135" t="s">
        <v>91</v>
      </c>
      <c r="D198" s="1135" t="s">
        <v>4688</v>
      </c>
      <c r="E198" s="1136" t="s">
        <v>3323</v>
      </c>
      <c r="F198" s="1136">
        <v>40972</v>
      </c>
      <c r="G198" s="1135" t="s">
        <v>5097</v>
      </c>
      <c r="H198" s="1138">
        <v>3</v>
      </c>
      <c r="I198" s="1135" t="s">
        <v>449</v>
      </c>
      <c r="P198" s="1143"/>
    </row>
    <row r="199" spans="1:16" s="1110" customFormat="1" ht="11.25" customHeight="1" outlineLevel="2">
      <c r="A199" s="1138">
        <v>5</v>
      </c>
      <c r="B199" s="1155">
        <v>2012</v>
      </c>
      <c r="C199" s="1264" t="s">
        <v>91</v>
      </c>
      <c r="D199" s="1264" t="s">
        <v>4688</v>
      </c>
      <c r="E199" s="1264" t="s">
        <v>3357</v>
      </c>
      <c r="F199" s="1265">
        <v>41049</v>
      </c>
      <c r="G199" s="1266" t="s">
        <v>5098</v>
      </c>
      <c r="H199" s="1155">
        <v>7</v>
      </c>
      <c r="I199" s="1264" t="s">
        <v>2051</v>
      </c>
      <c r="P199" s="1143"/>
    </row>
    <row r="200" spans="1:16" s="1110" customFormat="1" ht="11.25" customHeight="1" outlineLevel="2">
      <c r="A200" s="1138">
        <v>10</v>
      </c>
      <c r="B200" s="1134">
        <v>2012</v>
      </c>
      <c r="C200" s="1135" t="s">
        <v>91</v>
      </c>
      <c r="D200" s="1135" t="s">
        <v>4688</v>
      </c>
      <c r="E200" s="1136" t="s">
        <v>3362</v>
      </c>
      <c r="F200" s="1136">
        <v>41196</v>
      </c>
      <c r="G200" s="1135" t="s">
        <v>5099</v>
      </c>
      <c r="H200" s="1138">
        <v>3</v>
      </c>
      <c r="I200" s="1135" t="s">
        <v>1929</v>
      </c>
      <c r="P200" s="1143"/>
    </row>
    <row r="201" spans="1:16" s="1110" customFormat="1" ht="11.25" customHeight="1" outlineLevel="2">
      <c r="A201" s="1138">
        <v>10</v>
      </c>
      <c r="B201" s="1134">
        <v>2012</v>
      </c>
      <c r="C201" s="1135" t="s">
        <v>91</v>
      </c>
      <c r="D201" s="1135" t="s">
        <v>4688</v>
      </c>
      <c r="E201" s="1136" t="s">
        <v>3362</v>
      </c>
      <c r="F201" s="1136">
        <v>41196</v>
      </c>
      <c r="G201" s="1135" t="s">
        <v>4692</v>
      </c>
      <c r="H201" s="1138">
        <v>10</v>
      </c>
      <c r="I201" s="1135" t="s">
        <v>2551</v>
      </c>
      <c r="P201" s="1143"/>
    </row>
    <row r="202" spans="1:16" s="1110" customFormat="1" ht="11.25" customHeight="1" outlineLevel="2">
      <c r="A202" s="1113">
        <v>3</v>
      </c>
      <c r="B202" s="1113">
        <v>2013</v>
      </c>
      <c r="C202" s="1115" t="s">
        <v>91</v>
      </c>
      <c r="D202" s="1117" t="s">
        <v>4688</v>
      </c>
      <c r="E202" s="1115" t="s">
        <v>3323</v>
      </c>
      <c r="F202" s="1117">
        <v>41336</v>
      </c>
      <c r="G202" s="1115" t="s">
        <v>4689</v>
      </c>
      <c r="H202" s="1113">
        <v>7</v>
      </c>
      <c r="I202" s="1115" t="s">
        <v>2532</v>
      </c>
      <c r="P202" s="1143"/>
    </row>
    <row r="203" spans="1:16" s="1110" customFormat="1" ht="11.25" customHeight="1" outlineLevel="2">
      <c r="A203" s="1113">
        <v>6</v>
      </c>
      <c r="B203" s="1113">
        <v>2013</v>
      </c>
      <c r="C203" s="1117" t="s">
        <v>91</v>
      </c>
      <c r="D203" s="1115" t="s">
        <v>4688</v>
      </c>
      <c r="E203" s="1115" t="s">
        <v>3357</v>
      </c>
      <c r="F203" s="1117">
        <v>41434</v>
      </c>
      <c r="G203" s="1115" t="s">
        <v>4690</v>
      </c>
      <c r="H203" s="1113">
        <v>10</v>
      </c>
      <c r="I203" s="1115" t="s">
        <v>1829</v>
      </c>
      <c r="P203" s="1143"/>
    </row>
    <row r="204" spans="1:16" s="1110" customFormat="1" ht="11.25" customHeight="1" outlineLevel="2">
      <c r="A204" s="1133">
        <v>6</v>
      </c>
      <c r="B204" s="1113">
        <v>2013</v>
      </c>
      <c r="C204" s="1117" t="s">
        <v>91</v>
      </c>
      <c r="D204" s="1115" t="s">
        <v>4688</v>
      </c>
      <c r="E204" s="1115" t="s">
        <v>3357</v>
      </c>
      <c r="F204" s="1117">
        <v>41434</v>
      </c>
      <c r="G204" s="1115" t="s">
        <v>4691</v>
      </c>
      <c r="H204" s="1113">
        <v>3</v>
      </c>
      <c r="I204" s="1115" t="s">
        <v>4141</v>
      </c>
      <c r="P204" s="1143"/>
    </row>
    <row r="205" spans="1:16" s="1110" customFormat="1" ht="11.25" customHeight="1" outlineLevel="2">
      <c r="A205" s="1113">
        <v>6</v>
      </c>
      <c r="B205" s="1113">
        <v>2013</v>
      </c>
      <c r="C205" s="1117" t="s">
        <v>91</v>
      </c>
      <c r="D205" s="1115" t="s">
        <v>4688</v>
      </c>
      <c r="E205" s="1115" t="s">
        <v>3357</v>
      </c>
      <c r="F205" s="1117">
        <v>41434</v>
      </c>
      <c r="G205" s="1115" t="s">
        <v>4692</v>
      </c>
      <c r="H205" s="1113">
        <v>10</v>
      </c>
      <c r="I205" s="1115" t="s">
        <v>1834</v>
      </c>
      <c r="P205" s="1143"/>
    </row>
    <row r="206" spans="1:16" s="1110" customFormat="1" ht="11.25" customHeight="1" outlineLevel="2">
      <c r="A206" s="1101">
        <v>3</v>
      </c>
      <c r="B206" s="1102">
        <v>2014</v>
      </c>
      <c r="C206" s="1103" t="s">
        <v>91</v>
      </c>
      <c r="D206" s="1104" t="s">
        <v>4688</v>
      </c>
      <c r="E206" s="1106" t="s">
        <v>3323</v>
      </c>
      <c r="F206" s="1106">
        <v>41700</v>
      </c>
      <c r="G206" s="1103" t="s">
        <v>4693</v>
      </c>
      <c r="H206" s="1101">
        <v>10</v>
      </c>
      <c r="I206" s="1107" t="s">
        <v>3296</v>
      </c>
      <c r="P206" s="1143"/>
    </row>
    <row r="207" spans="1:16" s="1110" customFormat="1" ht="11.25" customHeight="1" outlineLevel="2">
      <c r="A207" s="1101">
        <v>3</v>
      </c>
      <c r="B207" s="1102">
        <v>2014</v>
      </c>
      <c r="C207" s="1103" t="s">
        <v>91</v>
      </c>
      <c r="D207" s="1104" t="s">
        <v>4688</v>
      </c>
      <c r="E207" s="1106" t="s">
        <v>3323</v>
      </c>
      <c r="F207" s="1106">
        <v>41700</v>
      </c>
      <c r="G207" s="1103" t="s">
        <v>4692</v>
      </c>
      <c r="H207" s="1101">
        <v>3</v>
      </c>
      <c r="I207" s="1107" t="s">
        <v>449</v>
      </c>
      <c r="P207" s="1143"/>
    </row>
    <row r="208" spans="1:16" s="1110" customFormat="1" ht="11.25" customHeight="1" outlineLevel="2">
      <c r="A208" s="1101">
        <v>6</v>
      </c>
      <c r="B208" s="1102">
        <v>2014</v>
      </c>
      <c r="C208" s="1103" t="s">
        <v>91</v>
      </c>
      <c r="D208" s="1103" t="s">
        <v>4688</v>
      </c>
      <c r="E208" s="1106" t="s">
        <v>3357</v>
      </c>
      <c r="F208" s="1106">
        <v>41797</v>
      </c>
      <c r="G208" s="1103" t="s">
        <v>4694</v>
      </c>
      <c r="H208" s="1108">
        <v>10</v>
      </c>
      <c r="I208" s="1141" t="s">
        <v>3405</v>
      </c>
      <c r="P208" s="1143"/>
    </row>
    <row r="209" spans="1:16" s="1110" customFormat="1" ht="11.25" customHeight="1" outlineLevel="2">
      <c r="A209" s="1101">
        <v>6</v>
      </c>
      <c r="B209" s="1102">
        <v>2014</v>
      </c>
      <c r="C209" s="1103" t="s">
        <v>91</v>
      </c>
      <c r="D209" s="1103" t="s">
        <v>4688</v>
      </c>
      <c r="E209" s="1106" t="s">
        <v>4184</v>
      </c>
      <c r="F209" s="1106">
        <v>41804</v>
      </c>
      <c r="G209" s="1103" t="s">
        <v>4694</v>
      </c>
      <c r="H209" s="1108">
        <v>5</v>
      </c>
      <c r="I209" s="1141" t="s">
        <v>4695</v>
      </c>
      <c r="P209" s="1143"/>
    </row>
    <row r="210" spans="1:16" s="1110" customFormat="1" ht="11.25" customHeight="1" outlineLevel="1">
      <c r="A210" s="1101"/>
      <c r="B210" s="1102"/>
      <c r="C210" s="1103"/>
      <c r="D210" s="1103" t="s">
        <v>4697</v>
      </c>
      <c r="E210" s="1106"/>
      <c r="F210" s="1106"/>
      <c r="G210" s="1103"/>
      <c r="H210" s="1108">
        <f>SUBTOTAL(9,H194:H209)</f>
        <v>111</v>
      </c>
      <c r="I210" s="1141"/>
      <c r="P210" s="1143"/>
    </row>
    <row r="211" spans="1:16" s="1110" customFormat="1" ht="11.25" customHeight="1" outlineLevel="2">
      <c r="A211" s="1155">
        <v>10</v>
      </c>
      <c r="B211" s="1134">
        <v>2012</v>
      </c>
      <c r="C211" s="1135" t="s">
        <v>164</v>
      </c>
      <c r="D211" s="1135" t="s">
        <v>4177</v>
      </c>
      <c r="E211" s="1136" t="s">
        <v>3362</v>
      </c>
      <c r="F211" s="1136">
        <v>41196</v>
      </c>
      <c r="G211" s="1135" t="s">
        <v>4178</v>
      </c>
      <c r="H211" s="1138">
        <v>3</v>
      </c>
      <c r="I211" s="1135" t="s">
        <v>1658</v>
      </c>
      <c r="P211" s="1143"/>
    </row>
    <row r="212" spans="1:16" s="1110" customFormat="1" ht="11.25" customHeight="1" outlineLevel="2">
      <c r="A212" s="1113">
        <v>2</v>
      </c>
      <c r="B212" s="1114">
        <v>2013</v>
      </c>
      <c r="C212" s="1115" t="s">
        <v>164</v>
      </c>
      <c r="D212" s="1115" t="s">
        <v>4177</v>
      </c>
      <c r="E212" s="1117" t="s">
        <v>58</v>
      </c>
      <c r="F212" s="1117">
        <v>41322</v>
      </c>
      <c r="G212" s="1115" t="s">
        <v>4178</v>
      </c>
      <c r="H212" s="1113">
        <v>5</v>
      </c>
      <c r="I212" s="1115" t="s">
        <v>352</v>
      </c>
      <c r="P212" s="1143"/>
    </row>
    <row r="213" spans="1:16" s="1110" customFormat="1" ht="11.25" customHeight="1" outlineLevel="2">
      <c r="A213" s="1113">
        <v>6</v>
      </c>
      <c r="B213" s="1113">
        <v>2013</v>
      </c>
      <c r="C213" s="1117" t="s">
        <v>164</v>
      </c>
      <c r="D213" s="1115" t="s">
        <v>4177</v>
      </c>
      <c r="E213" s="1115" t="s">
        <v>3357</v>
      </c>
      <c r="F213" s="1117">
        <v>41434</v>
      </c>
      <c r="G213" s="1115" t="s">
        <v>4178</v>
      </c>
      <c r="H213" s="1113">
        <v>10</v>
      </c>
      <c r="I213" s="1115" t="s">
        <v>3405</v>
      </c>
      <c r="P213" s="1143"/>
    </row>
    <row r="214" spans="1:16" s="1110" customFormat="1" ht="11.25" customHeight="1" outlineLevel="2">
      <c r="A214" s="1101">
        <v>2</v>
      </c>
      <c r="B214" s="1101">
        <v>2014</v>
      </c>
      <c r="C214" s="1106" t="s">
        <v>164</v>
      </c>
      <c r="D214" s="1103" t="s">
        <v>4177</v>
      </c>
      <c r="E214" s="1103" t="s">
        <v>58</v>
      </c>
      <c r="F214" s="1106">
        <v>41686</v>
      </c>
      <c r="G214" s="1103" t="s">
        <v>4178</v>
      </c>
      <c r="H214" s="1101">
        <v>5</v>
      </c>
      <c r="I214" s="1103" t="s">
        <v>354</v>
      </c>
      <c r="P214" s="1143"/>
    </row>
    <row r="215" spans="1:16" s="1110" customFormat="1" ht="11.25" customHeight="1" outlineLevel="2">
      <c r="A215" s="1101">
        <v>3</v>
      </c>
      <c r="B215" s="1102">
        <v>2014</v>
      </c>
      <c r="C215" s="1103" t="s">
        <v>164</v>
      </c>
      <c r="D215" s="1104" t="s">
        <v>4177</v>
      </c>
      <c r="E215" s="1106" t="s">
        <v>3323</v>
      </c>
      <c r="F215" s="1106">
        <v>41700</v>
      </c>
      <c r="G215" s="1103" t="s">
        <v>4178</v>
      </c>
      <c r="H215" s="1101">
        <v>7</v>
      </c>
      <c r="I215" s="1107" t="s">
        <v>365</v>
      </c>
      <c r="P215" s="1143"/>
    </row>
    <row r="216" spans="1:16" s="1110" customFormat="1" ht="11.25" customHeight="1" outlineLevel="1">
      <c r="A216" s="1101"/>
      <c r="B216" s="1102"/>
      <c r="C216" s="1103"/>
      <c r="D216" s="1104" t="s">
        <v>4179</v>
      </c>
      <c r="E216" s="1106"/>
      <c r="F216" s="1106"/>
      <c r="G216" s="1103"/>
      <c r="H216" s="1101">
        <f>SUBTOTAL(9,H211:H215)</f>
        <v>30</v>
      </c>
      <c r="I216" s="1107"/>
      <c r="P216" s="1143"/>
    </row>
    <row r="217" spans="1:16" s="1110" customFormat="1" ht="11.25" customHeight="1" outlineLevel="2">
      <c r="A217" s="1113">
        <v>3</v>
      </c>
      <c r="B217" s="1113">
        <v>2013</v>
      </c>
      <c r="C217" s="1115" t="s">
        <v>91</v>
      </c>
      <c r="D217" s="1117" t="s">
        <v>187</v>
      </c>
      <c r="E217" s="1115" t="s">
        <v>3323</v>
      </c>
      <c r="F217" s="1117">
        <v>41336</v>
      </c>
      <c r="G217" s="1115" t="s">
        <v>4698</v>
      </c>
      <c r="H217" s="1113">
        <v>7</v>
      </c>
      <c r="I217" s="1115" t="s">
        <v>299</v>
      </c>
      <c r="P217" s="1143"/>
    </row>
    <row r="218" spans="1:16" s="1110" customFormat="1" ht="11.25" customHeight="1" outlineLevel="2">
      <c r="A218" s="1113">
        <v>3</v>
      </c>
      <c r="B218" s="1113">
        <v>2013</v>
      </c>
      <c r="C218" s="1115" t="s">
        <v>91</v>
      </c>
      <c r="D218" s="1117" t="s">
        <v>187</v>
      </c>
      <c r="E218" s="1115" t="s">
        <v>3323</v>
      </c>
      <c r="F218" s="1117">
        <v>41336</v>
      </c>
      <c r="G218" s="1115" t="s">
        <v>4699</v>
      </c>
      <c r="H218" s="1113">
        <v>7</v>
      </c>
      <c r="I218" s="1115" t="s">
        <v>1961</v>
      </c>
      <c r="P218" s="1143"/>
    </row>
    <row r="219" spans="1:16" s="1110" customFormat="1" ht="11.25" customHeight="1" outlineLevel="2">
      <c r="A219" s="1133">
        <v>10</v>
      </c>
      <c r="B219" s="1114">
        <v>2013</v>
      </c>
      <c r="C219" s="1115" t="s">
        <v>91</v>
      </c>
      <c r="D219" s="1115" t="s">
        <v>187</v>
      </c>
      <c r="E219" s="1117" t="s">
        <v>3362</v>
      </c>
      <c r="F219" s="1117">
        <v>41560</v>
      </c>
      <c r="G219" s="1115" t="s">
        <v>4700</v>
      </c>
      <c r="H219" s="1113">
        <v>3</v>
      </c>
      <c r="I219" s="1115" t="s">
        <v>2965</v>
      </c>
      <c r="P219" s="1143"/>
    </row>
    <row r="220" spans="1:16" s="1110" customFormat="1" ht="11.25" customHeight="1" outlineLevel="2">
      <c r="A220" s="1101">
        <v>3</v>
      </c>
      <c r="B220" s="1102">
        <v>2014</v>
      </c>
      <c r="C220" s="1103" t="s">
        <v>91</v>
      </c>
      <c r="D220" s="1104" t="s">
        <v>187</v>
      </c>
      <c r="E220" s="1106" t="s">
        <v>3323</v>
      </c>
      <c r="F220" s="1106">
        <v>41700</v>
      </c>
      <c r="G220" s="1103" t="s">
        <v>4180</v>
      </c>
      <c r="H220" s="1101">
        <v>7</v>
      </c>
      <c r="I220" s="1107" t="s">
        <v>485</v>
      </c>
      <c r="P220" s="1143"/>
    </row>
    <row r="221" spans="1:16" s="1110" customFormat="1" ht="11.25" customHeight="1" outlineLevel="2">
      <c r="A221" s="1101">
        <v>3</v>
      </c>
      <c r="B221" s="1102">
        <v>2014</v>
      </c>
      <c r="C221" s="1103" t="s">
        <v>91</v>
      </c>
      <c r="D221" s="1104" t="s">
        <v>187</v>
      </c>
      <c r="E221" s="1106" t="s">
        <v>3323</v>
      </c>
      <c r="F221" s="1106">
        <v>41700</v>
      </c>
      <c r="G221" s="1103" t="s">
        <v>4181</v>
      </c>
      <c r="H221" s="1101">
        <v>7</v>
      </c>
      <c r="I221" s="1107" t="s">
        <v>465</v>
      </c>
      <c r="P221" s="1143"/>
    </row>
    <row r="222" spans="1:16" s="1110" customFormat="1" ht="11.25" customHeight="1" outlineLevel="2">
      <c r="A222" s="1101">
        <v>6</v>
      </c>
      <c r="B222" s="1102">
        <v>2014</v>
      </c>
      <c r="C222" s="1103" t="s">
        <v>91</v>
      </c>
      <c r="D222" s="1103" t="s">
        <v>187</v>
      </c>
      <c r="E222" s="1106" t="s">
        <v>3357</v>
      </c>
      <c r="F222" s="1106">
        <v>41797</v>
      </c>
      <c r="G222" s="1103" t="s">
        <v>3422</v>
      </c>
      <c r="H222" s="1108">
        <v>7</v>
      </c>
      <c r="I222" s="1141" t="s">
        <v>1716</v>
      </c>
      <c r="P222" s="1143"/>
    </row>
    <row r="223" spans="1:16" s="1110" customFormat="1" ht="11.25" customHeight="1" outlineLevel="2">
      <c r="A223" s="1101">
        <v>6</v>
      </c>
      <c r="B223" s="1102">
        <v>2014</v>
      </c>
      <c r="C223" s="1103" t="s">
        <v>91</v>
      </c>
      <c r="D223" s="1103" t="s">
        <v>187</v>
      </c>
      <c r="E223" s="1106" t="s">
        <v>3357</v>
      </c>
      <c r="F223" s="1106">
        <v>41797</v>
      </c>
      <c r="G223" s="1103" t="s">
        <v>4182</v>
      </c>
      <c r="H223" s="1108">
        <v>10</v>
      </c>
      <c r="I223" s="1141" t="s">
        <v>2398</v>
      </c>
      <c r="P223" s="1143"/>
    </row>
    <row r="224" spans="1:16" s="1110" customFormat="1" ht="11.25" customHeight="1" outlineLevel="2">
      <c r="A224" s="1101">
        <v>6</v>
      </c>
      <c r="B224" s="1102">
        <v>2014</v>
      </c>
      <c r="C224" s="1103" t="s">
        <v>91</v>
      </c>
      <c r="D224" s="1103" t="s">
        <v>187</v>
      </c>
      <c r="E224" s="1106" t="s">
        <v>3357</v>
      </c>
      <c r="F224" s="1106">
        <v>41797</v>
      </c>
      <c r="G224" s="1103" t="s">
        <v>4183</v>
      </c>
      <c r="H224" s="1108">
        <v>3</v>
      </c>
      <c r="I224" s="1141" t="s">
        <v>1733</v>
      </c>
      <c r="P224" s="1143"/>
    </row>
    <row r="225" spans="1:16" s="1110" customFormat="1" ht="11.25" customHeight="1" outlineLevel="2">
      <c r="A225" s="1101">
        <v>6</v>
      </c>
      <c r="B225" s="1102">
        <v>2014</v>
      </c>
      <c r="C225" s="1103" t="s">
        <v>91</v>
      </c>
      <c r="D225" s="1103" t="s">
        <v>187</v>
      </c>
      <c r="E225" s="1106" t="s">
        <v>3357</v>
      </c>
      <c r="F225" s="1106">
        <v>41797</v>
      </c>
      <c r="G225" s="1103" t="s">
        <v>3424</v>
      </c>
      <c r="H225" s="1108">
        <v>10</v>
      </c>
      <c r="I225" s="1141" t="s">
        <v>2400</v>
      </c>
      <c r="P225" s="1143"/>
    </row>
    <row r="226" spans="1:16" s="1110" customFormat="1" ht="11.25" customHeight="1" outlineLevel="2">
      <c r="A226" s="1101">
        <v>6</v>
      </c>
      <c r="B226" s="1102">
        <v>2014</v>
      </c>
      <c r="C226" s="1103" t="s">
        <v>91</v>
      </c>
      <c r="D226" s="1103" t="s">
        <v>187</v>
      </c>
      <c r="E226" s="1106" t="s">
        <v>4184</v>
      </c>
      <c r="F226" s="1106">
        <v>41804</v>
      </c>
      <c r="G226" s="1103" t="s">
        <v>3422</v>
      </c>
      <c r="H226" s="1108">
        <v>15</v>
      </c>
      <c r="I226" s="1141" t="s">
        <v>4185</v>
      </c>
      <c r="P226" s="1143"/>
    </row>
    <row r="227" spans="1:16" ht="11.25" customHeight="1" outlineLevel="2">
      <c r="A227" s="1101">
        <v>6</v>
      </c>
      <c r="B227" s="1102">
        <v>2014</v>
      </c>
      <c r="C227" s="1103" t="s">
        <v>91</v>
      </c>
      <c r="D227" s="1103" t="s">
        <v>187</v>
      </c>
      <c r="E227" s="1106" t="s">
        <v>4184</v>
      </c>
      <c r="F227" s="1106">
        <v>41804</v>
      </c>
      <c r="G227" s="1103" t="s">
        <v>4182</v>
      </c>
      <c r="H227" s="1108">
        <v>15</v>
      </c>
      <c r="I227" s="1141" t="s">
        <v>4186</v>
      </c>
    </row>
    <row r="228" spans="1:16" s="1149" customFormat="1" ht="11.25" customHeight="1" outlineLevel="2">
      <c r="A228" s="1101">
        <v>9</v>
      </c>
      <c r="B228" s="1102">
        <v>2014</v>
      </c>
      <c r="C228" s="1103" t="s">
        <v>91</v>
      </c>
      <c r="D228" s="1103" t="s">
        <v>187</v>
      </c>
      <c r="E228" s="1106" t="s">
        <v>72</v>
      </c>
      <c r="F228" s="1106">
        <v>41896</v>
      </c>
      <c r="G228" s="1103" t="s">
        <v>4188</v>
      </c>
      <c r="H228" s="1108">
        <v>5</v>
      </c>
      <c r="I228" s="1141" t="s">
        <v>273</v>
      </c>
      <c r="J228" s="1126"/>
      <c r="K228" s="1110"/>
      <c r="P228" s="1162"/>
    </row>
    <row r="229" spans="1:16" s="1110" customFormat="1" ht="11.25" customHeight="1" outlineLevel="2">
      <c r="A229" s="1101">
        <v>6</v>
      </c>
      <c r="B229" s="1102">
        <v>2014</v>
      </c>
      <c r="C229" s="1103" t="s">
        <v>91</v>
      </c>
      <c r="D229" s="1103" t="s">
        <v>187</v>
      </c>
      <c r="E229" s="1106" t="s">
        <v>4184</v>
      </c>
      <c r="F229" s="1106" t="s">
        <v>5100</v>
      </c>
      <c r="G229" s="1103" t="s">
        <v>3424</v>
      </c>
      <c r="H229" s="1108">
        <v>5</v>
      </c>
      <c r="I229" s="1141" t="s">
        <v>4187</v>
      </c>
      <c r="P229" s="1143"/>
    </row>
    <row r="230" spans="1:16" s="1110" customFormat="1" ht="11.25" customHeight="1" outlineLevel="1">
      <c r="A230" s="1101"/>
      <c r="B230" s="1102"/>
      <c r="C230" s="1103"/>
      <c r="D230" s="1103" t="s">
        <v>470</v>
      </c>
      <c r="E230" s="1106"/>
      <c r="F230" s="1106"/>
      <c r="G230" s="1103"/>
      <c r="H230" s="1108">
        <f>SUBTOTAL(9,H217:H229)</f>
        <v>101</v>
      </c>
      <c r="I230" s="1141"/>
      <c r="P230" s="1143"/>
    </row>
    <row r="231" spans="1:16" s="1267" customFormat="1" ht="11.25" customHeight="1" outlineLevel="2">
      <c r="A231" s="1000">
        <v>3</v>
      </c>
      <c r="B231" s="1000">
        <v>2013</v>
      </c>
      <c r="C231" s="1271" t="s">
        <v>53</v>
      </c>
      <c r="D231" s="1272" t="s">
        <v>192</v>
      </c>
      <c r="E231" s="1271" t="s">
        <v>68</v>
      </c>
      <c r="F231" s="1272">
        <v>41349</v>
      </c>
      <c r="G231" s="1271" t="s">
        <v>5101</v>
      </c>
      <c r="H231" s="1000">
        <v>5</v>
      </c>
      <c r="I231" s="1271" t="s">
        <v>435</v>
      </c>
      <c r="J231" s="870" t="s">
        <v>5102</v>
      </c>
      <c r="P231" s="1268"/>
    </row>
    <row r="232" spans="1:16" s="1267" customFormat="1" ht="11.25" customHeight="1" outlineLevel="2">
      <c r="A232" s="1269">
        <v>6</v>
      </c>
      <c r="B232" s="1000">
        <v>2013</v>
      </c>
      <c r="C232" s="1271" t="s">
        <v>53</v>
      </c>
      <c r="D232" s="1272" t="s">
        <v>192</v>
      </c>
      <c r="E232" s="1271" t="s">
        <v>3695</v>
      </c>
      <c r="F232" s="1272">
        <v>41455</v>
      </c>
      <c r="G232" s="1271" t="s">
        <v>5103</v>
      </c>
      <c r="H232" s="1000">
        <v>5</v>
      </c>
      <c r="I232" s="1271" t="s">
        <v>435</v>
      </c>
      <c r="P232" s="1268"/>
    </row>
    <row r="233" spans="1:16" s="1267" customFormat="1" ht="11.25" customHeight="1" outlineLevel="2">
      <c r="A233" s="1269">
        <v>10</v>
      </c>
      <c r="B233" s="1270">
        <v>2013</v>
      </c>
      <c r="C233" s="1271" t="s">
        <v>53</v>
      </c>
      <c r="D233" s="1271" t="s">
        <v>192</v>
      </c>
      <c r="E233" s="1272" t="s">
        <v>3362</v>
      </c>
      <c r="F233" s="1272">
        <v>41560</v>
      </c>
      <c r="G233" s="1271" t="s">
        <v>4189</v>
      </c>
      <c r="H233" s="1000">
        <v>10</v>
      </c>
      <c r="I233" s="1271" t="s">
        <v>2422</v>
      </c>
      <c r="P233" s="1268"/>
    </row>
    <row r="234" spans="1:16" s="1267" customFormat="1" ht="11.25" customHeight="1" outlineLevel="2">
      <c r="A234" s="1269">
        <v>10</v>
      </c>
      <c r="B234" s="1270">
        <v>2013</v>
      </c>
      <c r="C234" s="1271" t="s">
        <v>53</v>
      </c>
      <c r="D234" s="1271" t="s">
        <v>192</v>
      </c>
      <c r="E234" s="1272" t="s">
        <v>819</v>
      </c>
      <c r="F234" s="1272">
        <v>41574</v>
      </c>
      <c r="G234" s="1271" t="s">
        <v>4189</v>
      </c>
      <c r="H234" s="1000">
        <v>5</v>
      </c>
      <c r="I234" s="1271" t="s">
        <v>248</v>
      </c>
      <c r="P234" s="1268"/>
    </row>
    <row r="235" spans="1:16" s="1267" customFormat="1" ht="11.25" customHeight="1" outlineLevel="2">
      <c r="A235" s="863">
        <v>3</v>
      </c>
      <c r="B235" s="863">
        <v>2014</v>
      </c>
      <c r="C235" s="865" t="s">
        <v>53</v>
      </c>
      <c r="D235" s="866" t="s">
        <v>192</v>
      </c>
      <c r="E235" s="865" t="s">
        <v>68</v>
      </c>
      <c r="F235" s="866">
        <v>41713</v>
      </c>
      <c r="G235" s="865" t="s">
        <v>5104</v>
      </c>
      <c r="H235" s="863">
        <v>5</v>
      </c>
      <c r="I235" s="865" t="s">
        <v>435</v>
      </c>
      <c r="P235" s="1268"/>
    </row>
    <row r="236" spans="1:16" s="1267" customFormat="1" ht="11.25" customHeight="1" outlineLevel="2">
      <c r="A236" s="863">
        <v>3</v>
      </c>
      <c r="B236" s="863">
        <v>2014</v>
      </c>
      <c r="C236" s="865" t="s">
        <v>53</v>
      </c>
      <c r="D236" s="866" t="s">
        <v>192</v>
      </c>
      <c r="E236" s="865" t="s">
        <v>3695</v>
      </c>
      <c r="F236" s="866">
        <v>41728</v>
      </c>
      <c r="G236" s="865" t="s">
        <v>5104</v>
      </c>
      <c r="H236" s="863">
        <v>5</v>
      </c>
      <c r="I236" s="865" t="s">
        <v>435</v>
      </c>
      <c r="P236" s="1268"/>
    </row>
    <row r="237" spans="1:16" s="1267" customFormat="1" ht="11.25" customHeight="1" outlineLevel="1">
      <c r="A237" s="863"/>
      <c r="B237" s="863"/>
      <c r="C237" s="865"/>
      <c r="D237" s="866" t="s">
        <v>476</v>
      </c>
      <c r="E237" s="865"/>
      <c r="F237" s="866"/>
      <c r="G237" s="865"/>
      <c r="H237" s="863">
        <f>SUBTOTAL(9,H231:H236)</f>
        <v>35</v>
      </c>
      <c r="I237" s="865"/>
      <c r="P237" s="1268"/>
    </row>
    <row r="238" spans="1:16" s="1110" customFormat="1" ht="11.25" customHeight="1" outlineLevel="2">
      <c r="A238" s="1101">
        <v>6</v>
      </c>
      <c r="B238" s="1102">
        <v>2014</v>
      </c>
      <c r="C238" s="1103" t="s">
        <v>53</v>
      </c>
      <c r="D238" s="1103" t="s">
        <v>1623</v>
      </c>
      <c r="E238" s="1106" t="s">
        <v>3357</v>
      </c>
      <c r="F238" s="1106">
        <v>41797</v>
      </c>
      <c r="G238" s="1103" t="s">
        <v>3428</v>
      </c>
      <c r="H238" s="1108">
        <v>3</v>
      </c>
      <c r="I238" s="1141" t="s">
        <v>2538</v>
      </c>
      <c r="P238" s="1143"/>
    </row>
    <row r="239" spans="1:16" s="1110" customFormat="1" ht="11.25" customHeight="1" outlineLevel="1">
      <c r="A239" s="1101"/>
      <c r="B239" s="1102"/>
      <c r="C239" s="1103"/>
      <c r="D239" s="1103" t="s">
        <v>3429</v>
      </c>
      <c r="E239" s="1106"/>
      <c r="F239" s="1106"/>
      <c r="G239" s="1103"/>
      <c r="H239" s="1108">
        <f>SUBTOTAL(9,H238:H238)</f>
        <v>3</v>
      </c>
      <c r="I239" s="1141"/>
      <c r="P239" s="1143"/>
    </row>
    <row r="240" spans="1:16" s="1110" customFormat="1" ht="11.25" customHeight="1" outlineLevel="2">
      <c r="A240" s="1113">
        <v>3</v>
      </c>
      <c r="B240" s="1113">
        <v>2013</v>
      </c>
      <c r="C240" s="1115" t="s">
        <v>91</v>
      </c>
      <c r="D240" s="1117" t="s">
        <v>120</v>
      </c>
      <c r="E240" s="1115" t="s">
        <v>68</v>
      </c>
      <c r="F240" s="1117">
        <v>41349</v>
      </c>
      <c r="G240" s="1115" t="s">
        <v>4701</v>
      </c>
      <c r="H240" s="1113">
        <v>5</v>
      </c>
      <c r="I240" s="1115" t="s">
        <v>244</v>
      </c>
      <c r="P240" s="1143"/>
    </row>
    <row r="241" spans="1:16" s="1110" customFormat="1" ht="11.25" customHeight="1" outlineLevel="2">
      <c r="A241" s="1113">
        <v>6</v>
      </c>
      <c r="B241" s="1113">
        <v>2013</v>
      </c>
      <c r="C241" s="1117" t="s">
        <v>91</v>
      </c>
      <c r="D241" s="1115" t="s">
        <v>120</v>
      </c>
      <c r="E241" s="1115" t="s">
        <v>3357</v>
      </c>
      <c r="F241" s="1117">
        <v>41434</v>
      </c>
      <c r="G241" s="1115" t="s">
        <v>4702</v>
      </c>
      <c r="H241" s="1113">
        <v>3</v>
      </c>
      <c r="I241" s="1115" t="s">
        <v>2540</v>
      </c>
      <c r="P241" s="1143"/>
    </row>
    <row r="242" spans="1:16" s="1110" customFormat="1" ht="11.25" customHeight="1" outlineLevel="2">
      <c r="A242" s="1113">
        <v>6</v>
      </c>
      <c r="B242" s="1113">
        <v>2013</v>
      </c>
      <c r="C242" s="1117" t="s">
        <v>91</v>
      </c>
      <c r="D242" s="1115" t="s">
        <v>120</v>
      </c>
      <c r="E242" s="1115" t="s">
        <v>3357</v>
      </c>
      <c r="F242" s="1117">
        <v>41434</v>
      </c>
      <c r="G242" s="1115" t="s">
        <v>3435</v>
      </c>
      <c r="H242" s="1113">
        <v>3</v>
      </c>
      <c r="I242" s="1115" t="s">
        <v>1982</v>
      </c>
      <c r="P242" s="1143"/>
    </row>
    <row r="243" spans="1:16" s="1110" customFormat="1" ht="11.25" customHeight="1" outlineLevel="2">
      <c r="A243" s="1113">
        <v>10</v>
      </c>
      <c r="B243" s="1113">
        <v>2013</v>
      </c>
      <c r="C243" s="1117" t="s">
        <v>91</v>
      </c>
      <c r="D243" s="1115" t="s">
        <v>120</v>
      </c>
      <c r="E243" s="1115" t="s">
        <v>819</v>
      </c>
      <c r="F243" s="1117">
        <v>41574</v>
      </c>
      <c r="G243" s="1115" t="s">
        <v>4702</v>
      </c>
      <c r="H243" s="1113">
        <v>5</v>
      </c>
      <c r="I243" s="1115" t="s">
        <v>342</v>
      </c>
      <c r="P243" s="1143"/>
    </row>
    <row r="244" spans="1:16" s="1110" customFormat="1" ht="11.25" customHeight="1" outlineLevel="2">
      <c r="A244" s="1101">
        <v>2</v>
      </c>
      <c r="B244" s="1101">
        <v>2014</v>
      </c>
      <c r="C244" s="1106" t="s">
        <v>91</v>
      </c>
      <c r="D244" s="1103" t="s">
        <v>120</v>
      </c>
      <c r="E244" s="1103" t="s">
        <v>58</v>
      </c>
      <c r="F244" s="1106">
        <v>41686</v>
      </c>
      <c r="G244" s="1103" t="s">
        <v>4193</v>
      </c>
      <c r="H244" s="1101">
        <v>10</v>
      </c>
      <c r="I244" s="1103" t="s">
        <v>626</v>
      </c>
      <c r="P244" s="1143"/>
    </row>
    <row r="245" spans="1:16" s="1110" customFormat="1" ht="11.25" customHeight="1" outlineLevel="2">
      <c r="A245" s="1101">
        <v>6</v>
      </c>
      <c r="B245" s="1102">
        <v>2014</v>
      </c>
      <c r="C245" s="1103" t="s">
        <v>91</v>
      </c>
      <c r="D245" s="1103" t="s">
        <v>120</v>
      </c>
      <c r="E245" s="1106" t="s">
        <v>3357</v>
      </c>
      <c r="F245" s="1106">
        <v>41797</v>
      </c>
      <c r="G245" s="1103" t="s">
        <v>4194</v>
      </c>
      <c r="H245" s="1108">
        <v>3</v>
      </c>
      <c r="I245" s="1141" t="s">
        <v>2284</v>
      </c>
      <c r="P245" s="1143"/>
    </row>
    <row r="246" spans="1:16" s="1110" customFormat="1" ht="11.25" customHeight="1" outlineLevel="2">
      <c r="A246" s="1101">
        <v>6</v>
      </c>
      <c r="B246" s="1102">
        <v>2014</v>
      </c>
      <c r="C246" s="1103" t="s">
        <v>91</v>
      </c>
      <c r="D246" s="1103" t="s">
        <v>120</v>
      </c>
      <c r="E246" s="1106" t="s">
        <v>3357</v>
      </c>
      <c r="F246" s="1106">
        <v>41797</v>
      </c>
      <c r="G246" s="1103" t="s">
        <v>3433</v>
      </c>
      <c r="H246" s="1108">
        <v>10</v>
      </c>
      <c r="I246" s="1141" t="s">
        <v>2754</v>
      </c>
      <c r="P246" s="1143"/>
    </row>
    <row r="247" spans="1:16" s="1110" customFormat="1" ht="11.25" customHeight="1" outlineLevel="2">
      <c r="A247" s="1101">
        <v>6</v>
      </c>
      <c r="B247" s="1102">
        <v>2014</v>
      </c>
      <c r="C247" s="1103" t="s">
        <v>91</v>
      </c>
      <c r="D247" s="1103" t="s">
        <v>120</v>
      </c>
      <c r="E247" s="1106" t="s">
        <v>3357</v>
      </c>
      <c r="F247" s="1106">
        <v>41797</v>
      </c>
      <c r="G247" s="1103" t="s">
        <v>2821</v>
      </c>
      <c r="H247" s="1108">
        <v>10</v>
      </c>
      <c r="I247" s="1141" t="s">
        <v>2285</v>
      </c>
      <c r="P247" s="1143"/>
    </row>
    <row r="248" spans="1:16" s="1141" customFormat="1" ht="11.25" customHeight="1" outlineLevel="2">
      <c r="A248" s="1101">
        <v>6</v>
      </c>
      <c r="B248" s="1102">
        <v>2014</v>
      </c>
      <c r="C248" s="1103" t="s">
        <v>91</v>
      </c>
      <c r="D248" s="1103" t="s">
        <v>120</v>
      </c>
      <c r="E248" s="1106" t="s">
        <v>4184</v>
      </c>
      <c r="F248" s="1106">
        <v>41804</v>
      </c>
      <c r="G248" s="1103" t="s">
        <v>2821</v>
      </c>
      <c r="H248" s="1108">
        <v>5</v>
      </c>
      <c r="I248" s="1141" t="s">
        <v>4195</v>
      </c>
      <c r="P248" s="1108"/>
    </row>
    <row r="249" spans="1:16" s="1110" customFormat="1" ht="11.25" customHeight="1" outlineLevel="2">
      <c r="A249" s="1101">
        <v>6</v>
      </c>
      <c r="B249" s="1102">
        <v>2014</v>
      </c>
      <c r="C249" s="1103" t="s">
        <v>91</v>
      </c>
      <c r="D249" s="1103" t="s">
        <v>120</v>
      </c>
      <c r="E249" s="1106" t="s">
        <v>4184</v>
      </c>
      <c r="F249" s="1106">
        <v>41804</v>
      </c>
      <c r="G249" s="1103" t="s">
        <v>3433</v>
      </c>
      <c r="H249" s="1108">
        <v>10</v>
      </c>
      <c r="I249" s="1141" t="s">
        <v>4196</v>
      </c>
      <c r="P249" s="1143"/>
    </row>
    <row r="250" spans="1:16" s="1110" customFormat="1" ht="11.25" customHeight="1" outlineLevel="2">
      <c r="A250" s="1101">
        <v>10</v>
      </c>
      <c r="B250" s="1101">
        <v>2014</v>
      </c>
      <c r="C250" s="1103" t="s">
        <v>91</v>
      </c>
      <c r="D250" s="1106" t="s">
        <v>120</v>
      </c>
      <c r="E250" s="1103" t="s">
        <v>3362</v>
      </c>
      <c r="F250" s="1160">
        <v>41924</v>
      </c>
      <c r="G250" s="1103" t="s">
        <v>4197</v>
      </c>
      <c r="H250" s="1101">
        <v>10</v>
      </c>
      <c r="I250" s="1107" t="s">
        <v>2412</v>
      </c>
      <c r="P250" s="1143"/>
    </row>
    <row r="251" spans="1:16" s="1110" customFormat="1" ht="11.25" customHeight="1" outlineLevel="2">
      <c r="A251" s="1101">
        <v>10</v>
      </c>
      <c r="B251" s="1101">
        <v>2014</v>
      </c>
      <c r="C251" s="1103" t="s">
        <v>91</v>
      </c>
      <c r="D251" s="1106" t="s">
        <v>120</v>
      </c>
      <c r="E251" s="1103" t="s">
        <v>819</v>
      </c>
      <c r="F251" s="1160">
        <v>41938</v>
      </c>
      <c r="G251" s="1103" t="s">
        <v>3430</v>
      </c>
      <c r="H251" s="1101">
        <v>5</v>
      </c>
      <c r="I251" s="1107" t="s">
        <v>244</v>
      </c>
      <c r="P251" s="1143"/>
    </row>
    <row r="252" spans="1:16" s="1110" customFormat="1" ht="11.25" customHeight="1" outlineLevel="1">
      <c r="A252" s="1101"/>
      <c r="B252" s="1101"/>
      <c r="C252" s="1103"/>
      <c r="D252" s="1106" t="s">
        <v>515</v>
      </c>
      <c r="E252" s="1103"/>
      <c r="F252" s="1160"/>
      <c r="G252" s="1103"/>
      <c r="H252" s="1101">
        <f>SUBTOTAL(9,H240:H251)</f>
        <v>79</v>
      </c>
      <c r="I252" s="1107"/>
      <c r="P252" s="1143"/>
    </row>
    <row r="253" spans="1:16" s="1110" customFormat="1" ht="11.25" customHeight="1" outlineLevel="2">
      <c r="A253" s="1101">
        <v>5</v>
      </c>
      <c r="B253" s="1102">
        <v>2014</v>
      </c>
      <c r="C253" s="1103" t="s">
        <v>164</v>
      </c>
      <c r="D253" s="1103" t="s">
        <v>179</v>
      </c>
      <c r="E253" s="1106" t="s">
        <v>55</v>
      </c>
      <c r="F253" s="1106">
        <v>41790</v>
      </c>
      <c r="G253" s="1103" t="s">
        <v>2827</v>
      </c>
      <c r="H253" s="1108">
        <v>5</v>
      </c>
      <c r="I253" s="1141" t="s">
        <v>352</v>
      </c>
      <c r="P253" s="1143"/>
    </row>
    <row r="254" spans="1:16" s="1110" customFormat="1" ht="11.25" customHeight="1" outlineLevel="2">
      <c r="A254" s="1101">
        <v>6</v>
      </c>
      <c r="B254" s="1102">
        <v>2014</v>
      </c>
      <c r="C254" s="1103" t="s">
        <v>164</v>
      </c>
      <c r="D254" s="1103" t="s">
        <v>179</v>
      </c>
      <c r="E254" s="1106" t="s">
        <v>3357</v>
      </c>
      <c r="F254" s="1106">
        <v>41797</v>
      </c>
      <c r="G254" s="1103" t="s">
        <v>4703</v>
      </c>
      <c r="H254" s="1108">
        <v>10</v>
      </c>
      <c r="I254" s="1141" t="s">
        <v>2085</v>
      </c>
      <c r="P254" s="1143"/>
    </row>
    <row r="255" spans="1:16" s="1110" customFormat="1" ht="11.25" customHeight="1" outlineLevel="2">
      <c r="A255" s="1101">
        <v>6</v>
      </c>
      <c r="B255" s="1102">
        <v>2014</v>
      </c>
      <c r="C255" s="1103" t="s">
        <v>164</v>
      </c>
      <c r="D255" s="1103" t="s">
        <v>179</v>
      </c>
      <c r="E255" s="1106" t="s">
        <v>3357</v>
      </c>
      <c r="F255" s="1106">
        <v>41797</v>
      </c>
      <c r="G255" s="1103" t="s">
        <v>2827</v>
      </c>
      <c r="H255" s="1108">
        <v>10</v>
      </c>
      <c r="I255" s="1141" t="s">
        <v>1834</v>
      </c>
      <c r="P255" s="1143"/>
    </row>
    <row r="256" spans="1:16" s="1110" customFormat="1" ht="11.25" customHeight="1" outlineLevel="2">
      <c r="A256" s="1101">
        <v>6</v>
      </c>
      <c r="B256" s="1102">
        <v>2014</v>
      </c>
      <c r="C256" s="1103" t="s">
        <v>164</v>
      </c>
      <c r="D256" s="1103" t="s">
        <v>179</v>
      </c>
      <c r="E256" s="1106" t="s">
        <v>4184</v>
      </c>
      <c r="F256" s="1106">
        <v>41804</v>
      </c>
      <c r="G256" s="1103" t="s">
        <v>2827</v>
      </c>
      <c r="H256" s="1108">
        <v>15</v>
      </c>
      <c r="I256" s="1141" t="s">
        <v>4704</v>
      </c>
      <c r="P256" s="1143"/>
    </row>
    <row r="257" spans="1:16" s="1110" customFormat="1" ht="11.25" customHeight="1" outlineLevel="1">
      <c r="A257" s="1101"/>
      <c r="B257" s="1102"/>
      <c r="C257" s="1103"/>
      <c r="D257" s="1103" t="s">
        <v>518</v>
      </c>
      <c r="E257" s="1106"/>
      <c r="F257" s="1106"/>
      <c r="G257" s="1103"/>
      <c r="H257" s="1108">
        <f>SUBTOTAL(9,H253:H256)</f>
        <v>40</v>
      </c>
      <c r="I257" s="1141"/>
      <c r="P257" s="1143"/>
    </row>
    <row r="258" spans="1:16" s="1110" customFormat="1" ht="11.25" customHeight="1" outlineLevel="2">
      <c r="A258" s="1101">
        <v>11</v>
      </c>
      <c r="B258" s="1102">
        <v>2014</v>
      </c>
      <c r="C258" s="1103" t="s">
        <v>164</v>
      </c>
      <c r="D258" s="1103" t="s">
        <v>2840</v>
      </c>
      <c r="E258" s="1106" t="s">
        <v>1309</v>
      </c>
      <c r="F258" s="1106">
        <v>41951</v>
      </c>
      <c r="G258" s="1103" t="s">
        <v>4202</v>
      </c>
      <c r="H258" s="1108">
        <v>5</v>
      </c>
      <c r="I258" s="1141" t="s">
        <v>414</v>
      </c>
      <c r="P258" s="1143"/>
    </row>
    <row r="259" spans="1:16" s="1110" customFormat="1" ht="11.25" customHeight="1" outlineLevel="1">
      <c r="A259" s="1101"/>
      <c r="B259" s="1102"/>
      <c r="C259" s="1103"/>
      <c r="D259" s="1103" t="s">
        <v>2845</v>
      </c>
      <c r="E259" s="1106"/>
      <c r="F259" s="1106"/>
      <c r="G259" s="1103"/>
      <c r="H259" s="1108">
        <f>SUBTOTAL(9,H258:H258)</f>
        <v>5</v>
      </c>
      <c r="I259" s="1141"/>
      <c r="P259" s="1143"/>
    </row>
    <row r="260" spans="1:16" s="1110" customFormat="1" ht="11.25" customHeight="1" outlineLevel="2">
      <c r="A260" s="1133">
        <v>2</v>
      </c>
      <c r="B260" s="1114">
        <v>2013</v>
      </c>
      <c r="C260" s="1115" t="s">
        <v>4135</v>
      </c>
      <c r="D260" s="1115" t="s">
        <v>4707</v>
      </c>
      <c r="E260" s="1117" t="s">
        <v>657</v>
      </c>
      <c r="F260" s="1117">
        <v>41322</v>
      </c>
      <c r="G260" s="1115" t="s">
        <v>4708</v>
      </c>
      <c r="H260" s="1113">
        <v>10</v>
      </c>
      <c r="I260" s="1115" t="s">
        <v>626</v>
      </c>
      <c r="P260" s="1143"/>
    </row>
    <row r="261" spans="1:16" s="1110" customFormat="1" ht="11.25" customHeight="1" outlineLevel="2">
      <c r="A261" s="1113">
        <v>6</v>
      </c>
      <c r="B261" s="1113">
        <v>2013</v>
      </c>
      <c r="C261" s="1117" t="s">
        <v>4135</v>
      </c>
      <c r="D261" s="1115" t="s">
        <v>4707</v>
      </c>
      <c r="E261" s="1115" t="s">
        <v>3357</v>
      </c>
      <c r="F261" s="1117">
        <v>41434</v>
      </c>
      <c r="G261" s="1115" t="s">
        <v>4709</v>
      </c>
      <c r="H261" s="1113">
        <v>3</v>
      </c>
      <c r="I261" s="1115" t="s">
        <v>2184</v>
      </c>
      <c r="P261" s="1143"/>
    </row>
    <row r="262" spans="1:16" s="1110" customFormat="1" ht="11.25" customHeight="1" outlineLevel="2">
      <c r="A262" s="1113">
        <v>9</v>
      </c>
      <c r="B262" s="1113">
        <v>2013</v>
      </c>
      <c r="C262" s="1117" t="s">
        <v>4135</v>
      </c>
      <c r="D262" s="1115" t="s">
        <v>4707</v>
      </c>
      <c r="E262" s="1115" t="s">
        <v>4154</v>
      </c>
      <c r="F262" s="1117">
        <v>41546</v>
      </c>
      <c r="G262" s="1115" t="s">
        <v>4710</v>
      </c>
      <c r="H262" s="1113">
        <v>5</v>
      </c>
      <c r="I262" s="1115" t="s">
        <v>295</v>
      </c>
      <c r="P262" s="1143"/>
    </row>
    <row r="263" spans="1:16" s="1110" customFormat="1" ht="11.25" customHeight="1" outlineLevel="1">
      <c r="A263" s="1113"/>
      <c r="B263" s="1113"/>
      <c r="C263" s="1117"/>
      <c r="D263" s="1115" t="s">
        <v>4711</v>
      </c>
      <c r="E263" s="1115"/>
      <c r="F263" s="1117"/>
      <c r="G263" s="1115"/>
      <c r="H263" s="1113">
        <f>SUBTOTAL(9,H260:H262)</f>
        <v>18</v>
      </c>
      <c r="I263" s="1115"/>
      <c r="P263" s="1143"/>
    </row>
    <row r="264" spans="1:16" s="1110" customFormat="1" ht="11.25" customHeight="1" outlineLevel="2">
      <c r="A264" s="1157">
        <v>3</v>
      </c>
      <c r="B264" s="1102">
        <v>2014</v>
      </c>
      <c r="C264" s="1103" t="s">
        <v>53</v>
      </c>
      <c r="D264" s="1103" t="s">
        <v>5105</v>
      </c>
      <c r="E264" s="1106" t="s">
        <v>346</v>
      </c>
      <c r="F264" s="1106">
        <v>41714</v>
      </c>
      <c r="G264" s="1103" t="s">
        <v>5106</v>
      </c>
      <c r="H264" s="1101">
        <v>5</v>
      </c>
      <c r="I264" s="1103" t="s">
        <v>435</v>
      </c>
      <c r="P264" s="1143"/>
    </row>
    <row r="265" spans="1:16" s="1110" customFormat="1" ht="11.25" customHeight="1" outlineLevel="1">
      <c r="A265" s="1157"/>
      <c r="B265" s="1102"/>
      <c r="C265" s="1103"/>
      <c r="D265" s="1103" t="s">
        <v>5107</v>
      </c>
      <c r="E265" s="1106"/>
      <c r="F265" s="1106"/>
      <c r="G265" s="1103"/>
      <c r="H265" s="1101">
        <f>SUBTOTAL(9,H264:H264)</f>
        <v>5</v>
      </c>
      <c r="I265" s="1103"/>
      <c r="P265" s="1143"/>
    </row>
    <row r="266" spans="1:16" ht="11.25" customHeight="1" outlineLevel="2">
      <c r="A266" s="1101">
        <v>10</v>
      </c>
      <c r="B266" s="1101">
        <v>2014</v>
      </c>
      <c r="C266" s="1107" t="s">
        <v>53</v>
      </c>
      <c r="D266" s="1106" t="s">
        <v>529</v>
      </c>
      <c r="E266" s="1103" t="s">
        <v>3362</v>
      </c>
      <c r="F266" s="1160">
        <v>41924</v>
      </c>
      <c r="G266" s="1103" t="s">
        <v>5108</v>
      </c>
      <c r="H266" s="1101">
        <v>7</v>
      </c>
      <c r="I266" s="1107" t="s">
        <v>2553</v>
      </c>
    </row>
    <row r="267" spans="1:16" ht="11.25" customHeight="1" outlineLevel="1">
      <c r="B267" s="1101"/>
      <c r="C267" s="1107"/>
      <c r="D267" s="1106" t="s">
        <v>532</v>
      </c>
      <c r="F267" s="1160"/>
      <c r="G267" s="1103"/>
      <c r="H267" s="1101">
        <f>SUBTOTAL(9,H266:H266)</f>
        <v>7</v>
      </c>
      <c r="I267" s="1107"/>
    </row>
    <row r="268" spans="1:16" s="1110" customFormat="1" ht="11.25" customHeight="1" outlineLevel="2">
      <c r="A268" s="1138">
        <v>3</v>
      </c>
      <c r="B268" s="1138">
        <v>2012</v>
      </c>
      <c r="C268" s="1135" t="s">
        <v>4135</v>
      </c>
      <c r="D268" s="1136" t="s">
        <v>1626</v>
      </c>
      <c r="E268" s="1135" t="s">
        <v>66</v>
      </c>
      <c r="F268" s="1136">
        <v>40986</v>
      </c>
      <c r="G268" s="1135" t="s">
        <v>5109</v>
      </c>
      <c r="H268" s="1138">
        <v>5</v>
      </c>
      <c r="I268" s="1135" t="s">
        <v>435</v>
      </c>
      <c r="P268" s="1143"/>
    </row>
    <row r="269" spans="1:16" s="1110" customFormat="1" ht="11.25" customHeight="1" outlineLevel="1">
      <c r="A269" s="1138"/>
      <c r="B269" s="1138"/>
      <c r="C269" s="1135"/>
      <c r="D269" s="1136" t="s">
        <v>1886</v>
      </c>
      <c r="E269" s="1135"/>
      <c r="F269" s="1136"/>
      <c r="G269" s="1135"/>
      <c r="H269" s="1138">
        <f>SUBTOTAL(9,H268:H268)</f>
        <v>5</v>
      </c>
      <c r="I269" s="1135"/>
      <c r="P269" s="1143"/>
    </row>
    <row r="270" spans="1:16" s="1110" customFormat="1" ht="11.25" customHeight="1" outlineLevel="2">
      <c r="A270" s="1138">
        <v>3</v>
      </c>
      <c r="B270" s="1138">
        <v>2012</v>
      </c>
      <c r="C270" s="1135" t="s">
        <v>4135</v>
      </c>
      <c r="D270" s="1136" t="s">
        <v>5110</v>
      </c>
      <c r="E270" s="1135" t="s">
        <v>433</v>
      </c>
      <c r="F270" s="1136">
        <v>40979</v>
      </c>
      <c r="G270" s="1135" t="s">
        <v>5111</v>
      </c>
      <c r="H270" s="1138">
        <v>5</v>
      </c>
      <c r="I270" s="1135" t="s">
        <v>305</v>
      </c>
      <c r="P270" s="1143"/>
    </row>
    <row r="271" spans="1:16" s="1110" customFormat="1" ht="11.25" customHeight="1" outlineLevel="2">
      <c r="A271" s="1155">
        <v>3</v>
      </c>
      <c r="B271" s="1138">
        <v>2012</v>
      </c>
      <c r="C271" s="1135" t="s">
        <v>4135</v>
      </c>
      <c r="D271" s="1136" t="s">
        <v>5110</v>
      </c>
      <c r="E271" s="1135" t="s">
        <v>66</v>
      </c>
      <c r="F271" s="1136">
        <v>40986</v>
      </c>
      <c r="G271" s="1135" t="s">
        <v>5112</v>
      </c>
      <c r="H271" s="1138">
        <v>5</v>
      </c>
      <c r="I271" s="1135" t="s">
        <v>305</v>
      </c>
      <c r="P271" s="1143"/>
    </row>
    <row r="272" spans="1:16" s="1110" customFormat="1" ht="11.25" customHeight="1" outlineLevel="1">
      <c r="A272" s="1155"/>
      <c r="B272" s="1138"/>
      <c r="C272" s="1135"/>
      <c r="D272" s="1136" t="s">
        <v>5113</v>
      </c>
      <c r="E272" s="1135"/>
      <c r="F272" s="1136"/>
      <c r="G272" s="1135"/>
      <c r="H272" s="1138">
        <f>SUBTOTAL(9,H270:H271)</f>
        <v>10</v>
      </c>
      <c r="I272" s="1135"/>
      <c r="P272" s="1143"/>
    </row>
    <row r="273" spans="1:16" s="1280" customFormat="1" ht="11.25" customHeight="1" outlineLevel="2">
      <c r="A273" s="1275">
        <v>2</v>
      </c>
      <c r="B273" s="1276">
        <v>2012</v>
      </c>
      <c r="C273" s="1277" t="s">
        <v>91</v>
      </c>
      <c r="D273" s="1277" t="s">
        <v>4712</v>
      </c>
      <c r="E273" s="1278" t="s">
        <v>55</v>
      </c>
      <c r="F273" s="1278">
        <v>40943</v>
      </c>
      <c r="G273" s="1277" t="s">
        <v>5114</v>
      </c>
      <c r="H273" s="1275">
        <v>10</v>
      </c>
      <c r="I273" s="1277" t="s">
        <v>342</v>
      </c>
      <c r="J273" s="1279" t="s">
        <v>5115</v>
      </c>
      <c r="P273" s="1281"/>
    </row>
    <row r="274" spans="1:16" s="1280" customFormat="1" ht="11.25" customHeight="1" outlineLevel="2">
      <c r="A274" s="1275">
        <v>7</v>
      </c>
      <c r="B274" s="1276">
        <v>2012</v>
      </c>
      <c r="C274" s="1277" t="s">
        <v>91</v>
      </c>
      <c r="D274" s="1277" t="s">
        <v>4712</v>
      </c>
      <c r="E274" s="1278" t="s">
        <v>3695</v>
      </c>
      <c r="F274" s="1278">
        <v>41091</v>
      </c>
      <c r="G274" s="1277" t="s">
        <v>5116</v>
      </c>
      <c r="H274" s="1275">
        <v>5</v>
      </c>
      <c r="I274" s="1277" t="s">
        <v>626</v>
      </c>
      <c r="P274" s="1281"/>
    </row>
    <row r="275" spans="1:16" s="1286" customFormat="1" ht="11.25" customHeight="1" outlineLevel="2">
      <c r="A275" s="1282">
        <v>6</v>
      </c>
      <c r="B275" s="1283">
        <v>2013</v>
      </c>
      <c r="C275" s="1284" t="s">
        <v>91</v>
      </c>
      <c r="D275" s="1284" t="s">
        <v>4712</v>
      </c>
      <c r="E275" s="1285" t="s">
        <v>4713</v>
      </c>
      <c r="F275" s="1285">
        <v>41441</v>
      </c>
      <c r="G275" s="1284" t="s">
        <v>4714</v>
      </c>
      <c r="H275" s="1282">
        <v>10</v>
      </c>
      <c r="I275" s="1284" t="s">
        <v>4715</v>
      </c>
      <c r="P275" s="1287"/>
    </row>
    <row r="276" spans="1:16" s="1286" customFormat="1" ht="11.25" customHeight="1" outlineLevel="1">
      <c r="A276" s="1282"/>
      <c r="B276" s="1283"/>
      <c r="C276" s="1284"/>
      <c r="D276" s="1284" t="s">
        <v>4716</v>
      </c>
      <c r="E276" s="1285"/>
      <c r="F276" s="1285"/>
      <c r="G276" s="1284"/>
      <c r="H276" s="1282">
        <f>SUBTOTAL(9,H273:H275)</f>
        <v>25</v>
      </c>
      <c r="I276" s="1284"/>
      <c r="P276" s="1287"/>
    </row>
    <row r="277" spans="1:16" s="1141" customFormat="1" ht="11.25" customHeight="1" outlineLevel="2">
      <c r="A277" s="1138">
        <v>8</v>
      </c>
      <c r="B277" s="1134">
        <v>2012</v>
      </c>
      <c r="C277" s="1135" t="s">
        <v>53</v>
      </c>
      <c r="D277" s="1135" t="s">
        <v>4203</v>
      </c>
      <c r="E277" s="1136" t="s">
        <v>4154</v>
      </c>
      <c r="F277" s="1136">
        <v>41182</v>
      </c>
      <c r="G277" s="1135" t="s">
        <v>4204</v>
      </c>
      <c r="H277" s="1138">
        <v>5</v>
      </c>
      <c r="I277" s="1135" t="s">
        <v>248</v>
      </c>
      <c r="P277" s="1108"/>
    </row>
    <row r="278" spans="1:16" s="1110" customFormat="1" ht="11.25" customHeight="1" outlineLevel="2">
      <c r="A278" s="1138">
        <v>10</v>
      </c>
      <c r="B278" s="1134">
        <v>2012</v>
      </c>
      <c r="C278" s="1135" t="s">
        <v>53</v>
      </c>
      <c r="D278" s="1135" t="s">
        <v>4203</v>
      </c>
      <c r="E278" s="1136" t="s">
        <v>3362</v>
      </c>
      <c r="F278" s="1136">
        <v>41196</v>
      </c>
      <c r="G278" s="1135" t="s">
        <v>4204</v>
      </c>
      <c r="H278" s="1138">
        <v>7</v>
      </c>
      <c r="I278" s="1135" t="s">
        <v>2424</v>
      </c>
      <c r="P278" s="1143"/>
    </row>
    <row r="279" spans="1:16" s="1110" customFormat="1" ht="11.25" customHeight="1" outlineLevel="2">
      <c r="A279" s="1113">
        <v>2</v>
      </c>
      <c r="B279" s="1114">
        <v>2013</v>
      </c>
      <c r="C279" s="1115" t="s">
        <v>53</v>
      </c>
      <c r="D279" s="1115" t="s">
        <v>4203</v>
      </c>
      <c r="E279" s="1117" t="s">
        <v>58</v>
      </c>
      <c r="F279" s="1117">
        <v>41322</v>
      </c>
      <c r="G279" s="1115" t="s">
        <v>4205</v>
      </c>
      <c r="H279" s="1113">
        <v>5</v>
      </c>
      <c r="I279" s="1115" t="s">
        <v>435</v>
      </c>
      <c r="P279" s="1143"/>
    </row>
    <row r="280" spans="1:16" s="1110" customFormat="1" ht="11.25" customHeight="1" outlineLevel="1">
      <c r="A280" s="1113"/>
      <c r="B280" s="1114"/>
      <c r="C280" s="1115"/>
      <c r="D280" s="1115" t="s">
        <v>4207</v>
      </c>
      <c r="E280" s="1117"/>
      <c r="F280" s="1117"/>
      <c r="G280" s="1115"/>
      <c r="H280" s="1113">
        <f>SUBTOTAL(9,H277:H279)</f>
        <v>17</v>
      </c>
      <c r="I280" s="1115"/>
      <c r="P280" s="1143"/>
    </row>
    <row r="281" spans="1:16" s="1110" customFormat="1" ht="11.25" customHeight="1" outlineLevel="2">
      <c r="A281" s="1133">
        <v>6</v>
      </c>
      <c r="B281" s="1113">
        <v>2013</v>
      </c>
      <c r="C281" s="1115" t="s">
        <v>164</v>
      </c>
      <c r="D281" s="1117" t="s">
        <v>4208</v>
      </c>
      <c r="E281" s="1115" t="s">
        <v>4713</v>
      </c>
      <c r="F281" s="1117">
        <v>41441</v>
      </c>
      <c r="G281" s="1115" t="s">
        <v>4209</v>
      </c>
      <c r="H281" s="1113">
        <v>15</v>
      </c>
      <c r="I281" s="1115" t="s">
        <v>4717</v>
      </c>
      <c r="P281" s="1143"/>
    </row>
    <row r="282" spans="1:16" s="1110" customFormat="1" ht="11.25" customHeight="1" outlineLevel="2">
      <c r="A282" s="1133">
        <v>6</v>
      </c>
      <c r="B282" s="1113">
        <v>2013</v>
      </c>
      <c r="C282" s="1115" t="s">
        <v>164</v>
      </c>
      <c r="D282" s="1117" t="s">
        <v>4208</v>
      </c>
      <c r="E282" s="1115" t="s">
        <v>3695</v>
      </c>
      <c r="F282" s="1117">
        <v>41455</v>
      </c>
      <c r="G282" s="1115" t="s">
        <v>4718</v>
      </c>
      <c r="H282" s="1113">
        <v>5</v>
      </c>
      <c r="I282" s="1115" t="s">
        <v>352</v>
      </c>
      <c r="P282" s="1143"/>
    </row>
    <row r="283" spans="1:16" s="1141" customFormat="1" ht="11.25" customHeight="1" outlineLevel="2">
      <c r="A283" s="1101">
        <v>3</v>
      </c>
      <c r="B283" s="1102">
        <v>2014</v>
      </c>
      <c r="C283" s="1103" t="s">
        <v>164</v>
      </c>
      <c r="D283" s="1104" t="s">
        <v>4208</v>
      </c>
      <c r="E283" s="1106" t="s">
        <v>3323</v>
      </c>
      <c r="F283" s="1106">
        <v>41700</v>
      </c>
      <c r="G283" s="1103" t="s">
        <v>4209</v>
      </c>
      <c r="H283" s="1101">
        <v>10</v>
      </c>
      <c r="I283" s="1107" t="s">
        <v>1905</v>
      </c>
      <c r="P283" s="1108"/>
    </row>
    <row r="284" spans="1:16" s="1110" customFormat="1" ht="11.25" customHeight="1" outlineLevel="2">
      <c r="A284" s="1101">
        <v>3</v>
      </c>
      <c r="B284" s="1102">
        <v>2014</v>
      </c>
      <c r="C284" s="1103" t="s">
        <v>164</v>
      </c>
      <c r="D284" s="1104" t="s">
        <v>4208</v>
      </c>
      <c r="E284" s="1106" t="s">
        <v>3323</v>
      </c>
      <c r="F284" s="1106">
        <v>41700</v>
      </c>
      <c r="G284" s="1103" t="s">
        <v>4210</v>
      </c>
      <c r="H284" s="1101">
        <v>7</v>
      </c>
      <c r="I284" s="1107" t="s">
        <v>2532</v>
      </c>
      <c r="P284" s="1143"/>
    </row>
    <row r="285" spans="1:16" s="1110" customFormat="1" ht="11.25" customHeight="1" outlineLevel="2">
      <c r="A285" s="1101">
        <v>6</v>
      </c>
      <c r="B285" s="1102">
        <v>2014</v>
      </c>
      <c r="C285" s="1103" t="s">
        <v>164</v>
      </c>
      <c r="D285" s="1103" t="s">
        <v>4208</v>
      </c>
      <c r="E285" s="1106" t="s">
        <v>3357</v>
      </c>
      <c r="F285" s="1106">
        <v>41797</v>
      </c>
      <c r="G285" s="1103" t="s">
        <v>4211</v>
      </c>
      <c r="H285" s="1108">
        <v>7</v>
      </c>
      <c r="I285" s="1141" t="s">
        <v>1695</v>
      </c>
      <c r="P285" s="1143"/>
    </row>
    <row r="286" spans="1:16" s="1110" customFormat="1" ht="11.25" customHeight="1" outlineLevel="2">
      <c r="A286" s="1101">
        <v>6</v>
      </c>
      <c r="B286" s="1102">
        <v>2014</v>
      </c>
      <c r="C286" s="1103" t="s">
        <v>164</v>
      </c>
      <c r="D286" s="1103" t="s">
        <v>4208</v>
      </c>
      <c r="E286" s="1106" t="s">
        <v>4184</v>
      </c>
      <c r="F286" s="1106">
        <v>41804</v>
      </c>
      <c r="G286" s="1103" t="s">
        <v>4211</v>
      </c>
      <c r="H286" s="1108">
        <v>5</v>
      </c>
      <c r="I286" s="1141" t="s">
        <v>4212</v>
      </c>
      <c r="P286" s="1143"/>
    </row>
    <row r="287" spans="1:16" s="1110" customFormat="1" ht="11.25" customHeight="1" outlineLevel="1">
      <c r="A287" s="1101"/>
      <c r="B287" s="1102"/>
      <c r="C287" s="1103"/>
      <c r="D287" s="1103" t="s">
        <v>4213</v>
      </c>
      <c r="E287" s="1106"/>
      <c r="F287" s="1106"/>
      <c r="G287" s="1103"/>
      <c r="H287" s="1108">
        <f>SUBTOTAL(9,H281:H286)</f>
        <v>49</v>
      </c>
      <c r="I287" s="1141"/>
      <c r="P287" s="1143"/>
    </row>
    <row r="288" spans="1:16" s="1110" customFormat="1" ht="11.25" customHeight="1" outlineLevel="2">
      <c r="A288" s="1133">
        <v>3</v>
      </c>
      <c r="B288" s="1113">
        <v>2013</v>
      </c>
      <c r="C288" s="1115" t="s">
        <v>91</v>
      </c>
      <c r="D288" s="1117" t="s">
        <v>542</v>
      </c>
      <c r="E288" s="1115" t="s">
        <v>3323</v>
      </c>
      <c r="F288" s="1117">
        <v>41336</v>
      </c>
      <c r="G288" s="1115" t="s">
        <v>4719</v>
      </c>
      <c r="H288" s="1113">
        <v>10</v>
      </c>
      <c r="I288" s="1115" t="s">
        <v>1905</v>
      </c>
      <c r="P288" s="1143"/>
    </row>
    <row r="289" spans="1:16" s="1110" customFormat="1" ht="11.25" customHeight="1" outlineLevel="2">
      <c r="A289" s="1113">
        <v>5</v>
      </c>
      <c r="B289" s="1113">
        <v>2013</v>
      </c>
      <c r="C289" s="1115" t="s">
        <v>91</v>
      </c>
      <c r="D289" s="1117" t="s">
        <v>542</v>
      </c>
      <c r="E289" s="1115" t="s">
        <v>86</v>
      </c>
      <c r="F289" s="1117">
        <v>41412</v>
      </c>
      <c r="G289" s="1115" t="s">
        <v>4216</v>
      </c>
      <c r="H289" s="1113">
        <v>5</v>
      </c>
      <c r="I289" s="1115" t="s">
        <v>244</v>
      </c>
      <c r="P289" s="1143"/>
    </row>
    <row r="290" spans="1:16" s="1110" customFormat="1" ht="11.25" customHeight="1" outlineLevel="2">
      <c r="A290" s="1113">
        <v>10</v>
      </c>
      <c r="B290" s="1114">
        <v>2013</v>
      </c>
      <c r="C290" s="1115" t="s">
        <v>91</v>
      </c>
      <c r="D290" s="1115" t="s">
        <v>542</v>
      </c>
      <c r="E290" s="1117" t="s">
        <v>3362</v>
      </c>
      <c r="F290" s="1117">
        <v>41560</v>
      </c>
      <c r="G290" s="1115" t="s">
        <v>4720</v>
      </c>
      <c r="H290" s="1113">
        <v>7</v>
      </c>
      <c r="I290" s="1115" t="s">
        <v>2119</v>
      </c>
      <c r="P290" s="1143"/>
    </row>
    <row r="291" spans="1:16" s="1110" customFormat="1" ht="11.25" customHeight="1" outlineLevel="2">
      <c r="A291" s="1113">
        <v>10</v>
      </c>
      <c r="B291" s="1114">
        <v>2013</v>
      </c>
      <c r="C291" s="1115" t="s">
        <v>91</v>
      </c>
      <c r="D291" s="1115" t="s">
        <v>542</v>
      </c>
      <c r="E291" s="1117" t="s">
        <v>3362</v>
      </c>
      <c r="F291" s="1117">
        <v>41560</v>
      </c>
      <c r="G291" s="1115" t="s">
        <v>4721</v>
      </c>
      <c r="H291" s="1113">
        <v>3</v>
      </c>
      <c r="I291" s="1115" t="s">
        <v>3298</v>
      </c>
      <c r="P291" s="1143"/>
    </row>
    <row r="292" spans="1:16" s="1110" customFormat="1" ht="11.25" customHeight="1" outlineLevel="2">
      <c r="A292" s="1113">
        <v>11</v>
      </c>
      <c r="B292" s="1114">
        <v>2013</v>
      </c>
      <c r="C292" s="1115" t="s">
        <v>91</v>
      </c>
      <c r="D292" s="1115" t="s">
        <v>542</v>
      </c>
      <c r="E292" s="1117" t="s">
        <v>64</v>
      </c>
      <c r="F292" s="1117">
        <v>41582</v>
      </c>
      <c r="G292" s="1115" t="s">
        <v>4216</v>
      </c>
      <c r="H292" s="1113">
        <v>10</v>
      </c>
      <c r="I292" s="1115" t="s">
        <v>626</v>
      </c>
      <c r="P292" s="1143"/>
    </row>
    <row r="293" spans="1:16" s="1110" customFormat="1" ht="11.25" customHeight="1" outlineLevel="2">
      <c r="A293" s="1101">
        <v>6</v>
      </c>
      <c r="B293" s="1102">
        <v>2014</v>
      </c>
      <c r="C293" s="1103" t="s">
        <v>91</v>
      </c>
      <c r="D293" s="1103" t="s">
        <v>542</v>
      </c>
      <c r="E293" s="1106" t="s">
        <v>3357</v>
      </c>
      <c r="F293" s="1106">
        <v>41797</v>
      </c>
      <c r="G293" s="1103" t="s">
        <v>4217</v>
      </c>
      <c r="H293" s="1108">
        <v>7</v>
      </c>
      <c r="I293" s="1141" t="s">
        <v>2642</v>
      </c>
      <c r="P293" s="1143"/>
    </row>
    <row r="294" spans="1:16" s="1110" customFormat="1" ht="11.25" customHeight="1" outlineLevel="2">
      <c r="A294" s="1138">
        <v>2</v>
      </c>
      <c r="B294" s="1134">
        <v>2012</v>
      </c>
      <c r="C294" s="1135" t="s">
        <v>91</v>
      </c>
      <c r="D294" s="1135" t="s">
        <v>107</v>
      </c>
      <c r="E294" s="1136" t="s">
        <v>55</v>
      </c>
      <c r="F294" s="1136">
        <v>40943</v>
      </c>
      <c r="G294" s="1135" t="s">
        <v>5117</v>
      </c>
      <c r="H294" s="1138">
        <v>5</v>
      </c>
      <c r="I294" s="1135" t="s">
        <v>244</v>
      </c>
      <c r="P294" s="1143"/>
    </row>
    <row r="295" spans="1:16" s="1110" customFormat="1" ht="11.25" customHeight="1" outlineLevel="2">
      <c r="A295" s="1138">
        <v>3</v>
      </c>
      <c r="B295" s="1134">
        <v>2012</v>
      </c>
      <c r="C295" s="1135" t="s">
        <v>91</v>
      </c>
      <c r="D295" s="1135" t="s">
        <v>107</v>
      </c>
      <c r="E295" s="1136" t="s">
        <v>3323</v>
      </c>
      <c r="F295" s="1136">
        <v>40972</v>
      </c>
      <c r="G295" s="1135" t="s">
        <v>5118</v>
      </c>
      <c r="H295" s="1138">
        <v>3</v>
      </c>
      <c r="I295" s="1135" t="s">
        <v>960</v>
      </c>
      <c r="P295" s="1143"/>
    </row>
    <row r="296" spans="1:16" s="1110" customFormat="1" ht="11.25" customHeight="1" outlineLevel="2">
      <c r="A296" s="1155">
        <v>5</v>
      </c>
      <c r="B296" s="1155">
        <v>2012</v>
      </c>
      <c r="C296" s="1264" t="s">
        <v>91</v>
      </c>
      <c r="D296" s="1264" t="s">
        <v>107</v>
      </c>
      <c r="E296" s="1264" t="s">
        <v>3357</v>
      </c>
      <c r="F296" s="1265">
        <v>41049</v>
      </c>
      <c r="G296" s="1266" t="s">
        <v>4719</v>
      </c>
      <c r="H296" s="1155">
        <v>7</v>
      </c>
      <c r="I296" s="1264" t="s">
        <v>2642</v>
      </c>
      <c r="P296" s="1143"/>
    </row>
    <row r="297" spans="1:16" s="1110" customFormat="1" ht="11.25" customHeight="1" outlineLevel="2">
      <c r="A297" s="1155">
        <v>5</v>
      </c>
      <c r="B297" s="1155">
        <v>2012</v>
      </c>
      <c r="C297" s="1264" t="s">
        <v>91</v>
      </c>
      <c r="D297" s="1264" t="s">
        <v>107</v>
      </c>
      <c r="E297" s="1264" t="s">
        <v>3357</v>
      </c>
      <c r="F297" s="1265">
        <v>41049</v>
      </c>
      <c r="G297" s="1266" t="s">
        <v>5119</v>
      </c>
      <c r="H297" s="1155">
        <v>3</v>
      </c>
      <c r="I297" s="1264" t="s">
        <v>3206</v>
      </c>
      <c r="P297" s="1143"/>
    </row>
    <row r="298" spans="1:16" s="1110" customFormat="1" ht="11.25" customHeight="1" outlineLevel="2">
      <c r="A298" s="1138">
        <v>5</v>
      </c>
      <c r="B298" s="1155">
        <v>2012</v>
      </c>
      <c r="C298" s="1264" t="s">
        <v>91</v>
      </c>
      <c r="D298" s="1264" t="s">
        <v>107</v>
      </c>
      <c r="E298" s="1264" t="s">
        <v>3357</v>
      </c>
      <c r="F298" s="1265">
        <v>41049</v>
      </c>
      <c r="G298" s="1266" t="s">
        <v>5120</v>
      </c>
      <c r="H298" s="1155">
        <v>3</v>
      </c>
      <c r="I298" s="1264" t="s">
        <v>2093</v>
      </c>
      <c r="P298" s="1143"/>
    </row>
    <row r="299" spans="1:16" s="1110" customFormat="1" ht="11.25" customHeight="1" outlineLevel="2">
      <c r="A299" s="1138">
        <v>7</v>
      </c>
      <c r="B299" s="1134">
        <v>2012</v>
      </c>
      <c r="C299" s="1135" t="s">
        <v>91</v>
      </c>
      <c r="D299" s="1135" t="s">
        <v>107</v>
      </c>
      <c r="E299" s="1136" t="s">
        <v>3696</v>
      </c>
      <c r="F299" s="1136">
        <v>41098</v>
      </c>
      <c r="G299" s="1135" t="s">
        <v>5121</v>
      </c>
      <c r="H299" s="1138">
        <v>5</v>
      </c>
      <c r="I299" s="1135" t="s">
        <v>342</v>
      </c>
      <c r="P299" s="1143"/>
    </row>
    <row r="300" spans="1:16" s="1110" customFormat="1" ht="11.25" customHeight="1" outlineLevel="2">
      <c r="A300" s="1138">
        <v>7</v>
      </c>
      <c r="B300" s="1134">
        <v>2012</v>
      </c>
      <c r="C300" s="1135" t="s">
        <v>91</v>
      </c>
      <c r="D300" s="1135" t="s">
        <v>107</v>
      </c>
      <c r="E300" s="1136" t="s">
        <v>3696</v>
      </c>
      <c r="F300" s="1136">
        <v>41098</v>
      </c>
      <c r="G300" s="1135" t="s">
        <v>5122</v>
      </c>
      <c r="H300" s="1138">
        <v>5</v>
      </c>
      <c r="I300" s="1135" t="s">
        <v>236</v>
      </c>
      <c r="P300" s="1143"/>
    </row>
    <row r="301" spans="1:16" s="1110" customFormat="1" ht="11.25" customHeight="1" outlineLevel="2">
      <c r="A301" s="1113">
        <v>3</v>
      </c>
      <c r="B301" s="1113">
        <v>2013</v>
      </c>
      <c r="C301" s="1115" t="s">
        <v>91</v>
      </c>
      <c r="D301" s="1117" t="s">
        <v>107</v>
      </c>
      <c r="E301" s="1115" t="s">
        <v>3323</v>
      </c>
      <c r="F301" s="1117">
        <v>41336</v>
      </c>
      <c r="G301" s="1115" t="s">
        <v>4722</v>
      </c>
      <c r="H301" s="1113">
        <v>3</v>
      </c>
      <c r="I301" s="1115" t="s">
        <v>2093</v>
      </c>
      <c r="P301" s="1143"/>
    </row>
    <row r="302" spans="1:16" s="1110" customFormat="1" ht="11.25" customHeight="1" outlineLevel="2">
      <c r="A302" s="1101">
        <v>3</v>
      </c>
      <c r="B302" s="1102">
        <v>2014</v>
      </c>
      <c r="C302" s="1103" t="s">
        <v>91</v>
      </c>
      <c r="D302" s="1104" t="s">
        <v>107</v>
      </c>
      <c r="E302" s="1106" t="s">
        <v>3323</v>
      </c>
      <c r="F302" s="1106">
        <v>41700</v>
      </c>
      <c r="G302" s="1103" t="s">
        <v>4214</v>
      </c>
      <c r="H302" s="1101">
        <v>10</v>
      </c>
      <c r="I302" s="1107" t="s">
        <v>1426</v>
      </c>
      <c r="P302" s="1143"/>
    </row>
    <row r="303" spans="1:16" s="1110" customFormat="1" ht="11.25" customHeight="1" outlineLevel="2">
      <c r="A303" s="1101">
        <v>3</v>
      </c>
      <c r="B303" s="1102">
        <v>2014</v>
      </c>
      <c r="C303" s="1103" t="s">
        <v>91</v>
      </c>
      <c r="D303" s="1104" t="s">
        <v>107</v>
      </c>
      <c r="E303" s="1106" t="s">
        <v>3323</v>
      </c>
      <c r="F303" s="1106">
        <v>41700</v>
      </c>
      <c r="G303" s="1103" t="s">
        <v>4215</v>
      </c>
      <c r="H303" s="1101">
        <v>3</v>
      </c>
      <c r="I303" s="1107" t="s">
        <v>1909</v>
      </c>
      <c r="P303" s="1143"/>
    </row>
    <row r="304" spans="1:16" s="1110" customFormat="1" ht="11.25" customHeight="1" outlineLevel="2">
      <c r="A304" s="1101">
        <v>3</v>
      </c>
      <c r="B304" s="1102">
        <v>2014</v>
      </c>
      <c r="C304" s="1103" t="s">
        <v>91</v>
      </c>
      <c r="D304" s="1104" t="s">
        <v>107</v>
      </c>
      <c r="E304" s="1106" t="s">
        <v>3323</v>
      </c>
      <c r="F304" s="1106">
        <v>41700</v>
      </c>
      <c r="G304" s="1103" t="s">
        <v>4216</v>
      </c>
      <c r="H304" s="1101">
        <v>10</v>
      </c>
      <c r="I304" s="1107" t="s">
        <v>1386</v>
      </c>
      <c r="P304" s="1143"/>
    </row>
    <row r="305" spans="1:16" s="1110" customFormat="1" ht="11.25" customHeight="1" outlineLevel="2">
      <c r="A305" s="1101">
        <v>3</v>
      </c>
      <c r="B305" s="1102">
        <v>2014</v>
      </c>
      <c r="C305" s="1103" t="s">
        <v>91</v>
      </c>
      <c r="D305" s="1104" t="s">
        <v>107</v>
      </c>
      <c r="E305" s="1106" t="s">
        <v>3695</v>
      </c>
      <c r="F305" s="1106">
        <v>41728</v>
      </c>
      <c r="G305" s="1103" t="s">
        <v>4216</v>
      </c>
      <c r="H305" s="1101">
        <v>10</v>
      </c>
      <c r="I305" s="1107" t="s">
        <v>342</v>
      </c>
      <c r="P305" s="1143"/>
    </row>
    <row r="306" spans="1:16" s="1110" customFormat="1" ht="11.25" customHeight="1" outlineLevel="2">
      <c r="A306" s="1101">
        <v>5</v>
      </c>
      <c r="B306" s="1102">
        <v>2014</v>
      </c>
      <c r="C306" s="1103" t="s">
        <v>91</v>
      </c>
      <c r="D306" s="1103" t="s">
        <v>107</v>
      </c>
      <c r="E306" s="1106" t="s">
        <v>55</v>
      </c>
      <c r="F306" s="1106">
        <v>41790</v>
      </c>
      <c r="G306" s="1103" t="s">
        <v>4216</v>
      </c>
      <c r="H306" s="1108">
        <v>10</v>
      </c>
      <c r="I306" s="1141" t="s">
        <v>342</v>
      </c>
      <c r="P306" s="1143"/>
    </row>
    <row r="307" spans="1:16" s="1110" customFormat="1" ht="11.25" customHeight="1" outlineLevel="2">
      <c r="A307" s="1101">
        <v>6</v>
      </c>
      <c r="B307" s="1102">
        <v>2014</v>
      </c>
      <c r="C307" s="1103" t="s">
        <v>91</v>
      </c>
      <c r="D307" s="1103" t="s">
        <v>107</v>
      </c>
      <c r="E307" s="1106" t="s">
        <v>3357</v>
      </c>
      <c r="F307" s="1106">
        <v>41797</v>
      </c>
      <c r="G307" s="1103" t="s">
        <v>4218</v>
      </c>
      <c r="H307" s="1108">
        <v>3</v>
      </c>
      <c r="I307" s="1141" t="s">
        <v>2943</v>
      </c>
      <c r="P307" s="1143"/>
    </row>
    <row r="308" spans="1:16" s="1110" customFormat="1" ht="11.25" customHeight="1" outlineLevel="2">
      <c r="A308" s="1101">
        <v>6</v>
      </c>
      <c r="B308" s="1102">
        <v>2014</v>
      </c>
      <c r="C308" s="1103" t="s">
        <v>91</v>
      </c>
      <c r="D308" s="1103" t="s">
        <v>107</v>
      </c>
      <c r="E308" s="1106" t="s">
        <v>3357</v>
      </c>
      <c r="F308" s="1106">
        <v>41797</v>
      </c>
      <c r="G308" s="1103" t="s">
        <v>4219</v>
      </c>
      <c r="H308" s="1108">
        <v>3</v>
      </c>
      <c r="I308" s="1141" t="s">
        <v>2093</v>
      </c>
      <c r="P308" s="1143"/>
    </row>
    <row r="309" spans="1:16" s="1110" customFormat="1" ht="11.25" customHeight="1" outlineLevel="2">
      <c r="A309" s="1101">
        <v>10</v>
      </c>
      <c r="B309" s="1101">
        <v>2014</v>
      </c>
      <c r="C309" s="1103" t="s">
        <v>91</v>
      </c>
      <c r="D309" s="1106" t="s">
        <v>107</v>
      </c>
      <c r="E309" s="1103" t="s">
        <v>3362</v>
      </c>
      <c r="F309" s="1160">
        <v>41924</v>
      </c>
      <c r="G309" s="1103" t="s">
        <v>4220</v>
      </c>
      <c r="H309" s="1101">
        <v>3</v>
      </c>
      <c r="I309" s="1107" t="s">
        <v>2326</v>
      </c>
      <c r="P309" s="1143"/>
    </row>
    <row r="310" spans="1:16" s="1110" customFormat="1" ht="11.25" customHeight="1" outlineLevel="2">
      <c r="A310" s="1101">
        <v>10</v>
      </c>
      <c r="B310" s="1101">
        <v>2014</v>
      </c>
      <c r="C310" s="1103" t="s">
        <v>91</v>
      </c>
      <c r="D310" s="1106" t="s">
        <v>107</v>
      </c>
      <c r="E310" s="1103" t="s">
        <v>3362</v>
      </c>
      <c r="F310" s="1160">
        <v>41924</v>
      </c>
      <c r="G310" s="1103" t="s">
        <v>4221</v>
      </c>
      <c r="H310" s="1101">
        <v>10</v>
      </c>
      <c r="I310" s="1107" t="s">
        <v>2117</v>
      </c>
      <c r="P310" s="1143"/>
    </row>
    <row r="311" spans="1:16" s="1110" customFormat="1" ht="11.25" customHeight="1" outlineLevel="2">
      <c r="A311" s="1101">
        <v>10</v>
      </c>
      <c r="B311" s="1101">
        <v>2014</v>
      </c>
      <c r="C311" s="1103" t="s">
        <v>91</v>
      </c>
      <c r="D311" s="1106" t="s">
        <v>107</v>
      </c>
      <c r="E311" s="1103" t="s">
        <v>3362</v>
      </c>
      <c r="F311" s="1160">
        <v>41924</v>
      </c>
      <c r="G311" s="1103" t="s">
        <v>4222</v>
      </c>
      <c r="H311" s="1101">
        <v>7</v>
      </c>
      <c r="I311" s="1107" t="s">
        <v>3135</v>
      </c>
      <c r="P311" s="1143"/>
    </row>
    <row r="312" spans="1:16" s="1110" customFormat="1" ht="11.25" customHeight="1" outlineLevel="1">
      <c r="A312" s="1101"/>
      <c r="B312" s="1101"/>
      <c r="C312" s="1103"/>
      <c r="D312" s="1106" t="s">
        <v>573</v>
      </c>
      <c r="E312" s="1103"/>
      <c r="F312" s="1160"/>
      <c r="G312" s="1103"/>
      <c r="H312" s="1101">
        <f>SUBTOTAL(9,H288:H311)</f>
        <v>145</v>
      </c>
      <c r="I312" s="1107"/>
      <c r="P312" s="1143"/>
    </row>
    <row r="313" spans="1:16" s="1110" customFormat="1" ht="11.25" customHeight="1" outlineLevel="2">
      <c r="A313" s="1138">
        <v>3</v>
      </c>
      <c r="B313" s="1134">
        <v>2012</v>
      </c>
      <c r="C313" s="1135" t="s">
        <v>164</v>
      </c>
      <c r="D313" s="1135" t="s">
        <v>178</v>
      </c>
      <c r="E313" s="1136" t="s">
        <v>3323</v>
      </c>
      <c r="F313" s="1136">
        <v>40972</v>
      </c>
      <c r="G313" s="1135" t="s">
        <v>5123</v>
      </c>
      <c r="H313" s="1138">
        <v>10</v>
      </c>
      <c r="I313" s="1135" t="s">
        <v>1905</v>
      </c>
      <c r="P313" s="1143"/>
    </row>
    <row r="314" spans="1:16" s="1110" customFormat="1" ht="11.25" customHeight="1" outlineLevel="2">
      <c r="A314" s="1155">
        <v>3</v>
      </c>
      <c r="B314" s="1134">
        <v>2012</v>
      </c>
      <c r="C314" s="1135" t="s">
        <v>164</v>
      </c>
      <c r="D314" s="1135" t="s">
        <v>178</v>
      </c>
      <c r="E314" s="1136" t="s">
        <v>3323</v>
      </c>
      <c r="F314" s="1136">
        <v>40972</v>
      </c>
      <c r="G314" s="1135" t="s">
        <v>5124</v>
      </c>
      <c r="H314" s="1138">
        <v>7</v>
      </c>
      <c r="I314" s="1135" t="s">
        <v>1907</v>
      </c>
      <c r="P314" s="1143"/>
    </row>
    <row r="315" spans="1:16" s="1110" customFormat="1" ht="11.25" customHeight="1" outlineLevel="2">
      <c r="A315" s="1133">
        <v>3</v>
      </c>
      <c r="B315" s="1113">
        <v>2013</v>
      </c>
      <c r="C315" s="1115" t="s">
        <v>164</v>
      </c>
      <c r="D315" s="1117" t="s">
        <v>178</v>
      </c>
      <c r="E315" s="1115" t="s">
        <v>3323</v>
      </c>
      <c r="F315" s="1117">
        <v>41336</v>
      </c>
      <c r="G315" s="1115" t="s">
        <v>4724</v>
      </c>
      <c r="H315" s="1113">
        <v>7</v>
      </c>
      <c r="I315" s="1115" t="s">
        <v>1907</v>
      </c>
      <c r="P315" s="1143"/>
    </row>
    <row r="316" spans="1:16" s="1110" customFormat="1" ht="11.25" customHeight="1" outlineLevel="2">
      <c r="A316" s="1133">
        <v>3</v>
      </c>
      <c r="B316" s="1113">
        <v>2013</v>
      </c>
      <c r="C316" s="1115" t="s">
        <v>164</v>
      </c>
      <c r="D316" s="1117" t="s">
        <v>178</v>
      </c>
      <c r="E316" s="1115" t="s">
        <v>3323</v>
      </c>
      <c r="F316" s="1117">
        <v>41336</v>
      </c>
      <c r="G316" s="1115" t="s">
        <v>4725</v>
      </c>
      <c r="H316" s="1113">
        <v>3</v>
      </c>
      <c r="I316" s="1115" t="s">
        <v>1909</v>
      </c>
      <c r="P316" s="1143"/>
    </row>
    <row r="317" spans="1:16" s="1110" customFormat="1" ht="11.25" customHeight="1" outlineLevel="2">
      <c r="A317" s="1133">
        <v>10</v>
      </c>
      <c r="B317" s="1113">
        <v>2013</v>
      </c>
      <c r="C317" s="1115" t="s">
        <v>164</v>
      </c>
      <c r="D317" s="1117" t="s">
        <v>178</v>
      </c>
      <c r="E317" s="1115" t="s">
        <v>819</v>
      </c>
      <c r="F317" s="1117">
        <v>41574</v>
      </c>
      <c r="G317" s="1115" t="s">
        <v>4726</v>
      </c>
      <c r="H317" s="1113">
        <v>5</v>
      </c>
      <c r="I317" s="1115" t="s">
        <v>352</v>
      </c>
      <c r="P317" s="1143"/>
    </row>
    <row r="318" spans="1:16" s="1110" customFormat="1" ht="11.25" customHeight="1" outlineLevel="2">
      <c r="A318" s="1113">
        <v>11</v>
      </c>
      <c r="B318" s="1113">
        <v>2013</v>
      </c>
      <c r="C318" s="1115" t="s">
        <v>164</v>
      </c>
      <c r="D318" s="1117" t="s">
        <v>178</v>
      </c>
      <c r="E318" s="1115" t="s">
        <v>64</v>
      </c>
      <c r="F318" s="1117">
        <v>41582</v>
      </c>
      <c r="G318" s="1115" t="s">
        <v>4727</v>
      </c>
      <c r="H318" s="1113">
        <v>5</v>
      </c>
      <c r="I318" s="1115" t="s">
        <v>352</v>
      </c>
      <c r="P318" s="1143"/>
    </row>
    <row r="319" spans="1:16" s="1110" customFormat="1" ht="11.25" customHeight="1" outlineLevel="2">
      <c r="A319" s="1101">
        <v>3</v>
      </c>
      <c r="B319" s="1101">
        <v>2014</v>
      </c>
      <c r="C319" s="1103" t="s">
        <v>164</v>
      </c>
      <c r="D319" s="1106" t="s">
        <v>178</v>
      </c>
      <c r="E319" s="1103" t="s">
        <v>58</v>
      </c>
      <c r="F319" s="1106">
        <v>41686</v>
      </c>
      <c r="G319" s="1103" t="s">
        <v>2864</v>
      </c>
      <c r="H319" s="1101">
        <v>5</v>
      </c>
      <c r="I319" s="1103" t="s">
        <v>352</v>
      </c>
      <c r="P319" s="1143"/>
    </row>
    <row r="320" spans="1:16" s="1110" customFormat="1" ht="11.25" customHeight="1" outlineLevel="2">
      <c r="A320" s="1101">
        <v>6</v>
      </c>
      <c r="B320" s="1102">
        <v>2014</v>
      </c>
      <c r="C320" s="1103" t="s">
        <v>164</v>
      </c>
      <c r="D320" s="1103" t="s">
        <v>178</v>
      </c>
      <c r="E320" s="1106" t="s">
        <v>3357</v>
      </c>
      <c r="F320" s="1106">
        <v>41797</v>
      </c>
      <c r="G320" s="1103" t="s">
        <v>4727</v>
      </c>
      <c r="H320" s="1108">
        <v>10</v>
      </c>
      <c r="I320" s="1141" t="s">
        <v>1912</v>
      </c>
      <c r="P320" s="1143"/>
    </row>
    <row r="321" spans="1:16" s="1110" customFormat="1" ht="11.25" customHeight="1" outlineLevel="2">
      <c r="A321" s="1101">
        <v>6</v>
      </c>
      <c r="B321" s="1102">
        <v>2014</v>
      </c>
      <c r="C321" s="1103" t="s">
        <v>164</v>
      </c>
      <c r="D321" s="1103" t="s">
        <v>178</v>
      </c>
      <c r="E321" s="1106" t="s">
        <v>4184</v>
      </c>
      <c r="F321" s="1106">
        <v>41804</v>
      </c>
      <c r="G321" s="1103" t="s">
        <v>4727</v>
      </c>
      <c r="H321" s="1108">
        <v>5</v>
      </c>
      <c r="I321" s="1141" t="s">
        <v>4728</v>
      </c>
      <c r="P321" s="1143"/>
    </row>
    <row r="322" spans="1:16" s="1110" customFormat="1" ht="11.25" customHeight="1" outlineLevel="1">
      <c r="A322" s="1101"/>
      <c r="B322" s="1102"/>
      <c r="C322" s="1103"/>
      <c r="D322" s="1103" t="s">
        <v>584</v>
      </c>
      <c r="E322" s="1106"/>
      <c r="F322" s="1106"/>
      <c r="G322" s="1103"/>
      <c r="H322" s="1108">
        <f>SUBTOTAL(9,H313:H321)</f>
        <v>57</v>
      </c>
      <c r="I322" s="1141"/>
      <c r="P322" s="1143"/>
    </row>
    <row r="323" spans="1:16" s="1110" customFormat="1" ht="11.25" customHeight="1" outlineLevel="2">
      <c r="A323" s="1113">
        <v>3</v>
      </c>
      <c r="B323" s="1113">
        <v>2013</v>
      </c>
      <c r="C323" s="1115" t="s">
        <v>164</v>
      </c>
      <c r="D323" s="1117" t="s">
        <v>193</v>
      </c>
      <c r="E323" s="1115" t="s">
        <v>66</v>
      </c>
      <c r="F323" s="1117">
        <v>41350</v>
      </c>
      <c r="G323" s="1115" t="s">
        <v>4738</v>
      </c>
      <c r="H323" s="1113">
        <v>5</v>
      </c>
      <c r="I323" s="1115" t="s">
        <v>342</v>
      </c>
      <c r="P323" s="1143"/>
    </row>
    <row r="324" spans="1:16" s="1110" customFormat="1" ht="11.25" customHeight="1" outlineLevel="2">
      <c r="A324" s="1113">
        <v>5</v>
      </c>
      <c r="B324" s="1113">
        <v>2013</v>
      </c>
      <c r="C324" s="1115" t="s">
        <v>164</v>
      </c>
      <c r="D324" s="1117" t="s">
        <v>193</v>
      </c>
      <c r="E324" s="1115" t="s">
        <v>433</v>
      </c>
      <c r="F324" s="1117">
        <v>41399</v>
      </c>
      <c r="G324" s="1115" t="s">
        <v>4739</v>
      </c>
      <c r="H324" s="1113">
        <v>10</v>
      </c>
      <c r="I324" s="1115" t="s">
        <v>626</v>
      </c>
      <c r="P324" s="1143"/>
    </row>
    <row r="325" spans="1:16" s="1110" customFormat="1" ht="11.25" customHeight="1" outlineLevel="2">
      <c r="A325" s="1113">
        <v>6</v>
      </c>
      <c r="B325" s="1113">
        <v>2013</v>
      </c>
      <c r="C325" s="1117" t="s">
        <v>164</v>
      </c>
      <c r="D325" s="1115" t="s">
        <v>193</v>
      </c>
      <c r="E325" s="1115" t="s">
        <v>3357</v>
      </c>
      <c r="F325" s="1117">
        <v>41434</v>
      </c>
      <c r="G325" s="1115" t="s">
        <v>4740</v>
      </c>
      <c r="H325" s="1113">
        <v>3</v>
      </c>
      <c r="I325" s="1115" t="s">
        <v>1965</v>
      </c>
      <c r="P325" s="1143"/>
    </row>
    <row r="326" spans="1:16" ht="11.25" customHeight="1" outlineLevel="2">
      <c r="A326" s="1113">
        <v>6</v>
      </c>
      <c r="B326" s="1113">
        <v>2013</v>
      </c>
      <c r="C326" s="1117" t="s">
        <v>164</v>
      </c>
      <c r="D326" s="1115" t="s">
        <v>193</v>
      </c>
      <c r="E326" s="1115" t="s">
        <v>3357</v>
      </c>
      <c r="F326" s="1117">
        <v>41434</v>
      </c>
      <c r="G326" s="1115" t="s">
        <v>4741</v>
      </c>
      <c r="H326" s="1113">
        <v>7</v>
      </c>
      <c r="I326" s="1115" t="s">
        <v>2701</v>
      </c>
    </row>
    <row r="327" spans="1:16" s="1127" customFormat="1" ht="11.25" customHeight="1" outlineLevel="2">
      <c r="A327" s="1113">
        <v>6</v>
      </c>
      <c r="B327" s="1113">
        <v>2013</v>
      </c>
      <c r="C327" s="1117" t="s">
        <v>164</v>
      </c>
      <c r="D327" s="1115" t="s">
        <v>193</v>
      </c>
      <c r="E327" s="1115" t="s">
        <v>3357</v>
      </c>
      <c r="F327" s="1117">
        <v>41434</v>
      </c>
      <c r="G327" s="1115" t="s">
        <v>4742</v>
      </c>
      <c r="H327" s="1113">
        <v>7</v>
      </c>
      <c r="I327" s="1115" t="s">
        <v>2051</v>
      </c>
      <c r="L327" s="1110"/>
      <c r="M327" s="1110"/>
      <c r="P327" s="1113"/>
    </row>
    <row r="328" spans="1:16" s="1127" customFormat="1" ht="11.25" customHeight="1" outlineLevel="1">
      <c r="A328" s="1113"/>
      <c r="B328" s="1113"/>
      <c r="C328" s="1117"/>
      <c r="D328" s="1115" t="s">
        <v>598</v>
      </c>
      <c r="E328" s="1115"/>
      <c r="F328" s="1117"/>
      <c r="G328" s="1115"/>
      <c r="H328" s="1113">
        <f>SUBTOTAL(9,H323:H327)</f>
        <v>32</v>
      </c>
      <c r="I328" s="1115"/>
      <c r="L328" s="1110"/>
      <c r="M328" s="1110"/>
      <c r="P328" s="1113"/>
    </row>
    <row r="329" spans="1:16" s="1127" customFormat="1" ht="11.25" customHeight="1" outlineLevel="2">
      <c r="A329" s="1133">
        <v>6</v>
      </c>
      <c r="B329" s="1113">
        <v>2013</v>
      </c>
      <c r="C329" s="1117" t="s">
        <v>91</v>
      </c>
      <c r="D329" s="1115" t="s">
        <v>5046</v>
      </c>
      <c r="E329" s="1115" t="s">
        <v>3357</v>
      </c>
      <c r="F329" s="1117">
        <v>41434</v>
      </c>
      <c r="G329" s="1115" t="s">
        <v>5125</v>
      </c>
      <c r="H329" s="1113">
        <v>10</v>
      </c>
      <c r="I329" s="1115" t="s">
        <v>2091</v>
      </c>
      <c r="L329" s="1110"/>
      <c r="M329" s="1110"/>
      <c r="P329" s="1113"/>
    </row>
    <row r="330" spans="1:16" s="1127" customFormat="1" ht="11.25" customHeight="1" outlineLevel="2">
      <c r="A330" s="1133">
        <v>10</v>
      </c>
      <c r="B330" s="1114">
        <v>2013</v>
      </c>
      <c r="C330" s="1115" t="s">
        <v>91</v>
      </c>
      <c r="D330" s="1115" t="s">
        <v>5046</v>
      </c>
      <c r="E330" s="1117" t="s">
        <v>3362</v>
      </c>
      <c r="F330" s="1117">
        <v>41560</v>
      </c>
      <c r="G330" s="1115" t="s">
        <v>5126</v>
      </c>
      <c r="H330" s="1113">
        <v>3</v>
      </c>
      <c r="I330" s="1115" t="s">
        <v>2420</v>
      </c>
      <c r="L330" s="1110"/>
      <c r="M330" s="1110"/>
      <c r="P330" s="1113"/>
    </row>
    <row r="331" spans="1:16" s="1127" customFormat="1" ht="11.25" customHeight="1" outlineLevel="2">
      <c r="A331" s="1113">
        <v>10</v>
      </c>
      <c r="B331" s="1114">
        <v>2013</v>
      </c>
      <c r="C331" s="1115" t="s">
        <v>91</v>
      </c>
      <c r="D331" s="1115" t="s">
        <v>5046</v>
      </c>
      <c r="E331" s="1117" t="s">
        <v>3362</v>
      </c>
      <c r="F331" s="1117">
        <v>41560</v>
      </c>
      <c r="G331" s="1115" t="s">
        <v>5127</v>
      </c>
      <c r="H331" s="1113">
        <v>7</v>
      </c>
      <c r="I331" s="1115" t="s">
        <v>3135</v>
      </c>
      <c r="L331" s="1110"/>
      <c r="M331" s="1110"/>
      <c r="P331" s="1113"/>
    </row>
    <row r="332" spans="1:16" s="1127" customFormat="1" ht="11.25" customHeight="1" outlineLevel="2">
      <c r="A332" s="1101">
        <v>6</v>
      </c>
      <c r="B332" s="1102">
        <v>2014</v>
      </c>
      <c r="C332" s="1103" t="s">
        <v>91</v>
      </c>
      <c r="D332" s="1103" t="s">
        <v>5046</v>
      </c>
      <c r="E332" s="1106" t="s">
        <v>3357</v>
      </c>
      <c r="F332" s="1106">
        <v>41797</v>
      </c>
      <c r="G332" s="1103" t="s">
        <v>5128</v>
      </c>
      <c r="H332" s="1108">
        <v>7</v>
      </c>
      <c r="I332" s="1141" t="s">
        <v>2125</v>
      </c>
      <c r="L332" s="1110"/>
      <c r="M332" s="1110"/>
      <c r="P332" s="1113"/>
    </row>
    <row r="333" spans="1:16" s="1127" customFormat="1" ht="11.25" customHeight="1" outlineLevel="2">
      <c r="A333" s="1101">
        <v>6</v>
      </c>
      <c r="B333" s="1102">
        <v>2014</v>
      </c>
      <c r="C333" s="1103" t="s">
        <v>91</v>
      </c>
      <c r="D333" s="1103" t="s">
        <v>5046</v>
      </c>
      <c r="E333" s="1106" t="s">
        <v>3357</v>
      </c>
      <c r="F333" s="1106">
        <v>41797</v>
      </c>
      <c r="G333" s="1103" t="s">
        <v>5129</v>
      </c>
      <c r="H333" s="1108">
        <v>7</v>
      </c>
      <c r="I333" s="1141" t="s">
        <v>2771</v>
      </c>
      <c r="L333" s="1110"/>
      <c r="M333" s="1110"/>
      <c r="P333" s="1113"/>
    </row>
    <row r="334" spans="1:16" s="1127" customFormat="1" ht="11.25" customHeight="1" outlineLevel="1">
      <c r="A334" s="1101"/>
      <c r="B334" s="1102"/>
      <c r="C334" s="1103"/>
      <c r="D334" s="1103" t="s">
        <v>5027</v>
      </c>
      <c r="E334" s="1106"/>
      <c r="F334" s="1106"/>
      <c r="G334" s="1103"/>
      <c r="H334" s="1108">
        <f>SUBTOTAL(9,H329:H333)</f>
        <v>34</v>
      </c>
      <c r="I334" s="1141"/>
      <c r="L334" s="1110"/>
      <c r="M334" s="1110"/>
      <c r="P334" s="1113"/>
    </row>
    <row r="335" spans="1:16" s="1127" customFormat="1" ht="11.25" customHeight="1" outlineLevel="2">
      <c r="A335" s="1138">
        <v>10</v>
      </c>
      <c r="B335" s="1134">
        <v>2012</v>
      </c>
      <c r="C335" s="1135" t="s">
        <v>53</v>
      </c>
      <c r="D335" s="1135" t="s">
        <v>4223</v>
      </c>
      <c r="E335" s="1136" t="s">
        <v>819</v>
      </c>
      <c r="F335" s="1136">
        <v>41210</v>
      </c>
      <c r="G335" s="1135" t="s">
        <v>4224</v>
      </c>
      <c r="H335" s="1138">
        <v>5</v>
      </c>
      <c r="I335" s="1135" t="s">
        <v>248</v>
      </c>
      <c r="K335" s="1144"/>
      <c r="L335" s="1141"/>
      <c r="M335" s="1141"/>
      <c r="P335" s="1113"/>
    </row>
    <row r="336" spans="1:16" s="1127" customFormat="1" ht="11.25" customHeight="1" outlineLevel="1">
      <c r="A336" s="1138"/>
      <c r="B336" s="1134"/>
      <c r="C336" s="1135"/>
      <c r="D336" s="1135" t="s">
        <v>4225</v>
      </c>
      <c r="E336" s="1136"/>
      <c r="F336" s="1136"/>
      <c r="G336" s="1135"/>
      <c r="H336" s="1138">
        <f>SUBTOTAL(9,H335:H335)</f>
        <v>5</v>
      </c>
      <c r="I336" s="1135"/>
      <c r="K336" s="1144"/>
      <c r="L336" s="1141"/>
      <c r="M336" s="1141"/>
      <c r="P336" s="1113"/>
    </row>
    <row r="337" spans="1:16" s="1126" customFormat="1" ht="11.25" customHeight="1" outlineLevel="2">
      <c r="A337" s="1138">
        <v>10</v>
      </c>
      <c r="B337" s="1134">
        <v>2012</v>
      </c>
      <c r="C337" s="1135" t="s">
        <v>4135</v>
      </c>
      <c r="D337" s="1135" t="s">
        <v>2651</v>
      </c>
      <c r="E337" s="1136" t="s">
        <v>3362</v>
      </c>
      <c r="F337" s="1136">
        <v>41196</v>
      </c>
      <c r="G337" s="1135" t="s">
        <v>4744</v>
      </c>
      <c r="H337" s="1138">
        <v>10</v>
      </c>
      <c r="I337" s="1135" t="s">
        <v>2133</v>
      </c>
      <c r="J337" s="1127"/>
      <c r="K337" s="1125"/>
      <c r="L337" s="1141"/>
      <c r="M337" s="1141"/>
      <c r="P337" s="1138"/>
    </row>
    <row r="338" spans="1:16" s="1126" customFormat="1" ht="11.25" customHeight="1" outlineLevel="2">
      <c r="A338" s="1138">
        <v>10</v>
      </c>
      <c r="B338" s="1134">
        <v>2012</v>
      </c>
      <c r="C338" s="1135" t="s">
        <v>4135</v>
      </c>
      <c r="D338" s="1135" t="s">
        <v>2651</v>
      </c>
      <c r="E338" s="1136" t="s">
        <v>3362</v>
      </c>
      <c r="F338" s="1136">
        <v>41196</v>
      </c>
      <c r="G338" s="1135" t="s">
        <v>5130</v>
      </c>
      <c r="H338" s="1138">
        <v>3</v>
      </c>
      <c r="I338" s="1135" t="s">
        <v>2965</v>
      </c>
      <c r="J338" s="1127"/>
      <c r="K338" s="1125"/>
      <c r="L338" s="1141"/>
      <c r="M338" s="1141"/>
      <c r="P338" s="1138"/>
    </row>
    <row r="339" spans="1:16" s="1126" customFormat="1" ht="11.25" customHeight="1" outlineLevel="2">
      <c r="A339" s="1113">
        <v>2</v>
      </c>
      <c r="B339" s="1114">
        <v>2013</v>
      </c>
      <c r="C339" s="1115" t="s">
        <v>4135</v>
      </c>
      <c r="D339" s="1115" t="s">
        <v>2651</v>
      </c>
      <c r="E339" s="1117" t="s">
        <v>81</v>
      </c>
      <c r="F339" s="1117">
        <v>41321</v>
      </c>
      <c r="G339" s="1115" t="s">
        <v>4743</v>
      </c>
      <c r="H339" s="1113">
        <v>5</v>
      </c>
      <c r="I339" s="1115" t="s">
        <v>305</v>
      </c>
      <c r="J339" s="1127"/>
      <c r="K339" s="1125"/>
      <c r="L339" s="1141"/>
      <c r="M339" s="1141"/>
      <c r="P339" s="1138"/>
    </row>
    <row r="340" spans="1:16" s="1126" customFormat="1" ht="11.25" customHeight="1" outlineLevel="2">
      <c r="A340" s="1113">
        <v>6</v>
      </c>
      <c r="B340" s="1113">
        <v>2013</v>
      </c>
      <c r="C340" s="1117" t="s">
        <v>4135</v>
      </c>
      <c r="D340" s="1115" t="s">
        <v>2651</v>
      </c>
      <c r="E340" s="1115" t="s">
        <v>3357</v>
      </c>
      <c r="F340" s="1117">
        <v>41434</v>
      </c>
      <c r="G340" s="1115" t="s">
        <v>4744</v>
      </c>
      <c r="H340" s="1113">
        <v>10</v>
      </c>
      <c r="I340" s="1115" t="s">
        <v>2394</v>
      </c>
      <c r="J340" s="1127"/>
      <c r="K340" s="1125"/>
      <c r="L340" s="1141"/>
      <c r="M340" s="1141"/>
      <c r="P340" s="1138"/>
    </row>
    <row r="341" spans="1:16" s="1126" customFormat="1" ht="11.25" customHeight="1" outlineLevel="1">
      <c r="A341" s="1113"/>
      <c r="B341" s="1113"/>
      <c r="C341" s="1117"/>
      <c r="D341" s="1115" t="s">
        <v>4745</v>
      </c>
      <c r="E341" s="1115"/>
      <c r="F341" s="1117"/>
      <c r="G341" s="1115"/>
      <c r="H341" s="1113">
        <f>SUBTOTAL(9,H337:H340)</f>
        <v>28</v>
      </c>
      <c r="I341" s="1115"/>
      <c r="J341" s="1127"/>
      <c r="K341" s="1125"/>
      <c r="L341" s="1141"/>
      <c r="M341" s="1141"/>
      <c r="P341" s="1138"/>
    </row>
    <row r="342" spans="1:16" s="1292" customFormat="1" ht="11.25" customHeight="1" outlineLevel="2">
      <c r="A342" s="1275">
        <v>5</v>
      </c>
      <c r="B342" s="1288">
        <v>2012</v>
      </c>
      <c r="C342" s="1289" t="s">
        <v>91</v>
      </c>
      <c r="D342" s="1289" t="s">
        <v>4746</v>
      </c>
      <c r="E342" s="1289" t="s">
        <v>3357</v>
      </c>
      <c r="F342" s="1290">
        <v>41049</v>
      </c>
      <c r="G342" s="1291" t="s">
        <v>5131</v>
      </c>
      <c r="H342" s="1288">
        <v>3</v>
      </c>
      <c r="I342" s="1289" t="s">
        <v>2396</v>
      </c>
      <c r="J342" s="1279" t="s">
        <v>5115</v>
      </c>
      <c r="K342" s="1279"/>
      <c r="L342" s="1286"/>
      <c r="M342" s="1286"/>
      <c r="P342" s="1275"/>
    </row>
    <row r="343" spans="1:16" s="1292" customFormat="1" ht="11.25" customHeight="1" outlineLevel="2">
      <c r="A343" s="1275">
        <v>5</v>
      </c>
      <c r="B343" s="1288">
        <v>2012</v>
      </c>
      <c r="C343" s="1289" t="s">
        <v>91</v>
      </c>
      <c r="D343" s="1289" t="s">
        <v>4746</v>
      </c>
      <c r="E343" s="1289" t="s">
        <v>3357</v>
      </c>
      <c r="F343" s="1290">
        <v>41049</v>
      </c>
      <c r="G343" s="1291" t="s">
        <v>5132</v>
      </c>
      <c r="H343" s="1288">
        <v>10</v>
      </c>
      <c r="I343" s="1289" t="s">
        <v>1834</v>
      </c>
      <c r="J343" s="1293"/>
      <c r="K343" s="1279"/>
      <c r="L343" s="1286"/>
      <c r="M343" s="1286"/>
      <c r="P343" s="1275"/>
    </row>
    <row r="344" spans="1:16" s="1292" customFormat="1" ht="11.25" customHeight="1" outlineLevel="2">
      <c r="A344" s="1275">
        <v>5</v>
      </c>
      <c r="B344" s="1288">
        <v>2012</v>
      </c>
      <c r="C344" s="1289" t="s">
        <v>91</v>
      </c>
      <c r="D344" s="1289" t="s">
        <v>4746</v>
      </c>
      <c r="E344" s="1289" t="s">
        <v>3357</v>
      </c>
      <c r="F344" s="1290">
        <v>41049</v>
      </c>
      <c r="G344" s="1291" t="s">
        <v>5133</v>
      </c>
      <c r="H344" s="1288">
        <v>7</v>
      </c>
      <c r="I344" s="1289" t="s">
        <v>2611</v>
      </c>
      <c r="J344" s="1279"/>
      <c r="K344" s="1279"/>
      <c r="P344" s="1275"/>
    </row>
    <row r="345" spans="1:16" s="1294" customFormat="1" ht="11.25" customHeight="1" outlineLevel="2">
      <c r="A345" s="1275">
        <v>5</v>
      </c>
      <c r="B345" s="1288">
        <v>2012</v>
      </c>
      <c r="C345" s="1289" t="s">
        <v>91</v>
      </c>
      <c r="D345" s="1289" t="s">
        <v>4746</v>
      </c>
      <c r="E345" s="1289" t="s">
        <v>5073</v>
      </c>
      <c r="F345" s="1290">
        <v>41055</v>
      </c>
      <c r="G345" s="1291" t="s">
        <v>5131</v>
      </c>
      <c r="H345" s="1288">
        <v>5</v>
      </c>
      <c r="I345" s="1289" t="s">
        <v>5134</v>
      </c>
      <c r="J345" s="1280"/>
      <c r="K345" s="1280"/>
      <c r="P345" s="1295"/>
    </row>
    <row r="346" spans="1:16" s="1294" customFormat="1" ht="11.25" customHeight="1" outlineLevel="2">
      <c r="A346" s="1282">
        <v>6</v>
      </c>
      <c r="B346" s="1282">
        <v>2013</v>
      </c>
      <c r="C346" s="1285" t="s">
        <v>91</v>
      </c>
      <c r="D346" s="1284" t="s">
        <v>4746</v>
      </c>
      <c r="E346" s="1284" t="s">
        <v>3357</v>
      </c>
      <c r="F346" s="1285">
        <v>41434</v>
      </c>
      <c r="G346" s="1284" t="s">
        <v>4747</v>
      </c>
      <c r="H346" s="1282">
        <v>3</v>
      </c>
      <c r="I346" s="1284" t="s">
        <v>2396</v>
      </c>
      <c r="J346" s="1280"/>
      <c r="K346" s="1280"/>
      <c r="P346" s="1295"/>
    </row>
    <row r="347" spans="1:16" s="1294" customFormat="1" ht="11.25" customHeight="1" outlineLevel="1">
      <c r="A347" s="1282"/>
      <c r="B347" s="1282"/>
      <c r="C347" s="1285"/>
      <c r="D347" s="1284" t="s">
        <v>4748</v>
      </c>
      <c r="E347" s="1284"/>
      <c r="F347" s="1285"/>
      <c r="G347" s="1284"/>
      <c r="H347" s="1282">
        <f>SUBTOTAL(9,H342:H346)</f>
        <v>28</v>
      </c>
      <c r="I347" s="1284"/>
      <c r="J347" s="1280"/>
      <c r="K347" s="1280"/>
      <c r="P347" s="1295"/>
    </row>
    <row r="348" spans="1:16" s="1149" customFormat="1" ht="11.25" customHeight="1" outlineLevel="2">
      <c r="A348" s="1101">
        <v>10</v>
      </c>
      <c r="B348" s="1101">
        <v>2014</v>
      </c>
      <c r="C348" s="1107" t="s">
        <v>164</v>
      </c>
      <c r="D348" s="1106" t="s">
        <v>4752</v>
      </c>
      <c r="E348" s="1103" t="s">
        <v>3362</v>
      </c>
      <c r="F348" s="1160">
        <v>41924</v>
      </c>
      <c r="G348" s="1103" t="s">
        <v>4227</v>
      </c>
      <c r="H348" s="1101">
        <v>7</v>
      </c>
      <c r="I348" s="1107" t="s">
        <v>3411</v>
      </c>
      <c r="J348" s="1110"/>
      <c r="K348" s="1110"/>
      <c r="P348" s="1162"/>
    </row>
    <row r="349" spans="1:16" s="1149" customFormat="1" ht="11.25" customHeight="1" outlineLevel="1">
      <c r="A349" s="1101"/>
      <c r="B349" s="1101"/>
      <c r="C349" s="1107"/>
      <c r="D349" s="1106" t="s">
        <v>4753</v>
      </c>
      <c r="E349" s="1103"/>
      <c r="F349" s="1160"/>
      <c r="G349" s="1103"/>
      <c r="H349" s="1101">
        <f>SUBTOTAL(9,H348:H348)</f>
        <v>7</v>
      </c>
      <c r="I349" s="1107"/>
      <c r="J349" s="1110"/>
      <c r="K349" s="1110"/>
      <c r="P349" s="1162"/>
    </row>
    <row r="350" spans="1:16" s="1127" customFormat="1" ht="11.25" customHeight="1" outlineLevel="2">
      <c r="A350" s="1101">
        <v>2</v>
      </c>
      <c r="B350" s="1102">
        <v>2014</v>
      </c>
      <c r="C350" s="1103" t="s">
        <v>4135</v>
      </c>
      <c r="D350" s="1103" t="s">
        <v>1629</v>
      </c>
      <c r="E350" s="1106" t="s">
        <v>81</v>
      </c>
      <c r="F350" s="1106">
        <v>41685</v>
      </c>
      <c r="G350" s="1103" t="s">
        <v>4754</v>
      </c>
      <c r="H350" s="1101">
        <v>5</v>
      </c>
      <c r="I350" s="1103" t="s">
        <v>531</v>
      </c>
      <c r="J350" s="1126"/>
      <c r="P350" s="1113"/>
    </row>
    <row r="351" spans="1:16" s="1127" customFormat="1" ht="11.25" customHeight="1" outlineLevel="2">
      <c r="A351" s="1101">
        <v>5</v>
      </c>
      <c r="B351" s="1102">
        <v>2014</v>
      </c>
      <c r="C351" s="1103" t="s">
        <v>4135</v>
      </c>
      <c r="D351" s="1103" t="s">
        <v>1629</v>
      </c>
      <c r="E351" s="1106" t="s">
        <v>86</v>
      </c>
      <c r="F351" s="1106">
        <v>41776</v>
      </c>
      <c r="G351" s="1103" t="s">
        <v>4755</v>
      </c>
      <c r="H351" s="1101">
        <v>5</v>
      </c>
      <c r="I351" s="1103" t="s">
        <v>531</v>
      </c>
      <c r="J351" s="1126"/>
      <c r="P351" s="1113"/>
    </row>
    <row r="352" spans="1:16" s="1127" customFormat="1" ht="11.25" customHeight="1" outlineLevel="2">
      <c r="A352" s="1101">
        <v>7</v>
      </c>
      <c r="B352" s="1102">
        <v>2014</v>
      </c>
      <c r="C352" s="1103" t="s">
        <v>4135</v>
      </c>
      <c r="D352" s="1103" t="s">
        <v>1629</v>
      </c>
      <c r="E352" s="1106" t="s">
        <v>3696</v>
      </c>
      <c r="F352" s="1106">
        <v>41825</v>
      </c>
      <c r="G352" s="1103" t="s">
        <v>4756</v>
      </c>
      <c r="H352" s="1101">
        <v>5</v>
      </c>
      <c r="I352" s="1103" t="s">
        <v>531</v>
      </c>
      <c r="J352" s="1126"/>
      <c r="K352" s="1125"/>
      <c r="L352" s="1126"/>
      <c r="M352" s="1126"/>
      <c r="P352" s="1113"/>
    </row>
    <row r="353" spans="1:16" s="1127" customFormat="1" ht="11.25" customHeight="1" outlineLevel="2">
      <c r="A353" s="1101">
        <v>10</v>
      </c>
      <c r="B353" s="1101">
        <v>2014</v>
      </c>
      <c r="C353" s="1107" t="s">
        <v>4135</v>
      </c>
      <c r="D353" s="1106" t="s">
        <v>1629</v>
      </c>
      <c r="E353" s="1103" t="s">
        <v>3362</v>
      </c>
      <c r="F353" s="1160">
        <v>41924</v>
      </c>
      <c r="G353" s="1103" t="s">
        <v>4757</v>
      </c>
      <c r="H353" s="1101">
        <v>3</v>
      </c>
      <c r="I353" s="1107" t="s">
        <v>1899</v>
      </c>
      <c r="J353" s="1126"/>
      <c r="K353" s="1156"/>
      <c r="L353" s="1125"/>
      <c r="M353" s="1125"/>
      <c r="P353" s="1113"/>
    </row>
    <row r="354" spans="1:16" s="1127" customFormat="1" ht="11.25" customHeight="1" outlineLevel="2">
      <c r="A354" s="1101">
        <v>10</v>
      </c>
      <c r="B354" s="1101">
        <v>2014</v>
      </c>
      <c r="C354" s="1107" t="s">
        <v>4135</v>
      </c>
      <c r="D354" s="1106" t="s">
        <v>1629</v>
      </c>
      <c r="E354" s="1103" t="s">
        <v>819</v>
      </c>
      <c r="F354" s="1160">
        <v>41938</v>
      </c>
      <c r="G354" s="1103" t="s">
        <v>4758</v>
      </c>
      <c r="H354" s="1101">
        <v>5</v>
      </c>
      <c r="I354" s="1107" t="s">
        <v>295</v>
      </c>
      <c r="J354" s="1126"/>
      <c r="K354" s="1156"/>
      <c r="L354" s="1125"/>
      <c r="M354" s="1125"/>
      <c r="P354" s="1113"/>
    </row>
    <row r="355" spans="1:16" s="1127" customFormat="1" ht="11.25" customHeight="1" outlineLevel="1">
      <c r="A355" s="1101"/>
      <c r="B355" s="1101"/>
      <c r="C355" s="1107"/>
      <c r="D355" s="1106" t="s">
        <v>2885</v>
      </c>
      <c r="E355" s="1103"/>
      <c r="F355" s="1160"/>
      <c r="G355" s="1103"/>
      <c r="H355" s="1101">
        <f>SUBTOTAL(9,H350:H354)</f>
        <v>23</v>
      </c>
      <c r="I355" s="1107"/>
      <c r="J355" s="1126"/>
      <c r="K355" s="1156"/>
      <c r="L355" s="1125"/>
      <c r="M355" s="1125"/>
      <c r="P355" s="1113"/>
    </row>
    <row r="356" spans="1:16" s="1127" customFormat="1" ht="11.25" customHeight="1" outlineLevel="2">
      <c r="A356" s="1138">
        <v>3</v>
      </c>
      <c r="B356" s="1134">
        <v>2012</v>
      </c>
      <c r="C356" s="1135" t="s">
        <v>164</v>
      </c>
      <c r="D356" s="1135" t="s">
        <v>5135</v>
      </c>
      <c r="E356" s="1136" t="s">
        <v>433</v>
      </c>
      <c r="F356" s="1136">
        <v>40979</v>
      </c>
      <c r="G356" s="1135" t="s">
        <v>5136</v>
      </c>
      <c r="H356" s="1138">
        <v>10</v>
      </c>
      <c r="I356" s="1135" t="s">
        <v>626</v>
      </c>
      <c r="J356" s="1126"/>
      <c r="K356" s="1156"/>
      <c r="L356" s="1125"/>
      <c r="M356" s="1125"/>
      <c r="P356" s="1113"/>
    </row>
    <row r="357" spans="1:16" s="1126" customFormat="1" ht="11.25" customHeight="1" outlineLevel="2">
      <c r="A357" s="1155">
        <v>3</v>
      </c>
      <c r="B357" s="1134">
        <v>2012</v>
      </c>
      <c r="C357" s="1135" t="s">
        <v>164</v>
      </c>
      <c r="D357" s="1135" t="s">
        <v>5135</v>
      </c>
      <c r="E357" s="1136" t="s">
        <v>66</v>
      </c>
      <c r="F357" s="1136">
        <v>40986</v>
      </c>
      <c r="G357" s="1135" t="s">
        <v>5136</v>
      </c>
      <c r="H357" s="1138">
        <v>10</v>
      </c>
      <c r="I357" s="1135" t="s">
        <v>626</v>
      </c>
      <c r="K357" s="1149"/>
      <c r="P357" s="1138"/>
    </row>
    <row r="358" spans="1:16" s="1126" customFormat="1" ht="11.25" customHeight="1" outlineLevel="1">
      <c r="A358" s="1155"/>
      <c r="B358" s="1134"/>
      <c r="C358" s="1135"/>
      <c r="D358" s="1135" t="s">
        <v>5137</v>
      </c>
      <c r="E358" s="1136"/>
      <c r="F358" s="1136"/>
      <c r="G358" s="1135"/>
      <c r="H358" s="1138">
        <f>SUBTOTAL(9,H356:H357)</f>
        <v>20</v>
      </c>
      <c r="I358" s="1135"/>
      <c r="K358" s="1149"/>
      <c r="P358" s="1138"/>
    </row>
    <row r="359" spans="1:16" s="1126" customFormat="1" ht="11.25" customHeight="1" outlineLevel="2">
      <c r="A359" s="1138">
        <v>10</v>
      </c>
      <c r="B359" s="1134">
        <v>2012</v>
      </c>
      <c r="C359" s="1135" t="s">
        <v>4135</v>
      </c>
      <c r="D359" s="1135" t="s">
        <v>5138</v>
      </c>
      <c r="E359" s="1136" t="s">
        <v>3378</v>
      </c>
      <c r="F359" s="1136">
        <v>41202</v>
      </c>
      <c r="G359" s="1135" t="s">
        <v>5139</v>
      </c>
      <c r="H359" s="1138">
        <v>5</v>
      </c>
      <c r="I359" s="1135" t="s">
        <v>531</v>
      </c>
      <c r="J359" s="1110"/>
      <c r="K359" s="1156"/>
      <c r="L359" s="1141"/>
      <c r="M359" s="1141"/>
      <c r="P359" s="1138"/>
    </row>
    <row r="360" spans="1:16" s="1126" customFormat="1" ht="11.25" customHeight="1" outlineLevel="1">
      <c r="A360" s="1138"/>
      <c r="B360" s="1134"/>
      <c r="C360" s="1135"/>
      <c r="D360" s="1135" t="s">
        <v>5140</v>
      </c>
      <c r="E360" s="1136"/>
      <c r="F360" s="1136"/>
      <c r="G360" s="1135"/>
      <c r="H360" s="1138">
        <f>SUBTOTAL(9,H359:H359)</f>
        <v>5</v>
      </c>
      <c r="I360" s="1135"/>
      <c r="J360" s="1110"/>
      <c r="K360" s="1156"/>
      <c r="L360" s="1141"/>
      <c r="M360" s="1141"/>
      <c r="P360" s="1138"/>
    </row>
    <row r="361" spans="1:16" s="1126" customFormat="1" ht="11.25" customHeight="1" outlineLevel="2">
      <c r="A361" s="1138">
        <v>10</v>
      </c>
      <c r="B361" s="1134">
        <v>2012</v>
      </c>
      <c r="C361" s="1135" t="s">
        <v>53</v>
      </c>
      <c r="D361" s="1135" t="s">
        <v>4230</v>
      </c>
      <c r="E361" s="1136" t="s">
        <v>3378</v>
      </c>
      <c r="F361" s="1136">
        <v>41203</v>
      </c>
      <c r="G361" s="1135" t="s">
        <v>4231</v>
      </c>
      <c r="H361" s="1138">
        <v>5</v>
      </c>
      <c r="I361" s="1135" t="s">
        <v>4232</v>
      </c>
      <c r="J361" s="1127"/>
      <c r="K361" s="1156"/>
      <c r="P361" s="1138"/>
    </row>
    <row r="362" spans="1:16" s="1126" customFormat="1" ht="11.25" customHeight="1" outlineLevel="2">
      <c r="A362" s="1101">
        <v>2</v>
      </c>
      <c r="B362" s="1102">
        <v>2014</v>
      </c>
      <c r="C362" s="1103" t="s">
        <v>53</v>
      </c>
      <c r="D362" s="1103" t="s">
        <v>4230</v>
      </c>
      <c r="E362" s="1106" t="s">
        <v>657</v>
      </c>
      <c r="F362" s="1106">
        <v>41686</v>
      </c>
      <c r="G362" s="1103" t="s">
        <v>4234</v>
      </c>
      <c r="H362" s="1101">
        <v>5</v>
      </c>
      <c r="I362" s="1103" t="s">
        <v>4232</v>
      </c>
      <c r="J362" s="1127"/>
      <c r="K362" s="1156"/>
      <c r="L362" s="1110"/>
      <c r="M362" s="1110"/>
      <c r="P362" s="1138"/>
    </row>
    <row r="363" spans="1:16" s="1126" customFormat="1" ht="11.25" customHeight="1" outlineLevel="2">
      <c r="A363" s="1101">
        <v>3</v>
      </c>
      <c r="B363" s="1102">
        <v>2014</v>
      </c>
      <c r="C363" s="1103" t="s">
        <v>53</v>
      </c>
      <c r="D363" s="1103" t="s">
        <v>4230</v>
      </c>
      <c r="E363" s="1106" t="s">
        <v>64</v>
      </c>
      <c r="F363" s="1106">
        <v>41706</v>
      </c>
      <c r="G363" s="1103" t="s">
        <v>4235</v>
      </c>
      <c r="H363" s="1101">
        <v>5</v>
      </c>
      <c r="I363" s="1103" t="s">
        <v>4232</v>
      </c>
      <c r="K363" s="1149"/>
      <c r="L363" s="1110"/>
      <c r="M363" s="1110"/>
      <c r="P363" s="1138"/>
    </row>
    <row r="364" spans="1:16" s="1126" customFormat="1" ht="11.25" customHeight="1" outlineLevel="2">
      <c r="A364" s="1101">
        <v>5</v>
      </c>
      <c r="B364" s="1102">
        <v>2014</v>
      </c>
      <c r="C364" s="1103" t="s">
        <v>53</v>
      </c>
      <c r="D364" s="1103" t="s">
        <v>4230</v>
      </c>
      <c r="E364" s="1106" t="s">
        <v>1855</v>
      </c>
      <c r="F364" s="1106">
        <v>41784</v>
      </c>
      <c r="G364" s="1103" t="s">
        <v>4236</v>
      </c>
      <c r="H364" s="1101">
        <v>5</v>
      </c>
      <c r="I364" s="1103" t="s">
        <v>4232</v>
      </c>
      <c r="K364" s="1127"/>
      <c r="L364" s="1110"/>
      <c r="M364" s="1110"/>
      <c r="P364" s="1138"/>
    </row>
    <row r="365" spans="1:16" s="1126" customFormat="1" ht="11.25" customHeight="1" outlineLevel="1">
      <c r="A365" s="1101"/>
      <c r="B365" s="1102"/>
      <c r="C365" s="1103"/>
      <c r="D365" s="1103" t="s">
        <v>4237</v>
      </c>
      <c r="E365" s="1106"/>
      <c r="F365" s="1106"/>
      <c r="G365" s="1103"/>
      <c r="H365" s="1101">
        <f>SUBTOTAL(9,H361:H364)</f>
        <v>20</v>
      </c>
      <c r="I365" s="1103"/>
      <c r="K365" s="1127"/>
      <c r="L365" s="1110"/>
      <c r="M365" s="1110"/>
      <c r="P365" s="1138"/>
    </row>
    <row r="366" spans="1:16" s="1126" customFormat="1" ht="11.25" customHeight="1" outlineLevel="2">
      <c r="A366" s="1133">
        <v>2</v>
      </c>
      <c r="B366" s="1114">
        <v>2013</v>
      </c>
      <c r="C366" s="1115" t="s">
        <v>91</v>
      </c>
      <c r="D366" s="1115" t="s">
        <v>126</v>
      </c>
      <c r="E366" s="1117" t="s">
        <v>55</v>
      </c>
      <c r="F366" s="1117">
        <v>41307</v>
      </c>
      <c r="G366" s="1115" t="s">
        <v>4760</v>
      </c>
      <c r="H366" s="1113">
        <v>10</v>
      </c>
      <c r="I366" s="1115" t="s">
        <v>236</v>
      </c>
      <c r="K366" s="1127"/>
      <c r="L366" s="1110"/>
      <c r="M366" s="1110"/>
      <c r="P366" s="1138"/>
    </row>
    <row r="367" spans="1:16" s="1127" customFormat="1" ht="11.25" customHeight="1" outlineLevel="2">
      <c r="A367" s="1113">
        <v>2</v>
      </c>
      <c r="B367" s="1114">
        <v>2013</v>
      </c>
      <c r="C367" s="1115" t="s">
        <v>91</v>
      </c>
      <c r="D367" s="1115" t="s">
        <v>126</v>
      </c>
      <c r="E367" s="1117" t="s">
        <v>72</v>
      </c>
      <c r="F367" s="1117">
        <v>41315</v>
      </c>
      <c r="G367" s="1115" t="s">
        <v>4238</v>
      </c>
      <c r="H367" s="1113">
        <v>5</v>
      </c>
      <c r="I367" s="1115" t="s">
        <v>342</v>
      </c>
      <c r="P367" s="1113"/>
    </row>
    <row r="368" spans="1:16" s="1125" customFormat="1" ht="11.25" customHeight="1" outlineLevel="2">
      <c r="A368" s="1113">
        <v>3</v>
      </c>
      <c r="B368" s="1113">
        <v>2013</v>
      </c>
      <c r="C368" s="1115" t="s">
        <v>91</v>
      </c>
      <c r="D368" s="1117" t="s">
        <v>126</v>
      </c>
      <c r="E368" s="1115" t="s">
        <v>3323</v>
      </c>
      <c r="F368" s="1117">
        <v>41336</v>
      </c>
      <c r="G368" s="1115" t="s">
        <v>4238</v>
      </c>
      <c r="H368" s="1113">
        <v>10</v>
      </c>
      <c r="I368" s="1115" t="s">
        <v>1293</v>
      </c>
      <c r="J368" s="1126"/>
      <c r="K368" s="1149"/>
      <c r="L368" s="1110"/>
      <c r="M368" s="1110"/>
      <c r="P368" s="1163"/>
    </row>
    <row r="369" spans="1:16" s="1127" customFormat="1" ht="11.25" customHeight="1" outlineLevel="2">
      <c r="A369" s="1133">
        <v>6</v>
      </c>
      <c r="B369" s="1113">
        <v>2013</v>
      </c>
      <c r="C369" s="1117" t="s">
        <v>91</v>
      </c>
      <c r="D369" s="1115" t="s">
        <v>126</v>
      </c>
      <c r="E369" s="1115" t="s">
        <v>3357</v>
      </c>
      <c r="F369" s="1117">
        <v>41434</v>
      </c>
      <c r="G369" s="1115" t="s">
        <v>4761</v>
      </c>
      <c r="H369" s="1113">
        <v>10</v>
      </c>
      <c r="I369" s="1115" t="s">
        <v>1853</v>
      </c>
      <c r="P369" s="1113"/>
    </row>
    <row r="370" spans="1:16" s="1149" customFormat="1" ht="11.25" customHeight="1" outlineLevel="2">
      <c r="A370" s="1133">
        <v>6</v>
      </c>
      <c r="B370" s="1113">
        <v>2013</v>
      </c>
      <c r="C370" s="1117" t="s">
        <v>91</v>
      </c>
      <c r="D370" s="1115" t="s">
        <v>126</v>
      </c>
      <c r="E370" s="1115" t="s">
        <v>3357</v>
      </c>
      <c r="F370" s="1117">
        <v>41434</v>
      </c>
      <c r="G370" s="1115" t="s">
        <v>4762</v>
      </c>
      <c r="H370" s="1113">
        <v>3</v>
      </c>
      <c r="I370" s="1115" t="s">
        <v>3507</v>
      </c>
      <c r="J370" s="1126"/>
      <c r="L370" s="1126"/>
      <c r="M370" s="1126"/>
      <c r="P370" s="1162"/>
    </row>
    <row r="371" spans="1:16" s="1149" customFormat="1" ht="11.25" customHeight="1" outlineLevel="2">
      <c r="A371" s="1113">
        <v>11</v>
      </c>
      <c r="B371" s="1113">
        <v>2013</v>
      </c>
      <c r="C371" s="1117" t="s">
        <v>91</v>
      </c>
      <c r="D371" s="1115" t="s">
        <v>126</v>
      </c>
      <c r="E371" s="1115" t="s">
        <v>500</v>
      </c>
      <c r="F371" s="1117">
        <v>41594</v>
      </c>
      <c r="G371" s="1115" t="s">
        <v>4238</v>
      </c>
      <c r="H371" s="1113">
        <v>5</v>
      </c>
      <c r="I371" s="1115" t="s">
        <v>670</v>
      </c>
      <c r="J371" s="1126"/>
      <c r="L371" s="1126"/>
      <c r="M371" s="1126"/>
      <c r="P371" s="1162"/>
    </row>
    <row r="372" spans="1:16" ht="11.25" customHeight="1" outlineLevel="2">
      <c r="A372" s="1113">
        <v>11</v>
      </c>
      <c r="B372" s="1113">
        <v>2013</v>
      </c>
      <c r="C372" s="1117" t="s">
        <v>91</v>
      </c>
      <c r="D372" s="1115" t="s">
        <v>126</v>
      </c>
      <c r="E372" s="1115" t="s">
        <v>500</v>
      </c>
      <c r="F372" s="1117">
        <v>41594</v>
      </c>
      <c r="G372" s="1115" t="s">
        <v>4763</v>
      </c>
      <c r="H372" s="1113">
        <v>10</v>
      </c>
      <c r="I372" s="1115" t="s">
        <v>236</v>
      </c>
      <c r="J372" s="1126"/>
      <c r="K372" s="1125"/>
      <c r="L372" s="1110"/>
      <c r="M372" s="1110"/>
    </row>
    <row r="373" spans="1:16" s="1127" customFormat="1" ht="11.25" customHeight="1" outlineLevel="2">
      <c r="A373" s="1101">
        <v>10</v>
      </c>
      <c r="B373" s="1101">
        <v>2014</v>
      </c>
      <c r="C373" s="1106" t="s">
        <v>91</v>
      </c>
      <c r="D373" s="1103" t="s">
        <v>126</v>
      </c>
      <c r="E373" s="1103" t="s">
        <v>81</v>
      </c>
      <c r="F373" s="1106">
        <v>41685</v>
      </c>
      <c r="G373" s="1103" t="s">
        <v>4238</v>
      </c>
      <c r="H373" s="1101">
        <v>10</v>
      </c>
      <c r="I373" s="1103" t="s">
        <v>342</v>
      </c>
      <c r="J373" s="1126"/>
      <c r="K373" s="1149"/>
      <c r="L373" s="1141"/>
      <c r="M373" s="1141"/>
      <c r="P373" s="1113"/>
    </row>
    <row r="374" spans="1:16" s="1127" customFormat="1" ht="11.25" customHeight="1" outlineLevel="2">
      <c r="A374" s="1101">
        <v>10</v>
      </c>
      <c r="B374" s="1101">
        <v>2014</v>
      </c>
      <c r="C374" s="1106" t="s">
        <v>91</v>
      </c>
      <c r="D374" s="1103" t="s">
        <v>126</v>
      </c>
      <c r="E374" s="1103" t="s">
        <v>81</v>
      </c>
      <c r="F374" s="1106">
        <v>41685</v>
      </c>
      <c r="G374" s="1103" t="s">
        <v>3464</v>
      </c>
      <c r="H374" s="1101">
        <v>5</v>
      </c>
      <c r="I374" s="1103" t="s">
        <v>236</v>
      </c>
      <c r="J374" s="1149"/>
      <c r="K374" s="1144"/>
      <c r="L374" s="1141"/>
      <c r="M374" s="1141"/>
      <c r="P374" s="1113"/>
    </row>
    <row r="375" spans="1:16" s="1161" customFormat="1" ht="11.25" customHeight="1" outlineLevel="2">
      <c r="A375" s="1101">
        <v>10</v>
      </c>
      <c r="B375" s="1101">
        <v>2014</v>
      </c>
      <c r="C375" s="1106" t="s">
        <v>91</v>
      </c>
      <c r="D375" s="1103" t="s">
        <v>126</v>
      </c>
      <c r="E375" s="1103" t="s">
        <v>58</v>
      </c>
      <c r="F375" s="1106">
        <v>41686</v>
      </c>
      <c r="G375" s="1103" t="s">
        <v>4238</v>
      </c>
      <c r="H375" s="1101">
        <v>10</v>
      </c>
      <c r="I375" s="1103" t="s">
        <v>342</v>
      </c>
      <c r="J375" s="1144"/>
      <c r="P375" s="1164"/>
    </row>
    <row r="376" spans="1:16" s="1161" customFormat="1" ht="11.25" customHeight="1" outlineLevel="2">
      <c r="A376" s="1101">
        <v>3</v>
      </c>
      <c r="B376" s="1102">
        <v>2014</v>
      </c>
      <c r="C376" s="1103" t="s">
        <v>91</v>
      </c>
      <c r="D376" s="1104" t="s">
        <v>126</v>
      </c>
      <c r="E376" s="1106" t="s">
        <v>3323</v>
      </c>
      <c r="F376" s="1106">
        <v>41700</v>
      </c>
      <c r="G376" s="1103" t="s">
        <v>4238</v>
      </c>
      <c r="H376" s="1101">
        <v>7</v>
      </c>
      <c r="I376" s="1107" t="s">
        <v>1961</v>
      </c>
      <c r="J376" s="1127"/>
      <c r="P376" s="1164"/>
    </row>
    <row r="377" spans="1:16" s="1161" customFormat="1" ht="11.25" customHeight="1" outlineLevel="2">
      <c r="A377" s="1101">
        <v>6</v>
      </c>
      <c r="B377" s="1102">
        <v>2014</v>
      </c>
      <c r="C377" s="1103" t="s">
        <v>91</v>
      </c>
      <c r="D377" s="1103" t="s">
        <v>126</v>
      </c>
      <c r="E377" s="1106" t="s">
        <v>3357</v>
      </c>
      <c r="F377" s="1106">
        <v>41797</v>
      </c>
      <c r="G377" s="1103" t="s">
        <v>4239</v>
      </c>
      <c r="H377" s="1108">
        <v>7</v>
      </c>
      <c r="I377" s="1141" t="s">
        <v>3067</v>
      </c>
      <c r="J377" s="1127"/>
      <c r="P377" s="1164"/>
    </row>
    <row r="378" spans="1:16" s="1161" customFormat="1" ht="11.25" customHeight="1" outlineLevel="1">
      <c r="A378" s="1101"/>
      <c r="B378" s="1102"/>
      <c r="C378" s="1103"/>
      <c r="D378" s="1103" t="s">
        <v>614</v>
      </c>
      <c r="E378" s="1106"/>
      <c r="F378" s="1106"/>
      <c r="G378" s="1103"/>
      <c r="H378" s="1108">
        <f>SUBTOTAL(9,H366:H377)</f>
        <v>92</v>
      </c>
      <c r="I378" s="1141"/>
      <c r="J378" s="1127"/>
      <c r="P378" s="1164"/>
    </row>
    <row r="379" spans="1:16" s="1165" customFormat="1" ht="11.25" customHeight="1" outlineLevel="2">
      <c r="A379" s="1113">
        <v>3</v>
      </c>
      <c r="B379" s="1113">
        <v>2013</v>
      </c>
      <c r="C379" s="1115" t="s">
        <v>91</v>
      </c>
      <c r="D379" s="1117" t="s">
        <v>3854</v>
      </c>
      <c r="E379" s="1115" t="s">
        <v>3323</v>
      </c>
      <c r="F379" s="1117">
        <v>41336</v>
      </c>
      <c r="G379" s="1115" t="s">
        <v>4764</v>
      </c>
      <c r="H379" s="1113">
        <v>3</v>
      </c>
      <c r="I379" s="1115" t="s">
        <v>1037</v>
      </c>
      <c r="J379" s="1107"/>
      <c r="K379" s="1127"/>
      <c r="L379" s="1126"/>
      <c r="M379" s="1126"/>
      <c r="P379" s="1166"/>
    </row>
    <row r="380" spans="1:16" s="1125" customFormat="1" ht="11.25" customHeight="1" outlineLevel="2">
      <c r="A380" s="1113">
        <v>6</v>
      </c>
      <c r="B380" s="1113">
        <v>2013</v>
      </c>
      <c r="C380" s="1117" t="s">
        <v>91</v>
      </c>
      <c r="D380" s="1115" t="s">
        <v>3854</v>
      </c>
      <c r="E380" s="1115" t="s">
        <v>3357</v>
      </c>
      <c r="F380" s="1117">
        <v>41434</v>
      </c>
      <c r="G380" s="1115" t="s">
        <v>4765</v>
      </c>
      <c r="H380" s="1113">
        <v>7</v>
      </c>
      <c r="I380" s="1115" t="s">
        <v>2250</v>
      </c>
      <c r="J380" s="1127"/>
      <c r="K380" s="1127"/>
      <c r="L380" s="1110"/>
      <c r="M380" s="1110"/>
      <c r="P380" s="1163"/>
    </row>
    <row r="381" spans="1:16" ht="11.25" customHeight="1" outlineLevel="2">
      <c r="A381" s="1113">
        <v>10</v>
      </c>
      <c r="B381" s="1114">
        <v>2013</v>
      </c>
      <c r="C381" s="1115" t="s">
        <v>91</v>
      </c>
      <c r="D381" s="1115" t="s">
        <v>3854</v>
      </c>
      <c r="E381" s="1117" t="s">
        <v>3362</v>
      </c>
      <c r="F381" s="1117">
        <v>41560</v>
      </c>
      <c r="G381" s="1115" t="s">
        <v>4766</v>
      </c>
      <c r="H381" s="1113">
        <v>3</v>
      </c>
      <c r="I381" s="1115" t="s">
        <v>1978</v>
      </c>
      <c r="J381" s="1126"/>
      <c r="K381" s="1127"/>
      <c r="L381" s="1127"/>
      <c r="M381" s="1127"/>
    </row>
    <row r="382" spans="1:16" ht="11.25" customHeight="1" outlineLevel="2">
      <c r="A382" s="1101">
        <v>3</v>
      </c>
      <c r="B382" s="1102">
        <v>2014</v>
      </c>
      <c r="C382" s="1103" t="s">
        <v>91</v>
      </c>
      <c r="D382" s="1104" t="s">
        <v>3854</v>
      </c>
      <c r="E382" s="1106" t="s">
        <v>3323</v>
      </c>
      <c r="F382" s="1106">
        <v>41700</v>
      </c>
      <c r="G382" s="1103" t="s">
        <v>3471</v>
      </c>
      <c r="H382" s="1101">
        <v>10</v>
      </c>
      <c r="I382" s="1107" t="s">
        <v>3470</v>
      </c>
      <c r="J382" s="1126"/>
      <c r="K382" s="1127"/>
      <c r="L382" s="1126"/>
      <c r="M382" s="1126"/>
    </row>
    <row r="383" spans="1:16" ht="11.25" customHeight="1" outlineLevel="2">
      <c r="A383" s="1101">
        <v>10</v>
      </c>
      <c r="B383" s="1101">
        <v>2014</v>
      </c>
      <c r="C383" s="1103" t="s">
        <v>91</v>
      </c>
      <c r="D383" s="1106" t="s">
        <v>3854</v>
      </c>
      <c r="E383" s="1103" t="s">
        <v>3362</v>
      </c>
      <c r="F383" s="1160">
        <v>41924</v>
      </c>
      <c r="G383" s="1103" t="s">
        <v>4240</v>
      </c>
      <c r="H383" s="1101">
        <v>7</v>
      </c>
      <c r="I383" s="1107" t="s">
        <v>2167</v>
      </c>
      <c r="J383" s="1126"/>
      <c r="K383" s="1127"/>
      <c r="L383" s="1126"/>
      <c r="M383" s="1126"/>
    </row>
    <row r="384" spans="1:16" ht="11.25" customHeight="1" outlineLevel="1">
      <c r="B384" s="1101"/>
      <c r="D384" s="1106" t="s">
        <v>3855</v>
      </c>
      <c r="F384" s="1160"/>
      <c r="G384" s="1103"/>
      <c r="H384" s="1101">
        <f>SUBTOTAL(9,H379:H383)</f>
        <v>30</v>
      </c>
      <c r="I384" s="1107"/>
      <c r="J384" s="1126"/>
      <c r="K384" s="1127"/>
      <c r="L384" s="1126"/>
      <c r="M384" s="1126"/>
    </row>
    <row r="385" spans="1:16" s="1125" customFormat="1" ht="11.25" customHeight="1" outlineLevel="2">
      <c r="A385" s="1138">
        <v>5</v>
      </c>
      <c r="B385" s="1155">
        <v>2012</v>
      </c>
      <c r="C385" s="1264" t="s">
        <v>91</v>
      </c>
      <c r="D385" s="1264" t="s">
        <v>4543</v>
      </c>
      <c r="E385" s="1264" t="s">
        <v>3357</v>
      </c>
      <c r="F385" s="1265">
        <v>41049</v>
      </c>
      <c r="G385" s="1266" t="s">
        <v>4243</v>
      </c>
      <c r="H385" s="1155">
        <v>10</v>
      </c>
      <c r="I385" s="1264" t="s">
        <v>2713</v>
      </c>
      <c r="J385" s="1126"/>
      <c r="K385" s="1149"/>
      <c r="L385" s="1110"/>
      <c r="M385" s="1110"/>
      <c r="P385" s="1163"/>
    </row>
    <row r="386" spans="1:16" s="1125" customFormat="1" ht="11.25" customHeight="1" outlineLevel="2">
      <c r="A386" s="1138">
        <v>5</v>
      </c>
      <c r="B386" s="1155">
        <v>2012</v>
      </c>
      <c r="C386" s="1264" t="s">
        <v>91</v>
      </c>
      <c r="D386" s="1264" t="s">
        <v>4543</v>
      </c>
      <c r="E386" s="1264" t="s">
        <v>3357</v>
      </c>
      <c r="F386" s="1265">
        <v>41049</v>
      </c>
      <c r="G386" s="1266" t="s">
        <v>5141</v>
      </c>
      <c r="H386" s="1155">
        <v>3</v>
      </c>
      <c r="I386" s="1264" t="s">
        <v>3593</v>
      </c>
      <c r="J386" s="1126"/>
      <c r="K386" s="1149"/>
      <c r="L386" s="1110"/>
      <c r="M386" s="1110"/>
      <c r="P386" s="1163"/>
    </row>
    <row r="387" spans="1:16" s="1125" customFormat="1" ht="11.25" customHeight="1" outlineLevel="2">
      <c r="A387" s="1138">
        <v>5</v>
      </c>
      <c r="B387" s="1155">
        <v>2012</v>
      </c>
      <c r="C387" s="1264" t="s">
        <v>91</v>
      </c>
      <c r="D387" s="1264" t="s">
        <v>4543</v>
      </c>
      <c r="E387" s="1264" t="s">
        <v>3357</v>
      </c>
      <c r="F387" s="1265">
        <v>41049</v>
      </c>
      <c r="G387" s="1266" t="s">
        <v>5142</v>
      </c>
      <c r="H387" s="1155">
        <v>10</v>
      </c>
      <c r="I387" s="1264" t="s">
        <v>3439</v>
      </c>
      <c r="J387" s="1126"/>
      <c r="K387" s="1149"/>
      <c r="L387" s="1110"/>
      <c r="M387" s="1110"/>
      <c r="P387" s="1163"/>
    </row>
    <row r="388" spans="1:16" s="1127" customFormat="1" ht="11.25" customHeight="1" outlineLevel="2">
      <c r="A388" s="1138">
        <v>5</v>
      </c>
      <c r="B388" s="1155">
        <v>2012</v>
      </c>
      <c r="C388" s="1264" t="s">
        <v>91</v>
      </c>
      <c r="D388" s="1264" t="s">
        <v>4543</v>
      </c>
      <c r="E388" s="1264" t="s">
        <v>5073</v>
      </c>
      <c r="F388" s="1265">
        <v>41055</v>
      </c>
      <c r="G388" s="1266" t="s">
        <v>4243</v>
      </c>
      <c r="H388" s="1155">
        <v>10</v>
      </c>
      <c r="I388" s="1264" t="s">
        <v>5143</v>
      </c>
      <c r="J388" s="1126"/>
      <c r="K388" s="1125"/>
      <c r="L388" s="1141"/>
      <c r="M388" s="1141"/>
      <c r="P388" s="1113"/>
    </row>
    <row r="389" spans="1:16" s="1125" customFormat="1" ht="11.25" customHeight="1" outlineLevel="2">
      <c r="A389" s="1113">
        <v>3</v>
      </c>
      <c r="B389" s="1113">
        <v>2013</v>
      </c>
      <c r="C389" s="1115" t="s">
        <v>91</v>
      </c>
      <c r="D389" s="1117" t="s">
        <v>4543</v>
      </c>
      <c r="E389" s="1115" t="s">
        <v>3323</v>
      </c>
      <c r="F389" s="1117">
        <v>41336</v>
      </c>
      <c r="G389" s="1115" t="s">
        <v>4243</v>
      </c>
      <c r="H389" s="1113">
        <v>10</v>
      </c>
      <c r="I389" s="1115" t="s">
        <v>1651</v>
      </c>
      <c r="J389" s="1126"/>
      <c r="K389" s="1149"/>
      <c r="L389" s="1110"/>
      <c r="M389" s="1110"/>
      <c r="P389" s="1163"/>
    </row>
    <row r="390" spans="1:16" s="1141" customFormat="1" ht="11.25" customHeight="1" outlineLevel="2">
      <c r="A390" s="1113">
        <v>6</v>
      </c>
      <c r="B390" s="1113">
        <v>2013</v>
      </c>
      <c r="C390" s="1117" t="s">
        <v>91</v>
      </c>
      <c r="D390" s="1115" t="s">
        <v>4543</v>
      </c>
      <c r="E390" s="1115" t="s">
        <v>3357</v>
      </c>
      <c r="F390" s="1117">
        <v>41434</v>
      </c>
      <c r="G390" s="1115" t="s">
        <v>4242</v>
      </c>
      <c r="H390" s="1113">
        <v>10</v>
      </c>
      <c r="I390" s="1115" t="s">
        <v>3591</v>
      </c>
      <c r="J390" s="1107"/>
      <c r="K390" s="1127"/>
      <c r="L390" s="1126"/>
      <c r="M390" s="1126"/>
      <c r="P390" s="1108"/>
    </row>
    <row r="391" spans="1:16" s="1141" customFormat="1" ht="11.25" customHeight="1" outlineLevel="2">
      <c r="A391" s="1133">
        <v>6</v>
      </c>
      <c r="B391" s="1113">
        <v>2013</v>
      </c>
      <c r="C391" s="1117" t="s">
        <v>91</v>
      </c>
      <c r="D391" s="1115" t="s">
        <v>4543</v>
      </c>
      <c r="E391" s="1115" t="s">
        <v>4713</v>
      </c>
      <c r="F391" s="1117">
        <v>41440</v>
      </c>
      <c r="G391" s="1115" t="s">
        <v>4242</v>
      </c>
      <c r="H391" s="1113">
        <v>15</v>
      </c>
      <c r="I391" s="1115" t="s">
        <v>4767</v>
      </c>
      <c r="J391" s="1107"/>
      <c r="K391" s="1127"/>
      <c r="L391" s="1126"/>
      <c r="M391" s="1126"/>
      <c r="P391" s="1108"/>
    </row>
    <row r="392" spans="1:16" s="1144" customFormat="1" ht="11.25" customHeight="1" outlineLevel="2">
      <c r="A392" s="1101">
        <v>3</v>
      </c>
      <c r="B392" s="1102">
        <v>2014</v>
      </c>
      <c r="C392" s="1103" t="s">
        <v>91</v>
      </c>
      <c r="D392" s="1104" t="s">
        <v>4543</v>
      </c>
      <c r="E392" s="1106" t="s">
        <v>3323</v>
      </c>
      <c r="F392" s="1106">
        <v>41700</v>
      </c>
      <c r="G392" s="1103" t="s">
        <v>4242</v>
      </c>
      <c r="H392" s="1101">
        <v>10</v>
      </c>
      <c r="I392" s="1107" t="s">
        <v>1980</v>
      </c>
      <c r="J392" s="1107"/>
      <c r="K392" s="1127"/>
      <c r="L392" s="1126"/>
      <c r="M392" s="1126"/>
      <c r="P392" s="1167"/>
    </row>
    <row r="393" spans="1:16" ht="11.25" customHeight="1" outlineLevel="2">
      <c r="A393" s="1101">
        <v>3</v>
      </c>
      <c r="B393" s="1102">
        <v>2014</v>
      </c>
      <c r="C393" s="1103" t="s">
        <v>91</v>
      </c>
      <c r="D393" s="1104" t="s">
        <v>4543</v>
      </c>
      <c r="E393" s="1106" t="s">
        <v>3323</v>
      </c>
      <c r="F393" s="1106">
        <v>41700</v>
      </c>
      <c r="G393" s="1103" t="s">
        <v>4243</v>
      </c>
      <c r="H393" s="1101">
        <v>3</v>
      </c>
      <c r="I393" s="1107" t="s">
        <v>1653</v>
      </c>
    </row>
    <row r="394" spans="1:16" s="1144" customFormat="1" ht="11.25" customHeight="1" outlineLevel="2">
      <c r="A394" s="1101">
        <v>5</v>
      </c>
      <c r="B394" s="1102">
        <v>2014</v>
      </c>
      <c r="C394" s="1103" t="s">
        <v>91</v>
      </c>
      <c r="D394" s="1104" t="s">
        <v>4543</v>
      </c>
      <c r="E394" s="1106" t="s">
        <v>86</v>
      </c>
      <c r="F394" s="1106">
        <v>41776</v>
      </c>
      <c r="G394" s="1103" t="s">
        <v>4242</v>
      </c>
      <c r="H394" s="1101">
        <v>10</v>
      </c>
      <c r="I394" s="1107" t="s">
        <v>342</v>
      </c>
      <c r="J394" s="1127"/>
      <c r="L394" s="1126"/>
      <c r="M394" s="1126"/>
      <c r="P394" s="1167"/>
    </row>
    <row r="395" spans="1:16" s="1127" customFormat="1" ht="11.25" customHeight="1" outlineLevel="2">
      <c r="A395" s="1101">
        <v>10</v>
      </c>
      <c r="B395" s="1101">
        <v>2014</v>
      </c>
      <c r="C395" s="1103" t="s">
        <v>91</v>
      </c>
      <c r="D395" s="1106" t="s">
        <v>4543</v>
      </c>
      <c r="E395" s="1103" t="s">
        <v>3362</v>
      </c>
      <c r="F395" s="1160">
        <v>41924</v>
      </c>
      <c r="G395" s="1103" t="s">
        <v>4244</v>
      </c>
      <c r="H395" s="1101">
        <v>7</v>
      </c>
      <c r="I395" s="1107" t="s">
        <v>1895</v>
      </c>
      <c r="P395" s="1113"/>
    </row>
    <row r="396" spans="1:16" s="1127" customFormat="1" ht="11.25" customHeight="1" outlineLevel="1">
      <c r="A396" s="1101"/>
      <c r="B396" s="1101"/>
      <c r="C396" s="1103"/>
      <c r="D396" s="1106" t="s">
        <v>4544</v>
      </c>
      <c r="E396" s="1103"/>
      <c r="F396" s="1160"/>
      <c r="G396" s="1103"/>
      <c r="H396" s="1101">
        <f>SUBTOTAL(9,H385:H395)</f>
        <v>98</v>
      </c>
      <c r="I396" s="1107"/>
      <c r="P396" s="1113"/>
    </row>
    <row r="397" spans="1:16" ht="11.25" customHeight="1" outlineLevel="2">
      <c r="A397" s="1155">
        <v>5</v>
      </c>
      <c r="B397" s="1155">
        <v>2012</v>
      </c>
      <c r="C397" s="1264" t="s">
        <v>91</v>
      </c>
      <c r="D397" s="1264" t="s">
        <v>165</v>
      </c>
      <c r="E397" s="1264" t="s">
        <v>3357</v>
      </c>
      <c r="F397" s="1265">
        <v>41049</v>
      </c>
      <c r="G397" s="1266" t="s">
        <v>5144</v>
      </c>
      <c r="H397" s="1155">
        <v>7</v>
      </c>
      <c r="I397" s="1264" t="s">
        <v>3067</v>
      </c>
    </row>
    <row r="398" spans="1:16" ht="11.25" customHeight="1" outlineLevel="2">
      <c r="A398" s="1155">
        <v>5</v>
      </c>
      <c r="B398" s="1155">
        <v>2012</v>
      </c>
      <c r="C398" s="1264" t="s">
        <v>91</v>
      </c>
      <c r="D398" s="1264" t="s">
        <v>165</v>
      </c>
      <c r="E398" s="1264" t="s">
        <v>3357</v>
      </c>
      <c r="F398" s="1265">
        <v>41049</v>
      </c>
      <c r="G398" s="1266" t="s">
        <v>5145</v>
      </c>
      <c r="H398" s="1155">
        <v>10</v>
      </c>
      <c r="I398" s="1264" t="s">
        <v>3405</v>
      </c>
    </row>
    <row r="399" spans="1:16" ht="11.25" customHeight="1" outlineLevel="2">
      <c r="A399" s="1155">
        <v>5</v>
      </c>
      <c r="B399" s="1155">
        <v>2012</v>
      </c>
      <c r="C399" s="1264" t="s">
        <v>91</v>
      </c>
      <c r="D399" s="1264" t="s">
        <v>165</v>
      </c>
      <c r="E399" s="1264" t="s">
        <v>3357</v>
      </c>
      <c r="F399" s="1265">
        <v>41049</v>
      </c>
      <c r="G399" s="1266" t="s">
        <v>5146</v>
      </c>
      <c r="H399" s="1155">
        <v>7</v>
      </c>
      <c r="I399" s="1264" t="s">
        <v>4966</v>
      </c>
    </row>
    <row r="400" spans="1:16" s="1127" customFormat="1" ht="11.25" customHeight="1" outlineLevel="2">
      <c r="A400" s="1155">
        <v>5</v>
      </c>
      <c r="B400" s="1155">
        <v>2012</v>
      </c>
      <c r="C400" s="1264" t="s">
        <v>91</v>
      </c>
      <c r="D400" s="1264" t="s">
        <v>165</v>
      </c>
      <c r="E400" s="1264" t="s">
        <v>3357</v>
      </c>
      <c r="F400" s="1265">
        <v>41049</v>
      </c>
      <c r="G400" s="1266" t="s">
        <v>5147</v>
      </c>
      <c r="H400" s="1155">
        <v>3</v>
      </c>
      <c r="I400" s="1264" t="s">
        <v>1965</v>
      </c>
      <c r="P400" s="1113"/>
    </row>
    <row r="401" spans="1:16" s="1156" customFormat="1" ht="11.25" customHeight="1" outlineLevel="2">
      <c r="A401" s="1155">
        <v>5</v>
      </c>
      <c r="B401" s="1155">
        <v>2012</v>
      </c>
      <c r="C401" s="1264" t="s">
        <v>91</v>
      </c>
      <c r="D401" s="1264" t="s">
        <v>165</v>
      </c>
      <c r="E401" s="1264" t="s">
        <v>5073</v>
      </c>
      <c r="F401" s="1265">
        <v>41055</v>
      </c>
      <c r="G401" s="1266" t="s">
        <v>5145</v>
      </c>
      <c r="H401" s="1155">
        <v>5</v>
      </c>
      <c r="I401" s="1264" t="s">
        <v>5148</v>
      </c>
      <c r="J401" s="1127"/>
      <c r="K401" s="1144"/>
      <c r="L401" s="1149"/>
      <c r="M401" s="1149"/>
      <c r="P401" s="1168"/>
    </row>
    <row r="402" spans="1:16" s="1156" customFormat="1" ht="11.25" customHeight="1" outlineLevel="2">
      <c r="A402" s="1133">
        <v>6</v>
      </c>
      <c r="B402" s="1113">
        <v>2013</v>
      </c>
      <c r="C402" s="1117" t="s">
        <v>91</v>
      </c>
      <c r="D402" s="1115" t="s">
        <v>165</v>
      </c>
      <c r="E402" s="1115" t="s">
        <v>3357</v>
      </c>
      <c r="F402" s="1117">
        <v>41434</v>
      </c>
      <c r="G402" s="1115" t="s">
        <v>4768</v>
      </c>
      <c r="H402" s="1113">
        <v>10</v>
      </c>
      <c r="I402" s="1115" t="s">
        <v>1715</v>
      </c>
      <c r="J402" s="1149"/>
      <c r="L402" s="1149"/>
      <c r="M402" s="1149"/>
      <c r="P402" s="1168"/>
    </row>
    <row r="403" spans="1:16" s="1156" customFormat="1" ht="11.25" customHeight="1" outlineLevel="2">
      <c r="A403" s="1133">
        <v>6</v>
      </c>
      <c r="B403" s="1113">
        <v>2013</v>
      </c>
      <c r="C403" s="1117" t="s">
        <v>91</v>
      </c>
      <c r="D403" s="1115" t="s">
        <v>165</v>
      </c>
      <c r="E403" s="1115" t="s">
        <v>3357</v>
      </c>
      <c r="F403" s="1117">
        <v>41434</v>
      </c>
      <c r="G403" s="1115" t="s">
        <v>4769</v>
      </c>
      <c r="H403" s="1113">
        <v>10</v>
      </c>
      <c r="I403" s="1115" t="s">
        <v>1660</v>
      </c>
      <c r="J403" s="1127"/>
      <c r="L403" s="1149"/>
      <c r="M403" s="1149"/>
      <c r="P403" s="1168"/>
    </row>
    <row r="404" spans="1:16" s="1127" customFormat="1" ht="11.25" customHeight="1" outlineLevel="2">
      <c r="A404" s="1113">
        <v>6</v>
      </c>
      <c r="B404" s="1113">
        <v>2013</v>
      </c>
      <c r="C404" s="1117" t="s">
        <v>91</v>
      </c>
      <c r="D404" s="1115" t="s">
        <v>165</v>
      </c>
      <c r="E404" s="1115" t="s">
        <v>3357</v>
      </c>
      <c r="F404" s="1117">
        <v>41434</v>
      </c>
      <c r="G404" s="1115" t="s">
        <v>4770</v>
      </c>
      <c r="H404" s="1113">
        <v>10</v>
      </c>
      <c r="I404" s="1115" t="s">
        <v>2754</v>
      </c>
      <c r="K404" s="1141"/>
      <c r="L404" s="1149"/>
      <c r="M404" s="1149"/>
      <c r="P404" s="1113"/>
    </row>
    <row r="405" spans="1:16" s="1127" customFormat="1" ht="11.25" customHeight="1" outlineLevel="2">
      <c r="A405" s="1113">
        <v>6</v>
      </c>
      <c r="B405" s="1113">
        <v>2013</v>
      </c>
      <c r="C405" s="1117" t="s">
        <v>91</v>
      </c>
      <c r="D405" s="1115" t="s">
        <v>165</v>
      </c>
      <c r="E405" s="1115" t="s">
        <v>4713</v>
      </c>
      <c r="F405" s="1117">
        <v>41440</v>
      </c>
      <c r="G405" s="1115" t="s">
        <v>4769</v>
      </c>
      <c r="H405" s="1113">
        <v>15</v>
      </c>
      <c r="I405" s="1115" t="s">
        <v>4771</v>
      </c>
      <c r="K405" s="1156"/>
      <c r="L405" s="1126"/>
      <c r="M405" s="1126"/>
      <c r="P405" s="1113"/>
    </row>
    <row r="406" spans="1:16" s="1126" customFormat="1" ht="11.25" customHeight="1" outlineLevel="2">
      <c r="A406" s="1113">
        <v>6</v>
      </c>
      <c r="B406" s="1113">
        <v>2013</v>
      </c>
      <c r="C406" s="1117" t="s">
        <v>91</v>
      </c>
      <c r="D406" s="1115" t="s">
        <v>165</v>
      </c>
      <c r="E406" s="1115" t="s">
        <v>4713</v>
      </c>
      <c r="F406" s="1117">
        <v>41440</v>
      </c>
      <c r="G406" s="1115" t="s">
        <v>4772</v>
      </c>
      <c r="H406" s="1113">
        <v>10</v>
      </c>
      <c r="I406" s="1115" t="s">
        <v>4773</v>
      </c>
      <c r="J406" s="1127"/>
      <c r="K406" s="1156"/>
      <c r="L406" s="1110"/>
      <c r="M406" s="1110"/>
      <c r="P406" s="1138"/>
    </row>
    <row r="407" spans="1:16" s="1141" customFormat="1" ht="11.25" customHeight="1" outlineLevel="2">
      <c r="A407" s="1113">
        <v>6</v>
      </c>
      <c r="B407" s="1113">
        <v>2013</v>
      </c>
      <c r="C407" s="1117" t="s">
        <v>91</v>
      </c>
      <c r="D407" s="1115" t="s">
        <v>165</v>
      </c>
      <c r="E407" s="1115" t="s">
        <v>4713</v>
      </c>
      <c r="F407" s="1117">
        <v>41440</v>
      </c>
      <c r="G407" s="1115" t="s">
        <v>4772</v>
      </c>
      <c r="H407" s="1113">
        <v>15</v>
      </c>
      <c r="I407" s="1115" t="s">
        <v>4774</v>
      </c>
      <c r="J407" s="1127"/>
      <c r="K407" s="1125"/>
      <c r="L407" s="1156"/>
      <c r="M407" s="1156"/>
      <c r="P407" s="1108"/>
    </row>
    <row r="408" spans="1:16" s="1141" customFormat="1" ht="11.25" customHeight="1" outlineLevel="2">
      <c r="A408" s="1101">
        <v>3</v>
      </c>
      <c r="B408" s="1102">
        <v>2014</v>
      </c>
      <c r="C408" s="1103" t="s">
        <v>91</v>
      </c>
      <c r="D408" s="1104" t="s">
        <v>165</v>
      </c>
      <c r="E408" s="1106" t="s">
        <v>3323</v>
      </c>
      <c r="F408" s="1106">
        <v>41700</v>
      </c>
      <c r="G408" s="1103" t="s">
        <v>4251</v>
      </c>
      <c r="H408" s="1101">
        <v>10</v>
      </c>
      <c r="I408" s="1107" t="s">
        <v>1901</v>
      </c>
      <c r="J408" s="1127"/>
      <c r="K408" s="1125"/>
      <c r="L408" s="1156"/>
      <c r="M408" s="1156"/>
      <c r="P408" s="1108"/>
    </row>
    <row r="409" spans="1:16" ht="11.25" customHeight="1" outlineLevel="2">
      <c r="A409" s="1101">
        <v>3</v>
      </c>
      <c r="B409" s="1102">
        <v>2014</v>
      </c>
      <c r="C409" s="1103" t="s">
        <v>91</v>
      </c>
      <c r="D409" s="1104" t="s">
        <v>165</v>
      </c>
      <c r="E409" s="1106" t="s">
        <v>3323</v>
      </c>
      <c r="F409" s="1106">
        <v>41700</v>
      </c>
      <c r="G409" s="1103" t="s">
        <v>4252</v>
      </c>
      <c r="H409" s="1101">
        <v>7</v>
      </c>
      <c r="I409" s="1107" t="s">
        <v>2149</v>
      </c>
    </row>
    <row r="410" spans="1:16" s="1141" customFormat="1" ht="11.25" customHeight="1" outlineLevel="2">
      <c r="A410" s="1101">
        <v>3</v>
      </c>
      <c r="B410" s="1102">
        <v>2014</v>
      </c>
      <c r="C410" s="1103" t="s">
        <v>91</v>
      </c>
      <c r="D410" s="1104" t="s">
        <v>165</v>
      </c>
      <c r="E410" s="1106" t="s">
        <v>3323</v>
      </c>
      <c r="F410" s="1106">
        <v>41700</v>
      </c>
      <c r="G410" s="1103" t="s">
        <v>4253</v>
      </c>
      <c r="H410" s="1101">
        <v>7</v>
      </c>
      <c r="I410" s="1107" t="s">
        <v>1466</v>
      </c>
      <c r="J410" s="1127"/>
      <c r="K410" s="1125"/>
      <c r="L410" s="1156"/>
      <c r="M410" s="1156"/>
      <c r="P410" s="1108"/>
    </row>
    <row r="411" spans="1:16" s="1156" customFormat="1" ht="11.25" customHeight="1" outlineLevel="2">
      <c r="A411" s="1101">
        <v>3</v>
      </c>
      <c r="B411" s="1102">
        <v>2014</v>
      </c>
      <c r="C411" s="1103" t="s">
        <v>91</v>
      </c>
      <c r="D411" s="1104" t="s">
        <v>165</v>
      </c>
      <c r="E411" s="1106" t="s">
        <v>3323</v>
      </c>
      <c r="F411" s="1106">
        <v>41700</v>
      </c>
      <c r="G411" s="1103" t="s">
        <v>4254</v>
      </c>
      <c r="H411" s="1101">
        <v>7</v>
      </c>
      <c r="I411" s="1107" t="s">
        <v>1688</v>
      </c>
      <c r="J411" s="1126"/>
      <c r="K411" s="1127"/>
      <c r="L411" s="1110"/>
      <c r="M411" s="1110"/>
      <c r="P411" s="1168"/>
    </row>
    <row r="412" spans="1:16" s="1141" customFormat="1" ht="11.25" customHeight="1" outlineLevel="2">
      <c r="A412" s="1101">
        <v>3</v>
      </c>
      <c r="B412" s="1102">
        <v>2014</v>
      </c>
      <c r="C412" s="1103" t="s">
        <v>91</v>
      </c>
      <c r="D412" s="1104" t="s">
        <v>165</v>
      </c>
      <c r="E412" s="1106" t="s">
        <v>3323</v>
      </c>
      <c r="F412" s="1106">
        <v>41700</v>
      </c>
      <c r="G412" s="1103" t="s">
        <v>4255</v>
      </c>
      <c r="H412" s="1101">
        <v>10</v>
      </c>
      <c r="I412" s="1107" t="s">
        <v>1293</v>
      </c>
      <c r="J412" s="1126"/>
      <c r="K412" s="1125"/>
      <c r="L412" s="1156"/>
      <c r="M412" s="1156"/>
      <c r="P412" s="1108"/>
    </row>
    <row r="413" spans="1:16" s="1141" customFormat="1" ht="11.25" customHeight="1" outlineLevel="2">
      <c r="A413" s="1101">
        <v>3</v>
      </c>
      <c r="B413" s="1102">
        <v>2014</v>
      </c>
      <c r="C413" s="1103" t="s">
        <v>91</v>
      </c>
      <c r="D413" s="1104" t="s">
        <v>165</v>
      </c>
      <c r="E413" s="1106" t="s">
        <v>3323</v>
      </c>
      <c r="F413" s="1106">
        <v>41700</v>
      </c>
      <c r="G413" s="1103" t="s">
        <v>4256</v>
      </c>
      <c r="H413" s="1101">
        <v>10</v>
      </c>
      <c r="I413" s="1107" t="s">
        <v>1062</v>
      </c>
      <c r="J413" s="1126"/>
      <c r="K413" s="1125"/>
      <c r="L413" s="1156"/>
      <c r="M413" s="1156"/>
      <c r="P413" s="1108"/>
    </row>
    <row r="414" spans="1:16" s="1127" customFormat="1" ht="11.25" customHeight="1" outlineLevel="2">
      <c r="A414" s="1101">
        <v>6</v>
      </c>
      <c r="B414" s="1102">
        <v>2014</v>
      </c>
      <c r="C414" s="1103" t="s">
        <v>91</v>
      </c>
      <c r="D414" s="1103" t="s">
        <v>165</v>
      </c>
      <c r="E414" s="1106" t="s">
        <v>3357</v>
      </c>
      <c r="F414" s="1106">
        <v>41797</v>
      </c>
      <c r="G414" s="1103" t="s">
        <v>2899</v>
      </c>
      <c r="H414" s="1108">
        <v>10</v>
      </c>
      <c r="I414" s="1141" t="s">
        <v>1937</v>
      </c>
      <c r="P414" s="1113"/>
    </row>
    <row r="415" spans="1:16" s="1127" customFormat="1" ht="11.25" customHeight="1" outlineLevel="2">
      <c r="A415" s="1101">
        <v>6</v>
      </c>
      <c r="B415" s="1102">
        <v>2014</v>
      </c>
      <c r="C415" s="1103" t="s">
        <v>91</v>
      </c>
      <c r="D415" s="1103" t="s">
        <v>165</v>
      </c>
      <c r="E415" s="1106" t="s">
        <v>3357</v>
      </c>
      <c r="F415" s="1106">
        <v>41797</v>
      </c>
      <c r="G415" s="1103" t="s">
        <v>4257</v>
      </c>
      <c r="H415" s="1108">
        <v>10</v>
      </c>
      <c r="I415" s="1141" t="s">
        <v>3591</v>
      </c>
      <c r="P415" s="1113"/>
    </row>
    <row r="416" spans="1:16" s="1127" customFormat="1" ht="11.25" customHeight="1" outlineLevel="2">
      <c r="A416" s="1101">
        <v>6</v>
      </c>
      <c r="B416" s="1102">
        <v>2014</v>
      </c>
      <c r="C416" s="1103" t="s">
        <v>91</v>
      </c>
      <c r="D416" s="1103" t="s">
        <v>165</v>
      </c>
      <c r="E416" s="1106" t="s">
        <v>4184</v>
      </c>
      <c r="F416" s="1106">
        <v>41804</v>
      </c>
      <c r="G416" s="1103" t="s">
        <v>4257</v>
      </c>
      <c r="H416" s="1108">
        <v>10</v>
      </c>
      <c r="I416" s="1141" t="s">
        <v>4258</v>
      </c>
      <c r="P416" s="1113"/>
    </row>
    <row r="417" spans="1:16" s="1126" customFormat="1" ht="11.25" customHeight="1" outlineLevel="2">
      <c r="A417" s="1101">
        <v>6</v>
      </c>
      <c r="B417" s="1102">
        <v>2014</v>
      </c>
      <c r="C417" s="1103" t="s">
        <v>91</v>
      </c>
      <c r="D417" s="1103" t="s">
        <v>165</v>
      </c>
      <c r="E417" s="1106" t="s">
        <v>4184</v>
      </c>
      <c r="F417" s="1106">
        <v>41804</v>
      </c>
      <c r="G417" s="1103" t="s">
        <v>2899</v>
      </c>
      <c r="H417" s="1108">
        <v>5</v>
      </c>
      <c r="I417" s="1128" t="s">
        <v>4259</v>
      </c>
      <c r="K417" s="1127"/>
      <c r="L417" s="1156"/>
      <c r="M417" s="1156"/>
      <c r="P417" s="1138"/>
    </row>
    <row r="418" spans="1:16" s="1126" customFormat="1" ht="11.25" customHeight="1" outlineLevel="1">
      <c r="A418" s="1101"/>
      <c r="B418" s="1102"/>
      <c r="C418" s="1103"/>
      <c r="D418" s="1103" t="s">
        <v>640</v>
      </c>
      <c r="E418" s="1106"/>
      <c r="F418" s="1106"/>
      <c r="G418" s="1103"/>
      <c r="H418" s="1108">
        <f>SUBTOTAL(9,H397:H417)</f>
        <v>188</v>
      </c>
      <c r="I418" s="1128"/>
      <c r="K418" s="1127"/>
      <c r="L418" s="1156"/>
      <c r="M418" s="1156"/>
      <c r="P418" s="1138"/>
    </row>
    <row r="419" spans="1:16" s="1126" customFormat="1" ht="11.25" customHeight="1" outlineLevel="2">
      <c r="A419" s="1113">
        <v>6</v>
      </c>
      <c r="B419" s="1113">
        <v>2013</v>
      </c>
      <c r="C419" s="1117" t="s">
        <v>53</v>
      </c>
      <c r="D419" s="1115" t="s">
        <v>103</v>
      </c>
      <c r="E419" s="1115" t="s">
        <v>3357</v>
      </c>
      <c r="F419" s="1117">
        <v>41434</v>
      </c>
      <c r="G419" s="1115" t="s">
        <v>4775</v>
      </c>
      <c r="H419" s="1113">
        <v>7</v>
      </c>
      <c r="I419" s="1115" t="s">
        <v>2402</v>
      </c>
      <c r="J419" s="1110"/>
      <c r="L419" s="1156"/>
      <c r="M419" s="1156"/>
      <c r="P419" s="1138"/>
    </row>
    <row r="420" spans="1:16" s="1126" customFormat="1" ht="11.25" customHeight="1" outlineLevel="2">
      <c r="A420" s="1113">
        <v>6</v>
      </c>
      <c r="B420" s="1113">
        <v>2013</v>
      </c>
      <c r="C420" s="1117" t="s">
        <v>53</v>
      </c>
      <c r="D420" s="1115" t="s">
        <v>103</v>
      </c>
      <c r="E420" s="1115" t="s">
        <v>4713</v>
      </c>
      <c r="F420" s="1117">
        <v>41441</v>
      </c>
      <c r="G420" s="1115" t="s">
        <v>4775</v>
      </c>
      <c r="H420" s="1113">
        <v>10</v>
      </c>
      <c r="I420" s="1115" t="s">
        <v>4776</v>
      </c>
      <c r="J420" s="1110"/>
      <c r="K420" s="1149"/>
      <c r="L420" s="1156"/>
      <c r="M420" s="1156"/>
      <c r="P420" s="1138"/>
    </row>
    <row r="421" spans="1:16" s="1126" customFormat="1" ht="11.25" customHeight="1" outlineLevel="1">
      <c r="A421" s="1113"/>
      <c r="B421" s="1113"/>
      <c r="C421" s="1117"/>
      <c r="D421" s="1115" t="s">
        <v>688</v>
      </c>
      <c r="E421" s="1115"/>
      <c r="F421" s="1117"/>
      <c r="G421" s="1115"/>
      <c r="H421" s="1113">
        <f>SUBTOTAL(9,H419:H420)</f>
        <v>17</v>
      </c>
      <c r="I421" s="1115"/>
      <c r="J421" s="1110"/>
      <c r="K421" s="1149"/>
      <c r="L421" s="1156"/>
      <c r="M421" s="1156"/>
      <c r="P421" s="1138"/>
    </row>
    <row r="422" spans="1:16" s="1141" customFormat="1" ht="11.25" customHeight="1" outlineLevel="2">
      <c r="A422" s="1138">
        <v>7</v>
      </c>
      <c r="B422" s="1155">
        <v>2012</v>
      </c>
      <c r="C422" s="1264" t="s">
        <v>164</v>
      </c>
      <c r="D422" s="1264" t="s">
        <v>5149</v>
      </c>
      <c r="E422" s="1264" t="s">
        <v>3695</v>
      </c>
      <c r="F422" s="1265">
        <v>41091</v>
      </c>
      <c r="G422" s="1266" t="s">
        <v>5150</v>
      </c>
      <c r="H422" s="1155">
        <v>5</v>
      </c>
      <c r="I422" s="1264" t="s">
        <v>352</v>
      </c>
      <c r="J422" s="1127"/>
      <c r="K422" s="1127"/>
      <c r="L422" s="1156"/>
      <c r="M422" s="1156"/>
      <c r="P422" s="1108"/>
    </row>
    <row r="423" spans="1:16" s="1141" customFormat="1" ht="11.25" customHeight="1" outlineLevel="1">
      <c r="A423" s="1138"/>
      <c r="B423" s="1155"/>
      <c r="C423" s="1264"/>
      <c r="D423" s="1264" t="s">
        <v>5151</v>
      </c>
      <c r="E423" s="1264"/>
      <c r="F423" s="1265"/>
      <c r="G423" s="1266"/>
      <c r="H423" s="1155">
        <f>SUBTOTAL(9,H422:H422)</f>
        <v>5</v>
      </c>
      <c r="I423" s="1264"/>
      <c r="J423" s="1127"/>
      <c r="K423" s="1127"/>
      <c r="L423" s="1156"/>
      <c r="M423" s="1156"/>
      <c r="P423" s="1108"/>
    </row>
    <row r="424" spans="1:16" s="1125" customFormat="1" ht="11.25" customHeight="1" outlineLevel="2">
      <c r="A424" s="1114">
        <v>3</v>
      </c>
      <c r="B424" s="1133">
        <v>2013</v>
      </c>
      <c r="C424" s="1145" t="s">
        <v>164</v>
      </c>
      <c r="D424" s="1145" t="s">
        <v>204</v>
      </c>
      <c r="E424" s="1145" t="s">
        <v>66</v>
      </c>
      <c r="F424" s="1274">
        <v>41350</v>
      </c>
      <c r="G424" s="1148" t="s">
        <v>4265</v>
      </c>
      <c r="H424" s="1133">
        <v>5</v>
      </c>
      <c r="I424" s="1145" t="s">
        <v>352</v>
      </c>
      <c r="J424" s="1126"/>
      <c r="K424" s="1127"/>
      <c r="L424" s="1156"/>
      <c r="M424" s="1156"/>
      <c r="P424" s="1163"/>
    </row>
    <row r="425" spans="1:16" s="1125" customFormat="1" ht="11.25" customHeight="1" outlineLevel="2">
      <c r="A425" s="1102">
        <v>3</v>
      </c>
      <c r="B425" s="1157">
        <v>2014</v>
      </c>
      <c r="C425" s="1172" t="s">
        <v>164</v>
      </c>
      <c r="D425" s="1172" t="s">
        <v>204</v>
      </c>
      <c r="E425" s="1172" t="s">
        <v>66</v>
      </c>
      <c r="F425" s="1296">
        <v>41714</v>
      </c>
      <c r="G425" s="1175" t="s">
        <v>4264</v>
      </c>
      <c r="H425" s="1157">
        <v>10</v>
      </c>
      <c r="I425" s="1172" t="s">
        <v>626</v>
      </c>
      <c r="J425" s="1126"/>
      <c r="K425" s="1127"/>
      <c r="L425" s="1156"/>
      <c r="M425" s="1156"/>
      <c r="P425" s="1163"/>
    </row>
    <row r="426" spans="1:16" s="1126" customFormat="1" ht="11.25" customHeight="1" outlineLevel="2">
      <c r="A426" s="1102">
        <v>3</v>
      </c>
      <c r="B426" s="1157">
        <v>2014</v>
      </c>
      <c r="C426" s="1172" t="s">
        <v>164</v>
      </c>
      <c r="D426" s="1172" t="s">
        <v>204</v>
      </c>
      <c r="E426" s="1172" t="s">
        <v>433</v>
      </c>
      <c r="F426" s="1296">
        <v>41721</v>
      </c>
      <c r="G426" s="1175" t="s">
        <v>4265</v>
      </c>
      <c r="H426" s="1157">
        <v>10</v>
      </c>
      <c r="I426" s="1172" t="s">
        <v>342</v>
      </c>
      <c r="K426" s="1127"/>
      <c r="L426" s="1127"/>
      <c r="M426" s="1127"/>
      <c r="P426" s="1138"/>
    </row>
    <row r="427" spans="1:16" s="1126" customFormat="1" ht="11.25" customHeight="1" outlineLevel="1">
      <c r="A427" s="1102"/>
      <c r="B427" s="1157"/>
      <c r="C427" s="1172"/>
      <c r="D427" s="1172" t="s">
        <v>701</v>
      </c>
      <c r="E427" s="1172"/>
      <c r="F427" s="1296"/>
      <c r="G427" s="1175"/>
      <c r="H427" s="1157">
        <f>SUBTOTAL(9,H424:H426)</f>
        <v>25</v>
      </c>
      <c r="I427" s="1172"/>
      <c r="K427" s="1127"/>
      <c r="L427" s="1127"/>
      <c r="M427" s="1127"/>
      <c r="P427" s="1138"/>
    </row>
    <row r="428" spans="1:16" s="1126" customFormat="1" ht="11.25" customHeight="1" outlineLevel="2">
      <c r="A428" s="1138">
        <v>3</v>
      </c>
      <c r="B428" s="1134">
        <v>2012</v>
      </c>
      <c r="C428" s="1135" t="s">
        <v>164</v>
      </c>
      <c r="D428" s="1135" t="s">
        <v>1527</v>
      </c>
      <c r="E428" s="1136" t="s">
        <v>3323</v>
      </c>
      <c r="F428" s="1136">
        <v>40972</v>
      </c>
      <c r="G428" s="1135" t="s">
        <v>5152</v>
      </c>
      <c r="H428" s="1138">
        <v>7</v>
      </c>
      <c r="I428" s="1135" t="s">
        <v>1961</v>
      </c>
      <c r="K428" s="1127"/>
      <c r="L428" s="1127"/>
      <c r="M428" s="1127"/>
      <c r="P428" s="1138"/>
    </row>
    <row r="429" spans="1:16" s="1126" customFormat="1" ht="11.25" customHeight="1" outlineLevel="2">
      <c r="A429" s="1138">
        <v>3</v>
      </c>
      <c r="B429" s="1134">
        <v>2012</v>
      </c>
      <c r="C429" s="1135" t="s">
        <v>164</v>
      </c>
      <c r="D429" s="1135" t="s">
        <v>1527</v>
      </c>
      <c r="E429" s="1136" t="s">
        <v>3323</v>
      </c>
      <c r="F429" s="1136">
        <v>40972</v>
      </c>
      <c r="G429" s="1135" t="s">
        <v>5153</v>
      </c>
      <c r="H429" s="1138">
        <v>7</v>
      </c>
      <c r="I429" s="1135" t="s">
        <v>465</v>
      </c>
      <c r="K429" s="1127"/>
      <c r="L429" s="1156"/>
      <c r="M429" s="1156"/>
      <c r="P429" s="1138"/>
    </row>
    <row r="430" spans="1:16" s="1141" customFormat="1" ht="11.25" customHeight="1" outlineLevel="2">
      <c r="A430" s="1138">
        <v>3</v>
      </c>
      <c r="B430" s="1134">
        <v>2012</v>
      </c>
      <c r="C430" s="1135" t="s">
        <v>164</v>
      </c>
      <c r="D430" s="1135" t="s">
        <v>1527</v>
      </c>
      <c r="E430" s="1136" t="s">
        <v>3323</v>
      </c>
      <c r="F430" s="1136">
        <v>40972</v>
      </c>
      <c r="G430" s="1135" t="s">
        <v>5154</v>
      </c>
      <c r="H430" s="1138">
        <v>3</v>
      </c>
      <c r="I430" s="1135" t="s">
        <v>311</v>
      </c>
      <c r="J430" s="1126"/>
      <c r="K430" s="1127"/>
      <c r="L430" s="1127"/>
      <c r="M430" s="1127"/>
      <c r="P430" s="1108"/>
    </row>
    <row r="431" spans="1:16" s="1141" customFormat="1" ht="11.25" customHeight="1" outlineLevel="1">
      <c r="A431" s="1138"/>
      <c r="B431" s="1134"/>
      <c r="C431" s="1135"/>
      <c r="D431" s="1135" t="s">
        <v>2034</v>
      </c>
      <c r="E431" s="1136"/>
      <c r="F431" s="1136"/>
      <c r="G431" s="1135"/>
      <c r="H431" s="1138">
        <f>SUBTOTAL(9,H428:H430)</f>
        <v>17</v>
      </c>
      <c r="I431" s="1135"/>
      <c r="J431" s="1126"/>
      <c r="K431" s="1127"/>
      <c r="L431" s="1127"/>
      <c r="M431" s="1127"/>
      <c r="P431" s="1108"/>
    </row>
    <row r="432" spans="1:16" s="1127" customFormat="1" ht="11.25" customHeight="1" outlineLevel="2">
      <c r="A432" s="1133">
        <v>10</v>
      </c>
      <c r="B432" s="1114">
        <v>2013</v>
      </c>
      <c r="C432" s="1115" t="s">
        <v>53</v>
      </c>
      <c r="D432" s="1115" t="s">
        <v>4780</v>
      </c>
      <c r="E432" s="1117" t="s">
        <v>3362</v>
      </c>
      <c r="F432" s="1117">
        <v>41560</v>
      </c>
      <c r="G432" s="1115" t="s">
        <v>4266</v>
      </c>
      <c r="H432" s="1113">
        <v>7</v>
      </c>
      <c r="I432" s="1115" t="s">
        <v>3411</v>
      </c>
      <c r="J432" s="1126"/>
      <c r="P432" s="1113"/>
    </row>
    <row r="433" spans="1:16" s="1127" customFormat="1" ht="11.25" customHeight="1" outlineLevel="1">
      <c r="A433" s="1133"/>
      <c r="B433" s="1114"/>
      <c r="C433" s="1115"/>
      <c r="D433" s="1115" t="s">
        <v>4781</v>
      </c>
      <c r="E433" s="1117"/>
      <c r="F433" s="1117"/>
      <c r="G433" s="1115"/>
      <c r="H433" s="1113">
        <f>SUBTOTAL(9,H432:H432)</f>
        <v>7</v>
      </c>
      <c r="I433" s="1115"/>
      <c r="J433" s="1126"/>
      <c r="P433" s="1113"/>
    </row>
    <row r="434" spans="1:16" s="1126" customFormat="1" ht="11.25" customHeight="1" outlineLevel="2">
      <c r="A434" s="1113">
        <v>3</v>
      </c>
      <c r="B434" s="1113">
        <v>2013</v>
      </c>
      <c r="C434" s="1115" t="s">
        <v>4135</v>
      </c>
      <c r="D434" s="1117" t="s">
        <v>1630</v>
      </c>
      <c r="E434" s="1115" t="s">
        <v>3323</v>
      </c>
      <c r="F434" s="1117">
        <v>41336</v>
      </c>
      <c r="G434" s="1115" t="s">
        <v>4268</v>
      </c>
      <c r="H434" s="1113">
        <v>7</v>
      </c>
      <c r="I434" s="1115" t="s">
        <v>2149</v>
      </c>
      <c r="K434" s="1149"/>
      <c r="P434" s="1138"/>
    </row>
    <row r="435" spans="1:16" s="1126" customFormat="1" ht="11.25" customHeight="1" outlineLevel="2">
      <c r="A435" s="1113">
        <v>3</v>
      </c>
      <c r="B435" s="1113">
        <v>2013</v>
      </c>
      <c r="C435" s="1115" t="s">
        <v>4135</v>
      </c>
      <c r="D435" s="1117" t="s">
        <v>1630</v>
      </c>
      <c r="E435" s="1115" t="s">
        <v>346</v>
      </c>
      <c r="F435" s="1117">
        <v>41350</v>
      </c>
      <c r="G435" s="1115" t="s">
        <v>3509</v>
      </c>
      <c r="H435" s="1113">
        <v>5</v>
      </c>
      <c r="I435" s="1115" t="s">
        <v>305</v>
      </c>
      <c r="K435" s="1127"/>
      <c r="L435" s="1127"/>
      <c r="M435" s="1127"/>
      <c r="P435" s="1138"/>
    </row>
    <row r="436" spans="1:16" s="1141" customFormat="1" ht="11.25" customHeight="1" outlineLevel="2">
      <c r="A436" s="1101">
        <v>3</v>
      </c>
      <c r="B436" s="1102">
        <v>2014</v>
      </c>
      <c r="C436" s="1103" t="s">
        <v>4135</v>
      </c>
      <c r="D436" s="1104" t="s">
        <v>1630</v>
      </c>
      <c r="E436" s="1106" t="s">
        <v>3323</v>
      </c>
      <c r="F436" s="1106">
        <v>41700</v>
      </c>
      <c r="G436" s="1103" t="s">
        <v>4268</v>
      </c>
      <c r="H436" s="1101">
        <v>10</v>
      </c>
      <c r="I436" s="1107" t="s">
        <v>1007</v>
      </c>
      <c r="J436" s="1127"/>
      <c r="K436" s="1127"/>
      <c r="L436" s="1144"/>
      <c r="M436" s="1144"/>
      <c r="P436" s="1108"/>
    </row>
    <row r="437" spans="1:16" s="1141" customFormat="1" ht="11.25" customHeight="1" outlineLevel="1">
      <c r="A437" s="1101"/>
      <c r="B437" s="1102"/>
      <c r="C437" s="1103"/>
      <c r="D437" s="1104" t="s">
        <v>2937</v>
      </c>
      <c r="E437" s="1106"/>
      <c r="F437" s="1106"/>
      <c r="G437" s="1103"/>
      <c r="H437" s="1101">
        <f>SUBTOTAL(9,H434:H436)</f>
        <v>22</v>
      </c>
      <c r="I437" s="1107"/>
      <c r="J437" s="1127"/>
      <c r="K437" s="1127"/>
      <c r="L437" s="1144"/>
      <c r="M437" s="1144"/>
      <c r="P437" s="1108"/>
    </row>
    <row r="438" spans="1:16" s="1127" customFormat="1" ht="11.25" customHeight="1" outlineLevel="2">
      <c r="A438" s="1138">
        <v>5</v>
      </c>
      <c r="B438" s="1155">
        <v>2012</v>
      </c>
      <c r="C438" s="1264" t="s">
        <v>91</v>
      </c>
      <c r="D438" s="1264" t="s">
        <v>123</v>
      </c>
      <c r="E438" s="1264" t="s">
        <v>3357</v>
      </c>
      <c r="F438" s="1265">
        <v>41049</v>
      </c>
      <c r="G438" s="1266" t="s">
        <v>5155</v>
      </c>
      <c r="H438" s="1155">
        <v>7</v>
      </c>
      <c r="I438" s="1264" t="s">
        <v>2404</v>
      </c>
      <c r="P438" s="1113"/>
    </row>
    <row r="439" spans="1:16" ht="11.25" customHeight="1" outlineLevel="2">
      <c r="A439" s="1138">
        <v>5</v>
      </c>
      <c r="B439" s="1155">
        <v>2012</v>
      </c>
      <c r="C439" s="1264" t="s">
        <v>91</v>
      </c>
      <c r="D439" s="1264" t="s">
        <v>123</v>
      </c>
      <c r="E439" s="1264" t="s">
        <v>5073</v>
      </c>
      <c r="F439" s="1265">
        <v>41055</v>
      </c>
      <c r="G439" s="1266" t="s">
        <v>5155</v>
      </c>
      <c r="H439" s="1155">
        <v>5</v>
      </c>
      <c r="I439" s="1264" t="s">
        <v>5156</v>
      </c>
      <c r="J439" s="1127"/>
      <c r="K439" s="1127"/>
      <c r="L439" s="1144"/>
      <c r="M439" s="1144"/>
    </row>
    <row r="440" spans="1:16" s="1126" customFormat="1" ht="11.25" customHeight="1" outlineLevel="2">
      <c r="A440" s="1138">
        <v>10</v>
      </c>
      <c r="B440" s="1155">
        <v>2012</v>
      </c>
      <c r="C440" s="1264" t="s">
        <v>91</v>
      </c>
      <c r="D440" s="1264" t="s">
        <v>123</v>
      </c>
      <c r="E440" s="1264" t="s">
        <v>81</v>
      </c>
      <c r="F440" s="1265">
        <v>41104</v>
      </c>
      <c r="G440" s="1266" t="s">
        <v>5157</v>
      </c>
      <c r="H440" s="1155">
        <v>5</v>
      </c>
      <c r="I440" s="1264" t="s">
        <v>244</v>
      </c>
      <c r="K440" s="1127"/>
      <c r="L440" s="1127"/>
      <c r="M440" s="1127"/>
      <c r="P440" s="1138"/>
    </row>
    <row r="441" spans="1:16" s="1126" customFormat="1" ht="11.25" customHeight="1" outlineLevel="2">
      <c r="A441" s="1138">
        <v>10</v>
      </c>
      <c r="B441" s="1134">
        <v>2012</v>
      </c>
      <c r="C441" s="1135" t="s">
        <v>91</v>
      </c>
      <c r="D441" s="1135" t="s">
        <v>123</v>
      </c>
      <c r="E441" s="1136" t="s">
        <v>3362</v>
      </c>
      <c r="F441" s="1136">
        <v>41196</v>
      </c>
      <c r="G441" s="1135" t="s">
        <v>5158</v>
      </c>
      <c r="H441" s="1138">
        <v>10</v>
      </c>
      <c r="I441" s="1135" t="s">
        <v>2408</v>
      </c>
      <c r="J441" s="1127"/>
      <c r="L441" s="1144"/>
      <c r="M441" s="1144"/>
      <c r="P441" s="1138"/>
    </row>
    <row r="442" spans="1:16" s="1141" customFormat="1" ht="11.25" customHeight="1" outlineLevel="2">
      <c r="A442" s="1138">
        <v>10</v>
      </c>
      <c r="B442" s="1134">
        <v>2012</v>
      </c>
      <c r="C442" s="1135" t="s">
        <v>91</v>
      </c>
      <c r="D442" s="1135" t="s">
        <v>123</v>
      </c>
      <c r="E442" s="1136" t="s">
        <v>3362</v>
      </c>
      <c r="F442" s="1136">
        <v>41196</v>
      </c>
      <c r="G442" s="1135" t="s">
        <v>4783</v>
      </c>
      <c r="H442" s="1138">
        <v>3</v>
      </c>
      <c r="I442" s="1135" t="s">
        <v>3389</v>
      </c>
      <c r="J442" s="1127"/>
      <c r="K442" s="1127"/>
      <c r="L442" s="1144"/>
      <c r="M442" s="1144"/>
      <c r="P442" s="1108"/>
    </row>
    <row r="443" spans="1:16" s="1127" customFormat="1" ht="11.25" customHeight="1" outlineLevel="2">
      <c r="A443" s="1155">
        <v>10</v>
      </c>
      <c r="B443" s="1134">
        <v>2012</v>
      </c>
      <c r="C443" s="1135" t="s">
        <v>91</v>
      </c>
      <c r="D443" s="1135" t="s">
        <v>123</v>
      </c>
      <c r="E443" s="1136" t="s">
        <v>3362</v>
      </c>
      <c r="F443" s="1136">
        <v>41196</v>
      </c>
      <c r="G443" s="1135" t="s">
        <v>5159</v>
      </c>
      <c r="H443" s="1138">
        <v>7</v>
      </c>
      <c r="I443" s="1135" t="s">
        <v>3411</v>
      </c>
      <c r="P443" s="1113"/>
    </row>
    <row r="444" spans="1:16" s="1149" customFormat="1" ht="11.25" customHeight="1" outlineLevel="2">
      <c r="A444" s="1155">
        <v>10</v>
      </c>
      <c r="B444" s="1134">
        <v>2012</v>
      </c>
      <c r="C444" s="1135" t="s">
        <v>91</v>
      </c>
      <c r="D444" s="1135" t="s">
        <v>123</v>
      </c>
      <c r="E444" s="1136" t="s">
        <v>3362</v>
      </c>
      <c r="F444" s="1136">
        <v>41196</v>
      </c>
      <c r="G444" s="1135" t="s">
        <v>4787</v>
      </c>
      <c r="H444" s="1138">
        <v>10</v>
      </c>
      <c r="I444" s="1135" t="s">
        <v>3185</v>
      </c>
      <c r="J444" s="1127"/>
      <c r="K444" s="1126"/>
      <c r="L444" s="1126"/>
      <c r="M444" s="1126"/>
      <c r="P444" s="1162"/>
    </row>
    <row r="445" spans="1:16" s="1149" customFormat="1" ht="11.25" customHeight="1" outlineLevel="2">
      <c r="A445" s="1155">
        <v>10</v>
      </c>
      <c r="B445" s="1134">
        <v>2012</v>
      </c>
      <c r="C445" s="1135" t="s">
        <v>91</v>
      </c>
      <c r="D445" s="1135" t="s">
        <v>123</v>
      </c>
      <c r="E445" s="1136" t="s">
        <v>3362</v>
      </c>
      <c r="F445" s="1136">
        <v>41196</v>
      </c>
      <c r="G445" s="1135" t="s">
        <v>5160</v>
      </c>
      <c r="H445" s="1138">
        <v>7</v>
      </c>
      <c r="I445" s="1135" t="s">
        <v>2328</v>
      </c>
      <c r="J445" s="1127"/>
      <c r="K445" s="1126"/>
      <c r="L445" s="1126"/>
      <c r="M445" s="1126"/>
      <c r="P445" s="1162"/>
    </row>
    <row r="446" spans="1:16" s="1149" customFormat="1" ht="11.25" customHeight="1" outlineLevel="2">
      <c r="A446" s="1133">
        <v>6</v>
      </c>
      <c r="B446" s="1113">
        <v>2013</v>
      </c>
      <c r="C446" s="1117" t="s">
        <v>91</v>
      </c>
      <c r="D446" s="1115" t="s">
        <v>123</v>
      </c>
      <c r="E446" s="1115" t="s">
        <v>3357</v>
      </c>
      <c r="F446" s="1117">
        <v>41434</v>
      </c>
      <c r="G446" s="1115" t="s">
        <v>4782</v>
      </c>
      <c r="H446" s="1113">
        <v>7</v>
      </c>
      <c r="I446" s="1115" t="s">
        <v>2039</v>
      </c>
      <c r="J446" s="1127"/>
      <c r="K446" s="1126"/>
      <c r="L446" s="1126"/>
      <c r="M446" s="1126"/>
      <c r="P446" s="1162"/>
    </row>
    <row r="447" spans="1:16" s="1127" customFormat="1" ht="11.25" customHeight="1" outlineLevel="2">
      <c r="A447" s="1113">
        <v>6</v>
      </c>
      <c r="B447" s="1113">
        <v>2013</v>
      </c>
      <c r="C447" s="1117" t="s">
        <v>91</v>
      </c>
      <c r="D447" s="1115" t="s">
        <v>123</v>
      </c>
      <c r="E447" s="1115" t="s">
        <v>3357</v>
      </c>
      <c r="F447" s="1117">
        <v>41434</v>
      </c>
      <c r="G447" s="1115" t="s">
        <v>4783</v>
      </c>
      <c r="H447" s="1113">
        <v>3</v>
      </c>
      <c r="I447" s="1115" t="s">
        <v>2123</v>
      </c>
      <c r="P447" s="1113"/>
    </row>
    <row r="448" spans="1:16" s="1127" customFormat="1" ht="11.25" customHeight="1" outlineLevel="2">
      <c r="A448" s="1133">
        <v>6</v>
      </c>
      <c r="B448" s="1113">
        <v>2013</v>
      </c>
      <c r="C448" s="1117" t="s">
        <v>91</v>
      </c>
      <c r="D448" s="1115" t="s">
        <v>123</v>
      </c>
      <c r="E448" s="1115" t="s">
        <v>3357</v>
      </c>
      <c r="F448" s="1117">
        <v>41434</v>
      </c>
      <c r="G448" s="1115" t="s">
        <v>4784</v>
      </c>
      <c r="H448" s="1113">
        <v>10</v>
      </c>
      <c r="I448" s="1115" t="s">
        <v>2049</v>
      </c>
      <c r="P448" s="1113"/>
    </row>
    <row r="449" spans="1:16" s="1126" customFormat="1" ht="11.25" customHeight="1" outlineLevel="2">
      <c r="A449" s="1113">
        <v>6</v>
      </c>
      <c r="B449" s="1113">
        <v>2013</v>
      </c>
      <c r="C449" s="1117" t="s">
        <v>91</v>
      </c>
      <c r="D449" s="1115" t="s">
        <v>123</v>
      </c>
      <c r="E449" s="1115" t="s">
        <v>3357</v>
      </c>
      <c r="F449" s="1117">
        <v>41434</v>
      </c>
      <c r="G449" s="1115" t="s">
        <v>4785</v>
      </c>
      <c r="H449" s="1113">
        <v>7</v>
      </c>
      <c r="I449" s="1115" t="s">
        <v>1939</v>
      </c>
      <c r="J449" s="1127"/>
      <c r="K449" s="1127"/>
      <c r="P449" s="1138"/>
    </row>
    <row r="450" spans="1:16" s="1126" customFormat="1" ht="11.25" customHeight="1" outlineLevel="2">
      <c r="A450" s="1113">
        <v>6</v>
      </c>
      <c r="B450" s="1113">
        <v>2013</v>
      </c>
      <c r="C450" s="1117" t="s">
        <v>91</v>
      </c>
      <c r="D450" s="1115" t="s">
        <v>123</v>
      </c>
      <c r="E450" s="1115" t="s">
        <v>3357</v>
      </c>
      <c r="F450" s="1117">
        <v>41434</v>
      </c>
      <c r="G450" s="1115" t="s">
        <v>4786</v>
      </c>
      <c r="H450" s="1113">
        <v>7</v>
      </c>
      <c r="I450" s="1115" t="s">
        <v>2542</v>
      </c>
      <c r="K450" s="1127"/>
      <c r="L450" s="1127"/>
      <c r="M450" s="1127"/>
      <c r="P450" s="1138"/>
    </row>
    <row r="451" spans="1:16" s="1127" customFormat="1" ht="11.25" customHeight="1" outlineLevel="2">
      <c r="A451" s="1113">
        <v>6</v>
      </c>
      <c r="B451" s="1113">
        <v>2013</v>
      </c>
      <c r="C451" s="1117" t="s">
        <v>91</v>
      </c>
      <c r="D451" s="1115" t="s">
        <v>123</v>
      </c>
      <c r="E451" s="1115" t="s">
        <v>3357</v>
      </c>
      <c r="F451" s="1117">
        <v>41434</v>
      </c>
      <c r="G451" s="1115" t="s">
        <v>4787</v>
      </c>
      <c r="H451" s="1113">
        <v>10</v>
      </c>
      <c r="I451" s="1115" t="s">
        <v>2348</v>
      </c>
      <c r="J451" s="1126"/>
      <c r="P451" s="1113"/>
    </row>
    <row r="452" spans="1:16" s="1126" customFormat="1" ht="11.25" customHeight="1" outlineLevel="2">
      <c r="A452" s="1133">
        <v>6</v>
      </c>
      <c r="B452" s="1113">
        <v>2013</v>
      </c>
      <c r="C452" s="1117" t="s">
        <v>91</v>
      </c>
      <c r="D452" s="1115" t="s">
        <v>123</v>
      </c>
      <c r="E452" s="1115" t="s">
        <v>3357</v>
      </c>
      <c r="F452" s="1117">
        <v>41434</v>
      </c>
      <c r="G452" s="1115" t="s">
        <v>4788</v>
      </c>
      <c r="H452" s="1113">
        <v>7</v>
      </c>
      <c r="I452" s="1115" t="s">
        <v>1914</v>
      </c>
      <c r="K452" s="1127"/>
      <c r="L452" s="1127"/>
      <c r="M452" s="1127"/>
      <c r="P452" s="1138"/>
    </row>
    <row r="453" spans="1:16" s="1127" customFormat="1" ht="11.25" customHeight="1" outlineLevel="2">
      <c r="A453" s="1133">
        <v>6</v>
      </c>
      <c r="B453" s="1113">
        <v>2013</v>
      </c>
      <c r="C453" s="1117" t="s">
        <v>91</v>
      </c>
      <c r="D453" s="1115" t="s">
        <v>123</v>
      </c>
      <c r="E453" s="1115" t="s">
        <v>3357</v>
      </c>
      <c r="F453" s="1117">
        <v>41434</v>
      </c>
      <c r="G453" s="1115" t="s">
        <v>4789</v>
      </c>
      <c r="H453" s="1113">
        <v>10</v>
      </c>
      <c r="I453" s="1115" t="s">
        <v>1662</v>
      </c>
      <c r="P453" s="1113"/>
    </row>
    <row r="454" spans="1:16" s="1127" customFormat="1" ht="11.25" customHeight="1" outlineLevel="2">
      <c r="A454" s="1133">
        <v>6</v>
      </c>
      <c r="B454" s="1113">
        <v>2013</v>
      </c>
      <c r="C454" s="1117" t="s">
        <v>91</v>
      </c>
      <c r="D454" s="1115" t="s">
        <v>123</v>
      </c>
      <c r="E454" s="1115" t="s">
        <v>4713</v>
      </c>
      <c r="F454" s="1117">
        <v>41440</v>
      </c>
      <c r="G454" s="1115" t="s">
        <v>4785</v>
      </c>
      <c r="H454" s="1113">
        <v>10</v>
      </c>
      <c r="I454" s="1115" t="s">
        <v>4790</v>
      </c>
      <c r="P454" s="1113"/>
    </row>
    <row r="455" spans="1:16" s="1127" customFormat="1" ht="11.25" customHeight="1" outlineLevel="2">
      <c r="A455" s="1133">
        <v>6</v>
      </c>
      <c r="B455" s="1113">
        <v>2013</v>
      </c>
      <c r="C455" s="1117" t="s">
        <v>91</v>
      </c>
      <c r="D455" s="1115" t="s">
        <v>123</v>
      </c>
      <c r="E455" s="1115" t="s">
        <v>4713</v>
      </c>
      <c r="F455" s="1117">
        <v>41440</v>
      </c>
      <c r="G455" s="1115" t="s">
        <v>4787</v>
      </c>
      <c r="H455" s="1113">
        <v>10</v>
      </c>
      <c r="I455" s="1115" t="s">
        <v>4791</v>
      </c>
      <c r="P455" s="1113"/>
    </row>
    <row r="456" spans="1:16" s="1127" customFormat="1" ht="11.25" customHeight="1" outlineLevel="2">
      <c r="A456" s="1133">
        <v>6</v>
      </c>
      <c r="B456" s="1113">
        <v>2013</v>
      </c>
      <c r="C456" s="1117" t="s">
        <v>91</v>
      </c>
      <c r="D456" s="1115" t="s">
        <v>123</v>
      </c>
      <c r="E456" s="1115" t="s">
        <v>4713</v>
      </c>
      <c r="F456" s="1117">
        <v>41441</v>
      </c>
      <c r="G456" s="1115" t="s">
        <v>4784</v>
      </c>
      <c r="H456" s="1113">
        <v>15</v>
      </c>
      <c r="I456" s="1115" t="s">
        <v>4792</v>
      </c>
      <c r="P456" s="1113"/>
    </row>
    <row r="457" spans="1:16" s="1149" customFormat="1" ht="11.25" customHeight="1" outlineLevel="2">
      <c r="A457" s="1133">
        <v>6</v>
      </c>
      <c r="B457" s="1113">
        <v>2013</v>
      </c>
      <c r="C457" s="1117" t="s">
        <v>91</v>
      </c>
      <c r="D457" s="1115" t="s">
        <v>123</v>
      </c>
      <c r="E457" s="1115" t="s">
        <v>4713</v>
      </c>
      <c r="F457" s="1117">
        <v>41441</v>
      </c>
      <c r="G457" s="1115" t="s">
        <v>4786</v>
      </c>
      <c r="H457" s="1113">
        <v>5</v>
      </c>
      <c r="I457" s="1115" t="s">
        <v>4793</v>
      </c>
      <c r="J457" s="1125"/>
      <c r="L457" s="1107"/>
      <c r="M457" s="1107"/>
      <c r="P457" s="1162"/>
    </row>
    <row r="458" spans="1:16" s="1149" customFormat="1" ht="11.25" customHeight="1" outlineLevel="2">
      <c r="A458" s="1113">
        <v>10</v>
      </c>
      <c r="B458" s="1114">
        <v>2013</v>
      </c>
      <c r="C458" s="1115" t="s">
        <v>91</v>
      </c>
      <c r="D458" s="1115" t="s">
        <v>123</v>
      </c>
      <c r="E458" s="1117" t="s">
        <v>3362</v>
      </c>
      <c r="F458" s="1117">
        <v>41560</v>
      </c>
      <c r="G458" s="1115" t="s">
        <v>4272</v>
      </c>
      <c r="H458" s="1113">
        <v>10</v>
      </c>
      <c r="I458" s="1115" t="s">
        <v>3185</v>
      </c>
      <c r="J458" s="1125"/>
      <c r="L458" s="1107"/>
      <c r="M458" s="1107"/>
      <c r="P458" s="1162"/>
    </row>
    <row r="459" spans="1:16" ht="11.25" customHeight="1" outlineLevel="2">
      <c r="A459" s="1133">
        <v>10</v>
      </c>
      <c r="B459" s="1114">
        <v>2013</v>
      </c>
      <c r="C459" s="1115" t="s">
        <v>91</v>
      </c>
      <c r="D459" s="1115" t="s">
        <v>123</v>
      </c>
      <c r="E459" s="1117" t="s">
        <v>3362</v>
      </c>
      <c r="F459" s="1117">
        <v>41560</v>
      </c>
      <c r="G459" s="1115" t="s">
        <v>4794</v>
      </c>
      <c r="H459" s="1113">
        <v>7</v>
      </c>
      <c r="I459" s="1115" t="s">
        <v>2328</v>
      </c>
    </row>
    <row r="460" spans="1:16" s="1126" customFormat="1" ht="11.25" customHeight="1" outlineLevel="2">
      <c r="A460" s="1101">
        <v>6</v>
      </c>
      <c r="B460" s="1102">
        <v>2014</v>
      </c>
      <c r="C460" s="1103" t="s">
        <v>91</v>
      </c>
      <c r="D460" s="1103" t="s">
        <v>123</v>
      </c>
      <c r="E460" s="1106" t="s">
        <v>3357</v>
      </c>
      <c r="F460" s="1106">
        <v>41797</v>
      </c>
      <c r="G460" s="1103" t="s">
        <v>4269</v>
      </c>
      <c r="H460" s="1108">
        <v>7</v>
      </c>
      <c r="I460" s="1141" t="s">
        <v>3286</v>
      </c>
      <c r="K460" s="1149"/>
      <c r="L460" s="1141"/>
      <c r="M460" s="1107"/>
      <c r="P460" s="1138"/>
    </row>
    <row r="461" spans="1:16" s="1126" customFormat="1" ht="11.25" customHeight="1" outlineLevel="2">
      <c r="A461" s="1101">
        <v>6</v>
      </c>
      <c r="B461" s="1102">
        <v>2014</v>
      </c>
      <c r="C461" s="1103" t="s">
        <v>91</v>
      </c>
      <c r="D461" s="1103" t="s">
        <v>123</v>
      </c>
      <c r="E461" s="1106" t="s">
        <v>3357</v>
      </c>
      <c r="F461" s="1106">
        <v>41797</v>
      </c>
      <c r="G461" s="1103" t="s">
        <v>4270</v>
      </c>
      <c r="H461" s="1108">
        <v>7</v>
      </c>
      <c r="I461" s="1141" t="s">
        <v>2047</v>
      </c>
      <c r="K461" s="1149"/>
      <c r="L461" s="1141"/>
      <c r="M461" s="1107"/>
      <c r="P461" s="1138"/>
    </row>
    <row r="462" spans="1:16" s="1126" customFormat="1" ht="11.25" customHeight="1" outlineLevel="2">
      <c r="A462" s="1101">
        <v>6</v>
      </c>
      <c r="B462" s="1102">
        <v>2014</v>
      </c>
      <c r="C462" s="1103" t="s">
        <v>91</v>
      </c>
      <c r="D462" s="1103" t="s">
        <v>123</v>
      </c>
      <c r="E462" s="1106" t="s">
        <v>3357</v>
      </c>
      <c r="F462" s="1106">
        <v>41797</v>
      </c>
      <c r="G462" s="1103" t="s">
        <v>720</v>
      </c>
      <c r="H462" s="1108">
        <v>10</v>
      </c>
      <c r="I462" s="1141" t="s">
        <v>2049</v>
      </c>
      <c r="K462" s="1149"/>
      <c r="L462" s="1141"/>
      <c r="M462" s="1107"/>
      <c r="P462" s="1138"/>
    </row>
    <row r="463" spans="1:16" s="1126" customFormat="1" ht="11.25" customHeight="1" outlineLevel="2">
      <c r="A463" s="1101">
        <v>6</v>
      </c>
      <c r="B463" s="1102">
        <v>2014</v>
      </c>
      <c r="C463" s="1103" t="s">
        <v>91</v>
      </c>
      <c r="D463" s="1103" t="s">
        <v>123</v>
      </c>
      <c r="E463" s="1106" t="s">
        <v>3357</v>
      </c>
      <c r="F463" s="1106">
        <v>41797</v>
      </c>
      <c r="G463" s="1103" t="s">
        <v>4271</v>
      </c>
      <c r="H463" s="1108">
        <v>10</v>
      </c>
      <c r="I463" s="1141" t="s">
        <v>2713</v>
      </c>
      <c r="K463" s="1149"/>
      <c r="L463" s="1156"/>
      <c r="M463" s="1156"/>
      <c r="P463" s="1138"/>
    </row>
    <row r="464" spans="1:16" s="1126" customFormat="1" ht="11.25" customHeight="1" outlineLevel="2">
      <c r="A464" s="1101">
        <v>6</v>
      </c>
      <c r="B464" s="1102">
        <v>2014</v>
      </c>
      <c r="C464" s="1103" t="s">
        <v>91</v>
      </c>
      <c r="D464" s="1103" t="s">
        <v>123</v>
      </c>
      <c r="E464" s="1106" t="s">
        <v>3357</v>
      </c>
      <c r="F464" s="1106">
        <v>41797</v>
      </c>
      <c r="G464" s="1103" t="s">
        <v>4272</v>
      </c>
      <c r="H464" s="1108">
        <v>10</v>
      </c>
      <c r="I464" s="1141" t="s">
        <v>2348</v>
      </c>
      <c r="K464" s="1149"/>
      <c r="L464" s="1156"/>
      <c r="M464" s="1156"/>
      <c r="P464" s="1138"/>
    </row>
    <row r="465" spans="1:16" s="1126" customFormat="1" ht="11.25" customHeight="1" outlineLevel="2">
      <c r="A465" s="1101">
        <v>6</v>
      </c>
      <c r="B465" s="1102">
        <v>2014</v>
      </c>
      <c r="C465" s="1103" t="s">
        <v>91</v>
      </c>
      <c r="D465" s="1103" t="s">
        <v>123</v>
      </c>
      <c r="E465" s="1106" t="s">
        <v>3357</v>
      </c>
      <c r="F465" s="1106">
        <v>41797</v>
      </c>
      <c r="G465" s="1103" t="s">
        <v>4273</v>
      </c>
      <c r="H465" s="1108">
        <v>10</v>
      </c>
      <c r="I465" s="1141" t="s">
        <v>1662</v>
      </c>
      <c r="K465" s="1149"/>
      <c r="L465" s="1141"/>
      <c r="M465" s="1141"/>
      <c r="P465" s="1138"/>
    </row>
    <row r="466" spans="1:16" s="1127" customFormat="1" ht="11.25" customHeight="1" outlineLevel="2">
      <c r="A466" s="1101">
        <v>6</v>
      </c>
      <c r="B466" s="1102">
        <v>2014</v>
      </c>
      <c r="C466" s="1103" t="s">
        <v>91</v>
      </c>
      <c r="D466" s="1103" t="s">
        <v>123</v>
      </c>
      <c r="E466" s="1106" t="s">
        <v>4184</v>
      </c>
      <c r="F466" s="1106">
        <v>41804</v>
      </c>
      <c r="G466" s="1103" t="s">
        <v>4270</v>
      </c>
      <c r="H466" s="1108">
        <v>5</v>
      </c>
      <c r="I466" s="1141" t="s">
        <v>4274</v>
      </c>
      <c r="P466" s="1113"/>
    </row>
    <row r="467" spans="1:16" s="1149" customFormat="1" ht="11.25" customHeight="1" outlineLevel="2">
      <c r="A467" s="1101">
        <v>6</v>
      </c>
      <c r="B467" s="1102">
        <v>2014</v>
      </c>
      <c r="C467" s="1103" t="s">
        <v>91</v>
      </c>
      <c r="D467" s="1103" t="s">
        <v>123</v>
      </c>
      <c r="E467" s="1106" t="s">
        <v>4184</v>
      </c>
      <c r="F467" s="1106">
        <v>41804</v>
      </c>
      <c r="G467" s="1103" t="s">
        <v>720</v>
      </c>
      <c r="H467" s="1108">
        <v>10</v>
      </c>
      <c r="I467" s="1141" t="s">
        <v>4275</v>
      </c>
      <c r="J467" s="1126"/>
      <c r="L467" s="1156"/>
      <c r="M467" s="1156"/>
      <c r="P467" s="1162"/>
    </row>
    <row r="468" spans="1:16" s="1149" customFormat="1" ht="11.25" customHeight="1" outlineLevel="2">
      <c r="A468" s="1101">
        <v>6</v>
      </c>
      <c r="B468" s="1102">
        <v>2014</v>
      </c>
      <c r="C468" s="1103" t="s">
        <v>91</v>
      </c>
      <c r="D468" s="1103" t="s">
        <v>123</v>
      </c>
      <c r="E468" s="1106" t="s">
        <v>4184</v>
      </c>
      <c r="F468" s="1106">
        <v>41804</v>
      </c>
      <c r="G468" s="1103" t="s">
        <v>4271</v>
      </c>
      <c r="H468" s="1108">
        <v>5</v>
      </c>
      <c r="I468" s="1141" t="s">
        <v>4276</v>
      </c>
      <c r="J468" s="1126"/>
      <c r="L468" s="1156"/>
      <c r="M468" s="1156"/>
      <c r="P468" s="1162"/>
    </row>
    <row r="469" spans="1:16" s="1149" customFormat="1" ht="11.25" customHeight="1" outlineLevel="2">
      <c r="A469" s="1101">
        <v>6</v>
      </c>
      <c r="B469" s="1102">
        <v>2014</v>
      </c>
      <c r="C469" s="1103" t="s">
        <v>91</v>
      </c>
      <c r="D469" s="1103" t="s">
        <v>123</v>
      </c>
      <c r="E469" s="1106" t="s">
        <v>4184</v>
      </c>
      <c r="F469" s="1106">
        <v>41804</v>
      </c>
      <c r="G469" s="1103" t="s">
        <v>4269</v>
      </c>
      <c r="H469" s="1108">
        <v>5</v>
      </c>
      <c r="I469" s="1128" t="s">
        <v>4277</v>
      </c>
      <c r="J469" s="1125"/>
      <c r="L469" s="1156"/>
      <c r="M469" s="1156"/>
      <c r="P469" s="1162"/>
    </row>
    <row r="470" spans="1:16" s="1149" customFormat="1" ht="11.25" customHeight="1" outlineLevel="2">
      <c r="A470" s="1101">
        <v>10</v>
      </c>
      <c r="B470" s="1101">
        <v>2014</v>
      </c>
      <c r="C470" s="1103" t="s">
        <v>91</v>
      </c>
      <c r="D470" s="1106" t="s">
        <v>123</v>
      </c>
      <c r="E470" s="1103" t="s">
        <v>3362</v>
      </c>
      <c r="F470" s="1160">
        <v>41924</v>
      </c>
      <c r="G470" s="1103" t="s">
        <v>4278</v>
      </c>
      <c r="H470" s="1101">
        <v>10</v>
      </c>
      <c r="I470" s="1107" t="s">
        <v>2549</v>
      </c>
      <c r="J470" s="1107"/>
      <c r="L470" s="1126"/>
      <c r="M470" s="1126"/>
      <c r="P470" s="1162"/>
    </row>
    <row r="471" spans="1:16" s="1149" customFormat="1" ht="11.25" customHeight="1" outlineLevel="2">
      <c r="A471" s="1101">
        <v>10</v>
      </c>
      <c r="B471" s="1101">
        <v>2014</v>
      </c>
      <c r="C471" s="1103" t="s">
        <v>91</v>
      </c>
      <c r="D471" s="1106" t="s">
        <v>123</v>
      </c>
      <c r="E471" s="1103" t="s">
        <v>3362</v>
      </c>
      <c r="F471" s="1160">
        <v>41924</v>
      </c>
      <c r="G471" s="1103" t="s">
        <v>4279</v>
      </c>
      <c r="H471" s="1101">
        <v>3</v>
      </c>
      <c r="I471" s="1107" t="s">
        <v>3095</v>
      </c>
      <c r="J471" s="1107"/>
      <c r="L471" s="1126"/>
      <c r="M471" s="1126"/>
      <c r="P471" s="1162"/>
    </row>
    <row r="472" spans="1:16" ht="11.25" customHeight="1" outlineLevel="2">
      <c r="A472" s="1101">
        <v>10</v>
      </c>
      <c r="B472" s="1101">
        <v>2014</v>
      </c>
      <c r="C472" s="1103" t="s">
        <v>91</v>
      </c>
      <c r="D472" s="1106" t="s">
        <v>123</v>
      </c>
      <c r="E472" s="1103" t="s">
        <v>3362</v>
      </c>
      <c r="F472" s="1160">
        <v>41924</v>
      </c>
      <c r="G472" s="1103" t="s">
        <v>4280</v>
      </c>
      <c r="H472" s="1101">
        <v>3</v>
      </c>
      <c r="I472" s="1107" t="s">
        <v>2414</v>
      </c>
    </row>
    <row r="473" spans="1:16" s="1126" customFormat="1" ht="11.25" customHeight="1" outlineLevel="2">
      <c r="A473" s="1101">
        <v>10</v>
      </c>
      <c r="B473" s="1101">
        <v>2014</v>
      </c>
      <c r="C473" s="1103" t="s">
        <v>91</v>
      </c>
      <c r="D473" s="1106" t="s">
        <v>123</v>
      </c>
      <c r="E473" s="1103" t="s">
        <v>3362</v>
      </c>
      <c r="F473" s="1160">
        <v>41924</v>
      </c>
      <c r="G473" s="1103" t="s">
        <v>3515</v>
      </c>
      <c r="H473" s="1101">
        <v>10</v>
      </c>
      <c r="I473" s="1107" t="s">
        <v>3102</v>
      </c>
      <c r="J473" s="1107"/>
      <c r="K473" s="1149"/>
      <c r="P473" s="1138"/>
    </row>
    <row r="474" spans="1:16" s="1126" customFormat="1" ht="11.25" customHeight="1" outlineLevel="2">
      <c r="A474" s="1101">
        <v>10</v>
      </c>
      <c r="B474" s="1101">
        <v>2014</v>
      </c>
      <c r="C474" s="1103" t="s">
        <v>91</v>
      </c>
      <c r="D474" s="1106" t="s">
        <v>123</v>
      </c>
      <c r="E474" s="1103" t="s">
        <v>3362</v>
      </c>
      <c r="F474" s="1160">
        <v>41924</v>
      </c>
      <c r="G474" s="1103" t="s">
        <v>4281</v>
      </c>
      <c r="H474" s="1101">
        <v>10</v>
      </c>
      <c r="I474" s="1107" t="s">
        <v>2422</v>
      </c>
      <c r="J474" s="1107"/>
      <c r="K474" s="1149"/>
      <c r="P474" s="1138"/>
    </row>
    <row r="475" spans="1:16" s="1156" customFormat="1" ht="11.25" customHeight="1" outlineLevel="2">
      <c r="A475" s="1101">
        <v>10</v>
      </c>
      <c r="B475" s="1101">
        <v>2014</v>
      </c>
      <c r="C475" s="1103" t="s">
        <v>91</v>
      </c>
      <c r="D475" s="1106" t="s">
        <v>123</v>
      </c>
      <c r="E475" s="1103" t="s">
        <v>3362</v>
      </c>
      <c r="F475" s="1160">
        <v>41924</v>
      </c>
      <c r="G475" s="1103" t="s">
        <v>4282</v>
      </c>
      <c r="H475" s="1101">
        <v>3</v>
      </c>
      <c r="I475" s="1107" t="s">
        <v>2739</v>
      </c>
      <c r="J475" s="1107"/>
      <c r="K475" s="1126"/>
      <c r="L475" s="1126"/>
      <c r="M475" s="1126"/>
      <c r="P475" s="1168"/>
    </row>
    <row r="476" spans="1:16" s="1156" customFormat="1" ht="11.25" customHeight="1" outlineLevel="2">
      <c r="A476" s="1101">
        <v>10</v>
      </c>
      <c r="B476" s="1101">
        <v>2014</v>
      </c>
      <c r="C476" s="1103" t="s">
        <v>91</v>
      </c>
      <c r="D476" s="1106" t="s">
        <v>123</v>
      </c>
      <c r="E476" s="1103" t="s">
        <v>3362</v>
      </c>
      <c r="F476" s="1160">
        <v>41924</v>
      </c>
      <c r="G476" s="1103" t="s">
        <v>4283</v>
      </c>
      <c r="H476" s="1101">
        <v>10</v>
      </c>
      <c r="I476" s="1107" t="s">
        <v>2868</v>
      </c>
      <c r="J476" s="1107"/>
      <c r="K476" s="1126"/>
      <c r="L476" s="1126"/>
      <c r="M476" s="1126"/>
      <c r="P476" s="1168"/>
    </row>
    <row r="477" spans="1:16" s="1156" customFormat="1" ht="11.25" customHeight="1" outlineLevel="2">
      <c r="A477" s="1101">
        <v>10</v>
      </c>
      <c r="B477" s="1101">
        <v>2014</v>
      </c>
      <c r="C477" s="1103" t="s">
        <v>91</v>
      </c>
      <c r="D477" s="1106" t="s">
        <v>123</v>
      </c>
      <c r="E477" s="1103" t="s">
        <v>3362</v>
      </c>
      <c r="F477" s="1160">
        <v>41924</v>
      </c>
      <c r="G477" s="1103" t="s">
        <v>4284</v>
      </c>
      <c r="H477" s="1101">
        <v>7</v>
      </c>
      <c r="I477" s="1107" t="s">
        <v>2424</v>
      </c>
      <c r="J477" s="1107"/>
      <c r="K477" s="1126"/>
      <c r="L477" s="1126"/>
      <c r="M477" s="1126"/>
      <c r="P477" s="1168"/>
    </row>
    <row r="478" spans="1:16" s="1156" customFormat="1" ht="11.25" customHeight="1" outlineLevel="2">
      <c r="A478" s="1101">
        <v>10</v>
      </c>
      <c r="B478" s="1101">
        <v>2014</v>
      </c>
      <c r="C478" s="1103" t="s">
        <v>91</v>
      </c>
      <c r="D478" s="1106" t="s">
        <v>123</v>
      </c>
      <c r="E478" s="1103" t="s">
        <v>3362</v>
      </c>
      <c r="F478" s="1160">
        <v>41924</v>
      </c>
      <c r="G478" s="1103" t="s">
        <v>4285</v>
      </c>
      <c r="H478" s="1101">
        <v>10</v>
      </c>
      <c r="I478" s="1107" t="s">
        <v>3185</v>
      </c>
      <c r="J478" s="1107"/>
      <c r="K478" s="1126"/>
      <c r="L478" s="1126"/>
      <c r="M478" s="1126"/>
      <c r="P478" s="1168"/>
    </row>
    <row r="479" spans="1:16" s="1156" customFormat="1" ht="11.25" customHeight="1" outlineLevel="2">
      <c r="A479" s="1101">
        <v>10</v>
      </c>
      <c r="B479" s="1101">
        <v>2014</v>
      </c>
      <c r="C479" s="1103" t="s">
        <v>91</v>
      </c>
      <c r="D479" s="1106" t="s">
        <v>123</v>
      </c>
      <c r="E479" s="1103" t="s">
        <v>3362</v>
      </c>
      <c r="F479" s="1160">
        <v>41924</v>
      </c>
      <c r="G479" s="1103" t="s">
        <v>4286</v>
      </c>
      <c r="H479" s="1101">
        <v>7</v>
      </c>
      <c r="I479" s="1107" t="s">
        <v>2328</v>
      </c>
      <c r="J479" s="1127"/>
      <c r="K479" s="1149"/>
      <c r="L479" s="1126"/>
      <c r="M479" s="1126"/>
      <c r="P479" s="1168"/>
    </row>
    <row r="480" spans="1:16" s="1156" customFormat="1" ht="11.25" customHeight="1" outlineLevel="2">
      <c r="A480" s="1101">
        <v>10</v>
      </c>
      <c r="B480" s="1101">
        <v>2014</v>
      </c>
      <c r="C480" s="1103" t="s">
        <v>91</v>
      </c>
      <c r="D480" s="1106" t="s">
        <v>123</v>
      </c>
      <c r="E480" s="1103" t="s">
        <v>3362</v>
      </c>
      <c r="F480" s="1160">
        <v>41924</v>
      </c>
      <c r="G480" s="1103" t="s">
        <v>4287</v>
      </c>
      <c r="H480" s="1101">
        <v>3</v>
      </c>
      <c r="I480" s="1107" t="s">
        <v>1978</v>
      </c>
      <c r="J480" s="1127"/>
      <c r="K480" s="1149"/>
      <c r="L480" s="1126"/>
      <c r="M480" s="1126"/>
      <c r="P480" s="1168"/>
    </row>
    <row r="481" spans="1:16" s="1156" customFormat="1" ht="11.25" customHeight="1" outlineLevel="1">
      <c r="A481" s="1101"/>
      <c r="B481" s="1101"/>
      <c r="C481" s="1103"/>
      <c r="D481" s="1106" t="s">
        <v>763</v>
      </c>
      <c r="E481" s="1103"/>
      <c r="F481" s="1160"/>
      <c r="G481" s="1103"/>
      <c r="H481" s="1101">
        <f>SUBTOTAL(9,H438:H480)</f>
        <v>327</v>
      </c>
      <c r="I481" s="1107"/>
      <c r="J481" s="1127"/>
      <c r="K481" s="1149"/>
      <c r="L481" s="1126"/>
      <c r="M481" s="1126"/>
      <c r="P481" s="1168"/>
    </row>
    <row r="482" spans="1:16" s="981" customFormat="1" ht="11.25" customHeight="1" outlineLevel="2">
      <c r="A482" s="1005">
        <v>5</v>
      </c>
      <c r="B482" s="1297">
        <v>2012</v>
      </c>
      <c r="C482" s="1298" t="s">
        <v>164</v>
      </c>
      <c r="D482" s="1298" t="s">
        <v>5161</v>
      </c>
      <c r="E482" s="1298" t="s">
        <v>3357</v>
      </c>
      <c r="F482" s="1299">
        <v>41049</v>
      </c>
      <c r="G482" s="1300" t="s">
        <v>5162</v>
      </c>
      <c r="H482" s="1297">
        <v>7</v>
      </c>
      <c r="I482" s="1298" t="s">
        <v>5163</v>
      </c>
      <c r="P482" s="1000"/>
    </row>
    <row r="483" spans="1:16" s="981" customFormat="1" ht="11.25" customHeight="1" outlineLevel="2">
      <c r="A483" s="1000">
        <v>3</v>
      </c>
      <c r="B483" s="1000">
        <v>2013</v>
      </c>
      <c r="C483" s="1271" t="s">
        <v>164</v>
      </c>
      <c r="D483" s="1272" t="s">
        <v>109</v>
      </c>
      <c r="E483" s="1271" t="s">
        <v>3323</v>
      </c>
      <c r="F483" s="1272">
        <v>41336</v>
      </c>
      <c r="G483" s="1271" t="s">
        <v>5164</v>
      </c>
      <c r="H483" s="1000">
        <v>7</v>
      </c>
      <c r="I483" s="1271" t="s">
        <v>4640</v>
      </c>
      <c r="J483" s="870" t="s">
        <v>5082</v>
      </c>
      <c r="K483" s="870"/>
      <c r="L483" s="870"/>
      <c r="P483" s="1000"/>
    </row>
    <row r="484" spans="1:16" s="872" customFormat="1" ht="11.25" customHeight="1" outlineLevel="2">
      <c r="A484" s="1000">
        <v>10</v>
      </c>
      <c r="B484" s="1270">
        <v>2013</v>
      </c>
      <c r="C484" s="1271" t="s">
        <v>164</v>
      </c>
      <c r="D484" s="1271" t="s">
        <v>109</v>
      </c>
      <c r="E484" s="1272" t="s">
        <v>3362</v>
      </c>
      <c r="F484" s="1272">
        <v>41560</v>
      </c>
      <c r="G484" s="1271" t="s">
        <v>3527</v>
      </c>
      <c r="H484" s="1000">
        <v>10</v>
      </c>
      <c r="I484" s="1271" t="s">
        <v>3176</v>
      </c>
      <c r="J484" s="870"/>
      <c r="K484" s="870"/>
      <c r="L484" s="870"/>
      <c r="M484" s="1004"/>
      <c r="P484" s="873"/>
    </row>
    <row r="485" spans="1:16" s="872" customFormat="1" ht="11.25" customHeight="1" outlineLevel="2">
      <c r="A485" s="1000">
        <v>10</v>
      </c>
      <c r="B485" s="1270">
        <v>2013</v>
      </c>
      <c r="C485" s="1271" t="s">
        <v>164</v>
      </c>
      <c r="D485" s="1271" t="s">
        <v>109</v>
      </c>
      <c r="E485" s="1272" t="s">
        <v>3362</v>
      </c>
      <c r="F485" s="1272">
        <v>41560</v>
      </c>
      <c r="G485" s="1271" t="s">
        <v>5165</v>
      </c>
      <c r="H485" s="1000">
        <v>3</v>
      </c>
      <c r="I485" s="1271" t="s">
        <v>4123</v>
      </c>
      <c r="J485" s="869"/>
      <c r="K485" s="984"/>
      <c r="L485" s="1267"/>
      <c r="M485" s="1267"/>
      <c r="P485" s="873"/>
    </row>
    <row r="486" spans="1:16" s="981" customFormat="1" ht="11.25" customHeight="1" outlineLevel="2">
      <c r="A486" s="1000">
        <v>10</v>
      </c>
      <c r="B486" s="1270">
        <v>2013</v>
      </c>
      <c r="C486" s="1271" t="s">
        <v>164</v>
      </c>
      <c r="D486" s="1271" t="s">
        <v>109</v>
      </c>
      <c r="E486" s="1272" t="s">
        <v>3362</v>
      </c>
      <c r="F486" s="1272">
        <v>41560</v>
      </c>
      <c r="G486" s="1271"/>
      <c r="H486" s="1000">
        <v>10</v>
      </c>
      <c r="I486" s="1271" t="s">
        <v>3137</v>
      </c>
      <c r="J486" s="984"/>
      <c r="K486" s="984"/>
      <c r="L486" s="1004"/>
      <c r="M486" s="1004"/>
      <c r="P486" s="1000"/>
    </row>
    <row r="487" spans="1:16" s="981" customFormat="1" ht="11.25" customHeight="1" outlineLevel="2">
      <c r="A487" s="1269">
        <v>10</v>
      </c>
      <c r="B487" s="1270">
        <v>2013</v>
      </c>
      <c r="C487" s="1271" t="s">
        <v>164</v>
      </c>
      <c r="D487" s="1271" t="s">
        <v>109</v>
      </c>
      <c r="E487" s="1272" t="s">
        <v>3362</v>
      </c>
      <c r="F487" s="1272">
        <v>41560</v>
      </c>
      <c r="G487" s="1271"/>
      <c r="H487" s="1000">
        <v>7</v>
      </c>
      <c r="I487" s="1271" t="s">
        <v>3139</v>
      </c>
      <c r="J487" s="984"/>
      <c r="K487" s="984"/>
      <c r="L487" s="1004"/>
      <c r="M487" s="1004"/>
      <c r="P487" s="1000"/>
    </row>
    <row r="488" spans="1:16" s="981" customFormat="1" ht="11.25" customHeight="1" outlineLevel="2">
      <c r="A488" s="863">
        <v>6</v>
      </c>
      <c r="B488" s="864">
        <v>2014</v>
      </c>
      <c r="C488" s="865" t="s">
        <v>164</v>
      </c>
      <c r="D488" s="865" t="s">
        <v>109</v>
      </c>
      <c r="E488" s="866" t="s">
        <v>3357</v>
      </c>
      <c r="F488" s="866">
        <v>41797</v>
      </c>
      <c r="G488" s="865" t="s">
        <v>5166</v>
      </c>
      <c r="H488" s="1037">
        <v>7</v>
      </c>
      <c r="I488" s="1053" t="s">
        <v>3677</v>
      </c>
      <c r="K488" s="984"/>
      <c r="L488" s="1004"/>
      <c r="M488" s="1004"/>
      <c r="P488" s="1000"/>
    </row>
    <row r="489" spans="1:16" s="981" customFormat="1" ht="11.25" customHeight="1" outlineLevel="2">
      <c r="A489" s="863">
        <v>6</v>
      </c>
      <c r="B489" s="864">
        <v>2014</v>
      </c>
      <c r="C489" s="865" t="s">
        <v>164</v>
      </c>
      <c r="D489" s="865" t="s">
        <v>109</v>
      </c>
      <c r="E489" s="866" t="s">
        <v>3357</v>
      </c>
      <c r="F489" s="866">
        <v>41797</v>
      </c>
      <c r="G489" s="865" t="s">
        <v>5167</v>
      </c>
      <c r="H489" s="1037">
        <v>3</v>
      </c>
      <c r="I489" s="1053" t="s">
        <v>3407</v>
      </c>
      <c r="P489" s="1000"/>
    </row>
    <row r="490" spans="1:16" s="981" customFormat="1" ht="11.25" customHeight="1" outlineLevel="2">
      <c r="A490" s="863">
        <v>15</v>
      </c>
      <c r="B490" s="863">
        <v>2014</v>
      </c>
      <c r="C490" s="865" t="s">
        <v>164</v>
      </c>
      <c r="D490" s="866" t="s">
        <v>109</v>
      </c>
      <c r="E490" s="865" t="s">
        <v>3362</v>
      </c>
      <c r="F490" s="1038">
        <v>41924</v>
      </c>
      <c r="G490" s="865" t="s">
        <v>5168</v>
      </c>
      <c r="H490" s="863">
        <v>3</v>
      </c>
      <c r="I490" s="869" t="s">
        <v>3479</v>
      </c>
      <c r="J490" s="1053"/>
      <c r="K490" s="984"/>
      <c r="L490" s="1004"/>
      <c r="M490" s="1004"/>
      <c r="P490" s="1000"/>
    </row>
    <row r="491" spans="1:16" s="981" customFormat="1" ht="11.25" customHeight="1" outlineLevel="2">
      <c r="A491" s="863">
        <v>10</v>
      </c>
      <c r="B491" s="863">
        <v>2014</v>
      </c>
      <c r="C491" s="865" t="s">
        <v>164</v>
      </c>
      <c r="D491" s="866" t="s">
        <v>109</v>
      </c>
      <c r="E491" s="865" t="s">
        <v>3362</v>
      </c>
      <c r="F491" s="1038">
        <v>41924</v>
      </c>
      <c r="G491" s="865"/>
      <c r="H491" s="863">
        <v>10</v>
      </c>
      <c r="I491" s="869" t="s">
        <v>3137</v>
      </c>
      <c r="K491" s="984"/>
      <c r="L491" s="984"/>
      <c r="M491" s="984"/>
      <c r="P491" s="1000"/>
    </row>
    <row r="492" spans="1:16" s="981" customFormat="1" ht="11.25" customHeight="1" outlineLevel="2">
      <c r="A492" s="863">
        <v>10</v>
      </c>
      <c r="B492" s="863">
        <v>2014</v>
      </c>
      <c r="C492" s="865" t="s">
        <v>164</v>
      </c>
      <c r="D492" s="866" t="s">
        <v>109</v>
      </c>
      <c r="E492" s="865" t="s">
        <v>3362</v>
      </c>
      <c r="F492" s="1038">
        <v>41924</v>
      </c>
      <c r="G492" s="865"/>
      <c r="H492" s="863">
        <v>3</v>
      </c>
      <c r="I492" s="869" t="s">
        <v>2705</v>
      </c>
      <c r="K492" s="984"/>
      <c r="L492" s="984"/>
      <c r="M492" s="984"/>
      <c r="P492" s="1000"/>
    </row>
    <row r="493" spans="1:16" s="981" customFormat="1" ht="11.25" customHeight="1" outlineLevel="1">
      <c r="A493" s="863"/>
      <c r="B493" s="863"/>
      <c r="C493" s="865"/>
      <c r="D493" s="866" t="s">
        <v>5169</v>
      </c>
      <c r="E493" s="865"/>
      <c r="F493" s="1038"/>
      <c r="G493" s="865"/>
      <c r="H493" s="863">
        <f>SUBTOTAL(9,H482:H492)</f>
        <v>70</v>
      </c>
      <c r="I493" s="869"/>
      <c r="K493" s="984"/>
      <c r="L493" s="984"/>
      <c r="M493" s="984"/>
      <c r="P493" s="1000"/>
    </row>
    <row r="494" spans="1:16" s="1127" customFormat="1" ht="11.25" customHeight="1" outlineLevel="2">
      <c r="A494" s="1101">
        <v>6</v>
      </c>
      <c r="B494" s="1102">
        <v>2014</v>
      </c>
      <c r="C494" s="1103" t="s">
        <v>164</v>
      </c>
      <c r="D494" s="1103" t="s">
        <v>202</v>
      </c>
      <c r="E494" s="1106" t="s">
        <v>3357</v>
      </c>
      <c r="F494" s="1106">
        <v>41797</v>
      </c>
      <c r="G494" s="1103" t="s">
        <v>4288</v>
      </c>
      <c r="H494" s="1108">
        <v>3</v>
      </c>
      <c r="I494" s="1141" t="s">
        <v>2123</v>
      </c>
      <c r="K494" s="1149"/>
      <c r="L494" s="1149"/>
      <c r="M494" s="1149"/>
      <c r="P494" s="1113"/>
    </row>
    <row r="495" spans="1:16" s="1127" customFormat="1" ht="11.25" customHeight="1" outlineLevel="2">
      <c r="A495" s="1101">
        <v>6</v>
      </c>
      <c r="B495" s="1102">
        <v>2014</v>
      </c>
      <c r="C495" s="1103" t="s">
        <v>164</v>
      </c>
      <c r="D495" s="1103" t="s">
        <v>202</v>
      </c>
      <c r="E495" s="1106" t="s">
        <v>3357</v>
      </c>
      <c r="F495" s="1106">
        <v>41797</v>
      </c>
      <c r="G495" s="1103" t="s">
        <v>4289</v>
      </c>
      <c r="H495" s="1108">
        <v>7</v>
      </c>
      <c r="I495" s="1141" t="s">
        <v>2404</v>
      </c>
      <c r="J495" s="1126"/>
      <c r="K495" s="1149"/>
      <c r="L495" s="1149"/>
      <c r="M495" s="1149"/>
      <c r="P495" s="1113"/>
    </row>
    <row r="496" spans="1:16" s="1127" customFormat="1" ht="11.25" customHeight="1" outlineLevel="2">
      <c r="A496" s="1101">
        <v>9</v>
      </c>
      <c r="B496" s="1102">
        <v>2014</v>
      </c>
      <c r="C496" s="1103" t="s">
        <v>164</v>
      </c>
      <c r="D496" s="1103" t="s">
        <v>202</v>
      </c>
      <c r="E496" s="1106" t="s">
        <v>72</v>
      </c>
      <c r="F496" s="1106">
        <v>41896</v>
      </c>
      <c r="G496" s="1103" t="s">
        <v>4289</v>
      </c>
      <c r="H496" s="1108">
        <v>10</v>
      </c>
      <c r="I496" s="1141" t="s">
        <v>626</v>
      </c>
      <c r="J496" s="1126"/>
      <c r="K496" s="1149"/>
      <c r="L496" s="1149"/>
      <c r="M496" s="1149"/>
      <c r="P496" s="1113"/>
    </row>
    <row r="497" spans="1:16" s="1127" customFormat="1" ht="11.25" customHeight="1" outlineLevel="1">
      <c r="A497" s="1101"/>
      <c r="B497" s="1102"/>
      <c r="C497" s="1103"/>
      <c r="D497" s="1103" t="s">
        <v>788</v>
      </c>
      <c r="E497" s="1106"/>
      <c r="F497" s="1106"/>
      <c r="G497" s="1103"/>
      <c r="H497" s="1108">
        <f>SUBTOTAL(9,H494:H496)</f>
        <v>20</v>
      </c>
      <c r="I497" s="1141"/>
      <c r="J497" s="1126"/>
      <c r="K497" s="1149"/>
      <c r="L497" s="1149"/>
      <c r="M497" s="1149"/>
      <c r="P497" s="1113"/>
    </row>
    <row r="498" spans="1:16" s="1127" customFormat="1" ht="11.25" customHeight="1" outlineLevel="2">
      <c r="A498" s="1101">
        <v>3</v>
      </c>
      <c r="B498" s="1102">
        <v>2014</v>
      </c>
      <c r="C498" s="1103" t="s">
        <v>5170</v>
      </c>
      <c r="D498" s="1104" t="s">
        <v>153</v>
      </c>
      <c r="E498" s="1106" t="s">
        <v>3323</v>
      </c>
      <c r="F498" s="1106">
        <v>41700</v>
      </c>
      <c r="G498" s="1103" t="s">
        <v>4296</v>
      </c>
      <c r="H498" s="1101">
        <v>10</v>
      </c>
      <c r="I498" s="1107" t="s">
        <v>3271</v>
      </c>
      <c r="J498" s="1126"/>
      <c r="K498" s="1149"/>
      <c r="L498" s="1149"/>
      <c r="M498" s="1149"/>
      <c r="P498" s="1113"/>
    </row>
    <row r="499" spans="1:16" s="1126" customFormat="1" ht="11.25" customHeight="1" outlineLevel="2">
      <c r="A499" s="1101">
        <v>3</v>
      </c>
      <c r="B499" s="1102">
        <v>2014</v>
      </c>
      <c r="C499" s="1103" t="s">
        <v>4135</v>
      </c>
      <c r="D499" s="1104" t="s">
        <v>153</v>
      </c>
      <c r="E499" s="1106" t="s">
        <v>3695</v>
      </c>
      <c r="F499" s="1106">
        <v>41728</v>
      </c>
      <c r="G499" s="1103" t="s">
        <v>3530</v>
      </c>
      <c r="H499" s="1101">
        <v>5</v>
      </c>
      <c r="I499" s="1103" t="s">
        <v>305</v>
      </c>
      <c r="J499" s="1110"/>
      <c r="K499" s="1149"/>
      <c r="L499" s="1149"/>
      <c r="M499" s="1149"/>
      <c r="P499" s="1138"/>
    </row>
    <row r="500" spans="1:16" s="1144" customFormat="1" ht="11.25" customHeight="1" outlineLevel="2">
      <c r="A500" s="1101">
        <v>5</v>
      </c>
      <c r="B500" s="1102">
        <v>2014</v>
      </c>
      <c r="C500" s="1103" t="s">
        <v>4135</v>
      </c>
      <c r="D500" s="1104" t="s">
        <v>153</v>
      </c>
      <c r="E500" s="1106" t="s">
        <v>86</v>
      </c>
      <c r="F500" s="1106">
        <v>41776</v>
      </c>
      <c r="G500" s="1103" t="s">
        <v>4297</v>
      </c>
      <c r="H500" s="1101">
        <v>5</v>
      </c>
      <c r="I500" s="1103" t="s">
        <v>304</v>
      </c>
      <c r="J500" s="1110"/>
      <c r="K500" s="1149"/>
      <c r="L500" s="1149"/>
      <c r="M500" s="1149"/>
      <c r="P500" s="1167"/>
    </row>
    <row r="501" spans="1:16" s="1144" customFormat="1" ht="11.25" customHeight="1" outlineLevel="1">
      <c r="A501" s="1101"/>
      <c r="B501" s="1102"/>
      <c r="C501" s="1103"/>
      <c r="D501" s="1104" t="s">
        <v>790</v>
      </c>
      <c r="E501" s="1106"/>
      <c r="F501" s="1106"/>
      <c r="G501" s="1103"/>
      <c r="H501" s="1101">
        <f>SUBTOTAL(9,H498:H500)</f>
        <v>20</v>
      </c>
      <c r="I501" s="1103"/>
      <c r="J501" s="1110"/>
      <c r="K501" s="1149"/>
      <c r="L501" s="1149"/>
      <c r="M501" s="1149"/>
      <c r="P501" s="1167"/>
    </row>
    <row r="502" spans="1:16" s="1127" customFormat="1" ht="11.25" customHeight="1" outlineLevel="2">
      <c r="A502" s="1138">
        <v>9</v>
      </c>
      <c r="B502" s="1134">
        <v>2012</v>
      </c>
      <c r="C502" s="1135" t="s">
        <v>53</v>
      </c>
      <c r="D502" s="1135" t="s">
        <v>4305</v>
      </c>
      <c r="E502" s="1136" t="s">
        <v>319</v>
      </c>
      <c r="F502" s="1136">
        <v>41161</v>
      </c>
      <c r="G502" s="1135" t="s">
        <v>4306</v>
      </c>
      <c r="H502" s="1138">
        <v>5</v>
      </c>
      <c r="I502" s="1135" t="s">
        <v>248</v>
      </c>
      <c r="J502" s="1110"/>
      <c r="P502" s="1113"/>
    </row>
    <row r="503" spans="1:16" s="1127" customFormat="1" ht="11.25" customHeight="1" outlineLevel="2">
      <c r="A503" s="1138">
        <v>10</v>
      </c>
      <c r="B503" s="1134">
        <v>2012</v>
      </c>
      <c r="C503" s="1135" t="s">
        <v>53</v>
      </c>
      <c r="D503" s="1135" t="s">
        <v>4305</v>
      </c>
      <c r="E503" s="1136" t="s">
        <v>3362</v>
      </c>
      <c r="F503" s="1136">
        <v>41196</v>
      </c>
      <c r="G503" s="1135" t="s">
        <v>4306</v>
      </c>
      <c r="H503" s="1138">
        <v>7</v>
      </c>
      <c r="I503" s="1135" t="s">
        <v>2167</v>
      </c>
      <c r="J503" s="1110"/>
      <c r="P503" s="1113"/>
    </row>
    <row r="504" spans="1:16" s="1144" customFormat="1" ht="11.25" customHeight="1" outlineLevel="2">
      <c r="A504" s="1138">
        <v>10</v>
      </c>
      <c r="B504" s="1134">
        <v>2012</v>
      </c>
      <c r="C504" s="1135" t="s">
        <v>53</v>
      </c>
      <c r="D504" s="1135" t="s">
        <v>4305</v>
      </c>
      <c r="E504" s="1136" t="s">
        <v>3362</v>
      </c>
      <c r="F504" s="1136">
        <v>41196</v>
      </c>
      <c r="G504" s="1135" t="s">
        <v>4307</v>
      </c>
      <c r="H504" s="1138">
        <v>3</v>
      </c>
      <c r="I504" s="1135" t="s">
        <v>3087</v>
      </c>
      <c r="J504" s="1110"/>
      <c r="K504" s="1149"/>
      <c r="L504" s="1149"/>
      <c r="M504" s="1149"/>
      <c r="P504" s="1167"/>
    </row>
    <row r="505" spans="1:16" s="1144" customFormat="1" ht="11.25" customHeight="1" outlineLevel="2">
      <c r="A505" s="1138">
        <v>10</v>
      </c>
      <c r="B505" s="1134">
        <v>2012</v>
      </c>
      <c r="C505" s="1135" t="s">
        <v>53</v>
      </c>
      <c r="D505" s="1135" t="s">
        <v>4305</v>
      </c>
      <c r="E505" s="1136" t="s">
        <v>3362</v>
      </c>
      <c r="F505" s="1136">
        <v>41196</v>
      </c>
      <c r="G505" s="1135" t="s">
        <v>4308</v>
      </c>
      <c r="H505" s="1138">
        <v>3</v>
      </c>
      <c r="I505" s="1135" t="s">
        <v>2169</v>
      </c>
      <c r="J505" s="1127"/>
      <c r="K505" s="1149"/>
      <c r="L505" s="1149"/>
      <c r="M505" s="1149"/>
      <c r="P505" s="1167"/>
    </row>
    <row r="506" spans="1:16" s="1144" customFormat="1" ht="11.25" customHeight="1" outlineLevel="1">
      <c r="A506" s="1138"/>
      <c r="B506" s="1134"/>
      <c r="C506" s="1135"/>
      <c r="D506" s="1135" t="s">
        <v>4309</v>
      </c>
      <c r="E506" s="1136"/>
      <c r="F506" s="1136"/>
      <c r="G506" s="1135"/>
      <c r="H506" s="1138">
        <f>SUBTOTAL(9,H502:H505)</f>
        <v>18</v>
      </c>
      <c r="I506" s="1135"/>
      <c r="J506" s="1127"/>
      <c r="K506" s="1149"/>
      <c r="L506" s="1149"/>
      <c r="M506" s="1149"/>
      <c r="P506" s="1167"/>
    </row>
    <row r="507" spans="1:16" s="1126" customFormat="1" ht="11.25" customHeight="1" outlineLevel="2">
      <c r="A507" s="1138">
        <v>5</v>
      </c>
      <c r="B507" s="1155">
        <v>2012</v>
      </c>
      <c r="C507" s="1264" t="s">
        <v>164</v>
      </c>
      <c r="D507" s="1264" t="s">
        <v>3835</v>
      </c>
      <c r="E507" s="1264" t="s">
        <v>3357</v>
      </c>
      <c r="F507" s="1265">
        <v>41049</v>
      </c>
      <c r="G507" s="1266" t="s">
        <v>5171</v>
      </c>
      <c r="H507" s="1155">
        <v>7</v>
      </c>
      <c r="I507" s="1264" t="s">
        <v>3568</v>
      </c>
      <c r="K507" s="1149"/>
      <c r="L507" s="1110"/>
      <c r="M507" s="1110"/>
      <c r="P507" s="1138"/>
    </row>
    <row r="508" spans="1:16" s="1126" customFormat="1" ht="11.25" customHeight="1" outlineLevel="2">
      <c r="A508" s="1155">
        <v>9</v>
      </c>
      <c r="B508" s="1155">
        <v>2012</v>
      </c>
      <c r="C508" s="1264" t="s">
        <v>164</v>
      </c>
      <c r="D508" s="1264" t="s">
        <v>3835</v>
      </c>
      <c r="E508" s="1264" t="s">
        <v>4154</v>
      </c>
      <c r="F508" s="1265">
        <v>41182</v>
      </c>
      <c r="G508" s="1266" t="s">
        <v>5172</v>
      </c>
      <c r="H508" s="1155">
        <v>5</v>
      </c>
      <c r="I508" s="1264" t="s">
        <v>414</v>
      </c>
      <c r="K508" s="1149"/>
      <c r="L508" s="1110"/>
      <c r="M508" s="1110"/>
      <c r="P508" s="1138"/>
    </row>
    <row r="509" spans="1:16" s="1127" customFormat="1" ht="11.25" customHeight="1" outlineLevel="2">
      <c r="A509" s="1155">
        <v>10</v>
      </c>
      <c r="B509" s="1134">
        <v>2012</v>
      </c>
      <c r="C509" s="1135" t="s">
        <v>164</v>
      </c>
      <c r="D509" s="1135" t="s">
        <v>3835</v>
      </c>
      <c r="E509" s="1136" t="s">
        <v>3362</v>
      </c>
      <c r="F509" s="1136">
        <v>41196</v>
      </c>
      <c r="G509" s="1135" t="s">
        <v>5173</v>
      </c>
      <c r="H509" s="1138">
        <v>10</v>
      </c>
      <c r="I509" s="1135" t="s">
        <v>2422</v>
      </c>
      <c r="P509" s="1113"/>
    </row>
    <row r="510" spans="1:16" s="1127" customFormat="1" ht="11.25" customHeight="1" outlineLevel="2">
      <c r="A510" s="1133">
        <v>6</v>
      </c>
      <c r="B510" s="1113">
        <v>2013</v>
      </c>
      <c r="C510" s="1117" t="s">
        <v>164</v>
      </c>
      <c r="D510" s="1115" t="s">
        <v>3835</v>
      </c>
      <c r="E510" s="1115" t="s">
        <v>3357</v>
      </c>
      <c r="F510" s="1117">
        <v>41434</v>
      </c>
      <c r="G510" s="1115" t="s">
        <v>4796</v>
      </c>
      <c r="H510" s="1113">
        <v>7</v>
      </c>
      <c r="I510" s="1115" t="s">
        <v>2611</v>
      </c>
      <c r="P510" s="1113"/>
    </row>
    <row r="511" spans="1:16" s="1127" customFormat="1" ht="11.25" customHeight="1" outlineLevel="1">
      <c r="A511" s="1133"/>
      <c r="B511" s="1113"/>
      <c r="C511" s="1117"/>
      <c r="D511" s="1115" t="s">
        <v>3836</v>
      </c>
      <c r="E511" s="1115"/>
      <c r="F511" s="1117"/>
      <c r="G511" s="1115"/>
      <c r="H511" s="1113">
        <f>SUBTOTAL(9,H507:H510)</f>
        <v>29</v>
      </c>
      <c r="I511" s="1115"/>
      <c r="P511" s="1113"/>
    </row>
    <row r="512" spans="1:16" s="1127" customFormat="1" ht="11.25" customHeight="1" outlineLevel="2">
      <c r="A512" s="1155">
        <v>5</v>
      </c>
      <c r="B512" s="1155">
        <v>2012</v>
      </c>
      <c r="C512" s="1264" t="s">
        <v>164</v>
      </c>
      <c r="D512" s="1264" t="s">
        <v>5174</v>
      </c>
      <c r="E512" s="1264" t="s">
        <v>3357</v>
      </c>
      <c r="F512" s="1265">
        <v>41049</v>
      </c>
      <c r="G512" s="1266" t="s">
        <v>5175</v>
      </c>
      <c r="H512" s="1155">
        <v>3</v>
      </c>
      <c r="I512" s="1264" t="s">
        <v>2544</v>
      </c>
      <c r="P512" s="1113"/>
    </row>
    <row r="513" spans="1:16" s="1127" customFormat="1" ht="11.25" customHeight="1" outlineLevel="2">
      <c r="A513" s="1155">
        <v>5</v>
      </c>
      <c r="B513" s="1155">
        <v>2012</v>
      </c>
      <c r="C513" s="1264" t="s">
        <v>164</v>
      </c>
      <c r="D513" s="1264" t="s">
        <v>5174</v>
      </c>
      <c r="E513" s="1264" t="s">
        <v>5073</v>
      </c>
      <c r="F513" s="1265">
        <v>41055</v>
      </c>
      <c r="G513" s="1266" t="s">
        <v>5175</v>
      </c>
      <c r="H513" s="1155">
        <v>10</v>
      </c>
      <c r="I513" s="1264" t="s">
        <v>5176</v>
      </c>
      <c r="P513" s="1113"/>
    </row>
    <row r="514" spans="1:16" s="1127" customFormat="1" ht="11.25" customHeight="1" outlineLevel="1">
      <c r="A514" s="1155"/>
      <c r="B514" s="1155"/>
      <c r="C514" s="1264"/>
      <c r="D514" s="1264" t="s">
        <v>5177</v>
      </c>
      <c r="E514" s="1264"/>
      <c r="F514" s="1265"/>
      <c r="G514" s="1266"/>
      <c r="H514" s="1155">
        <f>SUBTOTAL(9,H512:H513)</f>
        <v>13</v>
      </c>
      <c r="I514" s="1264"/>
      <c r="P514" s="1113"/>
    </row>
    <row r="515" spans="1:16" s="1126" customFormat="1" ht="11.25" customHeight="1" outlineLevel="2">
      <c r="A515" s="1138">
        <v>7</v>
      </c>
      <c r="B515" s="1134">
        <v>2012</v>
      </c>
      <c r="C515" s="1135" t="s">
        <v>4135</v>
      </c>
      <c r="D515" s="1135" t="s">
        <v>4797</v>
      </c>
      <c r="E515" s="1136" t="s">
        <v>81</v>
      </c>
      <c r="F515" s="1136">
        <v>41104</v>
      </c>
      <c r="G515" s="1135" t="s">
        <v>5178</v>
      </c>
      <c r="H515" s="1138">
        <v>5</v>
      </c>
      <c r="I515" s="1135" t="s">
        <v>305</v>
      </c>
      <c r="J515" s="1127"/>
      <c r="K515" s="1149"/>
    </row>
    <row r="516" spans="1:16" s="1126" customFormat="1" ht="11.25" customHeight="1" outlineLevel="2">
      <c r="A516" s="1133">
        <v>2</v>
      </c>
      <c r="B516" s="1114">
        <v>2013</v>
      </c>
      <c r="C516" s="1115" t="s">
        <v>4135</v>
      </c>
      <c r="D516" s="1115" t="s">
        <v>4797</v>
      </c>
      <c r="E516" s="1117" t="s">
        <v>81</v>
      </c>
      <c r="F516" s="1117">
        <v>41321</v>
      </c>
      <c r="G516" s="1115" t="s">
        <v>4798</v>
      </c>
      <c r="H516" s="1113">
        <v>5</v>
      </c>
      <c r="I516" s="1115" t="s">
        <v>304</v>
      </c>
      <c r="J516" s="1127"/>
      <c r="K516" s="1149"/>
    </row>
    <row r="517" spans="1:16" s="1126" customFormat="1" ht="11.25" customHeight="1" outlineLevel="1">
      <c r="A517" s="1133"/>
      <c r="B517" s="1114"/>
      <c r="C517" s="1115"/>
      <c r="D517" s="1115" t="s">
        <v>4799</v>
      </c>
      <c r="E517" s="1117"/>
      <c r="F517" s="1117"/>
      <c r="G517" s="1115"/>
      <c r="H517" s="1113">
        <f>SUBTOTAL(9,H515:H516)</f>
        <v>10</v>
      </c>
      <c r="I517" s="1115"/>
      <c r="J517" s="1127"/>
      <c r="K517" s="1149"/>
    </row>
    <row r="518" spans="1:16" s="1126" customFormat="1" ht="11.25" customHeight="1" outlineLevel="2">
      <c r="A518" s="1138">
        <v>10</v>
      </c>
      <c r="B518" s="1134">
        <v>2012</v>
      </c>
      <c r="C518" s="1135" t="s">
        <v>53</v>
      </c>
      <c r="D518" s="1135" t="s">
        <v>4800</v>
      </c>
      <c r="E518" s="1136" t="s">
        <v>3362</v>
      </c>
      <c r="F518" s="1136">
        <v>41196</v>
      </c>
      <c r="G518" s="1135" t="s">
        <v>4801</v>
      </c>
      <c r="H518" s="1138">
        <v>3</v>
      </c>
      <c r="I518" s="1135" t="s">
        <v>2734</v>
      </c>
      <c r="J518" s="1127"/>
      <c r="K518" s="1149"/>
    </row>
    <row r="519" spans="1:16" s="1127" customFormat="1" ht="11.25" customHeight="1" outlineLevel="2">
      <c r="A519" s="1138">
        <v>11</v>
      </c>
      <c r="B519" s="1134">
        <v>2012</v>
      </c>
      <c r="C519" s="1135" t="s">
        <v>53</v>
      </c>
      <c r="D519" s="1135" t="s">
        <v>4800</v>
      </c>
      <c r="E519" s="1136" t="s">
        <v>1309</v>
      </c>
      <c r="F519" s="1136">
        <v>41230</v>
      </c>
      <c r="G519" s="1135" t="s">
        <v>4802</v>
      </c>
      <c r="H519" s="1138">
        <v>5</v>
      </c>
      <c r="I519" s="1135" t="s">
        <v>248</v>
      </c>
      <c r="P519" s="1113"/>
    </row>
    <row r="520" spans="1:16" s="1141" customFormat="1" ht="11.25" customHeight="1" outlineLevel="2">
      <c r="A520" s="1113">
        <v>9</v>
      </c>
      <c r="B520" s="1114">
        <v>2013</v>
      </c>
      <c r="C520" s="1115" t="s">
        <v>53</v>
      </c>
      <c r="D520" s="1115" t="s">
        <v>4800</v>
      </c>
      <c r="E520" s="1117" t="s">
        <v>4154</v>
      </c>
      <c r="F520" s="1117">
        <v>41546</v>
      </c>
      <c r="G520" s="1115" t="s">
        <v>4803</v>
      </c>
      <c r="H520" s="1113">
        <v>5</v>
      </c>
      <c r="I520" s="1115" t="s">
        <v>248</v>
      </c>
      <c r="J520" s="1169"/>
      <c r="K520" s="1149"/>
      <c r="L520" s="1149"/>
      <c r="M520" s="1149"/>
      <c r="P520" s="1108"/>
    </row>
    <row r="521" spans="1:16" ht="11.25" customHeight="1" outlineLevel="2">
      <c r="A521" s="1108">
        <v>5</v>
      </c>
      <c r="B521" s="1158">
        <v>2014</v>
      </c>
      <c r="C521" s="1128" t="s">
        <v>53</v>
      </c>
      <c r="D521" s="1128" t="s">
        <v>4800</v>
      </c>
      <c r="E521" s="1160" t="s">
        <v>55</v>
      </c>
      <c r="F521" s="1160">
        <v>41790</v>
      </c>
      <c r="G521" s="1128" t="s">
        <v>4804</v>
      </c>
      <c r="H521" s="1108">
        <v>5</v>
      </c>
      <c r="I521" s="1128" t="s">
        <v>248</v>
      </c>
    </row>
    <row r="522" spans="1:16" s="1126" customFormat="1" ht="11.25" customHeight="1" outlineLevel="2">
      <c r="A522" s="1108">
        <v>7</v>
      </c>
      <c r="B522" s="1158">
        <v>2014</v>
      </c>
      <c r="C522" s="1128" t="s">
        <v>53</v>
      </c>
      <c r="D522" s="1128" t="s">
        <v>4800</v>
      </c>
      <c r="E522" s="1160" t="s">
        <v>3696</v>
      </c>
      <c r="F522" s="1160">
        <v>41825</v>
      </c>
      <c r="G522" s="1128" t="s">
        <v>4805</v>
      </c>
      <c r="H522" s="1108">
        <v>5</v>
      </c>
      <c r="I522" s="1128" t="s">
        <v>248</v>
      </c>
      <c r="K522" s="1149"/>
      <c r="L522" s="1110"/>
      <c r="M522" s="1110"/>
      <c r="P522" s="1138"/>
    </row>
    <row r="523" spans="1:16" s="1126" customFormat="1" ht="11.25" customHeight="1" outlineLevel="1">
      <c r="A523" s="1108"/>
      <c r="B523" s="1158"/>
      <c r="C523" s="1128"/>
      <c r="D523" s="1128" t="s">
        <v>4807</v>
      </c>
      <c r="E523" s="1160"/>
      <c r="F523" s="1160"/>
      <c r="G523" s="1128"/>
      <c r="H523" s="1108">
        <f>SUBTOTAL(9,H518:H522)</f>
        <v>23</v>
      </c>
      <c r="I523" s="1128"/>
      <c r="K523" s="1149"/>
      <c r="L523" s="1110"/>
      <c r="M523" s="1110"/>
      <c r="P523" s="1138"/>
    </row>
    <row r="524" spans="1:16" s="1141" customFormat="1" ht="11.25" customHeight="1" outlineLevel="2">
      <c r="A524" s="1101">
        <v>3</v>
      </c>
      <c r="B524" s="1102">
        <v>2014</v>
      </c>
      <c r="C524" s="1103" t="s">
        <v>4135</v>
      </c>
      <c r="D524" s="1103" t="s">
        <v>1632</v>
      </c>
      <c r="E524" s="1106" t="s">
        <v>66</v>
      </c>
      <c r="F524" s="1106">
        <v>41714</v>
      </c>
      <c r="G524" s="1103" t="s">
        <v>4318</v>
      </c>
      <c r="H524" s="1101">
        <v>5</v>
      </c>
      <c r="I524" s="1103" t="s">
        <v>305</v>
      </c>
      <c r="J524" s="1127"/>
      <c r="K524" s="1149"/>
      <c r="L524" s="1149"/>
      <c r="M524" s="1149"/>
      <c r="P524" s="1108"/>
    </row>
    <row r="525" spans="1:16" ht="11.25" customHeight="1" outlineLevel="2">
      <c r="A525" s="1101">
        <v>3</v>
      </c>
      <c r="B525" s="1102">
        <v>2014</v>
      </c>
      <c r="C525" s="1103" t="s">
        <v>4135</v>
      </c>
      <c r="D525" s="1103" t="s">
        <v>1632</v>
      </c>
      <c r="E525" s="1106" t="s">
        <v>66</v>
      </c>
      <c r="F525" s="1106">
        <v>41714</v>
      </c>
      <c r="G525" s="1103" t="s">
        <v>4319</v>
      </c>
      <c r="H525" s="1101">
        <v>5</v>
      </c>
      <c r="I525" s="1103" t="s">
        <v>304</v>
      </c>
      <c r="J525" s="1149"/>
      <c r="K525" s="1149"/>
      <c r="L525" s="1149"/>
      <c r="M525" s="1149"/>
    </row>
    <row r="526" spans="1:16" ht="11.25" customHeight="1" outlineLevel="2">
      <c r="A526" s="1101">
        <v>3</v>
      </c>
      <c r="B526" s="1102">
        <v>2014</v>
      </c>
      <c r="C526" s="1103" t="s">
        <v>4135</v>
      </c>
      <c r="D526" s="1103" t="s">
        <v>1632</v>
      </c>
      <c r="E526" s="1106" t="s">
        <v>433</v>
      </c>
      <c r="F526" s="1106">
        <v>41721</v>
      </c>
      <c r="G526" s="1103" t="s">
        <v>4320</v>
      </c>
      <c r="H526" s="1101">
        <v>5</v>
      </c>
      <c r="I526" s="1103" t="s">
        <v>305</v>
      </c>
      <c r="J526" s="1149"/>
      <c r="K526" s="1149"/>
      <c r="L526" s="1149"/>
      <c r="M526" s="1149"/>
    </row>
    <row r="527" spans="1:16" s="1169" customFormat="1" ht="11.25" customHeight="1" outlineLevel="2">
      <c r="A527" s="1101">
        <v>6</v>
      </c>
      <c r="B527" s="1102">
        <v>2014</v>
      </c>
      <c r="C527" s="1103" t="s">
        <v>4135</v>
      </c>
      <c r="D527" s="1103" t="s">
        <v>1632</v>
      </c>
      <c r="E527" s="1106" t="s">
        <v>3357</v>
      </c>
      <c r="F527" s="1106">
        <v>41797</v>
      </c>
      <c r="G527" s="1103" t="s">
        <v>4321</v>
      </c>
      <c r="H527" s="1108">
        <v>3</v>
      </c>
      <c r="I527" s="1141" t="s">
        <v>1982</v>
      </c>
      <c r="J527" s="1126"/>
      <c r="K527" s="1149"/>
      <c r="L527" s="1149"/>
      <c r="M527" s="1149"/>
      <c r="P527" s="1176"/>
    </row>
    <row r="528" spans="1:16" s="1169" customFormat="1" ht="11.25" customHeight="1" outlineLevel="1">
      <c r="A528" s="1101"/>
      <c r="B528" s="1102"/>
      <c r="C528" s="1103"/>
      <c r="D528" s="1103" t="s">
        <v>2983</v>
      </c>
      <c r="E528" s="1106"/>
      <c r="F528" s="1106"/>
      <c r="G528" s="1103"/>
      <c r="H528" s="1108">
        <f>SUBTOTAL(9,H524:H527)</f>
        <v>18</v>
      </c>
      <c r="I528" s="1141"/>
      <c r="J528" s="1126"/>
      <c r="K528" s="1149"/>
      <c r="L528" s="1149"/>
      <c r="M528" s="1149"/>
      <c r="P528" s="1176"/>
    </row>
    <row r="529" spans="1:16" s="1149" customFormat="1" ht="11.25" customHeight="1" outlineLevel="2">
      <c r="A529" s="1138">
        <v>10</v>
      </c>
      <c r="B529" s="1138">
        <v>2012</v>
      </c>
      <c r="C529" s="1135" t="s">
        <v>164</v>
      </c>
      <c r="D529" s="1135" t="s">
        <v>3871</v>
      </c>
      <c r="E529" s="1135" t="s">
        <v>86</v>
      </c>
      <c r="F529" s="1136">
        <v>41076</v>
      </c>
      <c r="G529" s="1301" t="s">
        <v>5179</v>
      </c>
      <c r="H529" s="1138">
        <v>5</v>
      </c>
      <c r="I529" s="1135" t="s">
        <v>352</v>
      </c>
      <c r="J529" s="1127"/>
      <c r="P529" s="1162"/>
    </row>
    <row r="530" spans="1:16" s="1127" customFormat="1" ht="11.25" customHeight="1" outlineLevel="2">
      <c r="A530" s="1113">
        <v>3</v>
      </c>
      <c r="B530" s="1113">
        <v>2013</v>
      </c>
      <c r="C530" s="1115" t="s">
        <v>164</v>
      </c>
      <c r="D530" s="1117" t="s">
        <v>3871</v>
      </c>
      <c r="E530" s="1115" t="s">
        <v>3323</v>
      </c>
      <c r="F530" s="1117">
        <v>41336</v>
      </c>
      <c r="G530" s="1115" t="s">
        <v>4808</v>
      </c>
      <c r="H530" s="1113">
        <v>3</v>
      </c>
      <c r="I530" s="1115" t="s">
        <v>361</v>
      </c>
      <c r="P530" s="1113"/>
    </row>
    <row r="531" spans="1:16" s="1127" customFormat="1" ht="11.25" customHeight="1" outlineLevel="2">
      <c r="A531" s="1113">
        <v>10</v>
      </c>
      <c r="B531" s="1114">
        <v>2013</v>
      </c>
      <c r="C531" s="1115" t="s">
        <v>164</v>
      </c>
      <c r="D531" s="1115" t="s">
        <v>3871</v>
      </c>
      <c r="E531" s="1117" t="s">
        <v>3362</v>
      </c>
      <c r="F531" s="1117">
        <v>41560</v>
      </c>
      <c r="G531" s="1115" t="s">
        <v>4809</v>
      </c>
      <c r="H531" s="1113">
        <v>10</v>
      </c>
      <c r="I531" s="1115" t="s">
        <v>1793</v>
      </c>
      <c r="J531" s="1170"/>
      <c r="P531" s="1113"/>
    </row>
    <row r="532" spans="1:16" s="1125" customFormat="1" ht="11.25" customHeight="1" outlineLevel="2">
      <c r="A532" s="1101">
        <v>3</v>
      </c>
      <c r="B532" s="1101">
        <v>2014</v>
      </c>
      <c r="C532" s="1103" t="s">
        <v>164</v>
      </c>
      <c r="D532" s="1106" t="s">
        <v>3871</v>
      </c>
      <c r="E532" s="1103" t="s">
        <v>3695</v>
      </c>
      <c r="F532" s="1106">
        <v>41728</v>
      </c>
      <c r="G532" s="1103" t="s">
        <v>4322</v>
      </c>
      <c r="H532" s="1101">
        <v>10</v>
      </c>
      <c r="I532" s="1103" t="s">
        <v>626</v>
      </c>
      <c r="J532" s="1171"/>
      <c r="K532" s="1149"/>
      <c r="L532" s="1149"/>
      <c r="M532" s="1149"/>
      <c r="P532" s="1163"/>
    </row>
    <row r="533" spans="1:16" s="1156" customFormat="1" ht="11.25" customHeight="1" outlineLevel="2">
      <c r="A533" s="1101">
        <v>6</v>
      </c>
      <c r="B533" s="1102">
        <v>2014</v>
      </c>
      <c r="C533" s="1103" t="s">
        <v>164</v>
      </c>
      <c r="D533" s="1103" t="s">
        <v>3871</v>
      </c>
      <c r="E533" s="1106" t="s">
        <v>3357</v>
      </c>
      <c r="F533" s="1106">
        <v>41797</v>
      </c>
      <c r="G533" s="1103" t="s">
        <v>4322</v>
      </c>
      <c r="H533" s="1108">
        <v>10</v>
      </c>
      <c r="I533" s="1141" t="s">
        <v>1715</v>
      </c>
      <c r="J533" s="1110"/>
      <c r="K533" s="1149"/>
      <c r="L533" s="1149"/>
      <c r="M533" s="1149"/>
      <c r="P533" s="1168"/>
    </row>
    <row r="534" spans="1:16" s="1156" customFormat="1" ht="11.25" customHeight="1" outlineLevel="2">
      <c r="A534" s="1101">
        <v>6</v>
      </c>
      <c r="B534" s="1102">
        <v>2014</v>
      </c>
      <c r="C534" s="1103" t="s">
        <v>164</v>
      </c>
      <c r="D534" s="1103" t="s">
        <v>3871</v>
      </c>
      <c r="E534" s="1106" t="s">
        <v>4184</v>
      </c>
      <c r="F534" s="1106">
        <v>41803</v>
      </c>
      <c r="G534" s="1103" t="s">
        <v>4322</v>
      </c>
      <c r="H534" s="1108">
        <v>15</v>
      </c>
      <c r="I534" s="1128" t="s">
        <v>4323</v>
      </c>
      <c r="J534" s="1110"/>
      <c r="K534" s="1149"/>
      <c r="L534" s="1149"/>
      <c r="M534" s="1149"/>
      <c r="P534" s="1168"/>
    </row>
    <row r="535" spans="1:16" s="1156" customFormat="1" ht="11.25" customHeight="1" outlineLevel="1">
      <c r="A535" s="1101"/>
      <c r="B535" s="1102"/>
      <c r="C535" s="1103"/>
      <c r="D535" s="1103" t="s">
        <v>3872</v>
      </c>
      <c r="E535" s="1106"/>
      <c r="F535" s="1106"/>
      <c r="G535" s="1103"/>
      <c r="H535" s="1108">
        <f>SUBTOTAL(9,H529:H534)</f>
        <v>53</v>
      </c>
      <c r="I535" s="1128"/>
      <c r="J535" s="1110"/>
      <c r="K535" s="1149"/>
      <c r="L535" s="1149"/>
      <c r="M535" s="1149"/>
      <c r="P535" s="1168"/>
    </row>
    <row r="536" spans="1:16" s="1127" customFormat="1" ht="11.25" customHeight="1" outlineLevel="2">
      <c r="A536" s="1113">
        <v>5</v>
      </c>
      <c r="B536" s="1113">
        <v>2013</v>
      </c>
      <c r="C536" s="1115" t="s">
        <v>53</v>
      </c>
      <c r="D536" s="1117" t="s">
        <v>4329</v>
      </c>
      <c r="E536" s="1115" t="s">
        <v>1855</v>
      </c>
      <c r="F536" s="1117">
        <v>41419</v>
      </c>
      <c r="G536" s="1115" t="s">
        <v>4330</v>
      </c>
      <c r="H536" s="1113">
        <v>5</v>
      </c>
      <c r="I536" s="1115" t="s">
        <v>435</v>
      </c>
      <c r="P536" s="1113"/>
    </row>
    <row r="537" spans="1:16" s="1127" customFormat="1" ht="11.25" customHeight="1" outlineLevel="2">
      <c r="A537" s="1113">
        <v>11</v>
      </c>
      <c r="B537" s="1113">
        <v>2013</v>
      </c>
      <c r="C537" s="1115" t="s">
        <v>53</v>
      </c>
      <c r="D537" s="1117" t="s">
        <v>4329</v>
      </c>
      <c r="E537" s="1115" t="s">
        <v>3378</v>
      </c>
      <c r="F537" s="1117">
        <v>41426</v>
      </c>
      <c r="G537" s="1115" t="s">
        <v>4330</v>
      </c>
      <c r="H537" s="1113">
        <v>5</v>
      </c>
      <c r="I537" s="1115" t="s">
        <v>435</v>
      </c>
      <c r="J537" s="1170"/>
      <c r="P537" s="1113"/>
    </row>
    <row r="538" spans="1:16" s="1127" customFormat="1" ht="11.25" customHeight="1" outlineLevel="1">
      <c r="A538" s="1113"/>
      <c r="B538" s="1113"/>
      <c r="C538" s="1115"/>
      <c r="D538" s="1117" t="s">
        <v>4331</v>
      </c>
      <c r="E538" s="1115"/>
      <c r="F538" s="1117"/>
      <c r="G538" s="1115"/>
      <c r="H538" s="1113">
        <f>SUBTOTAL(9,H536:H537)</f>
        <v>10</v>
      </c>
      <c r="I538" s="1115"/>
      <c r="J538" s="1170"/>
      <c r="P538" s="1113"/>
    </row>
    <row r="539" spans="1:16" s="1125" customFormat="1" ht="11.25" customHeight="1" outlineLevel="2">
      <c r="A539" s="1113">
        <v>2</v>
      </c>
      <c r="B539" s="1113">
        <v>2013</v>
      </c>
      <c r="C539" s="1115" t="s">
        <v>164</v>
      </c>
      <c r="D539" s="1115" t="s">
        <v>4332</v>
      </c>
      <c r="E539" s="1115" t="s">
        <v>81</v>
      </c>
      <c r="F539" s="1117">
        <v>41321</v>
      </c>
      <c r="G539" s="1140" t="s">
        <v>4810</v>
      </c>
      <c r="H539" s="1113">
        <v>5</v>
      </c>
      <c r="I539" s="1115" t="s">
        <v>295</v>
      </c>
      <c r="J539" s="1171"/>
      <c r="K539" s="1149"/>
      <c r="L539" s="1149"/>
      <c r="M539" s="1149"/>
      <c r="P539" s="1163"/>
    </row>
    <row r="540" spans="1:16" s="1149" customFormat="1" ht="11.25" customHeight="1" outlineLevel="2">
      <c r="A540" s="1113">
        <v>10</v>
      </c>
      <c r="B540" s="1113">
        <v>2013</v>
      </c>
      <c r="C540" s="1115" t="s">
        <v>164</v>
      </c>
      <c r="D540" s="1115" t="s">
        <v>4332</v>
      </c>
      <c r="E540" s="1115" t="s">
        <v>500</v>
      </c>
      <c r="F540" s="1117">
        <v>41594</v>
      </c>
      <c r="G540" s="1140" t="s">
        <v>4333</v>
      </c>
      <c r="H540" s="1113">
        <v>10</v>
      </c>
      <c r="I540" s="1115" t="s">
        <v>626</v>
      </c>
      <c r="J540" s="1127"/>
      <c r="P540" s="1162"/>
    </row>
    <row r="541" spans="1:16" s="1156" customFormat="1" ht="11.25" customHeight="1" outlineLevel="2">
      <c r="A541" s="1101">
        <v>3</v>
      </c>
      <c r="B541" s="1101">
        <v>2014</v>
      </c>
      <c r="C541" s="1103" t="s">
        <v>164</v>
      </c>
      <c r="D541" s="1103" t="s">
        <v>4332</v>
      </c>
      <c r="E541" s="1103" t="s">
        <v>433</v>
      </c>
      <c r="F541" s="1106">
        <v>41721</v>
      </c>
      <c r="G541" s="1177" t="s">
        <v>4333</v>
      </c>
      <c r="H541" s="1101">
        <v>10</v>
      </c>
      <c r="I541" s="1103" t="s">
        <v>626</v>
      </c>
      <c r="J541" s="1126"/>
      <c r="K541" s="1149"/>
      <c r="L541" s="1149"/>
      <c r="M541" s="1149"/>
      <c r="P541" s="1168"/>
    </row>
    <row r="542" spans="1:16" s="1156" customFormat="1" ht="11.25" customHeight="1" outlineLevel="1">
      <c r="A542" s="1101"/>
      <c r="B542" s="1101"/>
      <c r="C542" s="1103"/>
      <c r="D542" s="1103" t="s">
        <v>4334</v>
      </c>
      <c r="E542" s="1103"/>
      <c r="F542" s="1106"/>
      <c r="G542" s="1177"/>
      <c r="H542" s="1101">
        <f>SUBTOTAL(9,H539:H541)</f>
        <v>25</v>
      </c>
      <c r="I542" s="1103"/>
      <c r="J542" s="1126"/>
      <c r="K542" s="1149"/>
      <c r="L542" s="1149"/>
      <c r="M542" s="1149"/>
      <c r="P542" s="1168"/>
    </row>
    <row r="543" spans="1:16" s="1156" customFormat="1" ht="11.25" customHeight="1" outlineLevel="2">
      <c r="A543" s="1138">
        <v>3</v>
      </c>
      <c r="B543" s="1134">
        <v>2012</v>
      </c>
      <c r="C543" s="1135" t="s">
        <v>164</v>
      </c>
      <c r="D543" s="1135" t="s">
        <v>5180</v>
      </c>
      <c r="E543" s="1136" t="s">
        <v>3323</v>
      </c>
      <c r="F543" s="1136">
        <v>40972</v>
      </c>
      <c r="G543" s="1135" t="s">
        <v>5181</v>
      </c>
      <c r="H543" s="1138">
        <v>10</v>
      </c>
      <c r="I543" s="1135" t="s">
        <v>2787</v>
      </c>
      <c r="J543" s="1126"/>
      <c r="K543" s="1126"/>
      <c r="L543" s="1149"/>
      <c r="M543" s="1149"/>
      <c r="P543" s="1168"/>
    </row>
    <row r="544" spans="1:16" s="1156" customFormat="1" ht="11.25" customHeight="1" outlineLevel="1">
      <c r="A544" s="1138"/>
      <c r="B544" s="1134"/>
      <c r="C544" s="1135"/>
      <c r="D544" s="1135" t="s">
        <v>5182</v>
      </c>
      <c r="E544" s="1136"/>
      <c r="F544" s="1136"/>
      <c r="G544" s="1135"/>
      <c r="H544" s="1138">
        <f>SUBTOTAL(9,H543:H543)</f>
        <v>10</v>
      </c>
      <c r="I544" s="1135"/>
      <c r="J544" s="1126"/>
      <c r="K544" s="1126"/>
      <c r="L544" s="1149"/>
      <c r="M544" s="1149"/>
      <c r="P544" s="1168"/>
    </row>
    <row r="545" spans="1:16" s="1156" customFormat="1" ht="11.25" customHeight="1" outlineLevel="2">
      <c r="A545" s="1101">
        <v>10</v>
      </c>
      <c r="B545" s="1101">
        <v>2014</v>
      </c>
      <c r="C545" s="1107" t="s">
        <v>164</v>
      </c>
      <c r="D545" s="1106" t="s">
        <v>167</v>
      </c>
      <c r="E545" s="1103" t="s">
        <v>3362</v>
      </c>
      <c r="F545" s="1160">
        <v>41924</v>
      </c>
      <c r="G545" s="1103" t="s">
        <v>4335</v>
      </c>
      <c r="H545" s="1101">
        <v>7</v>
      </c>
      <c r="I545" s="1107" t="s">
        <v>2135</v>
      </c>
      <c r="J545" s="1126"/>
      <c r="K545" s="1126"/>
      <c r="L545" s="1149"/>
      <c r="M545" s="1149"/>
      <c r="P545" s="1168"/>
    </row>
    <row r="546" spans="1:16" s="1156" customFormat="1" ht="11.25" customHeight="1" outlineLevel="1">
      <c r="A546" s="1101"/>
      <c r="B546" s="1101"/>
      <c r="C546" s="1107"/>
      <c r="D546" s="1106" t="s">
        <v>847</v>
      </c>
      <c r="E546" s="1103"/>
      <c r="F546" s="1160"/>
      <c r="G546" s="1103"/>
      <c r="H546" s="1101">
        <f>SUBTOTAL(9,H545:H545)</f>
        <v>7</v>
      </c>
      <c r="I546" s="1107"/>
      <c r="J546" s="1126"/>
      <c r="K546" s="1126"/>
      <c r="L546" s="1149"/>
      <c r="M546" s="1149"/>
      <c r="P546" s="1168"/>
    </row>
    <row r="547" spans="1:16" s="1156" customFormat="1" ht="11.25" customHeight="1" outlineLevel="2">
      <c r="A547" s="1138">
        <v>4</v>
      </c>
      <c r="B547" s="1155">
        <v>2012</v>
      </c>
      <c r="C547" s="1264" t="s">
        <v>53</v>
      </c>
      <c r="D547" s="1264" t="s">
        <v>4811</v>
      </c>
      <c r="E547" s="1264" t="s">
        <v>3357</v>
      </c>
      <c r="F547" s="1265">
        <v>41049</v>
      </c>
      <c r="G547" s="1266" t="s">
        <v>5183</v>
      </c>
      <c r="H547" s="1155">
        <v>10</v>
      </c>
      <c r="I547" s="1264" t="s">
        <v>2085</v>
      </c>
      <c r="J547" s="1110"/>
      <c r="K547" s="1126"/>
      <c r="L547" s="1149"/>
      <c r="M547" s="1149"/>
      <c r="P547" s="1168"/>
    </row>
    <row r="548" spans="1:16" s="1141" customFormat="1" ht="11.25" customHeight="1" outlineLevel="2">
      <c r="A548" s="1108">
        <v>6</v>
      </c>
      <c r="B548" s="1178">
        <v>2012</v>
      </c>
      <c r="C548" s="1179" t="s">
        <v>53</v>
      </c>
      <c r="D548" s="1179" t="s">
        <v>4811</v>
      </c>
      <c r="E548" s="1179" t="s">
        <v>4184</v>
      </c>
      <c r="F548" s="1302">
        <v>41804</v>
      </c>
      <c r="G548" s="1182" t="s">
        <v>4812</v>
      </c>
      <c r="H548" s="1178">
        <v>10</v>
      </c>
      <c r="I548" s="1179" t="s">
        <v>4813</v>
      </c>
      <c r="J548" s="1107"/>
      <c r="K548" s="1126"/>
      <c r="L548" s="1149"/>
      <c r="M548" s="1149"/>
    </row>
    <row r="549" spans="1:16" s="1141" customFormat="1" ht="11.25" customHeight="1" outlineLevel="1">
      <c r="A549" s="1108"/>
      <c r="B549" s="1178"/>
      <c r="C549" s="1179"/>
      <c r="D549" s="1179" t="s">
        <v>4817</v>
      </c>
      <c r="E549" s="1179"/>
      <c r="F549" s="1302"/>
      <c r="G549" s="1182"/>
      <c r="H549" s="1178">
        <f>SUBTOTAL(9,H547:H548)</f>
        <v>20</v>
      </c>
      <c r="I549" s="1179"/>
      <c r="J549" s="1107"/>
      <c r="K549" s="1126"/>
      <c r="L549" s="1149"/>
      <c r="M549" s="1149"/>
    </row>
    <row r="550" spans="1:16" s="1141" customFormat="1" ht="11.25" customHeight="1" outlineLevel="2">
      <c r="A550" s="1138">
        <v>3</v>
      </c>
      <c r="B550" s="1134">
        <v>2012</v>
      </c>
      <c r="C550" s="1135" t="s">
        <v>91</v>
      </c>
      <c r="D550" s="1135" t="s">
        <v>188</v>
      </c>
      <c r="E550" s="1136" t="s">
        <v>3323</v>
      </c>
      <c r="F550" s="1136">
        <v>40972</v>
      </c>
      <c r="G550" s="1135" t="s">
        <v>5184</v>
      </c>
      <c r="H550" s="1138">
        <v>3</v>
      </c>
      <c r="I550" s="1135" t="s">
        <v>1378</v>
      </c>
      <c r="J550" s="1107"/>
      <c r="K550" s="1126"/>
      <c r="L550" s="1149"/>
      <c r="M550" s="1149"/>
    </row>
    <row r="551" spans="1:16" s="1156" customFormat="1" ht="11.25" customHeight="1" outlineLevel="2">
      <c r="A551" s="1138">
        <v>3</v>
      </c>
      <c r="B551" s="1134">
        <v>2012</v>
      </c>
      <c r="C551" s="1135" t="s">
        <v>91</v>
      </c>
      <c r="D551" s="1135" t="s">
        <v>188</v>
      </c>
      <c r="E551" s="1136" t="s">
        <v>3323</v>
      </c>
      <c r="F551" s="1136">
        <v>40972</v>
      </c>
      <c r="G551" s="1135" t="s">
        <v>4336</v>
      </c>
      <c r="H551" s="1138">
        <v>3</v>
      </c>
      <c r="I551" s="1135" t="s">
        <v>344</v>
      </c>
      <c r="J551" s="1107"/>
      <c r="K551" s="1149"/>
      <c r="L551" s="1149"/>
      <c r="M551" s="1149"/>
    </row>
    <row r="552" spans="1:16" s="1156" customFormat="1" ht="11.25" customHeight="1" outlineLevel="2">
      <c r="A552" s="1138">
        <v>3</v>
      </c>
      <c r="B552" s="1134">
        <v>2012</v>
      </c>
      <c r="C552" s="1135" t="s">
        <v>91</v>
      </c>
      <c r="D552" s="1135" t="s">
        <v>188</v>
      </c>
      <c r="E552" s="1136" t="s">
        <v>3692</v>
      </c>
      <c r="F552" s="1136">
        <v>40992</v>
      </c>
      <c r="G552" s="1135" t="s">
        <v>5185</v>
      </c>
      <c r="H552" s="1138">
        <v>10</v>
      </c>
      <c r="I552" s="1135" t="s">
        <v>626</v>
      </c>
      <c r="J552" s="1107"/>
      <c r="K552" s="1149"/>
      <c r="L552" s="1149"/>
      <c r="M552" s="1149"/>
    </row>
    <row r="553" spans="1:16" ht="11.25" customHeight="1" outlineLevel="2">
      <c r="A553" s="1138">
        <v>5</v>
      </c>
      <c r="B553" s="1155">
        <v>2012</v>
      </c>
      <c r="C553" s="1264" t="s">
        <v>91</v>
      </c>
      <c r="D553" s="1264" t="s">
        <v>188</v>
      </c>
      <c r="E553" s="1264" t="s">
        <v>3357</v>
      </c>
      <c r="F553" s="1265">
        <v>41049</v>
      </c>
      <c r="G553" s="1266" t="s">
        <v>5186</v>
      </c>
      <c r="H553" s="1155">
        <v>10</v>
      </c>
      <c r="I553" s="1264" t="s">
        <v>4831</v>
      </c>
      <c r="P553" s="1107"/>
    </row>
    <row r="554" spans="1:16" ht="11.25" customHeight="1" outlineLevel="2">
      <c r="A554" s="1138">
        <v>10</v>
      </c>
      <c r="B554" s="1134">
        <v>2012</v>
      </c>
      <c r="C554" s="1135" t="s">
        <v>91</v>
      </c>
      <c r="D554" s="1135" t="s">
        <v>188</v>
      </c>
      <c r="E554" s="1136" t="s">
        <v>3362</v>
      </c>
      <c r="F554" s="1136">
        <v>41196</v>
      </c>
      <c r="G554" s="1135" t="s">
        <v>5187</v>
      </c>
      <c r="H554" s="1138">
        <v>7</v>
      </c>
      <c r="I554" s="1135" t="s">
        <v>4953</v>
      </c>
      <c r="P554" s="1107"/>
    </row>
    <row r="555" spans="1:16" ht="11.25" customHeight="1" outlineLevel="2">
      <c r="A555" s="1113">
        <v>3</v>
      </c>
      <c r="B555" s="1113">
        <v>2013</v>
      </c>
      <c r="C555" s="1115" t="s">
        <v>91</v>
      </c>
      <c r="D555" s="1117" t="s">
        <v>188</v>
      </c>
      <c r="E555" s="1115" t="s">
        <v>3323</v>
      </c>
      <c r="F555" s="1117">
        <v>41336</v>
      </c>
      <c r="G555" s="1115" t="s">
        <v>4818</v>
      </c>
      <c r="H555" s="1113">
        <v>10</v>
      </c>
      <c r="I555" s="1115" t="s">
        <v>1007</v>
      </c>
      <c r="P555" s="1107"/>
    </row>
    <row r="556" spans="1:16" ht="11.25" customHeight="1" outlineLevel="2">
      <c r="A556" s="1113">
        <v>3</v>
      </c>
      <c r="B556" s="1113">
        <v>2013</v>
      </c>
      <c r="C556" s="1115" t="s">
        <v>91</v>
      </c>
      <c r="D556" s="1117" t="s">
        <v>188</v>
      </c>
      <c r="E556" s="1115" t="s">
        <v>66</v>
      </c>
      <c r="F556" s="1117">
        <v>41350</v>
      </c>
      <c r="G556" s="1115" t="s">
        <v>2987</v>
      </c>
      <c r="H556" s="1113">
        <v>10</v>
      </c>
      <c r="I556" s="1115" t="s">
        <v>626</v>
      </c>
      <c r="P556" s="1107"/>
    </row>
    <row r="557" spans="1:16" s="1126" customFormat="1" ht="11.25" customHeight="1" outlineLevel="2">
      <c r="A557" s="1113">
        <v>6</v>
      </c>
      <c r="B557" s="1113">
        <v>2013</v>
      </c>
      <c r="C557" s="1117" t="s">
        <v>91</v>
      </c>
      <c r="D557" s="1115" t="s">
        <v>188</v>
      </c>
      <c r="E557" s="1115" t="s">
        <v>3357</v>
      </c>
      <c r="F557" s="1117">
        <v>41434</v>
      </c>
      <c r="G557" s="1115" t="s">
        <v>3536</v>
      </c>
      <c r="H557" s="1113">
        <v>7</v>
      </c>
      <c r="I557" s="1115" t="s">
        <v>1963</v>
      </c>
      <c r="J557" s="1110"/>
      <c r="K557" s="1149"/>
      <c r="L557" s="1110"/>
      <c r="M557" s="1110"/>
    </row>
    <row r="558" spans="1:16" ht="11.25" customHeight="1" outlineLevel="2">
      <c r="A558" s="1113">
        <v>6</v>
      </c>
      <c r="B558" s="1113">
        <v>2013</v>
      </c>
      <c r="C558" s="1117" t="s">
        <v>91</v>
      </c>
      <c r="D558" s="1115" t="s">
        <v>188</v>
      </c>
      <c r="E558" s="1115" t="s">
        <v>4713</v>
      </c>
      <c r="F558" s="1117">
        <v>41440</v>
      </c>
      <c r="G558" s="1115" t="s">
        <v>3536</v>
      </c>
      <c r="H558" s="1113">
        <v>5</v>
      </c>
      <c r="I558" s="1115" t="s">
        <v>4819</v>
      </c>
      <c r="P558" s="1107"/>
    </row>
    <row r="559" spans="1:16" s="1126" customFormat="1" ht="11.25" customHeight="1" outlineLevel="2">
      <c r="A559" s="1113">
        <v>10</v>
      </c>
      <c r="B559" s="1114">
        <v>2013</v>
      </c>
      <c r="C559" s="1115" t="s">
        <v>91</v>
      </c>
      <c r="D559" s="1115" t="s">
        <v>188</v>
      </c>
      <c r="E559" s="1117" t="s">
        <v>3362</v>
      </c>
      <c r="F559" s="1117">
        <v>41560</v>
      </c>
      <c r="G559" s="1115" t="s">
        <v>4820</v>
      </c>
      <c r="H559" s="1113">
        <v>10</v>
      </c>
      <c r="I559" s="1115" t="s">
        <v>2549</v>
      </c>
      <c r="J559" s="1110"/>
      <c r="K559" s="1149"/>
      <c r="L559" s="1110"/>
      <c r="M559" s="1110"/>
    </row>
    <row r="560" spans="1:16" s="1126" customFormat="1" ht="11.25" customHeight="1" outlineLevel="2">
      <c r="A560" s="1113">
        <v>10</v>
      </c>
      <c r="B560" s="1114">
        <v>2013</v>
      </c>
      <c r="C560" s="1115" t="s">
        <v>91</v>
      </c>
      <c r="D560" s="1115" t="s">
        <v>188</v>
      </c>
      <c r="E560" s="1117" t="s">
        <v>3362</v>
      </c>
      <c r="F560" s="1117">
        <v>41560</v>
      </c>
      <c r="G560" s="1115" t="s">
        <v>4821</v>
      </c>
      <c r="H560" s="1113">
        <v>7</v>
      </c>
      <c r="I560" s="1115" t="s">
        <v>3131</v>
      </c>
      <c r="J560" s="1107"/>
      <c r="K560" s="1149"/>
      <c r="L560" s="1110"/>
      <c r="M560" s="1110"/>
    </row>
    <row r="561" spans="1:16" s="1126" customFormat="1" ht="11.25" customHeight="1" outlineLevel="2">
      <c r="A561" s="1113">
        <v>10</v>
      </c>
      <c r="B561" s="1114">
        <v>2013</v>
      </c>
      <c r="C561" s="1115" t="s">
        <v>91</v>
      </c>
      <c r="D561" s="1115" t="s">
        <v>188</v>
      </c>
      <c r="E561" s="1117" t="s">
        <v>3362</v>
      </c>
      <c r="F561" s="1117">
        <v>41560</v>
      </c>
      <c r="G561" s="1115" t="s">
        <v>4822</v>
      </c>
      <c r="H561" s="1113">
        <v>7</v>
      </c>
      <c r="I561" s="1115" t="s">
        <v>2037</v>
      </c>
      <c r="J561" s="1107"/>
      <c r="K561" s="1149"/>
      <c r="L561" s="1110"/>
      <c r="M561" s="1110"/>
    </row>
    <row r="562" spans="1:16" s="1126" customFormat="1" ht="11.25" customHeight="1" outlineLevel="2">
      <c r="A562" s="1113">
        <v>10</v>
      </c>
      <c r="B562" s="1114">
        <v>2013</v>
      </c>
      <c r="C562" s="1115" t="s">
        <v>91</v>
      </c>
      <c r="D562" s="1115" t="s">
        <v>188</v>
      </c>
      <c r="E562" s="1117" t="s">
        <v>3362</v>
      </c>
      <c r="F562" s="1117">
        <v>41560</v>
      </c>
      <c r="G562" s="1115" t="s">
        <v>4823</v>
      </c>
      <c r="H562" s="1113">
        <v>10</v>
      </c>
      <c r="I562" s="1115" t="s">
        <v>2868</v>
      </c>
      <c r="K562" s="1149"/>
    </row>
    <row r="563" spans="1:16" s="1126" customFormat="1" ht="11.25" customHeight="1" outlineLevel="2">
      <c r="A563" s="1101">
        <v>3</v>
      </c>
      <c r="B563" s="1102">
        <v>2014</v>
      </c>
      <c r="C563" s="1103" t="s">
        <v>91</v>
      </c>
      <c r="D563" s="1104" t="s">
        <v>188</v>
      </c>
      <c r="E563" s="1106" t="s">
        <v>3323</v>
      </c>
      <c r="F563" s="1106">
        <v>41700</v>
      </c>
      <c r="G563" s="1103" t="s">
        <v>2987</v>
      </c>
      <c r="H563" s="1101">
        <v>3</v>
      </c>
      <c r="I563" s="1107" t="s">
        <v>1378</v>
      </c>
      <c r="J563" s="1127"/>
      <c r="K563" s="1149"/>
    </row>
    <row r="564" spans="1:16" s="1126" customFormat="1" ht="11.25" customHeight="1" outlineLevel="2">
      <c r="A564" s="1101">
        <v>3</v>
      </c>
      <c r="B564" s="1102">
        <v>2014</v>
      </c>
      <c r="C564" s="1103" t="s">
        <v>91</v>
      </c>
      <c r="D564" s="1104" t="s">
        <v>188</v>
      </c>
      <c r="E564" s="1106" t="s">
        <v>3323</v>
      </c>
      <c r="F564" s="1106">
        <v>41700</v>
      </c>
      <c r="G564" s="1103" t="s">
        <v>4336</v>
      </c>
      <c r="H564" s="1101">
        <v>3</v>
      </c>
      <c r="I564" s="1107" t="s">
        <v>344</v>
      </c>
      <c r="J564" s="1127"/>
      <c r="K564" s="1149"/>
    </row>
    <row r="565" spans="1:16" s="1126" customFormat="1" ht="11.25" customHeight="1" outlineLevel="1">
      <c r="A565" s="1101"/>
      <c r="B565" s="1102"/>
      <c r="C565" s="1103"/>
      <c r="D565" s="1104" t="s">
        <v>856</v>
      </c>
      <c r="E565" s="1106"/>
      <c r="F565" s="1106"/>
      <c r="G565" s="1103"/>
      <c r="H565" s="1101">
        <f>SUBTOTAL(9,H550:H564)</f>
        <v>105</v>
      </c>
      <c r="I565" s="1107"/>
      <c r="J565" s="1127"/>
      <c r="K565" s="1149"/>
    </row>
    <row r="566" spans="1:16" s="1126" customFormat="1" ht="11.25" customHeight="1" outlineLevel="2">
      <c r="A566" s="1108">
        <v>11</v>
      </c>
      <c r="B566" s="1102">
        <v>2014</v>
      </c>
      <c r="C566" s="1103" t="s">
        <v>164</v>
      </c>
      <c r="D566" s="1104" t="s">
        <v>205</v>
      </c>
      <c r="E566" s="1106" t="s">
        <v>500</v>
      </c>
      <c r="F566" s="1106">
        <v>41958</v>
      </c>
      <c r="G566" s="1103" t="s">
        <v>4337</v>
      </c>
      <c r="H566" s="1101">
        <v>5</v>
      </c>
      <c r="I566" s="1107" t="s">
        <v>352</v>
      </c>
      <c r="J566" s="1127"/>
      <c r="K566" s="1149"/>
    </row>
    <row r="567" spans="1:16" s="1126" customFormat="1" ht="11.25" customHeight="1" outlineLevel="1">
      <c r="A567" s="1108"/>
      <c r="B567" s="1102"/>
      <c r="C567" s="1103"/>
      <c r="D567" s="1104" t="s">
        <v>859</v>
      </c>
      <c r="E567" s="1106"/>
      <c r="F567" s="1106"/>
      <c r="G567" s="1103"/>
      <c r="H567" s="1101">
        <f>SUBTOTAL(9,H566:H566)</f>
        <v>5</v>
      </c>
      <c r="I567" s="1107"/>
      <c r="J567" s="1127"/>
      <c r="K567" s="1149"/>
    </row>
    <row r="568" spans="1:16" s="1127" customFormat="1" ht="11.25" customHeight="1" outlineLevel="2">
      <c r="A568" s="1138">
        <v>10</v>
      </c>
      <c r="B568" s="1134">
        <v>2012</v>
      </c>
      <c r="C568" s="1135" t="s">
        <v>164</v>
      </c>
      <c r="D568" s="1135" t="s">
        <v>4338</v>
      </c>
      <c r="E568" s="1136" t="s">
        <v>3362</v>
      </c>
      <c r="F568" s="1136">
        <v>41196</v>
      </c>
      <c r="G568" s="1135" t="s">
        <v>5188</v>
      </c>
      <c r="H568" s="1138">
        <v>7</v>
      </c>
      <c r="I568" s="1135" t="s">
        <v>4444</v>
      </c>
      <c r="P568" s="1113"/>
    </row>
    <row r="569" spans="1:16" s="1126" customFormat="1" ht="11.25" customHeight="1" outlineLevel="2">
      <c r="A569" s="1113">
        <v>10</v>
      </c>
      <c r="B569" s="1114">
        <v>2013</v>
      </c>
      <c r="C569" s="1115" t="s">
        <v>164</v>
      </c>
      <c r="D569" s="1115" t="s">
        <v>4338</v>
      </c>
      <c r="E569" s="1117" t="s">
        <v>3362</v>
      </c>
      <c r="F569" s="1117">
        <v>41560</v>
      </c>
      <c r="G569" s="1115" t="s">
        <v>4824</v>
      </c>
      <c r="H569" s="1113">
        <v>7</v>
      </c>
      <c r="I569" s="1115" t="s">
        <v>2424</v>
      </c>
      <c r="J569" s="1127"/>
      <c r="K569" s="1149"/>
    </row>
    <row r="570" spans="1:16" s="1126" customFormat="1" ht="11.25" customHeight="1" outlineLevel="2">
      <c r="A570" s="1101">
        <v>6</v>
      </c>
      <c r="B570" s="1102">
        <v>2014</v>
      </c>
      <c r="C570" s="1103" t="s">
        <v>164</v>
      </c>
      <c r="D570" s="1103" t="s">
        <v>4338</v>
      </c>
      <c r="E570" s="1106" t="s">
        <v>3357</v>
      </c>
      <c r="F570" s="1106">
        <v>41797</v>
      </c>
      <c r="G570" s="1103" t="s">
        <v>4339</v>
      </c>
      <c r="H570" s="1108">
        <v>3</v>
      </c>
      <c r="I570" s="1141" t="s">
        <v>2390</v>
      </c>
      <c r="J570" s="1127"/>
      <c r="K570" s="1149"/>
    </row>
    <row r="571" spans="1:16" s="1126" customFormat="1" ht="11.25" customHeight="1" outlineLevel="1">
      <c r="A571" s="1101"/>
      <c r="B571" s="1102"/>
      <c r="C571" s="1103"/>
      <c r="D571" s="1103" t="s">
        <v>4340</v>
      </c>
      <c r="E571" s="1106"/>
      <c r="F571" s="1106"/>
      <c r="G571" s="1103"/>
      <c r="H571" s="1108">
        <f>SUBTOTAL(9,H568:H570)</f>
        <v>17</v>
      </c>
      <c r="I571" s="1141"/>
      <c r="J571" s="1127"/>
      <c r="K571" s="1149"/>
    </row>
    <row r="572" spans="1:16" s="1292" customFormat="1" ht="11.25" customHeight="1" outlineLevel="2">
      <c r="A572" s="1275">
        <v>3</v>
      </c>
      <c r="B572" s="1276">
        <v>2012</v>
      </c>
      <c r="C572" s="1277" t="s">
        <v>91</v>
      </c>
      <c r="D572" s="1277" t="s">
        <v>198</v>
      </c>
      <c r="E572" s="1278" t="s">
        <v>3323</v>
      </c>
      <c r="F572" s="1278">
        <v>40972</v>
      </c>
      <c r="G572" s="1277" t="s">
        <v>5189</v>
      </c>
      <c r="H572" s="1275">
        <v>10</v>
      </c>
      <c r="I572" s="1277" t="s">
        <v>1651</v>
      </c>
      <c r="J572" s="1279" t="s">
        <v>5115</v>
      </c>
      <c r="K572" s="1294"/>
      <c r="L572" s="1294"/>
      <c r="M572" s="1294"/>
    </row>
    <row r="573" spans="1:16" s="1303" customFormat="1" ht="11.25" customHeight="1" outlineLevel="2">
      <c r="A573" s="1275">
        <v>3</v>
      </c>
      <c r="B573" s="1276">
        <v>2012</v>
      </c>
      <c r="C573" s="1277" t="s">
        <v>91</v>
      </c>
      <c r="D573" s="1277" t="s">
        <v>198</v>
      </c>
      <c r="E573" s="1278" t="s">
        <v>3323</v>
      </c>
      <c r="F573" s="1278">
        <v>40972</v>
      </c>
      <c r="G573" s="1277" t="s">
        <v>5190</v>
      </c>
      <c r="H573" s="1275">
        <v>3</v>
      </c>
      <c r="I573" s="1277" t="s">
        <v>2586</v>
      </c>
    </row>
    <row r="574" spans="1:16" s="1303" customFormat="1" ht="11.25" customHeight="1" outlineLevel="2">
      <c r="A574" s="1282">
        <v>6</v>
      </c>
      <c r="B574" s="1282">
        <v>2013</v>
      </c>
      <c r="C574" s="1285" t="s">
        <v>91</v>
      </c>
      <c r="D574" s="1284" t="s">
        <v>198</v>
      </c>
      <c r="E574" s="1284" t="s">
        <v>3357</v>
      </c>
      <c r="F574" s="1285">
        <v>41434</v>
      </c>
      <c r="G574" s="1284" t="s">
        <v>4825</v>
      </c>
      <c r="H574" s="1282">
        <v>7</v>
      </c>
      <c r="I574" s="1284" t="s">
        <v>2047</v>
      </c>
    </row>
    <row r="575" spans="1:16" s="1292" customFormat="1" ht="11.25" customHeight="1" outlineLevel="2">
      <c r="A575" s="1282">
        <v>6</v>
      </c>
      <c r="B575" s="1282">
        <v>2013</v>
      </c>
      <c r="C575" s="1285" t="s">
        <v>91</v>
      </c>
      <c r="D575" s="1284" t="s">
        <v>198</v>
      </c>
      <c r="E575" s="1284" t="s">
        <v>3357</v>
      </c>
      <c r="F575" s="1285">
        <v>41434</v>
      </c>
      <c r="G575" s="1284" t="s">
        <v>4826</v>
      </c>
      <c r="H575" s="1282">
        <v>7</v>
      </c>
      <c r="I575" s="1284" t="s">
        <v>1695</v>
      </c>
      <c r="K575" s="1294"/>
      <c r="L575" s="1280"/>
      <c r="M575" s="1280"/>
      <c r="P575" s="1275"/>
    </row>
    <row r="576" spans="1:16" s="1292" customFormat="1" ht="11.25" customHeight="1" outlineLevel="2">
      <c r="A576" s="1282">
        <v>6</v>
      </c>
      <c r="B576" s="1282">
        <v>2013</v>
      </c>
      <c r="C576" s="1285" t="s">
        <v>91</v>
      </c>
      <c r="D576" s="1284" t="s">
        <v>198</v>
      </c>
      <c r="E576" s="1284" t="s">
        <v>3695</v>
      </c>
      <c r="F576" s="1285">
        <v>41455</v>
      </c>
      <c r="G576" s="1284" t="s">
        <v>4827</v>
      </c>
      <c r="H576" s="1282">
        <v>10</v>
      </c>
      <c r="I576" s="1284" t="s">
        <v>626</v>
      </c>
      <c r="K576" s="1294"/>
      <c r="L576" s="1294"/>
      <c r="M576" s="1294"/>
      <c r="P576" s="1275"/>
    </row>
    <row r="577" spans="1:16" s="1292" customFormat="1" ht="11.25" customHeight="1" outlineLevel="1">
      <c r="A577" s="1282"/>
      <c r="B577" s="1282"/>
      <c r="C577" s="1285"/>
      <c r="D577" s="1284" t="s">
        <v>866</v>
      </c>
      <c r="E577" s="1284"/>
      <c r="F577" s="1285"/>
      <c r="G577" s="1284"/>
      <c r="H577" s="1282">
        <f>SUBTOTAL(9,H572:H576)</f>
        <v>37</v>
      </c>
      <c r="I577" s="1284"/>
      <c r="K577" s="1294"/>
      <c r="L577" s="1294"/>
      <c r="M577" s="1294"/>
      <c r="P577" s="1275"/>
    </row>
    <row r="578" spans="1:16" s="1149" customFormat="1" ht="11.25" customHeight="1" outlineLevel="2">
      <c r="A578" s="1138">
        <v>2</v>
      </c>
      <c r="B578" s="1134">
        <v>2012</v>
      </c>
      <c r="C578" s="1135" t="s">
        <v>91</v>
      </c>
      <c r="D578" s="1135" t="s">
        <v>3905</v>
      </c>
      <c r="E578" s="1136" t="s">
        <v>55</v>
      </c>
      <c r="F578" s="1136">
        <v>40943</v>
      </c>
      <c r="G578" s="1135" t="s">
        <v>5191</v>
      </c>
      <c r="H578" s="1138">
        <v>5</v>
      </c>
      <c r="I578" s="1135" t="s">
        <v>273</v>
      </c>
      <c r="P578" s="1162"/>
    </row>
    <row r="579" spans="1:16" s="1141" customFormat="1" ht="11.25" customHeight="1" outlineLevel="2">
      <c r="A579" s="1138">
        <v>2</v>
      </c>
      <c r="B579" s="1134">
        <v>2012</v>
      </c>
      <c r="C579" s="1135" t="s">
        <v>91</v>
      </c>
      <c r="D579" s="1135" t="s">
        <v>3905</v>
      </c>
      <c r="E579" s="1136" t="s">
        <v>72</v>
      </c>
      <c r="F579" s="1136">
        <v>40951</v>
      </c>
      <c r="G579" s="1135" t="s">
        <v>5192</v>
      </c>
      <c r="H579" s="1138">
        <v>5</v>
      </c>
      <c r="I579" s="1135" t="s">
        <v>244</v>
      </c>
      <c r="P579" s="1108"/>
    </row>
    <row r="580" spans="1:16" s="1141" customFormat="1" ht="11.25" customHeight="1" outlineLevel="2">
      <c r="A580" s="1138">
        <v>3</v>
      </c>
      <c r="B580" s="1134">
        <v>2012</v>
      </c>
      <c r="C580" s="1135" t="s">
        <v>91</v>
      </c>
      <c r="D580" s="1135" t="s">
        <v>3905</v>
      </c>
      <c r="E580" s="1136" t="s">
        <v>3323</v>
      </c>
      <c r="F580" s="1136">
        <v>40972</v>
      </c>
      <c r="G580" s="1135" t="s">
        <v>5193</v>
      </c>
      <c r="H580" s="1138">
        <v>7</v>
      </c>
      <c r="I580" s="1135" t="s">
        <v>224</v>
      </c>
      <c r="P580" s="1108"/>
    </row>
    <row r="581" spans="1:16" s="1149" customFormat="1" ht="11.25" customHeight="1" outlineLevel="2">
      <c r="A581" s="1138">
        <v>4</v>
      </c>
      <c r="B581" s="1155">
        <v>2012</v>
      </c>
      <c r="C581" s="1264" t="s">
        <v>91</v>
      </c>
      <c r="D581" s="1264" t="s">
        <v>3905</v>
      </c>
      <c r="E581" s="1264" t="s">
        <v>3357</v>
      </c>
      <c r="F581" s="1265">
        <v>41049</v>
      </c>
      <c r="G581" s="1266" t="s">
        <v>5194</v>
      </c>
      <c r="H581" s="1155">
        <v>3</v>
      </c>
      <c r="I581" s="1264" t="s">
        <v>3507</v>
      </c>
      <c r="P581" s="1162"/>
    </row>
    <row r="582" spans="1:16" s="1149" customFormat="1" ht="11.25" customHeight="1" outlineLevel="2">
      <c r="A582" s="1138">
        <v>11</v>
      </c>
      <c r="B582" s="1155">
        <v>2012</v>
      </c>
      <c r="C582" s="1264" t="s">
        <v>91</v>
      </c>
      <c r="D582" s="1264" t="s">
        <v>3905</v>
      </c>
      <c r="E582" s="1264" t="s">
        <v>500</v>
      </c>
      <c r="F582" s="1265">
        <v>41219</v>
      </c>
      <c r="G582" s="1266" t="s">
        <v>5195</v>
      </c>
      <c r="H582" s="1155">
        <v>5</v>
      </c>
      <c r="I582" s="1264" t="s">
        <v>273</v>
      </c>
      <c r="P582" s="1162"/>
    </row>
    <row r="583" spans="1:16" s="1149" customFormat="1" ht="11.25" customHeight="1" outlineLevel="2">
      <c r="A583" s="1113">
        <v>3</v>
      </c>
      <c r="B583" s="1113">
        <v>2013</v>
      </c>
      <c r="C583" s="1115" t="s">
        <v>91</v>
      </c>
      <c r="D583" s="1117" t="s">
        <v>3905</v>
      </c>
      <c r="E583" s="1115" t="s">
        <v>3323</v>
      </c>
      <c r="F583" s="1117">
        <v>41336</v>
      </c>
      <c r="G583" s="1115" t="s">
        <v>4828</v>
      </c>
      <c r="H583" s="1113">
        <v>7</v>
      </c>
      <c r="I583" s="1115" t="s">
        <v>1466</v>
      </c>
      <c r="J583" s="1126"/>
      <c r="P583" s="1162"/>
    </row>
    <row r="584" spans="1:16" s="1149" customFormat="1" ht="11.25" customHeight="1" outlineLevel="2">
      <c r="A584" s="1113">
        <v>3</v>
      </c>
      <c r="B584" s="1113">
        <v>2013</v>
      </c>
      <c r="C584" s="1117" t="s">
        <v>91</v>
      </c>
      <c r="D584" s="1115" t="s">
        <v>3905</v>
      </c>
      <c r="E584" s="1115" t="s">
        <v>3357</v>
      </c>
      <c r="F584" s="1117">
        <v>41434</v>
      </c>
      <c r="G584" s="1115" t="s">
        <v>4829</v>
      </c>
      <c r="H584" s="1113">
        <v>7</v>
      </c>
      <c r="I584" s="1115" t="s">
        <v>3067</v>
      </c>
      <c r="J584" s="1110"/>
      <c r="P584" s="1162"/>
    </row>
    <row r="585" spans="1:16" s="1149" customFormat="1" ht="11.25" customHeight="1" outlineLevel="2">
      <c r="A585" s="1113">
        <v>6</v>
      </c>
      <c r="B585" s="1113">
        <v>2013</v>
      </c>
      <c r="C585" s="1117" t="s">
        <v>91</v>
      </c>
      <c r="D585" s="1115" t="s">
        <v>3905</v>
      </c>
      <c r="E585" s="1115" t="s">
        <v>3357</v>
      </c>
      <c r="F585" s="1117">
        <v>41434</v>
      </c>
      <c r="G585" s="1115" t="s">
        <v>4830</v>
      </c>
      <c r="H585" s="1113">
        <v>10</v>
      </c>
      <c r="I585" s="1115" t="s">
        <v>4831</v>
      </c>
      <c r="J585" s="1127"/>
      <c r="P585" s="1162"/>
    </row>
    <row r="586" spans="1:16" s="1149" customFormat="1" ht="11.25" customHeight="1" outlineLevel="2">
      <c r="A586" s="1113">
        <v>6</v>
      </c>
      <c r="B586" s="1113">
        <v>2013</v>
      </c>
      <c r="C586" s="1117" t="s">
        <v>91</v>
      </c>
      <c r="D586" s="1115" t="s">
        <v>3905</v>
      </c>
      <c r="E586" s="1115" t="s">
        <v>3357</v>
      </c>
      <c r="F586" s="1117">
        <v>41434</v>
      </c>
      <c r="G586" s="1115" t="s">
        <v>4350</v>
      </c>
      <c r="H586" s="1113">
        <v>10</v>
      </c>
      <c r="I586" s="1115" t="s">
        <v>2537</v>
      </c>
      <c r="J586" s="1110"/>
      <c r="P586" s="1162"/>
    </row>
    <row r="587" spans="1:16" s="1149" customFormat="1" ht="11.25" customHeight="1" outlineLevel="2">
      <c r="A587" s="1113">
        <v>9</v>
      </c>
      <c r="B587" s="1113">
        <v>2013</v>
      </c>
      <c r="C587" s="1117" t="s">
        <v>91</v>
      </c>
      <c r="D587" s="1115" t="s">
        <v>3905</v>
      </c>
      <c r="E587" s="1115" t="s">
        <v>319</v>
      </c>
      <c r="F587" s="1117">
        <v>41525</v>
      </c>
      <c r="G587" s="1115" t="s">
        <v>4832</v>
      </c>
      <c r="H587" s="1113">
        <v>10</v>
      </c>
      <c r="I587" s="1115" t="s">
        <v>236</v>
      </c>
      <c r="P587" s="1162"/>
    </row>
    <row r="588" spans="1:16" s="1149" customFormat="1" ht="11.25" customHeight="1" outlineLevel="2">
      <c r="A588" s="1113">
        <v>10</v>
      </c>
      <c r="B588" s="1114">
        <v>2013</v>
      </c>
      <c r="C588" s="1115" t="s">
        <v>91</v>
      </c>
      <c r="D588" s="1115" t="s">
        <v>3905</v>
      </c>
      <c r="E588" s="1117" t="s">
        <v>3362</v>
      </c>
      <c r="F588" s="1117">
        <v>41560</v>
      </c>
      <c r="G588" s="1115" t="s">
        <v>4833</v>
      </c>
      <c r="H588" s="1113">
        <v>7</v>
      </c>
      <c r="I588" s="1115" t="s">
        <v>2214</v>
      </c>
      <c r="P588" s="1162"/>
    </row>
    <row r="589" spans="1:16" s="1149" customFormat="1" ht="11.25" customHeight="1" outlineLevel="2">
      <c r="A589" s="1101">
        <v>2</v>
      </c>
      <c r="B589" s="1102">
        <v>2014</v>
      </c>
      <c r="C589" s="1103" t="s">
        <v>91</v>
      </c>
      <c r="D589" s="1103" t="s">
        <v>3905</v>
      </c>
      <c r="E589" s="1106" t="s">
        <v>81</v>
      </c>
      <c r="F589" s="1106">
        <v>41685</v>
      </c>
      <c r="G589" s="1103" t="s">
        <v>4341</v>
      </c>
      <c r="H589" s="1101">
        <v>5</v>
      </c>
      <c r="I589" s="1103" t="s">
        <v>244</v>
      </c>
      <c r="P589" s="1162"/>
    </row>
    <row r="590" spans="1:16" s="1149" customFormat="1" ht="11.25" customHeight="1" outlineLevel="2">
      <c r="A590" s="1101">
        <v>3</v>
      </c>
      <c r="B590" s="1102">
        <v>2014</v>
      </c>
      <c r="C590" s="1103" t="s">
        <v>91</v>
      </c>
      <c r="D590" s="1104" t="s">
        <v>3905</v>
      </c>
      <c r="E590" s="1106" t="s">
        <v>3323</v>
      </c>
      <c r="F590" s="1106">
        <v>41700</v>
      </c>
      <c r="G590" s="1103" t="s">
        <v>4342</v>
      </c>
      <c r="H590" s="1101">
        <v>7</v>
      </c>
      <c r="I590" s="1107" t="s">
        <v>299</v>
      </c>
      <c r="P590" s="1162"/>
    </row>
    <row r="591" spans="1:16" s="1149" customFormat="1" ht="11.25" customHeight="1" outlineLevel="2">
      <c r="A591" s="1101">
        <v>3</v>
      </c>
      <c r="B591" s="1102">
        <v>2014</v>
      </c>
      <c r="C591" s="1103" t="s">
        <v>91</v>
      </c>
      <c r="D591" s="1104" t="s">
        <v>3905</v>
      </c>
      <c r="E591" s="1106" t="s">
        <v>3323</v>
      </c>
      <c r="F591" s="1106">
        <v>41700</v>
      </c>
      <c r="G591" s="1103" t="s">
        <v>4343</v>
      </c>
      <c r="H591" s="1101">
        <v>7</v>
      </c>
      <c r="I591" s="1107" t="s">
        <v>2625</v>
      </c>
      <c r="P591" s="1162"/>
    </row>
    <row r="592" spans="1:16" s="1149" customFormat="1" ht="11.25" customHeight="1" outlineLevel="2">
      <c r="A592" s="1101">
        <v>6</v>
      </c>
      <c r="B592" s="1102">
        <v>2014</v>
      </c>
      <c r="C592" s="1103" t="s">
        <v>91</v>
      </c>
      <c r="D592" s="1103" t="s">
        <v>3905</v>
      </c>
      <c r="E592" s="1106" t="s">
        <v>3357</v>
      </c>
      <c r="F592" s="1106">
        <v>41797</v>
      </c>
      <c r="G592" s="1103" t="s">
        <v>4344</v>
      </c>
      <c r="H592" s="1108">
        <v>3</v>
      </c>
      <c r="I592" s="1141" t="s">
        <v>3675</v>
      </c>
      <c r="J592" s="1126"/>
      <c r="P592" s="1162"/>
    </row>
    <row r="593" spans="1:16" s="1149" customFormat="1" ht="11.25" customHeight="1" outlineLevel="2">
      <c r="A593" s="1101">
        <v>6</v>
      </c>
      <c r="B593" s="1102">
        <v>2014</v>
      </c>
      <c r="C593" s="1103" t="s">
        <v>91</v>
      </c>
      <c r="D593" s="1103" t="s">
        <v>3905</v>
      </c>
      <c r="E593" s="1106" t="s">
        <v>3357</v>
      </c>
      <c r="F593" s="1106">
        <v>41797</v>
      </c>
      <c r="G593" s="1103" t="s">
        <v>4345</v>
      </c>
      <c r="H593" s="1108">
        <v>3</v>
      </c>
      <c r="I593" s="1141" t="s">
        <v>2043</v>
      </c>
      <c r="J593" s="1126"/>
      <c r="P593" s="1162"/>
    </row>
    <row r="594" spans="1:16" s="1149" customFormat="1" ht="11.25" customHeight="1" outlineLevel="2">
      <c r="A594" s="1101">
        <v>9</v>
      </c>
      <c r="B594" s="1102">
        <v>2014</v>
      </c>
      <c r="C594" s="1103" t="s">
        <v>91</v>
      </c>
      <c r="D594" s="1103" t="s">
        <v>3905</v>
      </c>
      <c r="E594" s="1106" t="s">
        <v>72</v>
      </c>
      <c r="F594" s="1106">
        <v>41896</v>
      </c>
      <c r="G594" s="1103" t="s">
        <v>4346</v>
      </c>
      <c r="H594" s="1108">
        <v>5</v>
      </c>
      <c r="I594" s="1141" t="s">
        <v>244</v>
      </c>
      <c r="P594" s="1162"/>
    </row>
    <row r="595" spans="1:16" s="1149" customFormat="1" ht="11.25" customHeight="1" outlineLevel="2">
      <c r="A595" s="1101">
        <v>9</v>
      </c>
      <c r="B595" s="1102">
        <v>2014</v>
      </c>
      <c r="C595" s="1103" t="s">
        <v>91</v>
      </c>
      <c r="D595" s="1103" t="s">
        <v>3905</v>
      </c>
      <c r="E595" s="1106" t="s">
        <v>4154</v>
      </c>
      <c r="F595" s="1106">
        <v>41910</v>
      </c>
      <c r="G595" s="1103" t="s">
        <v>4347</v>
      </c>
      <c r="H595" s="1108">
        <v>10</v>
      </c>
      <c r="I595" s="1141" t="s">
        <v>236</v>
      </c>
      <c r="P595" s="1162"/>
    </row>
    <row r="596" spans="1:16" s="1149" customFormat="1" ht="11.25" customHeight="1" outlineLevel="2">
      <c r="A596" s="1101">
        <v>10</v>
      </c>
      <c r="B596" s="1101">
        <v>2014</v>
      </c>
      <c r="C596" s="1107" t="s">
        <v>91</v>
      </c>
      <c r="D596" s="1106" t="s">
        <v>3905</v>
      </c>
      <c r="E596" s="1103" t="s">
        <v>3362</v>
      </c>
      <c r="F596" s="1160">
        <v>41924</v>
      </c>
      <c r="G596" s="1103" t="s">
        <v>4348</v>
      </c>
      <c r="H596" s="1101">
        <v>10</v>
      </c>
      <c r="I596" s="1107" t="s">
        <v>2996</v>
      </c>
      <c r="P596" s="1162"/>
    </row>
    <row r="597" spans="1:16" s="1149" customFormat="1" ht="11.25" customHeight="1" outlineLevel="2">
      <c r="A597" s="1101">
        <v>10</v>
      </c>
      <c r="B597" s="1101">
        <v>2014</v>
      </c>
      <c r="C597" s="1107" t="s">
        <v>91</v>
      </c>
      <c r="D597" s="1106" t="s">
        <v>3905</v>
      </c>
      <c r="E597" s="1103" t="s">
        <v>3362</v>
      </c>
      <c r="F597" s="1160">
        <v>41924</v>
      </c>
      <c r="G597" s="1103" t="s">
        <v>4349</v>
      </c>
      <c r="H597" s="1101">
        <v>3</v>
      </c>
      <c r="I597" s="1107" t="s">
        <v>2965</v>
      </c>
      <c r="P597" s="1162"/>
    </row>
    <row r="598" spans="1:16" s="1149" customFormat="1" ht="11.25" customHeight="1" outlineLevel="1">
      <c r="A598" s="1101"/>
      <c r="B598" s="1101"/>
      <c r="C598" s="1107"/>
      <c r="D598" s="1106" t="s">
        <v>3908</v>
      </c>
      <c r="E598" s="1103"/>
      <c r="F598" s="1160"/>
      <c r="G598" s="1103"/>
      <c r="H598" s="1101">
        <f>SUBTOTAL(9,H578:H597)</f>
        <v>129</v>
      </c>
      <c r="I598" s="1107"/>
      <c r="P598" s="1162"/>
    </row>
    <row r="599" spans="1:16" s="1149" customFormat="1" ht="11.25" customHeight="1" outlineLevel="2">
      <c r="A599" s="1113">
        <v>3</v>
      </c>
      <c r="B599" s="1113">
        <v>2013</v>
      </c>
      <c r="C599" s="1115" t="s">
        <v>164</v>
      </c>
      <c r="D599" s="1115" t="s">
        <v>181</v>
      </c>
      <c r="E599" s="1117" t="s">
        <v>68</v>
      </c>
      <c r="F599" s="1117">
        <v>41349</v>
      </c>
      <c r="G599" s="1140" t="s">
        <v>4834</v>
      </c>
      <c r="H599" s="1113">
        <v>10</v>
      </c>
      <c r="I599" s="1115" t="s">
        <v>626</v>
      </c>
      <c r="P599" s="1162"/>
    </row>
    <row r="600" spans="1:16" s="1141" customFormat="1" ht="11.25" customHeight="1" outlineLevel="2">
      <c r="A600" s="1113">
        <v>2</v>
      </c>
      <c r="B600" s="1113">
        <v>2013</v>
      </c>
      <c r="C600" s="1115" t="s">
        <v>164</v>
      </c>
      <c r="D600" s="1115" t="s">
        <v>181</v>
      </c>
      <c r="E600" s="1117" t="s">
        <v>86</v>
      </c>
      <c r="F600" s="1117">
        <v>41412</v>
      </c>
      <c r="G600" s="1140" t="s">
        <v>4834</v>
      </c>
      <c r="H600" s="1113">
        <v>5</v>
      </c>
      <c r="I600" s="1115" t="s">
        <v>352</v>
      </c>
      <c r="P600" s="1108"/>
    </row>
    <row r="601" spans="1:16" s="1149" customFormat="1" ht="11.25" customHeight="1" outlineLevel="2">
      <c r="A601" s="1113">
        <v>6</v>
      </c>
      <c r="B601" s="1113">
        <v>2013</v>
      </c>
      <c r="C601" s="1115" t="s">
        <v>164</v>
      </c>
      <c r="D601" s="1115" t="s">
        <v>181</v>
      </c>
      <c r="E601" s="1117" t="s">
        <v>86</v>
      </c>
      <c r="F601" s="1117">
        <v>41412</v>
      </c>
      <c r="G601" s="1140" t="s">
        <v>4835</v>
      </c>
      <c r="H601" s="1113">
        <v>5</v>
      </c>
      <c r="I601" s="1115" t="s">
        <v>342</v>
      </c>
      <c r="J601" s="1126"/>
      <c r="K601" s="1126"/>
      <c r="P601" s="1162"/>
    </row>
    <row r="602" spans="1:16" s="1149" customFormat="1" ht="11.25" customHeight="1" outlineLevel="2">
      <c r="A602" s="1113">
        <v>6</v>
      </c>
      <c r="B602" s="1113">
        <v>2013</v>
      </c>
      <c r="C602" s="1115" t="s">
        <v>164</v>
      </c>
      <c r="D602" s="1115" t="s">
        <v>181</v>
      </c>
      <c r="E602" s="1117" t="s">
        <v>64</v>
      </c>
      <c r="F602" s="1117">
        <v>41582</v>
      </c>
      <c r="G602" s="1140" t="s">
        <v>4836</v>
      </c>
      <c r="H602" s="1113">
        <v>5</v>
      </c>
      <c r="I602" s="1115" t="s">
        <v>354</v>
      </c>
      <c r="J602" s="1126"/>
      <c r="K602" s="1126"/>
      <c r="P602" s="1162"/>
    </row>
    <row r="603" spans="1:16" s="1141" customFormat="1" ht="11.25" customHeight="1" outlineLevel="2">
      <c r="A603" s="1101">
        <v>3</v>
      </c>
      <c r="B603" s="1102">
        <v>2014</v>
      </c>
      <c r="C603" s="1103" t="s">
        <v>164</v>
      </c>
      <c r="D603" s="1104" t="s">
        <v>181</v>
      </c>
      <c r="E603" s="1106" t="s">
        <v>3323</v>
      </c>
      <c r="F603" s="1106">
        <v>41700</v>
      </c>
      <c r="G603" s="1103" t="s">
        <v>4362</v>
      </c>
      <c r="H603" s="1101">
        <v>7</v>
      </c>
      <c r="I603" s="1107" t="s">
        <v>1801</v>
      </c>
      <c r="J603" s="1127"/>
      <c r="K603" s="1125"/>
      <c r="L603" s="1156"/>
      <c r="M603" s="1156"/>
      <c r="P603" s="1108"/>
    </row>
    <row r="604" spans="1:16" s="1141" customFormat="1" ht="11.25" customHeight="1" outlineLevel="2">
      <c r="A604" s="1101">
        <v>3</v>
      </c>
      <c r="B604" s="1102">
        <v>2014</v>
      </c>
      <c r="C604" s="1103" t="s">
        <v>164</v>
      </c>
      <c r="D604" s="1104" t="s">
        <v>181</v>
      </c>
      <c r="E604" s="1106" t="s">
        <v>68</v>
      </c>
      <c r="F604" s="1106">
        <v>41713</v>
      </c>
      <c r="G604" s="1103" t="s">
        <v>3024</v>
      </c>
      <c r="H604" s="1101">
        <v>5</v>
      </c>
      <c r="I604" s="1107" t="s">
        <v>352</v>
      </c>
      <c r="J604" s="1127"/>
      <c r="K604" s="1125"/>
      <c r="L604" s="1156"/>
      <c r="M604" s="1156"/>
      <c r="P604" s="1108"/>
    </row>
    <row r="605" spans="1:16" s="1141" customFormat="1" ht="11.25" customHeight="1" outlineLevel="1">
      <c r="A605" s="1101"/>
      <c r="B605" s="1102"/>
      <c r="C605" s="1103"/>
      <c r="D605" s="1104" t="s">
        <v>892</v>
      </c>
      <c r="E605" s="1106"/>
      <c r="F605" s="1106"/>
      <c r="G605" s="1103"/>
      <c r="H605" s="1101">
        <f>SUBTOTAL(9,H599:H604)</f>
        <v>37</v>
      </c>
      <c r="I605" s="1107"/>
      <c r="J605" s="1127"/>
      <c r="K605" s="1125"/>
      <c r="L605" s="1156"/>
      <c r="M605" s="1156"/>
      <c r="P605" s="1108"/>
    </row>
    <row r="606" spans="1:16" s="1156" customFormat="1" ht="11.25" customHeight="1" outlineLevel="2">
      <c r="A606" s="1113">
        <v>2</v>
      </c>
      <c r="B606" s="1113">
        <v>2013</v>
      </c>
      <c r="C606" s="1115" t="s">
        <v>53</v>
      </c>
      <c r="D606" s="1115" t="s">
        <v>4837</v>
      </c>
      <c r="E606" s="1117" t="s">
        <v>81</v>
      </c>
      <c r="F606" s="1117">
        <v>41321</v>
      </c>
      <c r="G606" s="1140" t="s">
        <v>4838</v>
      </c>
      <c r="H606" s="1113">
        <v>5</v>
      </c>
      <c r="I606" s="1115" t="s">
        <v>435</v>
      </c>
      <c r="J606" s="1126"/>
      <c r="K606" s="1127"/>
      <c r="L606" s="1110"/>
      <c r="M606" s="1110"/>
      <c r="P606" s="1168"/>
    </row>
    <row r="607" spans="1:16" s="1141" customFormat="1" ht="11.25" customHeight="1" outlineLevel="2">
      <c r="A607" s="1101">
        <v>2</v>
      </c>
      <c r="B607" s="1101">
        <v>2014</v>
      </c>
      <c r="C607" s="1103" t="s">
        <v>53</v>
      </c>
      <c r="D607" s="1103" t="s">
        <v>4837</v>
      </c>
      <c r="E607" s="1106" t="s">
        <v>81</v>
      </c>
      <c r="F607" s="1106">
        <v>41685</v>
      </c>
      <c r="G607" s="1177" t="s">
        <v>4838</v>
      </c>
      <c r="H607" s="1101">
        <v>5</v>
      </c>
      <c r="I607" s="1103" t="s">
        <v>435</v>
      </c>
      <c r="J607" s="1126"/>
      <c r="K607" s="1125"/>
      <c r="L607" s="1156"/>
      <c r="M607" s="1156"/>
      <c r="P607" s="1108"/>
    </row>
    <row r="608" spans="1:16" s="1141" customFormat="1" ht="11.25" customHeight="1" outlineLevel="1">
      <c r="A608" s="1101"/>
      <c r="B608" s="1101"/>
      <c r="C608" s="1103"/>
      <c r="D608" s="1103" t="s">
        <v>4839</v>
      </c>
      <c r="E608" s="1106"/>
      <c r="F608" s="1106"/>
      <c r="G608" s="1177"/>
      <c r="H608" s="1101">
        <f>SUBTOTAL(9,H606:H607)</f>
        <v>10</v>
      </c>
      <c r="I608" s="1103"/>
      <c r="J608" s="1126"/>
      <c r="K608" s="1125"/>
      <c r="L608" s="1156"/>
      <c r="M608" s="1156"/>
      <c r="P608" s="1108"/>
    </row>
    <row r="609" spans="1:16" s="1127" customFormat="1" ht="11.25" customHeight="1" outlineLevel="2">
      <c r="A609" s="1133">
        <v>3</v>
      </c>
      <c r="B609" s="1113">
        <v>2013</v>
      </c>
      <c r="C609" s="1115" t="s">
        <v>164</v>
      </c>
      <c r="D609" s="1117" t="s">
        <v>4840</v>
      </c>
      <c r="E609" s="1115" t="s">
        <v>3323</v>
      </c>
      <c r="F609" s="1117">
        <v>41336</v>
      </c>
      <c r="G609" s="1115" t="s">
        <v>4841</v>
      </c>
      <c r="H609" s="1113">
        <v>3</v>
      </c>
      <c r="I609" s="1115" t="s">
        <v>1890</v>
      </c>
      <c r="P609" s="1113"/>
    </row>
    <row r="610" spans="1:16" s="1127" customFormat="1" ht="11.25" customHeight="1" outlineLevel="1">
      <c r="A610" s="1133"/>
      <c r="B610" s="1113"/>
      <c r="C610" s="1115"/>
      <c r="D610" s="1117" t="s">
        <v>4842</v>
      </c>
      <c r="E610" s="1115"/>
      <c r="F610" s="1117"/>
      <c r="G610" s="1115"/>
      <c r="H610" s="1113">
        <f>SUBTOTAL(9,H609:H609)</f>
        <v>3</v>
      </c>
      <c r="I610" s="1115"/>
      <c r="P610" s="1113"/>
    </row>
    <row r="611" spans="1:16" s="1127" customFormat="1" ht="11.25" customHeight="1" outlineLevel="2">
      <c r="A611" s="1157">
        <v>3</v>
      </c>
      <c r="B611" s="1101">
        <v>2014</v>
      </c>
      <c r="C611" s="1103" t="s">
        <v>91</v>
      </c>
      <c r="D611" s="1106" t="s">
        <v>115</v>
      </c>
      <c r="E611" s="1103" t="s">
        <v>433</v>
      </c>
      <c r="F611" s="1106">
        <v>41721</v>
      </c>
      <c r="G611" s="1103" t="s">
        <v>3551</v>
      </c>
      <c r="H611" s="1101">
        <v>5</v>
      </c>
      <c r="I611" s="1103" t="s">
        <v>244</v>
      </c>
      <c r="P611" s="1113"/>
    </row>
    <row r="612" spans="1:16" s="1127" customFormat="1" ht="11.25" customHeight="1" outlineLevel="2">
      <c r="A612" s="1101">
        <v>6</v>
      </c>
      <c r="B612" s="1102">
        <v>2014</v>
      </c>
      <c r="C612" s="1103" t="s">
        <v>91</v>
      </c>
      <c r="D612" s="1103" t="s">
        <v>115</v>
      </c>
      <c r="E612" s="1106" t="s">
        <v>3357</v>
      </c>
      <c r="F612" s="1106">
        <v>41797</v>
      </c>
      <c r="G612" s="1103" t="s">
        <v>3551</v>
      </c>
      <c r="H612" s="1108">
        <v>3</v>
      </c>
      <c r="I612" s="1141" t="s">
        <v>2184</v>
      </c>
      <c r="P612" s="1113"/>
    </row>
    <row r="613" spans="1:16" s="1127" customFormat="1" ht="11.25" customHeight="1" outlineLevel="1">
      <c r="A613" s="1101"/>
      <c r="B613" s="1102"/>
      <c r="C613" s="1103"/>
      <c r="D613" s="1103" t="s">
        <v>920</v>
      </c>
      <c r="E613" s="1106"/>
      <c r="F613" s="1106"/>
      <c r="G613" s="1103"/>
      <c r="H613" s="1108">
        <f>SUBTOTAL(9,H611:H612)</f>
        <v>8</v>
      </c>
      <c r="I613" s="1141"/>
      <c r="P613" s="1113"/>
    </row>
    <row r="614" spans="1:16" s="1127" customFormat="1" ht="11.25" customHeight="1" outlineLevel="2">
      <c r="A614" s="1178">
        <v>6</v>
      </c>
      <c r="B614" s="1108">
        <v>201</v>
      </c>
      <c r="C614" s="1128" t="s">
        <v>53</v>
      </c>
      <c r="D614" s="1160" t="s">
        <v>4363</v>
      </c>
      <c r="E614" s="1128" t="s">
        <v>3378</v>
      </c>
      <c r="F614" s="1160">
        <v>41797</v>
      </c>
      <c r="G614" s="1128" t="s">
        <v>4364</v>
      </c>
      <c r="H614" s="1108">
        <v>5</v>
      </c>
      <c r="I614" s="1128" t="s">
        <v>435</v>
      </c>
      <c r="P614" s="1113"/>
    </row>
    <row r="615" spans="1:16" s="1127" customFormat="1" ht="11.25" customHeight="1" outlineLevel="1">
      <c r="A615" s="1178"/>
      <c r="B615" s="1108"/>
      <c r="C615" s="1128"/>
      <c r="D615" s="1160" t="s">
        <v>4369</v>
      </c>
      <c r="E615" s="1128"/>
      <c r="F615" s="1160"/>
      <c r="G615" s="1128"/>
      <c r="H615" s="1108">
        <f>SUBTOTAL(9,H614:H614)</f>
        <v>5</v>
      </c>
      <c r="I615" s="1128"/>
      <c r="P615" s="1113"/>
    </row>
    <row r="616" spans="1:16" s="1126" customFormat="1" ht="11.25" customHeight="1" outlineLevel="2">
      <c r="A616" s="1138">
        <v>2</v>
      </c>
      <c r="B616" s="1134">
        <v>2012</v>
      </c>
      <c r="C616" s="1135" t="s">
        <v>91</v>
      </c>
      <c r="D616" s="1135" t="s">
        <v>121</v>
      </c>
      <c r="E616" s="1136" t="s">
        <v>72</v>
      </c>
      <c r="F616" s="1136">
        <v>40951</v>
      </c>
      <c r="G616" s="1135" t="s">
        <v>5196</v>
      </c>
      <c r="H616" s="1138">
        <v>5</v>
      </c>
      <c r="I616" s="1135" t="s">
        <v>342</v>
      </c>
      <c r="J616" s="1149"/>
      <c r="K616" s="1149"/>
      <c r="P616" s="1138"/>
    </row>
    <row r="617" spans="1:16" s="1126" customFormat="1" ht="11.25" customHeight="1" outlineLevel="2">
      <c r="A617" s="1155">
        <v>3</v>
      </c>
      <c r="B617" s="1134">
        <v>2012</v>
      </c>
      <c r="C617" s="1135" t="s">
        <v>91</v>
      </c>
      <c r="D617" s="1135" t="s">
        <v>121</v>
      </c>
      <c r="E617" s="1136" t="s">
        <v>3323</v>
      </c>
      <c r="F617" s="1136">
        <v>40972</v>
      </c>
      <c r="G617" s="1135" t="s">
        <v>4370</v>
      </c>
      <c r="H617" s="1138">
        <v>7</v>
      </c>
      <c r="I617" s="1135" t="s">
        <v>4845</v>
      </c>
      <c r="J617" s="1149"/>
      <c r="K617" s="1149"/>
      <c r="P617" s="1138"/>
    </row>
    <row r="618" spans="1:16" s="1149" customFormat="1" ht="11.25" customHeight="1" outlineLevel="2">
      <c r="A618" s="1155">
        <v>3</v>
      </c>
      <c r="B618" s="1134">
        <v>2012</v>
      </c>
      <c r="C618" s="1135" t="s">
        <v>91</v>
      </c>
      <c r="D618" s="1135" t="s">
        <v>121</v>
      </c>
      <c r="E618" s="1136" t="s">
        <v>3323</v>
      </c>
      <c r="F618" s="1136">
        <v>40972</v>
      </c>
      <c r="G618" s="1135" t="s">
        <v>5197</v>
      </c>
      <c r="H618" s="1138">
        <v>3</v>
      </c>
      <c r="I618" s="1135" t="s">
        <v>1494</v>
      </c>
      <c r="L618" s="1126"/>
      <c r="M618" s="1126"/>
      <c r="P618" s="1162"/>
    </row>
    <row r="619" spans="1:16" s="1126" customFormat="1" ht="11.25" customHeight="1" outlineLevel="2">
      <c r="A619" s="1138">
        <v>3</v>
      </c>
      <c r="B619" s="1134">
        <v>2012</v>
      </c>
      <c r="C619" s="1135" t="s">
        <v>91</v>
      </c>
      <c r="D619" s="1135" t="s">
        <v>121</v>
      </c>
      <c r="E619" s="1136" t="s">
        <v>3323</v>
      </c>
      <c r="F619" s="1136">
        <v>40972</v>
      </c>
      <c r="G619" s="1135" t="s">
        <v>5198</v>
      </c>
      <c r="H619" s="1138">
        <v>10</v>
      </c>
      <c r="I619" s="1135" t="s">
        <v>3271</v>
      </c>
      <c r="J619" s="1127"/>
      <c r="K619" s="1149"/>
      <c r="P619" s="1138"/>
    </row>
    <row r="620" spans="1:16" s="1126" customFormat="1" ht="11.25" customHeight="1" outlineLevel="2">
      <c r="A620" s="1138">
        <v>3</v>
      </c>
      <c r="B620" s="1134">
        <v>2012</v>
      </c>
      <c r="C620" s="1135" t="s">
        <v>91</v>
      </c>
      <c r="D620" s="1135" t="s">
        <v>121</v>
      </c>
      <c r="E620" s="1136" t="s">
        <v>3323</v>
      </c>
      <c r="F620" s="1136">
        <v>40972</v>
      </c>
      <c r="G620" s="1135" t="s">
        <v>5196</v>
      </c>
      <c r="H620" s="1138">
        <v>3</v>
      </c>
      <c r="I620" s="1135" t="s">
        <v>1064</v>
      </c>
      <c r="J620" s="1127"/>
      <c r="K620" s="1149"/>
      <c r="P620" s="1138"/>
    </row>
    <row r="621" spans="1:16" s="1126" customFormat="1" ht="11.25" customHeight="1" outlineLevel="2">
      <c r="A621" s="1138">
        <v>5</v>
      </c>
      <c r="B621" s="1155">
        <v>2012</v>
      </c>
      <c r="C621" s="1264" t="s">
        <v>91</v>
      </c>
      <c r="D621" s="1264" t="s">
        <v>121</v>
      </c>
      <c r="E621" s="1264" t="s">
        <v>3357</v>
      </c>
      <c r="F621" s="1265">
        <v>41049</v>
      </c>
      <c r="G621" s="1266" t="s">
        <v>5199</v>
      </c>
      <c r="H621" s="1155">
        <v>3</v>
      </c>
      <c r="I621" s="1264" t="s">
        <v>2390</v>
      </c>
      <c r="K621" s="1149"/>
      <c r="P621" s="1138"/>
    </row>
    <row r="622" spans="1:16" s="1127" customFormat="1" ht="11.25" customHeight="1" outlineLevel="2">
      <c r="A622" s="1138">
        <v>5</v>
      </c>
      <c r="B622" s="1155">
        <v>2012</v>
      </c>
      <c r="C622" s="1264" t="s">
        <v>91</v>
      </c>
      <c r="D622" s="1264" t="s">
        <v>121</v>
      </c>
      <c r="E622" s="1264" t="s">
        <v>3357</v>
      </c>
      <c r="F622" s="1265">
        <v>41049</v>
      </c>
      <c r="G622" s="1266" t="s">
        <v>5200</v>
      </c>
      <c r="H622" s="1155">
        <v>10</v>
      </c>
      <c r="I622" s="1264" t="s">
        <v>2754</v>
      </c>
      <c r="P622" s="1113"/>
    </row>
    <row r="623" spans="1:16" s="1127" customFormat="1" ht="11.25" customHeight="1" outlineLevel="2">
      <c r="A623" s="1138">
        <v>5</v>
      </c>
      <c r="B623" s="1155">
        <v>2012</v>
      </c>
      <c r="C623" s="1264" t="s">
        <v>91</v>
      </c>
      <c r="D623" s="1264" t="s">
        <v>121</v>
      </c>
      <c r="E623" s="1264" t="s">
        <v>5073</v>
      </c>
      <c r="F623" s="1265">
        <v>41055</v>
      </c>
      <c r="G623" s="1266" t="s">
        <v>5200</v>
      </c>
      <c r="H623" s="1155">
        <v>10</v>
      </c>
      <c r="I623" s="1264" t="s">
        <v>5201</v>
      </c>
      <c r="P623" s="1113"/>
    </row>
    <row r="624" spans="1:16" ht="11.25" customHeight="1" outlineLevel="2">
      <c r="A624" s="1138">
        <v>10</v>
      </c>
      <c r="B624" s="1134">
        <v>2012</v>
      </c>
      <c r="C624" s="1135" t="s">
        <v>91</v>
      </c>
      <c r="D624" s="1135" t="s">
        <v>121</v>
      </c>
      <c r="E624" s="1136" t="s">
        <v>3362</v>
      </c>
      <c r="F624" s="1136">
        <v>41196</v>
      </c>
      <c r="G624" s="1135" t="s">
        <v>5202</v>
      </c>
      <c r="H624" s="1138">
        <v>3</v>
      </c>
      <c r="I624" s="1135" t="s">
        <v>2414</v>
      </c>
    </row>
    <row r="625" spans="1:16" ht="11.25" customHeight="1" outlineLevel="2">
      <c r="A625" s="1113">
        <v>3</v>
      </c>
      <c r="B625" s="1113">
        <v>2013</v>
      </c>
      <c r="C625" s="1115" t="s">
        <v>91</v>
      </c>
      <c r="D625" s="1117" t="s">
        <v>121</v>
      </c>
      <c r="E625" s="1115" t="s">
        <v>3323</v>
      </c>
      <c r="F625" s="1117">
        <v>41336</v>
      </c>
      <c r="G625" s="1115" t="s">
        <v>4843</v>
      </c>
      <c r="H625" s="1113">
        <v>7</v>
      </c>
      <c r="I625" s="1115" t="s">
        <v>1683</v>
      </c>
    </row>
    <row r="626" spans="1:16" ht="11.25" customHeight="1" outlineLevel="2">
      <c r="A626" s="1113">
        <v>3</v>
      </c>
      <c r="B626" s="1113">
        <v>2013</v>
      </c>
      <c r="C626" s="1115" t="s">
        <v>91</v>
      </c>
      <c r="D626" s="1117" t="s">
        <v>121</v>
      </c>
      <c r="E626" s="1115" t="s">
        <v>3323</v>
      </c>
      <c r="F626" s="1117">
        <v>41336</v>
      </c>
      <c r="G626" s="1115" t="s">
        <v>4844</v>
      </c>
      <c r="H626" s="1113">
        <v>7</v>
      </c>
      <c r="I626" s="1115" t="s">
        <v>4845</v>
      </c>
    </row>
    <row r="627" spans="1:16" s="1127" customFormat="1" ht="11.25" customHeight="1" outlineLevel="2">
      <c r="A627" s="1113">
        <v>3</v>
      </c>
      <c r="B627" s="1113">
        <v>2013</v>
      </c>
      <c r="C627" s="1115" t="s">
        <v>91</v>
      </c>
      <c r="D627" s="1117" t="s">
        <v>121</v>
      </c>
      <c r="E627" s="1115" t="s">
        <v>3323</v>
      </c>
      <c r="F627" s="1117">
        <v>41336</v>
      </c>
      <c r="G627" s="1115" t="s">
        <v>4846</v>
      </c>
      <c r="H627" s="1113">
        <v>3</v>
      </c>
      <c r="I627" s="1115" t="s">
        <v>4847</v>
      </c>
      <c r="P627" s="1113"/>
    </row>
    <row r="628" spans="1:16" s="1127" customFormat="1" ht="11.25" customHeight="1" outlineLevel="2">
      <c r="A628" s="1101">
        <v>3</v>
      </c>
      <c r="B628" s="1102">
        <v>2014</v>
      </c>
      <c r="C628" s="1103" t="s">
        <v>91</v>
      </c>
      <c r="D628" s="1104" t="s">
        <v>121</v>
      </c>
      <c r="E628" s="1106" t="s">
        <v>3323</v>
      </c>
      <c r="F628" s="1106">
        <v>41700</v>
      </c>
      <c r="G628" s="1103" t="s">
        <v>4370</v>
      </c>
      <c r="H628" s="1101">
        <v>10</v>
      </c>
      <c r="I628" s="1107" t="s">
        <v>2826</v>
      </c>
      <c r="P628" s="1113"/>
    </row>
    <row r="629" spans="1:16" ht="11.25" customHeight="1" outlineLevel="2">
      <c r="A629" s="1101">
        <v>3</v>
      </c>
      <c r="B629" s="1102">
        <v>2014</v>
      </c>
      <c r="C629" s="1103" t="s">
        <v>91</v>
      </c>
      <c r="D629" s="1104" t="s">
        <v>121</v>
      </c>
      <c r="E629" s="1106" t="s">
        <v>3323</v>
      </c>
      <c r="F629" s="1106">
        <v>41700</v>
      </c>
      <c r="G629" s="1103" t="s">
        <v>4371</v>
      </c>
      <c r="H629" s="1101">
        <v>7</v>
      </c>
      <c r="I629" s="1107" t="s">
        <v>2718</v>
      </c>
    </row>
    <row r="630" spans="1:16" ht="11.25" customHeight="1" outlineLevel="2">
      <c r="A630" s="1101">
        <v>3</v>
      </c>
      <c r="B630" s="1102">
        <v>2014</v>
      </c>
      <c r="C630" s="1103" t="s">
        <v>91</v>
      </c>
      <c r="D630" s="1104" t="s">
        <v>121</v>
      </c>
      <c r="E630" s="1106" t="s">
        <v>346</v>
      </c>
      <c r="F630" s="1106">
        <v>41714</v>
      </c>
      <c r="G630" s="1103" t="s">
        <v>4372</v>
      </c>
      <c r="H630" s="1101">
        <v>10</v>
      </c>
      <c r="I630" s="1107" t="s">
        <v>342</v>
      </c>
    </row>
    <row r="631" spans="1:16" s="1127" customFormat="1" ht="11.25" customHeight="1" outlineLevel="2">
      <c r="A631" s="1101">
        <v>6</v>
      </c>
      <c r="B631" s="1102">
        <v>2014</v>
      </c>
      <c r="C631" s="1103" t="s">
        <v>91</v>
      </c>
      <c r="D631" s="1103" t="s">
        <v>121</v>
      </c>
      <c r="E631" s="1106" t="s">
        <v>3357</v>
      </c>
      <c r="F631" s="1106">
        <v>41797</v>
      </c>
      <c r="G631" s="1103" t="s">
        <v>4373</v>
      </c>
      <c r="H631" s="1108">
        <v>3</v>
      </c>
      <c r="I631" s="1141" t="s">
        <v>3507</v>
      </c>
      <c r="J631" s="1126"/>
      <c r="P631" s="1113"/>
    </row>
    <row r="632" spans="1:16" s="1149" customFormat="1" ht="11.25" customHeight="1" outlineLevel="2">
      <c r="A632" s="1101">
        <v>9</v>
      </c>
      <c r="B632" s="1102">
        <v>2014</v>
      </c>
      <c r="C632" s="1103" t="s">
        <v>91</v>
      </c>
      <c r="D632" s="1103" t="s">
        <v>121</v>
      </c>
      <c r="E632" s="1106" t="s">
        <v>72</v>
      </c>
      <c r="F632" s="1106">
        <v>41896</v>
      </c>
      <c r="G632" s="1103" t="s">
        <v>4374</v>
      </c>
      <c r="H632" s="1108">
        <v>10</v>
      </c>
      <c r="I632" s="1141" t="s">
        <v>342</v>
      </c>
      <c r="L632" s="1126"/>
      <c r="M632" s="1126"/>
      <c r="P632" s="1162"/>
    </row>
    <row r="633" spans="1:16" s="1149" customFormat="1" ht="11.25" customHeight="1" outlineLevel="2">
      <c r="A633" s="1101">
        <v>10</v>
      </c>
      <c r="B633" s="1101">
        <v>2014</v>
      </c>
      <c r="C633" s="1107" t="s">
        <v>91</v>
      </c>
      <c r="D633" s="1106" t="s">
        <v>121</v>
      </c>
      <c r="E633" s="1103" t="s">
        <v>3362</v>
      </c>
      <c r="F633" s="1160">
        <v>41924</v>
      </c>
      <c r="G633" s="1103" t="s">
        <v>4375</v>
      </c>
      <c r="H633" s="1101">
        <v>3</v>
      </c>
      <c r="I633" s="1107" t="s">
        <v>2420</v>
      </c>
      <c r="L633" s="1126"/>
      <c r="M633" s="1126"/>
      <c r="P633" s="1162"/>
    </row>
    <row r="634" spans="1:16" s="1149" customFormat="1" ht="11.25" customHeight="1" outlineLevel="1">
      <c r="A634" s="1101"/>
      <c r="B634" s="1101"/>
      <c r="C634" s="1107"/>
      <c r="D634" s="1106" t="s">
        <v>951</v>
      </c>
      <c r="E634" s="1103"/>
      <c r="F634" s="1160"/>
      <c r="G634" s="1103"/>
      <c r="H634" s="1101">
        <f>SUBTOTAL(9,H616:H633)</f>
        <v>114</v>
      </c>
      <c r="I634" s="1107"/>
      <c r="L634" s="1126"/>
      <c r="M634" s="1126"/>
      <c r="P634" s="1162"/>
    </row>
    <row r="635" spans="1:16" s="1127" customFormat="1" ht="11.25" customHeight="1" outlineLevel="2">
      <c r="A635" s="1113">
        <v>10</v>
      </c>
      <c r="B635" s="1133">
        <v>2013</v>
      </c>
      <c r="C635" s="1145" t="s">
        <v>53</v>
      </c>
      <c r="D635" s="1145" t="s">
        <v>4381</v>
      </c>
      <c r="E635" s="1145" t="s">
        <v>4382</v>
      </c>
      <c r="F635" s="1274">
        <v>41573</v>
      </c>
      <c r="G635" s="1148" t="s">
        <v>4383</v>
      </c>
      <c r="H635" s="1133">
        <v>5</v>
      </c>
      <c r="I635" s="1145" t="s">
        <v>248</v>
      </c>
      <c r="P635" s="1113"/>
    </row>
    <row r="636" spans="1:16" s="1127" customFormat="1" ht="11.25" customHeight="1" outlineLevel="1">
      <c r="A636" s="1113"/>
      <c r="B636" s="1133"/>
      <c r="C636" s="1145"/>
      <c r="D636" s="1145" t="s">
        <v>4384</v>
      </c>
      <c r="E636" s="1145"/>
      <c r="F636" s="1274"/>
      <c r="G636" s="1148"/>
      <c r="H636" s="1133">
        <f>SUBTOTAL(9,H635:H635)</f>
        <v>5</v>
      </c>
      <c r="I636" s="1145"/>
      <c r="P636" s="1113"/>
    </row>
    <row r="637" spans="1:16" s="1127" customFormat="1" ht="11.25" customHeight="1" outlineLevel="2">
      <c r="A637" s="1113">
        <v>6</v>
      </c>
      <c r="B637" s="1113">
        <v>2013</v>
      </c>
      <c r="C637" s="1117" t="s">
        <v>164</v>
      </c>
      <c r="D637" s="1115" t="s">
        <v>1635</v>
      </c>
      <c r="E637" s="1115" t="s">
        <v>3357</v>
      </c>
      <c r="F637" s="1117">
        <v>41434</v>
      </c>
      <c r="G637" s="1115" t="s">
        <v>4848</v>
      </c>
      <c r="H637" s="1113">
        <v>10</v>
      </c>
      <c r="I637" s="1115" t="s">
        <v>2085</v>
      </c>
      <c r="P637" s="1113"/>
    </row>
    <row r="638" spans="1:16" ht="11.25" customHeight="1" outlineLevel="2">
      <c r="A638" s="1113">
        <v>6</v>
      </c>
      <c r="B638" s="1113">
        <v>2013</v>
      </c>
      <c r="C638" s="1117" t="s">
        <v>164</v>
      </c>
      <c r="D638" s="1115" t="s">
        <v>1635</v>
      </c>
      <c r="E638" s="1115" t="s">
        <v>4713</v>
      </c>
      <c r="F638" s="1117">
        <v>41440</v>
      </c>
      <c r="G638" s="1115" t="s">
        <v>4848</v>
      </c>
      <c r="H638" s="1113">
        <v>15</v>
      </c>
      <c r="I638" s="1145" t="s">
        <v>4849</v>
      </c>
    </row>
    <row r="639" spans="1:16" ht="11.25" customHeight="1" outlineLevel="1">
      <c r="A639" s="1113"/>
      <c r="B639" s="1113"/>
      <c r="C639" s="1117"/>
      <c r="D639" s="1115" t="s">
        <v>2203</v>
      </c>
      <c r="E639" s="1115"/>
      <c r="F639" s="1117"/>
      <c r="G639" s="1115"/>
      <c r="H639" s="1113">
        <f>SUBTOTAL(9,H637:H638)</f>
        <v>25</v>
      </c>
      <c r="I639" s="1145"/>
    </row>
    <row r="640" spans="1:16" ht="11.25" customHeight="1" outlineLevel="2">
      <c r="A640" s="1113">
        <v>6</v>
      </c>
      <c r="B640" s="1113">
        <v>2013</v>
      </c>
      <c r="C640" s="1115" t="s">
        <v>164</v>
      </c>
      <c r="D640" s="1117" t="s">
        <v>191</v>
      </c>
      <c r="E640" s="1115" t="s">
        <v>3323</v>
      </c>
      <c r="F640" s="1117">
        <v>41336</v>
      </c>
      <c r="G640" s="1115" t="s">
        <v>4850</v>
      </c>
      <c r="H640" s="1113">
        <v>10</v>
      </c>
      <c r="I640" s="1115" t="s">
        <v>1686</v>
      </c>
    </row>
    <row r="641" spans="1:16" s="1149" customFormat="1" ht="11.25" customHeight="1" outlineLevel="2">
      <c r="A641" s="1113">
        <v>10</v>
      </c>
      <c r="B641" s="1113">
        <v>2013</v>
      </c>
      <c r="C641" s="1115" t="s">
        <v>164</v>
      </c>
      <c r="D641" s="1117" t="s">
        <v>191</v>
      </c>
      <c r="E641" s="1115" t="s">
        <v>3323</v>
      </c>
      <c r="F641" s="1117">
        <v>41336</v>
      </c>
      <c r="G641" s="1115" t="s">
        <v>4851</v>
      </c>
      <c r="H641" s="1113">
        <v>7</v>
      </c>
      <c r="I641" s="1115" t="s">
        <v>1911</v>
      </c>
      <c r="J641" s="1126"/>
      <c r="L641" s="1110"/>
      <c r="M641" s="1110"/>
      <c r="P641" s="1162"/>
    </row>
    <row r="642" spans="1:16" s="1149" customFormat="1" ht="11.25" customHeight="1" outlineLevel="1">
      <c r="A642" s="1113"/>
      <c r="B642" s="1113"/>
      <c r="C642" s="1115"/>
      <c r="D642" s="1117" t="s">
        <v>962</v>
      </c>
      <c r="E642" s="1115"/>
      <c r="F642" s="1117"/>
      <c r="G642" s="1115"/>
      <c r="H642" s="1113">
        <f>SUBTOTAL(9,H640:H641)</f>
        <v>17</v>
      </c>
      <c r="I642" s="1115"/>
      <c r="J642" s="1126"/>
      <c r="L642" s="1110"/>
      <c r="M642" s="1110"/>
      <c r="P642" s="1162"/>
    </row>
    <row r="643" spans="1:16" s="1149" customFormat="1" ht="11.25" customHeight="1" outlineLevel="2">
      <c r="A643" s="1138">
        <v>10</v>
      </c>
      <c r="B643" s="1134">
        <v>2012</v>
      </c>
      <c r="C643" s="1135" t="s">
        <v>164</v>
      </c>
      <c r="D643" s="1135" t="s">
        <v>5203</v>
      </c>
      <c r="E643" s="1136" t="s">
        <v>3362</v>
      </c>
      <c r="F643" s="1136">
        <v>41196</v>
      </c>
      <c r="G643" s="1135" t="s">
        <v>5204</v>
      </c>
      <c r="H643" s="1138">
        <v>7</v>
      </c>
      <c r="I643" s="1135" t="s">
        <v>3031</v>
      </c>
      <c r="J643" s="1126"/>
      <c r="L643" s="1110"/>
      <c r="M643" s="1110"/>
      <c r="P643" s="1162"/>
    </row>
    <row r="644" spans="1:16" s="1149" customFormat="1" ht="11.25" customHeight="1" outlineLevel="1">
      <c r="A644" s="1138"/>
      <c r="B644" s="1134"/>
      <c r="C644" s="1135"/>
      <c r="D644" s="1135" t="s">
        <v>5205</v>
      </c>
      <c r="E644" s="1136"/>
      <c r="F644" s="1136"/>
      <c r="G644" s="1135"/>
      <c r="H644" s="1138">
        <f>SUBTOTAL(9,H643:H643)</f>
        <v>7</v>
      </c>
      <c r="I644" s="1135"/>
      <c r="J644" s="1126"/>
      <c r="L644" s="1110"/>
      <c r="M644" s="1110"/>
      <c r="P644" s="1162"/>
    </row>
    <row r="645" spans="1:16" s="984" customFormat="1" ht="11.25" customHeight="1" outlineLevel="2">
      <c r="A645" s="1000">
        <v>2</v>
      </c>
      <c r="B645" s="1270">
        <v>2013</v>
      </c>
      <c r="C645" s="1271" t="s">
        <v>164</v>
      </c>
      <c r="D645" s="1271" t="s">
        <v>99</v>
      </c>
      <c r="E645" s="1272" t="s">
        <v>5206</v>
      </c>
      <c r="F645" s="1272">
        <v>41315</v>
      </c>
      <c r="G645" s="1271" t="s">
        <v>5207</v>
      </c>
      <c r="H645" s="1000">
        <v>5</v>
      </c>
      <c r="I645" s="1271" t="s">
        <v>354</v>
      </c>
      <c r="J645" s="870" t="s">
        <v>5082</v>
      </c>
      <c r="L645" s="1267"/>
      <c r="M645" s="1267"/>
      <c r="P645" s="1028"/>
    </row>
    <row r="646" spans="1:16" s="984" customFormat="1" ht="11.25" customHeight="1" outlineLevel="2">
      <c r="A646" s="1000">
        <v>10</v>
      </c>
      <c r="B646" s="1270">
        <v>2013</v>
      </c>
      <c r="C646" s="1271" t="s">
        <v>164</v>
      </c>
      <c r="D646" s="1271" t="s">
        <v>99</v>
      </c>
      <c r="E646" s="1272" t="s">
        <v>3362</v>
      </c>
      <c r="F646" s="1272">
        <v>41560</v>
      </c>
      <c r="G646" s="1271" t="s">
        <v>5208</v>
      </c>
      <c r="H646" s="1000">
        <v>7</v>
      </c>
      <c r="I646" s="1271" t="s">
        <v>2875</v>
      </c>
      <c r="L646" s="1267"/>
      <c r="M646" s="1267"/>
      <c r="P646" s="1028"/>
    </row>
    <row r="647" spans="1:16" s="1004" customFormat="1" ht="11.25" customHeight="1" outlineLevel="2">
      <c r="A647" s="1000">
        <v>10</v>
      </c>
      <c r="B647" s="1270">
        <v>2013</v>
      </c>
      <c r="C647" s="1271" t="s">
        <v>164</v>
      </c>
      <c r="D647" s="1271" t="s">
        <v>99</v>
      </c>
      <c r="E647" s="1272" t="s">
        <v>3362</v>
      </c>
      <c r="F647" s="1272">
        <v>41560</v>
      </c>
      <c r="G647" s="1271" t="s">
        <v>5209</v>
      </c>
      <c r="H647" s="1000">
        <v>3</v>
      </c>
      <c r="I647" s="1271" t="s">
        <v>1658</v>
      </c>
      <c r="K647" s="984"/>
      <c r="L647" s="1267"/>
      <c r="M647" s="1267"/>
      <c r="P647" s="1005"/>
    </row>
    <row r="648" spans="1:16" s="984" customFormat="1" ht="11.25" customHeight="1" outlineLevel="2">
      <c r="A648" s="1000">
        <v>10</v>
      </c>
      <c r="B648" s="1270">
        <v>2013</v>
      </c>
      <c r="C648" s="1271" t="s">
        <v>164</v>
      </c>
      <c r="D648" s="1271" t="s">
        <v>99</v>
      </c>
      <c r="E648" s="1272" t="s">
        <v>3362</v>
      </c>
      <c r="F648" s="1272">
        <v>41560</v>
      </c>
      <c r="G648" s="1271" t="s">
        <v>5210</v>
      </c>
      <c r="H648" s="1000">
        <v>7</v>
      </c>
      <c r="I648" s="1271" t="s">
        <v>2889</v>
      </c>
      <c r="J648" s="1004"/>
      <c r="L648" s="1267"/>
      <c r="M648" s="1267"/>
      <c r="P648" s="1028"/>
    </row>
    <row r="649" spans="1:16" s="984" customFormat="1" ht="11.25" customHeight="1" outlineLevel="2">
      <c r="A649" s="1000">
        <v>10</v>
      </c>
      <c r="B649" s="1270">
        <v>2013</v>
      </c>
      <c r="C649" s="1271" t="s">
        <v>164</v>
      </c>
      <c r="D649" s="1271" t="s">
        <v>99</v>
      </c>
      <c r="E649" s="1272" t="s">
        <v>3362</v>
      </c>
      <c r="F649" s="1272">
        <v>41560</v>
      </c>
      <c r="G649" s="1271" t="s">
        <v>5211</v>
      </c>
      <c r="H649" s="1000">
        <v>3</v>
      </c>
      <c r="I649" s="1271" t="s">
        <v>5212</v>
      </c>
      <c r="J649" s="1004"/>
      <c r="P649" s="1028"/>
    </row>
    <row r="650" spans="1:16" s="984" customFormat="1" ht="11.25" customHeight="1" outlineLevel="2">
      <c r="A650" s="863">
        <v>3</v>
      </c>
      <c r="B650" s="864">
        <v>2013</v>
      </c>
      <c r="C650" s="865" t="s">
        <v>164</v>
      </c>
      <c r="D650" s="865" t="s">
        <v>99</v>
      </c>
      <c r="E650" s="866" t="s">
        <v>3695</v>
      </c>
      <c r="F650" s="866">
        <v>41728</v>
      </c>
      <c r="G650" s="865" t="s">
        <v>4852</v>
      </c>
      <c r="H650" s="863">
        <v>5</v>
      </c>
      <c r="I650" s="865" t="s">
        <v>354</v>
      </c>
      <c r="J650" s="1004"/>
      <c r="P650" s="1028"/>
    </row>
    <row r="651" spans="1:16" s="984" customFormat="1" ht="11.25" customHeight="1" outlineLevel="2">
      <c r="A651" s="863">
        <v>6</v>
      </c>
      <c r="B651" s="864">
        <v>2014</v>
      </c>
      <c r="C651" s="865" t="s">
        <v>164</v>
      </c>
      <c r="D651" s="865" t="s">
        <v>99</v>
      </c>
      <c r="E651" s="866" t="s">
        <v>3357</v>
      </c>
      <c r="F651" s="866">
        <v>41797</v>
      </c>
      <c r="G651" s="865" t="s">
        <v>4853</v>
      </c>
      <c r="H651" s="1037">
        <v>7</v>
      </c>
      <c r="I651" s="1053" t="s">
        <v>3204</v>
      </c>
      <c r="J651" s="1004"/>
      <c r="P651" s="1028"/>
    </row>
    <row r="652" spans="1:16" s="981" customFormat="1" ht="11.25" customHeight="1" outlineLevel="2">
      <c r="A652" s="863">
        <v>6</v>
      </c>
      <c r="B652" s="864">
        <v>2014</v>
      </c>
      <c r="C652" s="865" t="s">
        <v>164</v>
      </c>
      <c r="D652" s="865" t="s">
        <v>99</v>
      </c>
      <c r="E652" s="866" t="s">
        <v>3357</v>
      </c>
      <c r="F652" s="866">
        <v>41797</v>
      </c>
      <c r="G652" s="865" t="s">
        <v>3045</v>
      </c>
      <c r="H652" s="1037">
        <v>10</v>
      </c>
      <c r="I652" s="1053" t="s">
        <v>3439</v>
      </c>
      <c r="J652" s="1004"/>
      <c r="P652" s="1000"/>
    </row>
    <row r="653" spans="1:16" s="984" customFormat="1" ht="11.25" customHeight="1" outlineLevel="2">
      <c r="A653" s="863">
        <v>10</v>
      </c>
      <c r="B653" s="863">
        <v>2014</v>
      </c>
      <c r="C653" s="865" t="s">
        <v>164</v>
      </c>
      <c r="D653" s="866" t="s">
        <v>99</v>
      </c>
      <c r="E653" s="865" t="s">
        <v>3362</v>
      </c>
      <c r="F653" s="1038">
        <v>41924</v>
      </c>
      <c r="G653" s="865" t="s">
        <v>4854</v>
      </c>
      <c r="H653" s="863">
        <v>3</v>
      </c>
      <c r="I653" s="869" t="s">
        <v>2784</v>
      </c>
      <c r="J653" s="1004"/>
      <c r="P653" s="1028"/>
    </row>
    <row r="654" spans="1:16" s="984" customFormat="1" ht="11.25" customHeight="1" outlineLevel="2">
      <c r="A654" s="863">
        <v>10</v>
      </c>
      <c r="B654" s="863">
        <v>2014</v>
      </c>
      <c r="C654" s="865" t="s">
        <v>164</v>
      </c>
      <c r="D654" s="866" t="s">
        <v>99</v>
      </c>
      <c r="E654" s="865" t="s">
        <v>3362</v>
      </c>
      <c r="F654" s="1038">
        <v>41924</v>
      </c>
      <c r="G654" s="865" t="s">
        <v>4855</v>
      </c>
      <c r="H654" s="863">
        <v>10</v>
      </c>
      <c r="I654" s="869" t="s">
        <v>3033</v>
      </c>
      <c r="J654" s="1004"/>
      <c r="P654" s="1028"/>
    </row>
    <row r="655" spans="1:16" s="984" customFormat="1" ht="11.25" customHeight="1" outlineLevel="2">
      <c r="A655" s="863">
        <v>10</v>
      </c>
      <c r="B655" s="863">
        <v>2014</v>
      </c>
      <c r="C655" s="865" t="s">
        <v>164</v>
      </c>
      <c r="D655" s="866" t="s">
        <v>99</v>
      </c>
      <c r="E655" s="865" t="s">
        <v>819</v>
      </c>
      <c r="F655" s="1038">
        <v>41938</v>
      </c>
      <c r="G655" s="865" t="s">
        <v>3045</v>
      </c>
      <c r="H655" s="863">
        <v>10</v>
      </c>
      <c r="I655" s="869" t="s">
        <v>626</v>
      </c>
      <c r="J655" s="1004"/>
      <c r="P655" s="1028"/>
    </row>
    <row r="656" spans="1:16" s="984" customFormat="1" ht="11.25" customHeight="1" outlineLevel="1">
      <c r="A656" s="863"/>
      <c r="B656" s="863"/>
      <c r="C656" s="865"/>
      <c r="D656" s="866" t="s">
        <v>3857</v>
      </c>
      <c r="E656" s="865"/>
      <c r="F656" s="1038"/>
      <c r="G656" s="865"/>
      <c r="H656" s="863">
        <f>SUBTOTAL(9,H645:H655)</f>
        <v>70</v>
      </c>
      <c r="I656" s="869"/>
      <c r="J656" s="1004"/>
      <c r="P656" s="1028"/>
    </row>
    <row r="657" spans="1:16" s="984" customFormat="1" ht="11.25" customHeight="1" outlineLevel="2">
      <c r="A657" s="1005">
        <v>11</v>
      </c>
      <c r="B657" s="1304">
        <v>2012</v>
      </c>
      <c r="C657" s="1305" t="s">
        <v>53</v>
      </c>
      <c r="D657" s="1305" t="s">
        <v>125</v>
      </c>
      <c r="E657" s="1306" t="s">
        <v>500</v>
      </c>
      <c r="F657" s="1306">
        <v>41219</v>
      </c>
      <c r="G657" s="1305" t="s">
        <v>5213</v>
      </c>
      <c r="H657" s="1005">
        <v>5</v>
      </c>
      <c r="I657" s="1305" t="s">
        <v>248</v>
      </c>
      <c r="J657" s="870" t="s">
        <v>5079</v>
      </c>
      <c r="P657" s="1028"/>
    </row>
    <row r="658" spans="1:16" s="984" customFormat="1" ht="11.25" customHeight="1" outlineLevel="2">
      <c r="A658" s="1000">
        <v>2</v>
      </c>
      <c r="B658" s="1270">
        <v>2013</v>
      </c>
      <c r="C658" s="1271" t="s">
        <v>53</v>
      </c>
      <c r="D658" s="1271" t="s">
        <v>125</v>
      </c>
      <c r="E658" s="1272" t="s">
        <v>55</v>
      </c>
      <c r="F658" s="1272">
        <v>41307</v>
      </c>
      <c r="G658" s="1271" t="s">
        <v>5214</v>
      </c>
      <c r="H658" s="1000">
        <v>5</v>
      </c>
      <c r="I658" s="1271" t="s">
        <v>435</v>
      </c>
      <c r="J658" s="1267"/>
      <c r="P658" s="1028"/>
    </row>
    <row r="659" spans="1:16" s="1004" customFormat="1" ht="11.25" customHeight="1" outlineLevel="2">
      <c r="A659" s="1000">
        <v>10</v>
      </c>
      <c r="B659" s="1270">
        <v>2013</v>
      </c>
      <c r="C659" s="1271" t="s">
        <v>53</v>
      </c>
      <c r="D659" s="1271" t="s">
        <v>125</v>
      </c>
      <c r="E659" s="1272" t="s">
        <v>3362</v>
      </c>
      <c r="F659" s="1272">
        <v>41560</v>
      </c>
      <c r="G659" s="1271" t="s">
        <v>5215</v>
      </c>
      <c r="H659" s="1000">
        <v>10</v>
      </c>
      <c r="I659" s="1271" t="s">
        <v>3102</v>
      </c>
      <c r="J659" s="981"/>
      <c r="L659" s="984"/>
      <c r="M659" s="984"/>
      <c r="P659" s="1005"/>
    </row>
    <row r="660" spans="1:16" s="984" customFormat="1" ht="11.25" customHeight="1" outlineLevel="2">
      <c r="A660" s="1000">
        <v>10</v>
      </c>
      <c r="B660" s="1270">
        <v>2013</v>
      </c>
      <c r="C660" s="1271" t="s">
        <v>53</v>
      </c>
      <c r="D660" s="1271" t="s">
        <v>125</v>
      </c>
      <c r="E660" s="1272" t="s">
        <v>3362</v>
      </c>
      <c r="F660" s="1272">
        <v>41560</v>
      </c>
      <c r="G660" s="1271" t="s">
        <v>5216</v>
      </c>
      <c r="H660" s="1000">
        <v>3</v>
      </c>
      <c r="I660" s="1271" t="s">
        <v>3087</v>
      </c>
      <c r="J660" s="981"/>
      <c r="P660" s="1028"/>
    </row>
    <row r="661" spans="1:16" s="984" customFormat="1" ht="11.25" customHeight="1" outlineLevel="2">
      <c r="A661" s="863">
        <v>2</v>
      </c>
      <c r="B661" s="864">
        <v>2014</v>
      </c>
      <c r="C661" s="865" t="s">
        <v>53</v>
      </c>
      <c r="D661" s="865" t="s">
        <v>125</v>
      </c>
      <c r="E661" s="866" t="s">
        <v>81</v>
      </c>
      <c r="F661" s="866">
        <v>41685</v>
      </c>
      <c r="G661" s="865" t="s">
        <v>5217</v>
      </c>
      <c r="H661" s="863">
        <v>5</v>
      </c>
      <c r="I661" s="865" t="s">
        <v>435</v>
      </c>
      <c r="J661" s="870"/>
      <c r="P661" s="1028"/>
    </row>
    <row r="662" spans="1:16" s="984" customFormat="1" ht="11.25" customHeight="1" outlineLevel="2">
      <c r="A662" s="863">
        <v>5</v>
      </c>
      <c r="B662" s="864">
        <v>2014</v>
      </c>
      <c r="C662" s="865" t="s">
        <v>53</v>
      </c>
      <c r="D662" s="865" t="s">
        <v>125</v>
      </c>
      <c r="E662" s="866" t="s">
        <v>86</v>
      </c>
      <c r="F662" s="866">
        <v>41776</v>
      </c>
      <c r="G662" s="865" t="s">
        <v>5218</v>
      </c>
      <c r="H662" s="863">
        <v>5</v>
      </c>
      <c r="I662" s="865" t="s">
        <v>435</v>
      </c>
      <c r="J662" s="1004"/>
      <c r="K662" s="1004"/>
    </row>
    <row r="663" spans="1:16" s="984" customFormat="1" ht="11.25" customHeight="1" outlineLevel="2">
      <c r="A663" s="863">
        <v>7</v>
      </c>
      <c r="B663" s="864">
        <v>2014</v>
      </c>
      <c r="C663" s="865" t="s">
        <v>53</v>
      </c>
      <c r="D663" s="865" t="s">
        <v>125</v>
      </c>
      <c r="E663" s="866" t="s">
        <v>3696</v>
      </c>
      <c r="F663" s="866">
        <v>41825</v>
      </c>
      <c r="G663" s="865" t="s">
        <v>5219</v>
      </c>
      <c r="H663" s="863">
        <v>5</v>
      </c>
      <c r="I663" s="865" t="s">
        <v>435</v>
      </c>
      <c r="J663" s="1004"/>
      <c r="K663" s="1004"/>
    </row>
    <row r="664" spans="1:16" s="984" customFormat="1" ht="11.25" customHeight="1" outlineLevel="2">
      <c r="A664" s="863">
        <v>11</v>
      </c>
      <c r="B664" s="864">
        <v>2014</v>
      </c>
      <c r="C664" s="865" t="s">
        <v>53</v>
      </c>
      <c r="D664" s="865" t="s">
        <v>125</v>
      </c>
      <c r="E664" s="866" t="s">
        <v>500</v>
      </c>
      <c r="F664" s="866">
        <v>41958</v>
      </c>
      <c r="G664" s="865" t="s">
        <v>5217</v>
      </c>
      <c r="H664" s="863">
        <v>5</v>
      </c>
      <c r="I664" s="865" t="s">
        <v>435</v>
      </c>
      <c r="J664" s="1004"/>
      <c r="K664" s="1004"/>
    </row>
    <row r="665" spans="1:16" s="984" customFormat="1" ht="11.25" customHeight="1" outlineLevel="2">
      <c r="A665" s="863">
        <v>11</v>
      </c>
      <c r="B665" s="864">
        <v>2014</v>
      </c>
      <c r="C665" s="865" t="s">
        <v>53</v>
      </c>
      <c r="D665" s="865" t="s">
        <v>125</v>
      </c>
      <c r="E665" s="866" t="s">
        <v>500</v>
      </c>
      <c r="F665" s="866">
        <v>41958</v>
      </c>
      <c r="G665" s="865" t="s">
        <v>3575</v>
      </c>
      <c r="H665" s="863">
        <v>5</v>
      </c>
      <c r="I665" s="865" t="s">
        <v>248</v>
      </c>
      <c r="J665" s="1004"/>
      <c r="K665" s="1004"/>
    </row>
    <row r="666" spans="1:16" s="984" customFormat="1" ht="11.25" customHeight="1" outlineLevel="1">
      <c r="A666" s="863"/>
      <c r="B666" s="864"/>
      <c r="C666" s="865"/>
      <c r="D666" s="865" t="s">
        <v>1012</v>
      </c>
      <c r="E666" s="866"/>
      <c r="F666" s="866"/>
      <c r="G666" s="865"/>
      <c r="H666" s="863">
        <f>SUBTOTAL(9,H657:H665)</f>
        <v>48</v>
      </c>
      <c r="I666" s="865"/>
      <c r="J666" s="1004"/>
      <c r="K666" s="1004"/>
    </row>
    <row r="667" spans="1:16" s="1149" customFormat="1" ht="11.25" customHeight="1" outlineLevel="2">
      <c r="A667" s="1101">
        <v>10</v>
      </c>
      <c r="B667" s="1102">
        <v>2014</v>
      </c>
      <c r="C667" s="1103" t="s">
        <v>164</v>
      </c>
      <c r="D667" s="1103" t="s">
        <v>180</v>
      </c>
      <c r="E667" s="1106" t="s">
        <v>819</v>
      </c>
      <c r="F667" s="1106">
        <v>41938</v>
      </c>
      <c r="G667" s="1103" t="s">
        <v>4386</v>
      </c>
      <c r="H667" s="1101">
        <v>5</v>
      </c>
      <c r="I667" s="1103" t="s">
        <v>414</v>
      </c>
      <c r="J667" s="1126"/>
      <c r="K667" s="1126"/>
    </row>
    <row r="668" spans="1:16" s="1149" customFormat="1" ht="11.25" customHeight="1" outlineLevel="1">
      <c r="A668" s="1101"/>
      <c r="B668" s="1102"/>
      <c r="C668" s="1103"/>
      <c r="D668" s="1103" t="s">
        <v>1018</v>
      </c>
      <c r="E668" s="1106"/>
      <c r="F668" s="1106"/>
      <c r="G668" s="1103"/>
      <c r="H668" s="1101">
        <f>SUBTOTAL(9,H667:H667)</f>
        <v>5</v>
      </c>
      <c r="I668" s="1103"/>
      <c r="J668" s="1126"/>
      <c r="K668" s="1126"/>
    </row>
    <row r="669" spans="1:16" s="1141" customFormat="1" ht="11.25" customHeight="1" outlineLevel="2">
      <c r="A669" s="1134">
        <v>5</v>
      </c>
      <c r="B669" s="1155">
        <v>2012</v>
      </c>
      <c r="C669" s="1264" t="s">
        <v>91</v>
      </c>
      <c r="D669" s="1264" t="s">
        <v>101</v>
      </c>
      <c r="E669" s="1264" t="s">
        <v>3357</v>
      </c>
      <c r="F669" s="1265">
        <v>41049</v>
      </c>
      <c r="G669" s="1266" t="s">
        <v>5220</v>
      </c>
      <c r="H669" s="1155">
        <v>7</v>
      </c>
      <c r="I669" s="1264" t="s">
        <v>1679</v>
      </c>
      <c r="P669" s="1108"/>
    </row>
    <row r="670" spans="1:16" s="1149" customFormat="1" ht="11.25" customHeight="1" outlineLevel="2">
      <c r="A670" s="1134">
        <v>10</v>
      </c>
      <c r="B670" s="1134">
        <v>2012</v>
      </c>
      <c r="C670" s="1135" t="s">
        <v>91</v>
      </c>
      <c r="D670" s="1135" t="s">
        <v>101</v>
      </c>
      <c r="E670" s="1136" t="s">
        <v>3362</v>
      </c>
      <c r="F670" s="1136">
        <v>41196</v>
      </c>
      <c r="G670" s="1135" t="s">
        <v>5221</v>
      </c>
      <c r="H670" s="1138">
        <v>10</v>
      </c>
      <c r="I670" s="1135" t="s">
        <v>2412</v>
      </c>
      <c r="J670" s="1126"/>
      <c r="P670" s="1162"/>
    </row>
    <row r="671" spans="1:16" s="1149" customFormat="1" ht="11.25" customHeight="1" outlineLevel="2">
      <c r="A671" s="1138">
        <v>10</v>
      </c>
      <c r="B671" s="1134">
        <v>2012</v>
      </c>
      <c r="C671" s="1135" t="s">
        <v>91</v>
      </c>
      <c r="D671" s="1135" t="s">
        <v>101</v>
      </c>
      <c r="E671" s="1136" t="s">
        <v>3362</v>
      </c>
      <c r="F671" s="1136">
        <v>41196</v>
      </c>
      <c r="G671" s="1135" t="s">
        <v>5222</v>
      </c>
      <c r="H671" s="1138">
        <v>3</v>
      </c>
      <c r="I671" s="1135" t="s">
        <v>3479</v>
      </c>
      <c r="J671" s="1127"/>
      <c r="K671" s="1156"/>
      <c r="P671" s="1162"/>
    </row>
    <row r="672" spans="1:16" s="1126" customFormat="1" ht="11.25" customHeight="1" outlineLevel="2">
      <c r="A672" s="1138">
        <v>10</v>
      </c>
      <c r="B672" s="1134">
        <v>2012</v>
      </c>
      <c r="C672" s="1135" t="s">
        <v>91</v>
      </c>
      <c r="D672" s="1135" t="s">
        <v>101</v>
      </c>
      <c r="E672" s="1136" t="s">
        <v>819</v>
      </c>
      <c r="F672" s="1136">
        <v>41210</v>
      </c>
      <c r="G672" s="1135" t="s">
        <v>4387</v>
      </c>
      <c r="H672" s="1138">
        <v>5</v>
      </c>
      <c r="I672" s="1135" t="s">
        <v>244</v>
      </c>
      <c r="J672" s="1127"/>
      <c r="K672" s="1156"/>
      <c r="L672" s="1149"/>
      <c r="M672" s="1149"/>
      <c r="P672" s="1138"/>
    </row>
    <row r="673" spans="1:16" s="1126" customFormat="1" ht="11.25" customHeight="1" outlineLevel="2">
      <c r="A673" s="1113">
        <v>3</v>
      </c>
      <c r="B673" s="1113">
        <v>2013</v>
      </c>
      <c r="C673" s="1115" t="s">
        <v>91</v>
      </c>
      <c r="D673" s="1117" t="s">
        <v>101</v>
      </c>
      <c r="E673" s="1115" t="s">
        <v>3323</v>
      </c>
      <c r="F673" s="1117">
        <v>41336</v>
      </c>
      <c r="G673" s="1115" t="s">
        <v>4865</v>
      </c>
      <c r="H673" s="1113">
        <v>10</v>
      </c>
      <c r="I673" s="1115" t="s">
        <v>1901</v>
      </c>
      <c r="P673" s="1138"/>
    </row>
    <row r="674" spans="1:16" s="1126" customFormat="1" ht="11.25" customHeight="1" outlineLevel="2">
      <c r="A674" s="1113">
        <v>3</v>
      </c>
      <c r="B674" s="1113">
        <v>2013</v>
      </c>
      <c r="C674" s="1115" t="s">
        <v>91</v>
      </c>
      <c r="D674" s="1117" t="s">
        <v>101</v>
      </c>
      <c r="E674" s="1115" t="s">
        <v>3323</v>
      </c>
      <c r="F674" s="1117">
        <v>41336</v>
      </c>
      <c r="G674" s="1115" t="s">
        <v>4866</v>
      </c>
      <c r="H674" s="1113">
        <v>10</v>
      </c>
      <c r="I674" s="1115" t="s">
        <v>1380</v>
      </c>
      <c r="J674" s="1110"/>
      <c r="K674" s="1156"/>
      <c r="P674" s="1138"/>
    </row>
    <row r="675" spans="1:16" s="1126" customFormat="1" ht="11.25" customHeight="1" outlineLevel="2">
      <c r="A675" s="1113">
        <v>3</v>
      </c>
      <c r="B675" s="1113">
        <v>2013</v>
      </c>
      <c r="C675" s="1115" t="s">
        <v>91</v>
      </c>
      <c r="D675" s="1117" t="s">
        <v>101</v>
      </c>
      <c r="E675" s="1115" t="s">
        <v>3323</v>
      </c>
      <c r="F675" s="1117">
        <v>41336</v>
      </c>
      <c r="G675" s="1115" t="s">
        <v>4867</v>
      </c>
      <c r="H675" s="1113">
        <v>3</v>
      </c>
      <c r="I675" s="1115" t="s">
        <v>440</v>
      </c>
      <c r="J675" s="1110"/>
      <c r="K675" s="1156"/>
      <c r="P675" s="1138"/>
    </row>
    <row r="676" spans="1:16" s="1126" customFormat="1" ht="11.25" customHeight="1" outlineLevel="2">
      <c r="A676" s="1113">
        <v>5</v>
      </c>
      <c r="B676" s="1113">
        <v>2013</v>
      </c>
      <c r="C676" s="1117" t="s">
        <v>91</v>
      </c>
      <c r="D676" s="1115" t="s">
        <v>101</v>
      </c>
      <c r="E676" s="1115" t="s">
        <v>3357</v>
      </c>
      <c r="F676" s="1117">
        <v>41434</v>
      </c>
      <c r="G676" s="1115" t="s">
        <v>4868</v>
      </c>
      <c r="H676" s="1113">
        <v>7</v>
      </c>
      <c r="I676" s="1115" t="s">
        <v>3568</v>
      </c>
      <c r="J676" s="1127"/>
      <c r="P676" s="1138"/>
    </row>
    <row r="677" spans="1:16" s="1126" customFormat="1" ht="11.25" customHeight="1" outlineLevel="2">
      <c r="A677" s="1113">
        <v>5</v>
      </c>
      <c r="B677" s="1113">
        <v>2013</v>
      </c>
      <c r="C677" s="1117" t="s">
        <v>91</v>
      </c>
      <c r="D677" s="1115" t="s">
        <v>101</v>
      </c>
      <c r="E677" s="1115" t="s">
        <v>3357</v>
      </c>
      <c r="F677" s="1117">
        <v>41434</v>
      </c>
      <c r="G677" s="1115" t="s">
        <v>4389</v>
      </c>
      <c r="H677" s="1113">
        <v>7</v>
      </c>
      <c r="I677" s="1115" t="s">
        <v>3286</v>
      </c>
      <c r="J677" s="1110"/>
      <c r="K677" s="1110"/>
      <c r="L677" s="1110"/>
      <c r="M677" s="1110"/>
      <c r="P677" s="1138"/>
    </row>
    <row r="678" spans="1:16" s="1126" customFormat="1" ht="11.25" customHeight="1" outlineLevel="2">
      <c r="A678" s="1113">
        <v>5</v>
      </c>
      <c r="B678" s="1113">
        <v>2013</v>
      </c>
      <c r="C678" s="1117" t="s">
        <v>91</v>
      </c>
      <c r="D678" s="1115" t="s">
        <v>101</v>
      </c>
      <c r="E678" s="1115" t="s">
        <v>3357</v>
      </c>
      <c r="F678" s="1117">
        <v>41434</v>
      </c>
      <c r="G678" s="1115" t="s">
        <v>4869</v>
      </c>
      <c r="H678" s="1113">
        <v>7</v>
      </c>
      <c r="I678" s="1115" t="s">
        <v>2404</v>
      </c>
      <c r="J678" s="1127"/>
      <c r="K678" s="1156"/>
      <c r="L678" s="1110"/>
      <c r="M678" s="1110"/>
      <c r="P678" s="1138"/>
    </row>
    <row r="679" spans="1:16" s="1149" customFormat="1" ht="11.25" customHeight="1" outlineLevel="2">
      <c r="A679" s="1113">
        <v>5</v>
      </c>
      <c r="B679" s="1113">
        <v>2013</v>
      </c>
      <c r="C679" s="1117" t="s">
        <v>91</v>
      </c>
      <c r="D679" s="1115" t="s">
        <v>101</v>
      </c>
      <c r="E679" s="1115" t="s">
        <v>4713</v>
      </c>
      <c r="F679" s="1117">
        <v>41440</v>
      </c>
      <c r="G679" s="1115" t="s">
        <v>4389</v>
      </c>
      <c r="H679" s="1113">
        <v>5</v>
      </c>
      <c r="I679" s="1115" t="s">
        <v>4870</v>
      </c>
      <c r="K679" s="1156"/>
      <c r="L679" s="1110"/>
      <c r="M679" s="1110"/>
      <c r="P679" s="1162"/>
    </row>
    <row r="680" spans="1:16" s="1149" customFormat="1" ht="11.25" customHeight="1" outlineLevel="2">
      <c r="A680" s="1113">
        <v>10</v>
      </c>
      <c r="B680" s="1113">
        <v>2013</v>
      </c>
      <c r="C680" s="1117" t="s">
        <v>91</v>
      </c>
      <c r="D680" s="1115" t="s">
        <v>101</v>
      </c>
      <c r="E680" s="1115" t="s">
        <v>819</v>
      </c>
      <c r="F680" s="1117">
        <v>41574</v>
      </c>
      <c r="G680" s="1115" t="s">
        <v>4871</v>
      </c>
      <c r="H680" s="1113">
        <v>5</v>
      </c>
      <c r="I680" s="1115" t="s">
        <v>273</v>
      </c>
      <c r="K680" s="1156"/>
      <c r="L680" s="1110"/>
      <c r="M680" s="1110"/>
      <c r="P680" s="1162"/>
    </row>
    <row r="681" spans="1:16" s="1149" customFormat="1" ht="11.25" customHeight="1" outlineLevel="2">
      <c r="A681" s="1101">
        <v>3</v>
      </c>
      <c r="B681" s="1102">
        <v>2014</v>
      </c>
      <c r="C681" s="1103" t="s">
        <v>91</v>
      </c>
      <c r="D681" s="1104" t="s">
        <v>101</v>
      </c>
      <c r="E681" s="1106" t="s">
        <v>3323</v>
      </c>
      <c r="F681" s="1106">
        <v>41700</v>
      </c>
      <c r="G681" s="1103" t="s">
        <v>4387</v>
      </c>
      <c r="H681" s="1101">
        <v>3</v>
      </c>
      <c r="I681" s="1107" t="s">
        <v>361</v>
      </c>
      <c r="K681" s="1110"/>
      <c r="L681" s="1110"/>
      <c r="M681" s="1110"/>
      <c r="P681" s="1162"/>
    </row>
    <row r="682" spans="1:16" s="1149" customFormat="1" ht="11.25" customHeight="1" outlineLevel="2">
      <c r="A682" s="1101">
        <v>3</v>
      </c>
      <c r="B682" s="1102">
        <v>2014</v>
      </c>
      <c r="C682" s="1103" t="s">
        <v>91</v>
      </c>
      <c r="D682" s="1104" t="s">
        <v>101</v>
      </c>
      <c r="E682" s="1106" t="s">
        <v>3323</v>
      </c>
      <c r="F682" s="1106">
        <v>41700</v>
      </c>
      <c r="G682" s="1103" t="s">
        <v>4388</v>
      </c>
      <c r="H682" s="1101">
        <v>7</v>
      </c>
      <c r="I682" s="1107" t="s">
        <v>929</v>
      </c>
      <c r="K682" s="1110"/>
      <c r="P682" s="1162"/>
    </row>
    <row r="683" spans="1:16" s="1149" customFormat="1" ht="11.25" customHeight="1" outlineLevel="2">
      <c r="A683" s="1101">
        <v>3</v>
      </c>
      <c r="B683" s="1102">
        <v>2014</v>
      </c>
      <c r="C683" s="1103" t="s">
        <v>91</v>
      </c>
      <c r="D683" s="1104" t="s">
        <v>101</v>
      </c>
      <c r="E683" s="1106" t="s">
        <v>3323</v>
      </c>
      <c r="F683" s="1106">
        <v>41700</v>
      </c>
      <c r="G683" s="1103" t="s">
        <v>4389</v>
      </c>
      <c r="H683" s="1101">
        <v>3</v>
      </c>
      <c r="I683" s="1107" t="s">
        <v>440</v>
      </c>
      <c r="J683" s="1126"/>
      <c r="K683" s="1110"/>
      <c r="L683" s="1126"/>
      <c r="M683" s="1126"/>
      <c r="P683" s="1162"/>
    </row>
    <row r="684" spans="1:16" s="1127" customFormat="1" ht="11.25" customHeight="1" outlineLevel="2">
      <c r="A684" s="1101">
        <v>10</v>
      </c>
      <c r="B684" s="1101">
        <v>2014</v>
      </c>
      <c r="C684" s="1103" t="s">
        <v>91</v>
      </c>
      <c r="D684" s="1106" t="s">
        <v>101</v>
      </c>
      <c r="E684" s="1103" t="s">
        <v>3362</v>
      </c>
      <c r="F684" s="1160">
        <v>41924</v>
      </c>
      <c r="G684" s="1103" t="s">
        <v>4390</v>
      </c>
      <c r="H684" s="1101">
        <v>3</v>
      </c>
      <c r="I684" s="1107" t="s">
        <v>3087</v>
      </c>
      <c r="J684" s="1126"/>
      <c r="P684" s="1113"/>
    </row>
    <row r="685" spans="1:16" s="1149" customFormat="1" ht="11.25" customHeight="1" outlineLevel="2">
      <c r="A685" s="1101">
        <v>10</v>
      </c>
      <c r="B685" s="1101">
        <v>2014</v>
      </c>
      <c r="C685" s="1103" t="s">
        <v>91</v>
      </c>
      <c r="D685" s="1106" t="s">
        <v>101</v>
      </c>
      <c r="E685" s="1103" t="s">
        <v>3362</v>
      </c>
      <c r="F685" s="1160">
        <v>41924</v>
      </c>
      <c r="G685" s="1103" t="s">
        <v>4391</v>
      </c>
      <c r="H685" s="1101">
        <v>10</v>
      </c>
      <c r="I685" s="1107" t="s">
        <v>3218</v>
      </c>
      <c r="J685" s="1126"/>
      <c r="K685" s="1110"/>
      <c r="P685" s="1162"/>
    </row>
    <row r="686" spans="1:16" s="1149" customFormat="1" ht="11.25" customHeight="1" outlineLevel="2">
      <c r="A686" s="1101">
        <v>10</v>
      </c>
      <c r="B686" s="1101">
        <v>2014</v>
      </c>
      <c r="C686" s="1103" t="s">
        <v>91</v>
      </c>
      <c r="D686" s="1106" t="s">
        <v>101</v>
      </c>
      <c r="E686" s="1103" t="s">
        <v>3362</v>
      </c>
      <c r="F686" s="1160">
        <v>41924</v>
      </c>
      <c r="G686" s="1103" t="s">
        <v>4392</v>
      </c>
      <c r="H686" s="1101">
        <v>7</v>
      </c>
      <c r="I686" s="1107" t="s">
        <v>3402</v>
      </c>
      <c r="J686" s="1126"/>
      <c r="K686" s="1110"/>
      <c r="P686" s="1162"/>
    </row>
    <row r="687" spans="1:16" s="1149" customFormat="1" ht="11.25" customHeight="1" outlineLevel="1">
      <c r="A687" s="1101"/>
      <c r="B687" s="1101"/>
      <c r="C687" s="1103"/>
      <c r="D687" s="1106" t="s">
        <v>1032</v>
      </c>
      <c r="E687" s="1103"/>
      <c r="F687" s="1160"/>
      <c r="G687" s="1103"/>
      <c r="H687" s="1101">
        <f>SUBTOTAL(9,H669:H686)</f>
        <v>112</v>
      </c>
      <c r="I687" s="1107"/>
      <c r="J687" s="1126"/>
      <c r="K687" s="1110"/>
      <c r="P687" s="1162"/>
    </row>
    <row r="688" spans="1:16" s="1149" customFormat="1" ht="11.25" customHeight="1" outlineLevel="2">
      <c r="A688" s="1101">
        <v>3</v>
      </c>
      <c r="B688" s="1102">
        <v>2014</v>
      </c>
      <c r="C688" s="1103" t="s">
        <v>91</v>
      </c>
      <c r="D688" s="1104" t="s">
        <v>185</v>
      </c>
      <c r="E688" s="1106" t="s">
        <v>3323</v>
      </c>
      <c r="F688" s="1106">
        <v>41700</v>
      </c>
      <c r="G688" s="1103" t="s">
        <v>4393</v>
      </c>
      <c r="H688" s="1101">
        <v>10</v>
      </c>
      <c r="I688" s="1107" t="s">
        <v>363</v>
      </c>
      <c r="J688" s="1110"/>
      <c r="K688" s="1110"/>
      <c r="P688" s="1162"/>
    </row>
    <row r="689" spans="1:16" s="1149" customFormat="1" ht="11.25" customHeight="1" outlineLevel="2">
      <c r="A689" s="1101">
        <v>6</v>
      </c>
      <c r="B689" s="1102">
        <v>2014</v>
      </c>
      <c r="C689" s="1103" t="s">
        <v>91</v>
      </c>
      <c r="D689" s="1103" t="s">
        <v>185</v>
      </c>
      <c r="E689" s="1106" t="s">
        <v>3357</v>
      </c>
      <c r="F689" s="1106">
        <v>41797</v>
      </c>
      <c r="G689" s="1103" t="s">
        <v>4394</v>
      </c>
      <c r="H689" s="1108">
        <v>7</v>
      </c>
      <c r="I689" s="1141" t="s">
        <v>2250</v>
      </c>
      <c r="J689" s="1110"/>
      <c r="K689" s="1156"/>
      <c r="P689" s="1162"/>
    </row>
    <row r="690" spans="1:16" s="1149" customFormat="1" ht="11.25" customHeight="1" outlineLevel="2">
      <c r="A690" s="1101">
        <v>6</v>
      </c>
      <c r="B690" s="1102">
        <v>2014</v>
      </c>
      <c r="C690" s="1103" t="s">
        <v>91</v>
      </c>
      <c r="D690" s="1103" t="s">
        <v>185</v>
      </c>
      <c r="E690" s="1106" t="s">
        <v>4184</v>
      </c>
      <c r="F690" s="1106">
        <v>41804</v>
      </c>
      <c r="G690" s="1103" t="s">
        <v>4394</v>
      </c>
      <c r="H690" s="1108">
        <v>15</v>
      </c>
      <c r="I690" s="1141" t="s">
        <v>4395</v>
      </c>
      <c r="J690" s="1110"/>
      <c r="K690" s="1156"/>
      <c r="P690" s="1162"/>
    </row>
    <row r="691" spans="1:16" s="1126" customFormat="1" ht="11.25" customHeight="1" outlineLevel="2">
      <c r="A691" s="1101">
        <v>10</v>
      </c>
      <c r="B691" s="1101">
        <v>2014</v>
      </c>
      <c r="C691" s="1103" t="s">
        <v>91</v>
      </c>
      <c r="D691" s="1106" t="s">
        <v>185</v>
      </c>
      <c r="E691" s="1103" t="s">
        <v>3362</v>
      </c>
      <c r="F691" s="1160">
        <v>41924</v>
      </c>
      <c r="G691" s="1103"/>
      <c r="H691" s="1101">
        <v>3</v>
      </c>
      <c r="I691" s="1107" t="s">
        <v>2216</v>
      </c>
      <c r="J691" s="1127"/>
      <c r="L691" s="1149"/>
      <c r="M691" s="1149"/>
      <c r="P691" s="1138"/>
    </row>
    <row r="692" spans="1:16" s="1149" customFormat="1" ht="11.25" customHeight="1" outlineLevel="2">
      <c r="A692" s="1101">
        <v>10</v>
      </c>
      <c r="B692" s="1101">
        <v>2014</v>
      </c>
      <c r="C692" s="1103" t="s">
        <v>91</v>
      </c>
      <c r="D692" s="1106" t="s">
        <v>185</v>
      </c>
      <c r="E692" s="1103" t="s">
        <v>3362</v>
      </c>
      <c r="F692" s="1160">
        <v>41924</v>
      </c>
      <c r="G692" s="1103"/>
      <c r="H692" s="1101">
        <v>3</v>
      </c>
      <c r="I692" s="1107" t="s">
        <v>2322</v>
      </c>
      <c r="J692" s="1127"/>
      <c r="K692" s="1126"/>
      <c r="P692" s="1162"/>
    </row>
    <row r="693" spans="1:16" s="1149" customFormat="1" ht="11.25" customHeight="1" outlineLevel="1">
      <c r="A693" s="1101"/>
      <c r="B693" s="1101"/>
      <c r="C693" s="1103"/>
      <c r="D693" s="1106" t="s">
        <v>1045</v>
      </c>
      <c r="E693" s="1103"/>
      <c r="F693" s="1160"/>
      <c r="G693" s="1103"/>
      <c r="H693" s="1101">
        <f>SUBTOTAL(9,H688:H692)</f>
        <v>38</v>
      </c>
      <c r="I693" s="1107"/>
      <c r="J693" s="1127"/>
      <c r="K693" s="1126"/>
      <c r="P693" s="1162"/>
    </row>
    <row r="694" spans="1:16" s="1149" customFormat="1" ht="11.25" customHeight="1" outlineLevel="2">
      <c r="A694" s="1134">
        <v>5</v>
      </c>
      <c r="B694" s="1155">
        <v>2012</v>
      </c>
      <c r="C694" s="1264" t="s">
        <v>164</v>
      </c>
      <c r="D694" s="1264" t="s">
        <v>4872</v>
      </c>
      <c r="E694" s="1264" t="s">
        <v>3357</v>
      </c>
      <c r="F694" s="1265">
        <v>41049</v>
      </c>
      <c r="G694" s="1266" t="s">
        <v>4873</v>
      </c>
      <c r="H694" s="1155">
        <v>7</v>
      </c>
      <c r="I694" s="1264" t="s">
        <v>1914</v>
      </c>
      <c r="J694" s="1126"/>
      <c r="K694" s="1126"/>
      <c r="P694" s="1162"/>
    </row>
    <row r="695" spans="1:16" s="1149" customFormat="1" ht="11.25" customHeight="1" outlineLevel="2">
      <c r="A695" s="1114">
        <v>3</v>
      </c>
      <c r="B695" s="1133">
        <v>2013</v>
      </c>
      <c r="C695" s="1145" t="s">
        <v>164</v>
      </c>
      <c r="D695" s="1145" t="s">
        <v>4872</v>
      </c>
      <c r="E695" s="1145" t="s">
        <v>346</v>
      </c>
      <c r="F695" s="1274">
        <v>41350</v>
      </c>
      <c r="G695" s="1148" t="s">
        <v>4873</v>
      </c>
      <c r="H695" s="1133">
        <v>5</v>
      </c>
      <c r="I695" s="1145" t="s">
        <v>342</v>
      </c>
      <c r="J695" s="1126"/>
      <c r="K695" s="1126"/>
      <c r="P695" s="1162"/>
    </row>
    <row r="696" spans="1:16" s="1149" customFormat="1" ht="11.25" customHeight="1" outlineLevel="2">
      <c r="A696" s="1113">
        <v>6</v>
      </c>
      <c r="B696" s="1113">
        <v>2013</v>
      </c>
      <c r="C696" s="1117" t="s">
        <v>164</v>
      </c>
      <c r="D696" s="1115" t="s">
        <v>4872</v>
      </c>
      <c r="E696" s="1115" t="s">
        <v>3357</v>
      </c>
      <c r="F696" s="1117">
        <v>41434</v>
      </c>
      <c r="G696" s="1115" t="s">
        <v>4874</v>
      </c>
      <c r="H696" s="1113">
        <v>10</v>
      </c>
      <c r="I696" s="1115" t="s">
        <v>1912</v>
      </c>
      <c r="J696" s="1126"/>
      <c r="K696" s="1126"/>
      <c r="P696" s="1162"/>
    </row>
    <row r="697" spans="1:16" s="1149" customFormat="1" ht="11.25" customHeight="1" outlineLevel="2">
      <c r="A697" s="1113">
        <v>6</v>
      </c>
      <c r="B697" s="1113">
        <v>2013</v>
      </c>
      <c r="C697" s="1117" t="s">
        <v>164</v>
      </c>
      <c r="D697" s="1115" t="s">
        <v>4872</v>
      </c>
      <c r="E697" s="1115" t="s">
        <v>3357</v>
      </c>
      <c r="F697" s="1117">
        <v>41434</v>
      </c>
      <c r="G697" s="1115" t="s">
        <v>4875</v>
      </c>
      <c r="H697" s="1113">
        <v>7</v>
      </c>
      <c r="I697" s="1115" t="s">
        <v>2642</v>
      </c>
      <c r="K697" s="1126"/>
      <c r="P697" s="1162"/>
    </row>
    <row r="698" spans="1:16" s="1149" customFormat="1" ht="11.25" customHeight="1" outlineLevel="2">
      <c r="A698" s="1113">
        <v>6</v>
      </c>
      <c r="B698" s="1113">
        <v>2013</v>
      </c>
      <c r="C698" s="1117" t="s">
        <v>164</v>
      </c>
      <c r="D698" s="1115" t="s">
        <v>4872</v>
      </c>
      <c r="E698" s="1115" t="s">
        <v>3357</v>
      </c>
      <c r="F698" s="1117">
        <v>41434</v>
      </c>
      <c r="G698" s="1115" t="s">
        <v>4876</v>
      </c>
      <c r="H698" s="1113">
        <v>3</v>
      </c>
      <c r="I698" s="1115" t="s">
        <v>2949</v>
      </c>
      <c r="J698" s="1110"/>
      <c r="K698" s="1126"/>
      <c r="P698" s="1162"/>
    </row>
    <row r="699" spans="1:16" s="1149" customFormat="1" ht="11.25" customHeight="1" outlineLevel="2">
      <c r="A699" s="1113">
        <v>6</v>
      </c>
      <c r="B699" s="1113">
        <v>2013</v>
      </c>
      <c r="C699" s="1117" t="s">
        <v>164</v>
      </c>
      <c r="D699" s="1115" t="s">
        <v>4872</v>
      </c>
      <c r="E699" s="1115" t="s">
        <v>3357</v>
      </c>
      <c r="F699" s="1117">
        <v>41434</v>
      </c>
      <c r="G699" s="1115" t="s">
        <v>4877</v>
      </c>
      <c r="H699" s="1113">
        <v>7</v>
      </c>
      <c r="I699" s="1115" t="s">
        <v>1679</v>
      </c>
      <c r="J699" s="1110"/>
      <c r="K699" s="1126"/>
      <c r="P699" s="1162"/>
    </row>
    <row r="700" spans="1:16" s="1149" customFormat="1" ht="11.25" customHeight="1" outlineLevel="1">
      <c r="A700" s="1113"/>
      <c r="B700" s="1113"/>
      <c r="C700" s="1117"/>
      <c r="D700" s="1115" t="s">
        <v>4878</v>
      </c>
      <c r="E700" s="1115"/>
      <c r="F700" s="1117"/>
      <c r="G700" s="1115"/>
      <c r="H700" s="1113">
        <f>SUBTOTAL(9,H694:H699)</f>
        <v>39</v>
      </c>
      <c r="I700" s="1115"/>
      <c r="J700" s="1110"/>
      <c r="K700" s="1126"/>
      <c r="P700" s="1162"/>
    </row>
    <row r="701" spans="1:16" s="1149" customFormat="1" ht="11.25" customHeight="1" outlineLevel="2">
      <c r="A701" s="1101">
        <v>10</v>
      </c>
      <c r="B701" s="1101">
        <v>2014</v>
      </c>
      <c r="C701" s="1107" t="s">
        <v>53</v>
      </c>
      <c r="D701" s="1106" t="s">
        <v>4533</v>
      </c>
      <c r="E701" s="1103" t="s">
        <v>3362</v>
      </c>
      <c r="F701" s="1160">
        <v>41924</v>
      </c>
      <c r="G701" s="1103" t="s">
        <v>4879</v>
      </c>
      <c r="H701" s="1101">
        <v>10</v>
      </c>
      <c r="I701" s="1107" t="s">
        <v>1697</v>
      </c>
      <c r="J701" s="1127"/>
      <c r="K701" s="1126"/>
      <c r="P701" s="1162"/>
    </row>
    <row r="702" spans="1:16" s="1149" customFormat="1" ht="11.25" customHeight="1" outlineLevel="2">
      <c r="A702" s="1101">
        <v>10</v>
      </c>
      <c r="B702" s="1101">
        <v>2014</v>
      </c>
      <c r="C702" s="1107" t="s">
        <v>53</v>
      </c>
      <c r="D702" s="1106" t="s">
        <v>4533</v>
      </c>
      <c r="E702" s="1103" t="s">
        <v>3362</v>
      </c>
      <c r="F702" s="1160">
        <v>41924</v>
      </c>
      <c r="G702" s="1103" t="s">
        <v>4880</v>
      </c>
      <c r="H702" s="1101">
        <v>7</v>
      </c>
      <c r="I702" s="1107" t="s">
        <v>2999</v>
      </c>
      <c r="J702" s="1127"/>
      <c r="K702" s="1126"/>
      <c r="P702" s="1162"/>
    </row>
    <row r="703" spans="1:16" s="1149" customFormat="1" ht="11.25" customHeight="1" outlineLevel="1">
      <c r="A703" s="1101"/>
      <c r="B703" s="1101"/>
      <c r="C703" s="1107"/>
      <c r="D703" s="1106" t="s">
        <v>4534</v>
      </c>
      <c r="E703" s="1103"/>
      <c r="F703" s="1160"/>
      <c r="G703" s="1103"/>
      <c r="H703" s="1101">
        <f>SUBTOTAL(9,H701:H702)</f>
        <v>17</v>
      </c>
      <c r="I703" s="1107"/>
      <c r="J703" s="1127"/>
      <c r="K703" s="1126"/>
      <c r="P703" s="1162"/>
    </row>
    <row r="704" spans="1:16" ht="11.25" customHeight="1" outlineLevel="2">
      <c r="A704" s="1138">
        <v>3</v>
      </c>
      <c r="B704" s="1134">
        <v>2012</v>
      </c>
      <c r="C704" s="1135" t="s">
        <v>91</v>
      </c>
      <c r="D704" s="1135" t="s">
        <v>90</v>
      </c>
      <c r="E704" s="1136" t="s">
        <v>3323</v>
      </c>
      <c r="F704" s="1136">
        <v>40972</v>
      </c>
      <c r="G704" s="1135" t="s">
        <v>4886</v>
      </c>
      <c r="H704" s="1138">
        <v>10</v>
      </c>
      <c r="I704" s="1135" t="s">
        <v>1426</v>
      </c>
    </row>
    <row r="705" spans="1:16" s="1149" customFormat="1" ht="11.25" customHeight="1" outlineLevel="2">
      <c r="A705" s="1138">
        <v>3</v>
      </c>
      <c r="B705" s="1134">
        <v>2012</v>
      </c>
      <c r="C705" s="1135" t="s">
        <v>91</v>
      </c>
      <c r="D705" s="1135" t="s">
        <v>90</v>
      </c>
      <c r="E705" s="1136" t="s">
        <v>3323</v>
      </c>
      <c r="F705" s="1136">
        <v>40972</v>
      </c>
      <c r="G705" s="1135" t="s">
        <v>4887</v>
      </c>
      <c r="H705" s="1138">
        <v>7</v>
      </c>
      <c r="I705" s="1135" t="s">
        <v>2276</v>
      </c>
      <c r="J705" s="1127"/>
      <c r="K705" s="1126"/>
      <c r="P705" s="1162"/>
    </row>
    <row r="706" spans="1:16" s="1149" customFormat="1" ht="11.25" customHeight="1" outlineLevel="2">
      <c r="A706" s="1138">
        <v>5</v>
      </c>
      <c r="B706" s="1155">
        <v>2012</v>
      </c>
      <c r="C706" s="1264" t="s">
        <v>91</v>
      </c>
      <c r="D706" s="1264" t="s">
        <v>90</v>
      </c>
      <c r="E706" s="1264" t="s">
        <v>3357</v>
      </c>
      <c r="F706" s="1265">
        <v>41049</v>
      </c>
      <c r="G706" s="1266" t="s">
        <v>4396</v>
      </c>
      <c r="H706" s="1155">
        <v>10</v>
      </c>
      <c r="I706" s="1264" t="s">
        <v>1715</v>
      </c>
      <c r="J706" s="1127"/>
      <c r="K706" s="1110"/>
      <c r="P706" s="1162"/>
    </row>
    <row r="707" spans="1:16" s="1149" customFormat="1" ht="11.25" customHeight="1" outlineLevel="2">
      <c r="A707" s="1138">
        <v>5</v>
      </c>
      <c r="B707" s="1155">
        <v>2012</v>
      </c>
      <c r="C707" s="1264" t="s">
        <v>91</v>
      </c>
      <c r="D707" s="1264" t="s">
        <v>90</v>
      </c>
      <c r="E707" s="1264" t="s">
        <v>3357</v>
      </c>
      <c r="F707" s="1265">
        <v>41049</v>
      </c>
      <c r="G707" s="1266" t="s">
        <v>5223</v>
      </c>
      <c r="H707" s="1155">
        <v>10</v>
      </c>
      <c r="I707" s="1264" t="s">
        <v>1853</v>
      </c>
      <c r="J707" s="1127"/>
      <c r="K707" s="1126"/>
      <c r="P707" s="1162"/>
    </row>
    <row r="708" spans="1:16" s="1126" customFormat="1" ht="11.25" customHeight="1" outlineLevel="2">
      <c r="A708" s="1138">
        <v>5</v>
      </c>
      <c r="B708" s="1155">
        <v>2012</v>
      </c>
      <c r="C708" s="1264" t="s">
        <v>91</v>
      </c>
      <c r="D708" s="1264" t="s">
        <v>90</v>
      </c>
      <c r="E708" s="1264" t="s">
        <v>5073</v>
      </c>
      <c r="F708" s="1265">
        <v>41055</v>
      </c>
      <c r="G708" s="1266" t="s">
        <v>4396</v>
      </c>
      <c r="H708" s="1155">
        <v>15</v>
      </c>
      <c r="I708" s="1264" t="s">
        <v>5224</v>
      </c>
      <c r="J708" s="1149"/>
      <c r="L708" s="1149"/>
      <c r="M708" s="1149"/>
      <c r="P708" s="1138"/>
    </row>
    <row r="709" spans="1:16" s="1126" customFormat="1" ht="11.25" customHeight="1" outlineLevel="2">
      <c r="A709" s="1138">
        <v>5</v>
      </c>
      <c r="B709" s="1155">
        <v>2012</v>
      </c>
      <c r="C709" s="1264" t="s">
        <v>91</v>
      </c>
      <c r="D709" s="1264" t="s">
        <v>90</v>
      </c>
      <c r="E709" s="1264" t="s">
        <v>5073</v>
      </c>
      <c r="F709" s="1265">
        <v>41055</v>
      </c>
      <c r="G709" s="1266" t="s">
        <v>4396</v>
      </c>
      <c r="H709" s="1155">
        <v>5</v>
      </c>
      <c r="I709" s="1264" t="s">
        <v>5225</v>
      </c>
      <c r="L709" s="1149"/>
      <c r="M709" s="1149"/>
      <c r="P709" s="1138"/>
    </row>
    <row r="710" spans="1:16" s="1127" customFormat="1" ht="11.25" customHeight="1" outlineLevel="2">
      <c r="A710" s="1138">
        <v>10</v>
      </c>
      <c r="B710" s="1134">
        <v>2012</v>
      </c>
      <c r="C710" s="1135" t="s">
        <v>91</v>
      </c>
      <c r="D710" s="1135" t="s">
        <v>90</v>
      </c>
      <c r="E710" s="1136" t="s">
        <v>3362</v>
      </c>
      <c r="F710" s="1136">
        <v>41196</v>
      </c>
      <c r="G710" s="1135" t="s">
        <v>3586</v>
      </c>
      <c r="H710" s="1138">
        <v>10</v>
      </c>
      <c r="I710" s="1135" t="s">
        <v>2264</v>
      </c>
      <c r="P710" s="1113"/>
    </row>
    <row r="711" spans="1:16" s="1127" customFormat="1" ht="11.25" customHeight="1" outlineLevel="2">
      <c r="A711" s="1138">
        <v>10</v>
      </c>
      <c r="B711" s="1134">
        <v>2012</v>
      </c>
      <c r="C711" s="1135" t="s">
        <v>91</v>
      </c>
      <c r="D711" s="1135" t="s">
        <v>90</v>
      </c>
      <c r="E711" s="1136" t="s">
        <v>3362</v>
      </c>
      <c r="F711" s="1136">
        <v>41196</v>
      </c>
      <c r="G711" s="1135" t="s">
        <v>4398</v>
      </c>
      <c r="H711" s="1138">
        <v>10</v>
      </c>
      <c r="I711" s="1135" t="s">
        <v>3179</v>
      </c>
      <c r="P711" s="1113"/>
    </row>
    <row r="712" spans="1:16" s="1127" customFormat="1" ht="11.25" customHeight="1" outlineLevel="2">
      <c r="A712" s="1138">
        <v>10</v>
      </c>
      <c r="B712" s="1134">
        <v>2012</v>
      </c>
      <c r="C712" s="1135" t="s">
        <v>91</v>
      </c>
      <c r="D712" s="1135" t="s">
        <v>90</v>
      </c>
      <c r="E712" s="1136" t="s">
        <v>3362</v>
      </c>
      <c r="F712" s="1136">
        <v>41196</v>
      </c>
      <c r="G712" s="1135" t="s">
        <v>4401</v>
      </c>
      <c r="H712" s="1138">
        <v>3</v>
      </c>
      <c r="I712" s="1135" t="s">
        <v>1899</v>
      </c>
      <c r="J712" s="1149"/>
      <c r="P712" s="1113"/>
    </row>
    <row r="713" spans="1:16" s="1126" customFormat="1" ht="11.25" customHeight="1" outlineLevel="2">
      <c r="A713" s="1138">
        <v>10</v>
      </c>
      <c r="B713" s="1134">
        <v>2012</v>
      </c>
      <c r="C713" s="1135" t="s">
        <v>91</v>
      </c>
      <c r="D713" s="1135" t="s">
        <v>90</v>
      </c>
      <c r="E713" s="1136" t="s">
        <v>3362</v>
      </c>
      <c r="F713" s="1136">
        <v>41196</v>
      </c>
      <c r="G713" s="1135" t="s">
        <v>5226</v>
      </c>
      <c r="H713" s="1138">
        <v>3</v>
      </c>
      <c r="I713" s="1135" t="s">
        <v>3298</v>
      </c>
      <c r="J713" s="1149"/>
      <c r="L713" s="1149"/>
      <c r="M713" s="1149"/>
      <c r="P713" s="1138"/>
    </row>
    <row r="714" spans="1:16" s="1126" customFormat="1" ht="11.25" customHeight="1" outlineLevel="2">
      <c r="A714" s="1113">
        <v>3</v>
      </c>
      <c r="B714" s="1113">
        <v>2013</v>
      </c>
      <c r="C714" s="1115" t="s">
        <v>91</v>
      </c>
      <c r="D714" s="1117" t="s">
        <v>90</v>
      </c>
      <c r="E714" s="1115" t="s">
        <v>3323</v>
      </c>
      <c r="F714" s="1117">
        <v>41336</v>
      </c>
      <c r="G714" s="1115" t="s">
        <v>4885</v>
      </c>
      <c r="H714" s="1113">
        <v>3</v>
      </c>
      <c r="I714" s="1115" t="s">
        <v>719</v>
      </c>
      <c r="J714" s="1149"/>
      <c r="K714" s="1110"/>
      <c r="L714" s="1149"/>
      <c r="M714" s="1149"/>
      <c r="P714" s="1138"/>
    </row>
    <row r="715" spans="1:16" s="1127" customFormat="1" ht="11.25" customHeight="1" outlineLevel="2">
      <c r="A715" s="1113">
        <v>3</v>
      </c>
      <c r="B715" s="1113">
        <v>2013</v>
      </c>
      <c r="C715" s="1115" t="s">
        <v>91</v>
      </c>
      <c r="D715" s="1117" t="s">
        <v>90</v>
      </c>
      <c r="E715" s="1115" t="s">
        <v>3323</v>
      </c>
      <c r="F715" s="1117">
        <v>41336</v>
      </c>
      <c r="G715" s="1115" t="s">
        <v>4886</v>
      </c>
      <c r="H715" s="1113">
        <v>10</v>
      </c>
      <c r="I715" s="1115" t="s">
        <v>1426</v>
      </c>
      <c r="P715" s="1113"/>
    </row>
    <row r="716" spans="1:16" s="1127" customFormat="1" ht="11.25" customHeight="1" outlineLevel="2">
      <c r="A716" s="1113">
        <v>3</v>
      </c>
      <c r="B716" s="1113">
        <v>2013</v>
      </c>
      <c r="C716" s="1115" t="s">
        <v>91</v>
      </c>
      <c r="D716" s="1117" t="s">
        <v>90</v>
      </c>
      <c r="E716" s="1115" t="s">
        <v>3323</v>
      </c>
      <c r="F716" s="1117">
        <v>41336</v>
      </c>
      <c r="G716" s="1115" t="s">
        <v>4887</v>
      </c>
      <c r="H716" s="1113">
        <v>7</v>
      </c>
      <c r="I716" s="1115" t="s">
        <v>1430</v>
      </c>
      <c r="P716" s="1113"/>
    </row>
    <row r="717" spans="1:16" s="1127" customFormat="1" ht="11.25" customHeight="1" outlineLevel="2">
      <c r="A717" s="1113">
        <v>5</v>
      </c>
      <c r="B717" s="1113">
        <v>2013</v>
      </c>
      <c r="C717" s="1117" t="s">
        <v>91</v>
      </c>
      <c r="D717" s="1115" t="s">
        <v>90</v>
      </c>
      <c r="E717" s="1115" t="s">
        <v>3357</v>
      </c>
      <c r="F717" s="1117">
        <v>41434</v>
      </c>
      <c r="G717" s="1115" t="s">
        <v>4398</v>
      </c>
      <c r="H717" s="1113">
        <v>7</v>
      </c>
      <c r="I717" s="1115" t="s">
        <v>3465</v>
      </c>
      <c r="P717" s="1113"/>
    </row>
    <row r="718" spans="1:16" s="1127" customFormat="1" ht="11.25" customHeight="1" outlineLevel="2">
      <c r="A718" s="1113">
        <v>5</v>
      </c>
      <c r="B718" s="1113">
        <v>2013</v>
      </c>
      <c r="C718" s="1117" t="s">
        <v>91</v>
      </c>
      <c r="D718" s="1115" t="s">
        <v>90</v>
      </c>
      <c r="E718" s="1115" t="s">
        <v>3357</v>
      </c>
      <c r="F718" s="1117">
        <v>41434</v>
      </c>
      <c r="G718" s="1115" t="s">
        <v>4888</v>
      </c>
      <c r="H718" s="1113">
        <v>7</v>
      </c>
      <c r="I718" s="1115" t="s">
        <v>2125</v>
      </c>
      <c r="P718" s="1113"/>
    </row>
    <row r="719" spans="1:16" s="1127" customFormat="1" ht="11.25" customHeight="1" outlineLevel="2">
      <c r="A719" s="1113">
        <v>5</v>
      </c>
      <c r="B719" s="1113">
        <v>2013</v>
      </c>
      <c r="C719" s="1117" t="s">
        <v>91</v>
      </c>
      <c r="D719" s="1115" t="s">
        <v>90</v>
      </c>
      <c r="E719" s="1115" t="s">
        <v>3357</v>
      </c>
      <c r="F719" s="1117">
        <v>41434</v>
      </c>
      <c r="G719" s="1115" t="s">
        <v>4400</v>
      </c>
      <c r="H719" s="1113">
        <v>3</v>
      </c>
      <c r="I719" s="1115" t="s">
        <v>2544</v>
      </c>
      <c r="P719" s="1113"/>
    </row>
    <row r="720" spans="1:16" s="1127" customFormat="1" ht="11.25" customHeight="1" outlineLevel="2">
      <c r="A720" s="1113">
        <v>5</v>
      </c>
      <c r="B720" s="1113">
        <v>2013</v>
      </c>
      <c r="C720" s="1117" t="s">
        <v>91</v>
      </c>
      <c r="D720" s="1115" t="s">
        <v>90</v>
      </c>
      <c r="E720" s="1115" t="s">
        <v>3357</v>
      </c>
      <c r="F720" s="1117">
        <v>41434</v>
      </c>
      <c r="G720" s="1115" t="s">
        <v>4401</v>
      </c>
      <c r="H720" s="1113">
        <v>7</v>
      </c>
      <c r="I720" s="1115" t="s">
        <v>2287</v>
      </c>
      <c r="P720" s="1113"/>
    </row>
    <row r="721" spans="1:16" s="1127" customFormat="1" ht="11.25" customHeight="1" outlineLevel="2">
      <c r="A721" s="1113">
        <v>10</v>
      </c>
      <c r="B721" s="1114">
        <v>2013</v>
      </c>
      <c r="C721" s="1115" t="s">
        <v>91</v>
      </c>
      <c r="D721" s="1115" t="s">
        <v>90</v>
      </c>
      <c r="E721" s="1117" t="s">
        <v>3362</v>
      </c>
      <c r="F721" s="1117">
        <v>41560</v>
      </c>
      <c r="G721" s="1115" t="s">
        <v>4889</v>
      </c>
      <c r="H721" s="1113">
        <v>7</v>
      </c>
      <c r="I721" s="1115" t="s">
        <v>3387</v>
      </c>
      <c r="P721" s="1113"/>
    </row>
    <row r="722" spans="1:16" s="1127" customFormat="1" ht="11.25" customHeight="1" outlineLevel="2">
      <c r="A722" s="1113">
        <v>10</v>
      </c>
      <c r="B722" s="1114">
        <v>2013</v>
      </c>
      <c r="C722" s="1115" t="s">
        <v>91</v>
      </c>
      <c r="D722" s="1115" t="s">
        <v>90</v>
      </c>
      <c r="E722" s="1117" t="s">
        <v>3362</v>
      </c>
      <c r="F722" s="1117">
        <v>41560</v>
      </c>
      <c r="G722" s="1115" t="s">
        <v>4890</v>
      </c>
      <c r="H722" s="1113">
        <v>10</v>
      </c>
      <c r="I722" s="1115" t="s">
        <v>2264</v>
      </c>
      <c r="P722" s="1113"/>
    </row>
    <row r="723" spans="1:16" s="1126" customFormat="1" ht="11.25" customHeight="1" outlineLevel="2">
      <c r="A723" s="1113">
        <v>10</v>
      </c>
      <c r="B723" s="1114">
        <v>2013</v>
      </c>
      <c r="C723" s="1115" t="s">
        <v>91</v>
      </c>
      <c r="D723" s="1115" t="s">
        <v>90</v>
      </c>
      <c r="E723" s="1117" t="s">
        <v>3362</v>
      </c>
      <c r="F723" s="1117">
        <v>41560</v>
      </c>
      <c r="G723" s="1115" t="s">
        <v>4891</v>
      </c>
      <c r="H723" s="1113">
        <v>7</v>
      </c>
      <c r="I723" s="1115" t="s">
        <v>2324</v>
      </c>
      <c r="J723" s="1149"/>
      <c r="K723" s="1110"/>
      <c r="L723" s="1149"/>
      <c r="M723" s="1149"/>
      <c r="P723" s="1138"/>
    </row>
    <row r="724" spans="1:16" s="1149" customFormat="1" ht="11.25" customHeight="1" outlineLevel="2">
      <c r="A724" s="1113">
        <v>10</v>
      </c>
      <c r="B724" s="1114">
        <v>2013</v>
      </c>
      <c r="C724" s="1115" t="s">
        <v>91</v>
      </c>
      <c r="D724" s="1115" t="s">
        <v>90</v>
      </c>
      <c r="E724" s="1117" t="s">
        <v>3362</v>
      </c>
      <c r="F724" s="1117">
        <v>41560</v>
      </c>
      <c r="G724" s="1115" t="s">
        <v>4892</v>
      </c>
      <c r="H724" s="1113">
        <v>3</v>
      </c>
      <c r="I724" s="1115" t="s">
        <v>1897</v>
      </c>
      <c r="K724" s="1126"/>
      <c r="P724" s="1162"/>
    </row>
    <row r="725" spans="1:16" s="1149" customFormat="1" ht="11.25" customHeight="1" outlineLevel="2">
      <c r="A725" s="1113">
        <v>10</v>
      </c>
      <c r="B725" s="1114">
        <v>2013</v>
      </c>
      <c r="C725" s="1115" t="s">
        <v>91</v>
      </c>
      <c r="D725" s="1115" t="s">
        <v>90</v>
      </c>
      <c r="E725" s="1117" t="s">
        <v>3362</v>
      </c>
      <c r="F725" s="1117">
        <v>41560</v>
      </c>
      <c r="G725" s="1115" t="s">
        <v>3093</v>
      </c>
      <c r="H725" s="1113">
        <v>10</v>
      </c>
      <c r="I725" s="1115" t="s">
        <v>2266</v>
      </c>
      <c r="K725" s="1126"/>
      <c r="P725" s="1162"/>
    </row>
    <row r="726" spans="1:16" s="1149" customFormat="1" ht="11.25" customHeight="1" outlineLevel="2">
      <c r="A726" s="1101">
        <v>3</v>
      </c>
      <c r="B726" s="1102">
        <v>2014</v>
      </c>
      <c r="C726" s="1103" t="s">
        <v>91</v>
      </c>
      <c r="D726" s="1104" t="s">
        <v>90</v>
      </c>
      <c r="E726" s="1106" t="s">
        <v>3323</v>
      </c>
      <c r="F726" s="1106">
        <v>41700</v>
      </c>
      <c r="G726" s="1103" t="s">
        <v>4396</v>
      </c>
      <c r="H726" s="1101">
        <v>7</v>
      </c>
      <c r="I726" s="1107" t="s">
        <v>258</v>
      </c>
      <c r="K726" s="1126"/>
      <c r="P726" s="1162"/>
    </row>
    <row r="727" spans="1:16" s="1149" customFormat="1" ht="11.25" customHeight="1" outlineLevel="2">
      <c r="A727" s="1101">
        <v>3</v>
      </c>
      <c r="B727" s="1102">
        <v>2014</v>
      </c>
      <c r="C727" s="1103" t="s">
        <v>91</v>
      </c>
      <c r="D727" s="1104" t="s">
        <v>90</v>
      </c>
      <c r="E727" s="1106" t="s">
        <v>3323</v>
      </c>
      <c r="F727" s="1106">
        <v>41700</v>
      </c>
      <c r="G727" s="1103" t="s">
        <v>4397</v>
      </c>
      <c r="H727" s="1101">
        <v>7</v>
      </c>
      <c r="I727" s="1107" t="s">
        <v>1683</v>
      </c>
      <c r="K727" s="1126"/>
      <c r="P727" s="1162"/>
    </row>
    <row r="728" spans="1:16" s="1149" customFormat="1" ht="11.25" customHeight="1" outlineLevel="2">
      <c r="A728" s="1101">
        <v>3</v>
      </c>
      <c r="B728" s="1102">
        <v>2014</v>
      </c>
      <c r="C728" s="1103" t="s">
        <v>91</v>
      </c>
      <c r="D728" s="1104" t="s">
        <v>90</v>
      </c>
      <c r="E728" s="1106" t="s">
        <v>3323</v>
      </c>
      <c r="F728" s="1106">
        <v>41700</v>
      </c>
      <c r="G728" s="1103" t="s">
        <v>4398</v>
      </c>
      <c r="H728" s="1101">
        <v>7</v>
      </c>
      <c r="I728" s="1107" t="s">
        <v>2276</v>
      </c>
      <c r="K728" s="1110"/>
      <c r="P728" s="1162"/>
    </row>
    <row r="729" spans="1:16" s="1149" customFormat="1" ht="11.25" customHeight="1" outlineLevel="2">
      <c r="A729" s="1101">
        <v>3</v>
      </c>
      <c r="B729" s="1102">
        <v>2014</v>
      </c>
      <c r="C729" s="1103" t="s">
        <v>91</v>
      </c>
      <c r="D729" s="1104" t="s">
        <v>90</v>
      </c>
      <c r="E729" s="1106" t="s">
        <v>3323</v>
      </c>
      <c r="F729" s="1106">
        <v>41700</v>
      </c>
      <c r="G729" s="1103" t="s">
        <v>4399</v>
      </c>
      <c r="H729" s="1101">
        <v>3</v>
      </c>
      <c r="I729" s="1107" t="s">
        <v>1064</v>
      </c>
      <c r="K729" s="1110"/>
      <c r="P729" s="1162"/>
    </row>
    <row r="730" spans="1:16" s="1149" customFormat="1" ht="11.25" customHeight="1" outlineLevel="2">
      <c r="A730" s="1101">
        <v>3</v>
      </c>
      <c r="B730" s="1102">
        <v>2014</v>
      </c>
      <c r="C730" s="1103" t="s">
        <v>91</v>
      </c>
      <c r="D730" s="1104" t="s">
        <v>90</v>
      </c>
      <c r="E730" s="1106" t="s">
        <v>3323</v>
      </c>
      <c r="F730" s="1106">
        <v>41700</v>
      </c>
      <c r="G730" s="1103" t="s">
        <v>4400</v>
      </c>
      <c r="H730" s="1101">
        <v>3</v>
      </c>
      <c r="I730" s="1107" t="s">
        <v>2281</v>
      </c>
      <c r="K730" s="1126"/>
      <c r="P730" s="1162"/>
    </row>
    <row r="731" spans="1:16" s="1127" customFormat="1" ht="11.25" customHeight="1" outlineLevel="2">
      <c r="A731" s="1101">
        <v>3</v>
      </c>
      <c r="B731" s="1102">
        <v>2014</v>
      </c>
      <c r="C731" s="1103" t="s">
        <v>91</v>
      </c>
      <c r="D731" s="1104" t="s">
        <v>90</v>
      </c>
      <c r="E731" s="1106" t="s">
        <v>3323</v>
      </c>
      <c r="F731" s="1106">
        <v>41700</v>
      </c>
      <c r="G731" s="1103" t="s">
        <v>4401</v>
      </c>
      <c r="H731" s="1101">
        <v>3</v>
      </c>
      <c r="I731" s="1107" t="s">
        <v>2586</v>
      </c>
      <c r="J731" s="1149"/>
      <c r="P731" s="1113"/>
    </row>
    <row r="732" spans="1:16" s="1149" customFormat="1" ht="11.25" customHeight="1" outlineLevel="2">
      <c r="A732" s="1101">
        <v>6</v>
      </c>
      <c r="B732" s="1102">
        <v>2014</v>
      </c>
      <c r="C732" s="1103" t="s">
        <v>91</v>
      </c>
      <c r="D732" s="1103" t="s">
        <v>90</v>
      </c>
      <c r="E732" s="1106" t="s">
        <v>3357</v>
      </c>
      <c r="F732" s="1106">
        <v>41797</v>
      </c>
      <c r="G732" s="1103" t="s">
        <v>4402</v>
      </c>
      <c r="H732" s="1108">
        <v>7</v>
      </c>
      <c r="I732" s="1141" t="s">
        <v>2039</v>
      </c>
      <c r="J732" s="1126"/>
      <c r="K732" s="1126"/>
      <c r="P732" s="1162"/>
    </row>
    <row r="733" spans="1:16" s="1149" customFormat="1" ht="11.25" customHeight="1" outlineLevel="2">
      <c r="A733" s="1101">
        <v>6</v>
      </c>
      <c r="B733" s="1102">
        <v>2014</v>
      </c>
      <c r="C733" s="1103" t="s">
        <v>91</v>
      </c>
      <c r="D733" s="1103" t="s">
        <v>90</v>
      </c>
      <c r="E733" s="1106" t="s">
        <v>3357</v>
      </c>
      <c r="F733" s="1106">
        <v>41797</v>
      </c>
      <c r="G733" s="1103" t="s">
        <v>4403</v>
      </c>
      <c r="H733" s="1108">
        <v>7</v>
      </c>
      <c r="I733" s="1141" t="s">
        <v>3465</v>
      </c>
      <c r="J733" s="1126"/>
      <c r="K733" s="1126"/>
      <c r="P733" s="1162"/>
    </row>
    <row r="734" spans="1:16" ht="11.25" customHeight="1" outlineLevel="2">
      <c r="A734" s="1101">
        <v>6</v>
      </c>
      <c r="B734" s="1102">
        <v>2014</v>
      </c>
      <c r="C734" s="1103" t="s">
        <v>91</v>
      </c>
      <c r="D734" s="1103" t="s">
        <v>90</v>
      </c>
      <c r="E734" s="1106" t="s">
        <v>3357</v>
      </c>
      <c r="F734" s="1106">
        <v>41797</v>
      </c>
      <c r="G734" s="1103" t="s">
        <v>4404</v>
      </c>
      <c r="H734" s="1108">
        <v>3</v>
      </c>
      <c r="I734" s="1141" t="s">
        <v>2544</v>
      </c>
    </row>
    <row r="735" spans="1:16" ht="11.25" customHeight="1" outlineLevel="2">
      <c r="A735" s="1101">
        <v>10</v>
      </c>
      <c r="B735" s="1101">
        <v>2014</v>
      </c>
      <c r="C735" s="1103" t="s">
        <v>91</v>
      </c>
      <c r="D735" s="1106" t="s">
        <v>90</v>
      </c>
      <c r="E735" s="1103" t="s">
        <v>3362</v>
      </c>
      <c r="F735" s="1160">
        <v>41924</v>
      </c>
      <c r="G735" s="1103" t="s">
        <v>4405</v>
      </c>
      <c r="H735" s="1101">
        <v>7</v>
      </c>
      <c r="I735" s="1107" t="s">
        <v>2410</v>
      </c>
    </row>
    <row r="736" spans="1:16" ht="11.25" customHeight="1" outlineLevel="2">
      <c r="A736" s="1101">
        <v>10</v>
      </c>
      <c r="B736" s="1101">
        <v>2014</v>
      </c>
      <c r="C736" s="1103" t="s">
        <v>91</v>
      </c>
      <c r="D736" s="1106" t="s">
        <v>90</v>
      </c>
      <c r="E736" s="1103" t="s">
        <v>3362</v>
      </c>
      <c r="F736" s="1160">
        <v>41924</v>
      </c>
      <c r="G736" s="1103" t="s">
        <v>4406</v>
      </c>
      <c r="H736" s="1101">
        <v>3</v>
      </c>
      <c r="I736" s="1107" t="s">
        <v>1758</v>
      </c>
    </row>
    <row r="737" spans="1:16" s="1149" customFormat="1" ht="11.25" customHeight="1" outlineLevel="2">
      <c r="A737" s="1101">
        <v>10</v>
      </c>
      <c r="B737" s="1101">
        <v>2014</v>
      </c>
      <c r="C737" s="1103" t="s">
        <v>91</v>
      </c>
      <c r="D737" s="1106" t="s">
        <v>90</v>
      </c>
      <c r="E737" s="1103" t="s">
        <v>3362</v>
      </c>
      <c r="F737" s="1160">
        <v>41924</v>
      </c>
      <c r="G737" s="1103" t="s">
        <v>3592</v>
      </c>
      <c r="H737" s="1101">
        <v>3</v>
      </c>
      <c r="I737" s="1107" t="s">
        <v>2734</v>
      </c>
      <c r="J737" s="1126"/>
      <c r="K737" s="1126"/>
      <c r="P737" s="1162"/>
    </row>
    <row r="738" spans="1:16" s="1149" customFormat="1" ht="11.25" customHeight="1" outlineLevel="2">
      <c r="A738" s="1101">
        <v>10</v>
      </c>
      <c r="B738" s="1101">
        <v>2014</v>
      </c>
      <c r="C738" s="1103" t="s">
        <v>91</v>
      </c>
      <c r="D738" s="1106" t="s">
        <v>90</v>
      </c>
      <c r="E738" s="1103" t="s">
        <v>3362</v>
      </c>
      <c r="F738" s="1160">
        <v>41924</v>
      </c>
      <c r="G738" s="1103" t="s">
        <v>4407</v>
      </c>
      <c r="H738" s="1101">
        <v>7</v>
      </c>
      <c r="I738" s="1107" t="s">
        <v>3131</v>
      </c>
      <c r="J738" s="1126"/>
      <c r="K738" s="1125"/>
      <c r="P738" s="1162"/>
    </row>
    <row r="739" spans="1:16" s="1149" customFormat="1" ht="11.25" customHeight="1" outlineLevel="2">
      <c r="A739" s="1101">
        <v>10</v>
      </c>
      <c r="B739" s="1101">
        <v>2014</v>
      </c>
      <c r="C739" s="1103" t="s">
        <v>91</v>
      </c>
      <c r="D739" s="1106" t="s">
        <v>90</v>
      </c>
      <c r="E739" s="1103" t="s">
        <v>3362</v>
      </c>
      <c r="F739" s="1160">
        <v>41924</v>
      </c>
      <c r="G739" s="1103" t="s">
        <v>4408</v>
      </c>
      <c r="H739" s="1101">
        <v>10</v>
      </c>
      <c r="I739" s="1107" t="s">
        <v>3183</v>
      </c>
      <c r="J739" s="1126"/>
      <c r="K739" s="1126"/>
      <c r="P739" s="1162"/>
    </row>
    <row r="740" spans="1:16" s="1149" customFormat="1" ht="11.25" customHeight="1" outlineLevel="2">
      <c r="A740" s="1101">
        <v>10</v>
      </c>
      <c r="B740" s="1101">
        <v>2014</v>
      </c>
      <c r="C740" s="1103" t="s">
        <v>91</v>
      </c>
      <c r="D740" s="1106" t="s">
        <v>90</v>
      </c>
      <c r="E740" s="1103" t="s">
        <v>819</v>
      </c>
      <c r="F740" s="1160">
        <v>41938</v>
      </c>
      <c r="G740" s="1103" t="s">
        <v>4396</v>
      </c>
      <c r="H740" s="1101">
        <v>10</v>
      </c>
      <c r="I740" s="1107" t="s">
        <v>342</v>
      </c>
      <c r="J740" s="1126"/>
      <c r="K740" s="1126"/>
      <c r="P740" s="1162"/>
    </row>
    <row r="741" spans="1:16" s="1149" customFormat="1" ht="11.25" customHeight="1" outlineLevel="2">
      <c r="A741" s="1101">
        <v>11</v>
      </c>
      <c r="B741" s="1101">
        <v>2014</v>
      </c>
      <c r="C741" s="1103" t="s">
        <v>91</v>
      </c>
      <c r="D741" s="1106" t="s">
        <v>90</v>
      </c>
      <c r="E741" s="1103" t="s">
        <v>500</v>
      </c>
      <c r="F741" s="1160">
        <v>41958</v>
      </c>
      <c r="G741" s="1103" t="s">
        <v>4396</v>
      </c>
      <c r="H741" s="1101">
        <v>10</v>
      </c>
      <c r="I741" s="1107" t="s">
        <v>342</v>
      </c>
      <c r="J741" s="1126"/>
      <c r="K741" s="1126"/>
      <c r="P741" s="1162"/>
    </row>
    <row r="742" spans="1:16" s="1149" customFormat="1" ht="11.25" customHeight="1" outlineLevel="2">
      <c r="A742" s="1101">
        <v>11</v>
      </c>
      <c r="B742" s="1101">
        <v>2014</v>
      </c>
      <c r="C742" s="1103" t="s">
        <v>91</v>
      </c>
      <c r="D742" s="1106" t="s">
        <v>90</v>
      </c>
      <c r="E742" s="1103" t="s">
        <v>500</v>
      </c>
      <c r="F742" s="1160">
        <v>41958</v>
      </c>
      <c r="G742" s="1103" t="s">
        <v>3590</v>
      </c>
      <c r="H742" s="1101">
        <v>10</v>
      </c>
      <c r="I742" s="1107" t="s">
        <v>236</v>
      </c>
      <c r="J742" s="1126"/>
      <c r="K742" s="1126"/>
      <c r="P742" s="1162"/>
    </row>
    <row r="743" spans="1:16" s="1149" customFormat="1" ht="11.25" customHeight="1" outlineLevel="1">
      <c r="A743" s="1101"/>
      <c r="B743" s="1101"/>
      <c r="C743" s="1103"/>
      <c r="D743" s="1106" t="s">
        <v>1123</v>
      </c>
      <c r="E743" s="1103"/>
      <c r="F743" s="1160"/>
      <c r="G743" s="1103"/>
      <c r="H743" s="1101">
        <f>SUBTOTAL(9,H704:H742)</f>
        <v>271</v>
      </c>
      <c r="I743" s="1107"/>
      <c r="J743" s="1126"/>
      <c r="K743" s="1126"/>
      <c r="P743" s="1162"/>
    </row>
    <row r="744" spans="1:16" s="1149" customFormat="1" ht="11.25" customHeight="1" outlineLevel="2">
      <c r="A744" s="1155">
        <v>3</v>
      </c>
      <c r="B744" s="1134">
        <v>2012</v>
      </c>
      <c r="C744" s="1135" t="s">
        <v>91</v>
      </c>
      <c r="D744" s="1135" t="s">
        <v>106</v>
      </c>
      <c r="E744" s="1136" t="s">
        <v>3323</v>
      </c>
      <c r="F744" s="1136">
        <v>40972</v>
      </c>
      <c r="G744" s="1135" t="s">
        <v>5227</v>
      </c>
      <c r="H744" s="1138">
        <v>7</v>
      </c>
      <c r="I744" s="1135" t="s">
        <v>1442</v>
      </c>
      <c r="J744" s="1126"/>
      <c r="K744" s="1126"/>
      <c r="P744" s="1162"/>
    </row>
    <row r="745" spans="1:16" s="1149" customFormat="1" ht="11.25" customHeight="1" outlineLevel="2">
      <c r="A745" s="1138">
        <v>3</v>
      </c>
      <c r="B745" s="1134">
        <v>2012</v>
      </c>
      <c r="C745" s="1135" t="s">
        <v>91</v>
      </c>
      <c r="D745" s="1135" t="s">
        <v>106</v>
      </c>
      <c r="E745" s="1136" t="s">
        <v>3323</v>
      </c>
      <c r="F745" s="1136">
        <v>40972</v>
      </c>
      <c r="G745" s="1135" t="s">
        <v>4409</v>
      </c>
      <c r="H745" s="1138">
        <v>10</v>
      </c>
      <c r="I745" s="1135" t="s">
        <v>3470</v>
      </c>
      <c r="J745" s="1126"/>
      <c r="K745" s="1126"/>
      <c r="P745" s="1162"/>
    </row>
    <row r="746" spans="1:16" s="1149" customFormat="1" ht="11.25" customHeight="1" outlineLevel="2">
      <c r="A746" s="1138">
        <v>3</v>
      </c>
      <c r="B746" s="1134">
        <v>2012</v>
      </c>
      <c r="C746" s="1135" t="s">
        <v>91</v>
      </c>
      <c r="D746" s="1135" t="s">
        <v>106</v>
      </c>
      <c r="E746" s="1136" t="s">
        <v>3323</v>
      </c>
      <c r="F746" s="1136">
        <v>40972</v>
      </c>
      <c r="G746" s="1135" t="s">
        <v>4893</v>
      </c>
      <c r="H746" s="1138">
        <v>7</v>
      </c>
      <c r="I746" s="1135" t="s">
        <v>2590</v>
      </c>
      <c r="J746" s="1110"/>
      <c r="K746" s="1156"/>
      <c r="P746" s="1162"/>
    </row>
    <row r="747" spans="1:16" s="1149" customFormat="1" ht="11.25" customHeight="1" outlineLevel="2">
      <c r="A747" s="1138">
        <v>3</v>
      </c>
      <c r="B747" s="1134">
        <v>2012</v>
      </c>
      <c r="C747" s="1135" t="s">
        <v>91</v>
      </c>
      <c r="D747" s="1135" t="s">
        <v>106</v>
      </c>
      <c r="E747" s="1136" t="s">
        <v>3323</v>
      </c>
      <c r="F747" s="1136">
        <v>40972</v>
      </c>
      <c r="G747" s="1135" t="s">
        <v>5228</v>
      </c>
      <c r="H747" s="1138">
        <v>3</v>
      </c>
      <c r="I747" s="1135" t="s">
        <v>2278</v>
      </c>
      <c r="J747" s="1110"/>
      <c r="K747" s="1125"/>
      <c r="P747" s="1162"/>
    </row>
    <row r="748" spans="1:16" ht="11.25" customHeight="1" outlineLevel="2">
      <c r="A748" s="1138">
        <v>3</v>
      </c>
      <c r="B748" s="1134">
        <v>2012</v>
      </c>
      <c r="C748" s="1135" t="s">
        <v>91</v>
      </c>
      <c r="D748" s="1135" t="s">
        <v>106</v>
      </c>
      <c r="E748" s="1136" t="s">
        <v>3323</v>
      </c>
      <c r="F748" s="1136">
        <v>40972</v>
      </c>
      <c r="G748" s="1135" t="s">
        <v>5229</v>
      </c>
      <c r="H748" s="1138">
        <v>3</v>
      </c>
      <c r="I748" s="1135" t="s">
        <v>785</v>
      </c>
    </row>
    <row r="749" spans="1:16" s="1149" customFormat="1" ht="11.25" customHeight="1" outlineLevel="2">
      <c r="A749" s="1138">
        <v>3</v>
      </c>
      <c r="B749" s="1134">
        <v>2012</v>
      </c>
      <c r="C749" s="1135" t="s">
        <v>91</v>
      </c>
      <c r="D749" s="1135" t="s">
        <v>106</v>
      </c>
      <c r="E749" s="1136" t="s">
        <v>3323</v>
      </c>
      <c r="F749" s="1136">
        <v>40972</v>
      </c>
      <c r="G749" s="1135" t="s">
        <v>5230</v>
      </c>
      <c r="H749" s="1138">
        <v>10</v>
      </c>
      <c r="I749" s="1135" t="s">
        <v>1062</v>
      </c>
      <c r="J749" s="1110"/>
      <c r="K749" s="1126"/>
      <c r="P749" s="1162"/>
    </row>
    <row r="750" spans="1:16" s="1149" customFormat="1" ht="11.25" customHeight="1" outlineLevel="2">
      <c r="A750" s="1138">
        <v>3</v>
      </c>
      <c r="B750" s="1134">
        <v>2012</v>
      </c>
      <c r="C750" s="1135" t="s">
        <v>91</v>
      </c>
      <c r="D750" s="1135" t="s">
        <v>106</v>
      </c>
      <c r="E750" s="1136" t="s">
        <v>346</v>
      </c>
      <c r="F750" s="1136">
        <v>40986</v>
      </c>
      <c r="G750" s="1135" t="s">
        <v>5231</v>
      </c>
      <c r="H750" s="1138">
        <v>5</v>
      </c>
      <c r="I750" s="1135" t="s">
        <v>342</v>
      </c>
      <c r="J750" s="1110"/>
      <c r="K750" s="1126"/>
      <c r="L750" s="1126"/>
      <c r="M750" s="1126"/>
      <c r="P750" s="1162"/>
    </row>
    <row r="751" spans="1:16" s="1149" customFormat="1" ht="11.25" customHeight="1" outlineLevel="2">
      <c r="A751" s="1138">
        <v>3</v>
      </c>
      <c r="B751" s="1134">
        <v>2012</v>
      </c>
      <c r="C751" s="1135" t="s">
        <v>91</v>
      </c>
      <c r="D751" s="1135" t="s">
        <v>106</v>
      </c>
      <c r="E751" s="1136" t="s">
        <v>346</v>
      </c>
      <c r="F751" s="1136">
        <v>40986</v>
      </c>
      <c r="G751" s="1135" t="s">
        <v>5232</v>
      </c>
      <c r="H751" s="1138">
        <v>5</v>
      </c>
      <c r="I751" s="1135" t="s">
        <v>244</v>
      </c>
      <c r="J751" s="1127"/>
      <c r="K751" s="1110"/>
      <c r="P751" s="1162"/>
    </row>
    <row r="752" spans="1:16" s="1149" customFormat="1" ht="11.25" customHeight="1" outlineLevel="2">
      <c r="A752" s="1138">
        <v>5</v>
      </c>
      <c r="B752" s="1155">
        <v>2012</v>
      </c>
      <c r="C752" s="1264" t="s">
        <v>91</v>
      </c>
      <c r="D752" s="1264" t="s">
        <v>106</v>
      </c>
      <c r="E752" s="1264" t="s">
        <v>3357</v>
      </c>
      <c r="F752" s="1265">
        <v>41049</v>
      </c>
      <c r="G752" s="1266" t="s">
        <v>5233</v>
      </c>
      <c r="H752" s="1155">
        <v>3</v>
      </c>
      <c r="I752" s="1264" t="s">
        <v>2943</v>
      </c>
      <c r="J752" s="1127"/>
      <c r="K752" s="1110"/>
      <c r="P752" s="1162"/>
    </row>
    <row r="753" spans="1:16" s="1149" customFormat="1" ht="11.25" customHeight="1" outlineLevel="2">
      <c r="A753" s="1138">
        <v>10</v>
      </c>
      <c r="B753" s="1134">
        <v>2012</v>
      </c>
      <c r="C753" s="1135" t="s">
        <v>91</v>
      </c>
      <c r="D753" s="1135" t="s">
        <v>106</v>
      </c>
      <c r="E753" s="1136" t="s">
        <v>3362</v>
      </c>
      <c r="F753" s="1136">
        <v>41196</v>
      </c>
      <c r="G753" s="1135" t="s">
        <v>5234</v>
      </c>
      <c r="H753" s="1138">
        <v>7</v>
      </c>
      <c r="I753" s="1135" t="s">
        <v>2214</v>
      </c>
      <c r="J753" s="1127"/>
      <c r="K753" s="1110"/>
      <c r="P753" s="1162"/>
    </row>
    <row r="754" spans="1:16" s="1149" customFormat="1" ht="11.25" customHeight="1" outlineLevel="2">
      <c r="A754" s="1138">
        <v>10</v>
      </c>
      <c r="B754" s="1134">
        <v>2012</v>
      </c>
      <c r="C754" s="1135" t="s">
        <v>91</v>
      </c>
      <c r="D754" s="1135" t="s">
        <v>106</v>
      </c>
      <c r="E754" s="1136" t="s">
        <v>3362</v>
      </c>
      <c r="F754" s="1136">
        <v>41196</v>
      </c>
      <c r="G754" s="1135" t="s">
        <v>5235</v>
      </c>
      <c r="H754" s="1138">
        <v>10</v>
      </c>
      <c r="I754" s="1135" t="s">
        <v>4143</v>
      </c>
      <c r="K754" s="1141"/>
      <c r="P754" s="1162"/>
    </row>
    <row r="755" spans="1:16" s="1149" customFormat="1" ht="11.25" customHeight="1" outlineLevel="2">
      <c r="A755" s="1138">
        <v>10</v>
      </c>
      <c r="B755" s="1134">
        <v>2012</v>
      </c>
      <c r="C755" s="1135" t="s">
        <v>91</v>
      </c>
      <c r="D755" s="1135" t="s">
        <v>106</v>
      </c>
      <c r="E755" s="1136" t="s">
        <v>3362</v>
      </c>
      <c r="F755" s="1136">
        <v>41196</v>
      </c>
      <c r="G755" s="1135" t="s">
        <v>4920</v>
      </c>
      <c r="H755" s="1138">
        <v>0</v>
      </c>
      <c r="I755" s="1135" t="s">
        <v>3137</v>
      </c>
      <c r="K755" s="1126"/>
      <c r="P755" s="1162"/>
    </row>
    <row r="756" spans="1:16" s="1127" customFormat="1" ht="11.25" customHeight="1" outlineLevel="2">
      <c r="A756" s="1138">
        <v>10</v>
      </c>
      <c r="B756" s="1134">
        <v>2012</v>
      </c>
      <c r="C756" s="1135" t="s">
        <v>91</v>
      </c>
      <c r="D756" s="1135" t="s">
        <v>106</v>
      </c>
      <c r="E756" s="1136" t="s">
        <v>3362</v>
      </c>
      <c r="F756" s="1136">
        <v>41196</v>
      </c>
      <c r="G756" s="1135" t="s">
        <v>5236</v>
      </c>
      <c r="H756" s="1138">
        <v>0</v>
      </c>
      <c r="I756" s="1135" t="s">
        <v>3139</v>
      </c>
      <c r="J756" s="1149"/>
      <c r="P756" s="1113"/>
    </row>
    <row r="757" spans="1:16" s="1127" customFormat="1" ht="11.25" customHeight="1" outlineLevel="2">
      <c r="A757" s="1138">
        <v>10</v>
      </c>
      <c r="B757" s="1134">
        <v>2012</v>
      </c>
      <c r="C757" s="1135" t="s">
        <v>91</v>
      </c>
      <c r="D757" s="1135" t="s">
        <v>106</v>
      </c>
      <c r="E757" s="1136" t="s">
        <v>3362</v>
      </c>
      <c r="F757" s="1136">
        <v>41196</v>
      </c>
      <c r="G757" s="1135" t="s">
        <v>5057</v>
      </c>
      <c r="H757" s="1138">
        <v>0</v>
      </c>
      <c r="I757" s="1135" t="s">
        <v>2705</v>
      </c>
      <c r="J757" s="1149"/>
      <c r="P757" s="1113"/>
    </row>
    <row r="758" spans="1:16" s="1127" customFormat="1" ht="11.25" customHeight="1" outlineLevel="2">
      <c r="A758" s="1138">
        <v>5</v>
      </c>
      <c r="B758" s="1155">
        <v>2012</v>
      </c>
      <c r="C758" s="1264" t="s">
        <v>91</v>
      </c>
      <c r="D758" s="1264" t="s">
        <v>3723</v>
      </c>
      <c r="E758" s="1264" t="s">
        <v>3357</v>
      </c>
      <c r="F758" s="1265">
        <v>41049</v>
      </c>
      <c r="G758" s="1266" t="s">
        <v>5237</v>
      </c>
      <c r="H758" s="1155">
        <v>7</v>
      </c>
      <c r="I758" s="1264" t="s">
        <v>3246</v>
      </c>
      <c r="P758" s="1113"/>
    </row>
    <row r="759" spans="1:16" s="1149" customFormat="1" ht="11.25" customHeight="1" outlineLevel="2">
      <c r="A759" s="1138">
        <v>5</v>
      </c>
      <c r="B759" s="1155">
        <v>2012</v>
      </c>
      <c r="C759" s="1264" t="s">
        <v>91</v>
      </c>
      <c r="D759" s="1264" t="s">
        <v>3723</v>
      </c>
      <c r="E759" s="1264" t="s">
        <v>5073</v>
      </c>
      <c r="F759" s="1265">
        <v>41055</v>
      </c>
      <c r="G759" s="1266" t="s">
        <v>5237</v>
      </c>
      <c r="H759" s="1155">
        <v>5</v>
      </c>
      <c r="I759" s="1264" t="s">
        <v>5238</v>
      </c>
      <c r="K759" s="1156"/>
      <c r="P759" s="1162"/>
    </row>
    <row r="760" spans="1:16" s="1149" customFormat="1" ht="11.25" customHeight="1" outlineLevel="2">
      <c r="A760" s="1113">
        <v>3</v>
      </c>
      <c r="B760" s="1113">
        <v>2013</v>
      </c>
      <c r="C760" s="1115" t="s">
        <v>91</v>
      </c>
      <c r="D760" s="1117" t="s">
        <v>106</v>
      </c>
      <c r="E760" s="1115" t="s">
        <v>3323</v>
      </c>
      <c r="F760" s="1117">
        <v>41336</v>
      </c>
      <c r="G760" s="1115" t="s">
        <v>4893</v>
      </c>
      <c r="H760" s="1113">
        <v>10</v>
      </c>
      <c r="I760" s="1115" t="s">
        <v>3470</v>
      </c>
      <c r="K760" s="1126"/>
      <c r="L760" s="1126"/>
      <c r="M760" s="1126"/>
      <c r="P760" s="1162"/>
    </row>
    <row r="761" spans="1:16" s="1149" customFormat="1" ht="11.25" customHeight="1" outlineLevel="2">
      <c r="A761" s="1113">
        <v>3</v>
      </c>
      <c r="B761" s="1113">
        <v>2013</v>
      </c>
      <c r="C761" s="1115" t="s">
        <v>91</v>
      </c>
      <c r="D761" s="1117" t="s">
        <v>106</v>
      </c>
      <c r="E761" s="1115" t="s">
        <v>3323</v>
      </c>
      <c r="F761" s="1117">
        <v>41336</v>
      </c>
      <c r="G761" s="1115" t="s">
        <v>4409</v>
      </c>
      <c r="H761" s="1113">
        <v>7</v>
      </c>
      <c r="I761" s="1115" t="s">
        <v>2590</v>
      </c>
      <c r="K761" s="1126"/>
      <c r="L761" s="1126"/>
      <c r="M761" s="1126"/>
      <c r="P761" s="1162"/>
    </row>
    <row r="762" spans="1:16" s="1149" customFormat="1" ht="11.25" customHeight="1" outlineLevel="2">
      <c r="A762" s="1113">
        <v>3</v>
      </c>
      <c r="B762" s="1113">
        <v>2013</v>
      </c>
      <c r="C762" s="1115" t="s">
        <v>91</v>
      </c>
      <c r="D762" s="1117" t="s">
        <v>106</v>
      </c>
      <c r="E762" s="1115" t="s">
        <v>3323</v>
      </c>
      <c r="F762" s="1117">
        <v>41336</v>
      </c>
      <c r="G762" s="1115" t="s">
        <v>4894</v>
      </c>
      <c r="H762" s="1113">
        <v>7</v>
      </c>
      <c r="I762" s="1115" t="s">
        <v>810</v>
      </c>
      <c r="K762" s="1126"/>
      <c r="L762" s="1126"/>
      <c r="M762" s="1126"/>
      <c r="P762" s="1162"/>
    </row>
    <row r="763" spans="1:16" s="1149" customFormat="1" ht="11.25" customHeight="1" outlineLevel="2">
      <c r="A763" s="1113">
        <v>3</v>
      </c>
      <c r="B763" s="1113">
        <v>2013</v>
      </c>
      <c r="C763" s="1115" t="s">
        <v>91</v>
      </c>
      <c r="D763" s="1117" t="s">
        <v>106</v>
      </c>
      <c r="E763" s="1115" t="s">
        <v>3323</v>
      </c>
      <c r="F763" s="1117">
        <v>41336</v>
      </c>
      <c r="G763" s="1115" t="s">
        <v>4895</v>
      </c>
      <c r="H763" s="1113">
        <v>7</v>
      </c>
      <c r="I763" s="1115" t="s">
        <v>465</v>
      </c>
      <c r="K763" s="1126"/>
      <c r="L763" s="1126"/>
      <c r="M763" s="1126"/>
      <c r="P763" s="1162"/>
    </row>
    <row r="764" spans="1:16" s="1149" customFormat="1" ht="11.25" customHeight="1" outlineLevel="2">
      <c r="A764" s="1113">
        <v>3</v>
      </c>
      <c r="B764" s="1113">
        <v>2013</v>
      </c>
      <c r="C764" s="1115" t="s">
        <v>91</v>
      </c>
      <c r="D764" s="1117" t="s">
        <v>106</v>
      </c>
      <c r="E764" s="1115" t="s">
        <v>346</v>
      </c>
      <c r="F764" s="1117">
        <v>41350</v>
      </c>
      <c r="G764" s="1115" t="s">
        <v>4896</v>
      </c>
      <c r="H764" s="1113">
        <v>5</v>
      </c>
      <c r="I764" s="1115" t="s">
        <v>244</v>
      </c>
      <c r="K764" s="1126"/>
      <c r="P764" s="1162"/>
    </row>
    <row r="765" spans="1:16" s="1149" customFormat="1" ht="11.25" customHeight="1" outlineLevel="2">
      <c r="A765" s="1113">
        <v>5</v>
      </c>
      <c r="B765" s="1113">
        <v>2013</v>
      </c>
      <c r="C765" s="1117" t="s">
        <v>91</v>
      </c>
      <c r="D765" s="1115" t="s">
        <v>106</v>
      </c>
      <c r="E765" s="1115" t="s">
        <v>3357</v>
      </c>
      <c r="F765" s="1117">
        <v>41434</v>
      </c>
      <c r="G765" s="1115" t="s">
        <v>4897</v>
      </c>
      <c r="H765" s="1113">
        <v>3</v>
      </c>
      <c r="I765" s="1115" t="s">
        <v>2053</v>
      </c>
      <c r="K765" s="1126"/>
      <c r="P765" s="1162"/>
    </row>
    <row r="766" spans="1:16" s="1149" customFormat="1" ht="11.25" customHeight="1" outlineLevel="2">
      <c r="A766" s="1113">
        <v>10</v>
      </c>
      <c r="B766" s="1114">
        <v>2013</v>
      </c>
      <c r="C766" s="1115" t="s">
        <v>91</v>
      </c>
      <c r="D766" s="1115" t="s">
        <v>106</v>
      </c>
      <c r="E766" s="1117" t="s">
        <v>3362</v>
      </c>
      <c r="F766" s="1117">
        <v>41560</v>
      </c>
      <c r="G766" s="1115" t="s">
        <v>4898</v>
      </c>
      <c r="H766" s="1113">
        <v>7</v>
      </c>
      <c r="I766" s="1115" t="s">
        <v>4444</v>
      </c>
      <c r="K766" s="1126"/>
      <c r="P766" s="1162"/>
    </row>
    <row r="767" spans="1:16" s="1149" customFormat="1" ht="11.25" customHeight="1" outlineLevel="2">
      <c r="A767" s="1113">
        <v>10</v>
      </c>
      <c r="B767" s="1114">
        <v>2013</v>
      </c>
      <c r="C767" s="1115" t="s">
        <v>91</v>
      </c>
      <c r="D767" s="1115" t="s">
        <v>106</v>
      </c>
      <c r="E767" s="1117" t="s">
        <v>3362</v>
      </c>
      <c r="F767" s="1117">
        <v>41560</v>
      </c>
      <c r="G767" s="1115" t="s">
        <v>4899</v>
      </c>
      <c r="H767" s="1113">
        <v>7</v>
      </c>
      <c r="I767" s="1115" t="s">
        <v>3031</v>
      </c>
      <c r="K767" s="1110"/>
      <c r="P767" s="1162"/>
    </row>
    <row r="768" spans="1:16" s="1149" customFormat="1" ht="11.25" customHeight="1" outlineLevel="2">
      <c r="A768" s="1113">
        <v>10</v>
      </c>
      <c r="B768" s="1114">
        <v>2013</v>
      </c>
      <c r="C768" s="1115" t="s">
        <v>91</v>
      </c>
      <c r="D768" s="1115" t="s">
        <v>106</v>
      </c>
      <c r="E768" s="1117" t="s">
        <v>3362</v>
      </c>
      <c r="F768" s="1117">
        <v>41560</v>
      </c>
      <c r="G768" s="1115" t="s">
        <v>4900</v>
      </c>
      <c r="H768" s="1113">
        <v>3</v>
      </c>
      <c r="I768" s="1115" t="s">
        <v>2414</v>
      </c>
      <c r="K768" s="1156"/>
      <c r="P768" s="1162"/>
    </row>
    <row r="769" spans="1:16" s="1127" customFormat="1" ht="11.25" customHeight="1" outlineLevel="2">
      <c r="A769" s="1113">
        <v>10</v>
      </c>
      <c r="B769" s="1114">
        <v>2013</v>
      </c>
      <c r="C769" s="1115" t="s">
        <v>91</v>
      </c>
      <c r="D769" s="1115" t="s">
        <v>106</v>
      </c>
      <c r="E769" s="1117" t="s">
        <v>3362</v>
      </c>
      <c r="F769" s="1117">
        <v>41560</v>
      </c>
      <c r="G769" s="1115" t="s">
        <v>3142</v>
      </c>
      <c r="H769" s="1113">
        <v>10</v>
      </c>
      <c r="I769" s="1115" t="s">
        <v>4143</v>
      </c>
      <c r="P769" s="1113"/>
    </row>
    <row r="770" spans="1:16" s="1127" customFormat="1" ht="11.25" customHeight="1" outlineLevel="2">
      <c r="A770" s="1113">
        <v>10</v>
      </c>
      <c r="B770" s="1114">
        <v>2013</v>
      </c>
      <c r="C770" s="1115" t="s">
        <v>91</v>
      </c>
      <c r="D770" s="1115" t="s">
        <v>106</v>
      </c>
      <c r="E770" s="1117" t="s">
        <v>3362</v>
      </c>
      <c r="F770" s="1117">
        <v>41560</v>
      </c>
      <c r="G770" s="1115" t="s">
        <v>4901</v>
      </c>
      <c r="H770" s="1113">
        <v>10</v>
      </c>
      <c r="I770" s="1115" t="s">
        <v>3632</v>
      </c>
      <c r="P770" s="1113"/>
    </row>
    <row r="771" spans="1:16" s="1127" customFormat="1" ht="11.25" customHeight="1" outlineLevel="2">
      <c r="A771" s="1113">
        <v>10</v>
      </c>
      <c r="B771" s="1114">
        <v>2013</v>
      </c>
      <c r="C771" s="1115" t="s">
        <v>91</v>
      </c>
      <c r="D771" s="1115" t="s">
        <v>106</v>
      </c>
      <c r="E771" s="1117" t="s">
        <v>3362</v>
      </c>
      <c r="F771" s="1117">
        <v>41560</v>
      </c>
      <c r="G771" s="1115" t="s">
        <v>4902</v>
      </c>
      <c r="H771" s="1113">
        <v>10</v>
      </c>
      <c r="I771" s="1115" t="s">
        <v>3218</v>
      </c>
      <c r="P771" s="1113"/>
    </row>
    <row r="772" spans="1:16" s="1127" customFormat="1" ht="11.25" customHeight="1" outlineLevel="2">
      <c r="A772" s="1113">
        <v>10</v>
      </c>
      <c r="B772" s="1114">
        <v>2013</v>
      </c>
      <c r="C772" s="1115" t="s">
        <v>91</v>
      </c>
      <c r="D772" s="1115" t="s">
        <v>106</v>
      </c>
      <c r="E772" s="1117" t="s">
        <v>3362</v>
      </c>
      <c r="F772" s="1117">
        <v>41560</v>
      </c>
      <c r="G772" s="1115" t="s">
        <v>4903</v>
      </c>
      <c r="H772" s="1113">
        <v>10</v>
      </c>
      <c r="I772" s="1115" t="s">
        <v>2220</v>
      </c>
      <c r="P772" s="1113"/>
    </row>
    <row r="773" spans="1:16" s="1127" customFormat="1" ht="11.25" customHeight="1" outlineLevel="2">
      <c r="A773" s="1101">
        <v>3</v>
      </c>
      <c r="B773" s="1102">
        <v>2014</v>
      </c>
      <c r="C773" s="1103" t="s">
        <v>91</v>
      </c>
      <c r="D773" s="1104" t="s">
        <v>106</v>
      </c>
      <c r="E773" s="1106" t="s">
        <v>3323</v>
      </c>
      <c r="F773" s="1106">
        <v>41700</v>
      </c>
      <c r="G773" s="1103" t="s">
        <v>4409</v>
      </c>
      <c r="H773" s="1101">
        <v>7</v>
      </c>
      <c r="I773" s="1107" t="s">
        <v>2590</v>
      </c>
      <c r="P773" s="1113"/>
    </row>
    <row r="774" spans="1:16" s="1127" customFormat="1" ht="11.25" customHeight="1" outlineLevel="2">
      <c r="A774" s="1101">
        <v>3</v>
      </c>
      <c r="B774" s="1102">
        <v>2014</v>
      </c>
      <c r="C774" s="1103" t="s">
        <v>91</v>
      </c>
      <c r="D774" s="1104" t="s">
        <v>106</v>
      </c>
      <c r="E774" s="1106" t="s">
        <v>3323</v>
      </c>
      <c r="F774" s="1106">
        <v>41700</v>
      </c>
      <c r="G774" s="1103" t="s">
        <v>4410</v>
      </c>
      <c r="H774" s="1101">
        <v>3</v>
      </c>
      <c r="I774" s="1107" t="s">
        <v>2278</v>
      </c>
      <c r="P774" s="1113"/>
    </row>
    <row r="775" spans="1:16" s="1127" customFormat="1" ht="11.25" customHeight="1" outlineLevel="2">
      <c r="A775" s="1101">
        <v>3</v>
      </c>
      <c r="B775" s="1102">
        <v>2014</v>
      </c>
      <c r="C775" s="1103" t="s">
        <v>91</v>
      </c>
      <c r="D775" s="1119" t="s">
        <v>106</v>
      </c>
      <c r="E775" s="1106" t="s">
        <v>3323</v>
      </c>
      <c r="F775" s="1106">
        <v>41700</v>
      </c>
      <c r="G775" s="1103"/>
      <c r="H775" s="1101">
        <v>10</v>
      </c>
      <c r="I775" s="1107" t="s">
        <v>2337</v>
      </c>
      <c r="P775" s="1113"/>
    </row>
    <row r="776" spans="1:16" s="1127" customFormat="1" ht="11.25" customHeight="1" outlineLevel="2">
      <c r="A776" s="1101">
        <v>6</v>
      </c>
      <c r="B776" s="1102">
        <v>2014</v>
      </c>
      <c r="C776" s="1103" t="s">
        <v>91</v>
      </c>
      <c r="D776" s="1103" t="s">
        <v>106</v>
      </c>
      <c r="E776" s="1106" t="s">
        <v>3357</v>
      </c>
      <c r="F776" s="1106">
        <v>41797</v>
      </c>
      <c r="G776" s="1103" t="s">
        <v>3142</v>
      </c>
      <c r="H776" s="1108">
        <v>10</v>
      </c>
      <c r="I776" s="1141" t="s">
        <v>4411</v>
      </c>
      <c r="P776" s="1113"/>
    </row>
    <row r="777" spans="1:16" s="1127" customFormat="1" ht="11.25" customHeight="1" outlineLevel="2">
      <c r="A777" s="1101">
        <v>6</v>
      </c>
      <c r="B777" s="1102">
        <v>2014</v>
      </c>
      <c r="C777" s="1103" t="s">
        <v>91</v>
      </c>
      <c r="D777" s="1103" t="s">
        <v>106</v>
      </c>
      <c r="E777" s="1106" t="s">
        <v>3357</v>
      </c>
      <c r="F777" s="1106">
        <v>41797</v>
      </c>
      <c r="G777" s="1103" t="s">
        <v>4412</v>
      </c>
      <c r="H777" s="1108">
        <v>7</v>
      </c>
      <c r="I777" s="1141" t="s">
        <v>4413</v>
      </c>
      <c r="P777" s="1113"/>
    </row>
    <row r="778" spans="1:16" s="1127" customFormat="1" ht="11.25" customHeight="1" outlineLevel="2">
      <c r="A778" s="1101">
        <v>6</v>
      </c>
      <c r="B778" s="1102">
        <v>2014</v>
      </c>
      <c r="C778" s="1103" t="s">
        <v>91</v>
      </c>
      <c r="D778" s="1103" t="s">
        <v>106</v>
      </c>
      <c r="E778" s="1106" t="s">
        <v>3357</v>
      </c>
      <c r="F778" s="1106">
        <v>41797</v>
      </c>
      <c r="G778" s="1103" t="s">
        <v>3602</v>
      </c>
      <c r="H778" s="1108">
        <v>10</v>
      </c>
      <c r="I778" s="1141" t="s">
        <v>2045</v>
      </c>
      <c r="P778" s="1113"/>
    </row>
    <row r="779" spans="1:16" s="1127" customFormat="1" ht="11.25" customHeight="1" outlineLevel="2">
      <c r="A779" s="1101">
        <v>6</v>
      </c>
      <c r="B779" s="1102">
        <v>2014</v>
      </c>
      <c r="C779" s="1103" t="s">
        <v>91</v>
      </c>
      <c r="D779" s="1103" t="s">
        <v>106</v>
      </c>
      <c r="E779" s="1106" t="s">
        <v>3357</v>
      </c>
      <c r="F779" s="1106">
        <v>41797</v>
      </c>
      <c r="G779" s="1103" t="s">
        <v>4414</v>
      </c>
      <c r="H779" s="1108">
        <v>3</v>
      </c>
      <c r="I779" s="1141" t="s">
        <v>3206</v>
      </c>
      <c r="P779" s="1113"/>
    </row>
    <row r="780" spans="1:16" s="1127" customFormat="1" ht="11.25" customHeight="1" outlineLevel="2">
      <c r="A780" s="1101">
        <v>6</v>
      </c>
      <c r="B780" s="1102">
        <v>2014</v>
      </c>
      <c r="C780" s="1103" t="s">
        <v>91</v>
      </c>
      <c r="D780" s="1103" t="s">
        <v>106</v>
      </c>
      <c r="E780" s="1106" t="s">
        <v>3357</v>
      </c>
      <c r="F780" s="1106">
        <v>41797</v>
      </c>
      <c r="G780" s="1103" t="s">
        <v>4415</v>
      </c>
      <c r="H780" s="1108">
        <v>7</v>
      </c>
      <c r="I780" s="1141" t="s">
        <v>1914</v>
      </c>
      <c r="P780" s="1113"/>
    </row>
    <row r="781" spans="1:16" s="1149" customFormat="1" ht="11.25" customHeight="1" outlineLevel="2">
      <c r="A781" s="1101">
        <v>6</v>
      </c>
      <c r="B781" s="1102">
        <v>2014</v>
      </c>
      <c r="C781" s="1103" t="s">
        <v>91</v>
      </c>
      <c r="D781" s="1103" t="s">
        <v>106</v>
      </c>
      <c r="E781" s="1106" t="s">
        <v>3357</v>
      </c>
      <c r="F781" s="1106">
        <v>41797</v>
      </c>
      <c r="G781" s="1103" t="s">
        <v>4416</v>
      </c>
      <c r="H781" s="1108">
        <v>10</v>
      </c>
      <c r="I781" s="1141" t="s">
        <v>3529</v>
      </c>
      <c r="J781" s="1126"/>
      <c r="K781" s="1126"/>
      <c r="L781" s="1110"/>
      <c r="M781" s="1110"/>
      <c r="P781" s="1162"/>
    </row>
    <row r="782" spans="1:16" s="1149" customFormat="1" ht="11.25" customHeight="1" outlineLevel="2">
      <c r="A782" s="1101">
        <v>6</v>
      </c>
      <c r="B782" s="1102">
        <v>2014</v>
      </c>
      <c r="C782" s="1103" t="s">
        <v>91</v>
      </c>
      <c r="D782" s="1103" t="s">
        <v>106</v>
      </c>
      <c r="E782" s="1106" t="s">
        <v>4184</v>
      </c>
      <c r="F782" s="1106">
        <v>41804</v>
      </c>
      <c r="G782" s="1103" t="s">
        <v>3602</v>
      </c>
      <c r="H782" s="1108">
        <v>15</v>
      </c>
      <c r="I782" s="1141" t="s">
        <v>4417</v>
      </c>
      <c r="J782" s="1127"/>
      <c r="K782" s="1126"/>
      <c r="L782" s="1110"/>
      <c r="M782" s="1110"/>
      <c r="P782" s="1162"/>
    </row>
    <row r="783" spans="1:16" ht="11.25" customHeight="1" outlineLevel="2">
      <c r="A783" s="1101">
        <v>6</v>
      </c>
      <c r="B783" s="1102">
        <v>2014</v>
      </c>
      <c r="C783" s="1103" t="s">
        <v>91</v>
      </c>
      <c r="D783" s="1103" t="s">
        <v>106</v>
      </c>
      <c r="E783" s="1106" t="s">
        <v>4184</v>
      </c>
      <c r="F783" s="1106">
        <v>41804</v>
      </c>
      <c r="G783" s="1103" t="s">
        <v>4416</v>
      </c>
      <c r="H783" s="1108">
        <v>15</v>
      </c>
      <c r="I783" s="1141" t="s">
        <v>4418</v>
      </c>
    </row>
    <row r="784" spans="1:16" s="1127" customFormat="1" ht="11.25" customHeight="1" outlineLevel="2">
      <c r="A784" s="1101">
        <v>6</v>
      </c>
      <c r="B784" s="1102">
        <v>2014</v>
      </c>
      <c r="C784" s="1103" t="s">
        <v>91</v>
      </c>
      <c r="D784" s="1103" t="s">
        <v>106</v>
      </c>
      <c r="E784" s="1106" t="s">
        <v>4184</v>
      </c>
      <c r="F784" s="1106">
        <v>41804</v>
      </c>
      <c r="G784" s="1103" t="s">
        <v>3142</v>
      </c>
      <c r="H784" s="1108">
        <v>10</v>
      </c>
      <c r="I784" s="1141" t="s">
        <v>4419</v>
      </c>
      <c r="P784" s="1113"/>
    </row>
    <row r="785" spans="1:16" s="1127" customFormat="1" ht="11.25" customHeight="1" outlineLevel="1">
      <c r="A785" s="1101"/>
      <c r="B785" s="1102"/>
      <c r="C785" s="1103"/>
      <c r="D785" s="1103" t="s">
        <v>1181</v>
      </c>
      <c r="E785" s="1106"/>
      <c r="F785" s="1106"/>
      <c r="G785" s="1103"/>
      <c r="H785" s="1108">
        <f>SUBTOTAL(9,H744:H784)</f>
        <v>285</v>
      </c>
      <c r="I785" s="1141"/>
      <c r="P785" s="1113"/>
    </row>
    <row r="786" spans="1:16" s="1149" customFormat="1" ht="11.25" customHeight="1" outlineLevel="2">
      <c r="A786" s="1113">
        <v>2</v>
      </c>
      <c r="B786" s="1114">
        <v>2013</v>
      </c>
      <c r="C786" s="1115" t="s">
        <v>91</v>
      </c>
      <c r="D786" s="1115" t="s">
        <v>190</v>
      </c>
      <c r="E786" s="1117" t="s">
        <v>3362</v>
      </c>
      <c r="F786" s="1117">
        <v>41560</v>
      </c>
      <c r="G786" s="1115" t="s">
        <v>4904</v>
      </c>
      <c r="H786" s="1113">
        <v>7</v>
      </c>
      <c r="I786" s="1115" t="s">
        <v>2167</v>
      </c>
      <c r="K786" s="1126"/>
      <c r="P786" s="1162"/>
    </row>
    <row r="787" spans="1:16" s="1149" customFormat="1" ht="11.25" customHeight="1" outlineLevel="2">
      <c r="A787" s="1113">
        <v>9</v>
      </c>
      <c r="B787" s="1114">
        <v>2013</v>
      </c>
      <c r="C787" s="1115" t="s">
        <v>91</v>
      </c>
      <c r="D787" s="1115" t="s">
        <v>190</v>
      </c>
      <c r="E787" s="1117" t="s">
        <v>3362</v>
      </c>
      <c r="F787" s="1117">
        <v>41560</v>
      </c>
      <c r="G787" s="1115" t="s">
        <v>4905</v>
      </c>
      <c r="H787" s="1113">
        <v>7</v>
      </c>
      <c r="I787" s="1115" t="s">
        <v>2999</v>
      </c>
      <c r="K787" s="1126"/>
      <c r="P787" s="1162"/>
    </row>
    <row r="788" spans="1:16" s="1149" customFormat="1" ht="11.25" customHeight="1" outlineLevel="2">
      <c r="A788" s="1113">
        <v>3</v>
      </c>
      <c r="B788" s="1114">
        <v>2013</v>
      </c>
      <c r="C788" s="1115" t="s">
        <v>91</v>
      </c>
      <c r="D788" s="1115" t="s">
        <v>190</v>
      </c>
      <c r="E788" s="1117" t="s">
        <v>3362</v>
      </c>
      <c r="F788" s="1117">
        <v>41560</v>
      </c>
      <c r="G788" s="1115" t="s">
        <v>4906</v>
      </c>
      <c r="H788" s="1113">
        <v>7</v>
      </c>
      <c r="I788" s="1115" t="s">
        <v>3402</v>
      </c>
      <c r="K788" s="1126"/>
      <c r="P788" s="1162"/>
    </row>
    <row r="789" spans="1:16" s="1149" customFormat="1" ht="11.25" customHeight="1" outlineLevel="2">
      <c r="A789" s="1113">
        <v>10</v>
      </c>
      <c r="B789" s="1114">
        <v>2013</v>
      </c>
      <c r="C789" s="1115" t="s">
        <v>91</v>
      </c>
      <c r="D789" s="1115" t="s">
        <v>190</v>
      </c>
      <c r="E789" s="1117" t="s">
        <v>3362</v>
      </c>
      <c r="F789" s="1117">
        <v>41560</v>
      </c>
      <c r="G789" s="1115" t="s">
        <v>4907</v>
      </c>
      <c r="H789" s="1113">
        <v>7</v>
      </c>
      <c r="I789" s="1115" t="s">
        <v>2268</v>
      </c>
      <c r="J789" s="1110"/>
      <c r="K789" s="1126"/>
      <c r="P789" s="1162"/>
    </row>
    <row r="790" spans="1:16" s="1149" customFormat="1" ht="11.25" customHeight="1" outlineLevel="2">
      <c r="A790" s="1113">
        <v>6</v>
      </c>
      <c r="B790" s="1114">
        <v>2013</v>
      </c>
      <c r="C790" s="1115" t="s">
        <v>91</v>
      </c>
      <c r="D790" s="1115" t="s">
        <v>190</v>
      </c>
      <c r="E790" s="1117" t="s">
        <v>3362</v>
      </c>
      <c r="F790" s="1117">
        <v>41560</v>
      </c>
      <c r="G790" s="1115" t="s">
        <v>4908</v>
      </c>
      <c r="H790" s="1113">
        <v>3</v>
      </c>
      <c r="I790" s="1115" t="s">
        <v>2739</v>
      </c>
      <c r="J790" s="1110"/>
      <c r="K790" s="1126"/>
      <c r="L790" s="1126"/>
      <c r="M790" s="1126"/>
      <c r="P790" s="1162"/>
    </row>
    <row r="791" spans="1:16" s="1149" customFormat="1" ht="11.25" customHeight="1" outlineLevel="2">
      <c r="A791" s="1113">
        <v>5</v>
      </c>
      <c r="B791" s="1114">
        <v>2013</v>
      </c>
      <c r="C791" s="1115" t="s">
        <v>91</v>
      </c>
      <c r="D791" s="1115" t="s">
        <v>190</v>
      </c>
      <c r="E791" s="1117" t="s">
        <v>3362</v>
      </c>
      <c r="F791" s="1117">
        <v>41560</v>
      </c>
      <c r="G791" s="1115" t="s">
        <v>4909</v>
      </c>
      <c r="H791" s="1113">
        <v>3</v>
      </c>
      <c r="I791" s="1115" t="s">
        <v>1929</v>
      </c>
      <c r="J791" s="1110"/>
      <c r="K791" s="1126"/>
      <c r="L791" s="1126"/>
      <c r="M791" s="1126"/>
      <c r="P791" s="1162"/>
    </row>
    <row r="792" spans="1:16" s="1149" customFormat="1" ht="11.25" customHeight="1" outlineLevel="2">
      <c r="A792" s="1113">
        <v>2</v>
      </c>
      <c r="B792" s="1114">
        <v>2013</v>
      </c>
      <c r="C792" s="1115" t="s">
        <v>91</v>
      </c>
      <c r="D792" s="1115" t="s">
        <v>190</v>
      </c>
      <c r="E792" s="1117" t="s">
        <v>3362</v>
      </c>
      <c r="F792" s="1117">
        <v>41560</v>
      </c>
      <c r="G792" s="1115" t="s">
        <v>4910</v>
      </c>
      <c r="H792" s="1113">
        <v>10</v>
      </c>
      <c r="I792" s="1115" t="s">
        <v>2426</v>
      </c>
      <c r="J792" s="1110"/>
      <c r="K792" s="1126"/>
      <c r="L792" s="1126"/>
      <c r="M792" s="1126"/>
      <c r="P792" s="1162"/>
    </row>
    <row r="793" spans="1:16" s="1149" customFormat="1" ht="11.25" customHeight="1" outlineLevel="2">
      <c r="A793" s="1101">
        <v>3</v>
      </c>
      <c r="B793" s="1102">
        <v>2014</v>
      </c>
      <c r="C793" s="1103" t="s">
        <v>91</v>
      </c>
      <c r="D793" s="1104" t="s">
        <v>190</v>
      </c>
      <c r="E793" s="1106" t="s">
        <v>3323</v>
      </c>
      <c r="F793" s="1106">
        <v>41700</v>
      </c>
      <c r="G793" s="1103" t="s">
        <v>4420</v>
      </c>
      <c r="H793" s="1101">
        <v>7</v>
      </c>
      <c r="I793" s="1107" t="s">
        <v>1430</v>
      </c>
      <c r="J793" s="1110"/>
      <c r="K793" s="1126"/>
      <c r="L793" s="1126"/>
      <c r="M793" s="1126"/>
      <c r="P793" s="1162"/>
    </row>
    <row r="794" spans="1:16" s="1126" customFormat="1" ht="11.25" customHeight="1" outlineLevel="2">
      <c r="A794" s="1101">
        <v>3</v>
      </c>
      <c r="B794" s="1102">
        <v>2014</v>
      </c>
      <c r="C794" s="1103" t="s">
        <v>91</v>
      </c>
      <c r="D794" s="1104" t="s">
        <v>190</v>
      </c>
      <c r="E794" s="1106" t="s">
        <v>3323</v>
      </c>
      <c r="F794" s="1106">
        <v>41700</v>
      </c>
      <c r="G794" s="1103" t="s">
        <v>4421</v>
      </c>
      <c r="H794" s="1101">
        <v>7</v>
      </c>
      <c r="I794" s="1107" t="s">
        <v>1907</v>
      </c>
      <c r="J794" s="1127"/>
      <c r="K794" s="1110"/>
      <c r="P794" s="1138"/>
    </row>
    <row r="795" spans="1:16" s="1126" customFormat="1" ht="11.25" customHeight="1" outlineLevel="2">
      <c r="A795" s="1101">
        <v>10</v>
      </c>
      <c r="B795" s="1101">
        <v>2014</v>
      </c>
      <c r="C795" s="1103" t="s">
        <v>91</v>
      </c>
      <c r="D795" s="1106" t="s">
        <v>190</v>
      </c>
      <c r="E795" s="1103" t="s">
        <v>3362</v>
      </c>
      <c r="F795" s="1160">
        <v>41924</v>
      </c>
      <c r="G795" s="1103" t="s">
        <v>4422</v>
      </c>
      <c r="H795" s="1101">
        <v>7</v>
      </c>
      <c r="I795" s="1107" t="s">
        <v>3031</v>
      </c>
      <c r="J795" s="1127"/>
      <c r="K795" s="1110"/>
      <c r="P795" s="1138"/>
    </row>
    <row r="796" spans="1:16" s="1126" customFormat="1" ht="11.25" customHeight="1" outlineLevel="2">
      <c r="A796" s="1101">
        <v>10</v>
      </c>
      <c r="B796" s="1101">
        <v>2014</v>
      </c>
      <c r="C796" s="1103" t="s">
        <v>91</v>
      </c>
      <c r="D796" s="1106" t="s">
        <v>190</v>
      </c>
      <c r="E796" s="1103" t="s">
        <v>3362</v>
      </c>
      <c r="F796" s="1160">
        <v>41924</v>
      </c>
      <c r="G796" s="1103" t="s">
        <v>4423</v>
      </c>
      <c r="H796" s="1101">
        <v>10</v>
      </c>
      <c r="I796" s="1107" t="s">
        <v>2266</v>
      </c>
      <c r="J796" s="1127"/>
      <c r="P796" s="1138"/>
    </row>
    <row r="797" spans="1:16" s="1149" customFormat="1" ht="11.25" customHeight="1" outlineLevel="2">
      <c r="A797" s="1101">
        <v>10</v>
      </c>
      <c r="B797" s="1101">
        <v>2014</v>
      </c>
      <c r="C797" s="1103" t="s">
        <v>91</v>
      </c>
      <c r="D797" s="1106" t="s">
        <v>190</v>
      </c>
      <c r="E797" s="1103" t="s">
        <v>3362</v>
      </c>
      <c r="F797" s="1160">
        <v>41924</v>
      </c>
      <c r="G797" s="1103" t="s">
        <v>4424</v>
      </c>
      <c r="H797" s="1101">
        <v>7</v>
      </c>
      <c r="I797" s="1107" t="s">
        <v>2268</v>
      </c>
      <c r="J797" s="1127"/>
      <c r="K797" s="1126"/>
      <c r="L797" s="1126"/>
      <c r="M797" s="1126"/>
      <c r="P797" s="1162"/>
    </row>
    <row r="798" spans="1:16" s="1149" customFormat="1" ht="11.25" customHeight="1" outlineLevel="2">
      <c r="A798" s="1101">
        <v>10</v>
      </c>
      <c r="B798" s="1101">
        <v>2014</v>
      </c>
      <c r="C798" s="1103" t="s">
        <v>91</v>
      </c>
      <c r="D798" s="1106" t="s">
        <v>190</v>
      </c>
      <c r="E798" s="1103" t="s">
        <v>3362</v>
      </c>
      <c r="F798" s="1160">
        <v>41924</v>
      </c>
      <c r="G798" s="1103" t="s">
        <v>4425</v>
      </c>
      <c r="H798" s="1101">
        <v>7</v>
      </c>
      <c r="I798" s="1107" t="s">
        <v>2119</v>
      </c>
      <c r="J798" s="1126"/>
      <c r="K798" s="1126"/>
      <c r="L798" s="1126"/>
      <c r="M798" s="1126"/>
      <c r="P798" s="1162"/>
    </row>
    <row r="799" spans="1:16" s="1149" customFormat="1" ht="11.25" customHeight="1" outlineLevel="2">
      <c r="A799" s="1101">
        <v>10</v>
      </c>
      <c r="B799" s="1101">
        <v>2014</v>
      </c>
      <c r="C799" s="1103" t="s">
        <v>91</v>
      </c>
      <c r="D799" s="1106" t="s">
        <v>190</v>
      </c>
      <c r="E799" s="1103" t="s">
        <v>3362</v>
      </c>
      <c r="F799" s="1160">
        <v>41924</v>
      </c>
      <c r="G799" s="1103" t="s">
        <v>4426</v>
      </c>
      <c r="H799" s="1101">
        <v>3</v>
      </c>
      <c r="I799" s="1107" t="s">
        <v>3188</v>
      </c>
      <c r="J799" s="1126"/>
      <c r="K799" s="1126"/>
      <c r="L799" s="1126"/>
      <c r="M799" s="1126"/>
      <c r="P799" s="1162"/>
    </row>
    <row r="800" spans="1:16" s="1149" customFormat="1" ht="11.25" customHeight="1" outlineLevel="1">
      <c r="A800" s="1101"/>
      <c r="B800" s="1101"/>
      <c r="C800" s="1103"/>
      <c r="D800" s="1106" t="s">
        <v>4427</v>
      </c>
      <c r="E800" s="1103"/>
      <c r="F800" s="1160"/>
      <c r="G800" s="1103"/>
      <c r="H800" s="1101">
        <f>SUBTOTAL(9,H786:H799)</f>
        <v>92</v>
      </c>
      <c r="I800" s="1107"/>
      <c r="J800" s="1126"/>
      <c r="K800" s="1126"/>
      <c r="L800" s="1126"/>
      <c r="M800" s="1126"/>
      <c r="P800" s="1162"/>
    </row>
    <row r="801" spans="1:16" s="1149" customFormat="1" ht="11.25" customHeight="1" outlineLevel="2">
      <c r="A801" s="1138">
        <v>11</v>
      </c>
      <c r="B801" s="1155">
        <v>2012</v>
      </c>
      <c r="C801" s="1264" t="s">
        <v>164</v>
      </c>
      <c r="D801" s="1264" t="s">
        <v>5239</v>
      </c>
      <c r="E801" s="1264" t="s">
        <v>3357</v>
      </c>
      <c r="F801" s="1265">
        <v>41049</v>
      </c>
      <c r="G801" s="1266" t="s">
        <v>5240</v>
      </c>
      <c r="H801" s="1155">
        <v>7</v>
      </c>
      <c r="I801" s="1264" t="s">
        <v>2250</v>
      </c>
      <c r="J801" s="1126"/>
      <c r="K801" s="1126"/>
      <c r="L801" s="1126"/>
      <c r="M801" s="1126"/>
      <c r="P801" s="1162"/>
    </row>
    <row r="802" spans="1:16" s="1149" customFormat="1" ht="11.25" customHeight="1" outlineLevel="1">
      <c r="A802" s="1138"/>
      <c r="B802" s="1155"/>
      <c r="C802" s="1264"/>
      <c r="D802" s="1264" t="s">
        <v>5241</v>
      </c>
      <c r="E802" s="1264"/>
      <c r="F802" s="1265"/>
      <c r="G802" s="1266"/>
      <c r="H802" s="1155">
        <f>SUBTOTAL(9,H801:H801)</f>
        <v>7</v>
      </c>
      <c r="I802" s="1264"/>
      <c r="J802" s="1126"/>
      <c r="K802" s="1126"/>
      <c r="L802" s="1126"/>
      <c r="M802" s="1126"/>
      <c r="P802" s="1162"/>
    </row>
    <row r="803" spans="1:16" s="1149" customFormat="1" ht="11.25" customHeight="1" outlineLevel="2">
      <c r="A803" s="1101">
        <v>3</v>
      </c>
      <c r="B803" s="1102">
        <v>2014</v>
      </c>
      <c r="C803" s="1103" t="s">
        <v>164</v>
      </c>
      <c r="D803" s="1104" t="s">
        <v>2694</v>
      </c>
      <c r="E803" s="1106" t="s">
        <v>3323</v>
      </c>
      <c r="F803" s="1106">
        <v>41700</v>
      </c>
      <c r="G803" s="1103" t="s">
        <v>4911</v>
      </c>
      <c r="H803" s="1101">
        <v>10</v>
      </c>
      <c r="I803" s="1107" t="s">
        <v>2208</v>
      </c>
      <c r="J803" s="1126"/>
      <c r="K803" s="1126"/>
      <c r="L803" s="1126"/>
      <c r="M803" s="1126"/>
      <c r="P803" s="1162"/>
    </row>
    <row r="804" spans="1:16" s="1149" customFormat="1" ht="11.25" customHeight="1" outlineLevel="2">
      <c r="A804" s="1101">
        <v>5</v>
      </c>
      <c r="B804" s="1102">
        <v>2014</v>
      </c>
      <c r="C804" s="1103" t="s">
        <v>164</v>
      </c>
      <c r="D804" s="1103" t="s">
        <v>2694</v>
      </c>
      <c r="E804" s="1106" t="s">
        <v>55</v>
      </c>
      <c r="F804" s="1106">
        <v>41790</v>
      </c>
      <c r="G804" s="1103" t="s">
        <v>4912</v>
      </c>
      <c r="H804" s="1108">
        <v>5</v>
      </c>
      <c r="I804" s="1141" t="s">
        <v>354</v>
      </c>
      <c r="J804" s="1126"/>
      <c r="K804" s="1126"/>
      <c r="L804" s="1126"/>
      <c r="M804" s="1126"/>
      <c r="P804" s="1162"/>
    </row>
    <row r="805" spans="1:16" s="1149" customFormat="1" ht="11.25" customHeight="1" outlineLevel="2">
      <c r="A805" s="1101">
        <v>6</v>
      </c>
      <c r="B805" s="1102">
        <v>2014</v>
      </c>
      <c r="C805" s="1103" t="s">
        <v>164</v>
      </c>
      <c r="D805" s="1103" t="s">
        <v>2694</v>
      </c>
      <c r="E805" s="1106" t="s">
        <v>3357</v>
      </c>
      <c r="F805" s="1106">
        <v>41797</v>
      </c>
      <c r="G805" s="1103" t="s">
        <v>4913</v>
      </c>
      <c r="H805" s="1108">
        <v>7</v>
      </c>
      <c r="I805" s="1141" t="s">
        <v>2051</v>
      </c>
      <c r="J805" s="1127"/>
      <c r="K805" s="1126"/>
      <c r="L805" s="1110"/>
      <c r="M805" s="1110"/>
      <c r="P805" s="1162"/>
    </row>
    <row r="806" spans="1:16" s="1149" customFormat="1" ht="11.25" customHeight="1" outlineLevel="2">
      <c r="A806" s="1101">
        <v>6</v>
      </c>
      <c r="B806" s="1102">
        <v>2014</v>
      </c>
      <c r="C806" s="1103" t="s">
        <v>164</v>
      </c>
      <c r="D806" s="1103" t="s">
        <v>2694</v>
      </c>
      <c r="E806" s="1106" t="s">
        <v>3357</v>
      </c>
      <c r="F806" s="1106">
        <v>41797</v>
      </c>
      <c r="G806" s="1103" t="s">
        <v>4914</v>
      </c>
      <c r="H806" s="1108">
        <v>10</v>
      </c>
      <c r="I806" s="1141" t="s">
        <v>2091</v>
      </c>
      <c r="J806" s="1127"/>
      <c r="K806" s="1126"/>
      <c r="L806" s="1110"/>
      <c r="M806" s="1110"/>
      <c r="P806" s="1162"/>
    </row>
    <row r="807" spans="1:16" s="1149" customFormat="1" ht="11.25" customHeight="1" outlineLevel="2">
      <c r="A807" s="1101">
        <v>7</v>
      </c>
      <c r="B807" s="1102">
        <v>2014</v>
      </c>
      <c r="C807" s="1103" t="s">
        <v>164</v>
      </c>
      <c r="D807" s="1103" t="s">
        <v>2694</v>
      </c>
      <c r="E807" s="1106" t="s">
        <v>3696</v>
      </c>
      <c r="F807" s="1106">
        <v>41825</v>
      </c>
      <c r="G807" s="1103" t="s">
        <v>4915</v>
      </c>
      <c r="H807" s="1108">
        <v>5</v>
      </c>
      <c r="I807" s="1141" t="s">
        <v>352</v>
      </c>
      <c r="K807" s="1156"/>
      <c r="L807" s="1110"/>
      <c r="M807" s="1110"/>
      <c r="P807" s="1162"/>
    </row>
    <row r="808" spans="1:16" s="1149" customFormat="1" ht="11.25" customHeight="1" outlineLevel="1">
      <c r="A808" s="1101"/>
      <c r="B808" s="1102"/>
      <c r="C808" s="1103"/>
      <c r="D808" s="1103" t="s">
        <v>3162</v>
      </c>
      <c r="E808" s="1106"/>
      <c r="F808" s="1106"/>
      <c r="G808" s="1103"/>
      <c r="H808" s="1108">
        <f>SUBTOTAL(9,H803:H807)</f>
        <v>37</v>
      </c>
      <c r="I808" s="1141"/>
      <c r="K808" s="1156"/>
      <c r="L808" s="1110"/>
      <c r="M808" s="1110"/>
      <c r="P808" s="1162"/>
    </row>
    <row r="809" spans="1:16" s="1149" customFormat="1" ht="11.25" customHeight="1" outlineLevel="2">
      <c r="A809" s="1138">
        <v>6</v>
      </c>
      <c r="B809" s="1134">
        <v>2012</v>
      </c>
      <c r="C809" s="1135" t="s">
        <v>164</v>
      </c>
      <c r="D809" s="1135" t="s">
        <v>4428</v>
      </c>
      <c r="E809" s="1136" t="s">
        <v>3323</v>
      </c>
      <c r="F809" s="1136">
        <v>40972</v>
      </c>
      <c r="G809" s="1135" t="s">
        <v>5242</v>
      </c>
      <c r="H809" s="1138">
        <v>3</v>
      </c>
      <c r="I809" s="1135" t="s">
        <v>1767</v>
      </c>
      <c r="K809" s="1126"/>
      <c r="L809" s="1110"/>
      <c r="M809" s="1110"/>
      <c r="P809" s="1162"/>
    </row>
    <row r="810" spans="1:16" s="1149" customFormat="1" ht="11.25" customHeight="1" outlineLevel="2">
      <c r="A810" s="1113">
        <v>6</v>
      </c>
      <c r="B810" s="1113">
        <v>2013</v>
      </c>
      <c r="C810" s="1115" t="s">
        <v>164</v>
      </c>
      <c r="D810" s="1117" t="s">
        <v>4428</v>
      </c>
      <c r="E810" s="1115" t="s">
        <v>3323</v>
      </c>
      <c r="F810" s="1117">
        <v>41336</v>
      </c>
      <c r="G810" s="1115" t="s">
        <v>4917</v>
      </c>
      <c r="H810" s="1113">
        <v>7</v>
      </c>
      <c r="I810" s="1115" t="s">
        <v>258</v>
      </c>
      <c r="K810" s="1126"/>
      <c r="L810" s="1110"/>
      <c r="M810" s="1110"/>
      <c r="P810" s="1162"/>
    </row>
    <row r="811" spans="1:16" s="1149" customFormat="1" ht="11.25" customHeight="1" outlineLevel="2">
      <c r="A811" s="1101">
        <v>3</v>
      </c>
      <c r="B811" s="1102">
        <v>2014</v>
      </c>
      <c r="C811" s="1103" t="s">
        <v>164</v>
      </c>
      <c r="D811" s="1104" t="s">
        <v>4428</v>
      </c>
      <c r="E811" s="1106" t="s">
        <v>3323</v>
      </c>
      <c r="F811" s="1106">
        <v>41700</v>
      </c>
      <c r="G811" s="1103" t="s">
        <v>4429</v>
      </c>
      <c r="H811" s="1101">
        <v>3</v>
      </c>
      <c r="I811" s="1107" t="s">
        <v>719</v>
      </c>
      <c r="J811" s="1127"/>
      <c r="K811" s="1126"/>
      <c r="L811" s="1110"/>
      <c r="M811" s="1110"/>
      <c r="P811" s="1162"/>
    </row>
    <row r="812" spans="1:16" s="1149" customFormat="1" ht="11.25" customHeight="1" outlineLevel="1">
      <c r="A812" s="1101"/>
      <c r="B812" s="1102"/>
      <c r="C812" s="1103"/>
      <c r="D812" s="1104" t="s">
        <v>4430</v>
      </c>
      <c r="E812" s="1106"/>
      <c r="F812" s="1106"/>
      <c r="G812" s="1103"/>
      <c r="H812" s="1101">
        <f>SUBTOTAL(9,H809:H811)</f>
        <v>13</v>
      </c>
      <c r="I812" s="1107"/>
      <c r="J812" s="1127"/>
      <c r="K812" s="1126"/>
      <c r="L812" s="1110"/>
      <c r="M812" s="1110"/>
      <c r="P812" s="1162"/>
    </row>
    <row r="813" spans="1:16" s="1149" customFormat="1" ht="11.25" customHeight="1" outlineLevel="2">
      <c r="A813" s="1113">
        <v>10</v>
      </c>
      <c r="B813" s="1113">
        <v>2013</v>
      </c>
      <c r="C813" s="1115" t="s">
        <v>53</v>
      </c>
      <c r="D813" s="1117" t="s">
        <v>5243</v>
      </c>
      <c r="E813" s="1115" t="s">
        <v>500</v>
      </c>
      <c r="F813" s="1117">
        <v>41594</v>
      </c>
      <c r="G813" s="1115" t="s">
        <v>4611</v>
      </c>
      <c r="H813" s="1113">
        <v>5</v>
      </c>
      <c r="I813" s="1115" t="s">
        <v>248</v>
      </c>
      <c r="J813" s="1127"/>
      <c r="K813" s="1126"/>
      <c r="L813" s="1110"/>
      <c r="M813" s="1110"/>
      <c r="P813" s="1162"/>
    </row>
    <row r="814" spans="1:16" s="1149" customFormat="1" ht="11.25" customHeight="1" outlineLevel="1">
      <c r="A814" s="1113"/>
      <c r="B814" s="1113"/>
      <c r="C814" s="1115"/>
      <c r="D814" s="1117" t="s">
        <v>5244</v>
      </c>
      <c r="E814" s="1115"/>
      <c r="F814" s="1117"/>
      <c r="G814" s="1115"/>
      <c r="H814" s="1113">
        <f>SUBTOTAL(9,H813:H813)</f>
        <v>5</v>
      </c>
      <c r="I814" s="1115"/>
      <c r="J814" s="1127"/>
      <c r="K814" s="1126"/>
      <c r="L814" s="1110"/>
      <c r="M814" s="1110"/>
      <c r="P814" s="1162"/>
    </row>
    <row r="815" spans="1:16" s="1149" customFormat="1" ht="11.25" customHeight="1" outlineLevel="2">
      <c r="A815" s="1138">
        <v>10</v>
      </c>
      <c r="B815" s="1155">
        <v>2012</v>
      </c>
      <c r="C815" s="1264" t="s">
        <v>91</v>
      </c>
      <c r="D815" s="1264" t="s">
        <v>122</v>
      </c>
      <c r="E815" s="1264" t="s">
        <v>5073</v>
      </c>
      <c r="F815" s="1265">
        <v>41031</v>
      </c>
      <c r="G815" s="1266" t="s">
        <v>5245</v>
      </c>
      <c r="H815" s="1155">
        <v>15</v>
      </c>
      <c r="I815" s="1264" t="s">
        <v>4924</v>
      </c>
      <c r="K815" s="1126"/>
      <c r="L815" s="1110"/>
      <c r="M815" s="1110"/>
      <c r="P815" s="1162"/>
    </row>
    <row r="816" spans="1:16" s="1149" customFormat="1" ht="11.25" customHeight="1" outlineLevel="2">
      <c r="A816" s="1138">
        <v>10</v>
      </c>
      <c r="B816" s="1155">
        <v>2012</v>
      </c>
      <c r="C816" s="1264" t="s">
        <v>91</v>
      </c>
      <c r="D816" s="1264" t="s">
        <v>122</v>
      </c>
      <c r="E816" s="1264" t="s">
        <v>3357</v>
      </c>
      <c r="F816" s="1265">
        <v>41049</v>
      </c>
      <c r="G816" s="1266" t="s">
        <v>5246</v>
      </c>
      <c r="H816" s="1155">
        <v>7</v>
      </c>
      <c r="I816" s="1264" t="s">
        <v>2039</v>
      </c>
      <c r="J816" s="1127"/>
      <c r="K816" s="1126"/>
      <c r="L816" s="1110"/>
      <c r="M816" s="1110"/>
      <c r="P816" s="1162"/>
    </row>
    <row r="817" spans="1:16" s="1149" customFormat="1" ht="11.25" customHeight="1" outlineLevel="2">
      <c r="A817" s="1138">
        <v>10</v>
      </c>
      <c r="B817" s="1155">
        <v>2012</v>
      </c>
      <c r="C817" s="1264" t="s">
        <v>91</v>
      </c>
      <c r="D817" s="1264" t="s">
        <v>122</v>
      </c>
      <c r="E817" s="1264" t="s">
        <v>3357</v>
      </c>
      <c r="F817" s="1265">
        <v>41049</v>
      </c>
      <c r="G817" s="1266" t="s">
        <v>5247</v>
      </c>
      <c r="H817" s="1155">
        <v>10</v>
      </c>
      <c r="I817" s="1264" t="s">
        <v>1660</v>
      </c>
      <c r="J817" s="1127"/>
      <c r="K817" s="1126"/>
      <c r="L817" s="1110"/>
      <c r="M817" s="1110"/>
      <c r="P817" s="1162"/>
    </row>
    <row r="818" spans="1:16" s="1149" customFormat="1" ht="11.25" customHeight="1" outlineLevel="2">
      <c r="A818" s="1138">
        <v>10</v>
      </c>
      <c r="B818" s="1155">
        <v>2012</v>
      </c>
      <c r="C818" s="1264" t="s">
        <v>91</v>
      </c>
      <c r="D818" s="1264" t="s">
        <v>122</v>
      </c>
      <c r="E818" s="1264" t="s">
        <v>3357</v>
      </c>
      <c r="F818" s="1265">
        <v>41049</v>
      </c>
      <c r="G818" s="1266" t="s">
        <v>5248</v>
      </c>
      <c r="H818" s="1155">
        <v>3</v>
      </c>
      <c r="I818" s="1264" t="s">
        <v>3580</v>
      </c>
      <c r="K818" s="1126"/>
      <c r="L818" s="1110"/>
      <c r="M818" s="1110"/>
      <c r="P818" s="1162"/>
    </row>
    <row r="819" spans="1:16" s="1149" customFormat="1" ht="11.25" customHeight="1" outlineLevel="2">
      <c r="A819" s="1138">
        <v>6</v>
      </c>
      <c r="B819" s="1155">
        <v>2012</v>
      </c>
      <c r="C819" s="1264" t="s">
        <v>91</v>
      </c>
      <c r="D819" s="1264" t="s">
        <v>122</v>
      </c>
      <c r="E819" s="1264" t="s">
        <v>3357</v>
      </c>
      <c r="F819" s="1265">
        <v>41049</v>
      </c>
      <c r="G819" s="1266" t="s">
        <v>5249</v>
      </c>
      <c r="H819" s="1155">
        <v>7</v>
      </c>
      <c r="I819" s="1264" t="s">
        <v>2701</v>
      </c>
      <c r="K819" s="1126"/>
      <c r="L819" s="1110"/>
      <c r="M819" s="1110"/>
      <c r="P819" s="1162"/>
    </row>
    <row r="820" spans="1:16" s="1127" customFormat="1" ht="11.25" customHeight="1" outlineLevel="2">
      <c r="A820" s="1138">
        <v>6</v>
      </c>
      <c r="B820" s="1155">
        <v>2012</v>
      </c>
      <c r="C820" s="1264" t="s">
        <v>91</v>
      </c>
      <c r="D820" s="1264" t="s">
        <v>122</v>
      </c>
      <c r="E820" s="1264" t="s">
        <v>3357</v>
      </c>
      <c r="F820" s="1265">
        <v>41049</v>
      </c>
      <c r="G820" s="1266" t="s">
        <v>5250</v>
      </c>
      <c r="H820" s="1155">
        <v>3</v>
      </c>
      <c r="I820" s="1264" t="s">
        <v>2184</v>
      </c>
      <c r="J820" s="1126"/>
      <c r="P820" s="1113"/>
    </row>
    <row r="821" spans="1:16" s="1149" customFormat="1" ht="11.25" customHeight="1" outlineLevel="2">
      <c r="A821" s="1138">
        <v>6</v>
      </c>
      <c r="B821" s="1155">
        <v>2012</v>
      </c>
      <c r="C821" s="1264" t="s">
        <v>91</v>
      </c>
      <c r="D821" s="1264" t="s">
        <v>122</v>
      </c>
      <c r="E821" s="1264" t="s">
        <v>3357</v>
      </c>
      <c r="F821" s="1265">
        <v>41049</v>
      </c>
      <c r="G821" s="1266" t="s">
        <v>5251</v>
      </c>
      <c r="H821" s="1155">
        <v>10</v>
      </c>
      <c r="I821" s="1264" t="s">
        <v>3591</v>
      </c>
      <c r="J821" s="1127"/>
      <c r="K821" s="1126"/>
      <c r="L821" s="1110"/>
      <c r="M821" s="1110"/>
      <c r="P821" s="1162"/>
    </row>
    <row r="822" spans="1:16" s="1127" customFormat="1" ht="11.25" customHeight="1" outlineLevel="2">
      <c r="A822" s="1138">
        <v>3</v>
      </c>
      <c r="B822" s="1155">
        <v>2012</v>
      </c>
      <c r="C822" s="1264" t="s">
        <v>91</v>
      </c>
      <c r="D822" s="1264" t="s">
        <v>122</v>
      </c>
      <c r="E822" s="1264" t="s">
        <v>3357</v>
      </c>
      <c r="F822" s="1265">
        <v>41049</v>
      </c>
      <c r="G822" s="1266" t="s">
        <v>5245</v>
      </c>
      <c r="H822" s="1155">
        <v>10</v>
      </c>
      <c r="I822" s="1264" t="s">
        <v>2400</v>
      </c>
      <c r="J822" s="1126"/>
      <c r="P822" s="1113"/>
    </row>
    <row r="823" spans="1:16" s="1126" customFormat="1" ht="11.25" customHeight="1" outlineLevel="2">
      <c r="A823" s="1138">
        <v>6</v>
      </c>
      <c r="B823" s="1155">
        <v>2012</v>
      </c>
      <c r="C823" s="1264" t="s">
        <v>91</v>
      </c>
      <c r="D823" s="1264" t="s">
        <v>122</v>
      </c>
      <c r="E823" s="1264" t="s">
        <v>3357</v>
      </c>
      <c r="F823" s="1265">
        <v>41049</v>
      </c>
      <c r="G823" s="1266" t="s">
        <v>5252</v>
      </c>
      <c r="H823" s="1155">
        <v>7</v>
      </c>
      <c r="I823" s="1264" t="s">
        <v>2402</v>
      </c>
      <c r="J823" s="1149"/>
      <c r="L823" s="1149"/>
      <c r="M823" s="1149"/>
      <c r="P823" s="1138"/>
    </row>
    <row r="824" spans="1:16" s="1126" customFormat="1" ht="11.25" customHeight="1" outlineLevel="2">
      <c r="A824" s="1138">
        <v>6</v>
      </c>
      <c r="B824" s="1155">
        <v>2012</v>
      </c>
      <c r="C824" s="1264" t="s">
        <v>91</v>
      </c>
      <c r="D824" s="1264" t="s">
        <v>122</v>
      </c>
      <c r="E824" s="1264" t="s">
        <v>5073</v>
      </c>
      <c r="F824" s="1265">
        <v>41055</v>
      </c>
      <c r="G824" s="1266" t="s">
        <v>5253</v>
      </c>
      <c r="H824" s="1155">
        <v>15</v>
      </c>
      <c r="I824" s="1264" t="s">
        <v>5254</v>
      </c>
      <c r="J824" s="1149"/>
      <c r="K824" s="1127"/>
      <c r="L824" s="1110"/>
      <c r="M824" s="1110"/>
      <c r="P824" s="1138"/>
    </row>
    <row r="825" spans="1:16" s="1126" customFormat="1" ht="11.25" customHeight="1" outlineLevel="2">
      <c r="A825" s="1138">
        <v>6</v>
      </c>
      <c r="B825" s="1134">
        <v>2012</v>
      </c>
      <c r="C825" s="1135" t="s">
        <v>91</v>
      </c>
      <c r="D825" s="1135" t="s">
        <v>122</v>
      </c>
      <c r="E825" s="1136" t="s">
        <v>3362</v>
      </c>
      <c r="F825" s="1136">
        <v>41196</v>
      </c>
      <c r="G825" s="1135" t="s">
        <v>5255</v>
      </c>
      <c r="H825" s="1138">
        <v>10</v>
      </c>
      <c r="I825" s="1135" t="s">
        <v>2549</v>
      </c>
      <c r="J825" s="1149"/>
      <c r="K825" s="1110"/>
      <c r="L825" s="1149"/>
      <c r="M825" s="1149"/>
      <c r="P825" s="1138"/>
    </row>
    <row r="826" spans="1:16" s="1126" customFormat="1" ht="11.25" customHeight="1" outlineLevel="2">
      <c r="A826" s="1138">
        <v>9</v>
      </c>
      <c r="B826" s="1134">
        <v>2012</v>
      </c>
      <c r="C826" s="1135" t="s">
        <v>91</v>
      </c>
      <c r="D826" s="1135" t="s">
        <v>122</v>
      </c>
      <c r="E826" s="1136" t="s">
        <v>3362</v>
      </c>
      <c r="F826" s="1136">
        <v>41196</v>
      </c>
      <c r="G826" s="1135" t="s">
        <v>5256</v>
      </c>
      <c r="H826" s="1138">
        <v>10</v>
      </c>
      <c r="I826" s="1135" t="s">
        <v>3632</v>
      </c>
      <c r="J826" s="1149"/>
      <c r="K826" s="1110"/>
      <c r="L826" s="1149"/>
      <c r="M826" s="1149"/>
      <c r="P826" s="1138"/>
    </row>
    <row r="827" spans="1:16" s="1149" customFormat="1" ht="11.25" customHeight="1" outlineLevel="2">
      <c r="A827" s="1138">
        <v>10</v>
      </c>
      <c r="B827" s="1134">
        <v>2012</v>
      </c>
      <c r="C827" s="1135" t="s">
        <v>91</v>
      </c>
      <c r="D827" s="1135" t="s">
        <v>122</v>
      </c>
      <c r="E827" s="1136" t="s">
        <v>3362</v>
      </c>
      <c r="F827" s="1136">
        <v>41196</v>
      </c>
      <c r="G827" s="1135" t="s">
        <v>5257</v>
      </c>
      <c r="H827" s="1138">
        <v>3</v>
      </c>
      <c r="I827" s="1135" t="s">
        <v>2216</v>
      </c>
      <c r="K827" s="1110"/>
      <c r="P827" s="1162"/>
    </row>
    <row r="828" spans="1:16" s="1149" customFormat="1" ht="11.25" customHeight="1" outlineLevel="2">
      <c r="A828" s="1138">
        <v>3</v>
      </c>
      <c r="B828" s="1134">
        <v>2012</v>
      </c>
      <c r="C828" s="1135" t="s">
        <v>91</v>
      </c>
      <c r="D828" s="1135" t="s">
        <v>122</v>
      </c>
      <c r="E828" s="1136" t="s">
        <v>3362</v>
      </c>
      <c r="F828" s="1136">
        <v>41196</v>
      </c>
      <c r="G828" s="1135" t="s">
        <v>5258</v>
      </c>
      <c r="H828" s="1138">
        <v>10</v>
      </c>
      <c r="I828" s="1135" t="s">
        <v>4655</v>
      </c>
      <c r="K828" s="1126"/>
      <c r="P828" s="1162"/>
    </row>
    <row r="829" spans="1:16" s="1126" customFormat="1" ht="11.25" customHeight="1" outlineLevel="2">
      <c r="A829" s="1138">
        <v>5</v>
      </c>
      <c r="B829" s="1134">
        <v>2012</v>
      </c>
      <c r="C829" s="1135" t="s">
        <v>91</v>
      </c>
      <c r="D829" s="1135" t="s">
        <v>122</v>
      </c>
      <c r="E829" s="1136" t="s">
        <v>3362</v>
      </c>
      <c r="F829" s="1136">
        <v>41196</v>
      </c>
      <c r="G829" s="1135" t="s">
        <v>5259</v>
      </c>
      <c r="H829" s="1138">
        <v>10</v>
      </c>
      <c r="I829" s="1135" t="s">
        <v>3102</v>
      </c>
      <c r="J829" s="1149"/>
      <c r="K829" s="1127"/>
      <c r="L829" s="1149"/>
      <c r="M829" s="1149"/>
      <c r="P829" s="1138"/>
    </row>
    <row r="830" spans="1:16" s="1126" customFormat="1" ht="11.25" customHeight="1" outlineLevel="2">
      <c r="A830" s="1138">
        <v>5</v>
      </c>
      <c r="B830" s="1134">
        <v>2012</v>
      </c>
      <c r="C830" s="1135" t="s">
        <v>91</v>
      </c>
      <c r="D830" s="1135" t="s">
        <v>122</v>
      </c>
      <c r="E830" s="1136" t="s">
        <v>3362</v>
      </c>
      <c r="F830" s="1136">
        <v>41196</v>
      </c>
      <c r="G830" s="1135" t="s">
        <v>5260</v>
      </c>
      <c r="H830" s="1138">
        <v>10</v>
      </c>
      <c r="I830" s="1135" t="s">
        <v>3218</v>
      </c>
      <c r="J830" s="1149"/>
      <c r="K830" s="1141"/>
      <c r="L830" s="1149"/>
      <c r="M830" s="1149"/>
      <c r="P830" s="1138"/>
    </row>
    <row r="831" spans="1:16" s="1126" customFormat="1" ht="11.25" customHeight="1" outlineLevel="2">
      <c r="A831" s="1138">
        <v>11</v>
      </c>
      <c r="B831" s="1134">
        <v>2012</v>
      </c>
      <c r="C831" s="1135" t="s">
        <v>91</v>
      </c>
      <c r="D831" s="1135" t="s">
        <v>122</v>
      </c>
      <c r="E831" s="1136" t="s">
        <v>3362</v>
      </c>
      <c r="F831" s="1136">
        <v>41196</v>
      </c>
      <c r="G831" s="1135" t="s">
        <v>5261</v>
      </c>
      <c r="H831" s="1138">
        <v>7</v>
      </c>
      <c r="I831" s="1135" t="s">
        <v>2324</v>
      </c>
      <c r="J831" s="1149"/>
      <c r="K831" s="1141"/>
      <c r="L831" s="1149"/>
      <c r="M831" s="1149"/>
      <c r="P831" s="1138"/>
    </row>
    <row r="832" spans="1:16" s="1126" customFormat="1" ht="11.25" customHeight="1" outlineLevel="2">
      <c r="A832" s="1138">
        <v>2</v>
      </c>
      <c r="B832" s="1134">
        <v>2012</v>
      </c>
      <c r="C832" s="1135" t="s">
        <v>91</v>
      </c>
      <c r="D832" s="1135" t="s">
        <v>122</v>
      </c>
      <c r="E832" s="1136" t="s">
        <v>3362</v>
      </c>
      <c r="F832" s="1136">
        <v>41196</v>
      </c>
      <c r="G832" s="1135" t="s">
        <v>5262</v>
      </c>
      <c r="H832" s="1138">
        <v>10</v>
      </c>
      <c r="I832" s="1135" t="s">
        <v>2220</v>
      </c>
      <c r="J832" s="1149"/>
      <c r="K832" s="1141"/>
      <c r="L832" s="1149"/>
      <c r="M832" s="1149"/>
      <c r="P832" s="1138"/>
    </row>
    <row r="833" spans="1:16" s="1126" customFormat="1" ht="11.25" customHeight="1" outlineLevel="2">
      <c r="A833" s="1138">
        <v>3</v>
      </c>
      <c r="B833" s="1134">
        <v>2012</v>
      </c>
      <c r="C833" s="1135" t="s">
        <v>91</v>
      </c>
      <c r="D833" s="1135" t="s">
        <v>122</v>
      </c>
      <c r="E833" s="1136" t="s">
        <v>3362</v>
      </c>
      <c r="F833" s="1136">
        <v>41196</v>
      </c>
      <c r="G833" s="1135" t="s">
        <v>5263</v>
      </c>
      <c r="H833" s="1138">
        <v>7</v>
      </c>
      <c r="I833" s="1135" t="s">
        <v>2889</v>
      </c>
      <c r="J833" s="1149"/>
      <c r="L833" s="1149"/>
      <c r="M833" s="1149"/>
      <c r="P833" s="1138"/>
    </row>
    <row r="834" spans="1:16" s="1126" customFormat="1" ht="11.25" customHeight="1" outlineLevel="2">
      <c r="A834" s="1138">
        <v>3</v>
      </c>
      <c r="B834" s="1134">
        <v>2012</v>
      </c>
      <c r="C834" s="1135" t="s">
        <v>91</v>
      </c>
      <c r="D834" s="1135" t="s">
        <v>122</v>
      </c>
      <c r="E834" s="1136" t="s">
        <v>3362</v>
      </c>
      <c r="F834" s="1136">
        <v>41196</v>
      </c>
      <c r="G834" s="1135" t="s">
        <v>5264</v>
      </c>
      <c r="H834" s="1138">
        <v>3</v>
      </c>
      <c r="I834" s="1135" t="s">
        <v>1978</v>
      </c>
      <c r="J834" s="1149"/>
      <c r="K834" s="1110"/>
      <c r="L834" s="1149"/>
      <c r="M834" s="1149"/>
      <c r="P834" s="1138"/>
    </row>
    <row r="835" spans="1:16" s="1149" customFormat="1" ht="11.25" customHeight="1" outlineLevel="2">
      <c r="A835" s="1138">
        <v>3</v>
      </c>
      <c r="B835" s="1134">
        <v>2012</v>
      </c>
      <c r="C835" s="1135" t="s">
        <v>91</v>
      </c>
      <c r="D835" s="1135" t="s">
        <v>122</v>
      </c>
      <c r="E835" s="1136" t="s">
        <v>3362</v>
      </c>
      <c r="F835" s="1136">
        <v>41196</v>
      </c>
      <c r="G835" s="1135" t="s">
        <v>4920</v>
      </c>
      <c r="H835" s="1138">
        <v>10</v>
      </c>
      <c r="I835" s="1135" t="s">
        <v>2426</v>
      </c>
      <c r="K835" s="1126"/>
      <c r="P835" s="1162"/>
    </row>
    <row r="836" spans="1:16" s="1149" customFormat="1" ht="11.25" customHeight="1" outlineLevel="2">
      <c r="A836" s="1113">
        <v>3</v>
      </c>
      <c r="B836" s="1113">
        <v>2013</v>
      </c>
      <c r="C836" s="1117" t="s">
        <v>91</v>
      </c>
      <c r="D836" s="1115" t="s">
        <v>122</v>
      </c>
      <c r="E836" s="1115" t="s">
        <v>3357</v>
      </c>
      <c r="F836" s="1117">
        <v>41434</v>
      </c>
      <c r="G836" s="1115" t="s">
        <v>4918</v>
      </c>
      <c r="H836" s="1113">
        <v>10</v>
      </c>
      <c r="I836" s="1115" t="s">
        <v>2248</v>
      </c>
      <c r="K836" s="1110"/>
      <c r="P836" s="1162"/>
    </row>
    <row r="837" spans="1:16" s="1149" customFormat="1" ht="11.25" customHeight="1" outlineLevel="2">
      <c r="A837" s="1133">
        <v>10</v>
      </c>
      <c r="B837" s="1113">
        <v>2013</v>
      </c>
      <c r="C837" s="1117" t="s">
        <v>91</v>
      </c>
      <c r="D837" s="1115" t="s">
        <v>122</v>
      </c>
      <c r="E837" s="1115" t="s">
        <v>3357</v>
      </c>
      <c r="F837" s="1117">
        <v>41434</v>
      </c>
      <c r="G837" s="1115" t="s">
        <v>4919</v>
      </c>
      <c r="H837" s="1113">
        <v>7</v>
      </c>
      <c r="I837" s="1115" t="s">
        <v>1716</v>
      </c>
      <c r="J837" s="1126"/>
      <c r="K837" s="1110"/>
      <c r="P837" s="1162"/>
    </row>
    <row r="838" spans="1:16" s="1149" customFormat="1" ht="11.25" customHeight="1" outlineLevel="2">
      <c r="A838" s="1113">
        <v>6</v>
      </c>
      <c r="B838" s="1113">
        <v>2013</v>
      </c>
      <c r="C838" s="1117" t="s">
        <v>91</v>
      </c>
      <c r="D838" s="1115" t="s">
        <v>122</v>
      </c>
      <c r="E838" s="1115" t="s">
        <v>3357</v>
      </c>
      <c r="F838" s="1117">
        <v>41434</v>
      </c>
      <c r="G838" s="1115" t="s">
        <v>4920</v>
      </c>
      <c r="H838" s="1113">
        <v>10</v>
      </c>
      <c r="I838" s="1115" t="s">
        <v>2400</v>
      </c>
      <c r="J838" s="1126"/>
      <c r="K838" s="1110"/>
      <c r="P838" s="1162"/>
    </row>
    <row r="839" spans="1:16" s="1149" customFormat="1" ht="11.25" customHeight="1" outlineLevel="2">
      <c r="A839" s="1113">
        <v>6</v>
      </c>
      <c r="B839" s="1113">
        <v>2013</v>
      </c>
      <c r="C839" s="1117" t="s">
        <v>91</v>
      </c>
      <c r="D839" s="1115" t="s">
        <v>122</v>
      </c>
      <c r="E839" s="1115" t="s">
        <v>3357</v>
      </c>
      <c r="F839" s="1117">
        <v>41434</v>
      </c>
      <c r="G839" s="1115" t="s">
        <v>4921</v>
      </c>
      <c r="H839" s="1113">
        <v>3</v>
      </c>
      <c r="I839" s="1115" t="s">
        <v>1733</v>
      </c>
      <c r="J839" s="1126"/>
      <c r="K839" s="1126"/>
      <c r="P839" s="1162"/>
    </row>
    <row r="840" spans="1:16" s="1149" customFormat="1" ht="11.25" customHeight="1" outlineLevel="2">
      <c r="A840" s="1113">
        <v>3</v>
      </c>
      <c r="B840" s="1113">
        <v>2013</v>
      </c>
      <c r="C840" s="1117" t="s">
        <v>91</v>
      </c>
      <c r="D840" s="1115" t="s">
        <v>122</v>
      </c>
      <c r="E840" s="1115" t="s">
        <v>4713</v>
      </c>
      <c r="F840" s="1117">
        <v>41440</v>
      </c>
      <c r="G840" s="1115" t="s">
        <v>4918</v>
      </c>
      <c r="H840" s="1113">
        <v>15</v>
      </c>
      <c r="I840" s="1145" t="s">
        <v>4922</v>
      </c>
      <c r="J840" s="1126"/>
      <c r="K840" s="1126"/>
      <c r="P840" s="1162"/>
    </row>
    <row r="841" spans="1:16" s="1149" customFormat="1" ht="11.25" customHeight="1" outlineLevel="2">
      <c r="A841" s="1113">
        <v>3</v>
      </c>
      <c r="B841" s="1113">
        <v>2013</v>
      </c>
      <c r="C841" s="1117" t="s">
        <v>91</v>
      </c>
      <c r="D841" s="1115" t="s">
        <v>122</v>
      </c>
      <c r="E841" s="1115" t="s">
        <v>4713</v>
      </c>
      <c r="F841" s="1117">
        <v>41440</v>
      </c>
      <c r="G841" s="1115" t="s">
        <v>4919</v>
      </c>
      <c r="H841" s="1113">
        <v>15</v>
      </c>
      <c r="I841" s="1145" t="s">
        <v>4923</v>
      </c>
      <c r="J841" s="1126"/>
      <c r="K841" s="1110"/>
      <c r="P841" s="1162"/>
    </row>
    <row r="842" spans="1:16" s="1149" customFormat="1" ht="11.25" customHeight="1" outlineLevel="2">
      <c r="A842" s="1113">
        <v>2</v>
      </c>
      <c r="B842" s="1113">
        <v>2013</v>
      </c>
      <c r="C842" s="1117" t="s">
        <v>91</v>
      </c>
      <c r="D842" s="1115" t="s">
        <v>122</v>
      </c>
      <c r="E842" s="1115" t="s">
        <v>4713</v>
      </c>
      <c r="F842" s="1117">
        <v>41440</v>
      </c>
      <c r="G842" s="1115" t="s">
        <v>4920</v>
      </c>
      <c r="H842" s="1113">
        <v>15</v>
      </c>
      <c r="I842" s="1145" t="s">
        <v>4924</v>
      </c>
      <c r="J842" s="1126"/>
      <c r="K842" s="1110"/>
      <c r="P842" s="1162"/>
    </row>
    <row r="843" spans="1:16" s="1149" customFormat="1" ht="11.25" customHeight="1" outlineLevel="2">
      <c r="A843" s="1113">
        <v>10</v>
      </c>
      <c r="B843" s="1114">
        <v>2013</v>
      </c>
      <c r="C843" s="1115" t="s">
        <v>91</v>
      </c>
      <c r="D843" s="1115" t="s">
        <v>122</v>
      </c>
      <c r="E843" s="1117" t="s">
        <v>3362</v>
      </c>
      <c r="F843" s="1117">
        <v>41560</v>
      </c>
      <c r="G843" s="1115" t="s">
        <v>4925</v>
      </c>
      <c r="H843" s="1113">
        <v>10</v>
      </c>
      <c r="I843" s="1115" t="s">
        <v>2133</v>
      </c>
      <c r="J843" s="1126"/>
      <c r="K843" s="1126"/>
      <c r="P843" s="1162"/>
    </row>
    <row r="844" spans="1:16" s="1127" customFormat="1" ht="11.25" customHeight="1" outlineLevel="2">
      <c r="A844" s="1113">
        <v>10</v>
      </c>
      <c r="B844" s="1114">
        <v>2013</v>
      </c>
      <c r="C844" s="1115" t="s">
        <v>91</v>
      </c>
      <c r="D844" s="1115" t="s">
        <v>122</v>
      </c>
      <c r="E844" s="1117" t="s">
        <v>3362</v>
      </c>
      <c r="F844" s="1117">
        <v>41560</v>
      </c>
      <c r="G844" s="1115" t="s">
        <v>4926</v>
      </c>
      <c r="H844" s="1113">
        <v>7</v>
      </c>
      <c r="I844" s="1115" t="s">
        <v>2967</v>
      </c>
      <c r="P844" s="1113"/>
    </row>
    <row r="845" spans="1:16" s="1127" customFormat="1" ht="11.25" customHeight="1" outlineLevel="2">
      <c r="A845" s="1113">
        <v>10</v>
      </c>
      <c r="B845" s="1114">
        <v>2013</v>
      </c>
      <c r="C845" s="1115" t="s">
        <v>91</v>
      </c>
      <c r="D845" s="1115" t="s">
        <v>122</v>
      </c>
      <c r="E845" s="1117" t="s">
        <v>3362</v>
      </c>
      <c r="F845" s="1117">
        <v>41560</v>
      </c>
      <c r="G845" s="1115" t="s">
        <v>4927</v>
      </c>
      <c r="H845" s="1113">
        <v>3</v>
      </c>
      <c r="I845" s="1115" t="s">
        <v>2326</v>
      </c>
      <c r="P845" s="1113"/>
    </row>
    <row r="846" spans="1:16" s="1127" customFormat="1" ht="11.25" customHeight="1" outlineLevel="2">
      <c r="A846" s="1113">
        <v>10</v>
      </c>
      <c r="B846" s="1114">
        <v>2013</v>
      </c>
      <c r="C846" s="1115" t="s">
        <v>91</v>
      </c>
      <c r="D846" s="1115" t="s">
        <v>122</v>
      </c>
      <c r="E846" s="1117" t="s">
        <v>3362</v>
      </c>
      <c r="F846" s="1117">
        <v>41560</v>
      </c>
      <c r="G846" s="1115" t="s">
        <v>4928</v>
      </c>
      <c r="H846" s="1113">
        <v>7</v>
      </c>
      <c r="I846" s="1115" t="s">
        <v>2135</v>
      </c>
      <c r="P846" s="1113"/>
    </row>
    <row r="847" spans="1:16" s="1127" customFormat="1" ht="11.25" customHeight="1" outlineLevel="2">
      <c r="A847" s="1101">
        <v>6</v>
      </c>
      <c r="B847" s="1102">
        <v>2014</v>
      </c>
      <c r="C847" s="1103" t="s">
        <v>91</v>
      </c>
      <c r="D847" s="1103" t="s">
        <v>122</v>
      </c>
      <c r="E847" s="1106" t="s">
        <v>3357</v>
      </c>
      <c r="F847" s="1106">
        <v>41797</v>
      </c>
      <c r="G847" s="1103" t="s">
        <v>4431</v>
      </c>
      <c r="H847" s="1108">
        <v>3</v>
      </c>
      <c r="I847" s="1141" t="s">
        <v>3580</v>
      </c>
      <c r="P847" s="1113"/>
    </row>
    <row r="848" spans="1:16" s="1127" customFormat="1" ht="11.25" customHeight="1" outlineLevel="2">
      <c r="A848" s="1101">
        <v>6</v>
      </c>
      <c r="B848" s="1102">
        <v>2014</v>
      </c>
      <c r="C848" s="1103" t="s">
        <v>91</v>
      </c>
      <c r="D848" s="1103" t="s">
        <v>122</v>
      </c>
      <c r="E848" s="1106" t="s">
        <v>3357</v>
      </c>
      <c r="F848" s="1106">
        <v>41797</v>
      </c>
      <c r="G848" s="1103" t="s">
        <v>4432</v>
      </c>
      <c r="H848" s="1108">
        <v>10</v>
      </c>
      <c r="I848" s="1141" t="s">
        <v>2248</v>
      </c>
      <c r="P848" s="1113"/>
    </row>
    <row r="849" spans="1:16" s="1127" customFormat="1" ht="11.25" customHeight="1" outlineLevel="2">
      <c r="A849" s="1101">
        <v>6</v>
      </c>
      <c r="B849" s="1102">
        <v>2014</v>
      </c>
      <c r="C849" s="1103" t="s">
        <v>91</v>
      </c>
      <c r="D849" s="1103" t="s">
        <v>122</v>
      </c>
      <c r="E849" s="1106" t="s">
        <v>3357</v>
      </c>
      <c r="F849" s="1106">
        <v>41797</v>
      </c>
      <c r="G849" s="1103" t="s">
        <v>4433</v>
      </c>
      <c r="H849" s="1108">
        <v>10</v>
      </c>
      <c r="I849" s="1141" t="s">
        <v>2394</v>
      </c>
      <c r="P849" s="1113"/>
    </row>
    <row r="850" spans="1:16" s="1127" customFormat="1" ht="11.25" customHeight="1" outlineLevel="2">
      <c r="A850" s="1101">
        <v>6</v>
      </c>
      <c r="B850" s="1102">
        <v>2014</v>
      </c>
      <c r="C850" s="1103" t="s">
        <v>91</v>
      </c>
      <c r="D850" s="1103" t="s">
        <v>122</v>
      </c>
      <c r="E850" s="1106" t="s">
        <v>3357</v>
      </c>
      <c r="F850" s="1106">
        <v>41797</v>
      </c>
      <c r="G850" s="1103" t="s">
        <v>4434</v>
      </c>
      <c r="H850" s="1108">
        <v>3</v>
      </c>
      <c r="I850" s="1141" t="s">
        <v>2396</v>
      </c>
      <c r="P850" s="1113"/>
    </row>
    <row r="851" spans="1:16" s="1127" customFormat="1" ht="11.25" customHeight="1" outlineLevel="2">
      <c r="A851" s="1101">
        <v>6</v>
      </c>
      <c r="B851" s="1102">
        <v>2014</v>
      </c>
      <c r="C851" s="1103" t="s">
        <v>91</v>
      </c>
      <c r="D851" s="1103" t="s">
        <v>122</v>
      </c>
      <c r="E851" s="1106" t="s">
        <v>3357</v>
      </c>
      <c r="F851" s="1106">
        <v>41797</v>
      </c>
      <c r="G851" s="1103" t="s">
        <v>4435</v>
      </c>
      <c r="H851" s="1108">
        <v>7</v>
      </c>
      <c r="I851" s="1141" t="s">
        <v>2701</v>
      </c>
      <c r="P851" s="1113"/>
    </row>
    <row r="852" spans="1:16" s="1149" customFormat="1" ht="11.25" customHeight="1" outlineLevel="2">
      <c r="A852" s="1101">
        <v>6</v>
      </c>
      <c r="B852" s="1102">
        <v>2014</v>
      </c>
      <c r="C852" s="1103" t="s">
        <v>91</v>
      </c>
      <c r="D852" s="1103" t="s">
        <v>122</v>
      </c>
      <c r="E852" s="1106" t="s">
        <v>3357</v>
      </c>
      <c r="F852" s="1106">
        <v>41797</v>
      </c>
      <c r="G852" s="1103" t="s">
        <v>4436</v>
      </c>
      <c r="H852" s="1108">
        <v>10</v>
      </c>
      <c r="I852" s="1141" t="s">
        <v>1853</v>
      </c>
      <c r="J852" s="1126"/>
      <c r="K852" s="1126"/>
      <c r="P852" s="1162"/>
    </row>
    <row r="853" spans="1:16" s="1149" customFormat="1" ht="11.25" customHeight="1" outlineLevel="2">
      <c r="A853" s="1101">
        <v>6</v>
      </c>
      <c r="B853" s="1102">
        <v>2014</v>
      </c>
      <c r="C853" s="1103" t="s">
        <v>91</v>
      </c>
      <c r="D853" s="1103" t="s">
        <v>122</v>
      </c>
      <c r="E853" s="1106" t="s">
        <v>3357</v>
      </c>
      <c r="F853" s="1106">
        <v>41797</v>
      </c>
      <c r="G853" s="1103" t="s">
        <v>4437</v>
      </c>
      <c r="H853" s="1108">
        <v>7</v>
      </c>
      <c r="I853" s="1141" t="s">
        <v>2402</v>
      </c>
      <c r="J853" s="1126"/>
      <c r="K853" s="1126"/>
      <c r="P853" s="1162"/>
    </row>
    <row r="854" spans="1:16" s="1149" customFormat="1" ht="11.25" customHeight="1" outlineLevel="2">
      <c r="A854" s="1101">
        <v>6</v>
      </c>
      <c r="B854" s="1102">
        <v>2014</v>
      </c>
      <c r="C854" s="1103" t="s">
        <v>91</v>
      </c>
      <c r="D854" s="1103" t="s">
        <v>122</v>
      </c>
      <c r="E854" s="1106" t="s">
        <v>4184</v>
      </c>
      <c r="F854" s="1106">
        <v>41804</v>
      </c>
      <c r="G854" s="1103" t="s">
        <v>4435</v>
      </c>
      <c r="H854" s="1108">
        <v>15</v>
      </c>
      <c r="I854" s="1141" t="s">
        <v>4438</v>
      </c>
      <c r="J854" s="1126"/>
      <c r="K854" s="1126"/>
      <c r="P854" s="1162"/>
    </row>
    <row r="855" spans="1:16" s="1149" customFormat="1" ht="11.25" customHeight="1" outlineLevel="2">
      <c r="A855" s="1101">
        <v>6</v>
      </c>
      <c r="B855" s="1102">
        <v>2014</v>
      </c>
      <c r="C855" s="1103" t="s">
        <v>91</v>
      </c>
      <c r="D855" s="1103" t="s">
        <v>122</v>
      </c>
      <c r="E855" s="1106" t="s">
        <v>4184</v>
      </c>
      <c r="F855" s="1106">
        <v>41804</v>
      </c>
      <c r="G855" s="1103" t="s">
        <v>4431</v>
      </c>
      <c r="H855" s="1108">
        <v>15</v>
      </c>
      <c r="I855" s="1179" t="s">
        <v>4439</v>
      </c>
      <c r="J855" s="1126"/>
      <c r="K855" s="1110"/>
      <c r="P855" s="1162"/>
    </row>
    <row r="856" spans="1:16" s="1149" customFormat="1" ht="11.25" customHeight="1" outlineLevel="2">
      <c r="A856" s="1101">
        <v>10</v>
      </c>
      <c r="B856" s="1101">
        <v>2014</v>
      </c>
      <c r="C856" s="1103" t="s">
        <v>91</v>
      </c>
      <c r="D856" s="1106" t="s">
        <v>122</v>
      </c>
      <c r="E856" s="1103" t="s">
        <v>3362</v>
      </c>
      <c r="F856" s="1160">
        <v>41924</v>
      </c>
      <c r="G856" s="1103" t="s">
        <v>4440</v>
      </c>
      <c r="H856" s="1101">
        <v>7</v>
      </c>
      <c r="I856" s="1107" t="s">
        <v>3387</v>
      </c>
      <c r="J856" s="1126"/>
      <c r="K856" s="1110"/>
      <c r="P856" s="1162"/>
    </row>
    <row r="857" spans="1:16" s="1149" customFormat="1" ht="11.25" customHeight="1" outlineLevel="2">
      <c r="A857" s="1101">
        <v>10</v>
      </c>
      <c r="B857" s="1101">
        <v>2014</v>
      </c>
      <c r="C857" s="1103" t="s">
        <v>91</v>
      </c>
      <c r="D857" s="1106" t="s">
        <v>122</v>
      </c>
      <c r="E857" s="1103" t="s">
        <v>3362</v>
      </c>
      <c r="F857" s="1160">
        <v>41924</v>
      </c>
      <c r="G857" s="1103" t="s">
        <v>4441</v>
      </c>
      <c r="H857" s="1101">
        <v>3</v>
      </c>
      <c r="I857" s="1107" t="s">
        <v>1658</v>
      </c>
      <c r="J857" s="1110"/>
      <c r="K857" s="1110"/>
      <c r="L857" s="1126"/>
      <c r="M857" s="1126"/>
      <c r="P857" s="1162"/>
    </row>
    <row r="858" spans="1:16" s="1149" customFormat="1" ht="11.25" customHeight="1" outlineLevel="2">
      <c r="A858" s="1101">
        <v>10</v>
      </c>
      <c r="B858" s="1101">
        <v>2014</v>
      </c>
      <c r="C858" s="1103" t="s">
        <v>91</v>
      </c>
      <c r="D858" s="1106" t="s">
        <v>122</v>
      </c>
      <c r="E858" s="1103" t="s">
        <v>3362</v>
      </c>
      <c r="F858" s="1160">
        <v>41924</v>
      </c>
      <c r="G858" s="1103" t="s">
        <v>4442</v>
      </c>
      <c r="H858" s="1101">
        <v>10</v>
      </c>
      <c r="I858" s="1107" t="s">
        <v>3179</v>
      </c>
      <c r="J858" s="1110"/>
      <c r="K858" s="1126"/>
      <c r="L858" s="1126"/>
      <c r="M858" s="1126"/>
      <c r="P858" s="1162"/>
    </row>
    <row r="859" spans="1:16" s="1149" customFormat="1" ht="11.25" customHeight="1" outlineLevel="2">
      <c r="A859" s="1101">
        <v>10</v>
      </c>
      <c r="B859" s="1101">
        <v>2014</v>
      </c>
      <c r="C859" s="1103" t="s">
        <v>91</v>
      </c>
      <c r="D859" s="1106" t="s">
        <v>122</v>
      </c>
      <c r="E859" s="1103" t="s">
        <v>3362</v>
      </c>
      <c r="F859" s="1160">
        <v>41924</v>
      </c>
      <c r="G859" s="1103" t="s">
        <v>4443</v>
      </c>
      <c r="H859" s="1101">
        <v>7</v>
      </c>
      <c r="I859" s="1107" t="s">
        <v>4444</v>
      </c>
      <c r="J859" s="1110"/>
      <c r="K859" s="1126"/>
      <c r="L859" s="1126"/>
      <c r="M859" s="1126"/>
      <c r="P859" s="1162"/>
    </row>
    <row r="860" spans="1:16" s="1149" customFormat="1" ht="11.25" customHeight="1" outlineLevel="2">
      <c r="A860" s="1101">
        <v>10</v>
      </c>
      <c r="B860" s="1101">
        <v>2014</v>
      </c>
      <c r="C860" s="1103" t="s">
        <v>91</v>
      </c>
      <c r="D860" s="1106" t="s">
        <v>122</v>
      </c>
      <c r="E860" s="1103" t="s">
        <v>3362</v>
      </c>
      <c r="F860" s="1160">
        <v>41924</v>
      </c>
      <c r="G860" s="1103" t="s">
        <v>4445</v>
      </c>
      <c r="H860" s="1101">
        <v>10</v>
      </c>
      <c r="I860" s="1107" t="s">
        <v>3632</v>
      </c>
      <c r="J860" s="1110"/>
      <c r="K860" s="1126"/>
      <c r="P860" s="1162"/>
    </row>
    <row r="861" spans="1:16" s="1149" customFormat="1" ht="11.25" customHeight="1" outlineLevel="2">
      <c r="A861" s="1101">
        <v>10</v>
      </c>
      <c r="B861" s="1101">
        <v>2014</v>
      </c>
      <c r="C861" s="1103" t="s">
        <v>91</v>
      </c>
      <c r="D861" s="1106" t="s">
        <v>122</v>
      </c>
      <c r="E861" s="1103" t="s">
        <v>3362</v>
      </c>
      <c r="F861" s="1160">
        <v>41924</v>
      </c>
      <c r="G861" s="1103" t="s">
        <v>4446</v>
      </c>
      <c r="H861" s="1101">
        <v>7</v>
      </c>
      <c r="I861" s="1107" t="s">
        <v>2214</v>
      </c>
      <c r="J861" s="1110"/>
      <c r="P861" s="1162"/>
    </row>
    <row r="862" spans="1:16" s="1149" customFormat="1" ht="11.25" customHeight="1" outlineLevel="2">
      <c r="A862" s="1101">
        <v>10</v>
      </c>
      <c r="B862" s="1101">
        <v>2014</v>
      </c>
      <c r="C862" s="1103" t="s">
        <v>91</v>
      </c>
      <c r="D862" s="1106" t="s">
        <v>122</v>
      </c>
      <c r="E862" s="1103" t="s">
        <v>3362</v>
      </c>
      <c r="F862" s="1160">
        <v>41924</v>
      </c>
      <c r="G862" s="1103" t="s">
        <v>4447</v>
      </c>
      <c r="H862" s="1101">
        <v>10</v>
      </c>
      <c r="I862" s="1107" t="s">
        <v>2133</v>
      </c>
      <c r="J862" s="1110"/>
      <c r="P862" s="1162"/>
    </row>
    <row r="863" spans="1:16" s="1149" customFormat="1" ht="11.25" customHeight="1" outlineLevel="2">
      <c r="A863" s="1101">
        <v>10</v>
      </c>
      <c r="B863" s="1101">
        <v>2014</v>
      </c>
      <c r="C863" s="1103" t="s">
        <v>91</v>
      </c>
      <c r="D863" s="1106" t="s">
        <v>122</v>
      </c>
      <c r="E863" s="1103" t="s">
        <v>3362</v>
      </c>
      <c r="F863" s="1160">
        <v>41924</v>
      </c>
      <c r="G863" s="1103" t="s">
        <v>4448</v>
      </c>
      <c r="H863" s="1101">
        <v>7</v>
      </c>
      <c r="I863" s="1107" t="s">
        <v>2967</v>
      </c>
      <c r="J863" s="1110"/>
      <c r="P863" s="1162"/>
    </row>
    <row r="864" spans="1:16" s="1149" customFormat="1" ht="11.25" customHeight="1" outlineLevel="2">
      <c r="A864" s="1101">
        <v>10</v>
      </c>
      <c r="B864" s="1101">
        <v>2014</v>
      </c>
      <c r="C864" s="1103" t="s">
        <v>91</v>
      </c>
      <c r="D864" s="1106" t="s">
        <v>122</v>
      </c>
      <c r="E864" s="1103" t="s">
        <v>3362</v>
      </c>
      <c r="F864" s="1160">
        <v>41924</v>
      </c>
      <c r="G864" s="1103" t="s">
        <v>4449</v>
      </c>
      <c r="H864" s="1101">
        <v>7</v>
      </c>
      <c r="I864" s="1107" t="s">
        <v>2037</v>
      </c>
      <c r="J864" s="1110"/>
      <c r="K864" s="1126"/>
      <c r="P864" s="1162"/>
    </row>
    <row r="865" spans="1:16" s="1149" customFormat="1" ht="11.25" customHeight="1" outlineLevel="2">
      <c r="A865" s="1101">
        <v>10</v>
      </c>
      <c r="B865" s="1101">
        <v>2014</v>
      </c>
      <c r="C865" s="1103" t="s">
        <v>91</v>
      </c>
      <c r="D865" s="1106" t="s">
        <v>122</v>
      </c>
      <c r="E865" s="1103" t="s">
        <v>3362</v>
      </c>
      <c r="F865" s="1160">
        <v>41924</v>
      </c>
      <c r="G865" s="1103" t="s">
        <v>4450</v>
      </c>
      <c r="H865" s="1101">
        <v>3</v>
      </c>
      <c r="I865" s="1107" t="s">
        <v>2169</v>
      </c>
      <c r="J865" s="1110"/>
      <c r="K865" s="1110"/>
      <c r="P865" s="1162"/>
    </row>
    <row r="866" spans="1:16" s="1126" customFormat="1" ht="11.25" customHeight="1" outlineLevel="2">
      <c r="A866" s="1101">
        <v>10</v>
      </c>
      <c r="B866" s="1101">
        <v>2014</v>
      </c>
      <c r="C866" s="1103" t="s">
        <v>91</v>
      </c>
      <c r="D866" s="1106" t="s">
        <v>122</v>
      </c>
      <c r="E866" s="1103" t="s">
        <v>3362</v>
      </c>
      <c r="F866" s="1160">
        <v>41924</v>
      </c>
      <c r="G866" s="1103" t="s">
        <v>4451</v>
      </c>
      <c r="H866" s="1101">
        <v>10</v>
      </c>
      <c r="I866" s="1107" t="s">
        <v>2426</v>
      </c>
      <c r="J866" s="1110"/>
      <c r="K866" s="1125"/>
      <c r="L866" s="1149"/>
      <c r="M866" s="1149"/>
      <c r="P866" s="1138"/>
    </row>
    <row r="867" spans="1:16" s="1126" customFormat="1" ht="11.25" customHeight="1" outlineLevel="1">
      <c r="A867" s="1101"/>
      <c r="B867" s="1101"/>
      <c r="C867" s="1103"/>
      <c r="D867" s="1106" t="s">
        <v>1285</v>
      </c>
      <c r="E867" s="1103"/>
      <c r="F867" s="1160"/>
      <c r="G867" s="1103"/>
      <c r="H867" s="1101">
        <f>SUBTOTAL(9,H815:H866)</f>
        <v>440</v>
      </c>
      <c r="I867" s="1107"/>
      <c r="J867" s="1110"/>
      <c r="K867" s="1125"/>
      <c r="L867" s="1149"/>
      <c r="M867" s="1149"/>
      <c r="P867" s="1138"/>
    </row>
    <row r="868" spans="1:16" s="1126" customFormat="1" ht="11.25" customHeight="1" outlineLevel="2">
      <c r="A868" s="1113">
        <v>2</v>
      </c>
      <c r="B868" s="1114">
        <v>2013</v>
      </c>
      <c r="C868" s="1115" t="s">
        <v>4135</v>
      </c>
      <c r="D868" s="1115" t="s">
        <v>1594</v>
      </c>
      <c r="E868" s="1117" t="s">
        <v>3362</v>
      </c>
      <c r="F868" s="1117">
        <v>41560</v>
      </c>
      <c r="G868" s="1115" t="s">
        <v>4929</v>
      </c>
      <c r="H868" s="1113">
        <v>7</v>
      </c>
      <c r="I868" s="1115" t="s">
        <v>3500</v>
      </c>
      <c r="J868" s="1149"/>
      <c r="K868" s="1127"/>
      <c r="L868" s="1149"/>
      <c r="M868" s="1149"/>
      <c r="P868" s="1138"/>
    </row>
    <row r="869" spans="1:16" s="1149" customFormat="1" ht="11.25" customHeight="1" outlineLevel="2">
      <c r="A869" s="1101">
        <v>10</v>
      </c>
      <c r="B869" s="1101">
        <v>2014</v>
      </c>
      <c r="C869" s="1107" t="s">
        <v>4135</v>
      </c>
      <c r="D869" s="1106" t="s">
        <v>1594</v>
      </c>
      <c r="E869" s="1103" t="s">
        <v>3362</v>
      </c>
      <c r="F869" s="1160">
        <v>41924</v>
      </c>
      <c r="G869" s="1103" t="s">
        <v>4454</v>
      </c>
      <c r="H869" s="1101">
        <v>7</v>
      </c>
      <c r="I869" s="1107" t="s">
        <v>2324</v>
      </c>
      <c r="K869" s="1144"/>
      <c r="L869" s="1126"/>
      <c r="M869" s="1126"/>
      <c r="P869" s="1162"/>
    </row>
    <row r="870" spans="1:16" s="1149" customFormat="1" ht="11.25" customHeight="1" outlineLevel="1">
      <c r="A870" s="1101"/>
      <c r="B870" s="1101"/>
      <c r="C870" s="1107"/>
      <c r="D870" s="1106" t="s">
        <v>3847</v>
      </c>
      <c r="E870" s="1103"/>
      <c r="F870" s="1160"/>
      <c r="G870" s="1103"/>
      <c r="H870" s="1101">
        <f>SUBTOTAL(9,H868:H869)</f>
        <v>14</v>
      </c>
      <c r="I870" s="1107"/>
      <c r="K870" s="1144"/>
      <c r="L870" s="1126"/>
      <c r="M870" s="1126"/>
      <c r="P870" s="1162"/>
    </row>
    <row r="871" spans="1:16" s="1294" customFormat="1" ht="11.25" customHeight="1" outlineLevel="2">
      <c r="A871" s="1275">
        <v>10</v>
      </c>
      <c r="B871" s="1275">
        <v>2012</v>
      </c>
      <c r="C871" s="1277" t="s">
        <v>91</v>
      </c>
      <c r="D871" s="1277" t="s">
        <v>104</v>
      </c>
      <c r="E871" s="1277" t="s">
        <v>58</v>
      </c>
      <c r="F871" s="1278">
        <v>40958</v>
      </c>
      <c r="G871" s="1307" t="s">
        <v>5265</v>
      </c>
      <c r="H871" s="1275">
        <v>5</v>
      </c>
      <c r="I871" s="1277" t="s">
        <v>244</v>
      </c>
      <c r="J871" s="1279" t="s">
        <v>5115</v>
      </c>
      <c r="K871" s="1292"/>
      <c r="P871" s="1295"/>
    </row>
    <row r="872" spans="1:16" s="1294" customFormat="1" ht="11.25" customHeight="1" outlineLevel="2">
      <c r="A872" s="1275">
        <v>10</v>
      </c>
      <c r="B872" s="1275">
        <v>2012</v>
      </c>
      <c r="C872" s="1277" t="s">
        <v>91</v>
      </c>
      <c r="D872" s="1277" t="s">
        <v>104</v>
      </c>
      <c r="E872" s="1277" t="s">
        <v>58</v>
      </c>
      <c r="F872" s="1278">
        <v>40958</v>
      </c>
      <c r="G872" s="1307" t="s">
        <v>5266</v>
      </c>
      <c r="H872" s="1275">
        <v>5</v>
      </c>
      <c r="I872" s="1277" t="s">
        <v>342</v>
      </c>
      <c r="K872" s="1292"/>
      <c r="P872" s="1295"/>
    </row>
    <row r="873" spans="1:16" s="1294" customFormat="1" ht="11.25" customHeight="1" outlineLevel="2">
      <c r="A873" s="1275">
        <v>3</v>
      </c>
      <c r="B873" s="1276">
        <v>2012</v>
      </c>
      <c r="C873" s="1277" t="s">
        <v>91</v>
      </c>
      <c r="D873" s="1277" t="s">
        <v>104</v>
      </c>
      <c r="E873" s="1278" t="s">
        <v>3323</v>
      </c>
      <c r="F873" s="1278">
        <v>40972</v>
      </c>
      <c r="G873" s="1277" t="s">
        <v>5267</v>
      </c>
      <c r="H873" s="1275">
        <v>7</v>
      </c>
      <c r="I873" s="1277" t="s">
        <v>849</v>
      </c>
      <c r="K873" s="1308"/>
      <c r="P873" s="1295"/>
    </row>
    <row r="874" spans="1:16" s="1294" customFormat="1" ht="11.25" customHeight="1" outlineLevel="2">
      <c r="A874" s="1275">
        <v>3</v>
      </c>
      <c r="B874" s="1276">
        <v>2012</v>
      </c>
      <c r="C874" s="1277" t="s">
        <v>91</v>
      </c>
      <c r="D874" s="1277" t="s">
        <v>104</v>
      </c>
      <c r="E874" s="1278" t="s">
        <v>3323</v>
      </c>
      <c r="F874" s="1278">
        <v>40972</v>
      </c>
      <c r="G874" s="1277" t="s">
        <v>5266</v>
      </c>
      <c r="H874" s="1275">
        <v>3</v>
      </c>
      <c r="I874" s="1277" t="s">
        <v>1903</v>
      </c>
      <c r="K874" s="1308"/>
      <c r="P874" s="1295"/>
    </row>
    <row r="875" spans="1:16" s="1294" customFormat="1" ht="11.25" customHeight="1" outlineLevel="2">
      <c r="A875" s="1275">
        <v>3</v>
      </c>
      <c r="B875" s="1276">
        <v>2012</v>
      </c>
      <c r="C875" s="1277" t="s">
        <v>91</v>
      </c>
      <c r="D875" s="1277" t="s">
        <v>104</v>
      </c>
      <c r="E875" s="1278" t="s">
        <v>3323</v>
      </c>
      <c r="F875" s="1278">
        <v>40972</v>
      </c>
      <c r="G875" s="1277" t="s">
        <v>5268</v>
      </c>
      <c r="H875" s="1275">
        <v>7</v>
      </c>
      <c r="I875" s="1277" t="s">
        <v>1039</v>
      </c>
      <c r="K875" s="1292"/>
      <c r="P875" s="1295"/>
    </row>
    <row r="876" spans="1:16" s="1294" customFormat="1" ht="11.25" customHeight="1" outlineLevel="2">
      <c r="A876" s="1275">
        <v>6</v>
      </c>
      <c r="B876" s="1276">
        <v>2012</v>
      </c>
      <c r="C876" s="1277" t="s">
        <v>91</v>
      </c>
      <c r="D876" s="1277" t="s">
        <v>104</v>
      </c>
      <c r="E876" s="1278" t="s">
        <v>64</v>
      </c>
      <c r="F876" s="1278">
        <v>40978</v>
      </c>
      <c r="G876" s="1277" t="s">
        <v>5266</v>
      </c>
      <c r="H876" s="1275">
        <v>5</v>
      </c>
      <c r="I876" s="1277" t="s">
        <v>342</v>
      </c>
      <c r="K876" s="1292"/>
      <c r="P876" s="1295"/>
    </row>
    <row r="877" spans="1:16" s="1294" customFormat="1" ht="11.25" customHeight="1" outlineLevel="2">
      <c r="A877" s="1282">
        <v>6</v>
      </c>
      <c r="B877" s="1282">
        <v>2013</v>
      </c>
      <c r="C877" s="1284" t="s">
        <v>91</v>
      </c>
      <c r="D877" s="1285" t="s">
        <v>104</v>
      </c>
      <c r="E877" s="1284" t="s">
        <v>3323</v>
      </c>
      <c r="F877" s="1285">
        <v>41336</v>
      </c>
      <c r="G877" s="1284" t="s">
        <v>4930</v>
      </c>
      <c r="H877" s="1282">
        <v>3</v>
      </c>
      <c r="I877" s="1284" t="s">
        <v>1653</v>
      </c>
      <c r="K877" s="1292"/>
      <c r="P877" s="1295"/>
    </row>
    <row r="878" spans="1:16" s="1294" customFormat="1" ht="11.25" customHeight="1" outlineLevel="2">
      <c r="A878" s="1282">
        <v>6</v>
      </c>
      <c r="B878" s="1282">
        <v>2013</v>
      </c>
      <c r="C878" s="1284" t="s">
        <v>91</v>
      </c>
      <c r="D878" s="1285" t="s">
        <v>104</v>
      </c>
      <c r="E878" s="1284" t="s">
        <v>3323</v>
      </c>
      <c r="F878" s="1285">
        <v>41336</v>
      </c>
      <c r="G878" s="1284" t="s">
        <v>4931</v>
      </c>
      <c r="H878" s="1282">
        <v>10</v>
      </c>
      <c r="I878" s="1284" t="s">
        <v>2787</v>
      </c>
      <c r="K878" s="1292"/>
      <c r="P878" s="1295"/>
    </row>
    <row r="879" spans="1:16" s="1294" customFormat="1" ht="11.25" customHeight="1" outlineLevel="1">
      <c r="A879" s="1282"/>
      <c r="B879" s="1282"/>
      <c r="C879" s="1284"/>
      <c r="D879" s="1285" t="s">
        <v>1362</v>
      </c>
      <c r="E879" s="1284"/>
      <c r="F879" s="1285"/>
      <c r="G879" s="1284"/>
      <c r="H879" s="1282">
        <f>SUBTOTAL(9,H871:H878)</f>
        <v>45</v>
      </c>
      <c r="I879" s="1284"/>
      <c r="K879" s="1292"/>
      <c r="P879" s="1295"/>
    </row>
    <row r="880" spans="1:16" s="1149" customFormat="1" ht="11.25" customHeight="1" outlineLevel="2">
      <c r="A880" s="1113">
        <v>6</v>
      </c>
      <c r="B880" s="1113">
        <v>2013</v>
      </c>
      <c r="C880" s="1115" t="s">
        <v>164</v>
      </c>
      <c r="D880" s="1117" t="s">
        <v>4932</v>
      </c>
      <c r="E880" s="1115" t="s">
        <v>3323</v>
      </c>
      <c r="F880" s="1117">
        <v>41336</v>
      </c>
      <c r="G880" s="1115" t="s">
        <v>4933</v>
      </c>
      <c r="H880" s="1113">
        <v>3</v>
      </c>
      <c r="I880" s="1115" t="s">
        <v>311</v>
      </c>
      <c r="K880" s="1126"/>
      <c r="P880" s="1162"/>
    </row>
    <row r="881" spans="1:16" s="1149" customFormat="1" ht="11.25" customHeight="1" outlineLevel="1">
      <c r="A881" s="1113"/>
      <c r="B881" s="1113"/>
      <c r="C881" s="1115"/>
      <c r="D881" s="1117" t="s">
        <v>4934</v>
      </c>
      <c r="E881" s="1115"/>
      <c r="F881" s="1117"/>
      <c r="G881" s="1115"/>
      <c r="H881" s="1113">
        <f>SUBTOTAL(9,H880:H880)</f>
        <v>3</v>
      </c>
      <c r="I881" s="1115"/>
      <c r="K881" s="1126"/>
      <c r="P881" s="1162"/>
    </row>
    <row r="882" spans="1:16" s="1126" customFormat="1" ht="11.25" customHeight="1" outlineLevel="2">
      <c r="A882" s="1138">
        <v>10</v>
      </c>
      <c r="B882" s="1134">
        <v>2012</v>
      </c>
      <c r="C882" s="1135" t="s">
        <v>164</v>
      </c>
      <c r="D882" s="1135" t="s">
        <v>2695</v>
      </c>
      <c r="E882" s="1136" t="s">
        <v>3323</v>
      </c>
      <c r="F882" s="1136">
        <v>40972</v>
      </c>
      <c r="G882" s="1135" t="s">
        <v>4935</v>
      </c>
      <c r="H882" s="1138">
        <v>7</v>
      </c>
      <c r="I882" s="1135" t="s">
        <v>929</v>
      </c>
      <c r="J882" s="1127"/>
      <c r="L882" s="1149"/>
      <c r="M882" s="1149"/>
      <c r="P882" s="1138"/>
    </row>
    <row r="883" spans="1:16" s="1127" customFormat="1" ht="11.25" customHeight="1" outlineLevel="2">
      <c r="A883" s="1133">
        <v>3</v>
      </c>
      <c r="B883" s="1113">
        <v>2013</v>
      </c>
      <c r="C883" s="1115" t="s">
        <v>164</v>
      </c>
      <c r="D883" s="1117" t="s">
        <v>2695</v>
      </c>
      <c r="E883" s="1115" t="s">
        <v>3323</v>
      </c>
      <c r="F883" s="1117">
        <v>41336</v>
      </c>
      <c r="G883" s="1115" t="s">
        <v>4935</v>
      </c>
      <c r="H883" s="1113">
        <v>7</v>
      </c>
      <c r="I883" s="1115" t="s">
        <v>929</v>
      </c>
      <c r="P883" s="1113"/>
    </row>
    <row r="884" spans="1:16" s="1149" customFormat="1" ht="11.25" customHeight="1" outlineLevel="2">
      <c r="A884" s="1113">
        <v>6</v>
      </c>
      <c r="B884" s="1113">
        <v>2013</v>
      </c>
      <c r="C884" s="1117" t="s">
        <v>164</v>
      </c>
      <c r="D884" s="1115" t="s">
        <v>2695</v>
      </c>
      <c r="E884" s="1115" t="s">
        <v>3357</v>
      </c>
      <c r="F884" s="1117">
        <v>41434</v>
      </c>
      <c r="G884" s="1115" t="s">
        <v>4936</v>
      </c>
      <c r="H884" s="1113">
        <v>3</v>
      </c>
      <c r="I884" s="1115" t="s">
        <v>2943</v>
      </c>
      <c r="K884" s="1110"/>
      <c r="L884" s="1126"/>
      <c r="M884" s="1126"/>
      <c r="P884" s="1162"/>
    </row>
    <row r="885" spans="1:16" s="1149" customFormat="1" ht="11.25" customHeight="1" outlineLevel="2">
      <c r="A885" s="1101">
        <v>2</v>
      </c>
      <c r="B885" s="1101">
        <v>2014</v>
      </c>
      <c r="C885" s="1106" t="s">
        <v>164</v>
      </c>
      <c r="D885" s="1103" t="s">
        <v>2695</v>
      </c>
      <c r="E885" s="1103" t="s">
        <v>81</v>
      </c>
      <c r="F885" s="1106">
        <v>41685</v>
      </c>
      <c r="G885" s="1103" t="s">
        <v>4455</v>
      </c>
      <c r="H885" s="1101">
        <v>5</v>
      </c>
      <c r="I885" s="1103" t="s">
        <v>354</v>
      </c>
      <c r="K885" s="1126"/>
      <c r="P885" s="1162"/>
    </row>
    <row r="886" spans="1:16" s="1149" customFormat="1" ht="11.25" customHeight="1" outlineLevel="2">
      <c r="A886" s="1101">
        <v>10</v>
      </c>
      <c r="B886" s="1101">
        <v>2014</v>
      </c>
      <c r="C886" s="1107" t="s">
        <v>164</v>
      </c>
      <c r="D886" s="1106" t="s">
        <v>2695</v>
      </c>
      <c r="E886" s="1103" t="s">
        <v>3362</v>
      </c>
      <c r="F886" s="1160">
        <v>41924</v>
      </c>
      <c r="G886" s="1103" t="s">
        <v>4456</v>
      </c>
      <c r="H886" s="1101">
        <v>3</v>
      </c>
      <c r="I886" s="1107" t="s">
        <v>2218</v>
      </c>
      <c r="J886" s="1127"/>
      <c r="K886" s="1126"/>
      <c r="P886" s="1162"/>
    </row>
    <row r="887" spans="1:16" s="1149" customFormat="1" ht="11.25" customHeight="1" outlineLevel="1">
      <c r="A887" s="1101"/>
      <c r="B887" s="1101"/>
      <c r="C887" s="1107"/>
      <c r="D887" s="1106" t="s">
        <v>3230</v>
      </c>
      <c r="E887" s="1103"/>
      <c r="F887" s="1160"/>
      <c r="G887" s="1103"/>
      <c r="H887" s="1101">
        <f>SUBTOTAL(9,H882:H886)</f>
        <v>25</v>
      </c>
      <c r="I887" s="1107"/>
      <c r="J887" s="1127"/>
      <c r="K887" s="1126"/>
      <c r="P887" s="1162"/>
    </row>
    <row r="888" spans="1:16" s="1149" customFormat="1" ht="11.25" customHeight="1" outlineLevel="2">
      <c r="A888" s="1138">
        <v>6</v>
      </c>
      <c r="B888" s="1138">
        <v>2012</v>
      </c>
      <c r="C888" s="1135" t="s">
        <v>164</v>
      </c>
      <c r="D888" s="1136" t="s">
        <v>1638</v>
      </c>
      <c r="E888" s="1135" t="s">
        <v>64</v>
      </c>
      <c r="F888" s="1136">
        <v>40978</v>
      </c>
      <c r="G888" s="1135" t="s">
        <v>5269</v>
      </c>
      <c r="H888" s="1138">
        <v>5</v>
      </c>
      <c r="I888" s="1135" t="s">
        <v>354</v>
      </c>
      <c r="K888" s="1126"/>
      <c r="P888" s="1162"/>
    </row>
    <row r="889" spans="1:16" s="1149" customFormat="1" ht="11.25" customHeight="1" outlineLevel="2">
      <c r="A889" s="1138">
        <v>6</v>
      </c>
      <c r="B889" s="1155">
        <v>2012</v>
      </c>
      <c r="C889" s="1264" t="s">
        <v>164</v>
      </c>
      <c r="D889" s="1264" t="s">
        <v>1638</v>
      </c>
      <c r="E889" s="1264" t="s">
        <v>3357</v>
      </c>
      <c r="F889" s="1265">
        <v>41049</v>
      </c>
      <c r="G889" s="1266" t="s">
        <v>5270</v>
      </c>
      <c r="H889" s="1155">
        <v>3</v>
      </c>
      <c r="I889" s="1264" t="s">
        <v>2546</v>
      </c>
      <c r="K889" s="1126"/>
      <c r="P889" s="1162"/>
    </row>
    <row r="890" spans="1:16" s="1149" customFormat="1" ht="11.25" customHeight="1" outlineLevel="2">
      <c r="A890" s="1138">
        <v>6</v>
      </c>
      <c r="B890" s="1155">
        <v>2012</v>
      </c>
      <c r="C890" s="1264" t="s">
        <v>164</v>
      </c>
      <c r="D890" s="1264" t="s">
        <v>1638</v>
      </c>
      <c r="E890" s="1264" t="s">
        <v>1855</v>
      </c>
      <c r="F890" s="1265">
        <v>41223</v>
      </c>
      <c r="G890" s="1266" t="s">
        <v>5271</v>
      </c>
      <c r="H890" s="1155">
        <v>5</v>
      </c>
      <c r="I890" s="1264" t="s">
        <v>414</v>
      </c>
      <c r="K890" s="1110"/>
      <c r="P890" s="1162"/>
    </row>
    <row r="891" spans="1:16" s="1149" customFormat="1" ht="11.25" customHeight="1" outlineLevel="2">
      <c r="A891" s="1113">
        <v>3</v>
      </c>
      <c r="B891" s="1113">
        <v>2013</v>
      </c>
      <c r="C891" s="1115" t="s">
        <v>164</v>
      </c>
      <c r="D891" s="1117" t="s">
        <v>1638</v>
      </c>
      <c r="E891" s="1115" t="s">
        <v>3323</v>
      </c>
      <c r="F891" s="1117">
        <v>41336</v>
      </c>
      <c r="G891" s="1115" t="s">
        <v>4939</v>
      </c>
      <c r="H891" s="1113">
        <v>3</v>
      </c>
      <c r="I891" s="1115" t="s">
        <v>344</v>
      </c>
      <c r="K891" s="1110"/>
      <c r="P891" s="1162"/>
    </row>
    <row r="892" spans="1:16" s="1126" customFormat="1" ht="11.25" customHeight="1" outlineLevel="2">
      <c r="A892" s="1113">
        <v>3</v>
      </c>
      <c r="B892" s="1114">
        <v>2013</v>
      </c>
      <c r="C892" s="1115" t="s">
        <v>164</v>
      </c>
      <c r="D892" s="1115" t="s">
        <v>1638</v>
      </c>
      <c r="E892" s="1117" t="s">
        <v>4154</v>
      </c>
      <c r="F892" s="1117">
        <v>41546</v>
      </c>
      <c r="G892" s="1115" t="s">
        <v>4940</v>
      </c>
      <c r="H892" s="1113">
        <v>5</v>
      </c>
      <c r="I892" s="1115" t="s">
        <v>414</v>
      </c>
      <c r="K892" s="1110"/>
      <c r="L892" s="1149"/>
      <c r="M892" s="1149"/>
      <c r="P892" s="1138"/>
    </row>
    <row r="893" spans="1:16" s="1126" customFormat="1" ht="11.25" customHeight="1" outlineLevel="2">
      <c r="A893" s="1113">
        <v>3</v>
      </c>
      <c r="B893" s="1114">
        <v>2013</v>
      </c>
      <c r="C893" s="1115" t="s">
        <v>164</v>
      </c>
      <c r="D893" s="1115" t="s">
        <v>1638</v>
      </c>
      <c r="E893" s="1117" t="s">
        <v>3362</v>
      </c>
      <c r="F893" s="1117">
        <v>41560</v>
      </c>
      <c r="G893" s="1115" t="s">
        <v>4941</v>
      </c>
      <c r="H893" s="1113">
        <v>10</v>
      </c>
      <c r="I893" s="1115" t="s">
        <v>3033</v>
      </c>
      <c r="K893" s="1110"/>
      <c r="L893" s="1149"/>
      <c r="M893" s="1149"/>
      <c r="P893" s="1138"/>
    </row>
    <row r="894" spans="1:16" s="1126" customFormat="1" ht="11.25" customHeight="1" outlineLevel="2">
      <c r="A894" s="1101">
        <v>3</v>
      </c>
      <c r="B894" s="1101">
        <v>2014</v>
      </c>
      <c r="C894" s="1103" t="s">
        <v>164</v>
      </c>
      <c r="D894" s="1106" t="s">
        <v>1638</v>
      </c>
      <c r="E894" s="1103" t="s">
        <v>64</v>
      </c>
      <c r="F894" s="1106">
        <v>41706</v>
      </c>
      <c r="G894" s="1103" t="s">
        <v>4462</v>
      </c>
      <c r="H894" s="1101">
        <v>10</v>
      </c>
      <c r="I894" s="1103" t="s">
        <v>626</v>
      </c>
      <c r="K894" s="1110"/>
      <c r="L894" s="1149"/>
      <c r="M894" s="1149"/>
      <c r="P894" s="1138"/>
    </row>
    <row r="895" spans="1:16" s="1126" customFormat="1" ht="11.25" customHeight="1" outlineLevel="1">
      <c r="A895" s="1101"/>
      <c r="B895" s="1101"/>
      <c r="C895" s="1103"/>
      <c r="D895" s="1106" t="s">
        <v>2527</v>
      </c>
      <c r="E895" s="1103"/>
      <c r="F895" s="1106"/>
      <c r="G895" s="1103"/>
      <c r="H895" s="1101">
        <f>SUBTOTAL(9,H888:H894)</f>
        <v>41</v>
      </c>
      <c r="I895" s="1103"/>
      <c r="K895" s="1110"/>
      <c r="L895" s="1149"/>
      <c r="M895" s="1149"/>
      <c r="P895" s="1138"/>
    </row>
    <row r="896" spans="1:16" s="1149" customFormat="1" ht="11.25" customHeight="1" outlineLevel="2">
      <c r="A896" s="1113">
        <v>6</v>
      </c>
      <c r="B896" s="1113">
        <v>2013</v>
      </c>
      <c r="C896" s="1115" t="s">
        <v>53</v>
      </c>
      <c r="D896" s="1117" t="s">
        <v>4942</v>
      </c>
      <c r="E896" s="1115" t="s">
        <v>346</v>
      </c>
      <c r="F896" s="1117">
        <v>41350</v>
      </c>
      <c r="G896" s="1115" t="s">
        <v>4464</v>
      </c>
      <c r="H896" s="1113">
        <v>5</v>
      </c>
      <c r="I896" s="1115" t="s">
        <v>435</v>
      </c>
      <c r="J896" s="1126"/>
      <c r="K896" s="1110"/>
      <c r="P896" s="1162"/>
    </row>
    <row r="897" spans="1:16" ht="11.25" customHeight="1" outlineLevel="2">
      <c r="A897" s="1101">
        <v>10</v>
      </c>
      <c r="B897" s="1101">
        <v>2014</v>
      </c>
      <c r="C897" s="1103" t="s">
        <v>53</v>
      </c>
      <c r="D897" s="1106" t="s">
        <v>4942</v>
      </c>
      <c r="E897" s="1103" t="s">
        <v>819</v>
      </c>
      <c r="F897" s="1106">
        <v>41938</v>
      </c>
      <c r="G897" s="1103" t="s">
        <v>4465</v>
      </c>
      <c r="H897" s="1101">
        <v>5</v>
      </c>
      <c r="I897" s="1103" t="s">
        <v>248</v>
      </c>
    </row>
    <row r="898" spans="1:16" ht="11.25" customHeight="1" outlineLevel="1">
      <c r="B898" s="1101"/>
      <c r="D898" s="1106" t="s">
        <v>4943</v>
      </c>
      <c r="G898" s="1103"/>
      <c r="H898" s="1101">
        <f>SUBTOTAL(9,H896:H897)</f>
        <v>10</v>
      </c>
    </row>
    <row r="899" spans="1:16" s="1149" customFormat="1" ht="11.25" customHeight="1" outlineLevel="2">
      <c r="A899" s="1138">
        <v>6</v>
      </c>
      <c r="B899" s="1134">
        <v>2012</v>
      </c>
      <c r="C899" s="1135" t="s">
        <v>91</v>
      </c>
      <c r="D899" s="1135" t="s">
        <v>92</v>
      </c>
      <c r="E899" s="1136" t="s">
        <v>3323</v>
      </c>
      <c r="F899" s="1136">
        <v>40972</v>
      </c>
      <c r="G899" s="1135" t="s">
        <v>5272</v>
      </c>
      <c r="H899" s="1138">
        <v>10</v>
      </c>
      <c r="I899" s="1135" t="s">
        <v>1007</v>
      </c>
      <c r="J899" s="1127"/>
      <c r="K899" s="1110"/>
      <c r="L899" s="1126"/>
      <c r="M899" s="1126"/>
      <c r="P899" s="1162"/>
    </row>
    <row r="900" spans="1:16" s="1149" customFormat="1" ht="11.25" customHeight="1" outlineLevel="2">
      <c r="A900" s="1138">
        <v>6</v>
      </c>
      <c r="B900" s="1134">
        <v>2012</v>
      </c>
      <c r="C900" s="1135" t="s">
        <v>91</v>
      </c>
      <c r="D900" s="1135" t="s">
        <v>92</v>
      </c>
      <c r="E900" s="1136" t="s">
        <v>3323</v>
      </c>
      <c r="F900" s="1136">
        <v>40972</v>
      </c>
      <c r="G900" s="1135" t="s">
        <v>5273</v>
      </c>
      <c r="H900" s="1138">
        <v>7</v>
      </c>
      <c r="I900" s="1135" t="s">
        <v>2149</v>
      </c>
      <c r="K900" s="1126"/>
      <c r="L900" s="1126"/>
      <c r="M900" s="1126"/>
      <c r="P900" s="1162"/>
    </row>
    <row r="901" spans="1:16" s="1149" customFormat="1" ht="11.25" customHeight="1" outlineLevel="2">
      <c r="A901" s="1138">
        <v>6</v>
      </c>
      <c r="B901" s="1134">
        <v>2012</v>
      </c>
      <c r="C901" s="1135" t="s">
        <v>91</v>
      </c>
      <c r="D901" s="1135" t="s">
        <v>92</v>
      </c>
      <c r="E901" s="1136" t="s">
        <v>3323</v>
      </c>
      <c r="F901" s="1136">
        <v>40972</v>
      </c>
      <c r="G901" s="1135" t="s">
        <v>4470</v>
      </c>
      <c r="H901" s="1138">
        <v>7</v>
      </c>
      <c r="I901" s="1135" t="s">
        <v>810</v>
      </c>
      <c r="K901" s="1126"/>
      <c r="L901" s="1126"/>
      <c r="M901" s="1126"/>
      <c r="P901" s="1162"/>
    </row>
    <row r="902" spans="1:16" s="1149" customFormat="1" ht="11.25" customHeight="1" outlineLevel="2">
      <c r="A902" s="1138">
        <v>10</v>
      </c>
      <c r="B902" s="1134">
        <v>2012</v>
      </c>
      <c r="C902" s="1135" t="s">
        <v>91</v>
      </c>
      <c r="D902" s="1135" t="s">
        <v>92</v>
      </c>
      <c r="E902" s="1136" t="s">
        <v>3323</v>
      </c>
      <c r="F902" s="1136">
        <v>40972</v>
      </c>
      <c r="G902" s="1135" t="s">
        <v>4946</v>
      </c>
      <c r="H902" s="1138">
        <v>10</v>
      </c>
      <c r="I902" s="1135" t="s">
        <v>1384</v>
      </c>
      <c r="K902" s="1126"/>
      <c r="L902" s="1126"/>
      <c r="M902" s="1126"/>
      <c r="P902" s="1162"/>
    </row>
    <row r="903" spans="1:16" s="1149" customFormat="1" ht="11.25" customHeight="1" outlineLevel="2">
      <c r="A903" s="1138">
        <v>10</v>
      </c>
      <c r="B903" s="1134">
        <v>2012</v>
      </c>
      <c r="C903" s="1135" t="s">
        <v>91</v>
      </c>
      <c r="D903" s="1135" t="s">
        <v>92</v>
      </c>
      <c r="E903" s="1136" t="s">
        <v>3323</v>
      </c>
      <c r="F903" s="1136">
        <v>40972</v>
      </c>
      <c r="G903" s="1135" t="s">
        <v>5274</v>
      </c>
      <c r="H903" s="1138">
        <v>3</v>
      </c>
      <c r="I903" s="1135" t="s">
        <v>2026</v>
      </c>
      <c r="K903" s="1126"/>
      <c r="L903" s="1126"/>
      <c r="M903" s="1126"/>
      <c r="P903" s="1162"/>
    </row>
    <row r="904" spans="1:16" s="1149" customFormat="1" ht="11.25" customHeight="1" outlineLevel="2">
      <c r="A904" s="1138">
        <v>10</v>
      </c>
      <c r="B904" s="1155">
        <v>2012</v>
      </c>
      <c r="C904" s="1264" t="s">
        <v>91</v>
      </c>
      <c r="D904" s="1264" t="s">
        <v>92</v>
      </c>
      <c r="E904" s="1264" t="s">
        <v>3357</v>
      </c>
      <c r="F904" s="1265">
        <v>41049</v>
      </c>
      <c r="G904" s="1266" t="s">
        <v>5275</v>
      </c>
      <c r="H904" s="1155">
        <v>3</v>
      </c>
      <c r="I904" s="1264" t="s">
        <v>2123</v>
      </c>
      <c r="K904" s="1126"/>
      <c r="L904" s="1126"/>
      <c r="M904" s="1126"/>
      <c r="P904" s="1162"/>
    </row>
    <row r="905" spans="1:16" s="1149" customFormat="1" ht="11.25" customHeight="1" outlineLevel="2">
      <c r="A905" s="1138">
        <v>10</v>
      </c>
      <c r="B905" s="1155">
        <v>2012</v>
      </c>
      <c r="C905" s="1264" t="s">
        <v>91</v>
      </c>
      <c r="D905" s="1264" t="s">
        <v>92</v>
      </c>
      <c r="E905" s="1264" t="s">
        <v>3357</v>
      </c>
      <c r="F905" s="1265">
        <v>41049</v>
      </c>
      <c r="G905" s="1266" t="s">
        <v>4945</v>
      </c>
      <c r="H905" s="1155">
        <v>7</v>
      </c>
      <c r="I905" s="1264" t="s">
        <v>2125</v>
      </c>
      <c r="K905" s="1126"/>
      <c r="L905" s="1126"/>
      <c r="M905" s="1126"/>
      <c r="P905" s="1162"/>
    </row>
    <row r="906" spans="1:16" s="1149" customFormat="1" ht="11.25" customHeight="1" outlineLevel="2">
      <c r="A906" s="1138">
        <v>10</v>
      </c>
      <c r="B906" s="1155">
        <v>2012</v>
      </c>
      <c r="C906" s="1264" t="s">
        <v>91</v>
      </c>
      <c r="D906" s="1264" t="s">
        <v>92</v>
      </c>
      <c r="E906" s="1264" t="s">
        <v>3357</v>
      </c>
      <c r="F906" s="1265">
        <v>41049</v>
      </c>
      <c r="G906" s="1266" t="s">
        <v>5276</v>
      </c>
      <c r="H906" s="1155">
        <v>10</v>
      </c>
      <c r="I906" s="1264" t="s">
        <v>2285</v>
      </c>
      <c r="K906" s="1126"/>
      <c r="L906" s="1126"/>
      <c r="M906" s="1126"/>
      <c r="P906" s="1162"/>
    </row>
    <row r="907" spans="1:16" s="1149" customFormat="1" ht="11.25" customHeight="1" outlineLevel="2">
      <c r="A907" s="1138">
        <v>3</v>
      </c>
      <c r="B907" s="1155">
        <v>2012</v>
      </c>
      <c r="C907" s="1264" t="s">
        <v>91</v>
      </c>
      <c r="D907" s="1264" t="s">
        <v>92</v>
      </c>
      <c r="E907" s="1264" t="s">
        <v>3357</v>
      </c>
      <c r="F907" s="1265">
        <v>41049</v>
      </c>
      <c r="G907" s="1266" t="s">
        <v>5277</v>
      </c>
      <c r="H907" s="1155">
        <v>3</v>
      </c>
      <c r="I907" s="1264" t="s">
        <v>2949</v>
      </c>
      <c r="K907" s="1126"/>
      <c r="L907" s="1126"/>
      <c r="M907" s="1126"/>
      <c r="P907" s="1162"/>
    </row>
    <row r="908" spans="1:16" s="1126" customFormat="1" ht="11.25" customHeight="1" outlineLevel="2">
      <c r="A908" s="1138">
        <v>3</v>
      </c>
      <c r="B908" s="1155">
        <v>2012</v>
      </c>
      <c r="C908" s="1264" t="s">
        <v>91</v>
      </c>
      <c r="D908" s="1264" t="s">
        <v>92</v>
      </c>
      <c r="E908" s="1264" t="s">
        <v>5073</v>
      </c>
      <c r="F908" s="1265">
        <v>41055</v>
      </c>
      <c r="G908" s="1266" t="s">
        <v>5276</v>
      </c>
      <c r="H908" s="1155">
        <v>15</v>
      </c>
      <c r="I908" s="1264" t="s">
        <v>5278</v>
      </c>
      <c r="J908" s="1149"/>
      <c r="K908" s="1110"/>
      <c r="P908" s="1138"/>
    </row>
    <row r="909" spans="1:16" s="1126" customFormat="1" ht="11.25" customHeight="1" outlineLevel="2">
      <c r="A909" s="1155">
        <v>3</v>
      </c>
      <c r="B909" s="1155">
        <v>2012</v>
      </c>
      <c r="C909" s="1264" t="s">
        <v>91</v>
      </c>
      <c r="D909" s="1264" t="s">
        <v>92</v>
      </c>
      <c r="E909" s="1264" t="s">
        <v>5073</v>
      </c>
      <c r="F909" s="1265">
        <v>41055</v>
      </c>
      <c r="G909" s="1266" t="s">
        <v>5277</v>
      </c>
      <c r="H909" s="1155">
        <v>5</v>
      </c>
      <c r="I909" s="1264" t="s">
        <v>5279</v>
      </c>
      <c r="J909" s="1149"/>
      <c r="K909" s="1110"/>
      <c r="P909" s="1138"/>
    </row>
    <row r="910" spans="1:16" s="1126" customFormat="1" ht="11.25" customHeight="1" outlineLevel="2">
      <c r="A910" s="1155">
        <v>3</v>
      </c>
      <c r="B910" s="1134">
        <v>2012</v>
      </c>
      <c r="C910" s="1135" t="s">
        <v>91</v>
      </c>
      <c r="D910" s="1135" t="s">
        <v>92</v>
      </c>
      <c r="E910" s="1136" t="s">
        <v>3362</v>
      </c>
      <c r="F910" s="1136">
        <v>41196</v>
      </c>
      <c r="G910" s="1135" t="s">
        <v>5280</v>
      </c>
      <c r="H910" s="1138">
        <v>7</v>
      </c>
      <c r="I910" s="1135" t="s">
        <v>2410</v>
      </c>
      <c r="J910" s="1149"/>
      <c r="K910" s="1110"/>
      <c r="P910" s="1138"/>
    </row>
    <row r="911" spans="1:16" s="1126" customFormat="1" ht="11.25" customHeight="1" outlineLevel="2">
      <c r="A911" s="1155">
        <v>3</v>
      </c>
      <c r="B911" s="1134">
        <v>2012</v>
      </c>
      <c r="C911" s="1135" t="s">
        <v>91</v>
      </c>
      <c r="D911" s="1135" t="s">
        <v>92</v>
      </c>
      <c r="E911" s="1136" t="s">
        <v>3362</v>
      </c>
      <c r="F911" s="1136">
        <v>41196</v>
      </c>
      <c r="G911" s="1135" t="s">
        <v>5281</v>
      </c>
      <c r="H911" s="1138">
        <v>3</v>
      </c>
      <c r="I911" s="1135" t="s">
        <v>1897</v>
      </c>
      <c r="J911" s="1149"/>
      <c r="K911" s="1110"/>
      <c r="L911" s="1110"/>
      <c r="M911" s="1110"/>
      <c r="P911" s="1138"/>
    </row>
    <row r="912" spans="1:16" s="1126" customFormat="1" ht="11.25" customHeight="1" outlineLevel="2">
      <c r="A912" s="1138">
        <v>6</v>
      </c>
      <c r="B912" s="1134">
        <v>2012</v>
      </c>
      <c r="C912" s="1135" t="s">
        <v>91</v>
      </c>
      <c r="D912" s="1135" t="s">
        <v>92</v>
      </c>
      <c r="E912" s="1136" t="s">
        <v>3362</v>
      </c>
      <c r="F912" s="1136">
        <v>41196</v>
      </c>
      <c r="G912" s="1135" t="s">
        <v>4473</v>
      </c>
      <c r="H912" s="1138">
        <v>7</v>
      </c>
      <c r="I912" s="1135" t="s">
        <v>2268</v>
      </c>
      <c r="J912" s="1149"/>
      <c r="K912" s="1149"/>
      <c r="L912" s="1110"/>
      <c r="M912" s="1110"/>
      <c r="P912" s="1138"/>
    </row>
    <row r="913" spans="1:16" s="1126" customFormat="1" ht="11.25" customHeight="1" outlineLevel="2">
      <c r="A913" s="1113">
        <v>10</v>
      </c>
      <c r="B913" s="1113">
        <v>2013</v>
      </c>
      <c r="C913" s="1115" t="s">
        <v>91</v>
      </c>
      <c r="D913" s="1117" t="s">
        <v>92</v>
      </c>
      <c r="E913" s="1115" t="s">
        <v>55</v>
      </c>
      <c r="F913" s="1117">
        <v>41307</v>
      </c>
      <c r="G913" s="1115" t="s">
        <v>4944</v>
      </c>
      <c r="H913" s="1113">
        <v>5</v>
      </c>
      <c r="I913" s="1115" t="s">
        <v>244</v>
      </c>
      <c r="J913" s="1149"/>
      <c r="K913" s="1149"/>
      <c r="L913" s="1110"/>
      <c r="M913" s="1110"/>
      <c r="P913" s="1138"/>
    </row>
    <row r="914" spans="1:16" s="1126" customFormat="1" ht="11.25" customHeight="1" outlineLevel="2">
      <c r="A914" s="1113">
        <v>10</v>
      </c>
      <c r="B914" s="1113">
        <v>2013</v>
      </c>
      <c r="C914" s="1115" t="s">
        <v>91</v>
      </c>
      <c r="D914" s="1117" t="s">
        <v>92</v>
      </c>
      <c r="E914" s="1115" t="s">
        <v>3323</v>
      </c>
      <c r="F914" s="1117">
        <v>41336</v>
      </c>
      <c r="G914" s="1115" t="s">
        <v>4945</v>
      </c>
      <c r="H914" s="1113">
        <v>10</v>
      </c>
      <c r="I914" s="1115" t="s">
        <v>3271</v>
      </c>
      <c r="J914" s="1149"/>
      <c r="K914" s="1149"/>
      <c r="L914" s="1149"/>
      <c r="M914" s="1149"/>
      <c r="P914" s="1138"/>
    </row>
    <row r="915" spans="1:16" s="1126" customFormat="1" ht="11.25" customHeight="1" outlineLevel="2">
      <c r="A915" s="1113">
        <v>10</v>
      </c>
      <c r="B915" s="1113">
        <v>2013</v>
      </c>
      <c r="C915" s="1115" t="s">
        <v>91</v>
      </c>
      <c r="D915" s="1117" t="s">
        <v>92</v>
      </c>
      <c r="E915" s="1115" t="s">
        <v>3323</v>
      </c>
      <c r="F915" s="1117">
        <v>41336</v>
      </c>
      <c r="G915" s="1115" t="s">
        <v>4946</v>
      </c>
      <c r="H915" s="1113">
        <v>10</v>
      </c>
      <c r="I915" s="1115" t="s">
        <v>1384</v>
      </c>
      <c r="J915" s="1149"/>
      <c r="K915" s="1149"/>
      <c r="L915" s="1183"/>
      <c r="M915" s="1183"/>
      <c r="P915" s="1138"/>
    </row>
    <row r="916" spans="1:16" s="1126" customFormat="1" ht="11.25" customHeight="1" outlineLevel="2">
      <c r="A916" s="1113">
        <v>10</v>
      </c>
      <c r="B916" s="1113">
        <v>2013</v>
      </c>
      <c r="C916" s="1115" t="s">
        <v>91</v>
      </c>
      <c r="D916" s="1117" t="s">
        <v>92</v>
      </c>
      <c r="E916" s="1115" t="s">
        <v>3323</v>
      </c>
      <c r="F916" s="1117">
        <v>41336</v>
      </c>
      <c r="G916" s="1115" t="s">
        <v>4947</v>
      </c>
      <c r="H916" s="1113">
        <v>3</v>
      </c>
      <c r="I916" s="1115" t="s">
        <v>449</v>
      </c>
      <c r="J916" s="1149"/>
      <c r="K916" s="1149"/>
      <c r="P916" s="1138"/>
    </row>
    <row r="917" spans="1:16" ht="11.25" customHeight="1" outlineLevel="2">
      <c r="A917" s="1113">
        <v>10</v>
      </c>
      <c r="B917" s="1113">
        <v>2013</v>
      </c>
      <c r="C917" s="1115" t="s">
        <v>91</v>
      </c>
      <c r="D917" s="1117" t="s">
        <v>92</v>
      </c>
      <c r="E917" s="1115" t="s">
        <v>3323</v>
      </c>
      <c r="F917" s="1117">
        <v>41336</v>
      </c>
      <c r="G917" s="1115" t="s">
        <v>4948</v>
      </c>
      <c r="H917" s="1113">
        <v>7</v>
      </c>
      <c r="I917" s="1115" t="s">
        <v>485</v>
      </c>
    </row>
    <row r="918" spans="1:16" ht="11.25" customHeight="1" outlineLevel="2">
      <c r="A918" s="1113">
        <v>10</v>
      </c>
      <c r="B918" s="1113">
        <v>2013</v>
      </c>
      <c r="C918" s="1115" t="s">
        <v>91</v>
      </c>
      <c r="D918" s="1117" t="s">
        <v>92</v>
      </c>
      <c r="E918" s="1115" t="s">
        <v>3323</v>
      </c>
      <c r="F918" s="1117">
        <v>41336</v>
      </c>
      <c r="G918" s="1115" t="s">
        <v>4949</v>
      </c>
      <c r="H918" s="1113">
        <v>7</v>
      </c>
      <c r="I918" s="1115" t="s">
        <v>1039</v>
      </c>
    </row>
    <row r="919" spans="1:16" s="1149" customFormat="1" ht="11.25" customHeight="1" outlineLevel="2">
      <c r="A919" s="1113">
        <v>10</v>
      </c>
      <c r="B919" s="1113">
        <v>2013</v>
      </c>
      <c r="C919" s="1117" t="s">
        <v>91</v>
      </c>
      <c r="D919" s="1115" t="s">
        <v>92</v>
      </c>
      <c r="E919" s="1115" t="s">
        <v>3357</v>
      </c>
      <c r="F919" s="1117">
        <v>41434</v>
      </c>
      <c r="G919" s="1115" t="s">
        <v>4472</v>
      </c>
      <c r="H919" s="1113">
        <v>7</v>
      </c>
      <c r="I919" s="1115" t="s">
        <v>3246</v>
      </c>
      <c r="P919" s="1162"/>
    </row>
    <row r="920" spans="1:16" s="1149" customFormat="1" ht="11.25" customHeight="1" outlineLevel="2">
      <c r="A920" s="1113">
        <v>10</v>
      </c>
      <c r="B920" s="1113">
        <v>2013</v>
      </c>
      <c r="C920" s="1117" t="s">
        <v>91</v>
      </c>
      <c r="D920" s="1115" t="s">
        <v>92</v>
      </c>
      <c r="E920" s="1115" t="s">
        <v>3357</v>
      </c>
      <c r="F920" s="1117">
        <v>41434</v>
      </c>
      <c r="G920" s="1115" t="s">
        <v>4473</v>
      </c>
      <c r="H920" s="1113">
        <v>10</v>
      </c>
      <c r="I920" s="1115" t="s">
        <v>2285</v>
      </c>
      <c r="P920" s="1162"/>
    </row>
    <row r="921" spans="1:16" s="1149" customFormat="1" ht="11.25" customHeight="1" outlineLevel="2">
      <c r="A921" s="1113">
        <v>10</v>
      </c>
      <c r="B921" s="1113">
        <v>2013</v>
      </c>
      <c r="C921" s="1117" t="s">
        <v>91</v>
      </c>
      <c r="D921" s="1115" t="s">
        <v>92</v>
      </c>
      <c r="E921" s="1115" t="s">
        <v>4713</v>
      </c>
      <c r="F921" s="1117">
        <v>41440</v>
      </c>
      <c r="G921" s="1115" t="s">
        <v>4472</v>
      </c>
      <c r="H921" s="1113">
        <v>10</v>
      </c>
      <c r="I921" s="1115" t="s">
        <v>4950</v>
      </c>
      <c r="P921" s="1162"/>
    </row>
    <row r="922" spans="1:16" s="1149" customFormat="1" ht="11.25" customHeight="1" outlineLevel="2">
      <c r="A922" s="1113">
        <v>10</v>
      </c>
      <c r="B922" s="1114">
        <v>2013</v>
      </c>
      <c r="C922" s="1115" t="s">
        <v>91</v>
      </c>
      <c r="D922" s="1115" t="s">
        <v>92</v>
      </c>
      <c r="E922" s="1117" t="s">
        <v>3362</v>
      </c>
      <c r="F922" s="1117">
        <v>41560</v>
      </c>
      <c r="G922" s="1115" t="s">
        <v>4477</v>
      </c>
      <c r="H922" s="1113">
        <v>10</v>
      </c>
      <c r="I922" s="1115" t="s">
        <v>2408</v>
      </c>
      <c r="P922" s="1162"/>
    </row>
    <row r="923" spans="1:16" s="1149" customFormat="1" ht="11.25" customHeight="1" outlineLevel="2">
      <c r="A923" s="1113">
        <v>10</v>
      </c>
      <c r="B923" s="1114">
        <v>2013</v>
      </c>
      <c r="C923" s="1115" t="s">
        <v>91</v>
      </c>
      <c r="D923" s="1115" t="s">
        <v>92</v>
      </c>
      <c r="E923" s="1117" t="s">
        <v>3362</v>
      </c>
      <c r="F923" s="1117">
        <v>41560</v>
      </c>
      <c r="G923" s="1115" t="s">
        <v>4951</v>
      </c>
      <c r="H923" s="1113">
        <v>3</v>
      </c>
      <c r="I923" s="1115" t="s">
        <v>1758</v>
      </c>
      <c r="K923" s="1126"/>
      <c r="P923" s="1162"/>
    </row>
    <row r="924" spans="1:16" s="1149" customFormat="1" ht="11.25" customHeight="1" outlineLevel="2">
      <c r="A924" s="1113">
        <v>10</v>
      </c>
      <c r="B924" s="1114">
        <v>2013</v>
      </c>
      <c r="C924" s="1115" t="s">
        <v>91</v>
      </c>
      <c r="D924" s="1115" t="s">
        <v>92</v>
      </c>
      <c r="E924" s="1117" t="s">
        <v>3362</v>
      </c>
      <c r="F924" s="1117">
        <v>41560</v>
      </c>
      <c r="G924" s="1115" t="s">
        <v>4952</v>
      </c>
      <c r="H924" s="1113">
        <v>7</v>
      </c>
      <c r="I924" s="1115" t="s">
        <v>4953</v>
      </c>
      <c r="K924" s="1126"/>
      <c r="P924" s="1162"/>
    </row>
    <row r="925" spans="1:16" s="1149" customFormat="1" ht="11.25" customHeight="1" outlineLevel="2">
      <c r="A925" s="1113">
        <v>10</v>
      </c>
      <c r="B925" s="1114">
        <v>2013</v>
      </c>
      <c r="C925" s="1115" t="s">
        <v>91</v>
      </c>
      <c r="D925" s="1115" t="s">
        <v>92</v>
      </c>
      <c r="E925" s="1117" t="s">
        <v>3362</v>
      </c>
      <c r="F925" s="1117">
        <v>41560</v>
      </c>
      <c r="G925" s="1115" t="s">
        <v>4954</v>
      </c>
      <c r="H925" s="1113">
        <v>10</v>
      </c>
      <c r="I925" s="1115" t="s">
        <v>2551</v>
      </c>
      <c r="J925" s="1126"/>
      <c r="K925" s="1126"/>
      <c r="P925" s="1162"/>
    </row>
    <row r="926" spans="1:16" s="1149" customFormat="1" ht="11.25" customHeight="1" outlineLevel="2">
      <c r="A926" s="1101">
        <v>3</v>
      </c>
      <c r="B926" s="1102">
        <v>2014</v>
      </c>
      <c r="C926" s="1103" t="s">
        <v>91</v>
      </c>
      <c r="D926" s="1104" t="s">
        <v>92</v>
      </c>
      <c r="E926" s="1106" t="s">
        <v>3323</v>
      </c>
      <c r="F926" s="1106">
        <v>41700</v>
      </c>
      <c r="G926" s="1103" t="s">
        <v>4470</v>
      </c>
      <c r="H926" s="1101">
        <v>10</v>
      </c>
      <c r="I926" s="1107" t="s">
        <v>1790</v>
      </c>
      <c r="J926" s="1126"/>
      <c r="K926" s="1110"/>
      <c r="P926" s="1162"/>
    </row>
    <row r="927" spans="1:16" ht="11.25" customHeight="1" outlineLevel="2">
      <c r="A927" s="1101">
        <v>3</v>
      </c>
      <c r="B927" s="1102">
        <v>2014</v>
      </c>
      <c r="C927" s="1103" t="s">
        <v>91</v>
      </c>
      <c r="D927" s="1104" t="s">
        <v>92</v>
      </c>
      <c r="E927" s="1106" t="s">
        <v>3323</v>
      </c>
      <c r="F927" s="1106">
        <v>41700</v>
      </c>
      <c r="G927" s="1103" t="s">
        <v>4471</v>
      </c>
      <c r="H927" s="1101">
        <v>7</v>
      </c>
      <c r="I927" s="1107" t="s">
        <v>810</v>
      </c>
    </row>
    <row r="928" spans="1:16" s="1149" customFormat="1" ht="11.25" customHeight="1" outlineLevel="2">
      <c r="A928" s="1101">
        <v>3</v>
      </c>
      <c r="B928" s="1102">
        <v>2014</v>
      </c>
      <c r="C928" s="1103" t="s">
        <v>91</v>
      </c>
      <c r="D928" s="1104" t="s">
        <v>92</v>
      </c>
      <c r="E928" s="1106" t="s">
        <v>3323</v>
      </c>
      <c r="F928" s="1106">
        <v>41700</v>
      </c>
      <c r="G928" s="1103" t="s">
        <v>4472</v>
      </c>
      <c r="H928" s="1101">
        <v>3</v>
      </c>
      <c r="I928" s="1107" t="s">
        <v>785</v>
      </c>
      <c r="J928" s="1126"/>
      <c r="P928" s="1162"/>
    </row>
    <row r="929" spans="1:16" s="1149" customFormat="1" ht="11.25" customHeight="1" outlineLevel="2">
      <c r="A929" s="1101">
        <v>3</v>
      </c>
      <c r="B929" s="1102">
        <v>2014</v>
      </c>
      <c r="C929" s="1103" t="s">
        <v>91</v>
      </c>
      <c r="D929" s="1104" t="s">
        <v>92</v>
      </c>
      <c r="E929" s="1106" t="s">
        <v>3323</v>
      </c>
      <c r="F929" s="1106">
        <v>41700</v>
      </c>
      <c r="G929" s="1103" t="s">
        <v>4473</v>
      </c>
      <c r="H929" s="1101">
        <v>10</v>
      </c>
      <c r="I929" s="1107" t="s">
        <v>723</v>
      </c>
      <c r="J929" s="1126"/>
      <c r="K929" s="1110"/>
      <c r="P929" s="1162"/>
    </row>
    <row r="930" spans="1:16" s="1149" customFormat="1" ht="11.25" customHeight="1" outlineLevel="2">
      <c r="A930" s="1101">
        <v>3</v>
      </c>
      <c r="B930" s="1102">
        <v>2014</v>
      </c>
      <c r="C930" s="1103" t="s">
        <v>91</v>
      </c>
      <c r="D930" s="1104" t="s">
        <v>92</v>
      </c>
      <c r="E930" s="1106" t="s">
        <v>3323</v>
      </c>
      <c r="F930" s="1106">
        <v>41700</v>
      </c>
      <c r="G930" s="1103" t="s">
        <v>4474</v>
      </c>
      <c r="H930" s="1101">
        <v>10</v>
      </c>
      <c r="I930" s="1107" t="s">
        <v>1384</v>
      </c>
      <c r="J930" s="1126"/>
      <c r="K930" s="1110"/>
      <c r="P930" s="1162"/>
    </row>
    <row r="931" spans="1:16" s="1149" customFormat="1" ht="11.25" customHeight="1" outlineLevel="2">
      <c r="A931" s="1101">
        <v>3</v>
      </c>
      <c r="B931" s="1102">
        <v>2014</v>
      </c>
      <c r="C931" s="1103" t="s">
        <v>91</v>
      </c>
      <c r="D931" s="1104" t="s">
        <v>92</v>
      </c>
      <c r="E931" s="1106" t="s">
        <v>3323</v>
      </c>
      <c r="F931" s="1106">
        <v>41700</v>
      </c>
      <c r="G931" s="1103" t="s">
        <v>4475</v>
      </c>
      <c r="H931" s="1101">
        <v>7</v>
      </c>
      <c r="I931" s="1107" t="s">
        <v>1039</v>
      </c>
      <c r="J931" s="1126"/>
      <c r="K931" s="1110"/>
      <c r="P931" s="1162"/>
    </row>
    <row r="932" spans="1:16" s="1149" customFormat="1" ht="11.25" customHeight="1" outlineLevel="2">
      <c r="A932" s="1101">
        <v>5</v>
      </c>
      <c r="B932" s="1102">
        <v>2014</v>
      </c>
      <c r="C932" s="1103" t="s">
        <v>91</v>
      </c>
      <c r="D932" s="1103" t="s">
        <v>92</v>
      </c>
      <c r="E932" s="1106" t="s">
        <v>55</v>
      </c>
      <c r="F932" s="1106">
        <v>41790</v>
      </c>
      <c r="G932" s="1103" t="s">
        <v>4476</v>
      </c>
      <c r="H932" s="1108">
        <v>10</v>
      </c>
      <c r="I932" s="1128" t="s">
        <v>626</v>
      </c>
      <c r="J932" s="1126"/>
      <c r="K932" s="1110"/>
      <c r="P932" s="1162"/>
    </row>
    <row r="933" spans="1:16" s="1149" customFormat="1" ht="11.25" customHeight="1" outlineLevel="2">
      <c r="A933" s="1101">
        <v>6</v>
      </c>
      <c r="B933" s="1102">
        <v>2014</v>
      </c>
      <c r="C933" s="1103" t="s">
        <v>91</v>
      </c>
      <c r="D933" s="1103" t="s">
        <v>92</v>
      </c>
      <c r="E933" s="1106" t="s">
        <v>3357</v>
      </c>
      <c r="F933" s="1106">
        <v>41797</v>
      </c>
      <c r="G933" s="1103" t="s">
        <v>4477</v>
      </c>
      <c r="H933" s="1108">
        <v>3</v>
      </c>
      <c r="I933" s="1141" t="s">
        <v>2041</v>
      </c>
      <c r="J933" s="1126"/>
      <c r="K933" s="1126"/>
      <c r="P933" s="1162"/>
    </row>
    <row r="934" spans="1:16" s="1149" customFormat="1" ht="11.25" customHeight="1" outlineLevel="2">
      <c r="A934" s="1101">
        <v>6</v>
      </c>
      <c r="B934" s="1102">
        <v>2014</v>
      </c>
      <c r="C934" s="1103" t="s">
        <v>91</v>
      </c>
      <c r="D934" s="1103" t="s">
        <v>92</v>
      </c>
      <c r="E934" s="1106" t="s">
        <v>3357</v>
      </c>
      <c r="F934" s="1106">
        <v>41797</v>
      </c>
      <c r="G934" s="1103" t="s">
        <v>4478</v>
      </c>
      <c r="H934" s="1108">
        <v>10</v>
      </c>
      <c r="I934" s="1141" t="s">
        <v>1660</v>
      </c>
      <c r="J934" s="1126"/>
      <c r="P934" s="1162"/>
    </row>
    <row r="935" spans="1:16" s="1149" customFormat="1" ht="11.25" customHeight="1" outlineLevel="2">
      <c r="A935" s="1101">
        <v>6</v>
      </c>
      <c r="B935" s="1102">
        <v>2014</v>
      </c>
      <c r="C935" s="1103" t="s">
        <v>91</v>
      </c>
      <c r="D935" s="1103" t="s">
        <v>92</v>
      </c>
      <c r="E935" s="1106" t="s">
        <v>3357</v>
      </c>
      <c r="F935" s="1106">
        <v>41797</v>
      </c>
      <c r="G935" s="1103" t="s">
        <v>4479</v>
      </c>
      <c r="H935" s="1108">
        <v>10</v>
      </c>
      <c r="I935" s="1141" t="s">
        <v>1829</v>
      </c>
      <c r="J935" s="1126"/>
      <c r="K935" s="1126"/>
      <c r="P935" s="1162"/>
    </row>
    <row r="936" spans="1:16" s="1149" customFormat="1" ht="11.25" customHeight="1" outlineLevel="2">
      <c r="A936" s="1101">
        <v>6</v>
      </c>
      <c r="B936" s="1102">
        <v>2014</v>
      </c>
      <c r="C936" s="1103" t="s">
        <v>91</v>
      </c>
      <c r="D936" s="1103" t="s">
        <v>92</v>
      </c>
      <c r="E936" s="1106" t="s">
        <v>3357</v>
      </c>
      <c r="F936" s="1106">
        <v>41797</v>
      </c>
      <c r="G936" s="1103" t="s">
        <v>4480</v>
      </c>
      <c r="H936" s="1108">
        <v>7</v>
      </c>
      <c r="I936" s="1141" t="s">
        <v>1963</v>
      </c>
      <c r="J936" s="1126"/>
      <c r="P936" s="1162"/>
    </row>
    <row r="937" spans="1:16" s="1127" customFormat="1" ht="11.25" customHeight="1" outlineLevel="2">
      <c r="A937" s="1101">
        <v>6</v>
      </c>
      <c r="B937" s="1102">
        <v>2014</v>
      </c>
      <c r="C937" s="1103" t="s">
        <v>91</v>
      </c>
      <c r="D937" s="1103" t="s">
        <v>92</v>
      </c>
      <c r="E937" s="1106" t="s">
        <v>3357</v>
      </c>
      <c r="F937" s="1106">
        <v>41797</v>
      </c>
      <c r="G937" s="1103" t="s">
        <v>4481</v>
      </c>
      <c r="H937" s="1108">
        <v>3</v>
      </c>
      <c r="I937" s="1141" t="s">
        <v>3593</v>
      </c>
      <c r="P937" s="1113"/>
    </row>
    <row r="938" spans="1:16" s="1127" customFormat="1" ht="11.25" customHeight="1" outlineLevel="2">
      <c r="A938" s="1101">
        <v>6</v>
      </c>
      <c r="B938" s="1102">
        <v>2014</v>
      </c>
      <c r="C938" s="1103" t="s">
        <v>91</v>
      </c>
      <c r="D938" s="1103" t="s">
        <v>92</v>
      </c>
      <c r="E938" s="1106" t="s">
        <v>3357</v>
      </c>
      <c r="F938" s="1106">
        <v>41797</v>
      </c>
      <c r="G938" s="1103" t="s">
        <v>4482</v>
      </c>
      <c r="H938" s="1108">
        <v>10</v>
      </c>
      <c r="I938" s="1141" t="s">
        <v>4354</v>
      </c>
      <c r="P938" s="1113"/>
    </row>
    <row r="939" spans="1:16" s="1127" customFormat="1" ht="11.25" customHeight="1" outlineLevel="2">
      <c r="A939" s="1101">
        <v>6</v>
      </c>
      <c r="B939" s="1102">
        <v>2014</v>
      </c>
      <c r="C939" s="1103" t="s">
        <v>91</v>
      </c>
      <c r="D939" s="1103" t="s">
        <v>92</v>
      </c>
      <c r="E939" s="1106" t="s">
        <v>3357</v>
      </c>
      <c r="F939" s="1106">
        <v>41797</v>
      </c>
      <c r="G939" s="1103" t="s">
        <v>4483</v>
      </c>
      <c r="H939" s="1108">
        <v>3</v>
      </c>
      <c r="I939" s="1141" t="s">
        <v>2540</v>
      </c>
      <c r="P939" s="1113"/>
    </row>
    <row r="940" spans="1:16" s="1127" customFormat="1" ht="11.25" customHeight="1" outlineLevel="2">
      <c r="A940" s="1101">
        <v>6</v>
      </c>
      <c r="B940" s="1102">
        <v>2014</v>
      </c>
      <c r="C940" s="1103" t="s">
        <v>91</v>
      </c>
      <c r="D940" s="1103" t="s">
        <v>92</v>
      </c>
      <c r="E940" s="1106" t="s">
        <v>3357</v>
      </c>
      <c r="F940" s="1106">
        <v>41797</v>
      </c>
      <c r="G940" s="1103" t="s">
        <v>4484</v>
      </c>
      <c r="H940" s="1108">
        <v>7</v>
      </c>
      <c r="I940" s="1141" t="s">
        <v>2542</v>
      </c>
      <c r="P940" s="1113"/>
    </row>
    <row r="941" spans="1:16" s="1149" customFormat="1" ht="11.25" customHeight="1" outlineLevel="2">
      <c r="A941" s="1101">
        <v>6</v>
      </c>
      <c r="B941" s="1102">
        <v>2014</v>
      </c>
      <c r="C941" s="1103" t="s">
        <v>91</v>
      </c>
      <c r="D941" s="1103" t="s">
        <v>92</v>
      </c>
      <c r="E941" s="1106" t="s">
        <v>4184</v>
      </c>
      <c r="F941" s="1106">
        <v>41797</v>
      </c>
      <c r="G941" s="1103" t="s">
        <v>4485</v>
      </c>
      <c r="H941" s="1108">
        <v>10</v>
      </c>
      <c r="I941" s="1128" t="s">
        <v>4486</v>
      </c>
      <c r="J941" s="1126"/>
      <c r="K941" s="1126"/>
      <c r="P941" s="1162"/>
    </row>
    <row r="942" spans="1:16" s="1149" customFormat="1" ht="11.25" customHeight="1" outlineLevel="2">
      <c r="A942" s="1101">
        <v>6</v>
      </c>
      <c r="B942" s="1102">
        <v>2014</v>
      </c>
      <c r="C942" s="1103" t="s">
        <v>91</v>
      </c>
      <c r="D942" s="1103" t="s">
        <v>92</v>
      </c>
      <c r="E942" s="1106" t="s">
        <v>4184</v>
      </c>
      <c r="F942" s="1106">
        <v>41804</v>
      </c>
      <c r="G942" s="1103" t="s">
        <v>4482</v>
      </c>
      <c r="H942" s="1108">
        <v>15</v>
      </c>
      <c r="I942" s="1141" t="s">
        <v>4487</v>
      </c>
      <c r="J942" s="1110"/>
      <c r="K942" s="1126"/>
      <c r="L942" s="1126"/>
      <c r="M942" s="1126"/>
      <c r="P942" s="1162"/>
    </row>
    <row r="943" spans="1:16" s="1149" customFormat="1" ht="11.25" customHeight="1" outlineLevel="2">
      <c r="A943" s="1101">
        <v>10</v>
      </c>
      <c r="B943" s="1101">
        <v>2014</v>
      </c>
      <c r="C943" s="1103" t="s">
        <v>91</v>
      </c>
      <c r="D943" s="1106" t="s">
        <v>92</v>
      </c>
      <c r="E943" s="1103" t="s">
        <v>3362</v>
      </c>
      <c r="F943" s="1160">
        <v>41924</v>
      </c>
      <c r="G943" s="1103" t="s">
        <v>3645</v>
      </c>
      <c r="H943" s="1101">
        <v>10</v>
      </c>
      <c r="I943" s="1107" t="s">
        <v>2408</v>
      </c>
      <c r="J943" s="1110"/>
      <c r="K943" s="1126"/>
      <c r="L943" s="1126"/>
      <c r="M943" s="1126"/>
      <c r="P943" s="1162"/>
    </row>
    <row r="944" spans="1:16" s="1149" customFormat="1" ht="11.25" customHeight="1" outlineLevel="2">
      <c r="A944" s="1101">
        <v>10</v>
      </c>
      <c r="B944" s="1101">
        <v>2014</v>
      </c>
      <c r="C944" s="1103" t="s">
        <v>91</v>
      </c>
      <c r="D944" s="1106" t="s">
        <v>92</v>
      </c>
      <c r="E944" s="1103" t="s">
        <v>3362</v>
      </c>
      <c r="F944" s="1160">
        <v>41924</v>
      </c>
      <c r="G944" s="1103" t="s">
        <v>3646</v>
      </c>
      <c r="H944" s="1101">
        <v>10</v>
      </c>
      <c r="I944" s="1107" t="s">
        <v>2416</v>
      </c>
      <c r="J944" s="1110"/>
      <c r="K944" s="1126"/>
      <c r="L944" s="1126"/>
      <c r="M944" s="1126"/>
      <c r="P944" s="1162"/>
    </row>
    <row r="945" spans="1:16" s="1149" customFormat="1" ht="11.25" customHeight="1" outlineLevel="2">
      <c r="A945" s="1101">
        <v>10</v>
      </c>
      <c r="B945" s="1101">
        <v>2014</v>
      </c>
      <c r="C945" s="1103" t="s">
        <v>91</v>
      </c>
      <c r="D945" s="1106" t="s">
        <v>92</v>
      </c>
      <c r="E945" s="1103" t="s">
        <v>3362</v>
      </c>
      <c r="F945" s="1160">
        <v>41924</v>
      </c>
      <c r="G945" s="1103" t="s">
        <v>4488</v>
      </c>
      <c r="H945" s="1101">
        <v>3</v>
      </c>
      <c r="I945" s="1107" t="s">
        <v>3389</v>
      </c>
      <c r="J945" s="1110"/>
      <c r="K945" s="1126"/>
      <c r="L945" s="1126"/>
      <c r="M945" s="1126"/>
      <c r="P945" s="1162"/>
    </row>
    <row r="946" spans="1:16" s="1149" customFormat="1" ht="11.25" customHeight="1" outlineLevel="1">
      <c r="A946" s="1101"/>
      <c r="B946" s="1101"/>
      <c r="C946" s="1103"/>
      <c r="D946" s="1106" t="s">
        <v>1424</v>
      </c>
      <c r="E946" s="1103"/>
      <c r="F946" s="1160"/>
      <c r="G946" s="1103"/>
      <c r="H946" s="1101">
        <f>SUBTOTAL(9,H899:H945)</f>
        <v>354</v>
      </c>
      <c r="I946" s="1107"/>
      <c r="J946" s="1110"/>
      <c r="K946" s="1126"/>
      <c r="L946" s="1126"/>
      <c r="M946" s="1126"/>
      <c r="P946" s="1162"/>
    </row>
    <row r="947" spans="1:16" s="1149" customFormat="1" ht="11.25" customHeight="1" outlineLevel="2">
      <c r="A947" s="1108">
        <v>5</v>
      </c>
      <c r="B947" s="1158">
        <v>2014</v>
      </c>
      <c r="C947" s="1128" t="s">
        <v>164</v>
      </c>
      <c r="D947" s="1128" t="s">
        <v>1639</v>
      </c>
      <c r="E947" s="1160" t="s">
        <v>1855</v>
      </c>
      <c r="F947" s="1160">
        <v>41784</v>
      </c>
      <c r="G947" s="1128" t="s">
        <v>4489</v>
      </c>
      <c r="H947" s="1108">
        <v>5</v>
      </c>
      <c r="I947" s="1128" t="s">
        <v>352</v>
      </c>
      <c r="J947" s="1127"/>
      <c r="K947" s="1126"/>
      <c r="L947" s="1126"/>
      <c r="M947" s="1126"/>
      <c r="P947" s="1162"/>
    </row>
    <row r="948" spans="1:16" s="1149" customFormat="1" ht="11.25" customHeight="1" outlineLevel="2">
      <c r="A948" s="1108">
        <v>6</v>
      </c>
      <c r="B948" s="1158">
        <v>2014</v>
      </c>
      <c r="C948" s="1128" t="s">
        <v>164</v>
      </c>
      <c r="D948" s="1128" t="s">
        <v>1639</v>
      </c>
      <c r="E948" s="1160" t="s">
        <v>3378</v>
      </c>
      <c r="F948" s="1160">
        <v>41797</v>
      </c>
      <c r="G948" s="1128" t="s">
        <v>4489</v>
      </c>
      <c r="H948" s="1108">
        <v>10</v>
      </c>
      <c r="I948" s="1128" t="s">
        <v>626</v>
      </c>
      <c r="J948" s="1127"/>
      <c r="K948" s="1126"/>
      <c r="L948" s="1126"/>
      <c r="M948" s="1126"/>
      <c r="P948" s="1162"/>
    </row>
    <row r="949" spans="1:16" s="1149" customFormat="1" ht="11.25" customHeight="1" outlineLevel="2">
      <c r="A949" s="1108">
        <v>10</v>
      </c>
      <c r="B949" s="1158">
        <v>2014</v>
      </c>
      <c r="C949" s="1128" t="s">
        <v>164</v>
      </c>
      <c r="D949" s="1128" t="s">
        <v>1639</v>
      </c>
      <c r="E949" s="1160" t="s">
        <v>2699</v>
      </c>
      <c r="F949" s="1160">
        <v>41937</v>
      </c>
      <c r="G949" s="1128" t="s">
        <v>4490</v>
      </c>
      <c r="H949" s="1108">
        <v>10</v>
      </c>
      <c r="I949" s="1128" t="s">
        <v>236</v>
      </c>
      <c r="J949" s="1127"/>
      <c r="K949" s="1126"/>
      <c r="L949" s="1126"/>
      <c r="M949" s="1126"/>
      <c r="P949" s="1162"/>
    </row>
    <row r="950" spans="1:16" s="1149" customFormat="1" ht="11.25" customHeight="1" outlineLevel="1">
      <c r="A950" s="1108"/>
      <c r="B950" s="1158"/>
      <c r="C950" s="1128"/>
      <c r="D950" s="1128" t="s">
        <v>3266</v>
      </c>
      <c r="E950" s="1160"/>
      <c r="F950" s="1160"/>
      <c r="G950" s="1128"/>
      <c r="H950" s="1108">
        <f>SUBTOTAL(9,H947:H949)</f>
        <v>25</v>
      </c>
      <c r="I950" s="1128"/>
      <c r="J950" s="1127"/>
      <c r="K950" s="1126"/>
      <c r="L950" s="1126"/>
      <c r="M950" s="1126"/>
      <c r="P950" s="1162"/>
    </row>
    <row r="951" spans="1:16" s="1149" customFormat="1" ht="11.25" customHeight="1" outlineLevel="2">
      <c r="A951" s="1113">
        <v>6</v>
      </c>
      <c r="B951" s="1114">
        <v>2013</v>
      </c>
      <c r="C951" s="1115" t="s">
        <v>91</v>
      </c>
      <c r="D951" s="1115" t="s">
        <v>127</v>
      </c>
      <c r="E951" s="1117" t="s">
        <v>58</v>
      </c>
      <c r="F951" s="1117">
        <v>41322</v>
      </c>
      <c r="G951" s="1115" t="s">
        <v>4955</v>
      </c>
      <c r="H951" s="1113">
        <v>5</v>
      </c>
      <c r="I951" s="1115" t="s">
        <v>342</v>
      </c>
      <c r="J951" s="1127"/>
      <c r="K951" s="1126"/>
      <c r="L951" s="1126"/>
      <c r="M951" s="1126"/>
      <c r="P951" s="1162"/>
    </row>
    <row r="952" spans="1:16" s="1149" customFormat="1" ht="11.25" customHeight="1" outlineLevel="2">
      <c r="A952" s="1113">
        <v>6</v>
      </c>
      <c r="B952" s="1113">
        <v>2013</v>
      </c>
      <c r="C952" s="1115" t="s">
        <v>91</v>
      </c>
      <c r="D952" s="1117" t="s">
        <v>127</v>
      </c>
      <c r="E952" s="1115" t="s">
        <v>3323</v>
      </c>
      <c r="F952" s="1117">
        <v>41336</v>
      </c>
      <c r="G952" s="1115" t="s">
        <v>4956</v>
      </c>
      <c r="H952" s="1113">
        <v>3</v>
      </c>
      <c r="I952" s="1115" t="s">
        <v>1378</v>
      </c>
      <c r="J952" s="1127"/>
      <c r="K952" s="1126"/>
      <c r="L952" s="1126"/>
      <c r="M952" s="1126"/>
      <c r="P952" s="1162"/>
    </row>
    <row r="953" spans="1:16" s="1149" customFormat="1" ht="11.25" customHeight="1" outlineLevel="2">
      <c r="A953" s="1113">
        <v>6</v>
      </c>
      <c r="B953" s="1113">
        <v>2013</v>
      </c>
      <c r="C953" s="1115" t="s">
        <v>91</v>
      </c>
      <c r="D953" s="1117" t="s">
        <v>127</v>
      </c>
      <c r="E953" s="1115" t="s">
        <v>3323</v>
      </c>
      <c r="F953" s="1117">
        <v>41336</v>
      </c>
      <c r="G953" s="1115" t="s">
        <v>4957</v>
      </c>
      <c r="H953" s="1113">
        <v>7</v>
      </c>
      <c r="I953" s="1115" t="s">
        <v>2276</v>
      </c>
      <c r="J953" s="1110"/>
      <c r="K953" s="1126"/>
      <c r="L953" s="1126"/>
      <c r="M953" s="1126"/>
      <c r="P953" s="1162"/>
    </row>
    <row r="954" spans="1:16" s="1149" customFormat="1" ht="11.25" customHeight="1" outlineLevel="2">
      <c r="A954" s="1113">
        <v>6</v>
      </c>
      <c r="B954" s="1113">
        <v>2013</v>
      </c>
      <c r="C954" s="1115" t="s">
        <v>91</v>
      </c>
      <c r="D954" s="1117" t="s">
        <v>127</v>
      </c>
      <c r="E954" s="1115" t="s">
        <v>3323</v>
      </c>
      <c r="F954" s="1117">
        <v>41336</v>
      </c>
      <c r="G954" s="1115" t="s">
        <v>4955</v>
      </c>
      <c r="H954" s="1113">
        <v>7</v>
      </c>
      <c r="I954" s="1115" t="s">
        <v>224</v>
      </c>
      <c r="J954" s="1110"/>
      <c r="K954" s="1126"/>
      <c r="L954" s="1126"/>
      <c r="M954" s="1126"/>
      <c r="P954" s="1162"/>
    </row>
    <row r="955" spans="1:16" s="1126" customFormat="1" ht="11.25" customHeight="1" outlineLevel="2">
      <c r="A955" s="1113">
        <v>6</v>
      </c>
      <c r="B955" s="1113">
        <v>2013</v>
      </c>
      <c r="C955" s="1115" t="s">
        <v>91</v>
      </c>
      <c r="D955" s="1117" t="s">
        <v>127</v>
      </c>
      <c r="E955" s="1115" t="s">
        <v>68</v>
      </c>
      <c r="F955" s="1117">
        <v>41349</v>
      </c>
      <c r="G955" s="1115" t="s">
        <v>4955</v>
      </c>
      <c r="H955" s="1113">
        <v>10</v>
      </c>
      <c r="I955" s="1115" t="s">
        <v>342</v>
      </c>
      <c r="J955" s="1127"/>
      <c r="P955" s="1138"/>
    </row>
    <row r="956" spans="1:16" s="1126" customFormat="1" ht="11.25" customHeight="1" outlineLevel="2">
      <c r="A956" s="1113">
        <v>6</v>
      </c>
      <c r="B956" s="1113">
        <v>2013</v>
      </c>
      <c r="C956" s="1117" t="s">
        <v>91</v>
      </c>
      <c r="D956" s="1115" t="s">
        <v>127</v>
      </c>
      <c r="E956" s="1115" t="s">
        <v>3357</v>
      </c>
      <c r="F956" s="1117">
        <v>41434</v>
      </c>
      <c r="G956" s="1115" t="s">
        <v>4958</v>
      </c>
      <c r="H956" s="1113">
        <v>10</v>
      </c>
      <c r="I956" s="1115" t="s">
        <v>2045</v>
      </c>
      <c r="J956" s="1127"/>
      <c r="P956" s="1138"/>
    </row>
    <row r="957" spans="1:16" s="1126" customFormat="1" ht="11.25" customHeight="1" outlineLevel="2">
      <c r="A957" s="1113">
        <v>6</v>
      </c>
      <c r="B957" s="1113">
        <v>2013</v>
      </c>
      <c r="C957" s="1117" t="s">
        <v>91</v>
      </c>
      <c r="D957" s="1115" t="s">
        <v>127</v>
      </c>
      <c r="E957" s="1115" t="s">
        <v>4713</v>
      </c>
      <c r="F957" s="1117">
        <v>41440</v>
      </c>
      <c r="G957" s="1115" t="s">
        <v>4958</v>
      </c>
      <c r="H957" s="1113">
        <v>15</v>
      </c>
      <c r="I957" s="1115" t="s">
        <v>4959</v>
      </c>
      <c r="J957" s="1127"/>
      <c r="P957" s="1138"/>
    </row>
    <row r="958" spans="1:16" s="1126" customFormat="1" ht="11.25" customHeight="1" outlineLevel="2">
      <c r="A958" s="1101">
        <v>3</v>
      </c>
      <c r="B958" s="1102">
        <v>2014</v>
      </c>
      <c r="C958" s="1103" t="s">
        <v>91</v>
      </c>
      <c r="D958" s="1103" t="s">
        <v>127</v>
      </c>
      <c r="E958" s="1106" t="s">
        <v>68</v>
      </c>
      <c r="F958" s="1106">
        <v>41713</v>
      </c>
      <c r="G958" s="1103" t="s">
        <v>5282</v>
      </c>
      <c r="H958" s="1101">
        <v>10</v>
      </c>
      <c r="I958" s="1103" t="s">
        <v>626</v>
      </c>
      <c r="K958" s="1149"/>
      <c r="L958" s="1156"/>
      <c r="M958" s="1156"/>
      <c r="P958" s="1138"/>
    </row>
    <row r="959" spans="1:16" s="1126" customFormat="1" ht="11.25" customHeight="1" outlineLevel="2">
      <c r="A959" s="1101">
        <v>3</v>
      </c>
      <c r="B959" s="1102">
        <v>2014</v>
      </c>
      <c r="C959" s="1103" t="s">
        <v>91</v>
      </c>
      <c r="D959" s="1103" t="s">
        <v>127</v>
      </c>
      <c r="E959" s="1106" t="s">
        <v>3695</v>
      </c>
      <c r="F959" s="1106">
        <v>41728</v>
      </c>
      <c r="G959" s="1103" t="s">
        <v>5282</v>
      </c>
      <c r="H959" s="1101">
        <v>5</v>
      </c>
      <c r="I959" s="1103" t="s">
        <v>244</v>
      </c>
      <c r="J959" s="1127"/>
      <c r="P959" s="1138"/>
    </row>
    <row r="960" spans="1:16" s="1141" customFormat="1" ht="11.25" customHeight="1" outlineLevel="2">
      <c r="A960" s="1101">
        <v>5</v>
      </c>
      <c r="B960" s="1102">
        <v>2014</v>
      </c>
      <c r="C960" s="1103" t="s">
        <v>91</v>
      </c>
      <c r="D960" s="1103" t="s">
        <v>127</v>
      </c>
      <c r="E960" s="1106" t="s">
        <v>86</v>
      </c>
      <c r="F960" s="1106">
        <v>41776</v>
      </c>
      <c r="G960" s="1103" t="s">
        <v>5282</v>
      </c>
      <c r="H960" s="1101">
        <v>10</v>
      </c>
      <c r="I960" s="1103" t="s">
        <v>626</v>
      </c>
      <c r="P960" s="1108"/>
    </row>
    <row r="961" spans="1:16" s="1141" customFormat="1" ht="11.25" customHeight="1" outlineLevel="2">
      <c r="A961" s="1101">
        <v>6</v>
      </c>
      <c r="B961" s="1102">
        <v>2014</v>
      </c>
      <c r="C961" s="1103" t="s">
        <v>91</v>
      </c>
      <c r="D961" s="1103" t="s">
        <v>127</v>
      </c>
      <c r="E961" s="1106" t="s">
        <v>3357</v>
      </c>
      <c r="F961" s="1106">
        <v>41797</v>
      </c>
      <c r="G961" s="1103" t="s">
        <v>4491</v>
      </c>
      <c r="H961" s="1108">
        <v>7</v>
      </c>
      <c r="I961" s="1141" t="s">
        <v>1939</v>
      </c>
      <c r="P961" s="1108"/>
    </row>
    <row r="962" spans="1:16" s="1126" customFormat="1" ht="11.25" customHeight="1" outlineLevel="2">
      <c r="A962" s="1101">
        <v>6</v>
      </c>
      <c r="B962" s="1102">
        <v>2014</v>
      </c>
      <c r="C962" s="1103" t="s">
        <v>91</v>
      </c>
      <c r="D962" s="1103" t="s">
        <v>127</v>
      </c>
      <c r="E962" s="1106" t="s">
        <v>3357</v>
      </c>
      <c r="F962" s="1106">
        <v>41797</v>
      </c>
      <c r="G962" s="1103" t="s">
        <v>3655</v>
      </c>
      <c r="H962" s="1108">
        <v>3</v>
      </c>
      <c r="I962" s="1141" t="s">
        <v>2053</v>
      </c>
      <c r="J962" s="1127"/>
      <c r="K962" s="1110"/>
      <c r="L962" s="1149"/>
      <c r="M962" s="1149"/>
      <c r="P962" s="1138"/>
    </row>
    <row r="963" spans="1:16" s="1126" customFormat="1" ht="11.25" customHeight="1" outlineLevel="1">
      <c r="A963" s="1101"/>
      <c r="B963" s="1102"/>
      <c r="C963" s="1103"/>
      <c r="D963" s="1103" t="s">
        <v>1435</v>
      </c>
      <c r="E963" s="1106"/>
      <c r="F963" s="1106"/>
      <c r="G963" s="1103"/>
      <c r="H963" s="1108">
        <f>SUBTOTAL(9,H951:H962)</f>
        <v>92</v>
      </c>
      <c r="I963" s="1141"/>
      <c r="J963" s="1127"/>
      <c r="K963" s="1110"/>
      <c r="L963" s="1149"/>
      <c r="M963" s="1149"/>
      <c r="P963" s="1138"/>
    </row>
    <row r="964" spans="1:16" s="1126" customFormat="1" ht="11.25" customHeight="1" outlineLevel="2">
      <c r="A964" s="1138">
        <v>10</v>
      </c>
      <c r="B964" s="1134">
        <v>2012</v>
      </c>
      <c r="C964" s="1135" t="s">
        <v>91</v>
      </c>
      <c r="D964" s="1135" t="s">
        <v>1640</v>
      </c>
      <c r="E964" s="1136" t="s">
        <v>64</v>
      </c>
      <c r="F964" s="1136">
        <v>40978</v>
      </c>
      <c r="G964" s="1135" t="s">
        <v>5283</v>
      </c>
      <c r="H964" s="1138">
        <v>5</v>
      </c>
      <c r="I964" s="1135" t="s">
        <v>626</v>
      </c>
      <c r="J964" s="1127"/>
      <c r="K964" s="1110"/>
      <c r="P964" s="1138"/>
    </row>
    <row r="965" spans="1:16" s="1126" customFormat="1" ht="11.25" customHeight="1" outlineLevel="2">
      <c r="A965" s="1138">
        <v>10</v>
      </c>
      <c r="B965" s="1134">
        <v>2012</v>
      </c>
      <c r="C965" s="1135" t="s">
        <v>91</v>
      </c>
      <c r="D965" s="1135" t="s">
        <v>1640</v>
      </c>
      <c r="E965" s="1136" t="s">
        <v>68</v>
      </c>
      <c r="F965" s="1136">
        <v>40985</v>
      </c>
      <c r="G965" s="1135" t="s">
        <v>4963</v>
      </c>
      <c r="H965" s="1138">
        <v>5</v>
      </c>
      <c r="I965" s="1135" t="s">
        <v>244</v>
      </c>
      <c r="J965" s="1127"/>
      <c r="K965" s="1110"/>
      <c r="P965" s="1138"/>
    </row>
    <row r="966" spans="1:16" s="1126" customFormat="1" ht="11.25" customHeight="1" outlineLevel="2">
      <c r="A966" s="1138">
        <v>10</v>
      </c>
      <c r="B966" s="1134">
        <v>2012</v>
      </c>
      <c r="C966" s="1135" t="s">
        <v>91</v>
      </c>
      <c r="D966" s="1135" t="s">
        <v>1640</v>
      </c>
      <c r="E966" s="1136" t="s">
        <v>3692</v>
      </c>
      <c r="F966" s="1136">
        <v>40992</v>
      </c>
      <c r="G966" s="1135" t="s">
        <v>5284</v>
      </c>
      <c r="H966" s="1138">
        <v>5</v>
      </c>
      <c r="I966" s="1135" t="s">
        <v>342</v>
      </c>
      <c r="J966" s="1127"/>
      <c r="K966" s="1110"/>
      <c r="P966" s="1138"/>
    </row>
    <row r="967" spans="1:16" s="1126" customFormat="1" ht="11.25" customHeight="1" outlineLevel="2">
      <c r="A967" s="1138">
        <v>10</v>
      </c>
      <c r="B967" s="1155">
        <v>2012</v>
      </c>
      <c r="C967" s="1264" t="s">
        <v>91</v>
      </c>
      <c r="D967" s="1264" t="s">
        <v>1640</v>
      </c>
      <c r="E967" s="1264" t="s">
        <v>3357</v>
      </c>
      <c r="F967" s="1265">
        <v>41049</v>
      </c>
      <c r="G967" s="1266" t="s">
        <v>5285</v>
      </c>
      <c r="H967" s="1155">
        <v>10</v>
      </c>
      <c r="I967" s="1264" t="s">
        <v>1937</v>
      </c>
      <c r="J967" s="1149"/>
      <c r="K967" s="1110"/>
      <c r="P967" s="1138"/>
    </row>
    <row r="968" spans="1:16" s="1149" customFormat="1" ht="11.25" customHeight="1" outlineLevel="2">
      <c r="A968" s="1138">
        <v>10</v>
      </c>
      <c r="B968" s="1155">
        <v>2012</v>
      </c>
      <c r="C968" s="1264" t="s">
        <v>91</v>
      </c>
      <c r="D968" s="1264" t="s">
        <v>1640</v>
      </c>
      <c r="E968" s="1264" t="s">
        <v>3357</v>
      </c>
      <c r="F968" s="1265">
        <v>41049</v>
      </c>
      <c r="G968" s="1266" t="s">
        <v>5283</v>
      </c>
      <c r="H968" s="1155">
        <v>7</v>
      </c>
      <c r="I968" s="1264" t="s">
        <v>3465</v>
      </c>
      <c r="K968" s="1110"/>
      <c r="L968" s="1126"/>
      <c r="M968" s="1126"/>
      <c r="P968" s="1162"/>
    </row>
    <row r="969" spans="1:16" s="1149" customFormat="1" ht="11.25" customHeight="1" outlineLevel="2">
      <c r="A969" s="1138">
        <v>3</v>
      </c>
      <c r="B969" s="1155">
        <v>2012</v>
      </c>
      <c r="C969" s="1264" t="s">
        <v>91</v>
      </c>
      <c r="D969" s="1264" t="s">
        <v>1640</v>
      </c>
      <c r="E969" s="1264" t="s">
        <v>3357</v>
      </c>
      <c r="F969" s="1265">
        <v>41049</v>
      </c>
      <c r="G969" s="1266" t="s">
        <v>4963</v>
      </c>
      <c r="H969" s="1155">
        <v>10</v>
      </c>
      <c r="I969" s="1264" t="s">
        <v>2398</v>
      </c>
      <c r="K969" s="1110"/>
      <c r="L969" s="1126"/>
      <c r="M969" s="1126"/>
      <c r="P969" s="1162"/>
    </row>
    <row r="970" spans="1:16" ht="11.25" customHeight="1" outlineLevel="2">
      <c r="A970" s="1138">
        <v>3</v>
      </c>
      <c r="B970" s="1155">
        <v>2012</v>
      </c>
      <c r="C970" s="1264" t="s">
        <v>91</v>
      </c>
      <c r="D970" s="1264" t="s">
        <v>1640</v>
      </c>
      <c r="E970" s="1264" t="s">
        <v>5073</v>
      </c>
      <c r="F970" s="1265">
        <v>41055</v>
      </c>
      <c r="G970" s="1266" t="s">
        <v>5286</v>
      </c>
      <c r="H970" s="1155">
        <v>5</v>
      </c>
      <c r="I970" s="1264" t="s">
        <v>5287</v>
      </c>
    </row>
    <row r="971" spans="1:16" ht="11.25" customHeight="1" outlineLevel="2">
      <c r="A971" s="1138">
        <v>3</v>
      </c>
      <c r="B971" s="1155">
        <v>2012</v>
      </c>
      <c r="C971" s="1264" t="s">
        <v>91</v>
      </c>
      <c r="D971" s="1264" t="s">
        <v>1640</v>
      </c>
      <c r="E971" s="1264" t="s">
        <v>1855</v>
      </c>
      <c r="F971" s="1265">
        <v>41223</v>
      </c>
      <c r="G971" s="1266" t="s">
        <v>5288</v>
      </c>
      <c r="H971" s="1155">
        <v>5</v>
      </c>
      <c r="I971" s="1264" t="s">
        <v>236</v>
      </c>
    </row>
    <row r="972" spans="1:16" ht="11.25" customHeight="1" outlineLevel="2">
      <c r="A972" s="1113">
        <v>3</v>
      </c>
      <c r="B972" s="1113">
        <v>2013</v>
      </c>
      <c r="C972" s="1115" t="s">
        <v>91</v>
      </c>
      <c r="D972" s="1117" t="s">
        <v>1640</v>
      </c>
      <c r="E972" s="1115" t="s">
        <v>3323</v>
      </c>
      <c r="F972" s="1117">
        <v>41336</v>
      </c>
      <c r="G972" s="1115" t="s">
        <v>4960</v>
      </c>
      <c r="H972" s="1113">
        <v>3</v>
      </c>
      <c r="I972" s="1115" t="s">
        <v>1903</v>
      </c>
    </row>
    <row r="973" spans="1:16" s="1126" customFormat="1" ht="11.25" customHeight="1" outlineLevel="2">
      <c r="A973" s="1113">
        <v>6</v>
      </c>
      <c r="B973" s="1113">
        <v>2013</v>
      </c>
      <c r="C973" s="1115" t="s">
        <v>91</v>
      </c>
      <c r="D973" s="1117" t="s">
        <v>1640</v>
      </c>
      <c r="E973" s="1115" t="s">
        <v>3323</v>
      </c>
      <c r="F973" s="1117">
        <v>41336</v>
      </c>
      <c r="G973" s="1115" t="s">
        <v>4961</v>
      </c>
      <c r="H973" s="1113">
        <v>3</v>
      </c>
      <c r="I973" s="1115" t="s">
        <v>2281</v>
      </c>
      <c r="J973" s="1149"/>
      <c r="K973" s="1110"/>
      <c r="P973" s="1138"/>
    </row>
    <row r="974" spans="1:16" s="1126" customFormat="1" ht="11.25" customHeight="1" outlineLevel="2">
      <c r="A974" s="1113">
        <v>3</v>
      </c>
      <c r="B974" s="1113">
        <v>2013</v>
      </c>
      <c r="C974" s="1115" t="s">
        <v>91</v>
      </c>
      <c r="D974" s="1117" t="s">
        <v>1640</v>
      </c>
      <c r="E974" s="1115" t="s">
        <v>3323</v>
      </c>
      <c r="F974" s="1117">
        <v>41336</v>
      </c>
      <c r="G974" s="1115" t="s">
        <v>4962</v>
      </c>
      <c r="H974" s="1113">
        <v>3</v>
      </c>
      <c r="I974" s="1115" t="s">
        <v>2586</v>
      </c>
      <c r="J974" s="1149"/>
      <c r="K974" s="1110"/>
      <c r="L974" s="1149"/>
      <c r="M974" s="1149"/>
      <c r="P974" s="1138"/>
    </row>
    <row r="975" spans="1:16" s="1126" customFormat="1" ht="11.25" customHeight="1" outlineLevel="2">
      <c r="A975" s="1113">
        <v>10</v>
      </c>
      <c r="B975" s="1113">
        <v>2013</v>
      </c>
      <c r="C975" s="1115" t="s">
        <v>91</v>
      </c>
      <c r="D975" s="1117" t="s">
        <v>1640</v>
      </c>
      <c r="E975" s="1115" t="s">
        <v>3323</v>
      </c>
      <c r="F975" s="1117">
        <v>41336</v>
      </c>
      <c r="G975" s="1115" t="s">
        <v>4963</v>
      </c>
      <c r="H975" s="1113">
        <v>10</v>
      </c>
      <c r="I975" s="1115" t="s">
        <v>1690</v>
      </c>
      <c r="J975" s="1149"/>
      <c r="K975" s="1110"/>
      <c r="L975" s="1149"/>
      <c r="M975" s="1149"/>
      <c r="P975" s="1138"/>
    </row>
    <row r="976" spans="1:16" s="1126" customFormat="1" ht="11.25" customHeight="1" outlineLevel="2">
      <c r="A976" s="1113">
        <v>9</v>
      </c>
      <c r="B976" s="1113">
        <v>2013</v>
      </c>
      <c r="C976" s="1115" t="s">
        <v>91</v>
      </c>
      <c r="D976" s="1117" t="s">
        <v>1640</v>
      </c>
      <c r="E976" s="1115" t="s">
        <v>3323</v>
      </c>
      <c r="F976" s="1117">
        <v>41336</v>
      </c>
      <c r="G976" s="1115" t="s">
        <v>4964</v>
      </c>
      <c r="H976" s="1113">
        <v>3</v>
      </c>
      <c r="I976" s="1115" t="s">
        <v>2823</v>
      </c>
      <c r="J976" s="1149"/>
      <c r="K976" s="1110"/>
      <c r="L976" s="1149"/>
      <c r="M976" s="1149"/>
      <c r="P976" s="1138"/>
    </row>
    <row r="977" spans="1:16" s="1126" customFormat="1" ht="11.25" customHeight="1" outlineLevel="2">
      <c r="A977" s="1113">
        <v>3</v>
      </c>
      <c r="B977" s="1113">
        <v>2013</v>
      </c>
      <c r="C977" s="1117" t="s">
        <v>91</v>
      </c>
      <c r="D977" s="1115" t="s">
        <v>1640</v>
      </c>
      <c r="E977" s="1115" t="s">
        <v>3357</v>
      </c>
      <c r="F977" s="1117">
        <v>41434</v>
      </c>
      <c r="G977" s="1115" t="s">
        <v>4965</v>
      </c>
      <c r="H977" s="1113">
        <v>7</v>
      </c>
      <c r="I977" s="1115" t="s">
        <v>4966</v>
      </c>
      <c r="J977" s="1149"/>
      <c r="K977" s="1149"/>
      <c r="L977" s="1149"/>
      <c r="M977" s="1149"/>
      <c r="P977" s="1138"/>
    </row>
    <row r="978" spans="1:16" s="1126" customFormat="1" ht="11.25" customHeight="1" outlineLevel="2">
      <c r="A978" s="1113">
        <v>2</v>
      </c>
      <c r="B978" s="1114">
        <v>2013</v>
      </c>
      <c r="C978" s="1115" t="s">
        <v>91</v>
      </c>
      <c r="D978" s="1115" t="s">
        <v>1640</v>
      </c>
      <c r="E978" s="1117" t="s">
        <v>4154</v>
      </c>
      <c r="F978" s="1117">
        <v>41546</v>
      </c>
      <c r="G978" s="1115" t="s">
        <v>4967</v>
      </c>
      <c r="H978" s="1113">
        <v>5</v>
      </c>
      <c r="I978" s="1115" t="s">
        <v>236</v>
      </c>
      <c r="J978" s="1149"/>
      <c r="K978" s="1149"/>
      <c r="L978" s="1110"/>
      <c r="M978" s="1110"/>
    </row>
    <row r="979" spans="1:16" s="1149" customFormat="1" ht="11.25" customHeight="1" outlineLevel="2">
      <c r="A979" s="1113">
        <v>3</v>
      </c>
      <c r="B979" s="1114">
        <v>2013</v>
      </c>
      <c r="C979" s="1115" t="s">
        <v>91</v>
      </c>
      <c r="D979" s="1115" t="s">
        <v>1640</v>
      </c>
      <c r="E979" s="1117" t="s">
        <v>3362</v>
      </c>
      <c r="F979" s="1117">
        <v>41560</v>
      </c>
      <c r="G979" s="1115" t="s">
        <v>4967</v>
      </c>
      <c r="H979" s="1113">
        <v>3</v>
      </c>
      <c r="I979" s="1115" t="s">
        <v>2734</v>
      </c>
      <c r="J979" s="1126"/>
    </row>
    <row r="980" spans="1:16" s="1127" customFormat="1" ht="11.25" customHeight="1" outlineLevel="2">
      <c r="A980" s="1113">
        <v>3</v>
      </c>
      <c r="B980" s="1114">
        <v>2013</v>
      </c>
      <c r="C980" s="1115" t="s">
        <v>91</v>
      </c>
      <c r="D980" s="1115" t="s">
        <v>1640</v>
      </c>
      <c r="E980" s="1117" t="s">
        <v>3362</v>
      </c>
      <c r="F980" s="1117">
        <v>41560</v>
      </c>
      <c r="G980" s="1115" t="s">
        <v>4968</v>
      </c>
      <c r="H980" s="1113">
        <v>3</v>
      </c>
      <c r="I980" s="1115" t="s">
        <v>1833</v>
      </c>
      <c r="J980" s="1126"/>
    </row>
    <row r="981" spans="1:16" s="1149" customFormat="1" ht="11.25" customHeight="1" outlineLevel="2">
      <c r="A981" s="1113">
        <v>3</v>
      </c>
      <c r="B981" s="1114">
        <v>2013</v>
      </c>
      <c r="C981" s="1115" t="s">
        <v>91</v>
      </c>
      <c r="D981" s="1115" t="s">
        <v>1640</v>
      </c>
      <c r="E981" s="1117" t="s">
        <v>64</v>
      </c>
      <c r="F981" s="1117">
        <v>41582</v>
      </c>
      <c r="G981" s="1115" t="s">
        <v>4969</v>
      </c>
      <c r="H981" s="1113">
        <v>5</v>
      </c>
      <c r="I981" s="1115" t="s">
        <v>273</v>
      </c>
      <c r="J981" s="1126"/>
    </row>
    <row r="982" spans="1:16" s="1149" customFormat="1" ht="11.25" customHeight="1" outlineLevel="2">
      <c r="A982" s="1101">
        <v>3</v>
      </c>
      <c r="B982" s="1102">
        <v>2014</v>
      </c>
      <c r="C982" s="1103" t="s">
        <v>91</v>
      </c>
      <c r="D982" s="1104" t="s">
        <v>1640</v>
      </c>
      <c r="E982" s="1106" t="s">
        <v>3323</v>
      </c>
      <c r="F982" s="1106">
        <v>41700</v>
      </c>
      <c r="G982" s="1103" t="s">
        <v>4492</v>
      </c>
      <c r="H982" s="1101">
        <v>10</v>
      </c>
      <c r="I982" s="1107" t="s">
        <v>1686</v>
      </c>
      <c r="J982" s="1126"/>
    </row>
    <row r="983" spans="1:16" s="1149" customFormat="1" ht="11.25" customHeight="1" outlineLevel="2">
      <c r="A983" s="1101">
        <v>3</v>
      </c>
      <c r="B983" s="1102">
        <v>2014</v>
      </c>
      <c r="C983" s="1103" t="s">
        <v>91</v>
      </c>
      <c r="D983" s="1104" t="s">
        <v>1640</v>
      </c>
      <c r="E983" s="1106" t="s">
        <v>64</v>
      </c>
      <c r="F983" s="1106">
        <v>41706</v>
      </c>
      <c r="G983" s="1103" t="s">
        <v>4493</v>
      </c>
      <c r="H983" s="1101">
        <v>10</v>
      </c>
      <c r="I983" s="1107" t="s">
        <v>342</v>
      </c>
      <c r="J983" s="1126"/>
    </row>
    <row r="984" spans="1:16" s="1127" customFormat="1" ht="11.25" customHeight="1" outlineLevel="2">
      <c r="A984" s="1101">
        <v>5</v>
      </c>
      <c r="B984" s="1102">
        <v>2014</v>
      </c>
      <c r="C984" s="1103" t="s">
        <v>91</v>
      </c>
      <c r="D984" s="1104" t="s">
        <v>1640</v>
      </c>
      <c r="E984" s="1106" t="s">
        <v>1855</v>
      </c>
      <c r="F984" s="1106">
        <v>41783</v>
      </c>
      <c r="G984" s="1103" t="s">
        <v>3272</v>
      </c>
      <c r="H984" s="1101">
        <v>10</v>
      </c>
      <c r="I984" s="1107" t="s">
        <v>626</v>
      </c>
      <c r="P984" s="1113"/>
    </row>
    <row r="985" spans="1:16" s="1127" customFormat="1" ht="11.25" customHeight="1" outlineLevel="2">
      <c r="A985" s="1101">
        <v>5</v>
      </c>
      <c r="B985" s="1102">
        <v>2014</v>
      </c>
      <c r="C985" s="1103" t="s">
        <v>91</v>
      </c>
      <c r="D985" s="1104" t="s">
        <v>1640</v>
      </c>
      <c r="E985" s="1106" t="s">
        <v>1855</v>
      </c>
      <c r="F985" s="1106">
        <v>41783</v>
      </c>
      <c r="G985" s="1103" t="s">
        <v>5289</v>
      </c>
      <c r="H985" s="1101">
        <v>5</v>
      </c>
      <c r="I985" s="1107" t="s">
        <v>342</v>
      </c>
      <c r="P985" s="1113"/>
    </row>
    <row r="986" spans="1:16" s="1127" customFormat="1" ht="11.25" customHeight="1" outlineLevel="2">
      <c r="A986" s="1101">
        <v>10</v>
      </c>
      <c r="B986" s="1101">
        <v>2014</v>
      </c>
      <c r="C986" s="1103" t="s">
        <v>91</v>
      </c>
      <c r="D986" s="1106" t="s">
        <v>1640</v>
      </c>
      <c r="E986" s="1103" t="s">
        <v>3362</v>
      </c>
      <c r="F986" s="1160">
        <v>41924</v>
      </c>
      <c r="G986" s="1103" t="s">
        <v>4495</v>
      </c>
      <c r="H986" s="1101">
        <v>7</v>
      </c>
      <c r="I986" s="1107" t="s">
        <v>2711</v>
      </c>
      <c r="P986" s="1113"/>
    </row>
    <row r="987" spans="1:16" s="1127" customFormat="1" ht="11.25" customHeight="1" outlineLevel="2">
      <c r="A987" s="1101">
        <v>11</v>
      </c>
      <c r="B987" s="1101">
        <v>2014</v>
      </c>
      <c r="C987" s="1103" t="s">
        <v>91</v>
      </c>
      <c r="D987" s="1106" t="s">
        <v>1640</v>
      </c>
      <c r="E987" s="1103" t="s">
        <v>1309</v>
      </c>
      <c r="F987" s="1160">
        <v>41951</v>
      </c>
      <c r="G987" s="1103" t="s">
        <v>4496</v>
      </c>
      <c r="H987" s="1101">
        <v>10</v>
      </c>
      <c r="I987" s="1107" t="s">
        <v>236</v>
      </c>
      <c r="P987" s="1113"/>
    </row>
    <row r="988" spans="1:16" s="1127" customFormat="1" ht="11.25" customHeight="1" outlineLevel="1">
      <c r="A988" s="1101"/>
      <c r="B988" s="1101"/>
      <c r="C988" s="1103"/>
      <c r="D988" s="1106" t="s">
        <v>2587</v>
      </c>
      <c r="E988" s="1103"/>
      <c r="F988" s="1160"/>
      <c r="G988" s="1103"/>
      <c r="H988" s="1101">
        <f>SUBTOTAL(9,H964:H987)</f>
        <v>149</v>
      </c>
      <c r="I988" s="1107"/>
      <c r="P988" s="1113"/>
    </row>
    <row r="989" spans="1:16" s="1127" customFormat="1" ht="11.25" customHeight="1" outlineLevel="2">
      <c r="A989" s="1113">
        <v>3</v>
      </c>
      <c r="B989" s="1113">
        <v>2013</v>
      </c>
      <c r="C989" s="1115" t="s">
        <v>164</v>
      </c>
      <c r="D989" s="1117" t="s">
        <v>4970</v>
      </c>
      <c r="E989" s="1115" t="s">
        <v>4971</v>
      </c>
      <c r="F989" s="1117">
        <v>41426</v>
      </c>
      <c r="G989" s="1115" t="s">
        <v>4972</v>
      </c>
      <c r="H989" s="1113">
        <v>10</v>
      </c>
      <c r="I989" s="1115" t="s">
        <v>626</v>
      </c>
      <c r="P989" s="1113"/>
    </row>
    <row r="990" spans="1:16" s="1149" customFormat="1" ht="11.25" customHeight="1" outlineLevel="2">
      <c r="A990" s="1113">
        <v>3</v>
      </c>
      <c r="B990" s="1113">
        <v>2013</v>
      </c>
      <c r="C990" s="1115" t="s">
        <v>164</v>
      </c>
      <c r="D990" s="1117" t="s">
        <v>4970</v>
      </c>
      <c r="E990" s="1115" t="s">
        <v>4382</v>
      </c>
      <c r="F990" s="1117">
        <v>41573</v>
      </c>
      <c r="G990" s="1115" t="s">
        <v>4973</v>
      </c>
      <c r="H990" s="1113">
        <v>5</v>
      </c>
      <c r="I990" s="1115" t="s">
        <v>236</v>
      </c>
      <c r="J990" s="1126"/>
    </row>
    <row r="991" spans="1:16" s="1149" customFormat="1" ht="11.25" customHeight="1" outlineLevel="2">
      <c r="A991" s="1138">
        <v>6</v>
      </c>
      <c r="B991" s="1155">
        <v>2012</v>
      </c>
      <c r="C991" s="1264" t="s">
        <v>164</v>
      </c>
      <c r="D991" s="1264" t="s">
        <v>5290</v>
      </c>
      <c r="E991" s="1264" t="s">
        <v>4971</v>
      </c>
      <c r="F991" s="1265">
        <v>41202</v>
      </c>
      <c r="G991" s="1266" t="s">
        <v>5291</v>
      </c>
      <c r="H991" s="1155">
        <v>10</v>
      </c>
      <c r="I991" s="1264" t="s">
        <v>626</v>
      </c>
      <c r="J991" s="1126"/>
      <c r="K991" s="1126"/>
    </row>
    <row r="992" spans="1:16" s="1149" customFormat="1" ht="11.25" customHeight="1" outlineLevel="2">
      <c r="A992" s="1138">
        <v>6</v>
      </c>
      <c r="B992" s="1155">
        <v>2012</v>
      </c>
      <c r="C992" s="1264" t="s">
        <v>164</v>
      </c>
      <c r="D992" s="1264" t="s">
        <v>5290</v>
      </c>
      <c r="E992" s="1264" t="s">
        <v>4971</v>
      </c>
      <c r="F992" s="1265">
        <v>41203</v>
      </c>
      <c r="G992" s="1266" t="s">
        <v>5292</v>
      </c>
      <c r="H992" s="1155">
        <v>10</v>
      </c>
      <c r="I992" s="1264" t="s">
        <v>236</v>
      </c>
      <c r="J992" s="1127"/>
      <c r="K992" s="1126"/>
    </row>
    <row r="993" spans="1:13" s="1149" customFormat="1" ht="11.25" customHeight="1" outlineLevel="1">
      <c r="A993" s="1138"/>
      <c r="B993" s="1155"/>
      <c r="C993" s="1264"/>
      <c r="D993" s="1264" t="s">
        <v>4974</v>
      </c>
      <c r="E993" s="1264"/>
      <c r="F993" s="1265"/>
      <c r="G993" s="1266"/>
      <c r="H993" s="1155">
        <f>SUBTOTAL(9,H989:H992)</f>
        <v>35</v>
      </c>
      <c r="I993" s="1264"/>
      <c r="J993" s="1127"/>
      <c r="K993" s="1126"/>
    </row>
    <row r="994" spans="1:13" s="1149" customFormat="1" ht="11.25" customHeight="1" outlineLevel="2">
      <c r="A994" s="1138">
        <v>6</v>
      </c>
      <c r="B994" s="1134">
        <v>2012</v>
      </c>
      <c r="C994" s="1135" t="s">
        <v>164</v>
      </c>
      <c r="D994" s="1135" t="s">
        <v>3923</v>
      </c>
      <c r="E994" s="1136" t="s">
        <v>3323</v>
      </c>
      <c r="F994" s="1136">
        <v>40972</v>
      </c>
      <c r="G994" s="1135" t="s">
        <v>5293</v>
      </c>
      <c r="H994" s="1138">
        <v>10</v>
      </c>
      <c r="I994" s="1135" t="s">
        <v>363</v>
      </c>
      <c r="J994" s="1126"/>
      <c r="K994" s="1126"/>
      <c r="L994" s="1126"/>
      <c r="M994" s="1126"/>
    </row>
    <row r="995" spans="1:13" s="1149" customFormat="1" ht="11.25" customHeight="1" outlineLevel="2">
      <c r="A995" s="1138">
        <v>10</v>
      </c>
      <c r="B995" s="1155">
        <v>2012</v>
      </c>
      <c r="C995" s="1264" t="s">
        <v>164</v>
      </c>
      <c r="D995" s="1264" t="s">
        <v>3923</v>
      </c>
      <c r="E995" s="1264" t="s">
        <v>3357</v>
      </c>
      <c r="F995" s="1265">
        <v>41049</v>
      </c>
      <c r="G995" s="1266" t="s">
        <v>5294</v>
      </c>
      <c r="H995" s="1155">
        <v>3</v>
      </c>
      <c r="I995" s="1264" t="s">
        <v>2252</v>
      </c>
      <c r="J995" s="1126"/>
      <c r="K995" s="1126"/>
      <c r="L995" s="1126"/>
      <c r="M995" s="1126"/>
    </row>
    <row r="996" spans="1:13" s="1149" customFormat="1" ht="11.25" customHeight="1" outlineLevel="1">
      <c r="A996" s="1138"/>
      <c r="B996" s="1155"/>
      <c r="C996" s="1264"/>
      <c r="D996" s="1264" t="s">
        <v>3924</v>
      </c>
      <c r="E996" s="1264"/>
      <c r="F996" s="1265"/>
      <c r="G996" s="1266"/>
      <c r="H996" s="1155">
        <f>SUBTOTAL(9,H994:H995)</f>
        <v>13</v>
      </c>
      <c r="I996" s="1264"/>
      <c r="J996" s="1126"/>
      <c r="K996" s="1126"/>
      <c r="L996" s="1126"/>
      <c r="M996" s="1126"/>
    </row>
    <row r="997" spans="1:13" s="1149" customFormat="1" ht="11.25" customHeight="1" outlineLevel="2">
      <c r="A997" s="1138">
        <v>10</v>
      </c>
      <c r="B997" s="1134">
        <v>2012</v>
      </c>
      <c r="C997" s="1135" t="s">
        <v>91</v>
      </c>
      <c r="D997" s="1135" t="s">
        <v>189</v>
      </c>
      <c r="E997" s="1136" t="s">
        <v>3323</v>
      </c>
      <c r="F997" s="1136">
        <v>40972</v>
      </c>
      <c r="G997" s="1135" t="s">
        <v>4975</v>
      </c>
      <c r="H997" s="1138">
        <v>7</v>
      </c>
      <c r="I997" s="1135" t="s">
        <v>365</v>
      </c>
      <c r="J997" s="1126"/>
      <c r="K997" s="1126"/>
      <c r="L997" s="1126"/>
      <c r="M997" s="1126"/>
    </row>
    <row r="998" spans="1:13" s="1149" customFormat="1" ht="11.25" customHeight="1" outlineLevel="2">
      <c r="A998" s="1138">
        <v>10</v>
      </c>
      <c r="B998" s="1134">
        <v>2012</v>
      </c>
      <c r="C998" s="1135" t="s">
        <v>91</v>
      </c>
      <c r="D998" s="1135" t="s">
        <v>189</v>
      </c>
      <c r="E998" s="1136" t="s">
        <v>3323</v>
      </c>
      <c r="F998" s="1136">
        <v>40972</v>
      </c>
      <c r="G998" s="1135" t="s">
        <v>4976</v>
      </c>
      <c r="H998" s="1138">
        <v>10</v>
      </c>
      <c r="I998" s="1135" t="s">
        <v>2335</v>
      </c>
      <c r="J998" s="1126"/>
      <c r="K998" s="1126"/>
      <c r="L998" s="1126"/>
      <c r="M998" s="1126"/>
    </row>
    <row r="999" spans="1:13" s="1149" customFormat="1" ht="11.25" customHeight="1" outlineLevel="2">
      <c r="A999" s="1138">
        <v>10</v>
      </c>
      <c r="B999" s="1134">
        <v>2012</v>
      </c>
      <c r="C999" s="1135" t="s">
        <v>91</v>
      </c>
      <c r="D999" s="1135" t="s">
        <v>189</v>
      </c>
      <c r="E999" s="1136" t="s">
        <v>3323</v>
      </c>
      <c r="F999" s="1136">
        <v>40972</v>
      </c>
      <c r="G999" s="1135" t="s">
        <v>4505</v>
      </c>
      <c r="H999" s="1138">
        <v>10</v>
      </c>
      <c r="I999" s="1135" t="s">
        <v>2208</v>
      </c>
      <c r="J999" s="1126"/>
      <c r="K999" s="1126"/>
      <c r="L999" s="1126"/>
      <c r="M999" s="1126"/>
    </row>
    <row r="1000" spans="1:13" s="1126" customFormat="1" ht="11.25" customHeight="1" outlineLevel="2">
      <c r="A1000" s="1138">
        <v>6</v>
      </c>
      <c r="B1000" s="1134">
        <v>2012</v>
      </c>
      <c r="C1000" s="1135" t="s">
        <v>91</v>
      </c>
      <c r="D1000" s="1135" t="s">
        <v>189</v>
      </c>
      <c r="E1000" s="1136" t="s">
        <v>3323</v>
      </c>
      <c r="F1000" s="1136">
        <v>40972</v>
      </c>
      <c r="G1000" s="1135" t="s">
        <v>5295</v>
      </c>
      <c r="H1000" s="1138">
        <v>7</v>
      </c>
      <c r="I1000" s="1135" t="s">
        <v>1911</v>
      </c>
      <c r="J1000" s="1127"/>
      <c r="L1000" s="1149"/>
      <c r="M1000" s="1149"/>
    </row>
    <row r="1001" spans="1:13" s="1149" customFormat="1" ht="11.25" customHeight="1" outlineLevel="2">
      <c r="A1001" s="1113">
        <v>5</v>
      </c>
      <c r="B1001" s="1113">
        <v>2013</v>
      </c>
      <c r="C1001" s="1115" t="s">
        <v>91</v>
      </c>
      <c r="D1001" s="1117" t="s">
        <v>189</v>
      </c>
      <c r="E1001" s="1115" t="s">
        <v>3323</v>
      </c>
      <c r="F1001" s="1117">
        <v>41336</v>
      </c>
      <c r="G1001" s="1115" t="s">
        <v>4975</v>
      </c>
      <c r="H1001" s="1113">
        <v>10</v>
      </c>
      <c r="I1001" s="1115" t="s">
        <v>363</v>
      </c>
      <c r="J1001" s="1127"/>
      <c r="K1001" s="1126"/>
    </row>
    <row r="1002" spans="1:13" s="1149" customFormat="1" ht="11.25" customHeight="1" outlineLevel="2">
      <c r="A1002" s="1113">
        <v>10</v>
      </c>
      <c r="B1002" s="1113">
        <v>2013</v>
      </c>
      <c r="C1002" s="1115" t="s">
        <v>91</v>
      </c>
      <c r="D1002" s="1117" t="s">
        <v>189</v>
      </c>
      <c r="E1002" s="1115" t="s">
        <v>3323</v>
      </c>
      <c r="F1002" s="1117">
        <v>41336</v>
      </c>
      <c r="G1002" s="1115" t="s">
        <v>4976</v>
      </c>
      <c r="H1002" s="1113">
        <v>3</v>
      </c>
      <c r="I1002" s="1115" t="s">
        <v>861</v>
      </c>
      <c r="J1002" s="1127"/>
      <c r="K1002" s="1126"/>
    </row>
    <row r="1003" spans="1:13" s="1126" customFormat="1" ht="11.25" customHeight="1" outlineLevel="2">
      <c r="A1003" s="1113">
        <v>3</v>
      </c>
      <c r="B1003" s="1113">
        <v>2013</v>
      </c>
      <c r="C1003" s="1117" t="s">
        <v>91</v>
      </c>
      <c r="D1003" s="1115" t="s">
        <v>189</v>
      </c>
      <c r="E1003" s="1115" t="s">
        <v>3357</v>
      </c>
      <c r="F1003" s="1117">
        <v>41434</v>
      </c>
      <c r="G1003" s="1115" t="s">
        <v>4977</v>
      </c>
      <c r="H1003" s="1113">
        <v>3</v>
      </c>
      <c r="I1003" s="1115" t="s">
        <v>3675</v>
      </c>
      <c r="L1003" s="1149"/>
      <c r="M1003" s="1149"/>
    </row>
    <row r="1004" spans="1:13" s="1126" customFormat="1" ht="11.25" customHeight="1" outlineLevel="2">
      <c r="A1004" s="1113">
        <v>3</v>
      </c>
      <c r="B1004" s="1113">
        <v>2013</v>
      </c>
      <c r="C1004" s="1117" t="s">
        <v>91</v>
      </c>
      <c r="D1004" s="1115" t="s">
        <v>189</v>
      </c>
      <c r="E1004" s="1115" t="s">
        <v>500</v>
      </c>
      <c r="F1004" s="1117">
        <v>41594</v>
      </c>
      <c r="G1004" s="1115" t="s">
        <v>4504</v>
      </c>
      <c r="H1004" s="1113">
        <v>5</v>
      </c>
      <c r="I1004" s="1115" t="s">
        <v>244</v>
      </c>
      <c r="L1004" s="1149"/>
      <c r="M1004" s="1149"/>
    </row>
    <row r="1005" spans="1:13" s="1149" customFormat="1" ht="11.25" customHeight="1" outlineLevel="2">
      <c r="A1005" s="1101">
        <v>3</v>
      </c>
      <c r="B1005" s="1102">
        <v>2014</v>
      </c>
      <c r="C1005" s="1103" t="s">
        <v>91</v>
      </c>
      <c r="D1005" s="1104" t="s">
        <v>189</v>
      </c>
      <c r="E1005" s="1106" t="s">
        <v>3323</v>
      </c>
      <c r="F1005" s="1106">
        <v>41700</v>
      </c>
      <c r="G1005" s="1103" t="s">
        <v>4503</v>
      </c>
      <c r="H1005" s="1101">
        <v>3</v>
      </c>
      <c r="I1005" s="1107" t="s">
        <v>1037</v>
      </c>
      <c r="J1005" s="1126"/>
      <c r="K1005" s="1126"/>
    </row>
    <row r="1006" spans="1:13" s="1149" customFormat="1" ht="11.25" customHeight="1" outlineLevel="2">
      <c r="A1006" s="1101">
        <v>3</v>
      </c>
      <c r="B1006" s="1102">
        <v>2014</v>
      </c>
      <c r="C1006" s="1103" t="s">
        <v>91</v>
      </c>
      <c r="D1006" s="1104" t="s">
        <v>189</v>
      </c>
      <c r="E1006" s="1106" t="s">
        <v>3323</v>
      </c>
      <c r="F1006" s="1106">
        <v>41700</v>
      </c>
      <c r="G1006" s="1103" t="s">
        <v>4504</v>
      </c>
      <c r="H1006" s="1101">
        <v>3</v>
      </c>
      <c r="I1006" s="1107" t="s">
        <v>861</v>
      </c>
      <c r="J1006" s="1126"/>
      <c r="K1006" s="1126"/>
    </row>
    <row r="1007" spans="1:13" s="1149" customFormat="1" ht="11.25" customHeight="1" outlineLevel="2">
      <c r="A1007" s="1101">
        <v>3</v>
      </c>
      <c r="B1007" s="1102">
        <v>2014</v>
      </c>
      <c r="C1007" s="1103" t="s">
        <v>91</v>
      </c>
      <c r="D1007" s="1104" t="s">
        <v>189</v>
      </c>
      <c r="E1007" s="1106" t="s">
        <v>3323</v>
      </c>
      <c r="F1007" s="1106">
        <v>41700</v>
      </c>
      <c r="G1007" s="1103" t="s">
        <v>4505</v>
      </c>
      <c r="H1007" s="1101">
        <v>7</v>
      </c>
      <c r="I1007" s="1107" t="s">
        <v>1911</v>
      </c>
      <c r="J1007" s="1127"/>
      <c r="K1007" s="1126"/>
    </row>
    <row r="1008" spans="1:13" s="1149" customFormat="1" ht="11.25" customHeight="1" outlineLevel="1">
      <c r="A1008" s="1101"/>
      <c r="B1008" s="1102"/>
      <c r="C1008" s="1103"/>
      <c r="D1008" s="1104" t="s">
        <v>1443</v>
      </c>
      <c r="E1008" s="1106"/>
      <c r="F1008" s="1106"/>
      <c r="G1008" s="1103"/>
      <c r="H1008" s="1101">
        <f>SUBTOTAL(9,H997:H1007)</f>
        <v>68</v>
      </c>
      <c r="I1008" s="1107"/>
      <c r="J1008" s="1127"/>
      <c r="K1008" s="1126"/>
    </row>
    <row r="1009" spans="1:13" s="1149" customFormat="1" ht="11.25" customHeight="1" outlineLevel="2">
      <c r="A1009" s="1113">
        <v>3</v>
      </c>
      <c r="B1009" s="1114">
        <v>2013</v>
      </c>
      <c r="C1009" s="1115" t="s">
        <v>53</v>
      </c>
      <c r="D1009" s="1115" t="s">
        <v>4506</v>
      </c>
      <c r="E1009" s="1117" t="s">
        <v>81</v>
      </c>
      <c r="F1009" s="1117">
        <v>41321</v>
      </c>
      <c r="G1009" s="1115" t="s">
        <v>4507</v>
      </c>
      <c r="H1009" s="1113">
        <v>10</v>
      </c>
      <c r="I1009" s="1115" t="s">
        <v>236</v>
      </c>
      <c r="J1009" s="1126"/>
      <c r="K1009" s="1126"/>
    </row>
    <row r="1010" spans="1:13" s="1149" customFormat="1" ht="11.25" customHeight="1" outlineLevel="1">
      <c r="A1010" s="1113"/>
      <c r="B1010" s="1114"/>
      <c r="C1010" s="1115"/>
      <c r="D1010" s="1115" t="s">
        <v>4508</v>
      </c>
      <c r="E1010" s="1117"/>
      <c r="F1010" s="1117"/>
      <c r="G1010" s="1115"/>
      <c r="H1010" s="1113">
        <f>SUBTOTAL(9,H1009:H1009)</f>
        <v>10</v>
      </c>
      <c r="I1010" s="1115"/>
      <c r="J1010" s="1126"/>
      <c r="K1010" s="1126"/>
    </row>
    <row r="1011" spans="1:13" s="1149" customFormat="1" ht="11.25" customHeight="1" outlineLevel="2">
      <c r="A1011" s="1138">
        <v>3</v>
      </c>
      <c r="B1011" s="1134">
        <v>2012</v>
      </c>
      <c r="C1011" s="1135" t="s">
        <v>164</v>
      </c>
      <c r="D1011" s="1135" t="s">
        <v>5296</v>
      </c>
      <c r="E1011" s="1136" t="s">
        <v>3362</v>
      </c>
      <c r="F1011" s="1136">
        <v>41196</v>
      </c>
      <c r="G1011" s="1135" t="s">
        <v>5236</v>
      </c>
      <c r="H1011" s="1138">
        <v>7</v>
      </c>
      <c r="I1011" s="1135" t="s">
        <v>2135</v>
      </c>
      <c r="K1011" s="1110"/>
    </row>
    <row r="1012" spans="1:13" s="1149" customFormat="1" ht="11.25" customHeight="1" outlineLevel="2">
      <c r="A1012" s="1101">
        <v>3</v>
      </c>
      <c r="B1012" s="1102">
        <v>2014</v>
      </c>
      <c r="C1012" s="1103" t="s">
        <v>164</v>
      </c>
      <c r="D1012" s="1104" t="s">
        <v>5029</v>
      </c>
      <c r="E1012" s="1106" t="s">
        <v>3323</v>
      </c>
      <c r="F1012" s="1106">
        <v>41700</v>
      </c>
      <c r="G1012" s="1103" t="s">
        <v>5297</v>
      </c>
      <c r="H1012" s="1101">
        <v>3</v>
      </c>
      <c r="I1012" s="1107" t="s">
        <v>4637</v>
      </c>
      <c r="J1012" s="1126"/>
      <c r="K1012" s="1126"/>
    </row>
    <row r="1013" spans="1:13" s="1149" customFormat="1" ht="11.25" customHeight="1" outlineLevel="2">
      <c r="A1013" s="1101">
        <v>3</v>
      </c>
      <c r="B1013" s="1102">
        <v>2014</v>
      </c>
      <c r="C1013" s="1103" t="s">
        <v>164</v>
      </c>
      <c r="D1013" s="1104" t="s">
        <v>5029</v>
      </c>
      <c r="E1013" s="1106" t="s">
        <v>3323</v>
      </c>
      <c r="F1013" s="1106">
        <v>41700</v>
      </c>
      <c r="G1013" s="1103" t="s">
        <v>3277</v>
      </c>
      <c r="H1013" s="1101">
        <v>3</v>
      </c>
      <c r="I1013" s="1107" t="s">
        <v>1494</v>
      </c>
      <c r="J1013" s="1126"/>
      <c r="K1013" s="1126"/>
    </row>
    <row r="1014" spans="1:13" s="1149" customFormat="1" ht="11.25" customHeight="1" outlineLevel="2">
      <c r="A1014" s="1101">
        <v>3</v>
      </c>
      <c r="B1014" s="1102">
        <v>2014</v>
      </c>
      <c r="C1014" s="1103" t="s">
        <v>164</v>
      </c>
      <c r="D1014" s="1104" t="s">
        <v>5029</v>
      </c>
      <c r="E1014" s="1106" t="s">
        <v>3323</v>
      </c>
      <c r="F1014" s="1106">
        <v>41700</v>
      </c>
      <c r="G1014" s="1103" t="s">
        <v>5298</v>
      </c>
      <c r="H1014" s="1101">
        <v>3</v>
      </c>
      <c r="I1014" s="1107" t="s">
        <v>311</v>
      </c>
      <c r="K1014" s="1126"/>
    </row>
    <row r="1015" spans="1:13" s="1149" customFormat="1" ht="11.25" customHeight="1" outlineLevel="1">
      <c r="A1015" s="1101"/>
      <c r="B1015" s="1102"/>
      <c r="C1015" s="1103"/>
      <c r="D1015" s="1104" t="s">
        <v>5299</v>
      </c>
      <c r="E1015" s="1106"/>
      <c r="F1015" s="1106"/>
      <c r="G1015" s="1103"/>
      <c r="H1015" s="1101">
        <f>SUBTOTAL(9,H1011:H1014)</f>
        <v>16</v>
      </c>
      <c r="I1015" s="1107"/>
      <c r="K1015" s="1126"/>
    </row>
    <row r="1016" spans="1:13" s="1149" customFormat="1" ht="11.25" customHeight="1" outlineLevel="2">
      <c r="A1016" s="1101">
        <v>3</v>
      </c>
      <c r="B1016" s="1102">
        <v>2014</v>
      </c>
      <c r="C1016" s="1103" t="s">
        <v>164</v>
      </c>
      <c r="D1016" s="1103" t="s">
        <v>3352</v>
      </c>
      <c r="E1016" s="1106" t="s">
        <v>66</v>
      </c>
      <c r="F1016" s="1106">
        <v>41714</v>
      </c>
      <c r="G1016" s="1103" t="s">
        <v>3668</v>
      </c>
      <c r="H1016" s="1101">
        <v>10</v>
      </c>
      <c r="I1016" s="1103" t="s">
        <v>342</v>
      </c>
      <c r="J1016" s="1126"/>
      <c r="K1016" s="1110"/>
    </row>
    <row r="1017" spans="1:13" s="1149" customFormat="1" ht="11.25" customHeight="1" outlineLevel="1">
      <c r="A1017" s="1101"/>
      <c r="B1017" s="1102"/>
      <c r="C1017" s="1103"/>
      <c r="D1017" s="1103" t="s">
        <v>3669</v>
      </c>
      <c r="E1017" s="1106"/>
      <c r="F1017" s="1106"/>
      <c r="G1017" s="1103"/>
      <c r="H1017" s="1101">
        <f>SUBTOTAL(9,H1016:H1016)</f>
        <v>10</v>
      </c>
      <c r="I1017" s="1103"/>
      <c r="J1017" s="1126"/>
      <c r="K1017" s="1110"/>
    </row>
    <row r="1018" spans="1:13" s="1149" customFormat="1" ht="11.25" customHeight="1" outlineLevel="2">
      <c r="A1018" s="1138">
        <v>2</v>
      </c>
      <c r="B1018" s="1309">
        <v>2012</v>
      </c>
      <c r="C1018" s="1135" t="s">
        <v>4135</v>
      </c>
      <c r="D1018" s="1135" t="s">
        <v>161</v>
      </c>
      <c r="E1018" s="1135" t="s">
        <v>66</v>
      </c>
      <c r="F1018" s="1136">
        <v>40986</v>
      </c>
      <c r="G1018" s="1135" t="s">
        <v>5300</v>
      </c>
      <c r="H1018" s="1138">
        <v>5</v>
      </c>
      <c r="I1018" s="1135" t="s">
        <v>304</v>
      </c>
      <c r="J1018" s="1127"/>
      <c r="K1018" s="1126"/>
    </row>
    <row r="1019" spans="1:13" s="1149" customFormat="1" ht="11.25" customHeight="1" outlineLevel="2">
      <c r="A1019" s="1138">
        <v>6</v>
      </c>
      <c r="B1019" s="1155">
        <v>2012</v>
      </c>
      <c r="C1019" s="1264" t="s">
        <v>4135</v>
      </c>
      <c r="D1019" s="1264" t="s">
        <v>161</v>
      </c>
      <c r="E1019" s="1264" t="s">
        <v>3357</v>
      </c>
      <c r="F1019" s="1265">
        <v>41049</v>
      </c>
      <c r="G1019" s="1266" t="s">
        <v>5301</v>
      </c>
      <c r="H1019" s="1155">
        <v>3</v>
      </c>
      <c r="I1019" s="1264" t="s">
        <v>1982</v>
      </c>
      <c r="J1019" s="1127"/>
      <c r="K1019" s="1126"/>
    </row>
    <row r="1020" spans="1:13" s="1149" customFormat="1" ht="11.25" customHeight="1" outlineLevel="2">
      <c r="A1020" s="1101">
        <v>3</v>
      </c>
      <c r="B1020" s="1184">
        <v>2014</v>
      </c>
      <c r="C1020" s="1103" t="s">
        <v>4135</v>
      </c>
      <c r="D1020" s="1103" t="s">
        <v>161</v>
      </c>
      <c r="E1020" s="1103" t="s">
        <v>433</v>
      </c>
      <c r="F1020" s="1106">
        <v>41721</v>
      </c>
      <c r="G1020" s="1103" t="s">
        <v>4509</v>
      </c>
      <c r="H1020" s="1101">
        <v>5</v>
      </c>
      <c r="I1020" s="1103" t="s">
        <v>304</v>
      </c>
      <c r="J1020" s="1127"/>
      <c r="K1020" s="1126"/>
    </row>
    <row r="1021" spans="1:13" s="1149" customFormat="1" ht="11.25" customHeight="1" outlineLevel="1">
      <c r="A1021" s="1101"/>
      <c r="B1021" s="1184"/>
      <c r="C1021" s="1103"/>
      <c r="D1021" s="1103" t="s">
        <v>1464</v>
      </c>
      <c r="E1021" s="1103"/>
      <c r="F1021" s="1106"/>
      <c r="G1021" s="1103"/>
      <c r="H1021" s="1101">
        <f>SUBTOTAL(9,H1018:H1020)</f>
        <v>13</v>
      </c>
      <c r="I1021" s="1103"/>
      <c r="J1021" s="1127"/>
      <c r="K1021" s="1126"/>
    </row>
    <row r="1022" spans="1:13" s="1149" customFormat="1" ht="11.25" customHeight="1" outlineLevel="2">
      <c r="A1022" s="1138">
        <v>6</v>
      </c>
      <c r="B1022" s="1134">
        <v>2012</v>
      </c>
      <c r="C1022" s="1135" t="s">
        <v>91</v>
      </c>
      <c r="D1022" s="1135" t="s">
        <v>116</v>
      </c>
      <c r="E1022" s="1136" t="s">
        <v>3323</v>
      </c>
      <c r="F1022" s="1136">
        <v>40972</v>
      </c>
      <c r="G1022" s="1135" t="s">
        <v>4980</v>
      </c>
      <c r="H1022" s="1138">
        <v>10</v>
      </c>
      <c r="I1022" s="1135" t="s">
        <v>1790</v>
      </c>
      <c r="J1022" s="1127"/>
      <c r="K1022" s="1126"/>
    </row>
    <row r="1023" spans="1:13" s="1149" customFormat="1" ht="11.25" customHeight="1" outlineLevel="2">
      <c r="A1023" s="1138">
        <v>3</v>
      </c>
      <c r="B1023" s="1134">
        <v>2012</v>
      </c>
      <c r="C1023" s="1135" t="s">
        <v>91</v>
      </c>
      <c r="D1023" s="1135" t="s">
        <v>116</v>
      </c>
      <c r="E1023" s="1136" t="s">
        <v>3323</v>
      </c>
      <c r="F1023" s="1136">
        <v>40972</v>
      </c>
      <c r="G1023" s="1135" t="s">
        <v>5302</v>
      </c>
      <c r="H1023" s="1138">
        <v>3</v>
      </c>
      <c r="I1023" s="1135" t="s">
        <v>1890</v>
      </c>
      <c r="J1023" s="1126"/>
      <c r="K1023" s="1126"/>
      <c r="L1023" s="1126"/>
      <c r="M1023" s="1126"/>
    </row>
    <row r="1024" spans="1:13" s="1149" customFormat="1" ht="11.25" customHeight="1" outlineLevel="2">
      <c r="A1024" s="1138">
        <v>3</v>
      </c>
      <c r="B1024" s="1134">
        <v>2012</v>
      </c>
      <c r="C1024" s="1135" t="s">
        <v>91</v>
      </c>
      <c r="D1024" s="1135" t="s">
        <v>116</v>
      </c>
      <c r="E1024" s="1136" t="s">
        <v>3323</v>
      </c>
      <c r="F1024" s="1136">
        <v>40972</v>
      </c>
      <c r="G1024" s="1135" t="s">
        <v>5303</v>
      </c>
      <c r="H1024" s="1138">
        <v>7</v>
      </c>
      <c r="I1024" s="1135" t="s">
        <v>1430</v>
      </c>
      <c r="K1024" s="1126"/>
      <c r="L1024" s="1126"/>
      <c r="M1024" s="1126"/>
    </row>
    <row r="1025" spans="1:16" ht="11.25" customHeight="1" outlineLevel="2">
      <c r="A1025" s="1138">
        <v>3</v>
      </c>
      <c r="B1025" s="1134">
        <v>2012</v>
      </c>
      <c r="C1025" s="1135" t="s">
        <v>91</v>
      </c>
      <c r="D1025" s="1135" t="s">
        <v>116</v>
      </c>
      <c r="E1025" s="1136" t="s">
        <v>3323</v>
      </c>
      <c r="F1025" s="1136">
        <v>40972</v>
      </c>
      <c r="G1025" s="1135" t="s">
        <v>5304</v>
      </c>
      <c r="H1025" s="1138">
        <v>3</v>
      </c>
      <c r="I1025" s="1135" t="s">
        <v>2281</v>
      </c>
      <c r="P1025" s="1107"/>
    </row>
    <row r="1026" spans="1:16" ht="11.25" customHeight="1" outlineLevel="2">
      <c r="A1026" s="1138">
        <v>3</v>
      </c>
      <c r="B1026" s="1134">
        <v>2012</v>
      </c>
      <c r="C1026" s="1135" t="s">
        <v>91</v>
      </c>
      <c r="D1026" s="1135" t="s">
        <v>116</v>
      </c>
      <c r="E1026" s="1136" t="s">
        <v>3323</v>
      </c>
      <c r="F1026" s="1136">
        <v>40972</v>
      </c>
      <c r="G1026" s="1135" t="s">
        <v>5305</v>
      </c>
      <c r="H1026" s="1138">
        <v>3</v>
      </c>
      <c r="I1026" s="1135" t="s">
        <v>861</v>
      </c>
      <c r="P1026" s="1107"/>
    </row>
    <row r="1027" spans="1:16" s="1149" customFormat="1" ht="11.25" customHeight="1" outlineLevel="2">
      <c r="A1027" s="1138">
        <v>3</v>
      </c>
      <c r="B1027" s="1155">
        <v>2012</v>
      </c>
      <c r="C1027" s="1264" t="s">
        <v>91</v>
      </c>
      <c r="D1027" s="1264" t="s">
        <v>116</v>
      </c>
      <c r="E1027" s="1264" t="s">
        <v>3357</v>
      </c>
      <c r="F1027" s="1265">
        <v>41049</v>
      </c>
      <c r="G1027" s="1266" t="s">
        <v>5306</v>
      </c>
      <c r="H1027" s="1155">
        <v>7</v>
      </c>
      <c r="I1027" s="1264" t="s">
        <v>1716</v>
      </c>
      <c r="K1027" s="1126"/>
      <c r="L1027" s="1126"/>
      <c r="M1027" s="1126"/>
    </row>
    <row r="1028" spans="1:16" ht="11.25" customHeight="1" outlineLevel="2">
      <c r="A1028" s="1138">
        <v>6</v>
      </c>
      <c r="B1028" s="1155">
        <v>2012</v>
      </c>
      <c r="C1028" s="1264" t="s">
        <v>91</v>
      </c>
      <c r="D1028" s="1264" t="s">
        <v>116</v>
      </c>
      <c r="E1028" s="1264" t="s">
        <v>3357</v>
      </c>
      <c r="F1028" s="1265">
        <v>41049</v>
      </c>
      <c r="G1028" s="1266" t="s">
        <v>5307</v>
      </c>
      <c r="H1028" s="1155">
        <v>7</v>
      </c>
      <c r="I1028" s="1264" t="s">
        <v>2542</v>
      </c>
      <c r="P1028" s="1107"/>
    </row>
    <row r="1029" spans="1:16" ht="11.25" customHeight="1" outlineLevel="2">
      <c r="A1029" s="1138">
        <v>10</v>
      </c>
      <c r="B1029" s="1155">
        <v>2012</v>
      </c>
      <c r="C1029" s="1264" t="s">
        <v>91</v>
      </c>
      <c r="D1029" s="1264" t="s">
        <v>116</v>
      </c>
      <c r="E1029" s="1264" t="s">
        <v>3357</v>
      </c>
      <c r="F1029" s="1265">
        <v>41049</v>
      </c>
      <c r="G1029" s="1266" t="s">
        <v>5308</v>
      </c>
      <c r="H1029" s="1155">
        <v>7</v>
      </c>
      <c r="I1029" s="1264" t="s">
        <v>2287</v>
      </c>
      <c r="P1029" s="1107"/>
    </row>
    <row r="1030" spans="1:16" s="1149" customFormat="1" ht="11.25" customHeight="1" outlineLevel="2">
      <c r="A1030" s="1138">
        <v>10</v>
      </c>
      <c r="B1030" s="1155">
        <v>2012</v>
      </c>
      <c r="C1030" s="1264" t="s">
        <v>91</v>
      </c>
      <c r="D1030" s="1264" t="s">
        <v>116</v>
      </c>
      <c r="E1030" s="1264" t="s">
        <v>86</v>
      </c>
      <c r="F1030" s="1265">
        <v>41076</v>
      </c>
      <c r="G1030" s="1266" t="s">
        <v>4979</v>
      </c>
      <c r="H1030" s="1155">
        <v>10</v>
      </c>
      <c r="I1030" s="1264" t="s">
        <v>626</v>
      </c>
      <c r="K1030" s="1126"/>
      <c r="L1030" s="1126"/>
      <c r="M1030" s="1126"/>
    </row>
    <row r="1031" spans="1:16" s="1126" customFormat="1" ht="11.25" customHeight="1" outlineLevel="2">
      <c r="A1031" s="1138">
        <v>9</v>
      </c>
      <c r="B1031" s="1155">
        <v>2012</v>
      </c>
      <c r="C1031" s="1264" t="s">
        <v>91</v>
      </c>
      <c r="D1031" s="1264" t="s">
        <v>116</v>
      </c>
      <c r="E1031" s="1264" t="s">
        <v>86</v>
      </c>
      <c r="F1031" s="1265">
        <v>41076</v>
      </c>
      <c r="G1031" s="1266" t="s">
        <v>5305</v>
      </c>
      <c r="H1031" s="1155">
        <v>5</v>
      </c>
      <c r="I1031" s="1264" t="s">
        <v>342</v>
      </c>
      <c r="J1031" s="1149"/>
    </row>
    <row r="1032" spans="1:16" s="1126" customFormat="1" ht="11.25" customHeight="1" outlineLevel="2">
      <c r="A1032" s="1138">
        <v>11</v>
      </c>
      <c r="B1032" s="1155">
        <v>2012</v>
      </c>
      <c r="C1032" s="1264" t="s">
        <v>91</v>
      </c>
      <c r="D1032" s="1264" t="s">
        <v>116</v>
      </c>
      <c r="E1032" s="1264" t="s">
        <v>3696</v>
      </c>
      <c r="F1032" s="1265">
        <v>41098</v>
      </c>
      <c r="G1032" s="1266" t="s">
        <v>4979</v>
      </c>
      <c r="H1032" s="1155">
        <v>5</v>
      </c>
      <c r="I1032" s="1264" t="s">
        <v>244</v>
      </c>
      <c r="J1032" s="1149"/>
    </row>
    <row r="1033" spans="1:16" s="1126" customFormat="1" ht="11.25" customHeight="1" outlineLevel="2">
      <c r="A1033" s="1113">
        <v>6</v>
      </c>
      <c r="B1033" s="1133">
        <v>2013</v>
      </c>
      <c r="C1033" s="1145" t="s">
        <v>91</v>
      </c>
      <c r="D1033" s="1145" t="s">
        <v>116</v>
      </c>
      <c r="E1033" s="1145" t="s">
        <v>72</v>
      </c>
      <c r="F1033" s="1274">
        <v>41315</v>
      </c>
      <c r="G1033" s="1148" t="s">
        <v>4978</v>
      </c>
      <c r="H1033" s="1133">
        <v>10</v>
      </c>
      <c r="I1033" s="1145" t="s">
        <v>626</v>
      </c>
      <c r="J1033" s="1149"/>
      <c r="L1033" s="1149"/>
      <c r="M1033" s="1149"/>
    </row>
    <row r="1034" spans="1:16" s="1126" customFormat="1" ht="11.25" customHeight="1" outlineLevel="2">
      <c r="A1034" s="1113">
        <v>10</v>
      </c>
      <c r="B1034" s="1133">
        <v>2013</v>
      </c>
      <c r="C1034" s="1145" t="s">
        <v>91</v>
      </c>
      <c r="D1034" s="1145" t="s">
        <v>116</v>
      </c>
      <c r="E1034" s="1145" t="s">
        <v>81</v>
      </c>
      <c r="F1034" s="1274">
        <v>41321</v>
      </c>
      <c r="G1034" s="1148" t="s">
        <v>4979</v>
      </c>
      <c r="H1034" s="1133">
        <v>5</v>
      </c>
      <c r="I1034" s="1145" t="s">
        <v>244</v>
      </c>
      <c r="J1034" s="1149"/>
      <c r="L1034" s="1149"/>
      <c r="M1034" s="1149"/>
    </row>
    <row r="1035" spans="1:16" s="1126" customFormat="1" ht="11.25" customHeight="1" outlineLevel="2">
      <c r="A1035" s="1113">
        <v>3</v>
      </c>
      <c r="B1035" s="1113">
        <v>2013</v>
      </c>
      <c r="C1035" s="1115" t="s">
        <v>91</v>
      </c>
      <c r="D1035" s="1117" t="s">
        <v>116</v>
      </c>
      <c r="E1035" s="1115" t="s">
        <v>3323</v>
      </c>
      <c r="F1035" s="1117">
        <v>41336</v>
      </c>
      <c r="G1035" s="1115" t="s">
        <v>4980</v>
      </c>
      <c r="H1035" s="1113">
        <v>10</v>
      </c>
      <c r="I1035" s="1115" t="s">
        <v>1790</v>
      </c>
      <c r="J1035" s="1149"/>
      <c r="L1035" s="1149"/>
      <c r="M1035" s="1149"/>
    </row>
    <row r="1036" spans="1:16" s="1126" customFormat="1" ht="11.25" customHeight="1" outlineLevel="2">
      <c r="A1036" s="1113">
        <v>3</v>
      </c>
      <c r="B1036" s="1113">
        <v>2013</v>
      </c>
      <c r="C1036" s="1115" t="s">
        <v>91</v>
      </c>
      <c r="D1036" s="1117" t="s">
        <v>116</v>
      </c>
      <c r="E1036" s="1115" t="s">
        <v>3323</v>
      </c>
      <c r="F1036" s="1117">
        <v>41336</v>
      </c>
      <c r="G1036" s="1115" t="s">
        <v>4981</v>
      </c>
      <c r="H1036" s="1113">
        <v>7</v>
      </c>
      <c r="I1036" s="1115" t="s">
        <v>1801</v>
      </c>
      <c r="K1036" s="1149"/>
      <c r="L1036" s="1149"/>
      <c r="M1036" s="1149"/>
    </row>
    <row r="1037" spans="1:16" s="1149" customFormat="1" ht="11.25" customHeight="1" outlineLevel="2">
      <c r="A1037" s="1113">
        <v>6</v>
      </c>
      <c r="B1037" s="1113">
        <v>2013</v>
      </c>
      <c r="C1037" s="1115" t="s">
        <v>91</v>
      </c>
      <c r="D1037" s="1117" t="s">
        <v>116</v>
      </c>
      <c r="E1037" s="1115" t="s">
        <v>3323</v>
      </c>
      <c r="F1037" s="1117">
        <v>41336</v>
      </c>
      <c r="G1037" s="1115" t="s">
        <v>4982</v>
      </c>
      <c r="H1037" s="1113">
        <v>7</v>
      </c>
      <c r="I1037" s="1115" t="s">
        <v>1442</v>
      </c>
      <c r="J1037" s="1126"/>
    </row>
    <row r="1038" spans="1:16" s="1149" customFormat="1" ht="11.25" customHeight="1" outlineLevel="2">
      <c r="A1038" s="1113">
        <v>11</v>
      </c>
      <c r="B1038" s="1113">
        <v>2013</v>
      </c>
      <c r="C1038" s="1117" t="s">
        <v>91</v>
      </c>
      <c r="D1038" s="1115" t="s">
        <v>116</v>
      </c>
      <c r="E1038" s="1115" t="s">
        <v>3357</v>
      </c>
      <c r="F1038" s="1117">
        <v>41434</v>
      </c>
      <c r="G1038" s="1115" t="s">
        <v>4983</v>
      </c>
      <c r="H1038" s="1113">
        <v>3</v>
      </c>
      <c r="I1038" s="1115" t="s">
        <v>2041</v>
      </c>
      <c r="J1038" s="1126"/>
      <c r="P1038" s="1162"/>
    </row>
    <row r="1039" spans="1:16" s="1149" customFormat="1" ht="11.25" customHeight="1" outlineLevel="2">
      <c r="A1039" s="1113">
        <v>2</v>
      </c>
      <c r="B1039" s="1113">
        <v>2013</v>
      </c>
      <c r="C1039" s="1117" t="s">
        <v>91</v>
      </c>
      <c r="D1039" s="1115" t="s">
        <v>116</v>
      </c>
      <c r="E1039" s="1115" t="s">
        <v>3357</v>
      </c>
      <c r="F1039" s="1117">
        <v>41434</v>
      </c>
      <c r="G1039" s="1115" t="s">
        <v>4984</v>
      </c>
      <c r="H1039" s="1113">
        <v>3</v>
      </c>
      <c r="I1039" s="1115" t="s">
        <v>3580</v>
      </c>
      <c r="J1039" s="1126"/>
      <c r="K1039" s="1126"/>
      <c r="P1039" s="1162"/>
    </row>
    <row r="1040" spans="1:16" s="1149" customFormat="1" ht="11.25" customHeight="1" outlineLevel="2">
      <c r="A1040" s="1133">
        <v>2</v>
      </c>
      <c r="B1040" s="1113">
        <v>2013</v>
      </c>
      <c r="C1040" s="1117" t="s">
        <v>91</v>
      </c>
      <c r="D1040" s="1115" t="s">
        <v>116</v>
      </c>
      <c r="E1040" s="1115" t="s">
        <v>3357</v>
      </c>
      <c r="F1040" s="1117">
        <v>41434</v>
      </c>
      <c r="G1040" s="1115" t="s">
        <v>4985</v>
      </c>
      <c r="H1040" s="1113">
        <v>3</v>
      </c>
      <c r="I1040" s="1115" t="s">
        <v>2093</v>
      </c>
      <c r="J1040" s="1126"/>
      <c r="P1040" s="1162"/>
    </row>
    <row r="1041" spans="1:16" s="1149" customFormat="1" ht="11.25" customHeight="1" outlineLevel="2">
      <c r="A1041" s="1133">
        <v>2</v>
      </c>
      <c r="B1041" s="1114">
        <v>2013</v>
      </c>
      <c r="C1041" s="1115" t="s">
        <v>91</v>
      </c>
      <c r="D1041" s="1115" t="s">
        <v>116</v>
      </c>
      <c r="E1041" s="1117" t="s">
        <v>3362</v>
      </c>
      <c r="F1041" s="1117">
        <v>41560</v>
      </c>
      <c r="G1041" s="1115" t="s">
        <v>4986</v>
      </c>
      <c r="H1041" s="1113">
        <v>3</v>
      </c>
      <c r="I1041" s="1115" t="s">
        <v>2169</v>
      </c>
      <c r="J1041" s="1126"/>
      <c r="P1041" s="1162"/>
    </row>
    <row r="1042" spans="1:16" s="1149" customFormat="1" ht="11.25" customHeight="1" outlineLevel="2">
      <c r="A1042" s="1101">
        <v>3</v>
      </c>
      <c r="B1042" s="1102">
        <v>2014</v>
      </c>
      <c r="C1042" s="1103" t="s">
        <v>91</v>
      </c>
      <c r="D1042" s="1104" t="s">
        <v>116</v>
      </c>
      <c r="E1042" s="1106" t="s">
        <v>3323</v>
      </c>
      <c r="F1042" s="1106">
        <v>41700</v>
      </c>
      <c r="G1042" s="1103" t="s">
        <v>4510</v>
      </c>
      <c r="H1042" s="1101">
        <v>7</v>
      </c>
      <c r="I1042" s="1107" t="s">
        <v>849</v>
      </c>
      <c r="J1042" s="1126"/>
      <c r="K1042" s="1110"/>
      <c r="P1042" s="1162"/>
    </row>
    <row r="1043" spans="1:16" s="1149" customFormat="1" ht="11.25" customHeight="1" outlineLevel="2">
      <c r="A1043" s="1101">
        <v>10</v>
      </c>
      <c r="B1043" s="1101">
        <v>2014</v>
      </c>
      <c r="C1043" s="1103" t="s">
        <v>91</v>
      </c>
      <c r="D1043" s="1106" t="s">
        <v>116</v>
      </c>
      <c r="E1043" s="1103" t="s">
        <v>3362</v>
      </c>
      <c r="F1043" s="1160">
        <v>41924</v>
      </c>
      <c r="G1043" s="1103" t="s">
        <v>4511</v>
      </c>
      <c r="H1043" s="1101">
        <v>7</v>
      </c>
      <c r="I1043" s="1107" t="s">
        <v>2875</v>
      </c>
      <c r="J1043" s="1126"/>
      <c r="P1043" s="1162"/>
    </row>
    <row r="1044" spans="1:16" s="1149" customFormat="1" ht="11.25" customHeight="1" outlineLevel="2">
      <c r="A1044" s="1101">
        <v>10</v>
      </c>
      <c r="B1044" s="1101">
        <v>2014</v>
      </c>
      <c r="C1044" s="1103" t="s">
        <v>91</v>
      </c>
      <c r="D1044" s="1106" t="s">
        <v>116</v>
      </c>
      <c r="E1044" s="1103" t="s">
        <v>3362</v>
      </c>
      <c r="F1044" s="1160">
        <v>41924</v>
      </c>
      <c r="G1044" s="1103" t="s">
        <v>4512</v>
      </c>
      <c r="H1044" s="1101">
        <v>3</v>
      </c>
      <c r="I1044" s="1107" t="s">
        <v>1929</v>
      </c>
      <c r="J1044" s="1127"/>
      <c r="P1044" s="1162"/>
    </row>
    <row r="1045" spans="1:16" s="1149" customFormat="1" ht="11.25" customHeight="1" outlineLevel="2">
      <c r="A1045" s="1101">
        <v>10</v>
      </c>
      <c r="B1045" s="1101">
        <v>2014</v>
      </c>
      <c r="C1045" s="1103" t="s">
        <v>91</v>
      </c>
      <c r="D1045" s="1106" t="s">
        <v>116</v>
      </c>
      <c r="E1045" s="1103" t="s">
        <v>3362</v>
      </c>
      <c r="F1045" s="1160">
        <v>41924</v>
      </c>
      <c r="G1045" s="1103" t="s">
        <v>4513</v>
      </c>
      <c r="H1045" s="1101">
        <v>3</v>
      </c>
      <c r="I1045" s="1107" t="s">
        <v>1833</v>
      </c>
      <c r="J1045" s="1127"/>
      <c r="L1045" s="1110"/>
      <c r="M1045" s="1110"/>
      <c r="P1045" s="1162"/>
    </row>
    <row r="1046" spans="1:16" s="1149" customFormat="1" ht="11.25" customHeight="1" outlineLevel="1">
      <c r="A1046" s="1101"/>
      <c r="B1046" s="1101"/>
      <c r="C1046" s="1103"/>
      <c r="D1046" s="1106" t="s">
        <v>1484</v>
      </c>
      <c r="E1046" s="1103"/>
      <c r="F1046" s="1160"/>
      <c r="G1046" s="1103"/>
      <c r="H1046" s="1101">
        <f>SUBTOTAL(9,H1022:H1045)</f>
        <v>138</v>
      </c>
      <c r="I1046" s="1107"/>
      <c r="J1046" s="1127"/>
      <c r="L1046" s="1110"/>
      <c r="M1046" s="1110"/>
      <c r="P1046" s="1162"/>
    </row>
    <row r="1047" spans="1:16" s="1127" customFormat="1" ht="11.25" customHeight="1" outlineLevel="2">
      <c r="A1047" s="1138">
        <v>3</v>
      </c>
      <c r="B1047" s="1134">
        <v>2012</v>
      </c>
      <c r="C1047" s="1135" t="s">
        <v>91</v>
      </c>
      <c r="D1047" s="1135" t="s">
        <v>111</v>
      </c>
      <c r="E1047" s="1136" t="s">
        <v>3323</v>
      </c>
      <c r="F1047" s="1136">
        <v>40972</v>
      </c>
      <c r="G1047" s="1135" t="s">
        <v>5309</v>
      </c>
      <c r="H1047" s="1138">
        <v>7</v>
      </c>
      <c r="I1047" s="1135" t="s">
        <v>1466</v>
      </c>
      <c r="P1047" s="1113"/>
    </row>
    <row r="1048" spans="1:16" s="1149" customFormat="1" ht="11.25" customHeight="1" outlineLevel="2">
      <c r="A1048" s="1138">
        <v>3</v>
      </c>
      <c r="B1048" s="1134">
        <v>2012</v>
      </c>
      <c r="C1048" s="1135" t="s">
        <v>91</v>
      </c>
      <c r="D1048" s="1135" t="s">
        <v>111</v>
      </c>
      <c r="E1048" s="1136" t="s">
        <v>319</v>
      </c>
      <c r="F1048" s="1136">
        <v>41161</v>
      </c>
      <c r="G1048" s="1135" t="s">
        <v>4514</v>
      </c>
      <c r="H1048" s="1138">
        <v>5</v>
      </c>
      <c r="I1048" s="1135" t="s">
        <v>273</v>
      </c>
      <c r="J1048" s="1127"/>
      <c r="L1048" s="1110"/>
      <c r="M1048" s="1110"/>
      <c r="P1048" s="1162"/>
    </row>
    <row r="1049" spans="1:16" s="1127" customFormat="1" ht="11.25" customHeight="1" outlineLevel="2">
      <c r="A1049" s="1138">
        <v>3</v>
      </c>
      <c r="B1049" s="1134">
        <v>2012</v>
      </c>
      <c r="C1049" s="1135" t="s">
        <v>91</v>
      </c>
      <c r="D1049" s="1135" t="s">
        <v>111</v>
      </c>
      <c r="E1049" s="1136" t="s">
        <v>4154</v>
      </c>
      <c r="F1049" s="1136">
        <v>41182</v>
      </c>
      <c r="G1049" s="1135" t="s">
        <v>5310</v>
      </c>
      <c r="H1049" s="1138">
        <v>10</v>
      </c>
      <c r="I1049" s="1135" t="s">
        <v>236</v>
      </c>
      <c r="P1049" s="1113"/>
    </row>
    <row r="1050" spans="1:16" s="1127" customFormat="1" ht="11.25" customHeight="1" outlineLevel="2">
      <c r="A1050" s="1138">
        <v>6</v>
      </c>
      <c r="B1050" s="1134">
        <v>2012</v>
      </c>
      <c r="C1050" s="1135" t="s">
        <v>91</v>
      </c>
      <c r="D1050" s="1135" t="s">
        <v>111</v>
      </c>
      <c r="E1050" s="1136" t="s">
        <v>3362</v>
      </c>
      <c r="F1050" s="1136">
        <v>41196</v>
      </c>
      <c r="G1050" s="1135" t="s">
        <v>5311</v>
      </c>
      <c r="H1050" s="1138">
        <v>10</v>
      </c>
      <c r="I1050" s="1135" t="s">
        <v>2117</v>
      </c>
      <c r="J1050" s="1149"/>
      <c r="P1050" s="1113"/>
    </row>
    <row r="1051" spans="1:16" s="1127" customFormat="1" ht="11.25" customHeight="1" outlineLevel="2">
      <c r="A1051" s="1138">
        <v>6</v>
      </c>
      <c r="B1051" s="1134">
        <v>2012</v>
      </c>
      <c r="C1051" s="1135" t="s">
        <v>91</v>
      </c>
      <c r="D1051" s="1135" t="s">
        <v>111</v>
      </c>
      <c r="E1051" s="1136" t="s">
        <v>3362</v>
      </c>
      <c r="F1051" s="1136">
        <v>41196</v>
      </c>
      <c r="G1051" s="1135" t="s">
        <v>5310</v>
      </c>
      <c r="H1051" s="1138">
        <v>10</v>
      </c>
      <c r="I1051" s="1135" t="s">
        <v>3183</v>
      </c>
      <c r="J1051" s="1149"/>
      <c r="P1051" s="1113"/>
    </row>
    <row r="1052" spans="1:16" s="1149" customFormat="1" ht="11.25" customHeight="1" outlineLevel="2">
      <c r="A1052" s="1113">
        <v>6</v>
      </c>
      <c r="B1052" s="1113">
        <v>2013</v>
      </c>
      <c r="C1052" s="1115" t="s">
        <v>91</v>
      </c>
      <c r="D1052" s="1117" t="s">
        <v>111</v>
      </c>
      <c r="E1052" s="1115" t="s">
        <v>58</v>
      </c>
      <c r="F1052" s="1117">
        <v>41322</v>
      </c>
      <c r="G1052" s="1115"/>
      <c r="H1052" s="1113">
        <v>5</v>
      </c>
      <c r="I1052" s="1115" t="s">
        <v>244</v>
      </c>
      <c r="J1052" s="1162"/>
      <c r="K1052" s="1126"/>
      <c r="L1052" s="1127"/>
      <c r="M1052" s="1127"/>
      <c r="P1052" s="1162"/>
    </row>
    <row r="1053" spans="1:16" s="1127" customFormat="1" ht="11.25" customHeight="1" outlineLevel="2">
      <c r="A1053" s="1113">
        <v>10</v>
      </c>
      <c r="B1053" s="1113">
        <v>2013</v>
      </c>
      <c r="C1053" s="1115" t="s">
        <v>91</v>
      </c>
      <c r="D1053" s="1117" t="s">
        <v>111</v>
      </c>
      <c r="E1053" s="1115" t="s">
        <v>3323</v>
      </c>
      <c r="F1053" s="1117">
        <v>41336</v>
      </c>
      <c r="G1053" s="1115" t="s">
        <v>4989</v>
      </c>
      <c r="H1053" s="1113">
        <v>3</v>
      </c>
      <c r="I1053" s="1115" t="s">
        <v>452</v>
      </c>
      <c r="J1053" s="1149"/>
      <c r="K1053" s="1126"/>
      <c r="P1053" s="1113"/>
    </row>
    <row r="1054" spans="1:16" s="1141" customFormat="1" ht="11.25" customHeight="1" outlineLevel="2">
      <c r="A1054" s="1113">
        <v>3</v>
      </c>
      <c r="B1054" s="1113">
        <v>2013</v>
      </c>
      <c r="C1054" s="1117" t="s">
        <v>91</v>
      </c>
      <c r="D1054" s="1115" t="s">
        <v>111</v>
      </c>
      <c r="E1054" s="1115" t="s">
        <v>3357</v>
      </c>
      <c r="F1054" s="1117">
        <v>41434</v>
      </c>
      <c r="G1054" s="1115" t="s">
        <v>4990</v>
      </c>
      <c r="H1054" s="1113">
        <v>3</v>
      </c>
      <c r="I1054" s="1115" t="s">
        <v>3206</v>
      </c>
      <c r="J1054" s="1126"/>
      <c r="K1054" s="1126"/>
      <c r="L1054" s="1127"/>
      <c r="M1054" s="1127"/>
      <c r="P1054" s="1108"/>
    </row>
    <row r="1055" spans="1:16" s="1127" customFormat="1" ht="11.25" customHeight="1" outlineLevel="2">
      <c r="A1055" s="1113">
        <v>2</v>
      </c>
      <c r="B1055" s="1113">
        <v>2013</v>
      </c>
      <c r="C1055" s="1117" t="s">
        <v>91</v>
      </c>
      <c r="D1055" s="1115" t="s">
        <v>111</v>
      </c>
      <c r="E1055" s="1115" t="s">
        <v>3357</v>
      </c>
      <c r="F1055" s="1117">
        <v>41434</v>
      </c>
      <c r="G1055" s="1115" t="s">
        <v>4991</v>
      </c>
      <c r="H1055" s="1113">
        <v>10</v>
      </c>
      <c r="I1055" s="1115" t="s">
        <v>3439</v>
      </c>
      <c r="J1055" s="1126"/>
      <c r="K1055" s="1126"/>
      <c r="L1055" s="1141"/>
      <c r="M1055" s="1141"/>
      <c r="P1055" s="1113"/>
    </row>
    <row r="1056" spans="1:16" s="1127" customFormat="1" ht="11.25" customHeight="1" outlineLevel="2">
      <c r="A1056" s="1101">
        <v>3</v>
      </c>
      <c r="B1056" s="1102">
        <v>2014</v>
      </c>
      <c r="C1056" s="1103" t="s">
        <v>91</v>
      </c>
      <c r="D1056" s="1104" t="s">
        <v>111</v>
      </c>
      <c r="E1056" s="1106" t="s">
        <v>3323</v>
      </c>
      <c r="F1056" s="1106">
        <v>41700</v>
      </c>
      <c r="G1056" s="1103" t="s">
        <v>4514</v>
      </c>
      <c r="H1056" s="1101">
        <v>3</v>
      </c>
      <c r="I1056" s="1107" t="s">
        <v>1903</v>
      </c>
      <c r="J1056" s="1126"/>
      <c r="K1056" s="1126"/>
      <c r="L1056" s="1141"/>
      <c r="M1056" s="1141"/>
      <c r="P1056" s="1113"/>
    </row>
    <row r="1057" spans="1:16" s="1127" customFormat="1" ht="11.25" customHeight="1" outlineLevel="1">
      <c r="A1057" s="1101"/>
      <c r="B1057" s="1102"/>
      <c r="C1057" s="1103"/>
      <c r="D1057" s="1104" t="s">
        <v>4515</v>
      </c>
      <c r="E1057" s="1106"/>
      <c r="F1057" s="1106"/>
      <c r="G1057" s="1103"/>
      <c r="H1057" s="1101">
        <f>SUBTOTAL(9,H1047:H1056)</f>
        <v>66</v>
      </c>
      <c r="I1057" s="1107"/>
      <c r="J1057" s="1126"/>
      <c r="K1057" s="1126"/>
      <c r="L1057" s="1141"/>
      <c r="M1057" s="1141"/>
      <c r="P1057" s="1113"/>
    </row>
    <row r="1058" spans="1:16" s="1141" customFormat="1" ht="11.25" customHeight="1" outlineLevel="2">
      <c r="A1058" s="1138">
        <v>6</v>
      </c>
      <c r="B1058" s="1134">
        <v>2012</v>
      </c>
      <c r="C1058" s="1135" t="s">
        <v>164</v>
      </c>
      <c r="D1058" s="1135" t="s">
        <v>87</v>
      </c>
      <c r="E1058" s="1136" t="s">
        <v>3362</v>
      </c>
      <c r="F1058" s="1136">
        <v>41196</v>
      </c>
      <c r="G1058" s="1135" t="s">
        <v>4992</v>
      </c>
      <c r="H1058" s="1138">
        <v>3</v>
      </c>
      <c r="I1058" s="1135" t="s">
        <v>1833</v>
      </c>
      <c r="J1058" s="1110"/>
      <c r="K1058" s="1126"/>
      <c r="L1058" s="1127"/>
      <c r="M1058" s="1127"/>
      <c r="P1058" s="1108"/>
    </row>
    <row r="1059" spans="1:16" s="1141" customFormat="1" ht="11.25" customHeight="1" outlineLevel="2">
      <c r="A1059" s="1113">
        <v>6</v>
      </c>
      <c r="B1059" s="1113">
        <v>2013</v>
      </c>
      <c r="C1059" s="1117" t="s">
        <v>164</v>
      </c>
      <c r="D1059" s="1115" t="s">
        <v>87</v>
      </c>
      <c r="E1059" s="1115" t="s">
        <v>3357</v>
      </c>
      <c r="F1059" s="1117">
        <v>41434</v>
      </c>
      <c r="G1059" s="1115" t="s">
        <v>4992</v>
      </c>
      <c r="H1059" s="1113">
        <v>3</v>
      </c>
      <c r="I1059" s="1115" t="s">
        <v>2546</v>
      </c>
      <c r="J1059" s="1110"/>
      <c r="K1059" s="1149"/>
      <c r="P1059" s="1108"/>
    </row>
    <row r="1060" spans="1:16" s="1156" customFormat="1" ht="11.25" customHeight="1" outlineLevel="2">
      <c r="A1060" s="1101">
        <v>6</v>
      </c>
      <c r="B1060" s="1102">
        <v>2014</v>
      </c>
      <c r="C1060" s="1103" t="s">
        <v>164</v>
      </c>
      <c r="D1060" s="1103" t="s">
        <v>87</v>
      </c>
      <c r="E1060" s="1106" t="s">
        <v>3357</v>
      </c>
      <c r="F1060" s="1106">
        <v>41797</v>
      </c>
      <c r="G1060" s="1103" t="s">
        <v>4516</v>
      </c>
      <c r="H1060" s="1108">
        <v>7</v>
      </c>
      <c r="I1060" s="1141" t="s">
        <v>2611</v>
      </c>
      <c r="J1060" s="1149"/>
      <c r="K1060" s="1149"/>
      <c r="L1060" s="1149"/>
      <c r="M1060" s="1149"/>
      <c r="P1060" s="1168"/>
    </row>
    <row r="1061" spans="1:16" s="1156" customFormat="1" ht="11.25" customHeight="1" outlineLevel="2">
      <c r="A1061" s="1101">
        <v>6</v>
      </c>
      <c r="B1061" s="1102">
        <v>2014</v>
      </c>
      <c r="C1061" s="1103" t="s">
        <v>164</v>
      </c>
      <c r="D1061" s="1103" t="s">
        <v>87</v>
      </c>
      <c r="E1061" s="1106" t="s">
        <v>3357</v>
      </c>
      <c r="F1061" s="1106">
        <v>41797</v>
      </c>
      <c r="G1061" s="1103" t="s">
        <v>4517</v>
      </c>
      <c r="H1061" s="1108">
        <v>3</v>
      </c>
      <c r="I1061" s="1141" t="s">
        <v>2546</v>
      </c>
      <c r="J1061" s="1149"/>
      <c r="K1061" s="1110"/>
      <c r="L1061" s="1149"/>
      <c r="M1061" s="1149"/>
      <c r="P1061" s="1168"/>
    </row>
    <row r="1062" spans="1:16" s="1156" customFormat="1" ht="11.25" customHeight="1" outlineLevel="2">
      <c r="A1062" s="1101">
        <v>10</v>
      </c>
      <c r="B1062" s="1101">
        <v>2014</v>
      </c>
      <c r="C1062" s="1103" t="s">
        <v>164</v>
      </c>
      <c r="D1062" s="1106" t="s">
        <v>87</v>
      </c>
      <c r="E1062" s="1103" t="s">
        <v>3362</v>
      </c>
      <c r="F1062" s="1160">
        <v>41924</v>
      </c>
      <c r="G1062" s="1103" t="s">
        <v>4518</v>
      </c>
      <c r="H1062" s="1101">
        <v>10</v>
      </c>
      <c r="I1062" s="1107" t="s">
        <v>2551</v>
      </c>
      <c r="J1062" s="1149"/>
      <c r="K1062" s="1110"/>
      <c r="L1062" s="1149"/>
      <c r="M1062" s="1149"/>
      <c r="P1062" s="1168"/>
    </row>
    <row r="1063" spans="1:16" s="1149" customFormat="1" ht="11.25" customHeight="1" outlineLevel="2">
      <c r="A1063" s="1101">
        <v>10</v>
      </c>
      <c r="B1063" s="1101">
        <v>2014</v>
      </c>
      <c r="C1063" s="1103" t="s">
        <v>164</v>
      </c>
      <c r="D1063" s="1106" t="s">
        <v>87</v>
      </c>
      <c r="E1063" s="1103" t="s">
        <v>3362</v>
      </c>
      <c r="F1063" s="1160">
        <v>41924</v>
      </c>
      <c r="G1063" s="1103" t="s">
        <v>4519</v>
      </c>
      <c r="H1063" s="1101">
        <v>3</v>
      </c>
      <c r="I1063" s="1107" t="s">
        <v>3298</v>
      </c>
      <c r="K1063" s="1110"/>
      <c r="P1063" s="1162"/>
    </row>
    <row r="1064" spans="1:16" s="1149" customFormat="1" ht="11.25" customHeight="1" outlineLevel="1">
      <c r="A1064" s="1101"/>
      <c r="B1064" s="1101"/>
      <c r="C1064" s="1103"/>
      <c r="D1064" s="1106" t="s">
        <v>1499</v>
      </c>
      <c r="E1064" s="1103"/>
      <c r="F1064" s="1160"/>
      <c r="G1064" s="1103"/>
      <c r="H1064" s="1101">
        <f>SUBTOTAL(9,H1058:H1063)</f>
        <v>29</v>
      </c>
      <c r="I1064" s="1107"/>
      <c r="K1064" s="1110"/>
      <c r="P1064" s="1162"/>
    </row>
    <row r="1065" spans="1:16" s="1149" customFormat="1" ht="11.25" customHeight="1" outlineLevel="2">
      <c r="A1065" s="1138">
        <v>6</v>
      </c>
      <c r="B1065" s="1134">
        <v>2012</v>
      </c>
      <c r="C1065" s="1135" t="s">
        <v>4135</v>
      </c>
      <c r="D1065" s="1135" t="s">
        <v>1600</v>
      </c>
      <c r="E1065" s="1136" t="s">
        <v>3362</v>
      </c>
      <c r="F1065" s="1136">
        <v>41196</v>
      </c>
      <c r="G1065" s="1135" t="s">
        <v>5312</v>
      </c>
      <c r="H1065" s="1138">
        <v>7</v>
      </c>
      <c r="I1065" s="1135" t="s">
        <v>2119</v>
      </c>
      <c r="J1065" s="1110"/>
      <c r="K1065" s="1110"/>
      <c r="L1065" s="1110"/>
      <c r="M1065" s="1110"/>
      <c r="P1065" s="1162"/>
    </row>
    <row r="1066" spans="1:16" s="1149" customFormat="1" ht="11.25" customHeight="1" outlineLevel="2">
      <c r="A1066" s="1113">
        <v>10</v>
      </c>
      <c r="B1066" s="1114">
        <v>2013</v>
      </c>
      <c r="C1066" s="1115" t="s">
        <v>4135</v>
      </c>
      <c r="D1066" s="1115" t="s">
        <v>1600</v>
      </c>
      <c r="E1066" s="1117" t="s">
        <v>3362</v>
      </c>
      <c r="F1066" s="1117">
        <v>41560</v>
      </c>
      <c r="G1066" s="1115" t="s">
        <v>4993</v>
      </c>
      <c r="H1066" s="1113">
        <v>10</v>
      </c>
      <c r="I1066" s="1115" t="s">
        <v>2117</v>
      </c>
      <c r="J1066" s="1110"/>
      <c r="K1066" s="1110"/>
      <c r="L1066" s="1110"/>
      <c r="M1066" s="1110"/>
      <c r="P1066" s="1162"/>
    </row>
    <row r="1067" spans="1:16" s="1149" customFormat="1" ht="11.25" customHeight="1" outlineLevel="1">
      <c r="A1067" s="1113"/>
      <c r="B1067" s="1114"/>
      <c r="C1067" s="1115"/>
      <c r="D1067" s="1115" t="s">
        <v>2643</v>
      </c>
      <c r="E1067" s="1117"/>
      <c r="F1067" s="1117"/>
      <c r="G1067" s="1115"/>
      <c r="H1067" s="1113">
        <f>SUBTOTAL(9,H1065:H1066)</f>
        <v>17</v>
      </c>
      <c r="I1067" s="1115"/>
      <c r="J1067" s="1110"/>
      <c r="K1067" s="1110"/>
      <c r="L1067" s="1110"/>
      <c r="M1067" s="1110"/>
      <c r="P1067" s="1162"/>
    </row>
    <row r="1068" spans="1:16" s="1127" customFormat="1" ht="11.25" customHeight="1" outlineLevel="2">
      <c r="A1068" s="1113">
        <v>3</v>
      </c>
      <c r="B1068" s="1114">
        <v>2013</v>
      </c>
      <c r="C1068" s="1115" t="s">
        <v>4135</v>
      </c>
      <c r="D1068" s="1115" t="s">
        <v>1644</v>
      </c>
      <c r="E1068" s="1115" t="s">
        <v>66</v>
      </c>
      <c r="F1068" s="1117">
        <v>41350</v>
      </c>
      <c r="G1068" s="1115" t="s">
        <v>4994</v>
      </c>
      <c r="H1068" s="1113">
        <v>5</v>
      </c>
      <c r="I1068" s="1115" t="s">
        <v>305</v>
      </c>
      <c r="P1068" s="1113"/>
    </row>
    <row r="1069" spans="1:16" s="1127" customFormat="1" ht="11.25" customHeight="1" outlineLevel="2">
      <c r="A1069" s="1113">
        <v>3</v>
      </c>
      <c r="B1069" s="1114">
        <v>2013</v>
      </c>
      <c r="C1069" s="1115" t="s">
        <v>4135</v>
      </c>
      <c r="D1069" s="1115" t="s">
        <v>1644</v>
      </c>
      <c r="E1069" s="1115" t="s">
        <v>66</v>
      </c>
      <c r="F1069" s="1117">
        <v>41350</v>
      </c>
      <c r="G1069" s="1115" t="s">
        <v>4995</v>
      </c>
      <c r="H1069" s="1113">
        <v>5</v>
      </c>
      <c r="I1069" s="1115" t="s">
        <v>304</v>
      </c>
      <c r="P1069" s="1113"/>
    </row>
    <row r="1070" spans="1:16" s="1127" customFormat="1" ht="11.25" customHeight="1" outlineLevel="1">
      <c r="A1070" s="1113"/>
      <c r="B1070" s="1114"/>
      <c r="C1070" s="1115"/>
      <c r="D1070" s="1115" t="s">
        <v>3302</v>
      </c>
      <c r="E1070" s="1115"/>
      <c r="F1070" s="1117"/>
      <c r="G1070" s="1115"/>
      <c r="H1070" s="1113">
        <f>SUBTOTAL(9,H1068:H1069)</f>
        <v>10</v>
      </c>
      <c r="I1070" s="1115"/>
      <c r="P1070" s="1113"/>
    </row>
    <row r="1071" spans="1:16" s="1141" customFormat="1" ht="11.25" customHeight="1">
      <c r="A1071" s="1108"/>
      <c r="B1071" s="1158"/>
      <c r="C1071" s="1128"/>
      <c r="D1071" s="1128" t="s">
        <v>4092</v>
      </c>
      <c r="E1071" s="1128"/>
      <c r="F1071" s="1160"/>
      <c r="G1071" s="1128"/>
      <c r="H1071" s="1108">
        <f>SUBTOTAL(9,H2:H1069)</f>
        <v>6251</v>
      </c>
      <c r="I1071" s="1128"/>
      <c r="P1071" s="1108"/>
    </row>
    <row r="1072" spans="1:16" s="1127" customFormat="1" ht="11.25" customHeight="1">
      <c r="A1072" s="1101"/>
      <c r="B1072" s="1102"/>
      <c r="C1072" s="1103"/>
      <c r="D1072" s="1104"/>
      <c r="E1072" s="1106"/>
      <c r="F1072" s="1106"/>
      <c r="G1072" s="1103"/>
      <c r="H1072" s="1101"/>
      <c r="I1072" s="1107"/>
      <c r="P1072" s="1113"/>
    </row>
    <row r="1073" spans="7:9" ht="11.25" customHeight="1">
      <c r="G1073" s="1103"/>
    </row>
    <row r="1074" spans="7:9" ht="11.25" customHeight="1">
      <c r="G1074" s="1103"/>
    </row>
    <row r="1075" spans="7:9" ht="11.25" customHeight="1">
      <c r="G1075" s="1103"/>
    </row>
    <row r="1076" spans="7:9" ht="11.25" customHeight="1">
      <c r="G1076" s="1103"/>
    </row>
    <row r="1077" spans="7:9" ht="11.25" customHeight="1">
      <c r="G1077" s="1103"/>
    </row>
    <row r="1078" spans="7:9" ht="11.25" customHeight="1">
      <c r="G1078" s="1103"/>
    </row>
    <row r="1079" spans="7:9" ht="11.25" customHeight="1">
      <c r="G1079" s="1103"/>
    </row>
    <row r="1080" spans="7:9" ht="11.25" customHeight="1">
      <c r="G1080" s="1103"/>
    </row>
    <row r="1081" spans="7:9" ht="11.25" customHeight="1">
      <c r="G1081" s="1103"/>
    </row>
    <row r="1082" spans="7:9" ht="11.25" customHeight="1">
      <c r="G1082" s="1103"/>
    </row>
    <row r="1083" spans="7:9" ht="11.25" customHeight="1">
      <c r="G1083" s="1103"/>
    </row>
    <row r="1084" spans="7:9" ht="11.25" customHeight="1">
      <c r="G1084" s="1103"/>
    </row>
    <row r="1085" spans="7:9" ht="11.25" customHeight="1">
      <c r="G1085" s="1103"/>
    </row>
    <row r="1086" spans="7:9" ht="11.25" customHeight="1">
      <c r="G1086" s="1103"/>
      <c r="I1086" s="1107"/>
    </row>
    <row r="1087" spans="7:9" ht="11.25" customHeight="1">
      <c r="G1087" s="1103"/>
      <c r="I1087" s="1107"/>
    </row>
    <row r="1088" spans="7:9" ht="11.25" customHeight="1">
      <c r="G1088" s="1103"/>
      <c r="I1088" s="1107"/>
    </row>
    <row r="1089" spans="2:9" ht="11.25" customHeight="1">
      <c r="G1089" s="1103"/>
      <c r="I1089" s="1107"/>
    </row>
    <row r="1090" spans="2:9" ht="11.25" customHeight="1">
      <c r="G1090" s="1103"/>
      <c r="I1090" s="1107"/>
    </row>
    <row r="1091" spans="2:9" ht="11.25" customHeight="1">
      <c r="G1091" s="1103"/>
      <c r="I1091" s="1107"/>
    </row>
    <row r="1092" spans="2:9" ht="11.25" customHeight="1">
      <c r="G1092" s="1103"/>
      <c r="I1092" s="1107"/>
    </row>
    <row r="1093" spans="2:9" ht="11.25" customHeight="1">
      <c r="G1093" s="1103"/>
      <c r="I1093" s="1107"/>
    </row>
    <row r="1094" spans="2:9" ht="11.25" customHeight="1">
      <c r="G1094" s="1103"/>
      <c r="I1094" s="1107"/>
    </row>
    <row r="1095" spans="2:9" ht="11.25" customHeight="1">
      <c r="G1095" s="1103"/>
      <c r="I1095" s="1107"/>
    </row>
    <row r="1096" spans="2:9" ht="11.25" customHeight="1">
      <c r="B1096" s="1163"/>
      <c r="C1096" s="1109">
        <v>5692</v>
      </c>
      <c r="E1096" s="1103" t="s">
        <v>5313</v>
      </c>
      <c r="F1096" s="1106" t="s">
        <v>5314</v>
      </c>
      <c r="G1096" s="1103"/>
      <c r="I1096" s="1107"/>
    </row>
    <row r="1097" spans="2:9" ht="11.25" customHeight="1">
      <c r="B1097" s="1163"/>
      <c r="C1097" s="1109">
        <v>551</v>
      </c>
      <c r="E1097" s="1103" t="s">
        <v>5315</v>
      </c>
      <c r="G1097" s="1103"/>
      <c r="I1097" s="1107"/>
    </row>
    <row r="1098" spans="2:9" ht="11.25" customHeight="1">
      <c r="B1098" s="1163"/>
      <c r="C1098" s="1109">
        <v>70</v>
      </c>
      <c r="E1098" s="1103" t="s">
        <v>4998</v>
      </c>
      <c r="I1098" s="1107"/>
    </row>
    <row r="1099" spans="2:9" ht="11.25" customHeight="1">
      <c r="B1099" s="1163"/>
      <c r="C1099" s="1109">
        <v>1365</v>
      </c>
      <c r="E1099" s="1103" t="s">
        <v>5316</v>
      </c>
      <c r="G1099" s="1103"/>
      <c r="I1099" s="1107"/>
    </row>
    <row r="1100" spans="2:9" ht="11.25" customHeight="1">
      <c r="B1100" s="1101"/>
      <c r="C1100" s="1103">
        <v>5</v>
      </c>
      <c r="E1100" s="1103" t="s">
        <v>5317</v>
      </c>
      <c r="I1100" s="1107"/>
    </row>
    <row r="1101" spans="2:9" ht="11.25" customHeight="1">
      <c r="B1101" s="1101"/>
      <c r="C1101" s="1103">
        <v>30</v>
      </c>
      <c r="E1101" s="1103" t="s">
        <v>5318</v>
      </c>
      <c r="I1101" s="1107"/>
    </row>
    <row r="1102" spans="2:9" ht="11.25" customHeight="1">
      <c r="B1102" s="1163"/>
      <c r="C1102" s="1109">
        <f>+C1096-C1097-C1098-C1099-C1100-C1101</f>
        <v>3671</v>
      </c>
      <c r="E1102" s="1109" t="s">
        <v>5319</v>
      </c>
      <c r="I1102" s="1107"/>
    </row>
    <row r="1103" spans="2:9" ht="11.25" customHeight="1">
      <c r="C1103" s="1185"/>
      <c r="I1103" s="1107"/>
    </row>
    <row r="1104" spans="2:9" ht="11.25" customHeight="1">
      <c r="B1104" s="1163"/>
      <c r="C1104" s="1186">
        <f>+SUM(C1102-C1103)</f>
        <v>3671</v>
      </c>
      <c r="D1104" s="1109"/>
      <c r="E1104" s="1109" t="s">
        <v>5001</v>
      </c>
      <c r="I1104" s="1107"/>
    </row>
    <row r="1105" spans="2:9" ht="11.25" customHeight="1">
      <c r="B1105" s="1101"/>
      <c r="I1105" s="1107"/>
    </row>
    <row r="1106" spans="2:9" ht="11.25" customHeight="1">
      <c r="B1106" s="1101"/>
      <c r="C1106" s="1103">
        <v>50</v>
      </c>
      <c r="E1106" s="1103" t="s">
        <v>81</v>
      </c>
      <c r="G1106" s="1188"/>
      <c r="I1106" s="1107"/>
    </row>
    <row r="1107" spans="2:9" ht="11.25" customHeight="1">
      <c r="B1107" s="1101"/>
      <c r="C1107" s="1103">
        <v>35</v>
      </c>
      <c r="E1107" s="1103" t="s">
        <v>772</v>
      </c>
      <c r="G1107" s="1188"/>
      <c r="I1107" s="1107"/>
    </row>
    <row r="1108" spans="2:9" ht="11.25" customHeight="1">
      <c r="B1108" s="1101"/>
      <c r="C1108" s="1103">
        <v>55</v>
      </c>
      <c r="E1108" s="1103" t="s">
        <v>55</v>
      </c>
      <c r="G1108" s="1188"/>
      <c r="I1108" s="1107"/>
    </row>
    <row r="1109" spans="2:9" ht="11.25" customHeight="1">
      <c r="B1109" s="1101"/>
      <c r="C1109" s="1103">
        <v>40</v>
      </c>
      <c r="E1109" s="1103" t="s">
        <v>58</v>
      </c>
      <c r="G1109" s="1188"/>
      <c r="I1109" s="1107"/>
    </row>
    <row r="1110" spans="2:9" ht="11.25" customHeight="1">
      <c r="B1110" s="1101"/>
      <c r="C1110" s="1103">
        <v>60</v>
      </c>
      <c r="E1110" s="1103" t="s">
        <v>5206</v>
      </c>
      <c r="G1110" s="1188"/>
      <c r="I1110" s="1107"/>
    </row>
    <row r="1111" spans="2:9" ht="11.25" customHeight="1">
      <c r="B1111" s="1101"/>
      <c r="C1111" s="1103">
        <v>25</v>
      </c>
      <c r="E1111" s="1103" t="s">
        <v>2841</v>
      </c>
      <c r="G1111" s="1188"/>
      <c r="I1111" s="1107"/>
    </row>
    <row r="1112" spans="2:9" ht="11.25" customHeight="1">
      <c r="B1112" s="1101"/>
      <c r="C1112" s="1103">
        <v>40</v>
      </c>
      <c r="E1112" s="1103" t="s">
        <v>346</v>
      </c>
      <c r="G1112" s="1188"/>
      <c r="I1112" s="1107"/>
    </row>
    <row r="1113" spans="2:9" ht="11.25" customHeight="1">
      <c r="B1113" s="1101"/>
      <c r="C1113" s="1103">
        <v>540</v>
      </c>
      <c r="E1113" s="1103" t="s">
        <v>3323</v>
      </c>
      <c r="G1113" s="1188"/>
      <c r="I1113" s="1107"/>
    </row>
    <row r="1114" spans="2:9" ht="11.25" customHeight="1">
      <c r="B1114" s="1101"/>
      <c r="C1114" s="1103">
        <v>540</v>
      </c>
      <c r="E1114" s="1103" t="s">
        <v>3322</v>
      </c>
      <c r="I1114" s="1107"/>
    </row>
    <row r="1115" spans="2:9" ht="11.25" customHeight="1">
      <c r="B1115" s="1101"/>
      <c r="C1115" s="1103">
        <v>260</v>
      </c>
      <c r="E1115" s="1103" t="s">
        <v>5003</v>
      </c>
      <c r="G1115" s="1188"/>
      <c r="I1115" s="1107"/>
    </row>
    <row r="1116" spans="2:9" ht="11.25" customHeight="1">
      <c r="B1116" s="1101"/>
      <c r="E1116" s="1103" t="s">
        <v>319</v>
      </c>
      <c r="G1116" s="1188"/>
      <c r="I1116" s="1107"/>
    </row>
    <row r="1117" spans="2:9" ht="11.25" customHeight="1">
      <c r="B1117" s="1101"/>
      <c r="E1117" s="1103" t="s">
        <v>3692</v>
      </c>
      <c r="G1117" s="1188"/>
      <c r="I1117" s="1107"/>
    </row>
    <row r="1118" spans="2:9" ht="11.25" customHeight="1">
      <c r="B1118" s="1101"/>
      <c r="C1118" s="1103">
        <v>40</v>
      </c>
      <c r="E1118" s="1103" t="s">
        <v>3694</v>
      </c>
      <c r="G1118" s="1188"/>
      <c r="I1118" s="1107"/>
    </row>
    <row r="1119" spans="2:9" ht="11.25" customHeight="1">
      <c r="B1119" s="1101"/>
      <c r="C1119" s="1103">
        <v>45</v>
      </c>
      <c r="E1119" s="1103" t="s">
        <v>86</v>
      </c>
      <c r="G1119" s="1188"/>
      <c r="I1119" s="1107"/>
    </row>
    <row r="1120" spans="2:9" ht="11.25" customHeight="1">
      <c r="B1120" s="1101"/>
      <c r="C1120" s="1103">
        <v>30</v>
      </c>
      <c r="E1120" s="1103" t="s">
        <v>66</v>
      </c>
      <c r="G1120" s="1188"/>
      <c r="I1120" s="1107"/>
    </row>
    <row r="1121" spans="2:9" ht="11.25" customHeight="1">
      <c r="B1121" s="1101"/>
      <c r="C1121" s="1103">
        <v>40</v>
      </c>
      <c r="E1121" s="1103" t="s">
        <v>3695</v>
      </c>
      <c r="G1121" s="1188"/>
      <c r="I1121" s="1107"/>
    </row>
    <row r="1122" spans="2:9" ht="11.25" customHeight="1">
      <c r="B1122" s="1101"/>
      <c r="C1122" s="1103">
        <v>35</v>
      </c>
      <c r="E1122" s="1103" t="s">
        <v>3696</v>
      </c>
      <c r="G1122" s="1188"/>
      <c r="I1122" s="1107"/>
    </row>
    <row r="1123" spans="2:9" ht="11.25" customHeight="1">
      <c r="B1123" s="1101"/>
      <c r="C1123" s="1103">
        <v>20</v>
      </c>
      <c r="E1123" s="1103" t="s">
        <v>3378</v>
      </c>
      <c r="G1123" s="1188"/>
      <c r="I1123" s="1107"/>
    </row>
    <row r="1124" spans="2:9" ht="11.25" customHeight="1">
      <c r="B1124" s="1101"/>
      <c r="C1124" s="1103">
        <v>20</v>
      </c>
      <c r="E1124" s="1103" t="s">
        <v>3698</v>
      </c>
      <c r="G1124" s="1188"/>
      <c r="I1124" s="1107"/>
    </row>
    <row r="1125" spans="2:9" ht="11.25" customHeight="1">
      <c r="B1125" s="1101"/>
      <c r="E1125" s="1103" t="s">
        <v>5320</v>
      </c>
      <c r="G1125" s="1188"/>
      <c r="I1125" s="1107"/>
    </row>
    <row r="1126" spans="2:9" ht="11.25" customHeight="1">
      <c r="B1126" s="1101"/>
      <c r="C1126" s="1103">
        <v>55</v>
      </c>
      <c r="E1126" s="1103" t="s">
        <v>3700</v>
      </c>
      <c r="G1126" s="1188"/>
      <c r="I1126" s="1189"/>
    </row>
    <row r="1127" spans="2:9" ht="11.25" customHeight="1">
      <c r="B1127" s="1101"/>
      <c r="C1127" s="1103">
        <v>520</v>
      </c>
      <c r="E1127" s="1103" t="s">
        <v>3362</v>
      </c>
      <c r="G1127" s="1188"/>
      <c r="I1127" s="1189"/>
    </row>
    <row r="1128" spans="2:9" ht="11.25" customHeight="1">
      <c r="B1128" s="1101"/>
      <c r="C1128" s="1103">
        <v>20</v>
      </c>
      <c r="E1128" s="1103" t="s">
        <v>1309</v>
      </c>
      <c r="G1128" s="1188"/>
      <c r="I1128" s="1189"/>
    </row>
    <row r="1129" spans="2:9" ht="11.25" customHeight="1">
      <c r="B1129" s="1101"/>
      <c r="C1129" s="1103">
        <v>60</v>
      </c>
      <c r="E1129" s="1103" t="s">
        <v>500</v>
      </c>
      <c r="G1129" s="1188"/>
      <c r="I1129" s="1189"/>
    </row>
    <row r="1130" spans="2:9" ht="11.25" customHeight="1">
      <c r="B1130" s="1101"/>
      <c r="C1130" s="1103">
        <v>30</v>
      </c>
      <c r="E1130" s="1103" t="s">
        <v>1855</v>
      </c>
      <c r="I1130" s="1189"/>
    </row>
    <row r="1131" spans="2:9" ht="11.25" customHeight="1">
      <c r="B1131" s="1101"/>
      <c r="C1131" s="1103">
        <v>20</v>
      </c>
      <c r="E1131" s="1103" t="s">
        <v>2699</v>
      </c>
      <c r="I1131" s="1189"/>
    </row>
    <row r="1132" spans="2:9" ht="11.25" customHeight="1">
      <c r="B1132" s="1190"/>
      <c r="C1132" s="1186"/>
      <c r="E1132" s="1109"/>
      <c r="I1132" s="1189"/>
    </row>
    <row r="1133" spans="2:9" ht="11.25" customHeight="1">
      <c r="B1133" s="1101"/>
      <c r="I1133" s="1189"/>
    </row>
    <row r="1134" spans="2:9" ht="11.25" customHeight="1">
      <c r="B1134" s="1101"/>
      <c r="G1134" s="1103"/>
      <c r="I1134" s="1189"/>
    </row>
    <row r="1135" spans="2:9" ht="11.25" customHeight="1">
      <c r="B1135" s="1190"/>
      <c r="C1135" s="1186">
        <f>+SUM(C1104:C1134)</f>
        <v>6251</v>
      </c>
      <c r="E1135" s="1103" t="s">
        <v>46</v>
      </c>
      <c r="I1135" s="1189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96"/>
  <sheetViews>
    <sheetView zoomScale="80" zoomScaleNormal="80" workbookViewId="0"/>
  </sheetViews>
  <sheetFormatPr defaultColWidth="8.7109375" defaultRowHeight="12" outlineLevelRow="2"/>
  <cols>
    <col min="1" max="1" width="8.7109375" style="1310" customWidth="1"/>
    <col min="2" max="2" width="23.140625" style="1311" customWidth="1"/>
    <col min="3" max="3" width="26.85546875" style="1311" customWidth="1"/>
    <col min="4" max="4" width="16.140625" style="1311" customWidth="1"/>
    <col min="5" max="16384" width="8.7109375" style="1311"/>
  </cols>
  <sheetData>
    <row r="1" spans="1:14" s="1065" customFormat="1">
      <c r="A1" s="1069" t="s">
        <v>3320</v>
      </c>
      <c r="B1" s="1065" t="s">
        <v>1539</v>
      </c>
      <c r="C1" s="1065" t="s">
        <v>44</v>
      </c>
      <c r="D1" s="1065" t="s">
        <v>1540</v>
      </c>
      <c r="E1" s="1312" t="s">
        <v>1541</v>
      </c>
      <c r="F1" s="1068" t="s">
        <v>1543</v>
      </c>
      <c r="G1" s="1068" t="s">
        <v>1542</v>
      </c>
      <c r="N1" s="1313"/>
    </row>
    <row r="2" spans="1:14" s="1065" customFormat="1" outlineLevel="2">
      <c r="A2" s="1310">
        <v>1</v>
      </c>
      <c r="B2" s="1314" t="s">
        <v>1544</v>
      </c>
      <c r="C2" s="1314" t="s">
        <v>4586</v>
      </c>
      <c r="D2" s="1311" t="s">
        <v>3323</v>
      </c>
      <c r="E2" s="1315">
        <v>41700</v>
      </c>
      <c r="F2" s="1316">
        <v>3</v>
      </c>
      <c r="G2" s="1316">
        <v>4</v>
      </c>
      <c r="H2" s="1311" t="s">
        <v>3830</v>
      </c>
      <c r="N2" s="1313"/>
    </row>
    <row r="3" spans="1:14" s="1065" customFormat="1" outlineLevel="2">
      <c r="A3" s="1069">
        <v>1</v>
      </c>
      <c r="B3" s="1065" t="s">
        <v>1544</v>
      </c>
      <c r="C3" s="1065" t="s">
        <v>4586</v>
      </c>
      <c r="D3" s="1065" t="s">
        <v>3357</v>
      </c>
      <c r="E3" s="1312">
        <v>41797</v>
      </c>
      <c r="F3" s="1068">
        <v>3</v>
      </c>
      <c r="G3" s="1068">
        <v>4</v>
      </c>
      <c r="H3" s="1065" t="s">
        <v>3830</v>
      </c>
      <c r="N3" s="1313"/>
    </row>
    <row r="4" spans="1:14" s="1065" customFormat="1" outlineLevel="1">
      <c r="A4" s="1069"/>
      <c r="C4" s="1074" t="s">
        <v>4609</v>
      </c>
      <c r="E4" s="1312"/>
      <c r="F4" s="1068">
        <f>SUBTOTAL(9,F2:F3)</f>
        <v>6</v>
      </c>
      <c r="G4" s="1068"/>
      <c r="N4" s="1313"/>
    </row>
    <row r="5" spans="1:14" s="1065" customFormat="1" outlineLevel="2">
      <c r="A5" s="1310">
        <v>1</v>
      </c>
      <c r="B5" s="1314" t="s">
        <v>1544</v>
      </c>
      <c r="C5" s="1314" t="s">
        <v>1610</v>
      </c>
      <c r="D5" s="1311" t="s">
        <v>3362</v>
      </c>
      <c r="E5" s="1315">
        <v>41560</v>
      </c>
      <c r="F5" s="1316">
        <v>5</v>
      </c>
      <c r="G5" s="1316">
        <v>2</v>
      </c>
      <c r="H5" s="1311" t="s">
        <v>3829</v>
      </c>
      <c r="N5" s="1313"/>
    </row>
    <row r="6" spans="1:14" s="1065" customFormat="1" outlineLevel="2">
      <c r="A6" s="1069">
        <v>1</v>
      </c>
      <c r="B6" s="1065" t="s">
        <v>1544</v>
      </c>
      <c r="C6" s="1065" t="s">
        <v>1610</v>
      </c>
      <c r="D6" s="1065" t="s">
        <v>3357</v>
      </c>
      <c r="E6" s="1312">
        <v>41797</v>
      </c>
      <c r="F6" s="1068">
        <v>1</v>
      </c>
      <c r="G6" s="1068">
        <v>6</v>
      </c>
      <c r="H6" s="1065" t="s">
        <v>3825</v>
      </c>
      <c r="N6" s="1313"/>
    </row>
    <row r="7" spans="1:14" s="1065" customFormat="1" outlineLevel="1">
      <c r="A7" s="1069"/>
      <c r="C7" s="1074" t="s">
        <v>1729</v>
      </c>
      <c r="E7" s="1312"/>
      <c r="F7" s="1068">
        <f>SUBTOTAL(9,F5:F6)</f>
        <v>6</v>
      </c>
      <c r="G7" s="1068"/>
      <c r="N7" s="1313"/>
    </row>
    <row r="8" spans="1:14" s="1065" customFormat="1" outlineLevel="2">
      <c r="A8" s="1310">
        <v>1</v>
      </c>
      <c r="B8" s="1314" t="s">
        <v>1544</v>
      </c>
      <c r="C8" s="1314" t="s">
        <v>120</v>
      </c>
      <c r="D8" s="1311" t="s">
        <v>3323</v>
      </c>
      <c r="E8" s="1315">
        <v>41700</v>
      </c>
      <c r="F8" s="1316">
        <v>1</v>
      </c>
      <c r="G8" s="1316">
        <v>6</v>
      </c>
      <c r="H8" s="1311" t="s">
        <v>3825</v>
      </c>
      <c r="N8" s="1313"/>
    </row>
    <row r="9" spans="1:14" s="1065" customFormat="1" outlineLevel="1">
      <c r="A9" s="1310"/>
      <c r="B9" s="1314"/>
      <c r="C9" s="1317" t="s">
        <v>515</v>
      </c>
      <c r="D9" s="1311"/>
      <c r="E9" s="1315"/>
      <c r="F9" s="1316">
        <f>SUBTOTAL(9,F8:F8)</f>
        <v>1</v>
      </c>
      <c r="G9" s="1316"/>
      <c r="H9" s="1311"/>
      <c r="N9" s="1313"/>
    </row>
    <row r="10" spans="1:14" s="1065" customFormat="1" outlineLevel="2">
      <c r="A10" s="1310">
        <v>1</v>
      </c>
      <c r="B10" s="1314" t="s">
        <v>1544</v>
      </c>
      <c r="C10" s="1314" t="s">
        <v>165</v>
      </c>
      <c r="D10" s="1311" t="s">
        <v>3323</v>
      </c>
      <c r="E10" s="1315">
        <v>41700</v>
      </c>
      <c r="F10" s="1316">
        <v>6</v>
      </c>
      <c r="G10" s="1316">
        <v>1</v>
      </c>
      <c r="H10" s="1311" t="s">
        <v>3828</v>
      </c>
      <c r="N10" s="1313"/>
    </row>
    <row r="11" spans="1:14" s="1065" customFormat="1" outlineLevel="1">
      <c r="A11" s="1310"/>
      <c r="B11" s="1314"/>
      <c r="C11" s="1317" t="s">
        <v>640</v>
      </c>
      <c r="D11" s="1311"/>
      <c r="E11" s="1315"/>
      <c r="F11" s="1316">
        <f>SUBTOTAL(9,F10:F10)</f>
        <v>6</v>
      </c>
      <c r="G11" s="1316"/>
      <c r="H11" s="1311"/>
      <c r="N11" s="1313"/>
    </row>
    <row r="12" spans="1:14" s="1065" customFormat="1" outlineLevel="2">
      <c r="A12" s="1310">
        <v>1</v>
      </c>
      <c r="B12" s="1314" t="s">
        <v>1544</v>
      </c>
      <c r="C12" s="1314" t="s">
        <v>123</v>
      </c>
      <c r="D12" s="1311" t="s">
        <v>3362</v>
      </c>
      <c r="E12" s="1315">
        <v>41560</v>
      </c>
      <c r="F12" s="1316">
        <v>2</v>
      </c>
      <c r="G12" s="1316">
        <v>5</v>
      </c>
      <c r="H12" s="1311" t="s">
        <v>3832</v>
      </c>
      <c r="N12" s="1313"/>
    </row>
    <row r="13" spans="1:14" s="1065" customFormat="1" outlineLevel="1">
      <c r="A13" s="1310"/>
      <c r="B13" s="1314"/>
      <c r="C13" s="1317" t="s">
        <v>763</v>
      </c>
      <c r="D13" s="1311"/>
      <c r="E13" s="1315"/>
      <c r="F13" s="1316">
        <f>SUBTOTAL(9,F12:F12)</f>
        <v>2</v>
      </c>
      <c r="G13" s="1316"/>
      <c r="H13" s="1311"/>
      <c r="N13" s="1313"/>
    </row>
    <row r="14" spans="1:14" s="1065" customFormat="1" outlineLevel="2">
      <c r="A14" s="1069">
        <v>1</v>
      </c>
      <c r="B14" s="1065" t="s">
        <v>1544</v>
      </c>
      <c r="C14" s="1065" t="s">
        <v>3871</v>
      </c>
      <c r="D14" s="1065" t="s">
        <v>3357</v>
      </c>
      <c r="E14" s="1312">
        <v>41797</v>
      </c>
      <c r="F14" s="1068">
        <v>6</v>
      </c>
      <c r="G14" s="1068">
        <v>1</v>
      </c>
      <c r="H14" s="1065" t="s">
        <v>3828</v>
      </c>
      <c r="N14" s="1313"/>
    </row>
    <row r="15" spans="1:14" s="1065" customFormat="1" outlineLevel="2">
      <c r="A15" s="1069">
        <v>1</v>
      </c>
      <c r="B15" s="1065" t="s">
        <v>1544</v>
      </c>
      <c r="C15" s="1065" t="s">
        <v>3871</v>
      </c>
      <c r="D15" s="1065" t="s">
        <v>5026</v>
      </c>
      <c r="E15" s="1312">
        <v>41811</v>
      </c>
      <c r="F15" s="1068">
        <v>6</v>
      </c>
      <c r="G15" s="1068">
        <v>1</v>
      </c>
      <c r="H15" s="1065" t="s">
        <v>3828</v>
      </c>
      <c r="N15" s="1313"/>
    </row>
    <row r="16" spans="1:14" s="1065" customFormat="1" outlineLevel="1">
      <c r="A16" s="1069"/>
      <c r="C16" s="1074" t="s">
        <v>3872</v>
      </c>
      <c r="E16" s="1312"/>
      <c r="F16" s="1068">
        <f>SUBTOTAL(9,F14:F15)</f>
        <v>12</v>
      </c>
      <c r="G16" s="1068"/>
      <c r="N16" s="1313"/>
    </row>
    <row r="17" spans="1:14" s="1065" customFormat="1" outlineLevel="2">
      <c r="A17" s="1310">
        <v>1</v>
      </c>
      <c r="B17" s="1314" t="s">
        <v>1544</v>
      </c>
      <c r="C17" s="1314" t="s">
        <v>90</v>
      </c>
      <c r="D17" s="1311" t="s">
        <v>3323</v>
      </c>
      <c r="E17" s="1315">
        <v>41700</v>
      </c>
      <c r="F17" s="1316">
        <v>5</v>
      </c>
      <c r="G17" s="1316">
        <v>2</v>
      </c>
      <c r="H17" s="1311" t="s">
        <v>3829</v>
      </c>
      <c r="N17" s="1313"/>
    </row>
    <row r="18" spans="1:14" s="1065" customFormat="1" outlineLevel="2">
      <c r="A18" s="1069">
        <v>1</v>
      </c>
      <c r="B18" s="1065" t="s">
        <v>1544</v>
      </c>
      <c r="C18" s="1065" t="s">
        <v>90</v>
      </c>
      <c r="D18" s="1065" t="s">
        <v>3357</v>
      </c>
      <c r="E18" s="1312">
        <v>41797</v>
      </c>
      <c r="F18" s="1068">
        <v>5</v>
      </c>
      <c r="G18" s="1068">
        <v>2</v>
      </c>
      <c r="H18" s="1065" t="s">
        <v>3829</v>
      </c>
      <c r="N18" s="1313"/>
    </row>
    <row r="19" spans="1:14" s="1065" customFormat="1" outlineLevel="1">
      <c r="A19" s="1069"/>
      <c r="C19" s="1074" t="s">
        <v>1123</v>
      </c>
      <c r="E19" s="1312"/>
      <c r="F19" s="1068">
        <f>SUBTOTAL(9,F17:F18)</f>
        <v>10</v>
      </c>
      <c r="G19" s="1068"/>
      <c r="N19" s="1313"/>
    </row>
    <row r="20" spans="1:14" s="1065" customFormat="1" outlineLevel="2">
      <c r="A20" s="1310">
        <v>1</v>
      </c>
      <c r="B20" s="1314" t="s">
        <v>1544</v>
      </c>
      <c r="C20" s="1314" t="s">
        <v>190</v>
      </c>
      <c r="D20" s="1311" t="s">
        <v>3362</v>
      </c>
      <c r="E20" s="1315">
        <v>41560</v>
      </c>
      <c r="F20" s="1316">
        <v>1</v>
      </c>
      <c r="G20" s="1316">
        <v>6</v>
      </c>
      <c r="H20" s="1311" t="s">
        <v>3825</v>
      </c>
      <c r="N20" s="1313"/>
    </row>
    <row r="21" spans="1:14" s="1065" customFormat="1" outlineLevel="1">
      <c r="A21" s="1310"/>
      <c r="B21" s="1314"/>
      <c r="C21" s="1317" t="s">
        <v>4427</v>
      </c>
      <c r="D21" s="1311"/>
      <c r="E21" s="1315"/>
      <c r="F21" s="1316">
        <f>SUBTOTAL(9,F20:F20)</f>
        <v>1</v>
      </c>
      <c r="G21" s="1316"/>
      <c r="H21" s="1311"/>
      <c r="N21" s="1313"/>
    </row>
    <row r="22" spans="1:14" s="1065" customFormat="1" outlineLevel="2">
      <c r="A22" s="1310">
        <v>1</v>
      </c>
      <c r="B22" s="1314" t="s">
        <v>1544</v>
      </c>
      <c r="C22" s="1314" t="s">
        <v>4428</v>
      </c>
      <c r="D22" s="1311" t="s">
        <v>3323</v>
      </c>
      <c r="E22" s="1315">
        <v>41700</v>
      </c>
      <c r="F22" s="1316">
        <v>4</v>
      </c>
      <c r="G22" s="1316">
        <v>3</v>
      </c>
      <c r="H22" s="1311" t="s">
        <v>3827</v>
      </c>
      <c r="N22" s="1313"/>
    </row>
    <row r="23" spans="1:14" s="1065" customFormat="1" outlineLevel="1">
      <c r="A23" s="1310"/>
      <c r="B23" s="1314"/>
      <c r="C23" s="1317" t="s">
        <v>4430</v>
      </c>
      <c r="D23" s="1311"/>
      <c r="E23" s="1315"/>
      <c r="F23" s="1316">
        <f>SUBTOTAL(9,F22:F22)</f>
        <v>4</v>
      </c>
      <c r="G23" s="1316"/>
      <c r="H23" s="1311"/>
      <c r="N23" s="1313"/>
    </row>
    <row r="24" spans="1:14" s="1065" customFormat="1" outlineLevel="2">
      <c r="A24" s="1310">
        <v>1</v>
      </c>
      <c r="B24" s="1314" t="s">
        <v>1544</v>
      </c>
      <c r="C24" s="1314" t="s">
        <v>122</v>
      </c>
      <c r="D24" s="1311" t="s">
        <v>3362</v>
      </c>
      <c r="E24" s="1315">
        <v>41560</v>
      </c>
      <c r="F24" s="1316">
        <v>3</v>
      </c>
      <c r="G24" s="1316">
        <v>4</v>
      </c>
      <c r="H24" s="1311" t="s">
        <v>3830</v>
      </c>
      <c r="N24" s="1313"/>
    </row>
    <row r="25" spans="1:14" s="1065" customFormat="1" outlineLevel="1">
      <c r="A25" s="1310"/>
      <c r="B25" s="1314"/>
      <c r="C25" s="1317" t="s">
        <v>1285</v>
      </c>
      <c r="D25" s="1311"/>
      <c r="E25" s="1315"/>
      <c r="F25" s="1316">
        <f>SUBTOTAL(9,F24:F24)</f>
        <v>3</v>
      </c>
      <c r="G25" s="1316"/>
      <c r="H25" s="1311"/>
      <c r="N25" s="1313"/>
    </row>
    <row r="26" spans="1:14" s="1065" customFormat="1" outlineLevel="2">
      <c r="A26" s="1310">
        <v>1</v>
      </c>
      <c r="B26" s="1314" t="s">
        <v>1544</v>
      </c>
      <c r="C26" s="1314" t="s">
        <v>92</v>
      </c>
      <c r="D26" s="1065" t="s">
        <v>3362</v>
      </c>
      <c r="E26" s="1315">
        <v>41560</v>
      </c>
      <c r="F26" s="1316">
        <v>6</v>
      </c>
      <c r="G26" s="1316">
        <v>1</v>
      </c>
      <c r="H26" s="1311" t="s">
        <v>3828</v>
      </c>
      <c r="N26" s="1313"/>
    </row>
    <row r="27" spans="1:14" s="1065" customFormat="1" outlineLevel="2">
      <c r="A27" s="1310">
        <v>1</v>
      </c>
      <c r="B27" s="1314" t="s">
        <v>1544</v>
      </c>
      <c r="C27" s="1314" t="s">
        <v>92</v>
      </c>
      <c r="D27" s="1311" t="s">
        <v>3362</v>
      </c>
      <c r="E27" s="1315">
        <v>41560</v>
      </c>
      <c r="F27" s="1316">
        <v>4</v>
      </c>
      <c r="G27" s="1316">
        <v>3</v>
      </c>
      <c r="H27" s="1311" t="s">
        <v>3827</v>
      </c>
      <c r="N27" s="1313"/>
    </row>
    <row r="28" spans="1:14" s="1065" customFormat="1" outlineLevel="2">
      <c r="A28" s="1069">
        <v>1</v>
      </c>
      <c r="B28" s="1065" t="s">
        <v>1544</v>
      </c>
      <c r="C28" s="1065" t="s">
        <v>92</v>
      </c>
      <c r="D28" s="1065" t="s">
        <v>3357</v>
      </c>
      <c r="E28" s="1312">
        <v>41797</v>
      </c>
      <c r="F28" s="1068">
        <v>4</v>
      </c>
      <c r="G28" s="1068">
        <v>3</v>
      </c>
      <c r="H28" s="1065" t="s">
        <v>3827</v>
      </c>
      <c r="N28" s="1313"/>
    </row>
    <row r="29" spans="1:14" s="1065" customFormat="1" outlineLevel="2">
      <c r="A29" s="1069">
        <v>1</v>
      </c>
      <c r="B29" s="1065" t="s">
        <v>1544</v>
      </c>
      <c r="C29" s="1065" t="s">
        <v>92</v>
      </c>
      <c r="D29" s="1065" t="s">
        <v>3357</v>
      </c>
      <c r="E29" s="1312">
        <v>41797</v>
      </c>
      <c r="F29" s="1068">
        <v>2</v>
      </c>
      <c r="G29" s="1068">
        <v>5</v>
      </c>
      <c r="H29" s="1065" t="s">
        <v>3832</v>
      </c>
      <c r="N29" s="1313"/>
    </row>
    <row r="30" spans="1:14" s="1065" customFormat="1" outlineLevel="2">
      <c r="A30" s="1069">
        <v>1</v>
      </c>
      <c r="B30" s="1065" t="s">
        <v>1544</v>
      </c>
      <c r="C30" s="1065" t="s">
        <v>92</v>
      </c>
      <c r="D30" s="1065" t="s">
        <v>5026</v>
      </c>
      <c r="E30" s="1312">
        <v>41811</v>
      </c>
      <c r="F30" s="1068">
        <v>5</v>
      </c>
      <c r="G30" s="1068">
        <v>2</v>
      </c>
      <c r="H30" s="1065" t="s">
        <v>3829</v>
      </c>
      <c r="N30" s="1313"/>
    </row>
    <row r="31" spans="1:14" s="870" customFormat="1" ht="11.25" outlineLevel="1">
      <c r="A31" s="1318"/>
      <c r="C31" s="870" t="s">
        <v>1424</v>
      </c>
      <c r="D31" s="1238" t="s">
        <v>3834</v>
      </c>
      <c r="E31" s="1319"/>
      <c r="F31" s="1320">
        <f>SUBTOTAL(9,F26:F30)</f>
        <v>21</v>
      </c>
      <c r="G31" s="1320"/>
      <c r="N31" s="1321"/>
    </row>
    <row r="32" spans="1:14" s="1065" customFormat="1" outlineLevel="2">
      <c r="A32" s="1310">
        <v>1</v>
      </c>
      <c r="B32" s="1314" t="s">
        <v>1544</v>
      </c>
      <c r="C32" s="1314" t="s">
        <v>116</v>
      </c>
      <c r="D32" s="1311" t="s">
        <v>3323</v>
      </c>
      <c r="E32" s="1315">
        <v>41700</v>
      </c>
      <c r="F32" s="1316">
        <v>2</v>
      </c>
      <c r="G32" s="1316">
        <v>5</v>
      </c>
      <c r="H32" s="1311" t="s">
        <v>3832</v>
      </c>
      <c r="N32" s="1313"/>
    </row>
    <row r="33" spans="1:14" s="1065" customFormat="1" outlineLevel="1">
      <c r="A33" s="1310"/>
      <c r="B33" s="1314"/>
      <c r="C33" s="1317" t="s">
        <v>1484</v>
      </c>
      <c r="D33" s="1311"/>
      <c r="E33" s="1315"/>
      <c r="F33" s="1316">
        <f>SUBTOTAL(9,F32:F32)</f>
        <v>2</v>
      </c>
      <c r="G33" s="1316"/>
      <c r="H33" s="1311"/>
      <c r="N33" s="1313"/>
    </row>
    <row r="34" spans="1:14" s="1065" customFormat="1" outlineLevel="2">
      <c r="A34" s="1310">
        <v>2</v>
      </c>
      <c r="B34" s="1314" t="s">
        <v>1545</v>
      </c>
      <c r="C34" s="1314" t="s">
        <v>5321</v>
      </c>
      <c r="D34" s="1311" t="s">
        <v>3362</v>
      </c>
      <c r="E34" s="1315">
        <v>41560</v>
      </c>
      <c r="F34" s="1316">
        <v>1</v>
      </c>
      <c r="G34" s="1316">
        <v>6</v>
      </c>
      <c r="H34" s="1311" t="s">
        <v>3844</v>
      </c>
      <c r="N34" s="1313"/>
    </row>
    <row r="35" spans="1:14" s="1065" customFormat="1" outlineLevel="1">
      <c r="A35" s="1310"/>
      <c r="B35" s="1314"/>
      <c r="C35" s="1317" t="s">
        <v>5322</v>
      </c>
      <c r="D35" s="1311"/>
      <c r="E35" s="1315"/>
      <c r="F35" s="1316">
        <f>SUBTOTAL(9,F34:F34)</f>
        <v>1</v>
      </c>
      <c r="G35" s="1316"/>
      <c r="H35" s="1311"/>
      <c r="N35" s="1313"/>
    </row>
    <row r="36" spans="1:14" s="1065" customFormat="1" outlineLevel="2">
      <c r="A36" s="1310">
        <v>2</v>
      </c>
      <c r="B36" s="1314" t="s">
        <v>1545</v>
      </c>
      <c r="C36" s="1314" t="s">
        <v>4556</v>
      </c>
      <c r="D36" s="1311" t="s">
        <v>3323</v>
      </c>
      <c r="E36" s="1315">
        <v>41700</v>
      </c>
      <c r="F36" s="1316">
        <v>1</v>
      </c>
      <c r="G36" s="1316">
        <v>6</v>
      </c>
      <c r="H36" s="1311" t="s">
        <v>3844</v>
      </c>
      <c r="N36" s="1313"/>
    </row>
    <row r="37" spans="1:14" s="1065" customFormat="1" outlineLevel="1">
      <c r="A37" s="1310"/>
      <c r="B37" s="1314"/>
      <c r="C37" s="1317" t="s">
        <v>4557</v>
      </c>
      <c r="D37" s="1311"/>
      <c r="E37" s="1315"/>
      <c r="F37" s="1316">
        <f>SUBTOTAL(9,F36:F36)</f>
        <v>1</v>
      </c>
      <c r="G37" s="1316"/>
      <c r="H37" s="1311"/>
      <c r="N37" s="1313"/>
    </row>
    <row r="38" spans="1:14" s="1065" customFormat="1" outlineLevel="2">
      <c r="A38" s="1310">
        <v>2</v>
      </c>
      <c r="B38" s="1314" t="s">
        <v>1545</v>
      </c>
      <c r="C38" s="1314" t="s">
        <v>194</v>
      </c>
      <c r="D38" s="1311" t="s">
        <v>3362</v>
      </c>
      <c r="E38" s="1315">
        <v>41560</v>
      </c>
      <c r="F38" s="1316">
        <v>4</v>
      </c>
      <c r="G38" s="1316">
        <v>3</v>
      </c>
      <c r="H38" s="1311" t="s">
        <v>3845</v>
      </c>
      <c r="N38" s="1313"/>
    </row>
    <row r="39" spans="1:14" s="1065" customFormat="1" outlineLevel="1">
      <c r="A39" s="1310"/>
      <c r="B39" s="1314"/>
      <c r="C39" s="1317" t="s">
        <v>340</v>
      </c>
      <c r="D39" s="1311"/>
      <c r="E39" s="1315"/>
      <c r="F39" s="1316">
        <f>SUBTOTAL(9,F38:F38)</f>
        <v>4</v>
      </c>
      <c r="G39" s="1316"/>
      <c r="H39" s="1311"/>
      <c r="N39" s="1313"/>
    </row>
    <row r="40" spans="1:14" s="1065" customFormat="1" outlineLevel="2">
      <c r="A40" s="1069">
        <v>2</v>
      </c>
      <c r="B40" s="1065" t="s">
        <v>1545</v>
      </c>
      <c r="C40" s="1065" t="s">
        <v>4688</v>
      </c>
      <c r="D40" s="1065" t="s">
        <v>3357</v>
      </c>
      <c r="E40" s="1312">
        <v>41797</v>
      </c>
      <c r="F40" s="1068">
        <v>1</v>
      </c>
      <c r="G40" s="1068">
        <v>6</v>
      </c>
      <c r="H40" s="1065" t="s">
        <v>3844</v>
      </c>
      <c r="N40" s="1313"/>
    </row>
    <row r="41" spans="1:14" s="1065" customFormat="1" outlineLevel="1">
      <c r="A41" s="1069"/>
      <c r="C41" s="1074" t="s">
        <v>4697</v>
      </c>
      <c r="E41" s="1312"/>
      <c r="F41" s="1068">
        <f>SUBTOTAL(9,F40:F40)</f>
        <v>1</v>
      </c>
      <c r="G41" s="1068"/>
      <c r="N41" s="1313"/>
    </row>
    <row r="42" spans="1:14" s="1065" customFormat="1" outlineLevel="2">
      <c r="A42" s="1310">
        <v>2</v>
      </c>
      <c r="B42" s="1314" t="s">
        <v>1545</v>
      </c>
      <c r="C42" s="1314" t="s">
        <v>1590</v>
      </c>
      <c r="D42" s="1311" t="s">
        <v>3362</v>
      </c>
      <c r="E42" s="1315">
        <v>41560</v>
      </c>
      <c r="F42" s="1316">
        <v>3</v>
      </c>
      <c r="G42" s="1316">
        <v>4</v>
      </c>
      <c r="H42" s="1311" t="s">
        <v>3840</v>
      </c>
      <c r="N42" s="1313"/>
    </row>
    <row r="43" spans="1:14" s="1065" customFormat="1" outlineLevel="1">
      <c r="A43" s="1310"/>
      <c r="B43" s="1314"/>
      <c r="C43" s="1317" t="s">
        <v>5323</v>
      </c>
      <c r="D43" s="1311"/>
      <c r="E43" s="1315"/>
      <c r="F43" s="1316">
        <f>SUBTOTAL(9,F42:F42)</f>
        <v>3</v>
      </c>
      <c r="G43" s="1316"/>
      <c r="H43" s="1311"/>
      <c r="N43" s="1313"/>
    </row>
    <row r="44" spans="1:14" s="1065" customFormat="1" outlineLevel="2">
      <c r="A44" s="1069">
        <v>2</v>
      </c>
      <c r="B44" s="1065" t="s">
        <v>1545</v>
      </c>
      <c r="C44" s="1065" t="s">
        <v>126</v>
      </c>
      <c r="D44" s="1065" t="s">
        <v>3357</v>
      </c>
      <c r="E44" s="1312">
        <v>41797</v>
      </c>
      <c r="F44" s="1068">
        <v>5</v>
      </c>
      <c r="G44" s="1068">
        <v>2</v>
      </c>
      <c r="H44" s="1065" t="s">
        <v>3839</v>
      </c>
      <c r="N44" s="1313"/>
    </row>
    <row r="45" spans="1:14" s="1065" customFormat="1" outlineLevel="1">
      <c r="A45" s="1069"/>
      <c r="C45" s="1074" t="s">
        <v>614</v>
      </c>
      <c r="E45" s="1312"/>
      <c r="F45" s="1068">
        <f>SUBTOTAL(9,F44:F44)</f>
        <v>5</v>
      </c>
      <c r="G45" s="1068"/>
      <c r="N45" s="1313"/>
    </row>
    <row r="46" spans="1:14" s="1065" customFormat="1" outlineLevel="2">
      <c r="A46" s="1310">
        <v>2</v>
      </c>
      <c r="B46" s="1314" t="s">
        <v>1545</v>
      </c>
      <c r="C46" s="1314" t="s">
        <v>165</v>
      </c>
      <c r="D46" s="1311" t="s">
        <v>3323</v>
      </c>
      <c r="E46" s="1315">
        <v>41700</v>
      </c>
      <c r="F46" s="1316">
        <v>5</v>
      </c>
      <c r="G46" s="1316">
        <v>2</v>
      </c>
      <c r="H46" s="1311" t="s">
        <v>3839</v>
      </c>
      <c r="N46" s="1313"/>
    </row>
    <row r="47" spans="1:14" s="1065" customFormat="1" outlineLevel="1">
      <c r="A47" s="1310"/>
      <c r="B47" s="1314"/>
      <c r="C47" s="1317" t="s">
        <v>640</v>
      </c>
      <c r="D47" s="1311"/>
      <c r="E47" s="1315"/>
      <c r="F47" s="1316">
        <f>SUBTOTAL(9,F46:F46)</f>
        <v>5</v>
      </c>
      <c r="G47" s="1316"/>
      <c r="H47" s="1311"/>
      <c r="N47" s="1313"/>
    </row>
    <row r="48" spans="1:14" s="1065" customFormat="1" outlineLevel="2">
      <c r="A48" s="1310">
        <v>2</v>
      </c>
      <c r="B48" s="1314" t="s">
        <v>1545</v>
      </c>
      <c r="C48" s="1314" t="s">
        <v>1630</v>
      </c>
      <c r="D48" s="1311" t="s">
        <v>3323</v>
      </c>
      <c r="E48" s="1315">
        <v>41700</v>
      </c>
      <c r="F48" s="1316">
        <v>6</v>
      </c>
      <c r="G48" s="1316">
        <v>1</v>
      </c>
      <c r="H48" s="1311" t="s">
        <v>3837</v>
      </c>
      <c r="N48" s="1313"/>
    </row>
    <row r="49" spans="1:14" s="1065" customFormat="1" outlineLevel="1">
      <c r="A49" s="1310"/>
      <c r="B49" s="1314"/>
      <c r="C49" s="1317" t="s">
        <v>2937</v>
      </c>
      <c r="D49" s="1311"/>
      <c r="E49" s="1315"/>
      <c r="F49" s="1316">
        <f>SUBTOTAL(9,F48:F48)</f>
        <v>6</v>
      </c>
      <c r="G49" s="1316"/>
      <c r="H49" s="1311"/>
      <c r="N49" s="1313"/>
    </row>
    <row r="50" spans="1:14" s="1065" customFormat="1" outlineLevel="2">
      <c r="A50" s="1310">
        <v>2</v>
      </c>
      <c r="B50" s="1314" t="s">
        <v>1545</v>
      </c>
      <c r="C50" s="1314" t="s">
        <v>123</v>
      </c>
      <c r="D50" s="1311" t="s">
        <v>3362</v>
      </c>
      <c r="E50" s="1315">
        <v>41560</v>
      </c>
      <c r="F50" s="1316">
        <v>2</v>
      </c>
      <c r="G50" s="1316">
        <v>5</v>
      </c>
      <c r="H50" s="1311" t="s">
        <v>3842</v>
      </c>
      <c r="N50" s="1313"/>
    </row>
    <row r="51" spans="1:14" s="1065" customFormat="1" outlineLevel="1">
      <c r="A51" s="1310"/>
      <c r="B51" s="1314"/>
      <c r="C51" s="1317" t="s">
        <v>763</v>
      </c>
      <c r="D51" s="1311"/>
      <c r="E51" s="1315"/>
      <c r="F51" s="1316">
        <f>SUBTOTAL(9,F50:F50)</f>
        <v>2</v>
      </c>
      <c r="G51" s="1316"/>
      <c r="H51" s="1311"/>
      <c r="N51" s="1313"/>
    </row>
    <row r="52" spans="1:14" s="1065" customFormat="1" outlineLevel="2">
      <c r="A52" s="1069">
        <v>2</v>
      </c>
      <c r="B52" s="1065" t="s">
        <v>1545</v>
      </c>
      <c r="C52" s="1065" t="s">
        <v>1632</v>
      </c>
      <c r="D52" s="1065" t="s">
        <v>3357</v>
      </c>
      <c r="E52" s="1312">
        <v>41797</v>
      </c>
      <c r="F52" s="1068">
        <v>2</v>
      </c>
      <c r="G52" s="1068">
        <v>5</v>
      </c>
      <c r="H52" s="1065" t="s">
        <v>3842</v>
      </c>
      <c r="N52" s="1313"/>
    </row>
    <row r="53" spans="1:14" s="1065" customFormat="1" outlineLevel="1">
      <c r="A53" s="1069"/>
      <c r="C53" s="1074" t="s">
        <v>2983</v>
      </c>
      <c r="E53" s="1312"/>
      <c r="F53" s="1068">
        <f>SUBTOTAL(9,F52:F52)</f>
        <v>2</v>
      </c>
      <c r="G53" s="1068"/>
      <c r="N53" s="1313"/>
    </row>
    <row r="54" spans="1:14" s="1065" customFormat="1" outlineLevel="2">
      <c r="A54" s="1310">
        <v>2</v>
      </c>
      <c r="B54" s="1314" t="s">
        <v>1545</v>
      </c>
      <c r="C54" s="1314" t="s">
        <v>188</v>
      </c>
      <c r="D54" s="1311" t="s">
        <v>3323</v>
      </c>
      <c r="E54" s="1315">
        <v>41700</v>
      </c>
      <c r="F54" s="1316">
        <v>4</v>
      </c>
      <c r="G54" s="1316">
        <v>3</v>
      </c>
      <c r="H54" s="1311" t="s">
        <v>3845</v>
      </c>
      <c r="N54" s="1313"/>
    </row>
    <row r="55" spans="1:14" s="1065" customFormat="1" outlineLevel="2">
      <c r="A55" s="1310">
        <v>2</v>
      </c>
      <c r="B55" s="1314" t="s">
        <v>1545</v>
      </c>
      <c r="C55" s="1314" t="s">
        <v>188</v>
      </c>
      <c r="D55" s="1311" t="s">
        <v>3323</v>
      </c>
      <c r="E55" s="1315">
        <v>41700</v>
      </c>
      <c r="F55" s="1316">
        <v>2</v>
      </c>
      <c r="G55" s="1316">
        <v>5</v>
      </c>
      <c r="H55" s="1311" t="s">
        <v>3842</v>
      </c>
      <c r="N55" s="1313"/>
    </row>
    <row r="56" spans="1:14" s="1065" customFormat="1" outlineLevel="2">
      <c r="A56" s="1310">
        <v>2</v>
      </c>
      <c r="B56" s="1314" t="s">
        <v>1545</v>
      </c>
      <c r="C56" s="1314" t="s">
        <v>188</v>
      </c>
      <c r="D56" s="1311" t="s">
        <v>3362</v>
      </c>
      <c r="E56" s="1315">
        <v>41560</v>
      </c>
      <c r="F56" s="1316">
        <v>6</v>
      </c>
      <c r="G56" s="1316">
        <v>1</v>
      </c>
      <c r="H56" s="1311" t="s">
        <v>3837</v>
      </c>
      <c r="N56" s="1313"/>
    </row>
    <row r="57" spans="1:14" s="1065" customFormat="1" outlineLevel="1">
      <c r="A57" s="1310"/>
      <c r="B57" s="1314"/>
      <c r="C57" s="1317" t="s">
        <v>856</v>
      </c>
      <c r="D57" s="1311"/>
      <c r="E57" s="1315"/>
      <c r="F57" s="1316">
        <f>SUBTOTAL(9,F54:F56)</f>
        <v>12</v>
      </c>
      <c r="G57" s="1316"/>
      <c r="H57" s="1311"/>
      <c r="N57" s="1313"/>
    </row>
    <row r="58" spans="1:14" s="1065" customFormat="1" outlineLevel="2">
      <c r="A58" s="1310">
        <v>2</v>
      </c>
      <c r="B58" s="1314" t="s">
        <v>1545</v>
      </c>
      <c r="C58" s="1314" t="s">
        <v>101</v>
      </c>
      <c r="D58" s="1311" t="s">
        <v>3323</v>
      </c>
      <c r="E58" s="1315">
        <v>41700</v>
      </c>
      <c r="F58" s="1316">
        <v>3</v>
      </c>
      <c r="G58" s="1316">
        <v>4</v>
      </c>
      <c r="H58" s="1311" t="s">
        <v>3840</v>
      </c>
      <c r="N58" s="1313"/>
    </row>
    <row r="59" spans="1:14" s="1065" customFormat="1" outlineLevel="1">
      <c r="A59" s="1310"/>
      <c r="B59" s="1314"/>
      <c r="C59" s="1317" t="s">
        <v>1032</v>
      </c>
      <c r="D59" s="1311"/>
      <c r="E59" s="1315"/>
      <c r="F59" s="1316">
        <f>SUBTOTAL(9,F58:F58)</f>
        <v>3</v>
      </c>
      <c r="G59" s="1316"/>
      <c r="H59" s="1311"/>
      <c r="N59" s="1313"/>
    </row>
    <row r="60" spans="1:14" s="1065" customFormat="1" outlineLevel="2">
      <c r="A60" s="1310">
        <v>2</v>
      </c>
      <c r="B60" s="1314" t="s">
        <v>1545</v>
      </c>
      <c r="C60" s="1314" t="s">
        <v>90</v>
      </c>
      <c r="D60" s="1311" t="s">
        <v>3362</v>
      </c>
      <c r="E60" s="1315">
        <v>41560</v>
      </c>
      <c r="F60" s="1316">
        <v>5</v>
      </c>
      <c r="G60" s="1316">
        <v>2</v>
      </c>
      <c r="H60" s="1311" t="s">
        <v>3839</v>
      </c>
      <c r="N60" s="1313"/>
    </row>
    <row r="61" spans="1:14" s="1065" customFormat="1" outlineLevel="1">
      <c r="A61" s="1310"/>
      <c r="B61" s="1314"/>
      <c r="C61" s="1317" t="s">
        <v>1123</v>
      </c>
      <c r="D61" s="1311"/>
      <c r="E61" s="1315"/>
      <c r="F61" s="1316">
        <f>SUBTOTAL(9,F60:F60)</f>
        <v>5</v>
      </c>
      <c r="G61" s="1316"/>
      <c r="H61" s="1311"/>
      <c r="N61" s="1313"/>
    </row>
    <row r="62" spans="1:14" s="1065" customFormat="1" outlineLevel="2">
      <c r="A62" s="1069">
        <v>2</v>
      </c>
      <c r="B62" s="1065" t="s">
        <v>1545</v>
      </c>
      <c r="C62" s="1065" t="s">
        <v>122</v>
      </c>
      <c r="D62" s="1065" t="s">
        <v>3357</v>
      </c>
      <c r="E62" s="1312">
        <v>41797</v>
      </c>
      <c r="F62" s="1068">
        <v>4</v>
      </c>
      <c r="G62" s="1068">
        <v>3</v>
      </c>
      <c r="H62" s="1065" t="s">
        <v>3845</v>
      </c>
      <c r="N62" s="1313"/>
    </row>
    <row r="63" spans="1:14" s="1065" customFormat="1" outlineLevel="2">
      <c r="A63" s="1069">
        <v>2</v>
      </c>
      <c r="B63" s="1065" t="s">
        <v>1545</v>
      </c>
      <c r="C63" s="1065" t="s">
        <v>122</v>
      </c>
      <c r="D63" s="1065" t="s">
        <v>3357</v>
      </c>
      <c r="E63" s="1312">
        <v>41797</v>
      </c>
      <c r="F63" s="1068">
        <v>3</v>
      </c>
      <c r="G63" s="1068">
        <v>4</v>
      </c>
      <c r="H63" s="1065" t="s">
        <v>3840</v>
      </c>
      <c r="N63" s="1313"/>
    </row>
    <row r="64" spans="1:14" s="1065" customFormat="1" outlineLevel="2">
      <c r="A64" s="1069">
        <v>2</v>
      </c>
      <c r="B64" s="1065" t="s">
        <v>1545</v>
      </c>
      <c r="C64" s="1065" t="s">
        <v>122</v>
      </c>
      <c r="D64" s="1065" t="s">
        <v>5026</v>
      </c>
      <c r="E64" s="1312">
        <v>41811</v>
      </c>
      <c r="F64" s="1068">
        <v>6</v>
      </c>
      <c r="G64" s="1068">
        <v>1</v>
      </c>
      <c r="H64" s="1065" t="s">
        <v>3837</v>
      </c>
      <c r="N64" s="1313"/>
    </row>
    <row r="65" spans="1:14" s="1323" customFormat="1" outlineLevel="1">
      <c r="A65" s="1322"/>
      <c r="C65" s="1323" t="s">
        <v>1285</v>
      </c>
      <c r="D65" s="1238" t="s">
        <v>3834</v>
      </c>
      <c r="F65" s="1324">
        <f>SUBTOTAL(9,F62:F64)</f>
        <v>13</v>
      </c>
      <c r="G65" s="1324"/>
      <c r="N65" s="1325"/>
    </row>
    <row r="66" spans="1:14" s="1065" customFormat="1" outlineLevel="2">
      <c r="A66" s="1069">
        <v>2</v>
      </c>
      <c r="B66" s="1065" t="s">
        <v>1545</v>
      </c>
      <c r="C66" s="1065" t="s">
        <v>92</v>
      </c>
      <c r="D66" s="1065" t="s">
        <v>3357</v>
      </c>
      <c r="E66" s="1312">
        <v>41797</v>
      </c>
      <c r="F66" s="1068">
        <v>6</v>
      </c>
      <c r="G66" s="1068">
        <v>1</v>
      </c>
      <c r="H66" s="1065" t="s">
        <v>3837</v>
      </c>
      <c r="N66" s="1313"/>
    </row>
    <row r="67" spans="1:14" s="1065" customFormat="1" outlineLevel="1">
      <c r="A67" s="1069"/>
      <c r="C67" s="1074" t="s">
        <v>1424</v>
      </c>
      <c r="E67" s="1312"/>
      <c r="F67" s="1068">
        <f>SUBTOTAL(9,F66:F66)</f>
        <v>6</v>
      </c>
      <c r="G67" s="1068"/>
      <c r="N67" s="1313"/>
    </row>
    <row r="68" spans="1:14" s="1065" customFormat="1" outlineLevel="2">
      <c r="A68" s="1310">
        <v>3</v>
      </c>
      <c r="B68" s="1314" t="s">
        <v>1546</v>
      </c>
      <c r="C68" s="1314" t="s">
        <v>114</v>
      </c>
      <c r="D68" s="1311" t="s">
        <v>3362</v>
      </c>
      <c r="E68" s="1315">
        <v>41560</v>
      </c>
      <c r="F68" s="1316">
        <v>6</v>
      </c>
      <c r="G68" s="1316">
        <v>1</v>
      </c>
      <c r="H68" s="1311" t="s">
        <v>3852</v>
      </c>
      <c r="N68" s="1313"/>
    </row>
    <row r="69" spans="1:14" s="1065" customFormat="1" outlineLevel="1">
      <c r="A69" s="1310"/>
      <c r="B69" s="1314"/>
      <c r="C69" s="1317" t="s">
        <v>291</v>
      </c>
      <c r="D69" s="1311"/>
      <c r="E69" s="1315"/>
      <c r="F69" s="1316">
        <f>SUBTOTAL(9,F68:F68)</f>
        <v>6</v>
      </c>
      <c r="G69" s="1316"/>
      <c r="H69" s="1311"/>
      <c r="N69" s="1313"/>
    </row>
    <row r="70" spans="1:14" s="1065" customFormat="1" outlineLevel="2">
      <c r="A70" s="1310">
        <v>3</v>
      </c>
      <c r="B70" s="1314" t="s">
        <v>1546</v>
      </c>
      <c r="C70" s="1314" t="s">
        <v>4586</v>
      </c>
      <c r="D70" s="1311" t="s">
        <v>3323</v>
      </c>
      <c r="E70" s="1315">
        <v>41700</v>
      </c>
      <c r="F70" s="1316">
        <v>3</v>
      </c>
      <c r="G70" s="1316">
        <v>4</v>
      </c>
      <c r="H70" s="1311" t="s">
        <v>3851</v>
      </c>
      <c r="N70" s="1313"/>
    </row>
    <row r="71" spans="1:14" s="1065" customFormat="1" outlineLevel="2">
      <c r="A71" s="1310">
        <v>3</v>
      </c>
      <c r="B71" s="1314" t="s">
        <v>1546</v>
      </c>
      <c r="C71" s="1314" t="s">
        <v>4586</v>
      </c>
      <c r="D71" s="1311" t="s">
        <v>3323</v>
      </c>
      <c r="E71" s="1315">
        <v>41700</v>
      </c>
      <c r="F71" s="1316">
        <v>1</v>
      </c>
      <c r="G71" s="1316">
        <v>6</v>
      </c>
      <c r="H71" s="1311" t="s">
        <v>3849</v>
      </c>
      <c r="N71" s="1313"/>
    </row>
    <row r="72" spans="1:14" s="1065" customFormat="1" outlineLevel="1">
      <c r="A72" s="1310"/>
      <c r="B72" s="1314"/>
      <c r="C72" s="1317" t="s">
        <v>4609</v>
      </c>
      <c r="D72" s="1311"/>
      <c r="E72" s="1315"/>
      <c r="F72" s="1316">
        <f>SUBTOTAL(9,F70:F71)</f>
        <v>4</v>
      </c>
      <c r="G72" s="1316"/>
      <c r="H72" s="1311"/>
      <c r="N72" s="1313"/>
    </row>
    <row r="73" spans="1:14" s="1065" customFormat="1" outlineLevel="2">
      <c r="A73" s="1310">
        <v>3</v>
      </c>
      <c r="B73" s="1314" t="s">
        <v>1546</v>
      </c>
      <c r="C73" s="1314" t="s">
        <v>4124</v>
      </c>
      <c r="D73" s="1311" t="s">
        <v>3323</v>
      </c>
      <c r="E73" s="1315">
        <v>41700</v>
      </c>
      <c r="F73" s="1316">
        <v>6</v>
      </c>
      <c r="G73" s="1316">
        <v>1</v>
      </c>
      <c r="H73" s="1311" t="s">
        <v>3852</v>
      </c>
      <c r="N73" s="1313"/>
    </row>
    <row r="74" spans="1:14" s="1065" customFormat="1" outlineLevel="1">
      <c r="A74" s="1310"/>
      <c r="B74" s="1314"/>
      <c r="C74" s="1317" t="s">
        <v>4127</v>
      </c>
      <c r="D74" s="1311"/>
      <c r="E74" s="1315"/>
      <c r="F74" s="1316">
        <f>SUBTOTAL(9,F73:F73)</f>
        <v>6</v>
      </c>
      <c r="G74" s="1316"/>
      <c r="H74" s="1311"/>
      <c r="N74" s="1313"/>
    </row>
    <row r="75" spans="1:14" s="1065" customFormat="1" outlineLevel="2">
      <c r="A75" s="1310">
        <v>3</v>
      </c>
      <c r="B75" s="1314" t="s">
        <v>1546</v>
      </c>
      <c r="C75" s="1314" t="s">
        <v>1619</v>
      </c>
      <c r="D75" s="1311" t="s">
        <v>3362</v>
      </c>
      <c r="E75" s="1315">
        <v>41560</v>
      </c>
      <c r="F75" s="1316">
        <v>3</v>
      </c>
      <c r="G75" s="1316">
        <v>4</v>
      </c>
      <c r="H75" s="1311" t="s">
        <v>3851</v>
      </c>
      <c r="N75" s="1313"/>
    </row>
    <row r="76" spans="1:14" s="1065" customFormat="1" outlineLevel="1">
      <c r="A76" s="1310"/>
      <c r="B76" s="1314"/>
      <c r="C76" s="1317" t="s">
        <v>1794</v>
      </c>
      <c r="D76" s="1311"/>
      <c r="E76" s="1315"/>
      <c r="F76" s="1316">
        <f>SUBTOTAL(9,F75:F75)</f>
        <v>3</v>
      </c>
      <c r="G76" s="1316"/>
      <c r="H76" s="1311"/>
      <c r="N76" s="1313"/>
    </row>
    <row r="77" spans="1:14" s="1065" customFormat="1" outlineLevel="2">
      <c r="A77" s="1069">
        <v>3</v>
      </c>
      <c r="B77" s="1065" t="s">
        <v>1546</v>
      </c>
      <c r="C77" s="1065" t="s">
        <v>119</v>
      </c>
      <c r="D77" s="1065" t="s">
        <v>3357</v>
      </c>
      <c r="E77" s="1312">
        <v>41797</v>
      </c>
      <c r="F77" s="1068">
        <v>5</v>
      </c>
      <c r="G77" s="1068">
        <v>2</v>
      </c>
      <c r="H77" s="1065" t="s">
        <v>3848</v>
      </c>
      <c r="N77" s="1313"/>
    </row>
    <row r="78" spans="1:14" s="1065" customFormat="1" outlineLevel="1">
      <c r="A78" s="1069"/>
      <c r="C78" s="1074" t="s">
        <v>1826</v>
      </c>
      <c r="E78" s="1312"/>
      <c r="F78" s="1068">
        <f>SUBTOTAL(9,F77:F77)</f>
        <v>5</v>
      </c>
      <c r="G78" s="1068"/>
      <c r="N78" s="1313"/>
    </row>
    <row r="79" spans="1:14" s="1065" customFormat="1" outlineLevel="2">
      <c r="A79" s="1310">
        <v>3</v>
      </c>
      <c r="B79" s="1314" t="s">
        <v>1546</v>
      </c>
      <c r="C79" s="1314" t="s">
        <v>3854</v>
      </c>
      <c r="D79" s="1311" t="s">
        <v>3323</v>
      </c>
      <c r="E79" s="1315">
        <v>41700</v>
      </c>
      <c r="F79" s="1316">
        <v>2</v>
      </c>
      <c r="G79" s="1316">
        <v>5</v>
      </c>
      <c r="H79" s="1311" t="s">
        <v>3850</v>
      </c>
      <c r="N79" s="1313"/>
    </row>
    <row r="80" spans="1:14" s="1065" customFormat="1" outlineLevel="1">
      <c r="A80" s="1310"/>
      <c r="B80" s="1314"/>
      <c r="C80" s="1317" t="s">
        <v>3855</v>
      </c>
      <c r="D80" s="1311"/>
      <c r="E80" s="1315"/>
      <c r="F80" s="1316">
        <f>SUBTOTAL(9,F79:F79)</f>
        <v>2</v>
      </c>
      <c r="G80" s="1316"/>
      <c r="H80" s="1311"/>
      <c r="N80" s="1313"/>
    </row>
    <row r="81" spans="1:14" s="1065" customFormat="1" outlineLevel="2">
      <c r="A81" s="1069">
        <v>3</v>
      </c>
      <c r="B81" s="1065" t="s">
        <v>1546</v>
      </c>
      <c r="C81" s="1065" t="s">
        <v>4543</v>
      </c>
      <c r="D81" s="1065" t="s">
        <v>3357</v>
      </c>
      <c r="E81" s="1312">
        <v>41797</v>
      </c>
      <c r="F81" s="1068">
        <v>3</v>
      </c>
      <c r="G81" s="1068">
        <v>4</v>
      </c>
      <c r="H81" s="1065" t="s">
        <v>3851</v>
      </c>
      <c r="N81" s="1313"/>
    </row>
    <row r="82" spans="1:14" s="1065" customFormat="1" outlineLevel="1">
      <c r="A82" s="1069"/>
      <c r="C82" s="1074" t="s">
        <v>4544</v>
      </c>
      <c r="E82" s="1312"/>
      <c r="F82" s="1068">
        <f>SUBTOTAL(9,F81:F81)</f>
        <v>3</v>
      </c>
      <c r="G82" s="1068"/>
      <c r="N82" s="1313"/>
    </row>
    <row r="83" spans="1:14" s="1065" customFormat="1" outlineLevel="2">
      <c r="A83" s="1069">
        <v>3</v>
      </c>
      <c r="B83" s="1065" t="s">
        <v>1546</v>
      </c>
      <c r="C83" s="1065" t="s">
        <v>165</v>
      </c>
      <c r="D83" s="1065" t="s">
        <v>3357</v>
      </c>
      <c r="E83" s="1312">
        <v>41797</v>
      </c>
      <c r="F83" s="1068">
        <v>6</v>
      </c>
      <c r="G83" s="1068">
        <v>1</v>
      </c>
      <c r="H83" s="1065" t="s">
        <v>3852</v>
      </c>
      <c r="N83" s="1313"/>
    </row>
    <row r="84" spans="1:14" s="1065" customFormat="1" outlineLevel="2">
      <c r="A84" s="1069">
        <v>3</v>
      </c>
      <c r="B84" s="1065" t="s">
        <v>1546</v>
      </c>
      <c r="C84" s="1065" t="s">
        <v>165</v>
      </c>
      <c r="D84" s="1065" t="s">
        <v>5026</v>
      </c>
      <c r="E84" s="1312">
        <v>41811</v>
      </c>
      <c r="F84" s="1068">
        <v>4</v>
      </c>
      <c r="G84" s="1068">
        <v>3</v>
      </c>
      <c r="H84" s="1065" t="s">
        <v>3856</v>
      </c>
      <c r="N84" s="1313"/>
    </row>
    <row r="85" spans="1:14" s="1065" customFormat="1" outlineLevel="1">
      <c r="A85" s="1069"/>
      <c r="C85" s="1074" t="s">
        <v>640</v>
      </c>
      <c r="E85" s="1312"/>
      <c r="F85" s="1068">
        <f>SUBTOTAL(9,F83:F84)</f>
        <v>10</v>
      </c>
      <c r="G85" s="1068"/>
      <c r="N85" s="1313"/>
    </row>
    <row r="86" spans="1:14" s="1065" customFormat="1" outlineLevel="2">
      <c r="A86" s="1069">
        <v>3</v>
      </c>
      <c r="B86" s="1065" t="s">
        <v>1546</v>
      </c>
      <c r="C86" s="1065" t="s">
        <v>4338</v>
      </c>
      <c r="D86" s="1065" t="s">
        <v>3357</v>
      </c>
      <c r="E86" s="1312">
        <v>41797</v>
      </c>
      <c r="F86" s="1068">
        <v>4</v>
      </c>
      <c r="G86" s="1068">
        <v>3</v>
      </c>
      <c r="H86" s="1065" t="s">
        <v>3856</v>
      </c>
      <c r="N86" s="1313"/>
    </row>
    <row r="87" spans="1:14" s="1065" customFormat="1" outlineLevel="1">
      <c r="A87" s="1069"/>
      <c r="C87" s="1074" t="s">
        <v>4340</v>
      </c>
      <c r="E87" s="1312"/>
      <c r="F87" s="1068">
        <f>SUBTOTAL(9,F86:F86)</f>
        <v>4</v>
      </c>
      <c r="G87" s="1068"/>
      <c r="N87" s="1313"/>
    </row>
    <row r="88" spans="1:14" s="1065" customFormat="1" outlineLevel="2">
      <c r="A88" s="1310">
        <v>3</v>
      </c>
      <c r="B88" s="1314" t="s">
        <v>1546</v>
      </c>
      <c r="C88" s="1314" t="s">
        <v>5203</v>
      </c>
      <c r="D88" s="1311" t="s">
        <v>3362</v>
      </c>
      <c r="E88" s="1315">
        <v>41560</v>
      </c>
      <c r="F88" s="1316">
        <v>2</v>
      </c>
      <c r="G88" s="1316">
        <v>5</v>
      </c>
      <c r="H88" s="1311" t="s">
        <v>3850</v>
      </c>
      <c r="N88" s="1313"/>
    </row>
    <row r="89" spans="1:14" s="1065" customFormat="1" outlineLevel="1">
      <c r="A89" s="1310"/>
      <c r="B89" s="1314"/>
      <c r="C89" s="1317" t="s">
        <v>5205</v>
      </c>
      <c r="D89" s="1311"/>
      <c r="E89" s="1315"/>
      <c r="F89" s="1316">
        <f>SUBTOTAL(9,F88:F88)</f>
        <v>2</v>
      </c>
      <c r="G89" s="1316"/>
      <c r="H89" s="1311"/>
      <c r="N89" s="1313"/>
    </row>
    <row r="90" spans="1:14" s="1065" customFormat="1" outlineLevel="2">
      <c r="A90" s="1310">
        <v>3</v>
      </c>
      <c r="B90" s="1314" t="s">
        <v>1546</v>
      </c>
      <c r="C90" s="1314" t="s">
        <v>101</v>
      </c>
      <c r="D90" s="1311" t="s">
        <v>3323</v>
      </c>
      <c r="E90" s="1315">
        <v>41700</v>
      </c>
      <c r="F90" s="1316">
        <v>4</v>
      </c>
      <c r="G90" s="1316">
        <v>3</v>
      </c>
      <c r="H90" s="1311" t="s">
        <v>3856</v>
      </c>
      <c r="N90" s="1313"/>
    </row>
    <row r="91" spans="1:14" s="1065" customFormat="1" outlineLevel="1">
      <c r="A91" s="1310"/>
      <c r="B91" s="1314"/>
      <c r="C91" s="1317" t="s">
        <v>1032</v>
      </c>
      <c r="D91" s="1311"/>
      <c r="E91" s="1315"/>
      <c r="F91" s="1316">
        <f>SUBTOTAL(9,F90:F90)</f>
        <v>4</v>
      </c>
      <c r="G91" s="1316"/>
      <c r="H91" s="1311"/>
      <c r="N91" s="1313"/>
    </row>
    <row r="92" spans="1:14" s="1065" customFormat="1" outlineLevel="2">
      <c r="A92" s="1310">
        <v>3</v>
      </c>
      <c r="B92" s="1314" t="s">
        <v>1546</v>
      </c>
      <c r="C92" s="1314" t="s">
        <v>90</v>
      </c>
      <c r="D92" s="1311" t="s">
        <v>3323</v>
      </c>
      <c r="E92" s="1315">
        <v>41700</v>
      </c>
      <c r="F92" s="1316">
        <v>5</v>
      </c>
      <c r="G92" s="1316">
        <v>2</v>
      </c>
      <c r="H92" s="1311" t="s">
        <v>3848</v>
      </c>
      <c r="N92" s="1313"/>
    </row>
    <row r="93" spans="1:14" s="1065" customFormat="1" outlineLevel="1">
      <c r="A93" s="1310"/>
      <c r="B93" s="1314"/>
      <c r="C93" s="1317" t="s">
        <v>1123</v>
      </c>
      <c r="D93" s="1311"/>
      <c r="E93" s="1315"/>
      <c r="F93" s="1316">
        <f>SUBTOTAL(9,F92:F92)</f>
        <v>5</v>
      </c>
      <c r="G93" s="1316"/>
      <c r="H93" s="1311"/>
      <c r="N93" s="1313"/>
    </row>
    <row r="94" spans="1:14" s="1065" customFormat="1" outlineLevel="2">
      <c r="A94" s="1310">
        <v>3</v>
      </c>
      <c r="B94" s="1314" t="s">
        <v>1546</v>
      </c>
      <c r="C94" s="1314" t="s">
        <v>106</v>
      </c>
      <c r="D94" s="1311" t="s">
        <v>3362</v>
      </c>
      <c r="E94" s="1315">
        <v>41560</v>
      </c>
      <c r="F94" s="1316">
        <v>5</v>
      </c>
      <c r="G94" s="1316">
        <v>2</v>
      </c>
      <c r="H94" s="1311" t="s">
        <v>3848</v>
      </c>
      <c r="N94" s="1313"/>
    </row>
    <row r="95" spans="1:14" s="1065" customFormat="1" outlineLevel="2">
      <c r="A95" s="1310">
        <v>3</v>
      </c>
      <c r="B95" s="1314" t="s">
        <v>1546</v>
      </c>
      <c r="C95" s="1314" t="s">
        <v>106</v>
      </c>
      <c r="D95" s="1311" t="s">
        <v>3362</v>
      </c>
      <c r="E95" s="1315">
        <v>41560</v>
      </c>
      <c r="F95" s="1316">
        <v>4</v>
      </c>
      <c r="G95" s="1316">
        <v>3</v>
      </c>
      <c r="H95" s="1311" t="s">
        <v>3856</v>
      </c>
      <c r="N95" s="1313"/>
    </row>
    <row r="96" spans="1:14" s="1065" customFormat="1" outlineLevel="2">
      <c r="A96" s="1069">
        <v>3</v>
      </c>
      <c r="B96" s="1065" t="s">
        <v>1546</v>
      </c>
      <c r="C96" s="1065" t="s">
        <v>106</v>
      </c>
      <c r="D96" s="1065" t="s">
        <v>3357</v>
      </c>
      <c r="E96" s="1312">
        <v>41797</v>
      </c>
      <c r="F96" s="1068">
        <v>2</v>
      </c>
      <c r="G96" s="1068">
        <v>5</v>
      </c>
      <c r="H96" s="1065" t="s">
        <v>3850</v>
      </c>
      <c r="N96" s="1313"/>
    </row>
    <row r="97" spans="1:14" s="1065" customFormat="1" outlineLevel="2">
      <c r="A97" s="1069">
        <v>3</v>
      </c>
      <c r="B97" s="1065" t="s">
        <v>1546</v>
      </c>
      <c r="C97" s="1065" t="s">
        <v>106</v>
      </c>
      <c r="D97" s="1065" t="s">
        <v>5026</v>
      </c>
      <c r="E97" s="1312">
        <v>41811</v>
      </c>
      <c r="F97" s="1068">
        <v>3</v>
      </c>
      <c r="G97" s="1068">
        <v>4</v>
      </c>
      <c r="H97" s="1065" t="s">
        <v>3851</v>
      </c>
      <c r="N97" s="1313"/>
    </row>
    <row r="98" spans="1:14" s="1323" customFormat="1" outlineLevel="1">
      <c r="A98" s="1322"/>
      <c r="C98" s="1323" t="s">
        <v>1181</v>
      </c>
      <c r="D98" s="1238" t="s">
        <v>3834</v>
      </c>
      <c r="E98" s="1326"/>
      <c r="F98" s="1324">
        <f>SUBTOTAL(9,F94:F97)</f>
        <v>14</v>
      </c>
      <c r="G98" s="1324"/>
      <c r="N98" s="1325"/>
    </row>
    <row r="99" spans="1:14" s="1065" customFormat="1" outlineLevel="2">
      <c r="A99" s="1310">
        <v>3</v>
      </c>
      <c r="B99" s="1314" t="s">
        <v>1546</v>
      </c>
      <c r="C99" s="1314" t="s">
        <v>122</v>
      </c>
      <c r="D99" s="1311" t="s">
        <v>3362</v>
      </c>
      <c r="E99" s="1315">
        <v>41560</v>
      </c>
      <c r="F99" s="1316">
        <v>1</v>
      </c>
      <c r="G99" s="1316">
        <v>6</v>
      </c>
      <c r="H99" s="1311" t="s">
        <v>3849</v>
      </c>
      <c r="N99" s="1313"/>
    </row>
    <row r="100" spans="1:14" s="1065" customFormat="1" outlineLevel="1">
      <c r="A100" s="1310"/>
      <c r="B100" s="1314"/>
      <c r="C100" s="1317" t="s">
        <v>1285</v>
      </c>
      <c r="D100" s="1311"/>
      <c r="E100" s="1315"/>
      <c r="F100" s="1316">
        <f>SUBTOTAL(9,F99:F99)</f>
        <v>1</v>
      </c>
      <c r="G100" s="1316"/>
      <c r="H100" s="1311"/>
      <c r="N100" s="1313"/>
    </row>
    <row r="101" spans="1:14" s="1065" customFormat="1" outlineLevel="2">
      <c r="A101" s="1069">
        <v>3</v>
      </c>
      <c r="B101" s="1065" t="s">
        <v>1546</v>
      </c>
      <c r="C101" s="1065" t="s">
        <v>189</v>
      </c>
      <c r="D101" s="1065" t="s">
        <v>3357</v>
      </c>
      <c r="E101" s="1312">
        <v>41797</v>
      </c>
      <c r="F101" s="1068">
        <v>1</v>
      </c>
      <c r="G101" s="1068">
        <v>6</v>
      </c>
      <c r="H101" s="1065" t="s">
        <v>3849</v>
      </c>
      <c r="N101" s="1313"/>
    </row>
    <row r="102" spans="1:14" s="1065" customFormat="1" outlineLevel="1">
      <c r="A102" s="1069"/>
      <c r="C102" s="1074" t="s">
        <v>1443</v>
      </c>
      <c r="E102" s="1312"/>
      <c r="F102" s="1068">
        <f>SUBTOTAL(9,F101:F101)</f>
        <v>1</v>
      </c>
      <c r="G102" s="1068"/>
      <c r="N102" s="1313"/>
    </row>
    <row r="103" spans="1:14" s="1065" customFormat="1" outlineLevel="2">
      <c r="A103" s="1310">
        <v>4</v>
      </c>
      <c r="B103" s="1314" t="s">
        <v>1547</v>
      </c>
      <c r="C103" s="1314" t="s">
        <v>4586</v>
      </c>
      <c r="D103" s="1311" t="s">
        <v>3323</v>
      </c>
      <c r="E103" s="1315">
        <v>41700</v>
      </c>
      <c r="F103" s="1316">
        <v>1</v>
      </c>
      <c r="G103" s="1316">
        <v>6</v>
      </c>
      <c r="H103" s="1311" t="s">
        <v>3862</v>
      </c>
      <c r="N103" s="1313"/>
    </row>
    <row r="104" spans="1:14" s="1065" customFormat="1" outlineLevel="1">
      <c r="A104" s="1310"/>
      <c r="B104" s="1314"/>
      <c r="C104" s="1317" t="s">
        <v>4609</v>
      </c>
      <c r="D104" s="1311"/>
      <c r="E104" s="1315"/>
      <c r="F104" s="1316">
        <f>SUBTOTAL(9,F103:F103)</f>
        <v>1</v>
      </c>
      <c r="G104" s="1316"/>
      <c r="H104" s="1311"/>
      <c r="N104" s="1313"/>
    </row>
    <row r="105" spans="1:14" s="1065" customFormat="1" outlineLevel="2">
      <c r="A105" s="1310">
        <v>4</v>
      </c>
      <c r="B105" s="1314" t="s">
        <v>1547</v>
      </c>
      <c r="C105" s="1314" t="s">
        <v>1610</v>
      </c>
      <c r="D105" s="1311" t="s">
        <v>3362</v>
      </c>
      <c r="E105" s="1315">
        <v>41560</v>
      </c>
      <c r="F105" s="1316">
        <v>3</v>
      </c>
      <c r="G105" s="1316">
        <v>4</v>
      </c>
      <c r="H105" s="1311" t="s">
        <v>3858</v>
      </c>
      <c r="N105" s="1313"/>
    </row>
    <row r="106" spans="1:14" s="1065" customFormat="1" outlineLevel="2">
      <c r="A106" s="1310">
        <v>4</v>
      </c>
      <c r="B106" s="1314" t="s">
        <v>1547</v>
      </c>
      <c r="C106" s="1314" t="s">
        <v>1610</v>
      </c>
      <c r="D106" s="1311" t="s">
        <v>3362</v>
      </c>
      <c r="E106" s="1315">
        <v>41560</v>
      </c>
      <c r="F106" s="1316">
        <v>1</v>
      </c>
      <c r="G106" s="1316">
        <v>6</v>
      </c>
      <c r="H106" s="1311" t="s">
        <v>3862</v>
      </c>
      <c r="N106" s="1313"/>
    </row>
    <row r="107" spans="1:14" s="1065" customFormat="1" outlineLevel="1">
      <c r="A107" s="1310"/>
      <c r="B107" s="1314"/>
      <c r="C107" s="1317" t="s">
        <v>1729</v>
      </c>
      <c r="D107" s="1311"/>
      <c r="E107" s="1315"/>
      <c r="F107" s="1316">
        <f>SUBTOTAL(9,F105:F106)</f>
        <v>4</v>
      </c>
      <c r="G107" s="1316"/>
      <c r="H107" s="1311"/>
      <c r="N107" s="1313"/>
    </row>
    <row r="108" spans="1:14" s="1065" customFormat="1" outlineLevel="2">
      <c r="A108" s="1310">
        <v>4</v>
      </c>
      <c r="B108" s="1314" t="s">
        <v>1547</v>
      </c>
      <c r="C108" s="1314" t="s">
        <v>110</v>
      </c>
      <c r="D108" s="1311" t="s">
        <v>3362</v>
      </c>
      <c r="E108" s="1315">
        <v>41560</v>
      </c>
      <c r="F108" s="1316">
        <v>2</v>
      </c>
      <c r="G108" s="1316">
        <v>5</v>
      </c>
      <c r="H108" s="1311" t="s">
        <v>3861</v>
      </c>
      <c r="N108" s="1313"/>
    </row>
    <row r="109" spans="1:14" s="1065" customFormat="1" outlineLevel="1">
      <c r="A109" s="1310"/>
      <c r="B109" s="1314"/>
      <c r="C109" s="1317" t="s">
        <v>385</v>
      </c>
      <c r="D109" s="1311"/>
      <c r="E109" s="1315"/>
      <c r="F109" s="1316">
        <f>SUBTOTAL(9,F108:F108)</f>
        <v>2</v>
      </c>
      <c r="G109" s="1316"/>
      <c r="H109" s="1311"/>
      <c r="N109" s="1313"/>
    </row>
    <row r="110" spans="1:14" s="1065" customFormat="1" outlineLevel="2">
      <c r="A110" s="1310">
        <v>4</v>
      </c>
      <c r="B110" s="1314" t="s">
        <v>1547</v>
      </c>
      <c r="C110" s="1314" t="s">
        <v>1619</v>
      </c>
      <c r="D110" s="1311" t="s">
        <v>3362</v>
      </c>
      <c r="E110" s="1315">
        <v>41560</v>
      </c>
      <c r="F110" s="1316">
        <v>4</v>
      </c>
      <c r="G110" s="1316">
        <v>3</v>
      </c>
      <c r="H110" s="1311" t="s">
        <v>3859</v>
      </c>
      <c r="N110" s="1313"/>
    </row>
    <row r="111" spans="1:14" s="1065" customFormat="1" outlineLevel="1">
      <c r="A111" s="1310"/>
      <c r="B111" s="1314"/>
      <c r="C111" s="1317" t="s">
        <v>1794</v>
      </c>
      <c r="D111" s="1311"/>
      <c r="E111" s="1315"/>
      <c r="F111" s="1316">
        <f>SUBTOTAL(9,F110:F110)</f>
        <v>4</v>
      </c>
      <c r="G111" s="1316"/>
      <c r="H111" s="1311"/>
      <c r="N111" s="1313"/>
    </row>
    <row r="112" spans="1:14" s="1065" customFormat="1" outlineLevel="2">
      <c r="A112" s="1069">
        <v>4</v>
      </c>
      <c r="B112" s="1065" t="s">
        <v>1547</v>
      </c>
      <c r="C112" s="1065" t="s">
        <v>186</v>
      </c>
      <c r="D112" s="1065" t="s">
        <v>3357</v>
      </c>
      <c r="E112" s="1312">
        <v>41797</v>
      </c>
      <c r="F112" s="1068">
        <v>4</v>
      </c>
      <c r="G112" s="1068">
        <v>3</v>
      </c>
      <c r="H112" s="1065" t="s">
        <v>3859</v>
      </c>
      <c r="N112" s="1313"/>
    </row>
    <row r="113" spans="1:14" s="1065" customFormat="1" outlineLevel="1">
      <c r="A113" s="1069"/>
      <c r="C113" s="1074" t="s">
        <v>403</v>
      </c>
      <c r="E113" s="1312"/>
      <c r="F113" s="1068">
        <f>SUBTOTAL(9,F112:F112)</f>
        <v>4</v>
      </c>
      <c r="G113" s="1068"/>
      <c r="N113" s="1313"/>
    </row>
    <row r="114" spans="1:14" s="1065" customFormat="1" outlineLevel="2">
      <c r="A114" s="1310">
        <v>4</v>
      </c>
      <c r="B114" s="1314" t="s">
        <v>1547</v>
      </c>
      <c r="C114" s="1314" t="s">
        <v>208</v>
      </c>
      <c r="D114" s="1311" t="s">
        <v>3323</v>
      </c>
      <c r="E114" s="1315">
        <v>41700</v>
      </c>
      <c r="F114" s="1316">
        <v>6</v>
      </c>
      <c r="G114" s="1316">
        <v>1</v>
      </c>
      <c r="H114" s="1311" t="s">
        <v>3860</v>
      </c>
      <c r="N114" s="1313"/>
    </row>
    <row r="115" spans="1:14" s="1065" customFormat="1" outlineLevel="2">
      <c r="A115" s="1069">
        <v>4</v>
      </c>
      <c r="B115" s="1065" t="s">
        <v>1547</v>
      </c>
      <c r="C115" s="1065" t="s">
        <v>208</v>
      </c>
      <c r="D115" s="1065" t="s">
        <v>3357</v>
      </c>
      <c r="E115" s="1312">
        <v>41797</v>
      </c>
      <c r="F115" s="1068">
        <v>3</v>
      </c>
      <c r="G115" s="1068">
        <v>4</v>
      </c>
      <c r="H115" s="1065" t="s">
        <v>3858</v>
      </c>
      <c r="N115" s="1313"/>
    </row>
    <row r="116" spans="1:14" s="1065" customFormat="1" outlineLevel="1">
      <c r="A116" s="1069"/>
      <c r="C116" s="1074" t="s">
        <v>441</v>
      </c>
      <c r="E116" s="1312"/>
      <c r="F116" s="1068">
        <f>SUBTOTAL(9,F114:F115)</f>
        <v>9</v>
      </c>
      <c r="G116" s="1068"/>
      <c r="N116" s="1313"/>
    </row>
    <row r="117" spans="1:14" s="1065" customFormat="1" outlineLevel="2">
      <c r="A117" s="1310">
        <v>4</v>
      </c>
      <c r="B117" s="1314" t="s">
        <v>1547</v>
      </c>
      <c r="C117" s="1314" t="s">
        <v>4688</v>
      </c>
      <c r="D117" s="1311" t="s">
        <v>3323</v>
      </c>
      <c r="E117" s="1315">
        <v>41700</v>
      </c>
      <c r="F117" s="1316">
        <v>2</v>
      </c>
      <c r="G117" s="1316">
        <v>5</v>
      </c>
      <c r="H117" s="1311" t="s">
        <v>3861</v>
      </c>
      <c r="N117" s="1313"/>
    </row>
    <row r="118" spans="1:14" s="1065" customFormat="1" outlineLevel="1">
      <c r="A118" s="1310"/>
      <c r="B118" s="1314"/>
      <c r="C118" s="1317" t="s">
        <v>4697</v>
      </c>
      <c r="D118" s="1311"/>
      <c r="E118" s="1315"/>
      <c r="F118" s="1316">
        <f>SUBTOTAL(9,F117:F117)</f>
        <v>2</v>
      </c>
      <c r="G118" s="1316"/>
      <c r="H118" s="1311"/>
      <c r="N118" s="1313"/>
    </row>
    <row r="119" spans="1:14" s="1065" customFormat="1" outlineLevel="2">
      <c r="A119" s="1069">
        <v>4</v>
      </c>
      <c r="B119" s="1065" t="s">
        <v>1547</v>
      </c>
      <c r="C119" s="1065" t="s">
        <v>542</v>
      </c>
      <c r="D119" s="1065" t="s">
        <v>3357</v>
      </c>
      <c r="E119" s="1312">
        <v>41797</v>
      </c>
      <c r="F119" s="1068">
        <v>1</v>
      </c>
      <c r="G119" s="1068">
        <v>6</v>
      </c>
      <c r="H119" s="1065" t="s">
        <v>3862</v>
      </c>
      <c r="N119" s="1313"/>
    </row>
    <row r="120" spans="1:14" s="1065" customFormat="1" outlineLevel="1">
      <c r="A120" s="1069"/>
      <c r="C120" s="1074" t="s">
        <v>573</v>
      </c>
      <c r="E120" s="1312"/>
      <c r="F120" s="1068">
        <f>SUBTOTAL(9,F119:F119)</f>
        <v>1</v>
      </c>
      <c r="G120" s="1068"/>
      <c r="N120" s="1313"/>
    </row>
    <row r="121" spans="1:14" s="1065" customFormat="1" outlineLevel="2">
      <c r="A121" s="1069">
        <v>4</v>
      </c>
      <c r="B121" s="1065" t="s">
        <v>1547</v>
      </c>
      <c r="C121" s="1065" t="s">
        <v>123</v>
      </c>
      <c r="D121" s="1065" t="s">
        <v>3357</v>
      </c>
      <c r="E121" s="1312">
        <v>41797</v>
      </c>
      <c r="F121" s="1068">
        <v>5</v>
      </c>
      <c r="G121" s="1068">
        <v>2</v>
      </c>
      <c r="H121" s="1065" t="s">
        <v>3864</v>
      </c>
      <c r="N121" s="1313"/>
    </row>
    <row r="122" spans="1:14" s="1065" customFormat="1" outlineLevel="2">
      <c r="A122" s="1069">
        <v>4</v>
      </c>
      <c r="B122" s="1065" t="s">
        <v>1547</v>
      </c>
      <c r="C122" s="1065" t="s">
        <v>123</v>
      </c>
      <c r="D122" s="1065" t="s">
        <v>3357</v>
      </c>
      <c r="E122" s="1312">
        <v>41797</v>
      </c>
      <c r="F122" s="1068">
        <v>2</v>
      </c>
      <c r="G122" s="1068">
        <v>5</v>
      </c>
      <c r="H122" s="1065" t="s">
        <v>3861</v>
      </c>
      <c r="N122" s="1313"/>
    </row>
    <row r="123" spans="1:14" s="1065" customFormat="1" outlineLevel="2">
      <c r="A123" s="1069">
        <v>4</v>
      </c>
      <c r="B123" s="1065" t="s">
        <v>1547</v>
      </c>
      <c r="C123" s="1065" t="s">
        <v>123</v>
      </c>
      <c r="D123" s="1065" t="s">
        <v>5026</v>
      </c>
      <c r="E123" s="1312">
        <v>41811</v>
      </c>
      <c r="F123" s="1068">
        <v>4</v>
      </c>
      <c r="G123" s="1068">
        <v>3</v>
      </c>
      <c r="H123" s="1065" t="s">
        <v>3859</v>
      </c>
      <c r="N123" s="1313"/>
    </row>
    <row r="124" spans="1:14" s="1323" customFormat="1" outlineLevel="1">
      <c r="A124" s="1322"/>
      <c r="C124" s="1323" t="s">
        <v>763</v>
      </c>
      <c r="D124" s="1238" t="s">
        <v>3834</v>
      </c>
      <c r="E124" s="1326"/>
      <c r="F124" s="1324">
        <f>SUBTOTAL(9,F121:F123)</f>
        <v>11</v>
      </c>
      <c r="G124" s="1324"/>
      <c r="N124" s="1325"/>
    </row>
    <row r="125" spans="1:14" s="1065" customFormat="1" outlineLevel="2">
      <c r="A125" s="1310">
        <v>4</v>
      </c>
      <c r="B125" s="1314" t="s">
        <v>1547</v>
      </c>
      <c r="C125" s="1314" t="s">
        <v>109</v>
      </c>
      <c r="D125" s="1311" t="s">
        <v>3362</v>
      </c>
      <c r="E125" s="1315">
        <v>41560</v>
      </c>
      <c r="F125" s="1316">
        <v>6</v>
      </c>
      <c r="G125" s="1316">
        <v>1</v>
      </c>
      <c r="H125" s="1311" t="s">
        <v>3860</v>
      </c>
      <c r="N125" s="1313"/>
    </row>
    <row r="126" spans="1:14" s="1065" customFormat="1" outlineLevel="1">
      <c r="A126" s="1310"/>
      <c r="B126" s="1314"/>
      <c r="C126" s="1317" t="s">
        <v>783</v>
      </c>
      <c r="D126" s="1311"/>
      <c r="E126" s="1315"/>
      <c r="F126" s="1316">
        <f>SUBTOTAL(9,F125:F125)</f>
        <v>6</v>
      </c>
      <c r="G126" s="1316"/>
      <c r="H126" s="1311"/>
      <c r="N126" s="1313"/>
    </row>
    <row r="127" spans="1:14" s="1065" customFormat="1" outlineLevel="2">
      <c r="A127" s="1310">
        <v>4</v>
      </c>
      <c r="B127" s="1314" t="s">
        <v>1547</v>
      </c>
      <c r="C127" s="1314" t="s">
        <v>101</v>
      </c>
      <c r="D127" s="1311" t="s">
        <v>3323</v>
      </c>
      <c r="E127" s="1315">
        <v>41700</v>
      </c>
      <c r="F127" s="1316">
        <v>5</v>
      </c>
      <c r="G127" s="1316">
        <v>2</v>
      </c>
      <c r="H127" s="1311" t="s">
        <v>3864</v>
      </c>
      <c r="N127" s="1313"/>
    </row>
    <row r="128" spans="1:14" s="1065" customFormat="1" outlineLevel="2">
      <c r="A128" s="1310">
        <v>4</v>
      </c>
      <c r="B128" s="1314" t="s">
        <v>1547</v>
      </c>
      <c r="C128" s="1314" t="s">
        <v>101</v>
      </c>
      <c r="D128" s="1311" t="s">
        <v>3323</v>
      </c>
      <c r="E128" s="1315">
        <v>41700</v>
      </c>
      <c r="F128" s="1316">
        <v>4</v>
      </c>
      <c r="G128" s="1316">
        <v>3</v>
      </c>
      <c r="H128" s="1311" t="s">
        <v>3859</v>
      </c>
      <c r="N128" s="1313"/>
    </row>
    <row r="129" spans="1:14" s="1065" customFormat="1" outlineLevel="1">
      <c r="A129" s="1310"/>
      <c r="B129" s="1314"/>
      <c r="C129" s="1317" t="s">
        <v>1032</v>
      </c>
      <c r="D129" s="1311"/>
      <c r="E129" s="1315"/>
      <c r="F129" s="1316">
        <f>SUBTOTAL(9,F127:F128)</f>
        <v>9</v>
      </c>
      <c r="G129" s="1316"/>
      <c r="H129" s="1311"/>
      <c r="N129" s="1313"/>
    </row>
    <row r="130" spans="1:14" s="1065" customFormat="1" outlineLevel="2">
      <c r="A130" s="1310">
        <v>4</v>
      </c>
      <c r="B130" s="1314" t="s">
        <v>1547</v>
      </c>
      <c r="C130" s="1314" t="s">
        <v>2694</v>
      </c>
      <c r="D130" s="1311" t="s">
        <v>3323</v>
      </c>
      <c r="E130" s="1315">
        <v>41700</v>
      </c>
      <c r="F130" s="1316">
        <v>3</v>
      </c>
      <c r="G130" s="1316">
        <v>4</v>
      </c>
      <c r="H130" s="1311" t="s">
        <v>3858</v>
      </c>
      <c r="N130" s="1313"/>
    </row>
    <row r="131" spans="1:14" s="1065" customFormat="1" outlineLevel="1">
      <c r="A131" s="1310"/>
      <c r="B131" s="1314"/>
      <c r="C131" s="1317" t="s">
        <v>3162</v>
      </c>
      <c r="D131" s="1311"/>
      <c r="E131" s="1315"/>
      <c r="F131" s="1316">
        <f>SUBTOTAL(9,F130:F130)</f>
        <v>3</v>
      </c>
      <c r="G131" s="1316"/>
      <c r="H131" s="1311"/>
      <c r="N131" s="1313"/>
    </row>
    <row r="132" spans="1:14" s="1065" customFormat="1" outlineLevel="2">
      <c r="A132" s="1310">
        <v>4</v>
      </c>
      <c r="B132" s="1314" t="s">
        <v>1547</v>
      </c>
      <c r="C132" s="1314" t="s">
        <v>1594</v>
      </c>
      <c r="D132" s="1311" t="s">
        <v>3362</v>
      </c>
      <c r="E132" s="1315">
        <v>41560</v>
      </c>
      <c r="F132" s="1316">
        <v>5</v>
      </c>
      <c r="G132" s="1316">
        <v>2</v>
      </c>
      <c r="H132" s="1311" t="s">
        <v>3864</v>
      </c>
      <c r="N132" s="1313"/>
    </row>
    <row r="133" spans="1:14" s="1065" customFormat="1" outlineLevel="1">
      <c r="A133" s="1310"/>
      <c r="B133" s="1314"/>
      <c r="C133" s="1317" t="s">
        <v>3847</v>
      </c>
      <c r="D133" s="1311"/>
      <c r="E133" s="1315"/>
      <c r="F133" s="1316">
        <f>SUBTOTAL(9,F132:F132)</f>
        <v>5</v>
      </c>
      <c r="G133" s="1316"/>
      <c r="H133" s="1311"/>
      <c r="N133" s="1313"/>
    </row>
    <row r="134" spans="1:14" s="1065" customFormat="1" outlineLevel="2">
      <c r="A134" s="1069">
        <v>4</v>
      </c>
      <c r="B134" s="1065" t="s">
        <v>1547</v>
      </c>
      <c r="C134" s="1065" t="s">
        <v>92</v>
      </c>
      <c r="D134" s="1065" t="s">
        <v>3357</v>
      </c>
      <c r="E134" s="1312">
        <v>41797</v>
      </c>
      <c r="F134" s="1068">
        <v>6</v>
      </c>
      <c r="G134" s="1068">
        <v>1</v>
      </c>
      <c r="H134" s="1065" t="s">
        <v>3860</v>
      </c>
      <c r="N134" s="1313"/>
    </row>
    <row r="135" spans="1:14" s="1065" customFormat="1" outlineLevel="1">
      <c r="A135" s="1069"/>
      <c r="C135" s="1074" t="s">
        <v>1424</v>
      </c>
      <c r="E135" s="1312"/>
      <c r="F135" s="1068">
        <f>SUBTOTAL(9,F134:F134)</f>
        <v>6</v>
      </c>
      <c r="G135" s="1068"/>
      <c r="N135" s="1313"/>
    </row>
    <row r="136" spans="1:14" s="1065" customFormat="1" outlineLevel="2">
      <c r="A136" s="1310">
        <v>5</v>
      </c>
      <c r="B136" s="1314" t="s">
        <v>1548</v>
      </c>
      <c r="C136" s="1314" t="s">
        <v>4556</v>
      </c>
      <c r="D136" s="1311" t="s">
        <v>3323</v>
      </c>
      <c r="E136" s="1315">
        <v>41700</v>
      </c>
      <c r="F136" s="1316">
        <v>2</v>
      </c>
      <c r="G136" s="1316">
        <v>5</v>
      </c>
      <c r="H136" s="1311" t="s">
        <v>3868</v>
      </c>
      <c r="N136" s="1313"/>
    </row>
    <row r="137" spans="1:14" s="1065" customFormat="1" outlineLevel="1">
      <c r="A137" s="1310"/>
      <c r="B137" s="1314"/>
      <c r="C137" s="1317" t="s">
        <v>4557</v>
      </c>
      <c r="D137" s="1311"/>
      <c r="E137" s="1315"/>
      <c r="F137" s="1316">
        <f>SUBTOTAL(9,F136:F136)</f>
        <v>2</v>
      </c>
      <c r="G137" s="1316"/>
      <c r="H137" s="1311"/>
      <c r="N137" s="1313"/>
    </row>
    <row r="138" spans="1:14" s="1065" customFormat="1" outlineLevel="2">
      <c r="A138" s="1069">
        <v>5</v>
      </c>
      <c r="B138" s="1065" t="s">
        <v>1548</v>
      </c>
      <c r="C138" s="1065" t="s">
        <v>4688</v>
      </c>
      <c r="D138" s="1065" t="s">
        <v>3357</v>
      </c>
      <c r="E138" s="1312">
        <v>41797</v>
      </c>
      <c r="F138" s="1068">
        <v>6</v>
      </c>
      <c r="G138" s="1068">
        <v>1</v>
      </c>
      <c r="H138" s="1065" t="s">
        <v>3865</v>
      </c>
      <c r="N138" s="1313"/>
    </row>
    <row r="139" spans="1:14" s="1065" customFormat="1" outlineLevel="2">
      <c r="A139" s="1069">
        <v>5</v>
      </c>
      <c r="B139" s="1065" t="s">
        <v>1548</v>
      </c>
      <c r="C139" s="1065" t="s">
        <v>4688</v>
      </c>
      <c r="D139" s="1065" t="s">
        <v>5026</v>
      </c>
      <c r="E139" s="1312">
        <v>41811</v>
      </c>
      <c r="F139" s="1068">
        <v>4</v>
      </c>
      <c r="G139" s="1068">
        <v>3</v>
      </c>
      <c r="H139" s="1065" t="s">
        <v>3874</v>
      </c>
      <c r="N139" s="1313"/>
    </row>
    <row r="140" spans="1:14" s="1065" customFormat="1" outlineLevel="1">
      <c r="A140" s="1069"/>
      <c r="C140" s="1074" t="s">
        <v>4697</v>
      </c>
      <c r="E140" s="1312"/>
      <c r="F140" s="1068">
        <f>SUBTOTAL(9,F138:F139)</f>
        <v>10</v>
      </c>
      <c r="G140" s="1068"/>
      <c r="N140" s="1313"/>
    </row>
    <row r="141" spans="1:14" s="1065" customFormat="1" outlineLevel="2">
      <c r="A141" s="1310">
        <v>5</v>
      </c>
      <c r="B141" s="1314" t="s">
        <v>1548</v>
      </c>
      <c r="C141" s="1314" t="s">
        <v>4177</v>
      </c>
      <c r="D141" s="1311" t="s">
        <v>3323</v>
      </c>
      <c r="E141" s="1315">
        <v>41700</v>
      </c>
      <c r="F141" s="1316">
        <v>5</v>
      </c>
      <c r="G141" s="1316">
        <v>2</v>
      </c>
      <c r="H141" s="1311" t="s">
        <v>3869</v>
      </c>
      <c r="N141" s="1313"/>
    </row>
    <row r="142" spans="1:14" s="1065" customFormat="1" outlineLevel="1">
      <c r="A142" s="1310"/>
      <c r="B142" s="1314"/>
      <c r="C142" s="1317" t="s">
        <v>4179</v>
      </c>
      <c r="D142" s="1311"/>
      <c r="E142" s="1315"/>
      <c r="F142" s="1316">
        <f>SUBTOTAL(9,F141:F141)</f>
        <v>5</v>
      </c>
      <c r="G142" s="1316"/>
      <c r="H142" s="1311"/>
      <c r="N142" s="1313"/>
    </row>
    <row r="143" spans="1:14" s="1065" customFormat="1" outlineLevel="2">
      <c r="A143" s="1069">
        <v>5</v>
      </c>
      <c r="B143" s="1065" t="s">
        <v>1548</v>
      </c>
      <c r="C143" s="1065" t="s">
        <v>120</v>
      </c>
      <c r="D143" s="1065" t="s">
        <v>3357</v>
      </c>
      <c r="E143" s="1312">
        <v>41797</v>
      </c>
      <c r="F143" s="1068">
        <v>4</v>
      </c>
      <c r="G143" s="1068">
        <v>3</v>
      </c>
      <c r="H143" s="1065" t="s">
        <v>3874</v>
      </c>
      <c r="N143" s="1313"/>
    </row>
    <row r="144" spans="1:14" s="1065" customFormat="1" outlineLevel="1">
      <c r="A144" s="1069"/>
      <c r="C144" s="1074" t="s">
        <v>515</v>
      </c>
      <c r="E144" s="1312"/>
      <c r="F144" s="1068">
        <f>SUBTOTAL(9,F143:F143)</f>
        <v>4</v>
      </c>
      <c r="G144" s="1068"/>
      <c r="N144" s="1313"/>
    </row>
    <row r="145" spans="1:14" s="1065" customFormat="1" outlineLevel="2">
      <c r="A145" s="1310">
        <v>5</v>
      </c>
      <c r="B145" s="1314" t="s">
        <v>1548</v>
      </c>
      <c r="C145" s="1314" t="s">
        <v>178</v>
      </c>
      <c r="D145" s="1311" t="s">
        <v>3323</v>
      </c>
      <c r="E145" s="1315">
        <v>41700</v>
      </c>
      <c r="F145" s="1316">
        <v>1</v>
      </c>
      <c r="G145" s="1316">
        <v>6</v>
      </c>
      <c r="H145" s="1311" t="s">
        <v>3867</v>
      </c>
      <c r="N145" s="1313"/>
    </row>
    <row r="146" spans="1:14" s="1065" customFormat="1" outlineLevel="1">
      <c r="A146" s="1310"/>
      <c r="B146" s="1314"/>
      <c r="C146" s="1317" t="s">
        <v>584</v>
      </c>
      <c r="D146" s="1311"/>
      <c r="E146" s="1315"/>
      <c r="F146" s="1316">
        <f>SUBTOTAL(9,F145:F145)</f>
        <v>1</v>
      </c>
      <c r="G146" s="1316"/>
      <c r="H146" s="1311"/>
      <c r="N146" s="1313"/>
    </row>
    <row r="147" spans="1:14" s="1065" customFormat="1" outlineLevel="2">
      <c r="A147" s="1069">
        <v>5</v>
      </c>
      <c r="B147" s="1065" t="s">
        <v>1548</v>
      </c>
      <c r="C147" s="1065" t="s">
        <v>165</v>
      </c>
      <c r="D147" s="1065" t="s">
        <v>3357</v>
      </c>
      <c r="E147" s="1312">
        <v>41797</v>
      </c>
      <c r="F147" s="1068">
        <v>2</v>
      </c>
      <c r="G147" s="1068">
        <v>5</v>
      </c>
      <c r="H147" s="1065" t="s">
        <v>3868</v>
      </c>
      <c r="N147" s="1313"/>
    </row>
    <row r="148" spans="1:14" s="1065" customFormat="1" outlineLevel="1">
      <c r="A148" s="1069"/>
      <c r="C148" s="1074" t="s">
        <v>640</v>
      </c>
      <c r="E148" s="1312"/>
      <c r="F148" s="1068">
        <f>SUBTOTAL(9,F147:F147)</f>
        <v>2</v>
      </c>
      <c r="G148" s="1068"/>
      <c r="N148" s="1313"/>
    </row>
    <row r="149" spans="1:14" s="1065" customFormat="1" outlineLevel="2">
      <c r="A149" s="1310">
        <v>5</v>
      </c>
      <c r="B149" s="1314" t="s">
        <v>1548</v>
      </c>
      <c r="C149" s="1314" t="s">
        <v>4780</v>
      </c>
      <c r="D149" s="1311" t="s">
        <v>3362</v>
      </c>
      <c r="E149" s="1315">
        <v>41560</v>
      </c>
      <c r="F149" s="1316">
        <v>2</v>
      </c>
      <c r="G149" s="1316">
        <v>5</v>
      </c>
      <c r="H149" s="1311" t="s">
        <v>3868</v>
      </c>
      <c r="N149" s="1313"/>
    </row>
    <row r="150" spans="1:14" s="1065" customFormat="1" outlineLevel="1">
      <c r="A150" s="1310"/>
      <c r="B150" s="1314"/>
      <c r="C150" s="1317" t="s">
        <v>4781</v>
      </c>
      <c r="D150" s="1311"/>
      <c r="E150" s="1315"/>
      <c r="F150" s="1316">
        <f>SUBTOTAL(9,F149:F149)</f>
        <v>2</v>
      </c>
      <c r="G150" s="1316"/>
      <c r="H150" s="1311"/>
      <c r="N150" s="1313"/>
    </row>
    <row r="151" spans="1:14" s="1065" customFormat="1" outlineLevel="2">
      <c r="A151" s="1310">
        <v>5</v>
      </c>
      <c r="B151" s="1314" t="s">
        <v>1548</v>
      </c>
      <c r="C151" s="1314" t="s">
        <v>1630</v>
      </c>
      <c r="D151" s="1311" t="s">
        <v>3323</v>
      </c>
      <c r="E151" s="1315">
        <v>41700</v>
      </c>
      <c r="F151" s="1316">
        <v>3</v>
      </c>
      <c r="G151" s="1316">
        <v>4</v>
      </c>
      <c r="H151" s="1311" t="s">
        <v>3873</v>
      </c>
      <c r="N151" s="1313"/>
    </row>
    <row r="152" spans="1:14" s="1065" customFormat="1" outlineLevel="1">
      <c r="A152" s="1310"/>
      <c r="B152" s="1314"/>
      <c r="C152" s="1317" t="s">
        <v>2937</v>
      </c>
      <c r="D152" s="1311"/>
      <c r="E152" s="1315"/>
      <c r="F152" s="1316">
        <f>SUBTOTAL(9,F151:F151)</f>
        <v>3</v>
      </c>
      <c r="G152" s="1316"/>
      <c r="H152" s="1311"/>
      <c r="N152" s="1313"/>
    </row>
    <row r="153" spans="1:14" s="1065" customFormat="1" outlineLevel="2">
      <c r="A153" s="1069">
        <v>5</v>
      </c>
      <c r="B153" s="1065" t="s">
        <v>1548</v>
      </c>
      <c r="C153" s="1065" t="s">
        <v>202</v>
      </c>
      <c r="D153" s="1065" t="s">
        <v>3357</v>
      </c>
      <c r="E153" s="1312">
        <v>41797</v>
      </c>
      <c r="F153" s="1068">
        <v>1</v>
      </c>
      <c r="G153" s="1068">
        <v>6</v>
      </c>
      <c r="H153" s="1065" t="s">
        <v>3867</v>
      </c>
      <c r="N153" s="1313"/>
    </row>
    <row r="154" spans="1:14" s="1065" customFormat="1" outlineLevel="1">
      <c r="A154" s="1069"/>
      <c r="C154" s="1074" t="s">
        <v>788</v>
      </c>
      <c r="E154" s="1312"/>
      <c r="F154" s="1068">
        <f>SUBTOTAL(9,F153:F153)</f>
        <v>1</v>
      </c>
      <c r="G154" s="1068"/>
      <c r="N154" s="1313"/>
    </row>
    <row r="155" spans="1:14" s="1065" customFormat="1" outlineLevel="2">
      <c r="A155" s="1310">
        <v>5</v>
      </c>
      <c r="B155" s="1314" t="s">
        <v>1548</v>
      </c>
      <c r="C155" s="1314" t="s">
        <v>188</v>
      </c>
      <c r="D155" s="1311" t="s">
        <v>3323</v>
      </c>
      <c r="E155" s="1315">
        <v>41700</v>
      </c>
      <c r="F155" s="1316">
        <v>4</v>
      </c>
      <c r="G155" s="1316">
        <v>3</v>
      </c>
      <c r="H155" s="1311" t="s">
        <v>3874</v>
      </c>
      <c r="N155" s="1313"/>
    </row>
    <row r="156" spans="1:14" s="1065" customFormat="1" outlineLevel="1">
      <c r="A156" s="1310"/>
      <c r="B156" s="1314"/>
      <c r="C156" s="1317" t="s">
        <v>856</v>
      </c>
      <c r="D156" s="1311"/>
      <c r="E156" s="1315"/>
      <c r="F156" s="1316">
        <f>SUBTOTAL(9,F155:F155)</f>
        <v>4</v>
      </c>
      <c r="G156" s="1316"/>
      <c r="H156" s="1311"/>
      <c r="N156" s="1313"/>
    </row>
    <row r="157" spans="1:14" s="1065" customFormat="1" outlineLevel="2">
      <c r="A157" s="1310">
        <v>5</v>
      </c>
      <c r="B157" s="1314" t="s">
        <v>1548</v>
      </c>
      <c r="C157" s="1314" t="s">
        <v>5203</v>
      </c>
      <c r="D157" s="1311" t="s">
        <v>3362</v>
      </c>
      <c r="E157" s="1315">
        <v>41560</v>
      </c>
      <c r="F157" s="1316">
        <v>5</v>
      </c>
      <c r="G157" s="1316">
        <v>2</v>
      </c>
      <c r="H157" s="1311" t="s">
        <v>3869</v>
      </c>
      <c r="N157" s="1313"/>
    </row>
    <row r="158" spans="1:14" s="1065" customFormat="1" outlineLevel="2">
      <c r="A158" s="1310">
        <v>5</v>
      </c>
      <c r="B158" s="1314" t="s">
        <v>1548</v>
      </c>
      <c r="C158" s="1314" t="s">
        <v>5203</v>
      </c>
      <c r="D158" s="1311" t="s">
        <v>3362</v>
      </c>
      <c r="E158" s="1315">
        <v>41560</v>
      </c>
      <c r="F158" s="1316">
        <v>4</v>
      </c>
      <c r="G158" s="1316">
        <v>3</v>
      </c>
      <c r="H158" s="1311" t="s">
        <v>3874</v>
      </c>
      <c r="N158" s="1313"/>
    </row>
    <row r="159" spans="1:14" s="1065" customFormat="1" outlineLevel="1">
      <c r="A159" s="1310"/>
      <c r="B159" s="1314"/>
      <c r="C159" s="1317" t="s">
        <v>5205</v>
      </c>
      <c r="D159" s="1311"/>
      <c r="E159" s="1315"/>
      <c r="F159" s="1316">
        <f>SUBTOTAL(9,F157:F158)</f>
        <v>9</v>
      </c>
      <c r="G159" s="1316"/>
      <c r="H159" s="1311"/>
      <c r="N159" s="1313"/>
    </row>
    <row r="160" spans="1:14" s="1065" customFormat="1" outlineLevel="2">
      <c r="A160" s="1310">
        <v>5</v>
      </c>
      <c r="B160" s="1314" t="s">
        <v>1548</v>
      </c>
      <c r="C160" s="1314" t="s">
        <v>185</v>
      </c>
      <c r="D160" s="1311" t="s">
        <v>3323</v>
      </c>
      <c r="E160" s="1315">
        <v>41700</v>
      </c>
      <c r="F160" s="1316">
        <v>6</v>
      </c>
      <c r="G160" s="1316">
        <v>1</v>
      </c>
      <c r="H160" s="1311" t="s">
        <v>3865</v>
      </c>
      <c r="N160" s="1313"/>
    </row>
    <row r="161" spans="1:14" s="1065" customFormat="1" outlineLevel="2">
      <c r="A161" s="1310">
        <v>5</v>
      </c>
      <c r="B161" s="1314" t="s">
        <v>1548</v>
      </c>
      <c r="C161" s="1314" t="s">
        <v>185</v>
      </c>
      <c r="D161" s="1311" t="s">
        <v>3362</v>
      </c>
      <c r="E161" s="1315">
        <v>41560</v>
      </c>
      <c r="F161" s="1316">
        <v>6</v>
      </c>
      <c r="G161" s="1316">
        <v>1</v>
      </c>
      <c r="H161" s="1311" t="s">
        <v>3865</v>
      </c>
      <c r="N161" s="1313"/>
    </row>
    <row r="162" spans="1:14" s="1323" customFormat="1" outlineLevel="1">
      <c r="A162" s="1327"/>
      <c r="B162" s="1328"/>
      <c r="C162" s="1328" t="s">
        <v>1045</v>
      </c>
      <c r="D162" s="1238" t="s">
        <v>3834</v>
      </c>
      <c r="E162" s="1329"/>
      <c r="F162" s="1330">
        <f>SUBTOTAL(9,F160:F161)</f>
        <v>12</v>
      </c>
      <c r="G162" s="1330"/>
      <c r="H162" s="1331"/>
      <c r="N162" s="1325"/>
    </row>
    <row r="163" spans="1:14" s="1065" customFormat="1" outlineLevel="2">
      <c r="A163" s="1310">
        <v>5</v>
      </c>
      <c r="B163" s="1314" t="s">
        <v>1548</v>
      </c>
      <c r="C163" s="1314" t="s">
        <v>90</v>
      </c>
      <c r="D163" s="1311" t="s">
        <v>3362</v>
      </c>
      <c r="E163" s="1315">
        <v>41560</v>
      </c>
      <c r="F163" s="1316">
        <v>3</v>
      </c>
      <c r="G163" s="1316">
        <v>4</v>
      </c>
      <c r="H163" s="1311" t="s">
        <v>3873</v>
      </c>
      <c r="N163" s="1313"/>
    </row>
    <row r="164" spans="1:14" s="1065" customFormat="1" outlineLevel="1">
      <c r="A164" s="1310"/>
      <c r="B164" s="1314"/>
      <c r="C164" s="1317" t="s">
        <v>1123</v>
      </c>
      <c r="D164" s="1311"/>
      <c r="E164" s="1315"/>
      <c r="F164" s="1316">
        <f>SUBTOTAL(9,F163:F163)</f>
        <v>3</v>
      </c>
      <c r="G164" s="1316"/>
      <c r="H164" s="1311"/>
      <c r="N164" s="1313"/>
    </row>
    <row r="165" spans="1:14" s="1065" customFormat="1" outlineLevel="2">
      <c r="A165" s="1069">
        <v>5</v>
      </c>
      <c r="B165" s="1065" t="s">
        <v>1548</v>
      </c>
      <c r="C165" s="1065" t="s">
        <v>122</v>
      </c>
      <c r="D165" s="1065" t="s">
        <v>3357</v>
      </c>
      <c r="E165" s="1312">
        <v>41797</v>
      </c>
      <c r="F165" s="1068">
        <v>3</v>
      </c>
      <c r="G165" s="1068">
        <v>4</v>
      </c>
      <c r="H165" s="1065" t="s">
        <v>3873</v>
      </c>
      <c r="N165" s="1313"/>
    </row>
    <row r="166" spans="1:14" s="1065" customFormat="1" outlineLevel="1">
      <c r="A166" s="1069"/>
      <c r="C166" s="1074" t="s">
        <v>1285</v>
      </c>
      <c r="E166" s="1312"/>
      <c r="F166" s="1068">
        <f>SUBTOTAL(9,F165:F165)</f>
        <v>3</v>
      </c>
      <c r="G166" s="1068"/>
      <c r="N166" s="1313"/>
    </row>
    <row r="167" spans="1:14" s="1065" customFormat="1" outlineLevel="2">
      <c r="A167" s="1069">
        <v>5</v>
      </c>
      <c r="B167" s="1065" t="s">
        <v>1548</v>
      </c>
      <c r="C167" s="1065" t="s">
        <v>92</v>
      </c>
      <c r="D167" s="1065" t="s">
        <v>3357</v>
      </c>
      <c r="E167" s="1312">
        <v>41797</v>
      </c>
      <c r="F167" s="1068">
        <v>5</v>
      </c>
      <c r="G167" s="1068">
        <v>2</v>
      </c>
      <c r="H167" s="1065" t="s">
        <v>3869</v>
      </c>
      <c r="N167" s="1313"/>
    </row>
    <row r="168" spans="1:14" s="1065" customFormat="1" outlineLevel="1">
      <c r="A168" s="1069"/>
      <c r="C168" s="1074" t="s">
        <v>1424</v>
      </c>
      <c r="E168" s="1312"/>
      <c r="F168" s="1068">
        <f>SUBTOTAL(9,F167:F167)</f>
        <v>5</v>
      </c>
      <c r="G168" s="1068"/>
      <c r="N168" s="1313"/>
    </row>
    <row r="169" spans="1:14" s="1065" customFormat="1" outlineLevel="2">
      <c r="A169" s="1310">
        <v>5</v>
      </c>
      <c r="B169" s="1314" t="s">
        <v>1548</v>
      </c>
      <c r="C169" s="1314" t="s">
        <v>1640</v>
      </c>
      <c r="D169" s="1311" t="s">
        <v>3362</v>
      </c>
      <c r="E169" s="1315">
        <v>41560</v>
      </c>
      <c r="F169" s="1316">
        <v>1</v>
      </c>
      <c r="G169" s="1316">
        <v>6</v>
      </c>
      <c r="H169" s="1311" t="s">
        <v>3867</v>
      </c>
      <c r="N169" s="1313"/>
    </row>
    <row r="170" spans="1:14" s="1065" customFormat="1" outlineLevel="1">
      <c r="A170" s="1310"/>
      <c r="B170" s="1314"/>
      <c r="C170" s="1317" t="s">
        <v>2587</v>
      </c>
      <c r="D170" s="1311"/>
      <c r="E170" s="1315"/>
      <c r="F170" s="1316">
        <f>SUBTOTAL(9,F169:F169)</f>
        <v>1</v>
      </c>
      <c r="G170" s="1316"/>
      <c r="H170" s="1311"/>
      <c r="N170" s="1313"/>
    </row>
    <row r="171" spans="1:14" s="1065" customFormat="1" outlineLevel="2">
      <c r="A171" s="1310">
        <v>6</v>
      </c>
      <c r="B171" s="1314" t="s">
        <v>3875</v>
      </c>
      <c r="C171" s="1314" t="s">
        <v>4586</v>
      </c>
      <c r="D171" s="1311" t="s">
        <v>3323</v>
      </c>
      <c r="E171" s="1315">
        <v>41700</v>
      </c>
      <c r="F171" s="1316">
        <v>3</v>
      </c>
      <c r="G171" s="1316">
        <v>4</v>
      </c>
      <c r="H171" s="1311" t="s">
        <v>3885</v>
      </c>
      <c r="N171" s="1313"/>
    </row>
    <row r="172" spans="1:14" s="1065" customFormat="1" outlineLevel="1">
      <c r="A172" s="1310"/>
      <c r="B172" s="1314"/>
      <c r="C172" s="1317" t="s">
        <v>4609</v>
      </c>
      <c r="D172" s="1311"/>
      <c r="E172" s="1315"/>
      <c r="F172" s="1316">
        <f>SUBTOTAL(9,F171:F171)</f>
        <v>3</v>
      </c>
      <c r="G172" s="1316"/>
      <c r="H172" s="1311"/>
      <c r="N172" s="1313"/>
    </row>
    <row r="173" spans="1:14" s="1065" customFormat="1" outlineLevel="2">
      <c r="A173" s="1310">
        <v>6</v>
      </c>
      <c r="B173" s="1314" t="s">
        <v>3875</v>
      </c>
      <c r="C173" s="1314" t="s">
        <v>1619</v>
      </c>
      <c r="D173" s="1311" t="s">
        <v>3362</v>
      </c>
      <c r="E173" s="1315">
        <v>41560</v>
      </c>
      <c r="F173" s="1316">
        <v>6</v>
      </c>
      <c r="G173" s="1316">
        <v>1</v>
      </c>
      <c r="H173" s="1311" t="s">
        <v>3884</v>
      </c>
      <c r="N173" s="1313"/>
    </row>
    <row r="174" spans="1:14" s="1065" customFormat="1" outlineLevel="1">
      <c r="A174" s="1310"/>
      <c r="B174" s="1314"/>
      <c r="C174" s="1317" t="s">
        <v>1794</v>
      </c>
      <c r="D174" s="1311"/>
      <c r="E174" s="1315"/>
      <c r="F174" s="1316">
        <f>SUBTOTAL(9,F173:F173)</f>
        <v>6</v>
      </c>
      <c r="G174" s="1316"/>
      <c r="H174" s="1311"/>
      <c r="N174" s="1313"/>
    </row>
    <row r="175" spans="1:14" s="1065" customFormat="1" outlineLevel="2">
      <c r="A175" s="1310">
        <v>6</v>
      </c>
      <c r="B175" s="1314" t="s">
        <v>3875</v>
      </c>
      <c r="C175" s="1314" t="s">
        <v>5324</v>
      </c>
      <c r="D175" s="1311" t="s">
        <v>3362</v>
      </c>
      <c r="E175" s="1315">
        <v>41560</v>
      </c>
      <c r="F175" s="1316">
        <v>2</v>
      </c>
      <c r="G175" s="1316">
        <v>5</v>
      </c>
      <c r="H175" s="1311" t="s">
        <v>3883</v>
      </c>
      <c r="N175" s="1313"/>
    </row>
    <row r="176" spans="1:14" s="1065" customFormat="1" outlineLevel="1">
      <c r="A176" s="1310"/>
      <c r="B176" s="1314"/>
      <c r="C176" s="1317" t="s">
        <v>5325</v>
      </c>
      <c r="D176" s="1311"/>
      <c r="E176" s="1315"/>
      <c r="F176" s="1316">
        <f>SUBTOTAL(9,F175:F175)</f>
        <v>2</v>
      </c>
      <c r="G176" s="1316"/>
      <c r="H176" s="1311"/>
      <c r="N176" s="1313"/>
    </row>
    <row r="177" spans="1:14" s="1065" customFormat="1" outlineLevel="2">
      <c r="A177" s="1069">
        <v>6</v>
      </c>
      <c r="B177" s="1065" t="s">
        <v>3875</v>
      </c>
      <c r="C177" s="1065" t="s">
        <v>119</v>
      </c>
      <c r="D177" s="1065" t="s">
        <v>3357</v>
      </c>
      <c r="E177" s="1312">
        <v>41797</v>
      </c>
      <c r="F177" s="1068">
        <v>1</v>
      </c>
      <c r="G177" s="1068">
        <v>6</v>
      </c>
      <c r="H177" s="1065" t="s">
        <v>3876</v>
      </c>
      <c r="N177" s="1313"/>
    </row>
    <row r="178" spans="1:14" s="1065" customFormat="1" outlineLevel="1">
      <c r="A178" s="1069"/>
      <c r="C178" s="1074" t="s">
        <v>1826</v>
      </c>
      <c r="E178" s="1312"/>
      <c r="F178" s="1068">
        <f>SUBTOTAL(9,F177:F177)</f>
        <v>1</v>
      </c>
      <c r="G178" s="1068"/>
      <c r="N178" s="1313"/>
    </row>
    <row r="179" spans="1:14" s="1065" customFormat="1" outlineLevel="2">
      <c r="A179" s="1310">
        <v>6</v>
      </c>
      <c r="B179" s="1314" t="s">
        <v>3875</v>
      </c>
      <c r="C179" s="1314" t="s">
        <v>542</v>
      </c>
      <c r="D179" s="1311" t="s">
        <v>3362</v>
      </c>
      <c r="E179" s="1315">
        <v>41560</v>
      </c>
      <c r="F179" s="1316">
        <v>3</v>
      </c>
      <c r="G179" s="1316">
        <v>4</v>
      </c>
      <c r="H179" s="1311" t="s">
        <v>3885</v>
      </c>
      <c r="N179" s="1313"/>
    </row>
    <row r="180" spans="1:14" s="1065" customFormat="1" outlineLevel="1">
      <c r="A180" s="1310"/>
      <c r="B180" s="1314"/>
      <c r="C180" s="1317" t="s">
        <v>573</v>
      </c>
      <c r="D180" s="1311"/>
      <c r="E180" s="1315"/>
      <c r="F180" s="1316">
        <f>SUBTOTAL(9,F179:F179)</f>
        <v>3</v>
      </c>
      <c r="G180" s="1316"/>
      <c r="H180" s="1311"/>
      <c r="N180" s="1313"/>
    </row>
    <row r="181" spans="1:14" s="1065" customFormat="1" outlineLevel="2">
      <c r="A181" s="1310">
        <v>6</v>
      </c>
      <c r="B181" s="1314" t="s">
        <v>3875</v>
      </c>
      <c r="C181" s="1314" t="s">
        <v>4543</v>
      </c>
      <c r="D181" s="1311" t="s">
        <v>3323</v>
      </c>
      <c r="E181" s="1315">
        <v>41700</v>
      </c>
      <c r="F181" s="1316">
        <v>6</v>
      </c>
      <c r="G181" s="1316">
        <v>1</v>
      </c>
      <c r="H181" s="1311" t="s">
        <v>3884</v>
      </c>
      <c r="N181" s="1313"/>
    </row>
    <row r="182" spans="1:14" s="1065" customFormat="1" outlineLevel="1">
      <c r="A182" s="1310"/>
      <c r="B182" s="1314"/>
      <c r="C182" s="1317" t="s">
        <v>4544</v>
      </c>
      <c r="D182" s="1311"/>
      <c r="E182" s="1315"/>
      <c r="F182" s="1316">
        <f>SUBTOTAL(9,F181:F181)</f>
        <v>6</v>
      </c>
      <c r="G182" s="1316"/>
      <c r="H182" s="1311"/>
      <c r="N182" s="1313"/>
    </row>
    <row r="183" spans="1:14" s="1065" customFormat="1" outlineLevel="2">
      <c r="A183" s="1069">
        <v>6</v>
      </c>
      <c r="B183" s="1065" t="s">
        <v>3875</v>
      </c>
      <c r="C183" s="1065" t="s">
        <v>165</v>
      </c>
      <c r="D183" s="1065" t="s">
        <v>3357</v>
      </c>
      <c r="E183" s="1312">
        <v>41797</v>
      </c>
      <c r="F183" s="1068">
        <v>6</v>
      </c>
      <c r="G183" s="1068">
        <v>1</v>
      </c>
      <c r="H183" s="1065" t="s">
        <v>3884</v>
      </c>
      <c r="N183" s="1313"/>
    </row>
    <row r="184" spans="1:14" s="1065" customFormat="1" outlineLevel="2">
      <c r="A184" s="1069">
        <v>6</v>
      </c>
      <c r="B184" s="1065" t="s">
        <v>3875</v>
      </c>
      <c r="C184" s="1065" t="s">
        <v>165</v>
      </c>
      <c r="D184" s="1065" t="s">
        <v>3357</v>
      </c>
      <c r="E184" s="1312">
        <v>41797</v>
      </c>
      <c r="F184" s="1068">
        <v>3</v>
      </c>
      <c r="G184" s="1068">
        <v>4</v>
      </c>
      <c r="H184" s="1065" t="s">
        <v>3885</v>
      </c>
      <c r="N184" s="1313"/>
    </row>
    <row r="185" spans="1:14" s="1065" customFormat="1" outlineLevel="2">
      <c r="A185" s="1069">
        <v>6</v>
      </c>
      <c r="B185" s="1065" t="s">
        <v>3875</v>
      </c>
      <c r="C185" s="1065" t="s">
        <v>165</v>
      </c>
      <c r="D185" s="1065" t="s">
        <v>5026</v>
      </c>
      <c r="E185" s="1312">
        <v>41811</v>
      </c>
      <c r="F185" s="1068">
        <v>5</v>
      </c>
      <c r="G185" s="1068">
        <v>2</v>
      </c>
      <c r="H185" s="1065" t="s">
        <v>3882</v>
      </c>
      <c r="N185" s="1313"/>
    </row>
    <row r="186" spans="1:14" s="1323" customFormat="1" outlineLevel="1">
      <c r="A186" s="1322"/>
      <c r="C186" s="1323" t="s">
        <v>640</v>
      </c>
      <c r="D186" s="1238" t="s">
        <v>3834</v>
      </c>
      <c r="E186" s="1326"/>
      <c r="F186" s="1324">
        <f>SUBTOTAL(9,F183:F185)</f>
        <v>14</v>
      </c>
      <c r="G186" s="1324"/>
      <c r="N186" s="1325"/>
    </row>
    <row r="187" spans="1:14" s="1065" customFormat="1" outlineLevel="2">
      <c r="A187" s="1310">
        <v>6</v>
      </c>
      <c r="B187" s="1314" t="s">
        <v>3875</v>
      </c>
      <c r="C187" s="1314" t="s">
        <v>103</v>
      </c>
      <c r="D187" s="1311" t="s">
        <v>3362</v>
      </c>
      <c r="E187" s="1315">
        <v>41560</v>
      </c>
      <c r="F187" s="1316">
        <v>1</v>
      </c>
      <c r="G187" s="1316">
        <v>6</v>
      </c>
      <c r="H187" s="1311" t="s">
        <v>3876</v>
      </c>
      <c r="N187" s="1313"/>
    </row>
    <row r="188" spans="1:14" s="1065" customFormat="1" outlineLevel="1">
      <c r="A188" s="1310"/>
      <c r="B188" s="1314"/>
      <c r="C188" s="1317" t="s">
        <v>688</v>
      </c>
      <c r="D188" s="1311"/>
      <c r="E188" s="1315"/>
      <c r="F188" s="1316">
        <f>SUBTOTAL(9,F187:F187)</f>
        <v>1</v>
      </c>
      <c r="G188" s="1316"/>
      <c r="H188" s="1311"/>
      <c r="N188" s="1313"/>
    </row>
    <row r="189" spans="1:14" s="1065" customFormat="1" outlineLevel="2">
      <c r="A189" s="1310">
        <v>6</v>
      </c>
      <c r="B189" s="1314" t="s">
        <v>3875</v>
      </c>
      <c r="C189" s="1314" t="s">
        <v>121</v>
      </c>
      <c r="D189" s="1311" t="s">
        <v>3323</v>
      </c>
      <c r="E189" s="1315">
        <v>41700</v>
      </c>
      <c r="F189" s="1316">
        <v>1</v>
      </c>
      <c r="G189" s="1316">
        <v>6</v>
      </c>
      <c r="H189" s="1311" t="s">
        <v>3876</v>
      </c>
      <c r="N189" s="1313"/>
    </row>
    <row r="190" spans="1:14" s="1065" customFormat="1" outlineLevel="1">
      <c r="A190" s="1310"/>
      <c r="B190" s="1314"/>
      <c r="C190" s="1317" t="s">
        <v>951</v>
      </c>
      <c r="D190" s="1311"/>
      <c r="E190" s="1315"/>
      <c r="F190" s="1316">
        <f>SUBTOTAL(9,F189:F189)</f>
        <v>1</v>
      </c>
      <c r="G190" s="1316"/>
      <c r="H190" s="1311"/>
      <c r="N190" s="1313"/>
    </row>
    <row r="191" spans="1:14" s="1065" customFormat="1" outlineLevel="2">
      <c r="A191" s="1310">
        <v>6</v>
      </c>
      <c r="B191" s="1314" t="s">
        <v>3875</v>
      </c>
      <c r="C191" s="1314" t="s">
        <v>5203</v>
      </c>
      <c r="D191" s="1311" t="s">
        <v>3362</v>
      </c>
      <c r="E191" s="1315">
        <v>41560</v>
      </c>
      <c r="F191" s="1316">
        <v>5</v>
      </c>
      <c r="G191" s="1316">
        <v>2</v>
      </c>
      <c r="H191" s="1311" t="s">
        <v>3882</v>
      </c>
      <c r="N191" s="1313"/>
    </row>
    <row r="192" spans="1:14" s="1065" customFormat="1" outlineLevel="1">
      <c r="A192" s="1310"/>
      <c r="B192" s="1314"/>
      <c r="C192" s="1317" t="s">
        <v>5205</v>
      </c>
      <c r="D192" s="1311"/>
      <c r="E192" s="1315"/>
      <c r="F192" s="1316">
        <f>SUBTOTAL(9,F191:F191)</f>
        <v>5</v>
      </c>
      <c r="G192" s="1316"/>
      <c r="H192" s="1311"/>
      <c r="N192" s="1313"/>
    </row>
    <row r="193" spans="1:14" s="1065" customFormat="1" outlineLevel="2">
      <c r="A193" s="1310">
        <v>6</v>
      </c>
      <c r="B193" s="1314" t="s">
        <v>3875</v>
      </c>
      <c r="C193" s="1314" t="s">
        <v>90</v>
      </c>
      <c r="D193" s="1311" t="s">
        <v>3323</v>
      </c>
      <c r="E193" s="1315">
        <v>41700</v>
      </c>
      <c r="F193" s="1316">
        <v>5</v>
      </c>
      <c r="G193" s="1316">
        <v>2</v>
      </c>
      <c r="H193" s="1311" t="s">
        <v>3882</v>
      </c>
      <c r="N193" s="1313"/>
    </row>
    <row r="194" spans="1:14" s="1065" customFormat="1" outlineLevel="2">
      <c r="A194" s="1069">
        <v>6</v>
      </c>
      <c r="B194" s="1065" t="s">
        <v>3875</v>
      </c>
      <c r="C194" s="1065" t="s">
        <v>90</v>
      </c>
      <c r="D194" s="1065" t="s">
        <v>3357</v>
      </c>
      <c r="E194" s="1312">
        <v>41797</v>
      </c>
      <c r="F194" s="1068">
        <v>5</v>
      </c>
      <c r="G194" s="1068">
        <v>2</v>
      </c>
      <c r="H194" s="1065" t="s">
        <v>3882</v>
      </c>
      <c r="N194" s="1313"/>
    </row>
    <row r="195" spans="1:14" s="1065" customFormat="1" outlineLevel="2">
      <c r="A195" s="1069">
        <v>6</v>
      </c>
      <c r="B195" s="1065" t="s">
        <v>3875</v>
      </c>
      <c r="C195" s="1065" t="s">
        <v>90</v>
      </c>
      <c r="D195" s="1065" t="s">
        <v>3357</v>
      </c>
      <c r="E195" s="1312">
        <v>41797</v>
      </c>
      <c r="F195" s="1068">
        <v>2</v>
      </c>
      <c r="G195" s="1068">
        <v>5</v>
      </c>
      <c r="H195" s="1065" t="s">
        <v>3883</v>
      </c>
      <c r="N195" s="1313"/>
    </row>
    <row r="196" spans="1:14" s="1065" customFormat="1" outlineLevel="2">
      <c r="A196" s="1069">
        <v>6</v>
      </c>
      <c r="B196" s="1065" t="s">
        <v>3875</v>
      </c>
      <c r="C196" s="1065" t="s">
        <v>90</v>
      </c>
      <c r="D196" s="1065" t="s">
        <v>5026</v>
      </c>
      <c r="E196" s="1312">
        <v>41811</v>
      </c>
      <c r="F196" s="1068">
        <v>1</v>
      </c>
      <c r="G196" s="1068">
        <v>6</v>
      </c>
      <c r="H196" s="1065" t="s">
        <v>3876</v>
      </c>
      <c r="N196" s="1313"/>
    </row>
    <row r="197" spans="1:14" s="1065" customFormat="1" outlineLevel="1">
      <c r="A197" s="1069"/>
      <c r="C197" s="1074" t="s">
        <v>1123</v>
      </c>
      <c r="E197" s="1312"/>
      <c r="F197" s="1068">
        <f>SUBTOTAL(9,F193:F196)</f>
        <v>13</v>
      </c>
      <c r="G197" s="1068"/>
      <c r="N197" s="1313"/>
    </row>
    <row r="198" spans="1:14" s="1065" customFormat="1" outlineLevel="2">
      <c r="A198" s="1069">
        <v>6</v>
      </c>
      <c r="B198" s="1065" t="s">
        <v>3875</v>
      </c>
      <c r="C198" s="1065" t="s">
        <v>92</v>
      </c>
      <c r="D198" s="1065" t="s">
        <v>3357</v>
      </c>
      <c r="E198" s="1312">
        <v>41797</v>
      </c>
      <c r="F198" s="1068">
        <v>4</v>
      </c>
      <c r="G198" s="1068">
        <v>3</v>
      </c>
      <c r="H198" s="1065" t="s">
        <v>3878</v>
      </c>
      <c r="N198" s="1313"/>
    </row>
    <row r="199" spans="1:14" s="1065" customFormat="1" outlineLevel="1">
      <c r="A199" s="1069"/>
      <c r="C199" s="1074" t="s">
        <v>1424</v>
      </c>
      <c r="E199" s="1312"/>
      <c r="F199" s="1068">
        <f>SUBTOTAL(9,F198:F198)</f>
        <v>4</v>
      </c>
      <c r="G199" s="1068"/>
      <c r="N199" s="1313"/>
    </row>
    <row r="200" spans="1:14" s="1065" customFormat="1" outlineLevel="2">
      <c r="A200" s="1310">
        <v>6</v>
      </c>
      <c r="B200" s="1314" t="s">
        <v>3875</v>
      </c>
      <c r="C200" s="1314" t="s">
        <v>1640</v>
      </c>
      <c r="D200" s="1311" t="s">
        <v>3362</v>
      </c>
      <c r="E200" s="1315">
        <v>41560</v>
      </c>
      <c r="F200" s="1316">
        <v>4</v>
      </c>
      <c r="G200" s="1316">
        <v>3</v>
      </c>
      <c r="H200" s="1311" t="s">
        <v>3878</v>
      </c>
      <c r="N200" s="1313"/>
    </row>
    <row r="201" spans="1:14" s="1065" customFormat="1" outlineLevel="1">
      <c r="A201" s="1310"/>
      <c r="B201" s="1314"/>
      <c r="C201" s="1317" t="s">
        <v>2587</v>
      </c>
      <c r="D201" s="1311"/>
      <c r="E201" s="1315"/>
      <c r="F201" s="1316">
        <f>SUBTOTAL(9,F200:F200)</f>
        <v>4</v>
      </c>
      <c r="G201" s="1316"/>
      <c r="H201" s="1311"/>
      <c r="N201" s="1313"/>
    </row>
    <row r="202" spans="1:14" s="1065" customFormat="1" outlineLevel="2">
      <c r="A202" s="1310">
        <v>6</v>
      </c>
      <c r="B202" s="1314" t="s">
        <v>3875</v>
      </c>
      <c r="C202" s="1314" t="s">
        <v>116</v>
      </c>
      <c r="D202" s="1311" t="s">
        <v>3323</v>
      </c>
      <c r="E202" s="1315">
        <v>41700</v>
      </c>
      <c r="F202" s="1316">
        <v>2</v>
      </c>
      <c r="G202" s="1316">
        <v>5</v>
      </c>
      <c r="H202" s="1311" t="s">
        <v>3883</v>
      </c>
      <c r="N202" s="1313"/>
    </row>
    <row r="203" spans="1:14" s="1065" customFormat="1" outlineLevel="1">
      <c r="A203" s="1310"/>
      <c r="B203" s="1314"/>
      <c r="C203" s="1317" t="s">
        <v>1484</v>
      </c>
      <c r="D203" s="1311"/>
      <c r="E203" s="1315"/>
      <c r="F203" s="1316">
        <f>SUBTOTAL(9,F202:F202)</f>
        <v>2</v>
      </c>
      <c r="G203" s="1316"/>
      <c r="H203" s="1311"/>
      <c r="N203" s="1313"/>
    </row>
    <row r="204" spans="1:14" s="1065" customFormat="1" outlineLevel="2">
      <c r="A204" s="1310">
        <v>6</v>
      </c>
      <c r="B204" s="1314" t="s">
        <v>3875</v>
      </c>
      <c r="C204" s="1314" t="s">
        <v>111</v>
      </c>
      <c r="D204" s="1311" t="s">
        <v>3323</v>
      </c>
      <c r="E204" s="1315">
        <v>41700</v>
      </c>
      <c r="F204" s="1316">
        <v>4</v>
      </c>
      <c r="G204" s="1316">
        <v>3</v>
      </c>
      <c r="H204" s="1311" t="s">
        <v>3878</v>
      </c>
      <c r="N204" s="1313"/>
    </row>
    <row r="205" spans="1:14" s="1065" customFormat="1" outlineLevel="1">
      <c r="A205" s="1310"/>
      <c r="B205" s="1314"/>
      <c r="C205" s="1317" t="s">
        <v>4515</v>
      </c>
      <c r="D205" s="1311"/>
      <c r="E205" s="1315"/>
      <c r="F205" s="1316">
        <f>SUBTOTAL(9,F204:F204)</f>
        <v>4</v>
      </c>
      <c r="G205" s="1316"/>
      <c r="H205" s="1311"/>
      <c r="N205" s="1313"/>
    </row>
    <row r="206" spans="1:14" s="1065" customFormat="1" outlineLevel="2">
      <c r="A206" s="1310">
        <v>7</v>
      </c>
      <c r="B206" s="1314" t="s">
        <v>5326</v>
      </c>
      <c r="C206" s="1314" t="s">
        <v>5327</v>
      </c>
      <c r="D206" s="1311" t="s">
        <v>3362</v>
      </c>
      <c r="E206" s="1315">
        <v>41560</v>
      </c>
      <c r="F206" s="1316">
        <v>3</v>
      </c>
      <c r="G206" s="1316">
        <v>4</v>
      </c>
      <c r="H206" s="1311" t="s">
        <v>5328</v>
      </c>
      <c r="N206" s="1313"/>
    </row>
    <row r="207" spans="1:14" s="1065" customFormat="1" outlineLevel="1">
      <c r="A207" s="1310"/>
      <c r="B207" s="1314"/>
      <c r="C207" s="1317" t="s">
        <v>5329</v>
      </c>
      <c r="D207" s="1311"/>
      <c r="E207" s="1315"/>
      <c r="F207" s="1316">
        <f>SUBTOTAL(9,F206:F206)</f>
        <v>3</v>
      </c>
      <c r="G207" s="1316"/>
      <c r="H207" s="1311"/>
      <c r="N207" s="1313"/>
    </row>
    <row r="208" spans="1:14" s="1065" customFormat="1" outlineLevel="2">
      <c r="A208" s="1310">
        <v>7</v>
      </c>
      <c r="B208" s="1314" t="s">
        <v>5326</v>
      </c>
      <c r="C208" s="1314" t="s">
        <v>117</v>
      </c>
      <c r="D208" s="1311" t="s">
        <v>3323</v>
      </c>
      <c r="E208" s="1315">
        <v>41700</v>
      </c>
      <c r="F208" s="1316">
        <v>2</v>
      </c>
      <c r="G208" s="1316">
        <v>5</v>
      </c>
      <c r="H208" s="1311" t="s">
        <v>5330</v>
      </c>
      <c r="N208" s="1313"/>
    </row>
    <row r="209" spans="1:14" s="1065" customFormat="1" outlineLevel="1">
      <c r="A209" s="1310"/>
      <c r="B209" s="1314"/>
      <c r="C209" s="1317" t="s">
        <v>1674</v>
      </c>
      <c r="D209" s="1311"/>
      <c r="E209" s="1315"/>
      <c r="F209" s="1316">
        <f>SUBTOTAL(9,F208:F208)</f>
        <v>2</v>
      </c>
      <c r="G209" s="1316"/>
      <c r="H209" s="1311"/>
      <c r="N209" s="1313"/>
    </row>
    <row r="210" spans="1:14" s="1065" customFormat="1" outlineLevel="2">
      <c r="A210" s="1310">
        <v>7</v>
      </c>
      <c r="B210" s="1314" t="s">
        <v>5326</v>
      </c>
      <c r="C210" s="1314" t="s">
        <v>114</v>
      </c>
      <c r="D210" s="1311" t="s">
        <v>3323</v>
      </c>
      <c r="E210" s="1315">
        <v>41700</v>
      </c>
      <c r="F210" s="1316">
        <v>1</v>
      </c>
      <c r="G210" s="1316">
        <v>6</v>
      </c>
      <c r="H210" s="1311" t="s">
        <v>5331</v>
      </c>
      <c r="N210" s="1313"/>
    </row>
    <row r="211" spans="1:14" s="1065" customFormat="1" outlineLevel="2">
      <c r="A211" s="1069">
        <v>7</v>
      </c>
      <c r="B211" s="1065" t="s">
        <v>5326</v>
      </c>
      <c r="C211" s="1065" t="s">
        <v>114</v>
      </c>
      <c r="D211" s="1065" t="s">
        <v>3357</v>
      </c>
      <c r="E211" s="1312">
        <v>41797</v>
      </c>
      <c r="F211" s="1068">
        <v>3</v>
      </c>
      <c r="G211" s="1068">
        <v>4</v>
      </c>
      <c r="H211" s="1065" t="s">
        <v>5328</v>
      </c>
      <c r="N211" s="1313"/>
    </row>
    <row r="212" spans="1:14" s="1065" customFormat="1" outlineLevel="1">
      <c r="A212" s="1069"/>
      <c r="C212" s="1074" t="s">
        <v>291</v>
      </c>
      <c r="E212" s="1312"/>
      <c r="F212" s="1068">
        <f>SUBTOTAL(9,F210:F211)</f>
        <v>4</v>
      </c>
      <c r="G212" s="1068"/>
      <c r="N212" s="1313"/>
    </row>
    <row r="213" spans="1:14" s="1065" customFormat="1" outlineLevel="2">
      <c r="A213" s="1310">
        <v>7</v>
      </c>
      <c r="B213" s="1314" t="s">
        <v>5326</v>
      </c>
      <c r="C213" s="1314" t="s">
        <v>4586</v>
      </c>
      <c r="D213" s="1311" t="s">
        <v>3323</v>
      </c>
      <c r="E213" s="1315">
        <v>41700</v>
      </c>
      <c r="F213" s="1316">
        <v>6</v>
      </c>
      <c r="G213" s="1316">
        <v>1</v>
      </c>
      <c r="H213" s="1311" t="s">
        <v>5332</v>
      </c>
      <c r="N213" s="1313"/>
    </row>
    <row r="214" spans="1:14" s="1065" customFormat="1" outlineLevel="1">
      <c r="A214" s="1310"/>
      <c r="B214" s="1314"/>
      <c r="C214" s="1317" t="s">
        <v>4609</v>
      </c>
      <c r="D214" s="1311"/>
      <c r="E214" s="1315"/>
      <c r="F214" s="1316">
        <f>SUBTOTAL(9,F213:F213)</f>
        <v>6</v>
      </c>
      <c r="G214" s="1316"/>
      <c r="H214" s="1311"/>
      <c r="N214" s="1313"/>
    </row>
    <row r="215" spans="1:14" s="1065" customFormat="1" outlineLevel="2">
      <c r="A215" s="1069">
        <v>7</v>
      </c>
      <c r="B215" s="1065" t="s">
        <v>5326</v>
      </c>
      <c r="C215" s="1065" t="s">
        <v>1610</v>
      </c>
      <c r="D215" s="1065" t="s">
        <v>3357</v>
      </c>
      <c r="E215" s="1312">
        <v>41797</v>
      </c>
      <c r="F215" s="1068">
        <v>4</v>
      </c>
      <c r="G215" s="1068">
        <v>3</v>
      </c>
      <c r="H215" s="1065" t="s">
        <v>5333</v>
      </c>
      <c r="N215" s="1313"/>
    </row>
    <row r="216" spans="1:14" s="1065" customFormat="1" outlineLevel="1">
      <c r="A216" s="1069"/>
      <c r="C216" s="1074" t="s">
        <v>1729</v>
      </c>
      <c r="E216" s="1312"/>
      <c r="F216" s="1068">
        <f>SUBTOTAL(9,F215:F215)</f>
        <v>4</v>
      </c>
      <c r="G216" s="1068"/>
      <c r="N216" s="1313"/>
    </row>
    <row r="217" spans="1:14" s="1065" customFormat="1" outlineLevel="2">
      <c r="A217" s="1310">
        <v>7</v>
      </c>
      <c r="B217" s="1314" t="s">
        <v>5326</v>
      </c>
      <c r="C217" s="1314" t="s">
        <v>4635</v>
      </c>
      <c r="D217" s="1311" t="s">
        <v>3323</v>
      </c>
      <c r="E217" s="1315">
        <v>41700</v>
      </c>
      <c r="F217" s="1316">
        <v>5</v>
      </c>
      <c r="G217" s="1316">
        <v>2</v>
      </c>
      <c r="H217" s="1311" t="s">
        <v>5334</v>
      </c>
      <c r="N217" s="1313"/>
    </row>
    <row r="218" spans="1:14" s="1065" customFormat="1" outlineLevel="1">
      <c r="A218" s="1310"/>
      <c r="B218" s="1314"/>
      <c r="C218" s="1317" t="s">
        <v>4643</v>
      </c>
      <c r="D218" s="1311"/>
      <c r="E218" s="1315"/>
      <c r="F218" s="1316">
        <f>SUBTOTAL(9,F217:F217)</f>
        <v>5</v>
      </c>
      <c r="G218" s="1316"/>
      <c r="H218" s="1311"/>
      <c r="N218" s="1313"/>
    </row>
    <row r="219" spans="1:14" s="1065" customFormat="1" outlineLevel="2">
      <c r="A219" s="1310">
        <v>7</v>
      </c>
      <c r="B219" s="1314" t="s">
        <v>5326</v>
      </c>
      <c r="C219" s="1314" t="s">
        <v>208</v>
      </c>
      <c r="D219" s="1311" t="s">
        <v>3362</v>
      </c>
      <c r="E219" s="1315">
        <v>41560</v>
      </c>
      <c r="F219" s="1316">
        <v>1</v>
      </c>
      <c r="G219" s="1316">
        <v>6</v>
      </c>
      <c r="H219" s="1311" t="s">
        <v>5331</v>
      </c>
      <c r="N219" s="1313"/>
    </row>
    <row r="220" spans="1:14" s="1065" customFormat="1" outlineLevel="1">
      <c r="A220" s="1310"/>
      <c r="B220" s="1314"/>
      <c r="C220" s="1317" t="s">
        <v>441</v>
      </c>
      <c r="D220" s="1311"/>
      <c r="E220" s="1315"/>
      <c r="F220" s="1316">
        <f>SUBTOTAL(9,F219:F219)</f>
        <v>1</v>
      </c>
      <c r="G220" s="1316"/>
      <c r="H220" s="1311"/>
      <c r="N220" s="1313"/>
    </row>
    <row r="221" spans="1:14" s="1065" customFormat="1" outlineLevel="2">
      <c r="A221" s="1069">
        <v>7</v>
      </c>
      <c r="B221" s="1065" t="s">
        <v>5326</v>
      </c>
      <c r="C221" s="1065" t="s">
        <v>542</v>
      </c>
      <c r="D221" s="1065" t="s">
        <v>3357</v>
      </c>
      <c r="E221" s="1312">
        <v>41797</v>
      </c>
      <c r="F221" s="1068">
        <v>1</v>
      </c>
      <c r="G221" s="1068">
        <v>6</v>
      </c>
      <c r="H221" s="1065" t="s">
        <v>5331</v>
      </c>
      <c r="N221" s="1313"/>
    </row>
    <row r="222" spans="1:14" s="1065" customFormat="1" outlineLevel="1">
      <c r="A222" s="1069"/>
      <c r="C222" s="1074" t="s">
        <v>573</v>
      </c>
      <c r="E222" s="1312"/>
      <c r="F222" s="1068">
        <f>SUBTOTAL(9,F221:F221)</f>
        <v>1</v>
      </c>
      <c r="G222" s="1068"/>
      <c r="N222" s="1313"/>
    </row>
    <row r="223" spans="1:14" s="1065" customFormat="1" outlineLevel="2">
      <c r="A223" s="1310">
        <v>7</v>
      </c>
      <c r="B223" s="1314" t="s">
        <v>5326</v>
      </c>
      <c r="C223" s="1314" t="s">
        <v>109</v>
      </c>
      <c r="D223" s="1311" t="s">
        <v>3362</v>
      </c>
      <c r="E223" s="1315">
        <v>41560</v>
      </c>
      <c r="F223" s="1316">
        <v>4</v>
      </c>
      <c r="G223" s="1316">
        <v>3</v>
      </c>
      <c r="H223" s="1311" t="s">
        <v>5333</v>
      </c>
      <c r="N223" s="1313"/>
    </row>
    <row r="224" spans="1:14" s="1065" customFormat="1" outlineLevel="1">
      <c r="A224" s="1310"/>
      <c r="B224" s="1314"/>
      <c r="C224" s="1317" t="s">
        <v>783</v>
      </c>
      <c r="D224" s="1311"/>
      <c r="E224" s="1315"/>
      <c r="F224" s="1316">
        <f>SUBTOTAL(9,F223:F223)</f>
        <v>4</v>
      </c>
      <c r="G224" s="1316"/>
      <c r="H224" s="1311"/>
      <c r="N224" s="1313"/>
    </row>
    <row r="225" spans="1:14" s="1065" customFormat="1" outlineLevel="2">
      <c r="A225" s="1310">
        <v>7</v>
      </c>
      <c r="B225" s="1314" t="s">
        <v>5326</v>
      </c>
      <c r="C225" s="1314" t="s">
        <v>5335</v>
      </c>
      <c r="D225" s="1311" t="s">
        <v>3362</v>
      </c>
      <c r="E225" s="1315">
        <v>41560</v>
      </c>
      <c r="F225" s="1316">
        <v>2</v>
      </c>
      <c r="G225" s="1316">
        <v>5</v>
      </c>
      <c r="H225" s="1311" t="s">
        <v>5330</v>
      </c>
      <c r="N225" s="1313"/>
    </row>
    <row r="226" spans="1:14" s="1065" customFormat="1" outlineLevel="1">
      <c r="A226" s="1310"/>
      <c r="B226" s="1314"/>
      <c r="C226" s="1317" t="s">
        <v>5336</v>
      </c>
      <c r="D226" s="1311"/>
      <c r="E226" s="1315"/>
      <c r="F226" s="1316">
        <f>SUBTOTAL(9,F225:F225)</f>
        <v>2</v>
      </c>
      <c r="G226" s="1316"/>
      <c r="H226" s="1311"/>
      <c r="N226" s="1313"/>
    </row>
    <row r="227" spans="1:14" s="1065" customFormat="1" outlineLevel="2">
      <c r="A227" s="1310">
        <v>7</v>
      </c>
      <c r="B227" s="1314" t="s">
        <v>5326</v>
      </c>
      <c r="C227" s="1314" t="s">
        <v>106</v>
      </c>
      <c r="D227" s="1311" t="s">
        <v>3362</v>
      </c>
      <c r="E227" s="1315">
        <v>41560</v>
      </c>
      <c r="F227" s="1316">
        <v>6</v>
      </c>
      <c r="G227" s="1316">
        <v>1</v>
      </c>
      <c r="H227" s="1311" t="s">
        <v>5332</v>
      </c>
      <c r="N227" s="1313"/>
    </row>
    <row r="228" spans="1:14" s="1065" customFormat="1" outlineLevel="2">
      <c r="A228" s="1310">
        <v>7</v>
      </c>
      <c r="B228" s="1314" t="s">
        <v>5326</v>
      </c>
      <c r="C228" s="1314" t="s">
        <v>106</v>
      </c>
      <c r="D228" s="1311" t="s">
        <v>3362</v>
      </c>
      <c r="E228" s="1315">
        <v>41560</v>
      </c>
      <c r="F228" s="1316">
        <v>5</v>
      </c>
      <c r="G228" s="1316">
        <v>2</v>
      </c>
      <c r="H228" s="1311" t="s">
        <v>5334</v>
      </c>
      <c r="N228" s="1313"/>
    </row>
    <row r="229" spans="1:14" s="1065" customFormat="1" outlineLevel="2">
      <c r="A229" s="1069">
        <v>7</v>
      </c>
      <c r="B229" s="1065" t="s">
        <v>5326</v>
      </c>
      <c r="C229" s="1065" t="s">
        <v>106</v>
      </c>
      <c r="D229" s="1065" t="s">
        <v>3357</v>
      </c>
      <c r="E229" s="1312">
        <v>41797</v>
      </c>
      <c r="F229" s="1068">
        <v>6</v>
      </c>
      <c r="G229" s="1068">
        <v>1</v>
      </c>
      <c r="H229" s="1065" t="s">
        <v>5332</v>
      </c>
      <c r="N229" s="1313"/>
    </row>
    <row r="230" spans="1:14" s="1065" customFormat="1" outlineLevel="2">
      <c r="A230" s="1069">
        <v>7</v>
      </c>
      <c r="B230" s="1065" t="s">
        <v>5326</v>
      </c>
      <c r="C230" s="1065" t="s">
        <v>106</v>
      </c>
      <c r="D230" s="1065" t="s">
        <v>3357</v>
      </c>
      <c r="E230" s="1312">
        <v>41797</v>
      </c>
      <c r="F230" s="1068">
        <v>5</v>
      </c>
      <c r="G230" s="1068">
        <v>2</v>
      </c>
      <c r="H230" s="1065" t="s">
        <v>5334</v>
      </c>
      <c r="N230" s="1313"/>
    </row>
    <row r="231" spans="1:14" s="1065" customFormat="1" outlineLevel="2">
      <c r="A231" s="1069">
        <v>7</v>
      </c>
      <c r="B231" s="1065" t="s">
        <v>5326</v>
      </c>
      <c r="C231" s="1065" t="s">
        <v>106</v>
      </c>
      <c r="D231" s="1065" t="s">
        <v>3357</v>
      </c>
      <c r="E231" s="1312">
        <v>41797</v>
      </c>
      <c r="F231" s="1068">
        <v>2</v>
      </c>
      <c r="G231" s="1068">
        <v>5</v>
      </c>
      <c r="H231" s="1065" t="s">
        <v>5330</v>
      </c>
      <c r="N231" s="1313"/>
    </row>
    <row r="232" spans="1:14" s="1065" customFormat="1" outlineLevel="2">
      <c r="A232" s="1069">
        <v>7</v>
      </c>
      <c r="B232" s="1065" t="s">
        <v>5326</v>
      </c>
      <c r="C232" s="1065" t="s">
        <v>106</v>
      </c>
      <c r="D232" s="1065" t="s">
        <v>5026</v>
      </c>
      <c r="E232" s="1312">
        <v>41811</v>
      </c>
      <c r="F232" s="1068">
        <v>2</v>
      </c>
      <c r="G232" s="1068">
        <v>5</v>
      </c>
      <c r="H232" s="1065" t="s">
        <v>5330</v>
      </c>
      <c r="N232" s="1313"/>
    </row>
    <row r="233" spans="1:14" s="1065" customFormat="1" outlineLevel="2">
      <c r="A233" s="1069">
        <v>7</v>
      </c>
      <c r="B233" s="1065" t="s">
        <v>5326</v>
      </c>
      <c r="C233" s="1065" t="s">
        <v>106</v>
      </c>
      <c r="D233" s="1065" t="s">
        <v>5026</v>
      </c>
      <c r="E233" s="1312">
        <v>41811</v>
      </c>
      <c r="F233" s="1068">
        <v>5</v>
      </c>
      <c r="G233" s="1068">
        <v>2</v>
      </c>
      <c r="H233" s="1065" t="s">
        <v>5334</v>
      </c>
      <c r="N233" s="1313"/>
    </row>
    <row r="234" spans="1:14" s="1323" customFormat="1" outlineLevel="1">
      <c r="A234" s="1322"/>
      <c r="C234" s="1323" t="s">
        <v>1181</v>
      </c>
      <c r="D234" s="1238" t="s">
        <v>3834</v>
      </c>
      <c r="E234" s="1326"/>
      <c r="F234" s="1324">
        <f>SUBTOTAL(9,F227:F233)</f>
        <v>31</v>
      </c>
      <c r="G234" s="1324"/>
      <c r="N234" s="1325"/>
    </row>
    <row r="235" spans="1:14" s="1065" customFormat="1" outlineLevel="2">
      <c r="A235" s="1310">
        <v>7</v>
      </c>
      <c r="B235" s="1314" t="s">
        <v>5326</v>
      </c>
      <c r="C235" s="1314" t="s">
        <v>5029</v>
      </c>
      <c r="D235" s="1311" t="s">
        <v>3323</v>
      </c>
      <c r="E235" s="1315">
        <v>41700</v>
      </c>
      <c r="F235" s="1316">
        <v>4</v>
      </c>
      <c r="G235" s="1316">
        <v>3</v>
      </c>
      <c r="H235" s="1311" t="s">
        <v>5333</v>
      </c>
      <c r="N235" s="1313"/>
    </row>
    <row r="236" spans="1:14" s="1065" customFormat="1" outlineLevel="2">
      <c r="A236" s="1310">
        <v>7</v>
      </c>
      <c r="B236" s="1314" t="s">
        <v>5326</v>
      </c>
      <c r="C236" s="1314" t="s">
        <v>5029</v>
      </c>
      <c r="D236" s="1311" t="s">
        <v>3323</v>
      </c>
      <c r="E236" s="1315">
        <v>41700</v>
      </c>
      <c r="F236" s="1316">
        <v>3</v>
      </c>
      <c r="G236" s="1316">
        <v>4</v>
      </c>
      <c r="H236" s="1311" t="s">
        <v>5328</v>
      </c>
      <c r="N236" s="1313"/>
    </row>
    <row r="237" spans="1:14" s="1065" customFormat="1" outlineLevel="1">
      <c r="A237" s="1310"/>
      <c r="B237" s="1314"/>
      <c r="C237" s="1317" t="s">
        <v>5030</v>
      </c>
      <c r="D237" s="1311"/>
      <c r="E237" s="1315"/>
      <c r="F237" s="1316">
        <f>SUBTOTAL(9,F235:F236)</f>
        <v>7</v>
      </c>
      <c r="G237" s="1316"/>
      <c r="H237" s="1311"/>
      <c r="N237" s="1313"/>
    </row>
    <row r="238" spans="1:14" s="1065" customFormat="1" outlineLevel="2">
      <c r="A238" s="1310">
        <v>8</v>
      </c>
      <c r="B238" s="1314" t="s">
        <v>3903</v>
      </c>
      <c r="C238" s="1314" t="s">
        <v>3854</v>
      </c>
      <c r="D238" s="1311" t="s">
        <v>3323</v>
      </c>
      <c r="E238" s="1315">
        <v>41700</v>
      </c>
      <c r="F238" s="1316">
        <v>6</v>
      </c>
      <c r="G238" s="1316">
        <v>1</v>
      </c>
      <c r="H238" s="1311" t="s">
        <v>3911</v>
      </c>
      <c r="N238" s="1313"/>
    </row>
    <row r="239" spans="1:14" s="1065" customFormat="1" outlineLevel="1">
      <c r="A239" s="1310"/>
      <c r="B239" s="1314"/>
      <c r="C239" s="1317" t="s">
        <v>3855</v>
      </c>
      <c r="D239" s="1311"/>
      <c r="E239" s="1315"/>
      <c r="F239" s="1316">
        <f>SUBTOTAL(9,F238:F238)</f>
        <v>6</v>
      </c>
      <c r="G239" s="1316"/>
      <c r="H239" s="1311"/>
      <c r="N239" s="1313"/>
    </row>
    <row r="240" spans="1:14" s="1065" customFormat="1" outlineLevel="2">
      <c r="A240" s="1310">
        <v>8</v>
      </c>
      <c r="B240" s="1314" t="s">
        <v>3903</v>
      </c>
      <c r="C240" s="1314" t="s">
        <v>1527</v>
      </c>
      <c r="D240" s="1311" t="s">
        <v>3323</v>
      </c>
      <c r="E240" s="1315">
        <v>41700</v>
      </c>
      <c r="F240" s="1316">
        <v>2</v>
      </c>
      <c r="G240" s="1316">
        <v>5</v>
      </c>
      <c r="H240" s="1311" t="s">
        <v>3906</v>
      </c>
      <c r="N240" s="1313"/>
    </row>
    <row r="241" spans="1:14" s="1065" customFormat="1" outlineLevel="1">
      <c r="A241" s="1310"/>
      <c r="B241" s="1314"/>
      <c r="C241" s="1317" t="s">
        <v>2034</v>
      </c>
      <c r="D241" s="1311"/>
      <c r="E241" s="1315"/>
      <c r="F241" s="1316">
        <f>SUBTOTAL(9,F240:F240)</f>
        <v>2</v>
      </c>
      <c r="G241" s="1316"/>
      <c r="H241" s="1311"/>
      <c r="N241" s="1313"/>
    </row>
    <row r="242" spans="1:14" s="1065" customFormat="1" outlineLevel="2">
      <c r="A242" s="1310">
        <v>8</v>
      </c>
      <c r="B242" s="1314" t="s">
        <v>3903</v>
      </c>
      <c r="C242" s="1314" t="s">
        <v>123</v>
      </c>
      <c r="D242" s="1311" t="s">
        <v>3362</v>
      </c>
      <c r="E242" s="1315">
        <v>41560</v>
      </c>
      <c r="F242" s="1316">
        <v>1</v>
      </c>
      <c r="G242" s="1316">
        <v>6</v>
      </c>
      <c r="H242" s="1311" t="s">
        <v>3907</v>
      </c>
      <c r="N242" s="1313"/>
    </row>
    <row r="243" spans="1:14" s="1065" customFormat="1" outlineLevel="1">
      <c r="A243" s="1310"/>
      <c r="B243" s="1314"/>
      <c r="C243" s="1317" t="s">
        <v>763</v>
      </c>
      <c r="D243" s="1311"/>
      <c r="E243" s="1315"/>
      <c r="F243" s="1316">
        <f>SUBTOTAL(9,F242:F242)</f>
        <v>1</v>
      </c>
      <c r="G243" s="1316"/>
      <c r="H243" s="1311"/>
      <c r="N243" s="1313"/>
    </row>
    <row r="244" spans="1:14" s="1065" customFormat="1" outlineLevel="2">
      <c r="A244" s="1310">
        <v>8</v>
      </c>
      <c r="B244" s="1314" t="s">
        <v>3903</v>
      </c>
      <c r="C244" s="1314" t="s">
        <v>3905</v>
      </c>
      <c r="D244" s="1311" t="s">
        <v>3362</v>
      </c>
      <c r="E244" s="1315">
        <v>41560</v>
      </c>
      <c r="F244" s="1316">
        <v>5</v>
      </c>
      <c r="G244" s="1316">
        <v>2</v>
      </c>
      <c r="H244" s="1311" t="s">
        <v>3909</v>
      </c>
      <c r="N244" s="1313"/>
    </row>
    <row r="245" spans="1:14" s="1065" customFormat="1" outlineLevel="2">
      <c r="A245" s="1069">
        <v>8</v>
      </c>
      <c r="B245" s="1065" t="s">
        <v>3903</v>
      </c>
      <c r="C245" s="1065" t="s">
        <v>3905</v>
      </c>
      <c r="D245" s="1065" t="s">
        <v>3357</v>
      </c>
      <c r="E245" s="1312">
        <v>41797</v>
      </c>
      <c r="F245" s="1068">
        <v>4</v>
      </c>
      <c r="G245" s="1068">
        <v>3</v>
      </c>
      <c r="H245" s="1065" t="s">
        <v>3910</v>
      </c>
      <c r="N245" s="1313"/>
    </row>
    <row r="246" spans="1:14" s="1065" customFormat="1" outlineLevel="1">
      <c r="A246" s="1069"/>
      <c r="C246" s="1074" t="s">
        <v>3908</v>
      </c>
      <c r="E246" s="1312"/>
      <c r="F246" s="1068">
        <f>SUBTOTAL(9,F244:F245)</f>
        <v>9</v>
      </c>
      <c r="G246" s="1068"/>
      <c r="N246" s="1313"/>
    </row>
    <row r="247" spans="1:14" s="1065" customFormat="1" outlineLevel="2">
      <c r="A247" s="1310">
        <v>8</v>
      </c>
      <c r="B247" s="1314" t="s">
        <v>3903</v>
      </c>
      <c r="C247" s="1314" t="s">
        <v>185</v>
      </c>
      <c r="D247" s="1311" t="s">
        <v>3323</v>
      </c>
      <c r="E247" s="1315">
        <v>41700</v>
      </c>
      <c r="F247" s="1316">
        <v>3</v>
      </c>
      <c r="G247" s="1316">
        <v>4</v>
      </c>
      <c r="H247" s="1311" t="s">
        <v>3904</v>
      </c>
      <c r="N247" s="1313"/>
    </row>
    <row r="248" spans="1:14" s="1065" customFormat="1" outlineLevel="2">
      <c r="A248" s="1310">
        <v>8</v>
      </c>
      <c r="B248" s="1314" t="s">
        <v>3903</v>
      </c>
      <c r="C248" s="1314" t="s">
        <v>185</v>
      </c>
      <c r="D248" s="1311" t="s">
        <v>3362</v>
      </c>
      <c r="E248" s="1315">
        <v>41560</v>
      </c>
      <c r="F248" s="1316">
        <v>4</v>
      </c>
      <c r="G248" s="1316">
        <v>3</v>
      </c>
      <c r="H248" s="1311" t="s">
        <v>3910</v>
      </c>
      <c r="N248" s="1313"/>
    </row>
    <row r="249" spans="1:14" s="1065" customFormat="1" outlineLevel="2">
      <c r="A249" s="1310">
        <v>8</v>
      </c>
      <c r="B249" s="1314" t="s">
        <v>3903</v>
      </c>
      <c r="C249" s="1314" t="s">
        <v>185</v>
      </c>
      <c r="D249" s="1311" t="s">
        <v>3362</v>
      </c>
      <c r="E249" s="1315">
        <v>41560</v>
      </c>
      <c r="F249" s="1316">
        <v>2</v>
      </c>
      <c r="G249" s="1316">
        <v>5</v>
      </c>
      <c r="H249" s="1311" t="s">
        <v>3906</v>
      </c>
      <c r="N249" s="1313"/>
    </row>
    <row r="250" spans="1:14" s="1065" customFormat="1" outlineLevel="2">
      <c r="A250" s="1069">
        <v>8</v>
      </c>
      <c r="B250" s="1065" t="s">
        <v>3903</v>
      </c>
      <c r="C250" s="1065" t="s">
        <v>185</v>
      </c>
      <c r="D250" s="1065" t="s">
        <v>3357</v>
      </c>
      <c r="E250" s="1312">
        <v>41797</v>
      </c>
      <c r="F250" s="1068">
        <v>5</v>
      </c>
      <c r="G250" s="1068">
        <v>2</v>
      </c>
      <c r="H250" s="1065" t="s">
        <v>3909</v>
      </c>
      <c r="N250" s="1313"/>
    </row>
    <row r="251" spans="1:14" s="1065" customFormat="1" outlineLevel="2">
      <c r="A251" s="1069">
        <v>8</v>
      </c>
      <c r="B251" s="1065" t="s">
        <v>3903</v>
      </c>
      <c r="C251" s="1065" t="s">
        <v>185</v>
      </c>
      <c r="D251" s="1065" t="s">
        <v>5026</v>
      </c>
      <c r="E251" s="1312">
        <v>41811</v>
      </c>
      <c r="F251" s="1068">
        <v>6</v>
      </c>
      <c r="G251" s="1068">
        <v>1</v>
      </c>
      <c r="H251" s="1065" t="s">
        <v>3911</v>
      </c>
      <c r="N251" s="1313"/>
    </row>
    <row r="252" spans="1:14" s="1323" customFormat="1" outlineLevel="1">
      <c r="A252" s="1322"/>
      <c r="C252" s="1323" t="s">
        <v>1045</v>
      </c>
      <c r="D252" s="1238" t="s">
        <v>3834</v>
      </c>
      <c r="E252" s="1326"/>
      <c r="F252" s="1324">
        <f>SUBTOTAL(9,F247:F251)</f>
        <v>20</v>
      </c>
      <c r="G252" s="1324"/>
      <c r="N252" s="1325"/>
    </row>
    <row r="253" spans="1:14" s="1065" customFormat="1" outlineLevel="2">
      <c r="A253" s="1310">
        <v>8</v>
      </c>
      <c r="B253" s="1314" t="s">
        <v>3903</v>
      </c>
      <c r="C253" s="1314" t="s">
        <v>106</v>
      </c>
      <c r="D253" s="1311" t="s">
        <v>3323</v>
      </c>
      <c r="E253" s="1315">
        <v>41700</v>
      </c>
      <c r="F253" s="1316">
        <v>5</v>
      </c>
      <c r="G253" s="1316">
        <v>2</v>
      </c>
      <c r="H253" s="1311" t="s">
        <v>3909</v>
      </c>
      <c r="N253" s="1313"/>
    </row>
    <row r="254" spans="1:14" s="1065" customFormat="1" outlineLevel="2">
      <c r="A254" s="1310">
        <v>8</v>
      </c>
      <c r="B254" s="1314" t="s">
        <v>3903</v>
      </c>
      <c r="C254" s="1314" t="s">
        <v>106</v>
      </c>
      <c r="D254" s="1311" t="s">
        <v>3323</v>
      </c>
      <c r="E254" s="1315">
        <v>41700</v>
      </c>
      <c r="F254" s="1316">
        <v>1</v>
      </c>
      <c r="G254" s="1316">
        <v>6</v>
      </c>
      <c r="H254" s="1311" t="s">
        <v>3907</v>
      </c>
      <c r="N254" s="1313"/>
    </row>
    <row r="255" spans="1:14" s="1065" customFormat="1" outlineLevel="2">
      <c r="A255" s="1310">
        <v>8</v>
      </c>
      <c r="B255" s="1314" t="s">
        <v>3903</v>
      </c>
      <c r="C255" s="1314" t="s">
        <v>106</v>
      </c>
      <c r="D255" s="1311" t="s">
        <v>3362</v>
      </c>
      <c r="E255" s="1315">
        <v>41560</v>
      </c>
      <c r="F255" s="1316">
        <v>6</v>
      </c>
      <c r="G255" s="1316">
        <v>1</v>
      </c>
      <c r="H255" s="1311" t="s">
        <v>3911</v>
      </c>
      <c r="N255" s="1313"/>
    </row>
    <row r="256" spans="1:14" s="1065" customFormat="1" outlineLevel="1">
      <c r="A256" s="1310"/>
      <c r="B256" s="1314"/>
      <c r="C256" s="1317" t="s">
        <v>1181</v>
      </c>
      <c r="D256" s="1311"/>
      <c r="E256" s="1315"/>
      <c r="F256" s="1316">
        <f>SUBTOTAL(9,F253:F255)</f>
        <v>12</v>
      </c>
      <c r="G256" s="1316"/>
      <c r="H256" s="1311"/>
      <c r="N256" s="1313"/>
    </row>
    <row r="257" spans="1:14" s="1065" customFormat="1" outlineLevel="2">
      <c r="A257" s="1069">
        <v>8</v>
      </c>
      <c r="B257" s="1065" t="s">
        <v>3903</v>
      </c>
      <c r="C257" s="1065" t="s">
        <v>122</v>
      </c>
      <c r="D257" s="1065" t="s">
        <v>3357</v>
      </c>
      <c r="E257" s="1312">
        <v>41797</v>
      </c>
      <c r="F257" s="1068">
        <v>6</v>
      </c>
      <c r="G257" s="1068">
        <v>1</v>
      </c>
      <c r="H257" s="1065" t="s">
        <v>3911</v>
      </c>
      <c r="N257" s="1313"/>
    </row>
    <row r="258" spans="1:14" s="1065" customFormat="1" outlineLevel="1">
      <c r="A258" s="1069"/>
      <c r="C258" s="1074" t="s">
        <v>1285</v>
      </c>
      <c r="E258" s="1312"/>
      <c r="F258" s="1068">
        <f>SUBTOTAL(9,F257:F257)</f>
        <v>6</v>
      </c>
      <c r="G258" s="1068"/>
      <c r="N258" s="1313"/>
    </row>
    <row r="259" spans="1:14" s="1065" customFormat="1" outlineLevel="2">
      <c r="A259" s="1310">
        <v>8</v>
      </c>
      <c r="B259" s="1314" t="s">
        <v>3903</v>
      </c>
      <c r="C259" s="1314" t="s">
        <v>189</v>
      </c>
      <c r="D259" s="1311" t="s">
        <v>3323</v>
      </c>
      <c r="E259" s="1315">
        <v>41700</v>
      </c>
      <c r="F259" s="1316">
        <v>4</v>
      </c>
      <c r="G259" s="1316">
        <v>3</v>
      </c>
      <c r="H259" s="1311" t="s">
        <v>3910</v>
      </c>
      <c r="N259" s="1313"/>
    </row>
    <row r="260" spans="1:14" s="1065" customFormat="1" outlineLevel="2">
      <c r="A260" s="1310">
        <v>8</v>
      </c>
      <c r="B260" s="1314" t="s">
        <v>3903</v>
      </c>
      <c r="C260" s="1314" t="s">
        <v>189</v>
      </c>
      <c r="D260" s="1311" t="s">
        <v>3362</v>
      </c>
      <c r="E260" s="1315">
        <v>41560</v>
      </c>
      <c r="F260" s="1316">
        <v>3</v>
      </c>
      <c r="G260" s="1316">
        <v>4</v>
      </c>
      <c r="H260" s="1311" t="s">
        <v>3904</v>
      </c>
      <c r="N260" s="1313"/>
    </row>
    <row r="261" spans="1:14" s="1065" customFormat="1" outlineLevel="2">
      <c r="A261" s="1069">
        <v>8</v>
      </c>
      <c r="B261" s="1065" t="s">
        <v>3903</v>
      </c>
      <c r="C261" s="1065" t="s">
        <v>189</v>
      </c>
      <c r="D261" s="1065" t="s">
        <v>3357</v>
      </c>
      <c r="E261" s="1312">
        <v>41797</v>
      </c>
      <c r="F261" s="1068">
        <v>3</v>
      </c>
      <c r="G261" s="1068">
        <v>4</v>
      </c>
      <c r="H261" s="1065" t="s">
        <v>3904</v>
      </c>
      <c r="N261" s="1313"/>
    </row>
    <row r="262" spans="1:14" s="1065" customFormat="1" outlineLevel="2">
      <c r="A262" s="1069">
        <v>8</v>
      </c>
      <c r="B262" s="1065" t="s">
        <v>3903</v>
      </c>
      <c r="C262" s="1065" t="s">
        <v>189</v>
      </c>
      <c r="D262" s="1065" t="s">
        <v>3357</v>
      </c>
      <c r="E262" s="1312">
        <v>41797</v>
      </c>
      <c r="F262" s="1068">
        <v>2</v>
      </c>
      <c r="G262" s="1068">
        <v>5</v>
      </c>
      <c r="H262" s="1065" t="s">
        <v>3906</v>
      </c>
      <c r="N262" s="1313"/>
    </row>
    <row r="263" spans="1:14" s="1065" customFormat="1" outlineLevel="1">
      <c r="A263" s="1069"/>
      <c r="C263" s="1074" t="s">
        <v>1443</v>
      </c>
      <c r="E263" s="1312"/>
      <c r="F263" s="1068">
        <f>SUBTOTAL(9,F259:F262)</f>
        <v>12</v>
      </c>
      <c r="G263" s="1068"/>
      <c r="N263" s="1313"/>
    </row>
    <row r="264" spans="1:14" s="1065" customFormat="1" outlineLevel="2">
      <c r="A264" s="1069">
        <v>8</v>
      </c>
      <c r="B264" s="1065" t="s">
        <v>3903</v>
      </c>
      <c r="C264" s="1065" t="s">
        <v>116</v>
      </c>
      <c r="D264" s="1065" t="s">
        <v>3357</v>
      </c>
      <c r="E264" s="1312">
        <v>41797</v>
      </c>
      <c r="F264" s="1068">
        <v>1</v>
      </c>
      <c r="G264" s="1068">
        <v>6</v>
      </c>
      <c r="H264" s="1065" t="s">
        <v>3907</v>
      </c>
      <c r="N264" s="1313"/>
    </row>
    <row r="265" spans="1:14" s="1065" customFormat="1" outlineLevel="1">
      <c r="A265" s="1069"/>
      <c r="C265" s="1074" t="s">
        <v>1484</v>
      </c>
      <c r="E265" s="1312"/>
      <c r="F265" s="1068">
        <f>SUBTOTAL(9,F264:F264)</f>
        <v>1</v>
      </c>
      <c r="G265" s="1068"/>
      <c r="N265" s="1313"/>
    </row>
    <row r="266" spans="1:14" s="1065" customFormat="1" outlineLevel="2">
      <c r="A266" s="1310">
        <v>9</v>
      </c>
      <c r="B266" s="1314" t="s">
        <v>1552</v>
      </c>
      <c r="C266" s="1314" t="s">
        <v>117</v>
      </c>
      <c r="D266" s="1311" t="s">
        <v>3323</v>
      </c>
      <c r="E266" s="1315">
        <v>41700</v>
      </c>
      <c r="F266" s="1316">
        <v>4</v>
      </c>
      <c r="G266" s="1316">
        <v>3</v>
      </c>
      <c r="H266" s="1311" t="s">
        <v>5337</v>
      </c>
      <c r="N266" s="1313"/>
    </row>
    <row r="267" spans="1:14" s="1065" customFormat="1" outlineLevel="2">
      <c r="A267" s="1069">
        <v>9</v>
      </c>
      <c r="B267" s="1065" t="s">
        <v>1552</v>
      </c>
      <c r="C267" s="1065" t="s">
        <v>117</v>
      </c>
      <c r="D267" s="1065" t="s">
        <v>3357</v>
      </c>
      <c r="E267" s="1312">
        <v>41797</v>
      </c>
      <c r="F267" s="1068">
        <v>2</v>
      </c>
      <c r="G267" s="1068">
        <v>5</v>
      </c>
      <c r="H267" s="1065" t="s">
        <v>3914</v>
      </c>
      <c r="N267" s="1313"/>
    </row>
    <row r="268" spans="1:14" s="1065" customFormat="1" outlineLevel="1">
      <c r="A268" s="1069"/>
      <c r="C268" s="1074" t="s">
        <v>1674</v>
      </c>
      <c r="E268" s="1312"/>
      <c r="F268" s="1068">
        <f>SUBTOTAL(9,F266:F267)</f>
        <v>6</v>
      </c>
      <c r="G268" s="1068"/>
      <c r="N268" s="1313"/>
    </row>
    <row r="269" spans="1:14" s="1065" customFormat="1" outlineLevel="2">
      <c r="A269" s="1310">
        <v>9</v>
      </c>
      <c r="B269" s="1314" t="s">
        <v>1552</v>
      </c>
      <c r="C269" s="1314" t="s">
        <v>1619</v>
      </c>
      <c r="D269" s="1311" t="s">
        <v>3362</v>
      </c>
      <c r="E269" s="1315">
        <v>41560</v>
      </c>
      <c r="F269" s="1316">
        <v>6</v>
      </c>
      <c r="G269" s="1316">
        <v>1</v>
      </c>
      <c r="H269" s="1311" t="s">
        <v>5338</v>
      </c>
      <c r="N269" s="1313"/>
    </row>
    <row r="270" spans="1:14" s="1065" customFormat="1" outlineLevel="2">
      <c r="A270" s="1310">
        <v>9</v>
      </c>
      <c r="B270" s="1314" t="s">
        <v>1552</v>
      </c>
      <c r="C270" s="1314" t="s">
        <v>1619</v>
      </c>
      <c r="D270" s="1311" t="s">
        <v>3362</v>
      </c>
      <c r="E270" s="1315">
        <v>41560</v>
      </c>
      <c r="F270" s="1316">
        <v>3</v>
      </c>
      <c r="G270" s="1316">
        <v>4</v>
      </c>
      <c r="H270" s="1311" t="s">
        <v>5339</v>
      </c>
      <c r="N270" s="1313"/>
    </row>
    <row r="271" spans="1:14" s="1065" customFormat="1" outlineLevel="1">
      <c r="A271" s="1310"/>
      <c r="B271" s="1314"/>
      <c r="C271" s="1317" t="s">
        <v>1794</v>
      </c>
      <c r="D271" s="1311"/>
      <c r="E271" s="1315"/>
      <c r="F271" s="1316">
        <f>SUBTOTAL(9,F269:F270)</f>
        <v>9</v>
      </c>
      <c r="G271" s="1316"/>
      <c r="H271" s="1311"/>
      <c r="N271" s="1313"/>
    </row>
    <row r="272" spans="1:14" s="1065" customFormat="1" outlineLevel="2">
      <c r="A272" s="1069">
        <v>9</v>
      </c>
      <c r="B272" s="1065" t="s">
        <v>1552</v>
      </c>
      <c r="C272" s="1065" t="s">
        <v>179</v>
      </c>
      <c r="D272" s="1065" t="s">
        <v>3357</v>
      </c>
      <c r="E272" s="1312">
        <v>41797</v>
      </c>
      <c r="F272" s="1068">
        <v>3</v>
      </c>
      <c r="G272" s="1068">
        <v>4</v>
      </c>
      <c r="H272" s="1065" t="s">
        <v>3913</v>
      </c>
      <c r="N272" s="1313"/>
    </row>
    <row r="273" spans="1:14" s="1065" customFormat="1" outlineLevel="1">
      <c r="A273" s="1069"/>
      <c r="C273" s="1074" t="s">
        <v>518</v>
      </c>
      <c r="E273" s="1312"/>
      <c r="F273" s="1068">
        <f>SUBTOTAL(9,F272:F272)</f>
        <v>3</v>
      </c>
      <c r="G273" s="1068"/>
      <c r="N273" s="1313"/>
    </row>
    <row r="274" spans="1:14" s="1065" customFormat="1" outlineLevel="2">
      <c r="A274" s="1310">
        <v>9</v>
      </c>
      <c r="B274" s="1314" t="s">
        <v>1552</v>
      </c>
      <c r="C274" s="1314" t="s">
        <v>5046</v>
      </c>
      <c r="D274" s="1311" t="s">
        <v>3362</v>
      </c>
      <c r="E274" s="1315">
        <v>41560</v>
      </c>
      <c r="F274" s="1316">
        <v>2</v>
      </c>
      <c r="G274" s="1316">
        <v>5</v>
      </c>
      <c r="H274" s="1311" t="s">
        <v>5340</v>
      </c>
      <c r="N274" s="1313"/>
    </row>
    <row r="275" spans="1:14" s="1065" customFormat="1" outlineLevel="1">
      <c r="A275" s="1310"/>
      <c r="B275" s="1314"/>
      <c r="C275" s="1317" t="s">
        <v>5027</v>
      </c>
      <c r="D275" s="1311"/>
      <c r="E275" s="1315"/>
      <c r="F275" s="1316">
        <f>SUBTOTAL(9,F274:F274)</f>
        <v>2</v>
      </c>
      <c r="G275" s="1316"/>
      <c r="H275" s="1311"/>
      <c r="N275" s="1313"/>
    </row>
    <row r="276" spans="1:14" s="1065" customFormat="1" outlineLevel="2">
      <c r="A276" s="1310">
        <v>9</v>
      </c>
      <c r="B276" s="1314" t="s">
        <v>1552</v>
      </c>
      <c r="C276" s="1314" t="s">
        <v>3854</v>
      </c>
      <c r="D276" s="1311" t="s">
        <v>3323</v>
      </c>
      <c r="E276" s="1315">
        <v>41700</v>
      </c>
      <c r="F276" s="1316">
        <v>2</v>
      </c>
      <c r="G276" s="1316">
        <v>5</v>
      </c>
      <c r="H276" s="1311" t="s">
        <v>5340</v>
      </c>
      <c r="N276" s="1313"/>
    </row>
    <row r="277" spans="1:14" s="1065" customFormat="1" outlineLevel="1">
      <c r="A277" s="1310"/>
      <c r="B277" s="1314"/>
      <c r="C277" s="1317" t="s">
        <v>3855</v>
      </c>
      <c r="D277" s="1311"/>
      <c r="E277" s="1315"/>
      <c r="F277" s="1316">
        <f>SUBTOTAL(9,F276:F276)</f>
        <v>2</v>
      </c>
      <c r="G277" s="1316"/>
      <c r="H277" s="1311"/>
      <c r="N277" s="1313"/>
    </row>
    <row r="278" spans="1:14" s="1065" customFormat="1" outlineLevel="2">
      <c r="A278" s="1069">
        <v>9</v>
      </c>
      <c r="B278" s="1065" t="s">
        <v>1552</v>
      </c>
      <c r="C278" s="1065" t="s">
        <v>123</v>
      </c>
      <c r="D278" s="1065" t="s">
        <v>3357</v>
      </c>
      <c r="E278" s="1312">
        <v>41797</v>
      </c>
      <c r="F278" s="1068">
        <v>1</v>
      </c>
      <c r="G278" s="1068">
        <v>6</v>
      </c>
      <c r="H278" s="1065" t="s">
        <v>3916</v>
      </c>
      <c r="N278" s="1313"/>
    </row>
    <row r="279" spans="1:14" s="1065" customFormat="1" outlineLevel="1">
      <c r="A279" s="1069"/>
      <c r="C279" s="1074" t="s">
        <v>763</v>
      </c>
      <c r="E279" s="1312"/>
      <c r="F279" s="1068">
        <f>SUBTOTAL(9,F278:F278)</f>
        <v>1</v>
      </c>
      <c r="G279" s="1068"/>
      <c r="N279" s="1313"/>
    </row>
    <row r="280" spans="1:14" s="1065" customFormat="1" outlineLevel="2">
      <c r="A280" s="1310">
        <v>9</v>
      </c>
      <c r="B280" s="1314" t="s">
        <v>1552</v>
      </c>
      <c r="C280" s="1314" t="s">
        <v>5341</v>
      </c>
      <c r="D280" s="1311" t="s">
        <v>3323</v>
      </c>
      <c r="E280" s="1315">
        <v>41700</v>
      </c>
      <c r="F280" s="1316">
        <v>3</v>
      </c>
      <c r="G280" s="1316">
        <v>4</v>
      </c>
      <c r="H280" s="1311" t="s">
        <v>5339</v>
      </c>
      <c r="N280" s="1313"/>
    </row>
    <row r="281" spans="1:14" s="1065" customFormat="1" outlineLevel="1">
      <c r="A281" s="1310"/>
      <c r="B281" s="1314"/>
      <c r="C281" s="1317" t="s">
        <v>5342</v>
      </c>
      <c r="D281" s="1311"/>
      <c r="E281" s="1315"/>
      <c r="F281" s="1316">
        <f>SUBTOTAL(9,F280:F280)</f>
        <v>3</v>
      </c>
      <c r="G281" s="1316"/>
      <c r="H281" s="1311"/>
      <c r="N281" s="1313"/>
    </row>
    <row r="282" spans="1:14" s="1065" customFormat="1" outlineLevel="2">
      <c r="A282" s="1069">
        <v>9</v>
      </c>
      <c r="B282" s="1065" t="s">
        <v>1552</v>
      </c>
      <c r="C282" s="1065" t="s">
        <v>3905</v>
      </c>
      <c r="D282" s="1065" t="s">
        <v>3357</v>
      </c>
      <c r="E282" s="1312">
        <v>41797</v>
      </c>
      <c r="F282" s="1068">
        <v>4</v>
      </c>
      <c r="G282" s="1068">
        <v>3</v>
      </c>
      <c r="H282" s="1065" t="s">
        <v>3917</v>
      </c>
      <c r="N282" s="1313"/>
    </row>
    <row r="283" spans="1:14" s="1065" customFormat="1" outlineLevel="1">
      <c r="A283" s="1069"/>
      <c r="C283" s="1074" t="s">
        <v>3908</v>
      </c>
      <c r="E283" s="1312"/>
      <c r="F283" s="1068">
        <f>SUBTOTAL(9,F282:F282)</f>
        <v>4</v>
      </c>
      <c r="G283" s="1068"/>
      <c r="N283" s="1313"/>
    </row>
    <row r="284" spans="1:14" s="1065" customFormat="1" outlineLevel="2">
      <c r="A284" s="1310">
        <v>9</v>
      </c>
      <c r="B284" s="1314" t="s">
        <v>1552</v>
      </c>
      <c r="C284" s="1314" t="s">
        <v>121</v>
      </c>
      <c r="D284" s="1311" t="s">
        <v>3323</v>
      </c>
      <c r="E284" s="1315">
        <v>41700</v>
      </c>
      <c r="F284" s="1316">
        <v>6</v>
      </c>
      <c r="G284" s="1316">
        <v>1</v>
      </c>
      <c r="H284" s="1311" t="s">
        <v>5338</v>
      </c>
      <c r="N284" s="1313"/>
    </row>
    <row r="285" spans="1:14" s="1065" customFormat="1" outlineLevel="2">
      <c r="A285" s="1310">
        <v>9</v>
      </c>
      <c r="B285" s="1314" t="s">
        <v>1552</v>
      </c>
      <c r="C285" s="1314" t="s">
        <v>121</v>
      </c>
      <c r="D285" s="1311" t="s">
        <v>3323</v>
      </c>
      <c r="E285" s="1315">
        <v>41700</v>
      </c>
      <c r="F285" s="1316">
        <v>5</v>
      </c>
      <c r="G285" s="1316">
        <v>2</v>
      </c>
      <c r="H285" s="1311" t="s">
        <v>5343</v>
      </c>
      <c r="N285" s="1313"/>
    </row>
    <row r="286" spans="1:14" s="1065" customFormat="1" outlineLevel="1">
      <c r="A286" s="1310"/>
      <c r="B286" s="1314"/>
      <c r="C286" s="1317" t="s">
        <v>951</v>
      </c>
      <c r="D286" s="1311"/>
      <c r="E286" s="1315"/>
      <c r="F286" s="1316">
        <f>SUBTOTAL(9,F284:F285)</f>
        <v>11</v>
      </c>
      <c r="G286" s="1316"/>
      <c r="H286" s="1311"/>
      <c r="N286" s="1313"/>
    </row>
    <row r="287" spans="1:14" s="1065" customFormat="1" outlineLevel="2">
      <c r="A287" s="1310">
        <v>9</v>
      </c>
      <c r="B287" s="1314" t="s">
        <v>1552</v>
      </c>
      <c r="C287" s="1314" t="s">
        <v>5203</v>
      </c>
      <c r="D287" s="1311" t="s">
        <v>3362</v>
      </c>
      <c r="E287" s="1315">
        <v>41560</v>
      </c>
      <c r="F287" s="1316">
        <v>4</v>
      </c>
      <c r="G287" s="1316">
        <v>3</v>
      </c>
      <c r="H287" s="1311" t="s">
        <v>5337</v>
      </c>
      <c r="N287" s="1313"/>
    </row>
    <row r="288" spans="1:14" s="1065" customFormat="1" outlineLevel="2">
      <c r="A288" s="1310">
        <v>9</v>
      </c>
      <c r="B288" s="1314" t="s">
        <v>1552</v>
      </c>
      <c r="C288" s="1314" t="s">
        <v>5203</v>
      </c>
      <c r="D288" s="1311" t="s">
        <v>3362</v>
      </c>
      <c r="E288" s="1315">
        <v>41560</v>
      </c>
      <c r="F288" s="1316">
        <v>1</v>
      </c>
      <c r="G288" s="1316">
        <v>6</v>
      </c>
      <c r="H288" s="1311" t="s">
        <v>5344</v>
      </c>
      <c r="N288" s="1313"/>
    </row>
    <row r="289" spans="1:14" s="1065" customFormat="1" outlineLevel="2">
      <c r="A289" s="1069">
        <v>9</v>
      </c>
      <c r="B289" s="1065" t="s">
        <v>1552</v>
      </c>
      <c r="C289" s="1065" t="s">
        <v>5203</v>
      </c>
      <c r="D289" s="1065" t="s">
        <v>5026</v>
      </c>
      <c r="E289" s="1312">
        <v>41811</v>
      </c>
      <c r="F289" s="1068">
        <v>3</v>
      </c>
      <c r="G289" s="1068">
        <v>4</v>
      </c>
      <c r="H289" s="1065" t="s">
        <v>3913</v>
      </c>
      <c r="N289" s="1313"/>
    </row>
    <row r="290" spans="1:14" s="1065" customFormat="1" outlineLevel="2">
      <c r="A290" s="1069">
        <v>9</v>
      </c>
      <c r="B290" s="1065" t="s">
        <v>1552</v>
      </c>
      <c r="C290" s="1065" t="s">
        <v>5203</v>
      </c>
      <c r="D290" s="1065" t="s">
        <v>3357</v>
      </c>
      <c r="E290" s="1312">
        <v>41797</v>
      </c>
      <c r="F290" s="1068">
        <v>5</v>
      </c>
      <c r="G290" s="1068">
        <v>2</v>
      </c>
      <c r="H290" s="1065" t="s">
        <v>3919</v>
      </c>
      <c r="N290" s="1313"/>
    </row>
    <row r="291" spans="1:14" s="1065" customFormat="1" outlineLevel="1">
      <c r="A291" s="1069"/>
      <c r="C291" s="1074" t="s">
        <v>5205</v>
      </c>
      <c r="E291" s="1312"/>
      <c r="F291" s="1068">
        <f>SUBTOTAL(9,F287:F290)</f>
        <v>13</v>
      </c>
      <c r="G291" s="1068"/>
      <c r="N291" s="1313"/>
    </row>
    <row r="292" spans="1:14" s="1065" customFormat="1" outlineLevel="2">
      <c r="A292" s="1310">
        <v>9</v>
      </c>
      <c r="B292" s="1314" t="s">
        <v>1552</v>
      </c>
      <c r="C292" s="1314" t="s">
        <v>185</v>
      </c>
      <c r="D292" s="1311" t="s">
        <v>3323</v>
      </c>
      <c r="E292" s="1315">
        <v>41700</v>
      </c>
      <c r="F292" s="1316">
        <v>1</v>
      </c>
      <c r="G292" s="1316">
        <v>6</v>
      </c>
      <c r="H292" s="1311" t="s">
        <v>5344</v>
      </c>
      <c r="N292" s="1313"/>
    </row>
    <row r="293" spans="1:14" s="1065" customFormat="1" outlineLevel="1">
      <c r="A293" s="1310"/>
      <c r="B293" s="1314"/>
      <c r="C293" s="1317" t="s">
        <v>1045</v>
      </c>
      <c r="D293" s="1311"/>
      <c r="E293" s="1315"/>
      <c r="F293" s="1316">
        <f>SUBTOTAL(9,F292:F292)</f>
        <v>1</v>
      </c>
      <c r="G293" s="1316"/>
      <c r="H293" s="1311"/>
      <c r="N293" s="1313"/>
    </row>
    <row r="294" spans="1:14" s="1065" customFormat="1" outlineLevel="2">
      <c r="A294" s="1310">
        <v>9</v>
      </c>
      <c r="B294" s="1314" t="s">
        <v>1552</v>
      </c>
      <c r="C294" s="1314" t="s">
        <v>92</v>
      </c>
      <c r="D294" s="1311" t="s">
        <v>3362</v>
      </c>
      <c r="E294" s="1315">
        <v>41560</v>
      </c>
      <c r="F294" s="1316">
        <v>5</v>
      </c>
      <c r="G294" s="1316">
        <v>2</v>
      </c>
      <c r="H294" s="1311" t="s">
        <v>5343</v>
      </c>
      <c r="N294" s="1313"/>
    </row>
    <row r="295" spans="1:14" s="1065" customFormat="1" outlineLevel="2">
      <c r="A295" s="1069">
        <v>9</v>
      </c>
      <c r="B295" s="1065" t="s">
        <v>1552</v>
      </c>
      <c r="C295" s="1065" t="s">
        <v>92</v>
      </c>
      <c r="D295" s="1065" t="s">
        <v>3357</v>
      </c>
      <c r="E295" s="1312">
        <v>41797</v>
      </c>
      <c r="F295" s="1068">
        <v>6</v>
      </c>
      <c r="G295" s="1068">
        <v>1</v>
      </c>
      <c r="H295" s="1065" t="s">
        <v>3918</v>
      </c>
      <c r="N295" s="1313"/>
    </row>
    <row r="296" spans="1:14" s="1065" customFormat="1" outlineLevel="2">
      <c r="A296" s="1069">
        <v>9</v>
      </c>
      <c r="B296" s="1065" t="s">
        <v>1552</v>
      </c>
      <c r="C296" s="1065" t="s">
        <v>92</v>
      </c>
      <c r="D296" s="1065" t="s">
        <v>5026</v>
      </c>
      <c r="E296" s="1312">
        <v>41811</v>
      </c>
      <c r="F296" s="1068">
        <v>6</v>
      </c>
      <c r="G296" s="1068">
        <v>1</v>
      </c>
      <c r="H296" s="1065" t="s">
        <v>3918</v>
      </c>
      <c r="N296" s="1313"/>
    </row>
    <row r="297" spans="1:14" s="1323" customFormat="1" outlineLevel="1">
      <c r="A297" s="1322"/>
      <c r="C297" s="1323" t="s">
        <v>1424</v>
      </c>
      <c r="D297" s="1238" t="s">
        <v>3834</v>
      </c>
      <c r="E297" s="1326"/>
      <c r="F297" s="1324">
        <f>SUBTOTAL(9,F294:F296)</f>
        <v>17</v>
      </c>
      <c r="G297" s="1324"/>
      <c r="N297" s="1325"/>
    </row>
    <row r="298" spans="1:14" outlineLevel="2">
      <c r="A298" s="1069">
        <v>10</v>
      </c>
      <c r="B298" s="1065" t="s">
        <v>1553</v>
      </c>
      <c r="C298" s="1065" t="s">
        <v>542</v>
      </c>
      <c r="D298" s="1065" t="s">
        <v>3357</v>
      </c>
      <c r="E298" s="1312">
        <v>41797</v>
      </c>
      <c r="F298" s="1068">
        <v>4</v>
      </c>
      <c r="G298" s="1068">
        <v>3</v>
      </c>
      <c r="H298" s="1065" t="s">
        <v>3925</v>
      </c>
    </row>
    <row r="299" spans="1:14" outlineLevel="2">
      <c r="A299" s="1310">
        <v>10</v>
      </c>
      <c r="B299" s="1314" t="s">
        <v>1553</v>
      </c>
      <c r="C299" s="1314" t="s">
        <v>107</v>
      </c>
      <c r="D299" s="1311" t="s">
        <v>3323</v>
      </c>
      <c r="E299" s="1315">
        <v>41700</v>
      </c>
      <c r="F299" s="1316">
        <v>6</v>
      </c>
      <c r="G299" s="1316">
        <v>1</v>
      </c>
      <c r="H299" s="1311" t="s">
        <v>3928</v>
      </c>
    </row>
    <row r="300" spans="1:14" outlineLevel="1">
      <c r="B300" s="1314"/>
      <c r="C300" s="1317" t="s">
        <v>573</v>
      </c>
      <c r="E300" s="1315"/>
      <c r="F300" s="1316">
        <f>SUBTOTAL(9,F298:F299)</f>
        <v>10</v>
      </c>
      <c r="G300" s="1316"/>
    </row>
    <row r="301" spans="1:14" outlineLevel="2">
      <c r="A301" s="1310">
        <v>10</v>
      </c>
      <c r="B301" s="1314" t="s">
        <v>1553</v>
      </c>
      <c r="C301" s="1314" t="s">
        <v>3854</v>
      </c>
      <c r="D301" s="1311" t="s">
        <v>3323</v>
      </c>
      <c r="E301" s="1315">
        <v>41700</v>
      </c>
      <c r="F301" s="1316">
        <v>3</v>
      </c>
      <c r="G301" s="1316">
        <v>4</v>
      </c>
      <c r="H301" s="1311" t="s">
        <v>3926</v>
      </c>
    </row>
    <row r="302" spans="1:14" outlineLevel="1">
      <c r="B302" s="1314"/>
      <c r="C302" s="1317" t="s">
        <v>3855</v>
      </c>
      <c r="E302" s="1315"/>
      <c r="F302" s="1316">
        <f>SUBTOTAL(9,F301:F301)</f>
        <v>3</v>
      </c>
      <c r="G302" s="1316"/>
    </row>
    <row r="303" spans="1:14" outlineLevel="2">
      <c r="A303" s="1310">
        <v>10</v>
      </c>
      <c r="B303" s="1314" t="s">
        <v>1553</v>
      </c>
      <c r="C303" s="1314" t="s">
        <v>165</v>
      </c>
      <c r="D303" s="1311" t="s">
        <v>3323</v>
      </c>
      <c r="E303" s="1315">
        <v>41700</v>
      </c>
      <c r="F303" s="1316">
        <v>5</v>
      </c>
      <c r="G303" s="1316">
        <v>2</v>
      </c>
      <c r="H303" s="1311" t="s">
        <v>3929</v>
      </c>
    </row>
    <row r="304" spans="1:14" outlineLevel="1">
      <c r="B304" s="1314"/>
      <c r="C304" s="1317" t="s">
        <v>640</v>
      </c>
      <c r="E304" s="1315"/>
      <c r="F304" s="1316">
        <f>SUBTOTAL(9,F303:F303)</f>
        <v>5</v>
      </c>
      <c r="G304" s="1316"/>
    </row>
    <row r="305" spans="1:8" outlineLevel="2">
      <c r="A305" s="1069">
        <v>10</v>
      </c>
      <c r="B305" s="1065" t="s">
        <v>1553</v>
      </c>
      <c r="C305" s="1065" t="s">
        <v>123</v>
      </c>
      <c r="D305" s="1065" t="s">
        <v>3357</v>
      </c>
      <c r="E305" s="1312">
        <v>41797</v>
      </c>
      <c r="F305" s="1068">
        <v>5</v>
      </c>
      <c r="G305" s="1068">
        <v>2</v>
      </c>
      <c r="H305" s="1065" t="s">
        <v>3929</v>
      </c>
    </row>
    <row r="306" spans="1:8" outlineLevel="2">
      <c r="A306" s="1069">
        <v>10</v>
      </c>
      <c r="B306" s="1065" t="s">
        <v>1553</v>
      </c>
      <c r="C306" s="1065" t="s">
        <v>123</v>
      </c>
      <c r="D306" s="1065" t="s">
        <v>5026</v>
      </c>
      <c r="E306" s="1312">
        <v>41811</v>
      </c>
      <c r="F306" s="1068">
        <v>4</v>
      </c>
      <c r="G306" s="1068">
        <v>3</v>
      </c>
      <c r="H306" s="1065" t="s">
        <v>3925</v>
      </c>
    </row>
    <row r="307" spans="1:8" outlineLevel="1">
      <c r="A307" s="1069"/>
      <c r="B307" s="1065"/>
      <c r="C307" s="1074" t="s">
        <v>763</v>
      </c>
      <c r="D307" s="1065"/>
      <c r="E307" s="1312"/>
      <c r="F307" s="1068">
        <f>SUBTOTAL(9,F305:F306)</f>
        <v>9</v>
      </c>
      <c r="G307" s="1068"/>
      <c r="H307" s="1065"/>
    </row>
    <row r="308" spans="1:8" outlineLevel="2">
      <c r="A308" s="1310">
        <v>10</v>
      </c>
      <c r="B308" s="1314" t="s">
        <v>1553</v>
      </c>
      <c r="C308" s="1314" t="s">
        <v>188</v>
      </c>
      <c r="D308" s="1311" t="s">
        <v>3362</v>
      </c>
      <c r="E308" s="1315">
        <v>41560</v>
      </c>
      <c r="F308" s="1316">
        <v>5</v>
      </c>
      <c r="G308" s="1316">
        <v>2</v>
      </c>
      <c r="H308" s="1311" t="s">
        <v>3929</v>
      </c>
    </row>
    <row r="309" spans="1:8" outlineLevel="1">
      <c r="B309" s="1314"/>
      <c r="C309" s="1317" t="s">
        <v>856</v>
      </c>
      <c r="E309" s="1315"/>
      <c r="F309" s="1316">
        <f>SUBTOTAL(9,F308:F308)</f>
        <v>5</v>
      </c>
      <c r="G309" s="1316"/>
    </row>
    <row r="310" spans="1:8" outlineLevel="2">
      <c r="A310" s="1310">
        <v>10</v>
      </c>
      <c r="B310" s="1314" t="s">
        <v>1553</v>
      </c>
      <c r="C310" s="1314" t="s">
        <v>185</v>
      </c>
      <c r="D310" s="1311" t="s">
        <v>3323</v>
      </c>
      <c r="E310" s="1315">
        <v>41700</v>
      </c>
      <c r="F310" s="1316">
        <v>1</v>
      </c>
      <c r="G310" s="1316">
        <v>6</v>
      </c>
      <c r="H310" s="1311" t="s">
        <v>3933</v>
      </c>
    </row>
    <row r="311" spans="1:8" outlineLevel="2">
      <c r="A311" s="1310">
        <v>10</v>
      </c>
      <c r="B311" s="1314" t="s">
        <v>1553</v>
      </c>
      <c r="C311" s="1314" t="s">
        <v>185</v>
      </c>
      <c r="D311" s="1311" t="s">
        <v>3362</v>
      </c>
      <c r="E311" s="1315">
        <v>41560</v>
      </c>
      <c r="F311" s="1316">
        <v>4</v>
      </c>
      <c r="G311" s="1316">
        <v>3</v>
      </c>
      <c r="H311" s="1311" t="s">
        <v>3925</v>
      </c>
    </row>
    <row r="312" spans="1:8" outlineLevel="2">
      <c r="A312" s="1310">
        <v>10</v>
      </c>
      <c r="B312" s="1314" t="s">
        <v>1553</v>
      </c>
      <c r="C312" s="1314" t="s">
        <v>185</v>
      </c>
      <c r="D312" s="1311" t="s">
        <v>3362</v>
      </c>
      <c r="E312" s="1315">
        <v>41560</v>
      </c>
      <c r="F312" s="1316">
        <v>1</v>
      </c>
      <c r="G312" s="1316">
        <v>6</v>
      </c>
      <c r="H312" s="1311" t="s">
        <v>3933</v>
      </c>
    </row>
    <row r="313" spans="1:8" outlineLevel="1">
      <c r="B313" s="1314"/>
      <c r="C313" s="1317" t="s">
        <v>1045</v>
      </c>
      <c r="E313" s="1315"/>
      <c r="F313" s="1316">
        <f>SUBTOTAL(9,F310:F312)</f>
        <v>6</v>
      </c>
      <c r="G313" s="1316"/>
    </row>
    <row r="314" spans="1:8" outlineLevel="2">
      <c r="A314" s="1310">
        <v>10</v>
      </c>
      <c r="B314" s="1314" t="s">
        <v>1553</v>
      </c>
      <c r="C314" s="1314" t="s">
        <v>90</v>
      </c>
      <c r="D314" s="1311" t="s">
        <v>3323</v>
      </c>
      <c r="E314" s="1315">
        <v>41700</v>
      </c>
      <c r="F314" s="1316">
        <v>2</v>
      </c>
      <c r="G314" s="1316">
        <v>5</v>
      </c>
      <c r="H314" s="1311" t="s">
        <v>3927</v>
      </c>
    </row>
    <row r="315" spans="1:8" outlineLevel="2">
      <c r="A315" s="1310">
        <v>10</v>
      </c>
      <c r="B315" s="1314" t="s">
        <v>1553</v>
      </c>
      <c r="C315" s="1314" t="s">
        <v>90</v>
      </c>
      <c r="D315" s="1311" t="s">
        <v>3362</v>
      </c>
      <c r="E315" s="1315">
        <v>41560</v>
      </c>
      <c r="F315" s="1316">
        <v>6</v>
      </c>
      <c r="G315" s="1316">
        <v>1</v>
      </c>
      <c r="H315" s="1311" t="s">
        <v>3928</v>
      </c>
    </row>
    <row r="316" spans="1:8" outlineLevel="2">
      <c r="A316" s="1310">
        <v>10</v>
      </c>
      <c r="B316" s="1314" t="s">
        <v>1553</v>
      </c>
      <c r="C316" s="1314" t="s">
        <v>90</v>
      </c>
      <c r="D316" s="1311" t="s">
        <v>3362</v>
      </c>
      <c r="E316" s="1315">
        <v>41560</v>
      </c>
      <c r="F316" s="1316">
        <v>3</v>
      </c>
      <c r="G316" s="1316">
        <v>4</v>
      </c>
      <c r="H316" s="1311" t="s">
        <v>3926</v>
      </c>
    </row>
    <row r="317" spans="1:8" outlineLevel="2">
      <c r="A317" s="1069">
        <v>10</v>
      </c>
      <c r="B317" s="1065" t="s">
        <v>1553</v>
      </c>
      <c r="C317" s="1065" t="s">
        <v>90</v>
      </c>
      <c r="D317" s="1065" t="s">
        <v>3357</v>
      </c>
      <c r="E317" s="1312">
        <v>41797</v>
      </c>
      <c r="F317" s="1068">
        <v>3</v>
      </c>
      <c r="G317" s="1068">
        <v>4</v>
      </c>
      <c r="H317" s="1065" t="s">
        <v>3926</v>
      </c>
    </row>
    <row r="318" spans="1:8" outlineLevel="1">
      <c r="A318" s="1069"/>
      <c r="B318" s="1065"/>
      <c r="C318" s="1074" t="s">
        <v>1123</v>
      </c>
      <c r="D318" s="1065"/>
      <c r="E318" s="1312"/>
      <c r="F318" s="1068">
        <f>SUBTOTAL(9,F314:F317)</f>
        <v>14</v>
      </c>
      <c r="G318" s="1068"/>
      <c r="H318" s="1065"/>
    </row>
    <row r="319" spans="1:8" outlineLevel="2">
      <c r="A319" s="1310">
        <v>10</v>
      </c>
      <c r="B319" s="1314" t="s">
        <v>1553</v>
      </c>
      <c r="C319" s="1314" t="s">
        <v>106</v>
      </c>
      <c r="D319" s="1311" t="s">
        <v>3323</v>
      </c>
      <c r="E319" s="1315">
        <v>41700</v>
      </c>
      <c r="F319" s="1316">
        <v>4</v>
      </c>
      <c r="G319" s="1316">
        <v>3</v>
      </c>
      <c r="H319" s="1311" t="s">
        <v>3925</v>
      </c>
    </row>
    <row r="320" spans="1:8" outlineLevel="2">
      <c r="A320" s="1310">
        <v>10</v>
      </c>
      <c r="B320" s="1314" t="s">
        <v>1553</v>
      </c>
      <c r="C320" s="1314" t="s">
        <v>106</v>
      </c>
      <c r="D320" s="1311" t="s">
        <v>3362</v>
      </c>
      <c r="E320" s="1315">
        <v>41560</v>
      </c>
      <c r="F320" s="1316">
        <v>2</v>
      </c>
      <c r="G320" s="1316">
        <v>5</v>
      </c>
      <c r="H320" s="1311" t="s">
        <v>3927</v>
      </c>
    </row>
    <row r="321" spans="1:8" outlineLevel="2">
      <c r="A321" s="1069">
        <v>10</v>
      </c>
      <c r="B321" s="1065" t="s">
        <v>1553</v>
      </c>
      <c r="C321" s="1065" t="s">
        <v>106</v>
      </c>
      <c r="D321" s="1065" t="s">
        <v>3357</v>
      </c>
      <c r="E321" s="1312">
        <v>41797</v>
      </c>
      <c r="F321" s="1068">
        <v>6</v>
      </c>
      <c r="G321" s="1068">
        <v>1</v>
      </c>
      <c r="H321" s="1065" t="s">
        <v>3928</v>
      </c>
    </row>
    <row r="322" spans="1:8" outlineLevel="2">
      <c r="A322" s="1069">
        <v>10</v>
      </c>
      <c r="B322" s="1065" t="s">
        <v>1553</v>
      </c>
      <c r="C322" s="1314" t="s">
        <v>106</v>
      </c>
      <c r="D322" s="1065" t="s">
        <v>5026</v>
      </c>
      <c r="E322" s="1312">
        <v>41797</v>
      </c>
      <c r="F322" s="1068">
        <v>6</v>
      </c>
      <c r="G322" s="1068">
        <v>1</v>
      </c>
      <c r="H322" s="1065" t="s">
        <v>3928</v>
      </c>
    </row>
    <row r="323" spans="1:8" s="1331" customFormat="1" outlineLevel="1">
      <c r="A323" s="1322"/>
      <c r="B323" s="1323"/>
      <c r="C323" s="1328" t="s">
        <v>1181</v>
      </c>
      <c r="D323" s="1238" t="s">
        <v>3834</v>
      </c>
      <c r="E323" s="1326"/>
      <c r="F323" s="1324">
        <f>SUBTOTAL(9,F319:F322)</f>
        <v>18</v>
      </c>
      <c r="G323" s="1324"/>
      <c r="H323" s="1323"/>
    </row>
    <row r="324" spans="1:8" outlineLevel="2">
      <c r="A324" s="1069">
        <v>10</v>
      </c>
      <c r="B324" s="1065" t="s">
        <v>1553</v>
      </c>
      <c r="C324" s="1065" t="s">
        <v>2695</v>
      </c>
      <c r="D324" s="1065" t="s">
        <v>3357</v>
      </c>
      <c r="E324" s="1312">
        <v>41797</v>
      </c>
      <c r="F324" s="1068">
        <v>2</v>
      </c>
      <c r="G324" s="1068">
        <v>5</v>
      </c>
      <c r="H324" s="1065" t="s">
        <v>3927</v>
      </c>
    </row>
    <row r="325" spans="1:8" outlineLevel="1">
      <c r="A325" s="1069"/>
      <c r="B325" s="1065"/>
      <c r="C325" s="1074" t="s">
        <v>3230</v>
      </c>
      <c r="D325" s="1065"/>
      <c r="E325" s="1312"/>
      <c r="F325" s="1068">
        <f>SUBTOTAL(9,F324:F324)</f>
        <v>2</v>
      </c>
      <c r="G325" s="1068"/>
      <c r="H325" s="1065"/>
    </row>
    <row r="326" spans="1:8" outlineLevel="2">
      <c r="A326" s="1069">
        <v>10</v>
      </c>
      <c r="B326" s="1065" t="s">
        <v>1553</v>
      </c>
      <c r="C326" s="1065" t="s">
        <v>127</v>
      </c>
      <c r="D326" s="1065" t="s">
        <v>3357</v>
      </c>
      <c r="E326" s="1312">
        <v>41797</v>
      </c>
      <c r="F326" s="1068">
        <v>1</v>
      </c>
      <c r="G326" s="1068">
        <v>6</v>
      </c>
      <c r="H326" s="1065" t="s">
        <v>3933</v>
      </c>
    </row>
    <row r="327" spans="1:8" outlineLevel="1">
      <c r="A327" s="1069"/>
      <c r="B327" s="1065"/>
      <c r="C327" s="1074" t="s">
        <v>1435</v>
      </c>
      <c r="D327" s="1065"/>
      <c r="E327" s="1312"/>
      <c r="F327" s="1068">
        <f>SUBTOTAL(9,F326:F326)</f>
        <v>1</v>
      </c>
      <c r="G327" s="1068"/>
      <c r="H327" s="1065"/>
    </row>
    <row r="328" spans="1:8" outlineLevel="2">
      <c r="A328" s="1069">
        <v>11</v>
      </c>
      <c r="B328" s="1065" t="s">
        <v>1554</v>
      </c>
      <c r="C328" s="1065" t="s">
        <v>4586</v>
      </c>
      <c r="D328" s="1065" t="s">
        <v>3357</v>
      </c>
      <c r="E328" s="1312">
        <v>41797</v>
      </c>
      <c r="F328" s="1068">
        <v>5</v>
      </c>
      <c r="G328" s="1068">
        <v>2</v>
      </c>
      <c r="H328" s="1065" t="s">
        <v>3939</v>
      </c>
    </row>
    <row r="329" spans="1:8" outlineLevel="1">
      <c r="A329" s="1069"/>
      <c r="B329" s="1065"/>
      <c r="C329" s="1074" t="s">
        <v>4609</v>
      </c>
      <c r="D329" s="1065"/>
      <c r="E329" s="1312"/>
      <c r="F329" s="1068">
        <f>SUBTOTAL(9,F328:F328)</f>
        <v>5</v>
      </c>
      <c r="G329" s="1068"/>
      <c r="H329" s="1065"/>
    </row>
    <row r="330" spans="1:8" outlineLevel="2">
      <c r="A330" s="1069">
        <v>11</v>
      </c>
      <c r="B330" s="1065" t="s">
        <v>1554</v>
      </c>
      <c r="C330" s="1065" t="s">
        <v>179</v>
      </c>
      <c r="D330" s="1065" t="s">
        <v>3357</v>
      </c>
      <c r="E330" s="1312">
        <v>41797</v>
      </c>
      <c r="F330" s="1068">
        <v>6</v>
      </c>
      <c r="G330" s="1068">
        <v>1</v>
      </c>
      <c r="H330" s="1065" t="s">
        <v>3937</v>
      </c>
    </row>
    <row r="331" spans="1:8" outlineLevel="1">
      <c r="A331" s="1069"/>
      <c r="B331" s="1065"/>
      <c r="C331" s="1074" t="s">
        <v>518</v>
      </c>
      <c r="D331" s="1065"/>
      <c r="E331" s="1312"/>
      <c r="F331" s="1068">
        <f>SUBTOTAL(9,F330:F330)</f>
        <v>6</v>
      </c>
      <c r="G331" s="1068"/>
      <c r="H331" s="1065"/>
    </row>
    <row r="332" spans="1:8" outlineLevel="2">
      <c r="A332" s="1310">
        <v>11</v>
      </c>
      <c r="B332" s="1314" t="s">
        <v>1554</v>
      </c>
      <c r="C332" s="1314" t="s">
        <v>3854</v>
      </c>
      <c r="D332" s="1311" t="s">
        <v>3323</v>
      </c>
      <c r="E332" s="1315">
        <v>41700</v>
      </c>
      <c r="F332" s="1316">
        <v>1</v>
      </c>
      <c r="G332" s="1316">
        <v>6</v>
      </c>
      <c r="H332" s="1311" t="s">
        <v>3938</v>
      </c>
    </row>
    <row r="333" spans="1:8" outlineLevel="1">
      <c r="B333" s="1314"/>
      <c r="C333" s="1317" t="s">
        <v>3855</v>
      </c>
      <c r="E333" s="1315"/>
      <c r="F333" s="1316">
        <f>SUBTOTAL(9,F332:F332)</f>
        <v>1</v>
      </c>
      <c r="G333" s="1316"/>
    </row>
    <row r="334" spans="1:8" outlineLevel="2">
      <c r="A334" s="1310">
        <v>11</v>
      </c>
      <c r="B334" s="1314" t="s">
        <v>1554</v>
      </c>
      <c r="C334" s="1314" t="s">
        <v>202</v>
      </c>
      <c r="D334" s="1311" t="s">
        <v>3362</v>
      </c>
      <c r="E334" s="1315">
        <v>41560</v>
      </c>
      <c r="F334" s="1316">
        <v>4</v>
      </c>
      <c r="G334" s="1316">
        <v>3</v>
      </c>
      <c r="H334" s="1311" t="s">
        <v>3940</v>
      </c>
    </row>
    <row r="335" spans="1:8" outlineLevel="2">
      <c r="A335" s="1069">
        <v>11</v>
      </c>
      <c r="B335" s="1065" t="s">
        <v>1554</v>
      </c>
      <c r="C335" s="1065" t="s">
        <v>202</v>
      </c>
      <c r="D335" s="1065" t="s">
        <v>3357</v>
      </c>
      <c r="E335" s="1312">
        <v>41797</v>
      </c>
      <c r="F335" s="1068">
        <v>4</v>
      </c>
      <c r="G335" s="1068">
        <v>3</v>
      </c>
      <c r="H335" s="1065" t="s">
        <v>3940</v>
      </c>
    </row>
    <row r="336" spans="1:8" outlineLevel="1">
      <c r="A336" s="1069"/>
      <c r="B336" s="1065"/>
      <c r="C336" s="1074" t="s">
        <v>788</v>
      </c>
      <c r="D336" s="1065"/>
      <c r="E336" s="1312"/>
      <c r="F336" s="1068">
        <f>SUBTOTAL(9,F334:F335)</f>
        <v>8</v>
      </c>
      <c r="G336" s="1068"/>
      <c r="H336" s="1065"/>
    </row>
    <row r="337" spans="1:8" outlineLevel="2">
      <c r="A337" s="1310">
        <v>11</v>
      </c>
      <c r="B337" s="1314" t="s">
        <v>1554</v>
      </c>
      <c r="C337" s="1314" t="s">
        <v>3871</v>
      </c>
      <c r="D337" s="1311" t="s">
        <v>3362</v>
      </c>
      <c r="E337" s="1315">
        <v>41560</v>
      </c>
      <c r="F337" s="1316">
        <v>6</v>
      </c>
      <c r="G337" s="1316">
        <v>1</v>
      </c>
      <c r="H337" s="1311" t="s">
        <v>3937</v>
      </c>
    </row>
    <row r="338" spans="1:8" outlineLevel="2">
      <c r="A338" s="1310">
        <v>11</v>
      </c>
      <c r="B338" s="1314" t="s">
        <v>1554</v>
      </c>
      <c r="C338" s="1314" t="s">
        <v>3871</v>
      </c>
      <c r="D338" s="1311" t="s">
        <v>3362</v>
      </c>
      <c r="E338" s="1315">
        <v>41560</v>
      </c>
      <c r="F338" s="1316">
        <v>2</v>
      </c>
      <c r="G338" s="1316">
        <v>5</v>
      </c>
      <c r="H338" s="1311" t="s">
        <v>3935</v>
      </c>
    </row>
    <row r="339" spans="1:8" outlineLevel="2">
      <c r="A339" s="1069">
        <v>11</v>
      </c>
      <c r="B339" s="1065" t="s">
        <v>1554</v>
      </c>
      <c r="C339" s="1065" t="s">
        <v>3871</v>
      </c>
      <c r="D339" s="1065" t="s">
        <v>3357</v>
      </c>
      <c r="E339" s="1312">
        <v>41797</v>
      </c>
      <c r="F339" s="1068">
        <v>1</v>
      </c>
      <c r="G339" s="1068">
        <v>6</v>
      </c>
      <c r="H339" s="1065" t="s">
        <v>3938</v>
      </c>
    </row>
    <row r="340" spans="1:8" outlineLevel="1">
      <c r="A340" s="1069"/>
      <c r="B340" s="1065"/>
      <c r="C340" s="1074" t="s">
        <v>3872</v>
      </c>
      <c r="D340" s="1065"/>
      <c r="E340" s="1312"/>
      <c r="F340" s="1068">
        <f>SUBTOTAL(9,F337:F339)</f>
        <v>9</v>
      </c>
      <c r="G340" s="1068"/>
      <c r="H340" s="1065"/>
    </row>
    <row r="341" spans="1:8" outlineLevel="2">
      <c r="A341" s="1069">
        <v>11</v>
      </c>
      <c r="B341" s="1065" t="s">
        <v>1554</v>
      </c>
      <c r="C341" s="1065" t="s">
        <v>4811</v>
      </c>
      <c r="D341" s="1065" t="s">
        <v>3357</v>
      </c>
      <c r="E341" s="1312">
        <v>41797</v>
      </c>
      <c r="F341" s="1068">
        <v>2</v>
      </c>
      <c r="G341" s="1068">
        <v>5</v>
      </c>
      <c r="H341" s="1065" t="s">
        <v>3935</v>
      </c>
    </row>
    <row r="342" spans="1:8" outlineLevel="2">
      <c r="A342" s="1069">
        <v>11</v>
      </c>
      <c r="B342" s="1065" t="s">
        <v>1554</v>
      </c>
      <c r="C342" s="1065" t="s">
        <v>4811</v>
      </c>
      <c r="D342" s="1065" t="s">
        <v>5026</v>
      </c>
      <c r="E342" s="1312">
        <v>41811</v>
      </c>
      <c r="F342" s="1068">
        <v>5</v>
      </c>
      <c r="G342" s="1068">
        <v>2</v>
      </c>
      <c r="H342" s="1065" t="s">
        <v>3939</v>
      </c>
    </row>
    <row r="343" spans="1:8" outlineLevel="1">
      <c r="A343" s="1069"/>
      <c r="B343" s="1065"/>
      <c r="C343" s="1074" t="s">
        <v>4817</v>
      </c>
      <c r="D343" s="1065"/>
      <c r="E343" s="1312"/>
      <c r="F343" s="1068">
        <f>SUBTOTAL(9,F341:F342)</f>
        <v>7</v>
      </c>
      <c r="G343" s="1068"/>
      <c r="H343" s="1065"/>
    </row>
    <row r="344" spans="1:8" outlineLevel="2">
      <c r="A344" s="1069">
        <v>11</v>
      </c>
      <c r="B344" s="1065" t="s">
        <v>1554</v>
      </c>
      <c r="C344" s="1065" t="s">
        <v>195</v>
      </c>
      <c r="D344" s="1065" t="s">
        <v>3357</v>
      </c>
      <c r="E344" s="1312">
        <v>41797</v>
      </c>
      <c r="F344" s="1068">
        <v>3</v>
      </c>
      <c r="G344" s="1068">
        <v>4</v>
      </c>
      <c r="H344" s="1065" t="s">
        <v>3936</v>
      </c>
    </row>
    <row r="345" spans="1:8" outlineLevel="1">
      <c r="A345" s="1069"/>
      <c r="B345" s="1065"/>
      <c r="C345" s="1074" t="s">
        <v>895</v>
      </c>
      <c r="D345" s="1065"/>
      <c r="E345" s="1312"/>
      <c r="F345" s="1068">
        <f>SUBTOTAL(9,F344:F344)</f>
        <v>3</v>
      </c>
      <c r="G345" s="1068"/>
      <c r="H345" s="1065"/>
    </row>
    <row r="346" spans="1:8" outlineLevel="2">
      <c r="A346" s="1310">
        <v>11</v>
      </c>
      <c r="B346" s="1314" t="s">
        <v>1554</v>
      </c>
      <c r="C346" s="1314" t="s">
        <v>90</v>
      </c>
      <c r="D346" s="1311" t="s">
        <v>3323</v>
      </c>
      <c r="E346" s="1315">
        <v>41700</v>
      </c>
      <c r="F346" s="1316">
        <v>2</v>
      </c>
      <c r="G346" s="1316">
        <v>5</v>
      </c>
      <c r="H346" s="1311" t="s">
        <v>3935</v>
      </c>
    </row>
    <row r="347" spans="1:8" outlineLevel="1">
      <c r="B347" s="1314"/>
      <c r="C347" s="1317" t="s">
        <v>1123</v>
      </c>
      <c r="E347" s="1315"/>
      <c r="F347" s="1316">
        <f>SUBTOTAL(9,F346:F346)</f>
        <v>2</v>
      </c>
      <c r="G347" s="1316"/>
    </row>
    <row r="348" spans="1:8" outlineLevel="2">
      <c r="A348" s="1310">
        <v>11</v>
      </c>
      <c r="B348" s="1314" t="s">
        <v>1554</v>
      </c>
      <c r="C348" s="1314" t="s">
        <v>190</v>
      </c>
      <c r="D348" s="1311" t="s">
        <v>3362</v>
      </c>
      <c r="E348" s="1315">
        <v>41560</v>
      </c>
      <c r="F348" s="1316">
        <v>5</v>
      </c>
      <c r="G348" s="1316">
        <v>2</v>
      </c>
      <c r="H348" s="1311" t="s">
        <v>3939</v>
      </c>
    </row>
    <row r="349" spans="1:8" outlineLevel="1">
      <c r="B349" s="1314"/>
      <c r="C349" s="1317" t="s">
        <v>4427</v>
      </c>
      <c r="E349" s="1315"/>
      <c r="F349" s="1316">
        <f>SUBTOTAL(9,F348:F348)</f>
        <v>5</v>
      </c>
      <c r="G349" s="1316"/>
    </row>
    <row r="350" spans="1:8" outlineLevel="2">
      <c r="A350" s="1310">
        <v>11</v>
      </c>
      <c r="B350" s="1314" t="s">
        <v>1554</v>
      </c>
      <c r="C350" s="1314" t="s">
        <v>92</v>
      </c>
      <c r="D350" s="1311" t="s">
        <v>3323</v>
      </c>
      <c r="E350" s="1315">
        <v>41700</v>
      </c>
      <c r="F350" s="1316">
        <v>6</v>
      </c>
      <c r="G350" s="1316">
        <v>1</v>
      </c>
      <c r="H350" s="1311" t="s">
        <v>3937</v>
      </c>
    </row>
    <row r="351" spans="1:8" outlineLevel="2">
      <c r="A351" s="1310">
        <v>11</v>
      </c>
      <c r="B351" s="1314" t="s">
        <v>1554</v>
      </c>
      <c r="C351" s="1314" t="s">
        <v>92</v>
      </c>
      <c r="D351" s="1311" t="s">
        <v>3323</v>
      </c>
      <c r="E351" s="1315">
        <v>41700</v>
      </c>
      <c r="F351" s="1316">
        <v>5</v>
      </c>
      <c r="G351" s="1316">
        <v>2</v>
      </c>
      <c r="H351" s="1311" t="s">
        <v>3939</v>
      </c>
    </row>
    <row r="352" spans="1:8" outlineLevel="2">
      <c r="A352" s="1310">
        <v>11</v>
      </c>
      <c r="B352" s="1314" t="s">
        <v>1554</v>
      </c>
      <c r="C352" s="1314" t="s">
        <v>92</v>
      </c>
      <c r="D352" s="1311" t="s">
        <v>3323</v>
      </c>
      <c r="E352" s="1315">
        <v>41700</v>
      </c>
      <c r="F352" s="1316">
        <v>4</v>
      </c>
      <c r="G352" s="1316">
        <v>3</v>
      </c>
      <c r="H352" s="1311" t="s">
        <v>3940</v>
      </c>
    </row>
    <row r="353" spans="1:8" s="1331" customFormat="1" outlineLevel="1">
      <c r="A353" s="1327"/>
      <c r="B353" s="1328"/>
      <c r="C353" s="1328" t="s">
        <v>1424</v>
      </c>
      <c r="D353" s="1238" t="s">
        <v>3834</v>
      </c>
      <c r="E353" s="1329"/>
      <c r="F353" s="1330">
        <f>SUBTOTAL(9,F350:F352)</f>
        <v>15</v>
      </c>
      <c r="G353" s="1330"/>
    </row>
    <row r="354" spans="1:8" outlineLevel="2">
      <c r="A354" s="1310">
        <v>11</v>
      </c>
      <c r="B354" s="1314" t="s">
        <v>1554</v>
      </c>
      <c r="C354" s="1314" t="s">
        <v>127</v>
      </c>
      <c r="D354" s="1311" t="s">
        <v>3362</v>
      </c>
      <c r="E354" s="1315">
        <v>41560</v>
      </c>
      <c r="F354" s="1316">
        <v>3</v>
      </c>
      <c r="G354" s="1316">
        <v>4</v>
      </c>
      <c r="H354" s="1311" t="s">
        <v>3936</v>
      </c>
    </row>
    <row r="355" spans="1:8" outlineLevel="2">
      <c r="A355" s="1310">
        <v>11</v>
      </c>
      <c r="B355" s="1314" t="s">
        <v>1554</v>
      </c>
      <c r="C355" s="1314" t="s">
        <v>127</v>
      </c>
      <c r="D355" s="1311" t="s">
        <v>3362</v>
      </c>
      <c r="E355" s="1315">
        <v>41560</v>
      </c>
      <c r="F355" s="1316">
        <v>1</v>
      </c>
      <c r="G355" s="1316">
        <v>6</v>
      </c>
      <c r="H355" s="1311" t="s">
        <v>3938</v>
      </c>
    </row>
    <row r="356" spans="1:8" outlineLevel="1">
      <c r="B356" s="1314"/>
      <c r="C356" s="1317" t="s">
        <v>1435</v>
      </c>
      <c r="E356" s="1315"/>
      <c r="F356" s="1316">
        <f>SUBTOTAL(9,F354:F355)</f>
        <v>4</v>
      </c>
      <c r="G356" s="1316"/>
    </row>
    <row r="357" spans="1:8" outlineLevel="2">
      <c r="A357" s="1310">
        <v>11</v>
      </c>
      <c r="B357" s="1314" t="s">
        <v>1554</v>
      </c>
      <c r="C357" s="1314" t="s">
        <v>3923</v>
      </c>
      <c r="D357" s="1311" t="s">
        <v>3323</v>
      </c>
      <c r="E357" s="1315">
        <v>41700</v>
      </c>
      <c r="F357" s="1316">
        <v>3</v>
      </c>
      <c r="G357" s="1316">
        <v>4</v>
      </c>
      <c r="H357" s="1311" t="s">
        <v>3936</v>
      </c>
    </row>
    <row r="358" spans="1:8" outlineLevel="1">
      <c r="B358" s="1314"/>
      <c r="C358" s="1317" t="s">
        <v>3924</v>
      </c>
      <c r="E358" s="1315"/>
      <c r="F358" s="1316">
        <f>SUBTOTAL(9,F357:F357)</f>
        <v>3</v>
      </c>
      <c r="G358" s="1316"/>
    </row>
    <row r="359" spans="1:8" outlineLevel="2">
      <c r="A359" s="1310">
        <v>12</v>
      </c>
      <c r="B359" s="1314" t="s">
        <v>1556</v>
      </c>
      <c r="C359" s="1314" t="s">
        <v>1646</v>
      </c>
      <c r="D359" s="1311" t="s">
        <v>3323</v>
      </c>
      <c r="E359" s="1315">
        <v>41700</v>
      </c>
      <c r="F359" s="1316">
        <v>4</v>
      </c>
      <c r="G359" s="1316">
        <v>3</v>
      </c>
      <c r="H359" s="1311" t="s">
        <v>3947</v>
      </c>
    </row>
    <row r="360" spans="1:8" outlineLevel="1">
      <c r="B360" s="1314"/>
      <c r="C360" s="1317" t="s">
        <v>1649</v>
      </c>
      <c r="E360" s="1315"/>
      <c r="F360" s="1316">
        <f>SUBTOTAL(9,F359:F359)</f>
        <v>4</v>
      </c>
      <c r="G360" s="1316"/>
    </row>
    <row r="361" spans="1:8" outlineLevel="2">
      <c r="A361" s="1310">
        <v>12</v>
      </c>
      <c r="B361" s="1314" t="s">
        <v>1556</v>
      </c>
      <c r="C361" s="1314" t="s">
        <v>5345</v>
      </c>
      <c r="D361" s="1311" t="s">
        <v>3362</v>
      </c>
      <c r="E361" s="1315">
        <v>41560</v>
      </c>
      <c r="F361" s="1316">
        <v>1</v>
      </c>
      <c r="G361" s="1316">
        <v>6</v>
      </c>
      <c r="H361" s="1311" t="s">
        <v>3946</v>
      </c>
    </row>
    <row r="362" spans="1:8" outlineLevel="1">
      <c r="B362" s="1314"/>
      <c r="C362" s="1317" t="s">
        <v>5346</v>
      </c>
      <c r="E362" s="1315"/>
      <c r="F362" s="1316">
        <f>SUBTOTAL(9,F361:F361)</f>
        <v>1</v>
      </c>
      <c r="G362" s="1316"/>
    </row>
    <row r="363" spans="1:8" outlineLevel="2">
      <c r="A363" s="1310">
        <v>12</v>
      </c>
      <c r="B363" s="1314" t="s">
        <v>1556</v>
      </c>
      <c r="C363" s="1314" t="s">
        <v>4688</v>
      </c>
      <c r="D363" s="1311" t="s">
        <v>3323</v>
      </c>
      <c r="E363" s="1315">
        <v>41700</v>
      </c>
      <c r="F363" s="1316">
        <v>6</v>
      </c>
      <c r="G363" s="1316">
        <v>1</v>
      </c>
      <c r="H363" s="1311" t="s">
        <v>3948</v>
      </c>
    </row>
    <row r="364" spans="1:8" outlineLevel="1">
      <c r="B364" s="1314"/>
      <c r="C364" s="1317" t="s">
        <v>4697</v>
      </c>
      <c r="E364" s="1315"/>
      <c r="F364" s="1316">
        <f>SUBTOTAL(9,F363:F363)</f>
        <v>6</v>
      </c>
      <c r="G364" s="1316"/>
    </row>
    <row r="365" spans="1:8" outlineLevel="2">
      <c r="A365" s="1310">
        <v>12</v>
      </c>
      <c r="B365" s="1314" t="s">
        <v>1556</v>
      </c>
      <c r="C365" s="1314" t="s">
        <v>187</v>
      </c>
      <c r="D365" s="1311" t="s">
        <v>3362</v>
      </c>
      <c r="E365" s="1315">
        <v>41560</v>
      </c>
      <c r="F365" s="1316">
        <v>4</v>
      </c>
      <c r="G365" s="1316">
        <v>3</v>
      </c>
      <c r="H365" s="1311" t="s">
        <v>3947</v>
      </c>
    </row>
    <row r="366" spans="1:8" outlineLevel="2">
      <c r="A366" s="1069">
        <v>12</v>
      </c>
      <c r="B366" s="1065" t="s">
        <v>1556</v>
      </c>
      <c r="C366" s="1065" t="s">
        <v>187</v>
      </c>
      <c r="D366" s="1065" t="s">
        <v>3357</v>
      </c>
      <c r="E366" s="1312">
        <v>41797</v>
      </c>
      <c r="F366" s="1068">
        <v>5</v>
      </c>
      <c r="G366" s="1068">
        <v>2</v>
      </c>
      <c r="H366" s="1065" t="s">
        <v>3942</v>
      </c>
    </row>
    <row r="367" spans="1:8" outlineLevel="2">
      <c r="A367" s="1069">
        <v>12</v>
      </c>
      <c r="B367" s="1065" t="s">
        <v>1556</v>
      </c>
      <c r="C367" s="1065" t="s">
        <v>187</v>
      </c>
      <c r="D367" s="1065" t="s">
        <v>3357</v>
      </c>
      <c r="E367" s="1312">
        <v>41797</v>
      </c>
      <c r="F367" s="1068">
        <v>1</v>
      </c>
      <c r="G367" s="1068">
        <v>6</v>
      </c>
      <c r="H367" s="1065" t="s">
        <v>3946</v>
      </c>
    </row>
    <row r="368" spans="1:8" outlineLevel="2">
      <c r="A368" s="1069">
        <v>12</v>
      </c>
      <c r="B368" s="1065" t="s">
        <v>1556</v>
      </c>
      <c r="C368" s="1065" t="s">
        <v>187</v>
      </c>
      <c r="D368" s="1065" t="s">
        <v>5026</v>
      </c>
      <c r="E368" s="1312">
        <v>41811</v>
      </c>
      <c r="F368" s="1068">
        <v>6</v>
      </c>
      <c r="G368" s="1068">
        <v>1</v>
      </c>
      <c r="H368" s="1065" t="s">
        <v>3948</v>
      </c>
    </row>
    <row r="369" spans="1:8" outlineLevel="1">
      <c r="A369" s="1069"/>
      <c r="B369" s="1065"/>
      <c r="C369" s="1074" t="s">
        <v>470</v>
      </c>
      <c r="D369" s="1065"/>
      <c r="E369" s="1312"/>
      <c r="F369" s="1068">
        <f>SUBTOTAL(9,F365:F368)</f>
        <v>16</v>
      </c>
      <c r="G369" s="1068"/>
      <c r="H369" s="1065"/>
    </row>
    <row r="370" spans="1:8" outlineLevel="2">
      <c r="A370" s="1310">
        <v>12</v>
      </c>
      <c r="B370" s="1314" t="s">
        <v>1556</v>
      </c>
      <c r="C370" s="1314" t="s">
        <v>5347</v>
      </c>
      <c r="D370" s="1311" t="s">
        <v>3323</v>
      </c>
      <c r="E370" s="1315">
        <v>41700</v>
      </c>
      <c r="F370" s="1316">
        <v>3</v>
      </c>
      <c r="G370" s="1316">
        <v>4</v>
      </c>
      <c r="H370" s="1311" t="s">
        <v>3950</v>
      </c>
    </row>
    <row r="371" spans="1:8" outlineLevel="1">
      <c r="B371" s="1314"/>
      <c r="C371" s="1317" t="s">
        <v>5348</v>
      </c>
      <c r="E371" s="1315"/>
      <c r="F371" s="1316">
        <f>SUBTOTAL(9,F370:F370)</f>
        <v>3</v>
      </c>
      <c r="G371" s="1316"/>
    </row>
    <row r="372" spans="1:8" outlineLevel="2">
      <c r="A372" s="1310">
        <v>12</v>
      </c>
      <c r="B372" s="1314" t="s">
        <v>1556</v>
      </c>
      <c r="C372" s="1314" t="s">
        <v>3905</v>
      </c>
      <c r="D372" s="1311" t="s">
        <v>3323</v>
      </c>
      <c r="E372" s="1315">
        <v>41700</v>
      </c>
      <c r="F372" s="1316">
        <v>5</v>
      </c>
      <c r="G372" s="1316">
        <v>2</v>
      </c>
      <c r="H372" s="1311" t="s">
        <v>3942</v>
      </c>
    </row>
    <row r="373" spans="1:8" outlineLevel="1">
      <c r="B373" s="1314"/>
      <c r="C373" s="1317" t="s">
        <v>3908</v>
      </c>
      <c r="E373" s="1315"/>
      <c r="F373" s="1316">
        <f>SUBTOTAL(9,F372:F372)</f>
        <v>5</v>
      </c>
      <c r="G373" s="1316"/>
    </row>
    <row r="374" spans="1:8" outlineLevel="2">
      <c r="A374" s="1310">
        <v>12</v>
      </c>
      <c r="B374" s="1314" t="s">
        <v>1556</v>
      </c>
      <c r="C374" s="1314" t="s">
        <v>122</v>
      </c>
      <c r="D374" s="1311" t="s">
        <v>3362</v>
      </c>
      <c r="E374" s="1315">
        <v>41560</v>
      </c>
      <c r="F374" s="1316">
        <v>6</v>
      </c>
      <c r="G374" s="1316">
        <v>1</v>
      </c>
      <c r="H374" s="1311" t="s">
        <v>3948</v>
      </c>
    </row>
    <row r="375" spans="1:8" outlineLevel="2">
      <c r="A375" s="1310">
        <v>12</v>
      </c>
      <c r="B375" s="1314" t="s">
        <v>1556</v>
      </c>
      <c r="C375" s="1314" t="s">
        <v>122</v>
      </c>
      <c r="D375" s="1311" t="s">
        <v>3362</v>
      </c>
      <c r="E375" s="1315">
        <v>41560</v>
      </c>
      <c r="F375" s="1316">
        <v>5</v>
      </c>
      <c r="G375" s="1316">
        <v>2</v>
      </c>
      <c r="H375" s="1311" t="s">
        <v>3942</v>
      </c>
    </row>
    <row r="376" spans="1:8" outlineLevel="2">
      <c r="A376" s="1310">
        <v>12</v>
      </c>
      <c r="B376" s="1314" t="s">
        <v>1556</v>
      </c>
      <c r="C376" s="1314" t="s">
        <v>122</v>
      </c>
      <c r="D376" s="1311" t="s">
        <v>3362</v>
      </c>
      <c r="E376" s="1315">
        <v>41560</v>
      </c>
      <c r="F376" s="1316">
        <v>3</v>
      </c>
      <c r="G376" s="1316">
        <v>4</v>
      </c>
      <c r="H376" s="1311" t="s">
        <v>3950</v>
      </c>
    </row>
    <row r="377" spans="1:8" outlineLevel="2">
      <c r="A377" s="1069">
        <v>12</v>
      </c>
      <c r="B377" s="1065" t="s">
        <v>1556</v>
      </c>
      <c r="C377" s="1065" t="s">
        <v>122</v>
      </c>
      <c r="D377" s="1065" t="s">
        <v>3357</v>
      </c>
      <c r="E377" s="1312">
        <v>41797</v>
      </c>
      <c r="F377" s="1068">
        <v>6</v>
      </c>
      <c r="G377" s="1068">
        <v>1</v>
      </c>
      <c r="H377" s="1065" t="s">
        <v>3948</v>
      </c>
    </row>
    <row r="378" spans="1:8" outlineLevel="2">
      <c r="A378" s="1069">
        <v>12</v>
      </c>
      <c r="B378" s="1065" t="s">
        <v>1556</v>
      </c>
      <c r="C378" s="1065" t="s">
        <v>122</v>
      </c>
      <c r="D378" s="1065" t="s">
        <v>3357</v>
      </c>
      <c r="E378" s="1312">
        <v>41797</v>
      </c>
      <c r="F378" s="1068">
        <v>4</v>
      </c>
      <c r="G378" s="1068">
        <v>3</v>
      </c>
      <c r="H378" s="1065" t="s">
        <v>3947</v>
      </c>
    </row>
    <row r="379" spans="1:8" outlineLevel="2">
      <c r="A379" s="1069">
        <v>12</v>
      </c>
      <c r="B379" s="1065" t="s">
        <v>1556</v>
      </c>
      <c r="C379" s="1065" t="s">
        <v>122</v>
      </c>
      <c r="D379" s="1065" t="s">
        <v>3357</v>
      </c>
      <c r="E379" s="1312">
        <v>41797</v>
      </c>
      <c r="F379" s="1068">
        <v>3</v>
      </c>
      <c r="G379" s="1068">
        <v>4</v>
      </c>
      <c r="H379" s="1065" t="s">
        <v>3950</v>
      </c>
    </row>
    <row r="380" spans="1:8" s="1331" customFormat="1" outlineLevel="1">
      <c r="A380" s="1322"/>
      <c r="B380" s="1323"/>
      <c r="C380" s="1323" t="s">
        <v>1285</v>
      </c>
      <c r="D380" s="1238" t="s">
        <v>3834</v>
      </c>
      <c r="E380" s="1326"/>
      <c r="F380" s="1324">
        <f>SUBTOTAL(9,F374:F379)</f>
        <v>27</v>
      </c>
      <c r="G380" s="1324"/>
      <c r="H380" s="1323"/>
    </row>
    <row r="381" spans="1:8" outlineLevel="2">
      <c r="A381" s="1310">
        <v>12</v>
      </c>
      <c r="B381" s="1314" t="s">
        <v>1556</v>
      </c>
      <c r="C381" s="1314" t="s">
        <v>4932</v>
      </c>
      <c r="D381" s="1311" t="s">
        <v>3362</v>
      </c>
      <c r="E381" s="1315">
        <v>41560</v>
      </c>
      <c r="F381" s="1316">
        <v>2</v>
      </c>
      <c r="G381" s="1316">
        <v>5</v>
      </c>
      <c r="H381" s="1311" t="s">
        <v>3944</v>
      </c>
    </row>
    <row r="382" spans="1:8" outlineLevel="1">
      <c r="B382" s="1314"/>
      <c r="C382" s="1317" t="s">
        <v>4934</v>
      </c>
      <c r="E382" s="1315"/>
      <c r="F382" s="1316">
        <f>SUBTOTAL(9,F381:F381)</f>
        <v>2</v>
      </c>
      <c r="G382" s="1316"/>
    </row>
    <row r="383" spans="1:8" outlineLevel="2">
      <c r="A383" s="1310">
        <v>12</v>
      </c>
      <c r="B383" s="1314" t="s">
        <v>1556</v>
      </c>
      <c r="C383" s="1314" t="s">
        <v>1638</v>
      </c>
      <c r="D383" s="1311" t="s">
        <v>3323</v>
      </c>
      <c r="E383" s="1315">
        <v>41700</v>
      </c>
      <c r="F383" s="1316">
        <v>2</v>
      </c>
      <c r="G383" s="1316">
        <v>5</v>
      </c>
      <c r="H383" s="1311" t="s">
        <v>3944</v>
      </c>
    </row>
    <row r="384" spans="1:8" outlineLevel="2">
      <c r="A384" s="1310">
        <v>12</v>
      </c>
      <c r="B384" s="1314" t="s">
        <v>1556</v>
      </c>
      <c r="C384" s="1314" t="s">
        <v>1638</v>
      </c>
      <c r="D384" s="1311" t="s">
        <v>3323</v>
      </c>
      <c r="E384" s="1315">
        <v>41700</v>
      </c>
      <c r="F384" s="1316">
        <v>1</v>
      </c>
      <c r="G384" s="1316">
        <v>6</v>
      </c>
      <c r="H384" s="1311" t="s">
        <v>3946</v>
      </c>
    </row>
    <row r="385" spans="1:8" outlineLevel="2">
      <c r="A385" s="1069">
        <v>12</v>
      </c>
      <c r="B385" s="1065" t="s">
        <v>1556</v>
      </c>
      <c r="C385" s="1065" t="s">
        <v>1638</v>
      </c>
      <c r="D385" s="1065" t="s">
        <v>3357</v>
      </c>
      <c r="E385" s="1312">
        <v>41797</v>
      </c>
      <c r="F385" s="1068">
        <v>2</v>
      </c>
      <c r="G385" s="1068">
        <v>5</v>
      </c>
      <c r="H385" s="1065" t="s">
        <v>3944</v>
      </c>
    </row>
    <row r="386" spans="1:8" outlineLevel="1">
      <c r="A386" s="1069"/>
      <c r="B386" s="1065"/>
      <c r="C386" s="1074" t="s">
        <v>2527</v>
      </c>
      <c r="D386" s="1065"/>
      <c r="E386" s="1312"/>
      <c r="F386" s="1068">
        <f>SUBTOTAL(9,F383:F385)</f>
        <v>5</v>
      </c>
      <c r="G386" s="1068"/>
      <c r="H386" s="1065"/>
    </row>
    <row r="387" spans="1:8" outlineLevel="2">
      <c r="A387" s="1310">
        <v>13</v>
      </c>
      <c r="B387" s="1314" t="s">
        <v>1557</v>
      </c>
      <c r="C387" s="1314" t="s">
        <v>114</v>
      </c>
      <c r="D387" s="1311" t="s">
        <v>3362</v>
      </c>
      <c r="E387" s="1315">
        <v>41560</v>
      </c>
      <c r="F387" s="1316">
        <v>1</v>
      </c>
      <c r="G387" s="1316">
        <v>6</v>
      </c>
      <c r="H387" s="1311" t="s">
        <v>3960</v>
      </c>
    </row>
    <row r="388" spans="1:8" outlineLevel="2">
      <c r="A388" s="1069">
        <v>13</v>
      </c>
      <c r="B388" s="1065" t="s">
        <v>1557</v>
      </c>
      <c r="C388" s="1065" t="s">
        <v>114</v>
      </c>
      <c r="D388" s="1065" t="s">
        <v>3357</v>
      </c>
      <c r="E388" s="1312">
        <v>41797</v>
      </c>
      <c r="F388" s="1068">
        <v>4</v>
      </c>
      <c r="G388" s="1068">
        <v>3</v>
      </c>
      <c r="H388" s="1065" t="s">
        <v>3959</v>
      </c>
    </row>
    <row r="389" spans="1:8" outlineLevel="1">
      <c r="A389" s="1069"/>
      <c r="B389" s="1065"/>
      <c r="C389" s="1074" t="s">
        <v>291</v>
      </c>
      <c r="D389" s="1065"/>
      <c r="E389" s="1312"/>
      <c r="F389" s="1068">
        <f>SUBTOTAL(9,F387:F388)</f>
        <v>5</v>
      </c>
      <c r="G389" s="1068"/>
      <c r="H389" s="1065"/>
    </row>
    <row r="390" spans="1:8" outlineLevel="2">
      <c r="A390" s="1310">
        <v>13</v>
      </c>
      <c r="B390" s="1314" t="s">
        <v>1557</v>
      </c>
      <c r="C390" s="1314" t="s">
        <v>113</v>
      </c>
      <c r="D390" s="1311" t="s">
        <v>3323</v>
      </c>
      <c r="E390" s="1315">
        <v>41700</v>
      </c>
      <c r="F390" s="1316">
        <v>2</v>
      </c>
      <c r="G390" s="1316">
        <v>5</v>
      </c>
      <c r="H390" s="1311" t="s">
        <v>3958</v>
      </c>
    </row>
    <row r="391" spans="1:8" outlineLevel="2">
      <c r="A391" s="1069">
        <v>13</v>
      </c>
      <c r="B391" s="1065" t="s">
        <v>1557</v>
      </c>
      <c r="C391" s="1065" t="s">
        <v>113</v>
      </c>
      <c r="D391" s="1065" t="s">
        <v>3357</v>
      </c>
      <c r="E391" s="1312">
        <v>41797</v>
      </c>
      <c r="F391" s="1068">
        <v>2</v>
      </c>
      <c r="G391" s="1068">
        <v>5</v>
      </c>
      <c r="H391" s="1065" t="s">
        <v>3958</v>
      </c>
    </row>
    <row r="392" spans="1:8" outlineLevel="1">
      <c r="A392" s="1069"/>
      <c r="B392" s="1065"/>
      <c r="C392" s="1074" t="s">
        <v>336</v>
      </c>
      <c r="D392" s="1065"/>
      <c r="E392" s="1312"/>
      <c r="F392" s="1068">
        <f>SUBTOTAL(9,F390:F391)</f>
        <v>4</v>
      </c>
      <c r="G392" s="1068"/>
      <c r="H392" s="1065"/>
    </row>
    <row r="393" spans="1:8" outlineLevel="2">
      <c r="A393" s="1310">
        <v>13</v>
      </c>
      <c r="B393" s="1314" t="s">
        <v>1557</v>
      </c>
      <c r="C393" s="1314" t="s">
        <v>1619</v>
      </c>
      <c r="D393" s="1311" t="s">
        <v>3362</v>
      </c>
      <c r="E393" s="1315">
        <v>41560</v>
      </c>
      <c r="F393" s="1316">
        <v>6</v>
      </c>
      <c r="G393" s="1316">
        <v>1</v>
      </c>
      <c r="H393" s="1311" t="s">
        <v>3954</v>
      </c>
    </row>
    <row r="394" spans="1:8" outlineLevel="2">
      <c r="A394" s="1069">
        <v>13</v>
      </c>
      <c r="B394" s="1065" t="s">
        <v>1557</v>
      </c>
      <c r="C394" s="1065" t="s">
        <v>1619</v>
      </c>
      <c r="D394" s="1065" t="s">
        <v>3357</v>
      </c>
      <c r="E394" s="1312">
        <v>41797</v>
      </c>
      <c r="F394" s="1068">
        <v>1</v>
      </c>
      <c r="G394" s="1068">
        <v>6</v>
      </c>
      <c r="H394" s="1065" t="s">
        <v>3960</v>
      </c>
    </row>
    <row r="395" spans="1:8" outlineLevel="1">
      <c r="A395" s="1069"/>
      <c r="B395" s="1065"/>
      <c r="C395" s="1074" t="s">
        <v>1794</v>
      </c>
      <c r="D395" s="1065"/>
      <c r="E395" s="1312"/>
      <c r="F395" s="1068">
        <f>SUBTOTAL(9,F393:F394)</f>
        <v>7</v>
      </c>
      <c r="G395" s="1068"/>
      <c r="H395" s="1065"/>
    </row>
    <row r="396" spans="1:8" outlineLevel="2">
      <c r="A396" s="1069">
        <v>13</v>
      </c>
      <c r="B396" s="1065" t="s">
        <v>1557</v>
      </c>
      <c r="C396" s="1065" t="s">
        <v>120</v>
      </c>
      <c r="D396" s="1065" t="s">
        <v>3357</v>
      </c>
      <c r="E396" s="1312">
        <v>41797</v>
      </c>
      <c r="F396" s="1068">
        <v>6</v>
      </c>
      <c r="G396" s="1068">
        <v>1</v>
      </c>
      <c r="H396" s="1065" t="s">
        <v>3954</v>
      </c>
    </row>
    <row r="397" spans="1:8" outlineLevel="2">
      <c r="A397" s="1069">
        <v>13</v>
      </c>
      <c r="B397" s="1065" t="s">
        <v>1557</v>
      </c>
      <c r="C397" s="1065" t="s">
        <v>120</v>
      </c>
      <c r="D397" s="1065" t="s">
        <v>3357</v>
      </c>
      <c r="E397" s="1312">
        <v>41797</v>
      </c>
      <c r="F397" s="1068">
        <v>3</v>
      </c>
      <c r="G397" s="1068">
        <v>4</v>
      </c>
      <c r="H397" s="1065" t="s">
        <v>3955</v>
      </c>
    </row>
    <row r="398" spans="1:8" outlineLevel="2">
      <c r="A398" s="1069">
        <v>13</v>
      </c>
      <c r="B398" s="1065" t="s">
        <v>1557</v>
      </c>
      <c r="C398" s="1065" t="s">
        <v>120</v>
      </c>
      <c r="D398" s="1065" t="s">
        <v>5026</v>
      </c>
      <c r="E398" s="1312">
        <v>41811</v>
      </c>
      <c r="F398" s="1068">
        <v>5</v>
      </c>
      <c r="G398" s="1068">
        <v>2</v>
      </c>
      <c r="H398" s="1065" t="s">
        <v>3956</v>
      </c>
    </row>
    <row r="399" spans="1:8" s="1331" customFormat="1" outlineLevel="1">
      <c r="A399" s="1322"/>
      <c r="B399" s="1323"/>
      <c r="C399" s="1323" t="s">
        <v>515</v>
      </c>
      <c r="D399" s="1238" t="s">
        <v>3834</v>
      </c>
      <c r="E399" s="1326"/>
      <c r="F399" s="1324">
        <f>SUBTOTAL(9,F396:F398)</f>
        <v>14</v>
      </c>
      <c r="G399" s="1324"/>
      <c r="H399" s="1323"/>
    </row>
    <row r="400" spans="1:8" outlineLevel="2">
      <c r="A400" s="1069">
        <v>13</v>
      </c>
      <c r="B400" s="1065" t="s">
        <v>1557</v>
      </c>
      <c r="C400" s="1065" t="s">
        <v>4208</v>
      </c>
      <c r="D400" s="1065" t="s">
        <v>3357</v>
      </c>
      <c r="E400" s="1312">
        <v>41797</v>
      </c>
      <c r="F400" s="1068">
        <v>5</v>
      </c>
      <c r="G400" s="1068">
        <v>2</v>
      </c>
      <c r="H400" s="1065" t="s">
        <v>3956</v>
      </c>
    </row>
    <row r="401" spans="1:8" outlineLevel="2">
      <c r="A401" s="1069">
        <v>13</v>
      </c>
      <c r="B401" s="1065" t="s">
        <v>1557</v>
      </c>
      <c r="C401" s="1065" t="s">
        <v>4208</v>
      </c>
      <c r="D401" s="1065" t="s">
        <v>5026</v>
      </c>
      <c r="E401" s="1312">
        <v>41811</v>
      </c>
      <c r="F401" s="1068">
        <v>4</v>
      </c>
      <c r="G401" s="1068">
        <v>3</v>
      </c>
      <c r="H401" s="1065" t="s">
        <v>3959</v>
      </c>
    </row>
    <row r="402" spans="1:8" outlineLevel="1">
      <c r="A402" s="1069"/>
      <c r="B402" s="1065"/>
      <c r="C402" s="1074" t="s">
        <v>4213</v>
      </c>
      <c r="D402" s="1065"/>
      <c r="E402" s="1312"/>
      <c r="F402" s="1068">
        <f>SUBTOTAL(9,F400:F401)</f>
        <v>9</v>
      </c>
      <c r="G402" s="1068"/>
      <c r="H402" s="1065"/>
    </row>
    <row r="403" spans="1:8" outlineLevel="2">
      <c r="A403" s="1310">
        <v>13</v>
      </c>
      <c r="B403" s="1314" t="s">
        <v>1557</v>
      </c>
      <c r="C403" s="1314" t="s">
        <v>5046</v>
      </c>
      <c r="D403" s="1311" t="s">
        <v>3362</v>
      </c>
      <c r="E403" s="1315">
        <v>41560</v>
      </c>
      <c r="F403" s="1316">
        <v>4</v>
      </c>
      <c r="G403" s="1316">
        <v>3</v>
      </c>
      <c r="H403" s="1311" t="s">
        <v>3959</v>
      </c>
    </row>
    <row r="404" spans="1:8" outlineLevel="1">
      <c r="B404" s="1314"/>
      <c r="C404" s="1317" t="s">
        <v>5027</v>
      </c>
      <c r="E404" s="1315"/>
      <c r="F404" s="1316">
        <f>SUBTOTAL(9,F403:F403)</f>
        <v>4</v>
      </c>
      <c r="G404" s="1316"/>
    </row>
    <row r="405" spans="1:8" outlineLevel="2">
      <c r="A405" s="1310">
        <v>13</v>
      </c>
      <c r="B405" s="1314" t="s">
        <v>1557</v>
      </c>
      <c r="C405" s="1314" t="s">
        <v>165</v>
      </c>
      <c r="D405" s="1311" t="s">
        <v>3323</v>
      </c>
      <c r="E405" s="1315">
        <v>41700</v>
      </c>
      <c r="F405" s="1316">
        <v>5</v>
      </c>
      <c r="G405" s="1316">
        <v>2</v>
      </c>
      <c r="H405" s="1311" t="s">
        <v>3956</v>
      </c>
    </row>
    <row r="406" spans="1:8" outlineLevel="1">
      <c r="B406" s="1314"/>
      <c r="C406" s="1317" t="s">
        <v>640</v>
      </c>
      <c r="E406" s="1315"/>
      <c r="F406" s="1316">
        <f>SUBTOTAL(9,F405:F405)</f>
        <v>5</v>
      </c>
      <c r="G406" s="1316"/>
    </row>
    <row r="407" spans="1:8" outlineLevel="2">
      <c r="A407" s="1310">
        <v>13</v>
      </c>
      <c r="B407" s="1314" t="s">
        <v>1557</v>
      </c>
      <c r="C407" s="1314" t="s">
        <v>198</v>
      </c>
      <c r="D407" s="1311" t="s">
        <v>3323</v>
      </c>
      <c r="E407" s="1315">
        <v>41700</v>
      </c>
      <c r="F407" s="1316">
        <v>1</v>
      </c>
      <c r="G407" s="1316">
        <v>6</v>
      </c>
      <c r="H407" s="1311" t="s">
        <v>3960</v>
      </c>
    </row>
    <row r="408" spans="1:8" outlineLevel="1">
      <c r="B408" s="1314"/>
      <c r="C408" s="1317" t="s">
        <v>866</v>
      </c>
      <c r="E408" s="1315"/>
      <c r="F408" s="1316">
        <f>SUBTOTAL(9,F407:F407)</f>
        <v>1</v>
      </c>
      <c r="G408" s="1316"/>
    </row>
    <row r="409" spans="1:8" outlineLevel="2">
      <c r="A409" s="1310">
        <v>13</v>
      </c>
      <c r="B409" s="1314" t="s">
        <v>1557</v>
      </c>
      <c r="C409" s="1314" t="s">
        <v>191</v>
      </c>
      <c r="D409" s="1311" t="s">
        <v>3362</v>
      </c>
      <c r="E409" s="1315">
        <v>41560</v>
      </c>
      <c r="F409" s="1316">
        <v>3</v>
      </c>
      <c r="G409" s="1316">
        <v>4</v>
      </c>
      <c r="H409" s="1311" t="s">
        <v>3955</v>
      </c>
    </row>
    <row r="410" spans="1:8" outlineLevel="1">
      <c r="B410" s="1314"/>
      <c r="C410" s="1317" t="s">
        <v>962</v>
      </c>
      <c r="E410" s="1315"/>
      <c r="F410" s="1316">
        <f>SUBTOTAL(9,F409:F409)</f>
        <v>3</v>
      </c>
      <c r="G410" s="1316"/>
    </row>
    <row r="411" spans="1:8" outlineLevel="2">
      <c r="A411" s="1310">
        <v>13</v>
      </c>
      <c r="B411" s="1314" t="s">
        <v>1557</v>
      </c>
      <c r="C411" s="1314" t="s">
        <v>190</v>
      </c>
      <c r="D411" s="1311" t="s">
        <v>3362</v>
      </c>
      <c r="E411" s="1315">
        <v>41560</v>
      </c>
      <c r="F411" s="1316">
        <v>5</v>
      </c>
      <c r="G411" s="1316">
        <v>2</v>
      </c>
      <c r="H411" s="1311" t="s">
        <v>3956</v>
      </c>
    </row>
    <row r="412" spans="1:8" outlineLevel="1">
      <c r="B412" s="1314"/>
      <c r="C412" s="1317" t="s">
        <v>4427</v>
      </c>
      <c r="E412" s="1315"/>
      <c r="F412" s="1316">
        <f>SUBTOTAL(9,F411:F411)</f>
        <v>5</v>
      </c>
      <c r="G412" s="1316"/>
    </row>
    <row r="413" spans="1:8" outlineLevel="2">
      <c r="A413" s="1310">
        <v>13</v>
      </c>
      <c r="B413" s="1314" t="s">
        <v>1557</v>
      </c>
      <c r="C413" s="1314" t="s">
        <v>1640</v>
      </c>
      <c r="D413" s="1311" t="s">
        <v>3323</v>
      </c>
      <c r="E413" s="1315">
        <v>41700</v>
      </c>
      <c r="F413" s="1316">
        <v>6</v>
      </c>
      <c r="G413" s="1316">
        <v>1</v>
      </c>
      <c r="H413" s="1311" t="s">
        <v>3954</v>
      </c>
    </row>
    <row r="414" spans="1:8" outlineLevel="2">
      <c r="A414" s="1310">
        <v>13</v>
      </c>
      <c r="B414" s="1314" t="s">
        <v>1557</v>
      </c>
      <c r="C414" s="1314" t="s">
        <v>1640</v>
      </c>
      <c r="D414" s="1311" t="s">
        <v>3323</v>
      </c>
      <c r="E414" s="1315">
        <v>41700</v>
      </c>
      <c r="F414" s="1316">
        <v>3</v>
      </c>
      <c r="G414" s="1316">
        <v>4</v>
      </c>
      <c r="H414" s="1311" t="s">
        <v>3955</v>
      </c>
    </row>
    <row r="415" spans="1:8" outlineLevel="2">
      <c r="A415" s="1310">
        <v>13</v>
      </c>
      <c r="B415" s="1314" t="s">
        <v>1557</v>
      </c>
      <c r="C415" s="1314" t="s">
        <v>1640</v>
      </c>
      <c r="D415" s="1311" t="s">
        <v>3362</v>
      </c>
      <c r="E415" s="1315">
        <v>41560</v>
      </c>
      <c r="F415" s="1316">
        <v>2</v>
      </c>
      <c r="G415" s="1316">
        <v>5</v>
      </c>
      <c r="H415" s="1311" t="s">
        <v>3958</v>
      </c>
    </row>
    <row r="416" spans="1:8" outlineLevel="1">
      <c r="B416" s="1314"/>
      <c r="C416" s="1317" t="s">
        <v>2587</v>
      </c>
      <c r="E416" s="1315"/>
      <c r="F416" s="1316">
        <f>SUBTOTAL(9,F413:F415)</f>
        <v>11</v>
      </c>
      <c r="G416" s="1316"/>
    </row>
    <row r="417" spans="1:8" outlineLevel="2">
      <c r="A417" s="1310">
        <v>13</v>
      </c>
      <c r="B417" s="1314" t="s">
        <v>1557</v>
      </c>
      <c r="C417" s="1314" t="s">
        <v>5029</v>
      </c>
      <c r="D417" s="1311" t="s">
        <v>3323</v>
      </c>
      <c r="E417" s="1315">
        <v>41700</v>
      </c>
      <c r="F417" s="1316">
        <v>4</v>
      </c>
      <c r="G417" s="1316">
        <v>3</v>
      </c>
      <c r="H417" s="1311" t="s">
        <v>3959</v>
      </c>
    </row>
    <row r="418" spans="1:8" outlineLevel="1">
      <c r="B418" s="1314"/>
      <c r="C418" s="1317" t="s">
        <v>5030</v>
      </c>
      <c r="E418" s="1315"/>
      <c r="F418" s="1316">
        <f>SUBTOTAL(9,F417:F417)</f>
        <v>4</v>
      </c>
      <c r="G418" s="1316"/>
    </row>
    <row r="419" spans="1:8" outlineLevel="2">
      <c r="A419" s="1069">
        <v>14</v>
      </c>
      <c r="B419" s="1065" t="s">
        <v>1558</v>
      </c>
      <c r="C419" s="1065" t="s">
        <v>117</v>
      </c>
      <c r="D419" s="1065" t="s">
        <v>3357</v>
      </c>
      <c r="E419" s="1312">
        <v>41797</v>
      </c>
      <c r="F419" s="1068">
        <v>4</v>
      </c>
      <c r="G419" s="1068">
        <v>3</v>
      </c>
      <c r="H419" s="1065" t="s">
        <v>3963</v>
      </c>
    </row>
    <row r="420" spans="1:8" outlineLevel="1">
      <c r="A420" s="1069"/>
      <c r="B420" s="1065"/>
      <c r="C420" s="1074" t="s">
        <v>1674</v>
      </c>
      <c r="D420" s="1065"/>
      <c r="E420" s="1312"/>
      <c r="F420" s="1068">
        <f>SUBTOTAL(9,F419:F419)</f>
        <v>4</v>
      </c>
      <c r="G420" s="1068"/>
      <c r="H420" s="1065"/>
    </row>
    <row r="421" spans="1:8" outlineLevel="2">
      <c r="A421" s="1310">
        <v>14</v>
      </c>
      <c r="B421" s="1314" t="s">
        <v>1558</v>
      </c>
      <c r="C421" s="1314" t="s">
        <v>114</v>
      </c>
      <c r="D421" s="1311" t="s">
        <v>3323</v>
      </c>
      <c r="E421" s="1315">
        <v>41700</v>
      </c>
      <c r="F421" s="1316">
        <v>4</v>
      </c>
      <c r="G421" s="1316">
        <v>3</v>
      </c>
      <c r="H421" s="1311" t="s">
        <v>3963</v>
      </c>
    </row>
    <row r="422" spans="1:8" outlineLevel="2">
      <c r="A422" s="1069">
        <v>14</v>
      </c>
      <c r="B422" s="1065" t="s">
        <v>1558</v>
      </c>
      <c r="C422" s="1065" t="s">
        <v>114</v>
      </c>
      <c r="D422" s="1065" t="s">
        <v>3357</v>
      </c>
      <c r="E422" s="1312">
        <v>41797</v>
      </c>
      <c r="F422" s="1068">
        <v>3</v>
      </c>
      <c r="G422" s="1068">
        <v>4</v>
      </c>
      <c r="H422" s="1065" t="s">
        <v>3965</v>
      </c>
    </row>
    <row r="423" spans="1:8" outlineLevel="1">
      <c r="A423" s="1069"/>
      <c r="B423" s="1065"/>
      <c r="C423" s="1074" t="s">
        <v>291</v>
      </c>
      <c r="D423" s="1065"/>
      <c r="E423" s="1312"/>
      <c r="F423" s="1068">
        <f>SUBTOTAL(9,F421:F422)</f>
        <v>7</v>
      </c>
      <c r="G423" s="1068"/>
      <c r="H423" s="1065"/>
    </row>
    <row r="424" spans="1:8" outlineLevel="2">
      <c r="A424" s="1310">
        <v>14</v>
      </c>
      <c r="B424" s="1314" t="s">
        <v>1558</v>
      </c>
      <c r="C424" s="1314" t="s">
        <v>1619</v>
      </c>
      <c r="D424" s="1311" t="s">
        <v>3362</v>
      </c>
      <c r="E424" s="1315">
        <v>41560</v>
      </c>
      <c r="F424" s="1316">
        <v>5</v>
      </c>
      <c r="G424" s="1316">
        <v>2</v>
      </c>
      <c r="H424" s="1311" t="s">
        <v>3964</v>
      </c>
    </row>
    <row r="425" spans="1:8" outlineLevel="1">
      <c r="B425" s="1314"/>
      <c r="C425" s="1317" t="s">
        <v>1794</v>
      </c>
      <c r="E425" s="1315"/>
      <c r="F425" s="1316">
        <f>SUBTOTAL(9,F424:F424)</f>
        <v>5</v>
      </c>
      <c r="G425" s="1316"/>
    </row>
    <row r="426" spans="1:8" outlineLevel="2">
      <c r="A426" s="1310">
        <v>14</v>
      </c>
      <c r="B426" s="1314" t="s">
        <v>1558</v>
      </c>
      <c r="C426" s="1314" t="s">
        <v>542</v>
      </c>
      <c r="D426" s="1311" t="s">
        <v>3323</v>
      </c>
      <c r="E426" s="1315">
        <v>41700</v>
      </c>
      <c r="F426" s="1316">
        <v>2</v>
      </c>
      <c r="G426" s="1316">
        <v>5</v>
      </c>
      <c r="H426" s="1311" t="s">
        <v>3962</v>
      </c>
    </row>
    <row r="427" spans="1:8" outlineLevel="1">
      <c r="B427" s="1314"/>
      <c r="C427" s="1317" t="s">
        <v>573</v>
      </c>
      <c r="E427" s="1315"/>
      <c r="F427" s="1316">
        <f>SUBTOTAL(9,F426:F426)</f>
        <v>2</v>
      </c>
      <c r="G427" s="1316"/>
    </row>
    <row r="428" spans="1:8" outlineLevel="2">
      <c r="A428" s="1310">
        <v>14</v>
      </c>
      <c r="B428" s="1314" t="s">
        <v>1558</v>
      </c>
      <c r="C428" s="1314" t="s">
        <v>126</v>
      </c>
      <c r="D428" s="1311" t="s">
        <v>3323</v>
      </c>
      <c r="E428" s="1315">
        <v>41700</v>
      </c>
      <c r="F428" s="1316">
        <v>5</v>
      </c>
      <c r="G428" s="1316">
        <v>2</v>
      </c>
      <c r="H428" s="1311" t="s">
        <v>3964</v>
      </c>
    </row>
    <row r="429" spans="1:8" outlineLevel="1">
      <c r="B429" s="1314"/>
      <c r="C429" s="1317" t="s">
        <v>614</v>
      </c>
      <c r="E429" s="1315"/>
      <c r="F429" s="1316">
        <f>SUBTOTAL(9,F428:F428)</f>
        <v>5</v>
      </c>
      <c r="G429" s="1316"/>
    </row>
    <row r="430" spans="1:8" outlineLevel="2">
      <c r="A430" s="1310">
        <v>14</v>
      </c>
      <c r="B430" s="1314" t="s">
        <v>1558</v>
      </c>
      <c r="C430" s="1314" t="s">
        <v>165</v>
      </c>
      <c r="D430" s="1311" t="s">
        <v>3323</v>
      </c>
      <c r="E430" s="1315">
        <v>41700</v>
      </c>
      <c r="F430" s="1316">
        <v>6</v>
      </c>
      <c r="G430" s="1316">
        <v>1</v>
      </c>
      <c r="H430" s="1311" t="s">
        <v>3968</v>
      </c>
    </row>
    <row r="431" spans="1:8" outlineLevel="1">
      <c r="B431" s="1314"/>
      <c r="C431" s="1317" t="s">
        <v>640</v>
      </c>
      <c r="E431" s="1315"/>
      <c r="F431" s="1316">
        <f>SUBTOTAL(9,F430:F430)</f>
        <v>6</v>
      </c>
      <c r="G431" s="1316"/>
    </row>
    <row r="432" spans="1:8" outlineLevel="2">
      <c r="A432" s="1310">
        <v>14</v>
      </c>
      <c r="B432" s="1314" t="s">
        <v>1558</v>
      </c>
      <c r="C432" s="1314" t="s">
        <v>123</v>
      </c>
      <c r="D432" s="1311" t="s">
        <v>3362</v>
      </c>
      <c r="E432" s="1315">
        <v>41560</v>
      </c>
      <c r="F432" s="1316">
        <v>2</v>
      </c>
      <c r="G432" s="1316">
        <v>5</v>
      </c>
      <c r="H432" s="1311" t="s">
        <v>3962</v>
      </c>
    </row>
    <row r="433" spans="1:8" outlineLevel="2">
      <c r="A433" s="1069">
        <v>14</v>
      </c>
      <c r="B433" s="1065" t="s">
        <v>1558</v>
      </c>
      <c r="C433" s="1065" t="s">
        <v>123</v>
      </c>
      <c r="D433" s="1065" t="s">
        <v>3357</v>
      </c>
      <c r="E433" s="1312">
        <v>41797</v>
      </c>
      <c r="F433" s="1068">
        <v>6</v>
      </c>
      <c r="G433" s="1068">
        <v>1</v>
      </c>
      <c r="H433" s="1065" t="s">
        <v>3968</v>
      </c>
    </row>
    <row r="434" spans="1:8" outlineLevel="2">
      <c r="A434" s="1069">
        <v>14</v>
      </c>
      <c r="B434" s="1065" t="s">
        <v>1558</v>
      </c>
      <c r="C434" s="1065" t="s">
        <v>123</v>
      </c>
      <c r="D434" s="1065" t="s">
        <v>5026</v>
      </c>
      <c r="E434" s="1312">
        <v>41811</v>
      </c>
      <c r="F434" s="1068">
        <v>5</v>
      </c>
      <c r="G434" s="1068">
        <v>2</v>
      </c>
      <c r="H434" s="1065" t="s">
        <v>3964</v>
      </c>
    </row>
    <row r="435" spans="1:8" s="1331" customFormat="1" outlineLevel="1">
      <c r="A435" s="1322"/>
      <c r="B435" s="1323"/>
      <c r="C435" s="1323" t="s">
        <v>763</v>
      </c>
      <c r="D435" s="1323"/>
      <c r="E435" s="1326"/>
      <c r="F435" s="1324">
        <f>SUBTOTAL(9,F432:F434)</f>
        <v>13</v>
      </c>
      <c r="G435" s="1324"/>
      <c r="H435" s="1323"/>
    </row>
    <row r="436" spans="1:8" outlineLevel="2">
      <c r="A436" s="1069">
        <v>14</v>
      </c>
      <c r="B436" s="1065" t="s">
        <v>1558</v>
      </c>
      <c r="C436" s="1065" t="s">
        <v>5036</v>
      </c>
      <c r="D436" s="1065" t="s">
        <v>3357</v>
      </c>
      <c r="E436" s="1312">
        <v>41797</v>
      </c>
      <c r="F436" s="1068">
        <v>1</v>
      </c>
      <c r="G436" s="1068">
        <v>6</v>
      </c>
      <c r="H436" s="1065" t="s">
        <v>3967</v>
      </c>
    </row>
    <row r="437" spans="1:8" outlineLevel="1">
      <c r="A437" s="1069"/>
      <c r="B437" s="1065"/>
      <c r="C437" s="1074" t="s">
        <v>5037</v>
      </c>
      <c r="D437" s="1065"/>
      <c r="E437" s="1312"/>
      <c r="F437" s="1068">
        <f>SUBTOTAL(9,F436:F436)</f>
        <v>1</v>
      </c>
      <c r="G437" s="1068"/>
      <c r="H437" s="1065"/>
    </row>
    <row r="438" spans="1:8" outlineLevel="2">
      <c r="A438" s="1310">
        <v>14</v>
      </c>
      <c r="B438" s="1314" t="s">
        <v>1558</v>
      </c>
      <c r="C438" s="1314" t="s">
        <v>188</v>
      </c>
      <c r="D438" s="1311" t="s">
        <v>3323</v>
      </c>
      <c r="E438" s="1315">
        <v>41700</v>
      </c>
      <c r="F438" s="1316">
        <v>3</v>
      </c>
      <c r="G438" s="1316">
        <v>4</v>
      </c>
      <c r="H438" s="1311" t="s">
        <v>3965</v>
      </c>
    </row>
    <row r="439" spans="1:8" outlineLevel="1">
      <c r="B439" s="1314"/>
      <c r="C439" s="1317" t="s">
        <v>856</v>
      </c>
      <c r="E439" s="1315"/>
      <c r="F439" s="1316">
        <f>SUBTOTAL(9,F438:F438)</f>
        <v>3</v>
      </c>
      <c r="G439" s="1316"/>
    </row>
    <row r="440" spans="1:8" outlineLevel="2">
      <c r="A440" s="1310">
        <v>14</v>
      </c>
      <c r="B440" s="1314" t="s">
        <v>1558</v>
      </c>
      <c r="C440" s="1314" t="s">
        <v>4385</v>
      </c>
      <c r="D440" s="1311" t="s">
        <v>3362</v>
      </c>
      <c r="E440" s="1315">
        <v>41560</v>
      </c>
      <c r="F440" s="1316">
        <v>3</v>
      </c>
      <c r="G440" s="1316">
        <v>4</v>
      </c>
      <c r="H440" s="1311" t="s">
        <v>3965</v>
      </c>
    </row>
    <row r="441" spans="1:8" outlineLevel="1">
      <c r="B441" s="1314"/>
      <c r="C441" s="1317" t="s">
        <v>4558</v>
      </c>
      <c r="E441" s="1315"/>
      <c r="F441" s="1316">
        <f>SUBTOTAL(9,F440:F440)</f>
        <v>3</v>
      </c>
      <c r="G441" s="1316"/>
    </row>
    <row r="442" spans="1:8" outlineLevel="2">
      <c r="A442" s="1310">
        <v>14</v>
      </c>
      <c r="B442" s="1314" t="s">
        <v>1558</v>
      </c>
      <c r="C442" s="1314" t="s">
        <v>125</v>
      </c>
      <c r="D442" s="1311" t="s">
        <v>3362</v>
      </c>
      <c r="E442" s="1315">
        <v>41560</v>
      </c>
      <c r="F442" s="1316">
        <v>6</v>
      </c>
      <c r="G442" s="1316">
        <v>1</v>
      </c>
      <c r="H442" s="1311" t="s">
        <v>3968</v>
      </c>
    </row>
    <row r="443" spans="1:8" outlineLevel="2">
      <c r="A443" s="1310">
        <v>14</v>
      </c>
      <c r="B443" s="1314" t="s">
        <v>1558</v>
      </c>
      <c r="C443" s="1314" t="s">
        <v>125</v>
      </c>
      <c r="D443" s="1311" t="s">
        <v>3362</v>
      </c>
      <c r="E443" s="1315">
        <v>41560</v>
      </c>
      <c r="F443" s="1316">
        <v>4</v>
      </c>
      <c r="G443" s="1316">
        <v>3</v>
      </c>
      <c r="H443" s="1311" t="s">
        <v>3963</v>
      </c>
    </row>
    <row r="444" spans="1:8" outlineLevel="1">
      <c r="B444" s="1314"/>
      <c r="C444" s="1317" t="s">
        <v>1012</v>
      </c>
      <c r="E444" s="1315"/>
      <c r="F444" s="1316">
        <f>SUBTOTAL(9,F442:F443)</f>
        <v>10</v>
      </c>
      <c r="G444" s="1316"/>
    </row>
    <row r="445" spans="1:8" outlineLevel="2">
      <c r="A445" s="1310">
        <v>14</v>
      </c>
      <c r="B445" s="1314" t="s">
        <v>1558</v>
      </c>
      <c r="C445" s="1314" t="s">
        <v>90</v>
      </c>
      <c r="D445" s="1311" t="s">
        <v>3362</v>
      </c>
      <c r="E445" s="1315">
        <v>41560</v>
      </c>
      <c r="F445" s="1316">
        <v>1</v>
      </c>
      <c r="G445" s="1316">
        <v>6</v>
      </c>
      <c r="H445" s="1311" t="s">
        <v>3967</v>
      </c>
    </row>
    <row r="446" spans="1:8" outlineLevel="1">
      <c r="B446" s="1314"/>
      <c r="C446" s="1317" t="s">
        <v>1123</v>
      </c>
      <c r="E446" s="1315"/>
      <c r="F446" s="1316">
        <f>SUBTOTAL(9,F445:F445)</f>
        <v>1</v>
      </c>
      <c r="G446" s="1316"/>
    </row>
    <row r="447" spans="1:8" outlineLevel="2">
      <c r="A447" s="1069">
        <v>14</v>
      </c>
      <c r="B447" s="1065" t="s">
        <v>1558</v>
      </c>
      <c r="C447" s="1065" t="s">
        <v>122</v>
      </c>
      <c r="D447" s="1065" t="s">
        <v>3357</v>
      </c>
      <c r="E447" s="1312">
        <v>41797</v>
      </c>
      <c r="F447" s="1068">
        <v>2</v>
      </c>
      <c r="G447" s="1068">
        <v>5</v>
      </c>
      <c r="H447" s="1065" t="s">
        <v>3962</v>
      </c>
    </row>
    <row r="448" spans="1:8" outlineLevel="1">
      <c r="A448" s="1069"/>
      <c r="B448" s="1065"/>
      <c r="C448" s="1074" t="s">
        <v>1285</v>
      </c>
      <c r="D448" s="1065"/>
      <c r="E448" s="1312"/>
      <c r="F448" s="1068">
        <f>SUBTOTAL(9,F447:F447)</f>
        <v>2</v>
      </c>
      <c r="G448" s="1068"/>
      <c r="H448" s="1065"/>
    </row>
    <row r="449" spans="1:8" outlineLevel="2">
      <c r="A449" s="1310">
        <v>14</v>
      </c>
      <c r="B449" s="1314" t="s">
        <v>1558</v>
      </c>
      <c r="C449" s="1314" t="s">
        <v>127</v>
      </c>
      <c r="D449" s="1311" t="s">
        <v>3323</v>
      </c>
      <c r="E449" s="1315">
        <v>41700</v>
      </c>
      <c r="F449" s="1316">
        <v>1</v>
      </c>
      <c r="G449" s="1316">
        <v>6</v>
      </c>
      <c r="H449" s="1311" t="s">
        <v>3967</v>
      </c>
    </row>
    <row r="450" spans="1:8" outlineLevel="2">
      <c r="A450" s="1069">
        <v>14</v>
      </c>
      <c r="B450" s="1065" t="s">
        <v>1558</v>
      </c>
      <c r="C450" s="1065" t="s">
        <v>127</v>
      </c>
      <c r="D450" s="1065" t="s">
        <v>3357</v>
      </c>
      <c r="E450" s="1312">
        <v>41797</v>
      </c>
      <c r="F450" s="1068">
        <v>5</v>
      </c>
      <c r="G450" s="1068">
        <v>2</v>
      </c>
      <c r="H450" s="1065" t="s">
        <v>3964</v>
      </c>
    </row>
    <row r="451" spans="1:8" outlineLevel="1">
      <c r="A451" s="1069"/>
      <c r="B451" s="1065"/>
      <c r="C451" s="1074" t="s">
        <v>1435</v>
      </c>
      <c r="D451" s="1065"/>
      <c r="E451" s="1312"/>
      <c r="F451" s="1068">
        <f>SUBTOTAL(9,F449:F450)</f>
        <v>6</v>
      </c>
      <c r="G451" s="1068"/>
      <c r="H451" s="1065"/>
    </row>
    <row r="452" spans="1:8" outlineLevel="2">
      <c r="A452" s="1310">
        <v>15</v>
      </c>
      <c r="B452" s="1314" t="s">
        <v>1559</v>
      </c>
      <c r="C452" s="1314" t="s">
        <v>1608</v>
      </c>
      <c r="D452" s="1311" t="s">
        <v>3323</v>
      </c>
      <c r="E452" s="1315">
        <v>41700</v>
      </c>
      <c r="F452" s="1316">
        <v>4</v>
      </c>
      <c r="G452" s="1316">
        <v>3</v>
      </c>
      <c r="H452" s="1311" t="s">
        <v>3972</v>
      </c>
    </row>
    <row r="453" spans="1:8" outlineLevel="1">
      <c r="B453" s="1314"/>
      <c r="C453" s="1317" t="s">
        <v>1680</v>
      </c>
      <c r="E453" s="1315"/>
      <c r="F453" s="1316">
        <f>SUBTOTAL(9,F452:F452)</f>
        <v>4</v>
      </c>
      <c r="G453" s="1316"/>
    </row>
    <row r="454" spans="1:8" outlineLevel="2">
      <c r="A454" s="1310">
        <v>15</v>
      </c>
      <c r="B454" s="1314" t="s">
        <v>1559</v>
      </c>
      <c r="C454" s="1314" t="s">
        <v>307</v>
      </c>
      <c r="D454" s="1311" t="s">
        <v>3323</v>
      </c>
      <c r="E454" s="1315">
        <v>41700</v>
      </c>
      <c r="F454" s="1316">
        <v>3</v>
      </c>
      <c r="G454" s="1316">
        <v>4</v>
      </c>
      <c r="H454" s="1311" t="s">
        <v>3971</v>
      </c>
    </row>
    <row r="455" spans="1:8" outlineLevel="1">
      <c r="B455" s="1314"/>
      <c r="C455" s="1317" t="s">
        <v>3377</v>
      </c>
      <c r="E455" s="1315"/>
      <c r="F455" s="1316">
        <f>SUBTOTAL(9,F454:F454)</f>
        <v>3</v>
      </c>
      <c r="G455" s="1316"/>
    </row>
    <row r="456" spans="1:8" outlineLevel="2">
      <c r="A456" s="1069">
        <v>15</v>
      </c>
      <c r="B456" s="1065" t="s">
        <v>1559</v>
      </c>
      <c r="C456" s="1065" t="s">
        <v>194</v>
      </c>
      <c r="D456" s="1065" t="s">
        <v>3357</v>
      </c>
      <c r="E456" s="1312">
        <v>41797</v>
      </c>
      <c r="F456" s="1068">
        <v>3</v>
      </c>
      <c r="G456" s="1068">
        <v>4</v>
      </c>
      <c r="H456" s="1065" t="s">
        <v>3971</v>
      </c>
    </row>
    <row r="457" spans="1:8" outlineLevel="1">
      <c r="A457" s="1069"/>
      <c r="B457" s="1065"/>
      <c r="C457" s="1074" t="s">
        <v>340</v>
      </c>
      <c r="D457" s="1065"/>
      <c r="E457" s="1312"/>
      <c r="F457" s="1068">
        <f>SUBTOTAL(9,F456:F456)</f>
        <v>3</v>
      </c>
      <c r="G457" s="1068"/>
      <c r="H457" s="1065"/>
    </row>
    <row r="458" spans="1:8" outlineLevel="2">
      <c r="A458" s="1310">
        <v>15</v>
      </c>
      <c r="B458" s="1314" t="s">
        <v>1559</v>
      </c>
      <c r="C458" s="1314" t="s">
        <v>208</v>
      </c>
      <c r="D458" s="1311" t="s">
        <v>3362</v>
      </c>
      <c r="E458" s="1315">
        <v>41560</v>
      </c>
      <c r="F458" s="1316">
        <v>4</v>
      </c>
      <c r="G458" s="1316">
        <v>3</v>
      </c>
      <c r="H458" s="1311" t="s">
        <v>3972</v>
      </c>
    </row>
    <row r="459" spans="1:8" outlineLevel="2">
      <c r="A459" s="1069">
        <v>15</v>
      </c>
      <c r="B459" s="1065" t="s">
        <v>1559</v>
      </c>
      <c r="C459" s="1065" t="s">
        <v>208</v>
      </c>
      <c r="D459" s="1065" t="s">
        <v>3357</v>
      </c>
      <c r="E459" s="1312">
        <v>41797</v>
      </c>
      <c r="F459" s="1068">
        <v>6</v>
      </c>
      <c r="G459" s="1068">
        <v>1</v>
      </c>
      <c r="H459" s="1065" t="s">
        <v>3974</v>
      </c>
    </row>
    <row r="460" spans="1:8" s="1331" customFormat="1" outlineLevel="1">
      <c r="A460" s="1322"/>
      <c r="B460" s="1323"/>
      <c r="C460" s="1323" t="s">
        <v>441</v>
      </c>
      <c r="D460" s="1238" t="s">
        <v>3834</v>
      </c>
      <c r="E460" s="1326"/>
      <c r="F460" s="1324">
        <f>SUBTOTAL(9,F458:F459)</f>
        <v>10</v>
      </c>
      <c r="G460" s="1324"/>
      <c r="H460" s="1323"/>
    </row>
    <row r="461" spans="1:8" outlineLevel="2">
      <c r="A461" s="1310">
        <v>15</v>
      </c>
      <c r="B461" s="1314" t="s">
        <v>1559</v>
      </c>
      <c r="C461" s="1314" t="s">
        <v>187</v>
      </c>
      <c r="D461" s="1311" t="s">
        <v>3362</v>
      </c>
      <c r="E461" s="1315">
        <v>41560</v>
      </c>
      <c r="F461" s="1316">
        <v>2</v>
      </c>
      <c r="G461" s="1316">
        <v>5</v>
      </c>
      <c r="H461" s="1311" t="s">
        <v>3973</v>
      </c>
    </row>
    <row r="462" spans="1:8" outlineLevel="1">
      <c r="B462" s="1314"/>
      <c r="C462" s="1317" t="s">
        <v>470</v>
      </c>
      <c r="E462" s="1315"/>
      <c r="F462" s="1316">
        <f>SUBTOTAL(9,F461:F461)</f>
        <v>2</v>
      </c>
      <c r="G462" s="1316"/>
    </row>
    <row r="463" spans="1:8" outlineLevel="2">
      <c r="A463" s="1310">
        <v>15</v>
      </c>
      <c r="B463" s="1314" t="s">
        <v>1559</v>
      </c>
      <c r="C463" s="1314" t="s">
        <v>5349</v>
      </c>
      <c r="D463" s="1311" t="s">
        <v>3362</v>
      </c>
      <c r="E463" s="1315">
        <v>41560</v>
      </c>
      <c r="F463" s="1316">
        <v>1</v>
      </c>
      <c r="G463" s="1316">
        <v>6</v>
      </c>
      <c r="H463" s="1311" t="s">
        <v>3975</v>
      </c>
    </row>
    <row r="464" spans="1:8" outlineLevel="1">
      <c r="B464" s="1314"/>
      <c r="C464" s="1317" t="s">
        <v>5350</v>
      </c>
      <c r="E464" s="1315"/>
      <c r="F464" s="1316">
        <f>SUBTOTAL(9,F463:F463)</f>
        <v>1</v>
      </c>
      <c r="G464" s="1316"/>
    </row>
    <row r="465" spans="1:8" outlineLevel="2">
      <c r="A465" s="1069">
        <v>15</v>
      </c>
      <c r="B465" s="1065" t="s">
        <v>1559</v>
      </c>
      <c r="C465" s="1065" t="s">
        <v>1623</v>
      </c>
      <c r="D465" s="1065" t="s">
        <v>3357</v>
      </c>
      <c r="E465" s="1312">
        <v>41797</v>
      </c>
      <c r="F465" s="1068">
        <v>4</v>
      </c>
      <c r="G465" s="1068">
        <v>3</v>
      </c>
      <c r="H465" s="1065" t="s">
        <v>3972</v>
      </c>
    </row>
    <row r="466" spans="1:8" outlineLevel="1">
      <c r="A466" s="1069"/>
      <c r="B466" s="1065"/>
      <c r="C466" s="1074" t="s">
        <v>3429</v>
      </c>
      <c r="D466" s="1065"/>
      <c r="E466" s="1312"/>
      <c r="F466" s="1068">
        <f>SUBTOTAL(9,F465:F465)</f>
        <v>4</v>
      </c>
      <c r="G466" s="1068"/>
      <c r="H466" s="1065"/>
    </row>
    <row r="467" spans="1:8" outlineLevel="2">
      <c r="A467" s="1069">
        <v>15</v>
      </c>
      <c r="B467" s="1065" t="s">
        <v>1559</v>
      </c>
      <c r="C467" s="1065" t="s">
        <v>5046</v>
      </c>
      <c r="D467" s="1065" t="s">
        <v>3357</v>
      </c>
      <c r="E467" s="1312">
        <v>41797</v>
      </c>
      <c r="F467" s="1068">
        <v>5</v>
      </c>
      <c r="G467" s="1068">
        <v>2</v>
      </c>
      <c r="H467" s="1065" t="s">
        <v>3976</v>
      </c>
    </row>
    <row r="468" spans="1:8" outlineLevel="1">
      <c r="A468" s="1069"/>
      <c r="B468" s="1065"/>
      <c r="C468" s="1074" t="s">
        <v>5027</v>
      </c>
      <c r="D468" s="1065"/>
      <c r="E468" s="1312"/>
      <c r="F468" s="1068">
        <f>SUBTOTAL(9,F467:F467)</f>
        <v>5</v>
      </c>
      <c r="G468" s="1068"/>
      <c r="H468" s="1065"/>
    </row>
    <row r="469" spans="1:8" outlineLevel="2">
      <c r="A469" s="1310">
        <v>15</v>
      </c>
      <c r="B469" s="1314" t="s">
        <v>1559</v>
      </c>
      <c r="C469" s="1314" t="s">
        <v>153</v>
      </c>
      <c r="D469" s="1311" t="s">
        <v>3323</v>
      </c>
      <c r="E469" s="1315">
        <v>41700</v>
      </c>
      <c r="F469" s="1316">
        <v>6</v>
      </c>
      <c r="G469" s="1316">
        <v>1</v>
      </c>
      <c r="H469" s="1311" t="s">
        <v>3974</v>
      </c>
    </row>
    <row r="470" spans="1:8" outlineLevel="1">
      <c r="B470" s="1314"/>
      <c r="C470" s="1317" t="s">
        <v>790</v>
      </c>
      <c r="E470" s="1315"/>
      <c r="F470" s="1316">
        <f>SUBTOTAL(9,F469:F469)</f>
        <v>6</v>
      </c>
      <c r="G470" s="1316"/>
    </row>
    <row r="471" spans="1:8" outlineLevel="2">
      <c r="A471" s="1069">
        <v>15</v>
      </c>
      <c r="B471" s="1065" t="s">
        <v>1559</v>
      </c>
      <c r="C471" s="1065" t="s">
        <v>3871</v>
      </c>
      <c r="D471" s="1065" t="s">
        <v>3357</v>
      </c>
      <c r="E471" s="1312">
        <v>41797</v>
      </c>
      <c r="F471" s="1068">
        <v>1</v>
      </c>
      <c r="G471" s="1068">
        <v>6</v>
      </c>
      <c r="H471" s="1065" t="s">
        <v>3975</v>
      </c>
    </row>
    <row r="472" spans="1:8" outlineLevel="1">
      <c r="A472" s="1069"/>
      <c r="B472" s="1065"/>
      <c r="C472" s="1074" t="s">
        <v>3872</v>
      </c>
      <c r="D472" s="1065"/>
      <c r="E472" s="1312"/>
      <c r="F472" s="1068">
        <f>SUBTOTAL(9,F471:F471)</f>
        <v>1</v>
      </c>
      <c r="G472" s="1068"/>
      <c r="H472" s="1065"/>
    </row>
    <row r="473" spans="1:8" outlineLevel="2">
      <c r="A473" s="1310">
        <v>15</v>
      </c>
      <c r="B473" s="1314" t="s">
        <v>1559</v>
      </c>
      <c r="C473" s="1314" t="s">
        <v>4338</v>
      </c>
      <c r="D473" s="1311" t="s">
        <v>3362</v>
      </c>
      <c r="E473" s="1315">
        <v>41560</v>
      </c>
      <c r="F473" s="1316">
        <v>3</v>
      </c>
      <c r="G473" s="1316">
        <v>4</v>
      </c>
      <c r="H473" s="1311" t="s">
        <v>3971</v>
      </c>
    </row>
    <row r="474" spans="1:8" outlineLevel="1">
      <c r="B474" s="1314"/>
      <c r="C474" s="1317" t="s">
        <v>4340</v>
      </c>
      <c r="E474" s="1315"/>
      <c r="F474" s="1316">
        <f>SUBTOTAL(9,F473:F473)</f>
        <v>3</v>
      </c>
      <c r="G474" s="1316"/>
    </row>
    <row r="475" spans="1:8" outlineLevel="2">
      <c r="A475" s="1310">
        <v>15</v>
      </c>
      <c r="B475" s="1314" t="s">
        <v>1559</v>
      </c>
      <c r="C475" s="1314" t="s">
        <v>3905</v>
      </c>
      <c r="D475" s="1311" t="s">
        <v>3323</v>
      </c>
      <c r="E475" s="1315">
        <v>41700</v>
      </c>
      <c r="F475" s="1316">
        <v>5</v>
      </c>
      <c r="G475" s="1316">
        <v>2</v>
      </c>
      <c r="H475" s="1311" t="s">
        <v>3976</v>
      </c>
    </row>
    <row r="476" spans="1:8" outlineLevel="2">
      <c r="A476" s="1310">
        <v>15</v>
      </c>
      <c r="B476" s="1314" t="s">
        <v>1559</v>
      </c>
      <c r="C476" s="1314" t="s">
        <v>3905</v>
      </c>
      <c r="D476" s="1311" t="s">
        <v>3323</v>
      </c>
      <c r="E476" s="1315">
        <v>41700</v>
      </c>
      <c r="F476" s="1316">
        <v>2</v>
      </c>
      <c r="G476" s="1316">
        <v>5</v>
      </c>
      <c r="H476" s="1311" t="s">
        <v>3973</v>
      </c>
    </row>
    <row r="477" spans="1:8" outlineLevel="1">
      <c r="B477" s="1314"/>
      <c r="C477" s="1317" t="s">
        <v>3908</v>
      </c>
      <c r="E477" s="1315"/>
      <c r="F477" s="1316">
        <f>SUBTOTAL(9,F475:F476)</f>
        <v>7</v>
      </c>
      <c r="G477" s="1316"/>
    </row>
    <row r="478" spans="1:8" outlineLevel="2">
      <c r="A478" s="1310">
        <v>15</v>
      </c>
      <c r="B478" s="1314" t="s">
        <v>1559</v>
      </c>
      <c r="C478" s="1314" t="s">
        <v>181</v>
      </c>
      <c r="D478" s="1311" t="s">
        <v>3323</v>
      </c>
      <c r="E478" s="1315">
        <v>41700</v>
      </c>
      <c r="F478" s="1316">
        <v>1</v>
      </c>
      <c r="G478" s="1316">
        <v>6</v>
      </c>
      <c r="H478" s="1311" t="s">
        <v>3975</v>
      </c>
    </row>
    <row r="479" spans="1:8" outlineLevel="1">
      <c r="B479" s="1314"/>
      <c r="C479" s="1317" t="s">
        <v>892</v>
      </c>
      <c r="E479" s="1315"/>
      <c r="F479" s="1316">
        <f>SUBTOTAL(9,F478:F478)</f>
        <v>1</v>
      </c>
      <c r="G479" s="1316"/>
    </row>
    <row r="480" spans="1:8" outlineLevel="2">
      <c r="A480" s="1069">
        <v>15</v>
      </c>
      <c r="B480" s="1065" t="s">
        <v>1559</v>
      </c>
      <c r="C480" s="1065" t="s">
        <v>4872</v>
      </c>
      <c r="D480" s="1065" t="s">
        <v>3357</v>
      </c>
      <c r="E480" s="1312">
        <v>41797</v>
      </c>
      <c r="F480" s="1068">
        <v>2</v>
      </c>
      <c r="G480" s="1068">
        <v>5</v>
      </c>
      <c r="H480" s="1065" t="s">
        <v>3973</v>
      </c>
    </row>
    <row r="481" spans="1:8" outlineLevel="1">
      <c r="A481" s="1069"/>
      <c r="B481" s="1065"/>
      <c r="C481" s="1074" t="s">
        <v>4878</v>
      </c>
      <c r="D481" s="1065"/>
      <c r="E481" s="1312"/>
      <c r="F481" s="1068">
        <f>SUBTOTAL(9,F480:F480)</f>
        <v>2</v>
      </c>
      <c r="G481" s="1068"/>
      <c r="H481" s="1065"/>
    </row>
    <row r="482" spans="1:8" outlineLevel="2">
      <c r="A482" s="1310">
        <v>15</v>
      </c>
      <c r="B482" s="1314" t="s">
        <v>1559</v>
      </c>
      <c r="C482" s="1314" t="s">
        <v>90</v>
      </c>
      <c r="D482" s="1311" t="s">
        <v>3362</v>
      </c>
      <c r="E482" s="1315">
        <v>41560</v>
      </c>
      <c r="F482" s="1316">
        <v>5</v>
      </c>
      <c r="G482" s="1316">
        <v>2</v>
      </c>
      <c r="H482" s="1311" t="s">
        <v>3976</v>
      </c>
    </row>
    <row r="483" spans="1:8" outlineLevel="1">
      <c r="B483" s="1314"/>
      <c r="C483" s="1317" t="s">
        <v>1123</v>
      </c>
      <c r="E483" s="1315"/>
      <c r="F483" s="1316">
        <f>SUBTOTAL(9,F482:F482)</f>
        <v>5</v>
      </c>
      <c r="G483" s="1316"/>
    </row>
    <row r="484" spans="1:8" outlineLevel="2">
      <c r="A484" s="1310">
        <v>15</v>
      </c>
      <c r="B484" s="1314" t="s">
        <v>1559</v>
      </c>
      <c r="C484" s="1314" t="s">
        <v>106</v>
      </c>
      <c r="D484" s="1311" t="s">
        <v>3362</v>
      </c>
      <c r="E484" s="1315">
        <v>41560</v>
      </c>
      <c r="F484" s="1316">
        <v>6</v>
      </c>
      <c r="G484" s="1316">
        <v>1</v>
      </c>
      <c r="H484" s="1311" t="s">
        <v>3974</v>
      </c>
    </row>
    <row r="485" spans="1:8" outlineLevel="1">
      <c r="B485" s="1314"/>
      <c r="C485" s="1317" t="s">
        <v>1181</v>
      </c>
      <c r="E485" s="1315"/>
      <c r="F485" s="1316">
        <f>SUBTOTAL(9,F484:F484)</f>
        <v>6</v>
      </c>
      <c r="G485" s="1316"/>
    </row>
    <row r="486" spans="1:8" outlineLevel="2">
      <c r="A486" s="1310">
        <v>16</v>
      </c>
      <c r="B486" s="1314" t="s">
        <v>1560</v>
      </c>
      <c r="C486" s="1314" t="s">
        <v>200</v>
      </c>
      <c r="D486" s="1311" t="s">
        <v>3323</v>
      </c>
      <c r="E486" s="1315">
        <v>41700</v>
      </c>
      <c r="F486" s="1316">
        <v>5</v>
      </c>
      <c r="G486" s="1316">
        <v>2</v>
      </c>
      <c r="H486" s="1311" t="s">
        <v>3984</v>
      </c>
    </row>
    <row r="487" spans="1:8" outlineLevel="1">
      <c r="B487" s="1314"/>
      <c r="C487" s="1317" t="s">
        <v>225</v>
      </c>
      <c r="E487" s="1315"/>
      <c r="F487" s="1316">
        <f>SUBTOTAL(9,F486:F486)</f>
        <v>5</v>
      </c>
      <c r="G487" s="1316"/>
    </row>
    <row r="488" spans="1:8" outlineLevel="2">
      <c r="A488" s="1310">
        <v>16</v>
      </c>
      <c r="B488" s="1314" t="s">
        <v>1560</v>
      </c>
      <c r="C488" s="1314" t="s">
        <v>117</v>
      </c>
      <c r="D488" s="1311" t="s">
        <v>3323</v>
      </c>
      <c r="E488" s="1315">
        <v>41700</v>
      </c>
      <c r="F488" s="1316">
        <v>2</v>
      </c>
      <c r="G488" s="1316">
        <v>5</v>
      </c>
      <c r="H488" s="1311" t="s">
        <v>3982</v>
      </c>
    </row>
    <row r="489" spans="1:8" outlineLevel="1">
      <c r="B489" s="1314"/>
      <c r="C489" s="1317" t="s">
        <v>1674</v>
      </c>
      <c r="E489" s="1315"/>
      <c r="F489" s="1316">
        <f>SUBTOTAL(9,F488:F488)</f>
        <v>2</v>
      </c>
      <c r="G489" s="1316"/>
    </row>
    <row r="490" spans="1:8" outlineLevel="2">
      <c r="A490" s="1310">
        <v>16</v>
      </c>
      <c r="B490" s="1314" t="s">
        <v>1560</v>
      </c>
      <c r="C490" s="1314" t="s">
        <v>1610</v>
      </c>
      <c r="D490" s="1311" t="s">
        <v>3323</v>
      </c>
      <c r="E490" s="1315">
        <v>41700</v>
      </c>
      <c r="F490" s="1316">
        <v>6</v>
      </c>
      <c r="G490" s="1316">
        <v>1</v>
      </c>
      <c r="H490" s="1311" t="s">
        <v>3979</v>
      </c>
    </row>
    <row r="491" spans="1:8" outlineLevel="2">
      <c r="A491" s="1310">
        <v>16</v>
      </c>
      <c r="B491" s="1314" t="s">
        <v>1560</v>
      </c>
      <c r="C491" s="1314" t="s">
        <v>1610</v>
      </c>
      <c r="D491" s="1311" t="s">
        <v>3362</v>
      </c>
      <c r="E491" s="1315">
        <v>41560</v>
      </c>
      <c r="F491" s="1316">
        <v>1</v>
      </c>
      <c r="G491" s="1316">
        <v>6</v>
      </c>
      <c r="H491" s="1311" t="s">
        <v>3985</v>
      </c>
    </row>
    <row r="492" spans="1:8" outlineLevel="1">
      <c r="B492" s="1314"/>
      <c r="C492" s="1317" t="s">
        <v>1729</v>
      </c>
      <c r="E492" s="1315"/>
      <c r="F492" s="1316">
        <f>SUBTOTAL(9,F490:F491)</f>
        <v>7</v>
      </c>
      <c r="G492" s="1316"/>
    </row>
    <row r="493" spans="1:8" outlineLevel="2">
      <c r="A493" s="1310">
        <v>16</v>
      </c>
      <c r="B493" s="1314" t="s">
        <v>1560</v>
      </c>
      <c r="C493" s="1314" t="s">
        <v>1620</v>
      </c>
      <c r="D493" s="1311" t="s">
        <v>3323</v>
      </c>
      <c r="E493" s="1315">
        <v>41700</v>
      </c>
      <c r="F493" s="1316">
        <v>3</v>
      </c>
      <c r="G493" s="1316">
        <v>4</v>
      </c>
      <c r="H493" s="1311" t="s">
        <v>3983</v>
      </c>
    </row>
    <row r="494" spans="1:8" outlineLevel="1">
      <c r="B494" s="1314"/>
      <c r="C494" s="1317" t="s">
        <v>1802</v>
      </c>
      <c r="E494" s="1315"/>
      <c r="F494" s="1316">
        <f>SUBTOTAL(9,F493:F493)</f>
        <v>3</v>
      </c>
      <c r="G494" s="1316"/>
    </row>
    <row r="495" spans="1:8" outlineLevel="2">
      <c r="A495" s="1310">
        <v>16</v>
      </c>
      <c r="B495" s="1314" t="s">
        <v>1560</v>
      </c>
      <c r="C495" s="1314" t="s">
        <v>208</v>
      </c>
      <c r="D495" s="1311" t="s">
        <v>3323</v>
      </c>
      <c r="E495" s="1315">
        <v>41700</v>
      </c>
      <c r="F495" s="1316">
        <v>1</v>
      </c>
      <c r="G495" s="1316">
        <v>6</v>
      </c>
      <c r="H495" s="1311" t="s">
        <v>3985</v>
      </c>
    </row>
    <row r="496" spans="1:8" outlineLevel="1">
      <c r="B496" s="1314"/>
      <c r="C496" s="1317" t="s">
        <v>441</v>
      </c>
      <c r="E496" s="1315"/>
      <c r="F496" s="1316">
        <f>SUBTOTAL(9,F495:F495)</f>
        <v>1</v>
      </c>
      <c r="G496" s="1316"/>
    </row>
    <row r="497" spans="1:8" outlineLevel="2">
      <c r="A497" s="1310">
        <v>16</v>
      </c>
      <c r="B497" s="1314" t="s">
        <v>1560</v>
      </c>
      <c r="C497" s="1314" t="s">
        <v>192</v>
      </c>
      <c r="D497" s="1311" t="s">
        <v>3362</v>
      </c>
      <c r="E497" s="1315">
        <v>41560</v>
      </c>
      <c r="F497" s="1316">
        <v>6</v>
      </c>
      <c r="G497" s="1316">
        <v>1</v>
      </c>
      <c r="H497" s="1311" t="s">
        <v>3979</v>
      </c>
    </row>
    <row r="498" spans="1:8" outlineLevel="1">
      <c r="B498" s="1314"/>
      <c r="C498" s="1317" t="s">
        <v>476</v>
      </c>
      <c r="E498" s="1315"/>
      <c r="F498" s="1316">
        <f>SUBTOTAL(9,F497:F497)</f>
        <v>6</v>
      </c>
      <c r="G498" s="1316"/>
    </row>
    <row r="499" spans="1:8" outlineLevel="2">
      <c r="A499" s="1310">
        <v>16</v>
      </c>
      <c r="B499" s="1314" t="s">
        <v>1560</v>
      </c>
      <c r="C499" s="1314" t="s">
        <v>4543</v>
      </c>
      <c r="D499" s="1311" t="s">
        <v>3323</v>
      </c>
      <c r="E499" s="1315">
        <v>41700</v>
      </c>
      <c r="F499" s="1316">
        <v>4</v>
      </c>
      <c r="G499" s="1316">
        <v>3</v>
      </c>
      <c r="H499" s="1311" t="s">
        <v>3980</v>
      </c>
    </row>
    <row r="500" spans="1:8" outlineLevel="1">
      <c r="B500" s="1314"/>
      <c r="C500" s="1317" t="s">
        <v>4544</v>
      </c>
      <c r="E500" s="1315"/>
      <c r="F500" s="1316">
        <f>SUBTOTAL(9,F499:F499)</f>
        <v>4</v>
      </c>
      <c r="G500" s="1316"/>
    </row>
    <row r="501" spans="1:8" outlineLevel="2">
      <c r="A501" s="1310">
        <v>16</v>
      </c>
      <c r="B501" s="1314" t="s">
        <v>1560</v>
      </c>
      <c r="C501" s="1314" t="s">
        <v>123</v>
      </c>
      <c r="D501" s="1311" t="s">
        <v>3362</v>
      </c>
      <c r="E501" s="1315">
        <v>41560</v>
      </c>
      <c r="F501" s="1316">
        <v>2</v>
      </c>
      <c r="G501" s="1316">
        <v>5</v>
      </c>
      <c r="H501" s="1311" t="s">
        <v>3982</v>
      </c>
    </row>
    <row r="502" spans="1:8" outlineLevel="2">
      <c r="A502" s="1069">
        <v>16</v>
      </c>
      <c r="B502" s="1065" t="s">
        <v>1560</v>
      </c>
      <c r="C502" s="1065" t="s">
        <v>123</v>
      </c>
      <c r="D502" s="1065" t="s">
        <v>3357</v>
      </c>
      <c r="E502" s="1312">
        <v>41797</v>
      </c>
      <c r="F502" s="1068">
        <v>6</v>
      </c>
      <c r="G502" s="1068">
        <v>1</v>
      </c>
      <c r="H502" s="1065" t="s">
        <v>3979</v>
      </c>
    </row>
    <row r="503" spans="1:8" outlineLevel="2">
      <c r="A503" s="1069">
        <v>16</v>
      </c>
      <c r="B503" s="1065" t="s">
        <v>1560</v>
      </c>
      <c r="C503" s="1065" t="s">
        <v>123</v>
      </c>
      <c r="D503" s="1065" t="s">
        <v>3357</v>
      </c>
      <c r="E503" s="1312">
        <v>41797</v>
      </c>
      <c r="F503" s="1068">
        <v>1</v>
      </c>
      <c r="G503" s="1068">
        <v>6</v>
      </c>
      <c r="H503" s="1065" t="s">
        <v>3985</v>
      </c>
    </row>
    <row r="504" spans="1:8" outlineLevel="2">
      <c r="A504" s="1069">
        <v>16</v>
      </c>
      <c r="B504" s="1065" t="s">
        <v>1560</v>
      </c>
      <c r="C504" s="1065" t="s">
        <v>123</v>
      </c>
      <c r="D504" s="1065" t="s">
        <v>5026</v>
      </c>
      <c r="E504" s="1312">
        <v>41811</v>
      </c>
      <c r="F504" s="1068">
        <v>4</v>
      </c>
      <c r="G504" s="1068">
        <v>3</v>
      </c>
      <c r="H504" s="1065" t="s">
        <v>3980</v>
      </c>
    </row>
    <row r="505" spans="1:8" outlineLevel="1">
      <c r="A505" s="1069"/>
      <c r="B505" s="1065"/>
      <c r="C505" s="1074" t="s">
        <v>763</v>
      </c>
      <c r="D505" s="1065"/>
      <c r="E505" s="1312"/>
      <c r="F505" s="1068">
        <f>SUBTOTAL(9,F501:F504)</f>
        <v>13</v>
      </c>
      <c r="G505" s="1068"/>
      <c r="H505" s="1065"/>
    </row>
    <row r="506" spans="1:8" outlineLevel="2">
      <c r="A506" s="1310">
        <v>16</v>
      </c>
      <c r="B506" s="1314" t="s">
        <v>1560</v>
      </c>
      <c r="C506" s="1314" t="s">
        <v>188</v>
      </c>
      <c r="D506" s="1311" t="s">
        <v>3362</v>
      </c>
      <c r="E506" s="1315">
        <v>41560</v>
      </c>
      <c r="F506" s="1316">
        <v>3</v>
      </c>
      <c r="G506" s="1316">
        <v>4</v>
      </c>
      <c r="H506" s="1311" t="s">
        <v>3983</v>
      </c>
    </row>
    <row r="507" spans="1:8" outlineLevel="1">
      <c r="B507" s="1314"/>
      <c r="C507" s="1317" t="s">
        <v>856</v>
      </c>
      <c r="E507" s="1315"/>
      <c r="F507" s="1316">
        <f>SUBTOTAL(9,F506:F506)</f>
        <v>3</v>
      </c>
      <c r="G507" s="1316"/>
    </row>
    <row r="508" spans="1:8" outlineLevel="2">
      <c r="A508" s="1069">
        <v>16</v>
      </c>
      <c r="B508" s="1065" t="s">
        <v>1560</v>
      </c>
      <c r="C508" s="1065" t="s">
        <v>115</v>
      </c>
      <c r="D508" s="1065" t="s">
        <v>3357</v>
      </c>
      <c r="E508" s="1312">
        <v>41797</v>
      </c>
      <c r="F508" s="1068">
        <v>4</v>
      </c>
      <c r="G508" s="1068">
        <v>3</v>
      </c>
      <c r="H508" s="1065" t="s">
        <v>3980</v>
      </c>
    </row>
    <row r="509" spans="1:8" outlineLevel="2">
      <c r="A509" s="1069">
        <v>16</v>
      </c>
      <c r="B509" s="1065" t="s">
        <v>1560</v>
      </c>
      <c r="C509" s="1065" t="s">
        <v>115</v>
      </c>
      <c r="D509" s="1065" t="s">
        <v>3357</v>
      </c>
      <c r="E509" s="1312">
        <v>41797</v>
      </c>
      <c r="F509" s="1068">
        <v>2</v>
      </c>
      <c r="G509" s="1068">
        <v>5</v>
      </c>
      <c r="H509" s="1065" t="s">
        <v>3982</v>
      </c>
    </row>
    <row r="510" spans="1:8" outlineLevel="1">
      <c r="A510" s="1069"/>
      <c r="B510" s="1065"/>
      <c r="C510" s="1074" t="s">
        <v>920</v>
      </c>
      <c r="D510" s="1065"/>
      <c r="E510" s="1312"/>
      <c r="F510" s="1068">
        <f>SUBTOTAL(9,F508:F509)</f>
        <v>6</v>
      </c>
      <c r="G510" s="1068"/>
      <c r="H510" s="1065"/>
    </row>
    <row r="511" spans="1:8" outlineLevel="2">
      <c r="A511" s="1310">
        <v>16</v>
      </c>
      <c r="B511" s="1314" t="s">
        <v>1560</v>
      </c>
      <c r="C511" s="1314" t="s">
        <v>190</v>
      </c>
      <c r="D511" s="1311" t="s">
        <v>3362</v>
      </c>
      <c r="E511" s="1315">
        <v>41560</v>
      </c>
      <c r="F511" s="1316">
        <v>5</v>
      </c>
      <c r="G511" s="1316">
        <v>2</v>
      </c>
      <c r="H511" s="1311" t="s">
        <v>3984</v>
      </c>
    </row>
    <row r="512" spans="1:8" outlineLevel="1">
      <c r="B512" s="1314"/>
      <c r="C512" s="1317" t="s">
        <v>4427</v>
      </c>
      <c r="E512" s="1315"/>
      <c r="F512" s="1316">
        <f>SUBTOTAL(9,F511:F511)</f>
        <v>5</v>
      </c>
      <c r="G512" s="1316"/>
    </row>
    <row r="513" spans="1:8" outlineLevel="2">
      <c r="A513" s="1310">
        <v>16</v>
      </c>
      <c r="B513" s="1314" t="s">
        <v>1560</v>
      </c>
      <c r="C513" s="1314" t="s">
        <v>122</v>
      </c>
      <c r="D513" s="1311" t="s">
        <v>3362</v>
      </c>
      <c r="E513" s="1315">
        <v>41560</v>
      </c>
      <c r="F513" s="1316">
        <v>4</v>
      </c>
      <c r="G513" s="1316">
        <v>3</v>
      </c>
      <c r="H513" s="1311" t="s">
        <v>3980</v>
      </c>
    </row>
    <row r="514" spans="1:8" outlineLevel="2">
      <c r="A514" s="1069">
        <v>16</v>
      </c>
      <c r="B514" s="1065" t="s">
        <v>1560</v>
      </c>
      <c r="C514" s="1065" t="s">
        <v>122</v>
      </c>
      <c r="D514" s="1065" t="s">
        <v>3357</v>
      </c>
      <c r="E514" s="1312">
        <v>41797</v>
      </c>
      <c r="F514" s="1068">
        <v>5</v>
      </c>
      <c r="G514" s="1068">
        <v>2</v>
      </c>
      <c r="H514" s="1065" t="s">
        <v>3984</v>
      </c>
    </row>
    <row r="515" spans="1:8" outlineLevel="2">
      <c r="A515" s="1069">
        <v>16</v>
      </c>
      <c r="B515" s="1065" t="s">
        <v>1560</v>
      </c>
      <c r="C515" s="1065" t="s">
        <v>122</v>
      </c>
      <c r="D515" s="1065" t="s">
        <v>5026</v>
      </c>
      <c r="E515" s="1312">
        <v>41811</v>
      </c>
      <c r="F515" s="1068">
        <v>6</v>
      </c>
      <c r="G515" s="1068">
        <v>1</v>
      </c>
      <c r="H515" s="1065" t="s">
        <v>3979</v>
      </c>
    </row>
    <row r="516" spans="1:8" s="1331" customFormat="1" outlineLevel="1">
      <c r="A516" s="1322"/>
      <c r="B516" s="1323"/>
      <c r="C516" s="1323" t="s">
        <v>1285</v>
      </c>
      <c r="D516" s="1238" t="s">
        <v>3834</v>
      </c>
      <c r="E516" s="1326"/>
      <c r="F516" s="1324">
        <f>SUBTOTAL(9,F513:F515)</f>
        <v>15</v>
      </c>
      <c r="G516" s="1324"/>
      <c r="H516" s="1323"/>
    </row>
    <row r="517" spans="1:8" outlineLevel="2">
      <c r="A517" s="1069">
        <v>16</v>
      </c>
      <c r="B517" s="1065" t="s">
        <v>1560</v>
      </c>
      <c r="C517" s="1065" t="s">
        <v>92</v>
      </c>
      <c r="D517" s="1065" t="s">
        <v>3357</v>
      </c>
      <c r="E517" s="1312">
        <v>41797</v>
      </c>
      <c r="F517" s="1068">
        <v>3</v>
      </c>
      <c r="G517" s="1068">
        <v>4</v>
      </c>
      <c r="H517" s="1065" t="s">
        <v>3983</v>
      </c>
    </row>
    <row r="518" spans="1:8" outlineLevel="1">
      <c r="A518" s="1069"/>
      <c r="B518" s="1065"/>
      <c r="C518" s="1074" t="s">
        <v>1424</v>
      </c>
      <c r="D518" s="1065"/>
      <c r="E518" s="1312"/>
      <c r="F518" s="1068">
        <f>SUBTOTAL(9,F517:F517)</f>
        <v>3</v>
      </c>
      <c r="G518" s="1068"/>
      <c r="H518" s="1065"/>
    </row>
    <row r="519" spans="1:8" outlineLevel="2">
      <c r="A519" s="1310">
        <v>17</v>
      </c>
      <c r="B519" s="1314" t="s">
        <v>1561</v>
      </c>
      <c r="C519" s="1314" t="s">
        <v>4610</v>
      </c>
      <c r="D519" s="1311" t="s">
        <v>3362</v>
      </c>
      <c r="E519" s="1315">
        <v>41560</v>
      </c>
      <c r="F519" s="1316">
        <v>2</v>
      </c>
      <c r="G519" s="1316">
        <v>5</v>
      </c>
      <c r="H519" s="1311" t="s">
        <v>3989</v>
      </c>
    </row>
    <row r="520" spans="1:8" outlineLevel="1">
      <c r="B520" s="1314"/>
      <c r="C520" s="1317" t="s">
        <v>4617</v>
      </c>
      <c r="E520" s="1315"/>
      <c r="F520" s="1316">
        <f>SUBTOTAL(9,F519:F519)</f>
        <v>2</v>
      </c>
      <c r="G520" s="1316"/>
    </row>
    <row r="521" spans="1:8" outlineLevel="2">
      <c r="A521" s="1310">
        <v>17</v>
      </c>
      <c r="B521" s="1314" t="s">
        <v>1561</v>
      </c>
      <c r="C521" s="1314" t="s">
        <v>113</v>
      </c>
      <c r="D521" s="1311" t="s">
        <v>3323</v>
      </c>
      <c r="E521" s="1315">
        <v>41700</v>
      </c>
      <c r="F521" s="1316">
        <v>1</v>
      </c>
      <c r="G521" s="1316">
        <v>6</v>
      </c>
      <c r="H521" s="1311" t="s">
        <v>3993</v>
      </c>
    </row>
    <row r="522" spans="1:8" outlineLevel="1">
      <c r="B522" s="1314"/>
      <c r="C522" s="1317" t="s">
        <v>336</v>
      </c>
      <c r="E522" s="1315"/>
      <c r="F522" s="1316">
        <f>SUBTOTAL(9,F521:F521)</f>
        <v>1</v>
      </c>
      <c r="G522" s="1316"/>
    </row>
    <row r="523" spans="1:8" outlineLevel="2">
      <c r="A523" s="1069">
        <v>17</v>
      </c>
      <c r="B523" s="1065" t="s">
        <v>1561</v>
      </c>
      <c r="C523" s="1065" t="s">
        <v>193</v>
      </c>
      <c r="D523" s="1065" t="s">
        <v>3357</v>
      </c>
      <c r="E523" s="1312">
        <v>41797</v>
      </c>
      <c r="F523" s="1068">
        <v>1</v>
      </c>
      <c r="G523" s="1068">
        <v>6</v>
      </c>
      <c r="H523" s="1065" t="s">
        <v>3993</v>
      </c>
    </row>
    <row r="524" spans="1:8" outlineLevel="1">
      <c r="A524" s="1069"/>
      <c r="B524" s="1065"/>
      <c r="C524" s="1074" t="s">
        <v>598</v>
      </c>
      <c r="D524" s="1065"/>
      <c r="E524" s="1312"/>
      <c r="F524" s="1068">
        <f>SUBTOTAL(9,F523:F523)</f>
        <v>1</v>
      </c>
      <c r="G524" s="1068"/>
      <c r="H524" s="1065"/>
    </row>
    <row r="525" spans="1:8" outlineLevel="2">
      <c r="A525" s="1310">
        <v>17</v>
      </c>
      <c r="B525" s="1314" t="s">
        <v>1561</v>
      </c>
      <c r="C525" s="1314" t="s">
        <v>165</v>
      </c>
      <c r="D525" s="1311" t="s">
        <v>3323</v>
      </c>
      <c r="E525" s="1315">
        <v>41700</v>
      </c>
      <c r="F525" s="1316">
        <v>6</v>
      </c>
      <c r="G525" s="1316">
        <v>1</v>
      </c>
      <c r="H525" s="1311" t="s">
        <v>3988</v>
      </c>
    </row>
    <row r="526" spans="1:8" outlineLevel="1">
      <c r="B526" s="1314"/>
      <c r="C526" s="1317" t="s">
        <v>640</v>
      </c>
      <c r="E526" s="1315"/>
      <c r="F526" s="1316">
        <f>SUBTOTAL(9,F525:F525)</f>
        <v>6</v>
      </c>
      <c r="G526" s="1316"/>
    </row>
    <row r="527" spans="1:8" outlineLevel="2">
      <c r="A527" s="1310">
        <v>17</v>
      </c>
      <c r="B527" s="1314" t="s">
        <v>1561</v>
      </c>
      <c r="C527" s="1314" t="s">
        <v>202</v>
      </c>
      <c r="D527" s="1311" t="s">
        <v>3362</v>
      </c>
      <c r="E527" s="1315">
        <v>41560</v>
      </c>
      <c r="F527" s="1316">
        <v>3</v>
      </c>
      <c r="G527" s="1316">
        <v>4</v>
      </c>
      <c r="H527" s="1311" t="s">
        <v>3991</v>
      </c>
    </row>
    <row r="528" spans="1:8" outlineLevel="1">
      <c r="B528" s="1314"/>
      <c r="C528" s="1317" t="s">
        <v>788</v>
      </c>
      <c r="E528" s="1315"/>
      <c r="F528" s="1316">
        <f>SUBTOTAL(9,F527:F527)</f>
        <v>3</v>
      </c>
      <c r="G528" s="1316"/>
    </row>
    <row r="529" spans="1:8" outlineLevel="2">
      <c r="A529" s="1310">
        <v>17</v>
      </c>
      <c r="B529" s="1314" t="s">
        <v>1561</v>
      </c>
      <c r="C529" s="1314" t="s">
        <v>4811</v>
      </c>
      <c r="D529" s="1311" t="s">
        <v>3323</v>
      </c>
      <c r="E529" s="1315">
        <v>41700</v>
      </c>
      <c r="F529" s="1316">
        <v>2</v>
      </c>
      <c r="G529" s="1316">
        <v>5</v>
      </c>
      <c r="H529" s="1311" t="s">
        <v>3989</v>
      </c>
    </row>
    <row r="530" spans="1:8" outlineLevel="1">
      <c r="B530" s="1314"/>
      <c r="C530" s="1317" t="s">
        <v>4817</v>
      </c>
      <c r="E530" s="1315"/>
      <c r="F530" s="1316">
        <f>SUBTOTAL(9,F529:F529)</f>
        <v>2</v>
      </c>
      <c r="G530" s="1316"/>
    </row>
    <row r="531" spans="1:8" outlineLevel="2">
      <c r="A531" s="1310">
        <v>17</v>
      </c>
      <c r="B531" s="1314" t="s">
        <v>1561</v>
      </c>
      <c r="C531" s="1314" t="s">
        <v>188</v>
      </c>
      <c r="D531" s="1311" t="s">
        <v>3362</v>
      </c>
      <c r="E531" s="1315">
        <v>41560</v>
      </c>
      <c r="F531" s="1316">
        <v>5</v>
      </c>
      <c r="G531" s="1316">
        <v>2</v>
      </c>
      <c r="H531" s="1311" t="s">
        <v>3992</v>
      </c>
    </row>
    <row r="532" spans="1:8" outlineLevel="1">
      <c r="B532" s="1314"/>
      <c r="C532" s="1317" t="s">
        <v>856</v>
      </c>
      <c r="E532" s="1315"/>
      <c r="F532" s="1316">
        <f>SUBTOTAL(9,F531:F531)</f>
        <v>5</v>
      </c>
      <c r="G532" s="1316"/>
    </row>
    <row r="533" spans="1:8" outlineLevel="2">
      <c r="A533" s="1310">
        <v>17</v>
      </c>
      <c r="B533" s="1314" t="s">
        <v>1561</v>
      </c>
      <c r="C533" s="1314" t="s">
        <v>90</v>
      </c>
      <c r="D533" s="1311" t="s">
        <v>3323</v>
      </c>
      <c r="E533" s="1315">
        <v>41700</v>
      </c>
      <c r="F533" s="1316">
        <v>4</v>
      </c>
      <c r="G533" s="1316">
        <v>3</v>
      </c>
      <c r="H533" s="1311" t="s">
        <v>3987</v>
      </c>
    </row>
    <row r="534" spans="1:8" outlineLevel="2">
      <c r="A534" s="1310">
        <v>17</v>
      </c>
      <c r="B534" s="1314" t="s">
        <v>1561</v>
      </c>
      <c r="C534" s="1314" t="s">
        <v>90</v>
      </c>
      <c r="D534" s="1311" t="s">
        <v>3323</v>
      </c>
      <c r="E534" s="1315">
        <v>41700</v>
      </c>
      <c r="F534" s="1316">
        <v>3</v>
      </c>
      <c r="G534" s="1316">
        <v>4</v>
      </c>
      <c r="H534" s="1311" t="s">
        <v>3991</v>
      </c>
    </row>
    <row r="535" spans="1:8" outlineLevel="2">
      <c r="A535" s="1310">
        <v>17</v>
      </c>
      <c r="B535" s="1314" t="s">
        <v>1561</v>
      </c>
      <c r="C535" s="1314" t="s">
        <v>90</v>
      </c>
      <c r="D535" s="1311" t="s">
        <v>3362</v>
      </c>
      <c r="E535" s="1315">
        <v>41560</v>
      </c>
      <c r="F535" s="1316">
        <v>4</v>
      </c>
      <c r="G535" s="1316">
        <v>3</v>
      </c>
      <c r="H535" s="1311" t="s">
        <v>3987</v>
      </c>
    </row>
    <row r="536" spans="1:8" outlineLevel="2">
      <c r="A536" s="1069">
        <v>17</v>
      </c>
      <c r="B536" s="1065" t="s">
        <v>1561</v>
      </c>
      <c r="C536" s="1065" t="s">
        <v>90</v>
      </c>
      <c r="D536" s="1065" t="s">
        <v>3357</v>
      </c>
      <c r="E536" s="1312">
        <v>41797</v>
      </c>
      <c r="F536" s="1068">
        <v>3</v>
      </c>
      <c r="G536" s="1068">
        <v>4</v>
      </c>
      <c r="H536" s="1065" t="s">
        <v>3991</v>
      </c>
    </row>
    <row r="537" spans="1:8" s="1331" customFormat="1" outlineLevel="1">
      <c r="A537" s="1322"/>
      <c r="B537" s="1323"/>
      <c r="C537" s="1323" t="s">
        <v>1123</v>
      </c>
      <c r="D537" s="1238" t="s">
        <v>3834</v>
      </c>
      <c r="E537" s="1326"/>
      <c r="F537" s="1324">
        <f>SUBTOTAL(9,F533:F536)</f>
        <v>14</v>
      </c>
      <c r="G537" s="1324"/>
      <c r="H537" s="1323"/>
    </row>
    <row r="538" spans="1:8" outlineLevel="2">
      <c r="A538" s="1310">
        <v>17</v>
      </c>
      <c r="B538" s="1314" t="s">
        <v>1561</v>
      </c>
      <c r="C538" s="1314" t="s">
        <v>106</v>
      </c>
      <c r="D538" s="1311" t="s">
        <v>3362</v>
      </c>
      <c r="E538" s="1315">
        <v>41560</v>
      </c>
      <c r="F538" s="1316">
        <v>6</v>
      </c>
      <c r="G538" s="1316">
        <v>1</v>
      </c>
      <c r="H538" s="1311" t="s">
        <v>3988</v>
      </c>
    </row>
    <row r="539" spans="1:8" outlineLevel="2">
      <c r="A539" s="1069">
        <v>17</v>
      </c>
      <c r="B539" s="1065" t="s">
        <v>1561</v>
      </c>
      <c r="C539" s="1065" t="s">
        <v>106</v>
      </c>
      <c r="D539" s="1065" t="s">
        <v>3357</v>
      </c>
      <c r="E539" s="1312">
        <v>41797</v>
      </c>
      <c r="F539" s="1068">
        <v>2</v>
      </c>
      <c r="G539" s="1068">
        <v>5</v>
      </c>
      <c r="H539" s="1065" t="s">
        <v>3989</v>
      </c>
    </row>
    <row r="540" spans="1:8" outlineLevel="1">
      <c r="A540" s="1069"/>
      <c r="B540" s="1065"/>
      <c r="C540" s="1074" t="s">
        <v>1181</v>
      </c>
      <c r="D540" s="1065"/>
      <c r="E540" s="1312"/>
      <c r="F540" s="1068">
        <f>SUBTOTAL(9,F538:F539)</f>
        <v>8</v>
      </c>
      <c r="G540" s="1068"/>
      <c r="H540" s="1065"/>
    </row>
    <row r="541" spans="1:8" outlineLevel="2">
      <c r="A541" s="1069">
        <v>17</v>
      </c>
      <c r="B541" s="1065" t="s">
        <v>1561</v>
      </c>
      <c r="C541" s="1065" t="s">
        <v>2694</v>
      </c>
      <c r="D541" s="1065" t="s">
        <v>3357</v>
      </c>
      <c r="E541" s="1312">
        <v>41797</v>
      </c>
      <c r="F541" s="1068">
        <v>5</v>
      </c>
      <c r="G541" s="1068">
        <v>2</v>
      </c>
      <c r="H541" s="1065" t="s">
        <v>3992</v>
      </c>
    </row>
    <row r="542" spans="1:8" outlineLevel="1">
      <c r="A542" s="1069"/>
      <c r="B542" s="1065"/>
      <c r="C542" s="1074" t="s">
        <v>3162</v>
      </c>
      <c r="D542" s="1065"/>
      <c r="E542" s="1312"/>
      <c r="F542" s="1068">
        <f>SUBTOTAL(9,F541:F541)</f>
        <v>5</v>
      </c>
      <c r="G542" s="1068"/>
      <c r="H542" s="1065"/>
    </row>
    <row r="543" spans="1:8" outlineLevel="2">
      <c r="A543" s="1069">
        <v>17</v>
      </c>
      <c r="B543" s="1065" t="s">
        <v>1561</v>
      </c>
      <c r="C543" s="1065" t="s">
        <v>122</v>
      </c>
      <c r="D543" s="1065" t="s">
        <v>3357</v>
      </c>
      <c r="E543" s="1312">
        <v>41797</v>
      </c>
      <c r="F543" s="1068">
        <v>6</v>
      </c>
      <c r="G543" s="1068">
        <v>1</v>
      </c>
      <c r="H543" s="1065" t="s">
        <v>3988</v>
      </c>
    </row>
    <row r="544" spans="1:8" outlineLevel="2">
      <c r="A544" s="1069">
        <v>17</v>
      </c>
      <c r="B544" s="1065" t="s">
        <v>1561</v>
      </c>
      <c r="C544" s="1065" t="s">
        <v>122</v>
      </c>
      <c r="D544" s="1065" t="s">
        <v>5026</v>
      </c>
      <c r="E544" s="1312">
        <v>41811</v>
      </c>
      <c r="F544" s="1068">
        <v>2</v>
      </c>
      <c r="G544" s="1068">
        <v>5</v>
      </c>
      <c r="H544" s="1065" t="s">
        <v>3989</v>
      </c>
    </row>
    <row r="545" spans="1:8" outlineLevel="1">
      <c r="A545" s="1069"/>
      <c r="B545" s="1065"/>
      <c r="C545" s="1074" t="s">
        <v>1285</v>
      </c>
      <c r="D545" s="1065"/>
      <c r="E545" s="1312"/>
      <c r="F545" s="1068">
        <f>SUBTOTAL(9,F543:F544)</f>
        <v>8</v>
      </c>
      <c r="G545" s="1068"/>
      <c r="H545" s="1065"/>
    </row>
    <row r="546" spans="1:8" outlineLevel="2">
      <c r="A546" s="1310">
        <v>17</v>
      </c>
      <c r="B546" s="1314" t="s">
        <v>1561</v>
      </c>
      <c r="C546" s="1314" t="s">
        <v>92</v>
      </c>
      <c r="D546" s="1311" t="s">
        <v>3362</v>
      </c>
      <c r="E546" s="1315">
        <v>41560</v>
      </c>
      <c r="F546" s="1316">
        <v>1</v>
      </c>
      <c r="G546" s="1316">
        <v>6</v>
      </c>
      <c r="H546" s="1311" t="s">
        <v>3993</v>
      </c>
    </row>
    <row r="547" spans="1:8" outlineLevel="2">
      <c r="A547" s="1069">
        <v>17</v>
      </c>
      <c r="B547" s="1065" t="s">
        <v>1561</v>
      </c>
      <c r="C547" s="1065" t="s">
        <v>92</v>
      </c>
      <c r="D547" s="1065" t="s">
        <v>3357</v>
      </c>
      <c r="E547" s="1312">
        <v>41797</v>
      </c>
      <c r="F547" s="1068">
        <v>4</v>
      </c>
      <c r="G547" s="1068">
        <v>3</v>
      </c>
      <c r="H547" s="1065" t="s">
        <v>3987</v>
      </c>
    </row>
    <row r="548" spans="1:8" outlineLevel="1">
      <c r="A548" s="1069"/>
      <c r="B548" s="1065"/>
      <c r="C548" s="1074" t="s">
        <v>1424</v>
      </c>
      <c r="D548" s="1065"/>
      <c r="E548" s="1312"/>
      <c r="F548" s="1068">
        <f>SUBTOTAL(9,F546:F547)</f>
        <v>5</v>
      </c>
      <c r="G548" s="1068"/>
      <c r="H548" s="1065"/>
    </row>
    <row r="549" spans="1:8" outlineLevel="2">
      <c r="A549" s="1310">
        <v>17</v>
      </c>
      <c r="B549" s="1314" t="s">
        <v>1561</v>
      </c>
      <c r="C549" s="1314" t="s">
        <v>116</v>
      </c>
      <c r="D549" s="1311" t="s">
        <v>3323</v>
      </c>
      <c r="E549" s="1315">
        <v>41700</v>
      </c>
      <c r="F549" s="1316">
        <v>5</v>
      </c>
      <c r="G549" s="1316">
        <v>2</v>
      </c>
      <c r="H549" s="1311" t="s">
        <v>3992</v>
      </c>
    </row>
    <row r="550" spans="1:8" outlineLevel="1">
      <c r="B550" s="1314"/>
      <c r="C550" s="1317" t="s">
        <v>1484</v>
      </c>
      <c r="E550" s="1315"/>
      <c r="F550" s="1316">
        <f>SUBTOTAL(9,F549:F549)</f>
        <v>5</v>
      </c>
      <c r="G550" s="1316"/>
    </row>
    <row r="551" spans="1:8" outlineLevel="2">
      <c r="A551" s="1310">
        <v>18</v>
      </c>
      <c r="B551" s="1314" t="s">
        <v>1562</v>
      </c>
      <c r="C551" s="1314" t="s">
        <v>117</v>
      </c>
      <c r="D551" s="1311" t="s">
        <v>3362</v>
      </c>
      <c r="E551" s="1315">
        <v>41560</v>
      </c>
      <c r="F551" s="1316">
        <v>1</v>
      </c>
      <c r="G551" s="1316">
        <v>6</v>
      </c>
      <c r="H551" s="1311" t="s">
        <v>3999</v>
      </c>
    </row>
    <row r="552" spans="1:8" outlineLevel="1">
      <c r="B552" s="1314"/>
      <c r="C552" s="1317" t="s">
        <v>1674</v>
      </c>
      <c r="E552" s="1315"/>
      <c r="F552" s="1316">
        <f>SUBTOTAL(9,F551:F551)</f>
        <v>1</v>
      </c>
      <c r="G552" s="1316"/>
    </row>
    <row r="553" spans="1:8" outlineLevel="2">
      <c r="A553" s="1069">
        <v>18</v>
      </c>
      <c r="B553" s="1065" t="s">
        <v>1562</v>
      </c>
      <c r="C553" s="1065" t="s">
        <v>120</v>
      </c>
      <c r="D553" s="1065" t="s">
        <v>3357</v>
      </c>
      <c r="E553" s="1312">
        <v>41797</v>
      </c>
      <c r="F553" s="1068">
        <v>6</v>
      </c>
      <c r="G553" s="1068">
        <v>1</v>
      </c>
      <c r="H553" s="1065" t="s">
        <v>4001</v>
      </c>
    </row>
    <row r="554" spans="1:8" outlineLevel="2">
      <c r="A554" s="1069">
        <v>18</v>
      </c>
      <c r="B554" s="1065" t="s">
        <v>1562</v>
      </c>
      <c r="C554" s="1065" t="s">
        <v>120</v>
      </c>
      <c r="D554" s="1065" t="s">
        <v>3357</v>
      </c>
      <c r="E554" s="1312">
        <v>41797</v>
      </c>
      <c r="F554" s="1068">
        <v>3</v>
      </c>
      <c r="G554" s="1068">
        <v>4</v>
      </c>
      <c r="H554" s="1065" t="s">
        <v>3998</v>
      </c>
    </row>
    <row r="555" spans="1:8" outlineLevel="2">
      <c r="A555" s="1069">
        <v>18</v>
      </c>
      <c r="B555" s="1065" t="s">
        <v>1562</v>
      </c>
      <c r="C555" s="1065" t="s">
        <v>120</v>
      </c>
      <c r="D555" s="1065" t="s">
        <v>5026</v>
      </c>
      <c r="E555" s="1312">
        <v>41811</v>
      </c>
      <c r="F555" s="1068">
        <v>4</v>
      </c>
      <c r="G555" s="1068">
        <v>3</v>
      </c>
      <c r="H555" s="1065" t="s">
        <v>4003</v>
      </c>
    </row>
    <row r="556" spans="1:8" outlineLevel="1">
      <c r="A556" s="1069"/>
      <c r="B556" s="1065"/>
      <c r="C556" s="1074" t="s">
        <v>515</v>
      </c>
      <c r="D556" s="1065"/>
      <c r="E556" s="1312"/>
      <c r="F556" s="1068">
        <f>SUBTOTAL(9,F553:F555)</f>
        <v>13</v>
      </c>
      <c r="G556" s="1068"/>
      <c r="H556" s="1065"/>
    </row>
    <row r="557" spans="1:8" outlineLevel="2">
      <c r="A557" s="1310">
        <v>18</v>
      </c>
      <c r="B557" s="1314" t="s">
        <v>1562</v>
      </c>
      <c r="C557" s="1314" t="s">
        <v>1624</v>
      </c>
      <c r="D557" s="1311" t="s">
        <v>3323</v>
      </c>
      <c r="E557" s="1315">
        <v>41700</v>
      </c>
      <c r="F557" s="1316">
        <v>3</v>
      </c>
      <c r="G557" s="1316">
        <v>4</v>
      </c>
      <c r="H557" s="1311" t="s">
        <v>3998</v>
      </c>
    </row>
    <row r="558" spans="1:8" outlineLevel="1">
      <c r="B558" s="1314"/>
      <c r="C558" s="1317" t="s">
        <v>4000</v>
      </c>
      <c r="E558" s="1315"/>
      <c r="F558" s="1316">
        <f>SUBTOTAL(9,F557:F557)</f>
        <v>3</v>
      </c>
      <c r="G558" s="1316"/>
    </row>
    <row r="559" spans="1:8" outlineLevel="2">
      <c r="A559" s="1310">
        <v>18</v>
      </c>
      <c r="B559" s="1314" t="s">
        <v>1562</v>
      </c>
      <c r="C559" s="1314" t="s">
        <v>115</v>
      </c>
      <c r="D559" s="1311" t="s">
        <v>3323</v>
      </c>
      <c r="E559" s="1315">
        <v>41700</v>
      </c>
      <c r="F559" s="1316">
        <v>1</v>
      </c>
      <c r="G559" s="1316">
        <v>6</v>
      </c>
      <c r="H559" s="1311" t="s">
        <v>3999</v>
      </c>
    </row>
    <row r="560" spans="1:8" outlineLevel="2">
      <c r="A560" s="1069">
        <v>18</v>
      </c>
      <c r="B560" s="1065" t="s">
        <v>1562</v>
      </c>
      <c r="C560" s="1065" t="s">
        <v>115</v>
      </c>
      <c r="D560" s="1065" t="s">
        <v>3357</v>
      </c>
      <c r="E560" s="1312">
        <v>41797</v>
      </c>
      <c r="F560" s="1068">
        <v>2</v>
      </c>
      <c r="G560" s="1068">
        <v>5</v>
      </c>
      <c r="H560" s="1065" t="s">
        <v>3997</v>
      </c>
    </row>
    <row r="561" spans="1:8" outlineLevel="1">
      <c r="A561" s="1069"/>
      <c r="B561" s="1065"/>
      <c r="C561" s="1074" t="s">
        <v>920</v>
      </c>
      <c r="D561" s="1065"/>
      <c r="E561" s="1312"/>
      <c r="F561" s="1068">
        <f>SUBTOTAL(9,F559:F560)</f>
        <v>3</v>
      </c>
      <c r="G561" s="1068"/>
      <c r="H561" s="1065"/>
    </row>
    <row r="562" spans="1:8" outlineLevel="2">
      <c r="A562" s="1310">
        <v>18</v>
      </c>
      <c r="B562" s="1314" t="s">
        <v>1562</v>
      </c>
      <c r="C562" s="1314" t="s">
        <v>90</v>
      </c>
      <c r="D562" s="1311" t="s">
        <v>3323</v>
      </c>
      <c r="E562" s="1315">
        <v>41700</v>
      </c>
      <c r="F562" s="1316">
        <v>4</v>
      </c>
      <c r="G562" s="1316">
        <v>3</v>
      </c>
      <c r="H562" s="1311" t="s">
        <v>4003</v>
      </c>
    </row>
    <row r="563" spans="1:8" outlineLevel="2">
      <c r="A563" s="1310">
        <v>18</v>
      </c>
      <c r="B563" s="1314" t="s">
        <v>1562</v>
      </c>
      <c r="C563" s="1314" t="s">
        <v>90</v>
      </c>
      <c r="D563" s="1311" t="s">
        <v>3323</v>
      </c>
      <c r="E563" s="1315">
        <v>41700</v>
      </c>
      <c r="F563" s="1316">
        <v>2</v>
      </c>
      <c r="G563" s="1316">
        <v>5</v>
      </c>
      <c r="H563" s="1311" t="s">
        <v>3997</v>
      </c>
    </row>
    <row r="564" spans="1:8" outlineLevel="2">
      <c r="A564" s="1310">
        <v>18</v>
      </c>
      <c r="B564" s="1314" t="s">
        <v>1562</v>
      </c>
      <c r="C564" s="1314" t="s">
        <v>90</v>
      </c>
      <c r="D564" s="1311" t="s">
        <v>3362</v>
      </c>
      <c r="E564" s="1315">
        <v>41560</v>
      </c>
      <c r="F564" s="1316">
        <v>6</v>
      </c>
      <c r="G564" s="1316">
        <v>1</v>
      </c>
      <c r="H564" s="1311" t="s">
        <v>4001</v>
      </c>
    </row>
    <row r="565" spans="1:8" outlineLevel="2">
      <c r="A565" s="1310">
        <v>18</v>
      </c>
      <c r="B565" s="1314" t="s">
        <v>1562</v>
      </c>
      <c r="C565" s="1314" t="s">
        <v>90</v>
      </c>
      <c r="D565" s="1311" t="s">
        <v>3362</v>
      </c>
      <c r="E565" s="1315">
        <v>41560</v>
      </c>
      <c r="F565" s="1316">
        <v>3</v>
      </c>
      <c r="G565" s="1316">
        <v>4</v>
      </c>
      <c r="H565" s="1311" t="s">
        <v>3998</v>
      </c>
    </row>
    <row r="566" spans="1:8" outlineLevel="2">
      <c r="A566" s="1069">
        <v>18</v>
      </c>
      <c r="B566" s="1065" t="s">
        <v>1562</v>
      </c>
      <c r="C566" s="1065" t="s">
        <v>90</v>
      </c>
      <c r="D566" s="1065" t="s">
        <v>3357</v>
      </c>
      <c r="E566" s="1312">
        <v>41797</v>
      </c>
      <c r="F566" s="1068">
        <v>4</v>
      </c>
      <c r="G566" s="1068">
        <v>3</v>
      </c>
      <c r="H566" s="1065" t="s">
        <v>4003</v>
      </c>
    </row>
    <row r="567" spans="1:8" outlineLevel="2">
      <c r="A567" s="1069">
        <v>18</v>
      </c>
      <c r="B567" s="1065" t="s">
        <v>1562</v>
      </c>
      <c r="C567" s="1065" t="s">
        <v>90</v>
      </c>
      <c r="D567" s="1065" t="s">
        <v>3357</v>
      </c>
      <c r="E567" s="1312">
        <v>41797</v>
      </c>
      <c r="F567" s="1068">
        <v>1</v>
      </c>
      <c r="G567" s="1068">
        <v>6</v>
      </c>
      <c r="H567" s="1065" t="s">
        <v>3999</v>
      </c>
    </row>
    <row r="568" spans="1:8" s="1331" customFormat="1" outlineLevel="1">
      <c r="A568" s="1322"/>
      <c r="B568" s="1323"/>
      <c r="C568" s="1323" t="s">
        <v>1123</v>
      </c>
      <c r="D568" s="1238" t="s">
        <v>3834</v>
      </c>
      <c r="E568" s="1326"/>
      <c r="F568" s="1324">
        <f>SUBTOTAL(9,F562:F567)</f>
        <v>20</v>
      </c>
      <c r="G568" s="1324"/>
      <c r="H568" s="1323"/>
    </row>
    <row r="569" spans="1:8" outlineLevel="2">
      <c r="A569" s="1310">
        <v>18</v>
      </c>
      <c r="B569" s="1314" t="s">
        <v>1562</v>
      </c>
      <c r="C569" s="1314" t="s">
        <v>190</v>
      </c>
      <c r="D569" s="1311" t="s">
        <v>3323</v>
      </c>
      <c r="E569" s="1315">
        <v>41700</v>
      </c>
      <c r="F569" s="1316">
        <v>5</v>
      </c>
      <c r="G569" s="1316">
        <v>2</v>
      </c>
      <c r="H569" s="1311" t="s">
        <v>4002</v>
      </c>
    </row>
    <row r="570" spans="1:8" outlineLevel="2">
      <c r="A570" s="1310">
        <v>18</v>
      </c>
      <c r="B570" s="1314" t="s">
        <v>1562</v>
      </c>
      <c r="C570" s="1314" t="s">
        <v>190</v>
      </c>
      <c r="D570" s="1311" t="s">
        <v>3362</v>
      </c>
      <c r="E570" s="1315">
        <v>41560</v>
      </c>
      <c r="F570" s="1316">
        <v>5</v>
      </c>
      <c r="G570" s="1316">
        <v>2</v>
      </c>
      <c r="H570" s="1311" t="s">
        <v>4002</v>
      </c>
    </row>
    <row r="571" spans="1:8" outlineLevel="2">
      <c r="A571" s="1310">
        <v>18</v>
      </c>
      <c r="B571" s="1314" t="s">
        <v>1562</v>
      </c>
      <c r="C571" s="1314" t="s">
        <v>190</v>
      </c>
      <c r="D571" s="1311" t="s">
        <v>3362</v>
      </c>
      <c r="E571" s="1315">
        <v>41560</v>
      </c>
      <c r="F571" s="1316">
        <v>4</v>
      </c>
      <c r="G571" s="1316">
        <v>3</v>
      </c>
      <c r="H571" s="1311" t="s">
        <v>4003</v>
      </c>
    </row>
    <row r="572" spans="1:8" outlineLevel="2">
      <c r="A572" s="1310">
        <v>18</v>
      </c>
      <c r="B572" s="1314" t="s">
        <v>1562</v>
      </c>
      <c r="C572" s="1314" t="s">
        <v>190</v>
      </c>
      <c r="D572" s="1311" t="s">
        <v>3362</v>
      </c>
      <c r="E572" s="1315">
        <v>41560</v>
      </c>
      <c r="F572" s="1316">
        <v>2</v>
      </c>
      <c r="G572" s="1316">
        <v>5</v>
      </c>
      <c r="H572" s="1311" t="s">
        <v>3997</v>
      </c>
    </row>
    <row r="573" spans="1:8" outlineLevel="1">
      <c r="B573" s="1314"/>
      <c r="C573" s="1317" t="s">
        <v>4427</v>
      </c>
      <c r="E573" s="1315"/>
      <c r="F573" s="1316">
        <f>SUBTOTAL(9,F569:F572)</f>
        <v>16</v>
      </c>
      <c r="G573" s="1316"/>
    </row>
    <row r="574" spans="1:8" outlineLevel="2">
      <c r="A574" s="1310">
        <v>18</v>
      </c>
      <c r="B574" s="1314" t="s">
        <v>1562</v>
      </c>
      <c r="C574" s="1314" t="s">
        <v>92</v>
      </c>
      <c r="D574" s="1311" t="s">
        <v>3323</v>
      </c>
      <c r="E574" s="1315">
        <v>41700</v>
      </c>
      <c r="F574" s="1316">
        <v>6</v>
      </c>
      <c r="G574" s="1316">
        <v>1</v>
      </c>
      <c r="H574" s="1311" t="s">
        <v>4001</v>
      </c>
    </row>
    <row r="575" spans="1:8" outlineLevel="2">
      <c r="A575" s="1069">
        <v>18</v>
      </c>
      <c r="B575" s="1065" t="s">
        <v>1562</v>
      </c>
      <c r="C575" s="1065" t="s">
        <v>92</v>
      </c>
      <c r="D575" s="1065" t="s">
        <v>3357</v>
      </c>
      <c r="E575" s="1312">
        <v>41797</v>
      </c>
      <c r="F575" s="1068">
        <v>5</v>
      </c>
      <c r="G575" s="1068">
        <v>2</v>
      </c>
      <c r="H575" s="1065" t="s">
        <v>4002</v>
      </c>
    </row>
    <row r="576" spans="1:8" outlineLevel="2">
      <c r="A576" s="1069">
        <v>18</v>
      </c>
      <c r="B576" s="1065" t="s">
        <v>1562</v>
      </c>
      <c r="C576" s="1065" t="s">
        <v>92</v>
      </c>
      <c r="D576" s="1065" t="s">
        <v>5026</v>
      </c>
      <c r="E576" s="1312">
        <v>41811</v>
      </c>
      <c r="F576" s="1068">
        <v>3</v>
      </c>
      <c r="G576" s="1068">
        <v>4</v>
      </c>
      <c r="H576" s="1065" t="s">
        <v>3998</v>
      </c>
    </row>
    <row r="577" spans="1:8" outlineLevel="1">
      <c r="A577" s="1069"/>
      <c r="B577" s="1065"/>
      <c r="C577" s="1074" t="s">
        <v>1424</v>
      </c>
      <c r="D577" s="1065"/>
      <c r="E577" s="1312"/>
      <c r="F577" s="1068">
        <f>SUBTOTAL(9,F574:F576)</f>
        <v>14</v>
      </c>
      <c r="G577" s="1068"/>
      <c r="H577" s="1065"/>
    </row>
    <row r="578" spans="1:8" outlineLevel="2">
      <c r="A578" s="1310">
        <v>19</v>
      </c>
      <c r="B578" s="1314" t="s">
        <v>1563</v>
      </c>
      <c r="C578" s="1314" t="s">
        <v>186</v>
      </c>
      <c r="D578" s="1311" t="s">
        <v>3362</v>
      </c>
      <c r="E578" s="1315">
        <v>41560</v>
      </c>
      <c r="F578" s="1316">
        <v>1</v>
      </c>
      <c r="G578" s="1316">
        <v>6</v>
      </c>
      <c r="H578" s="1311" t="s">
        <v>4014</v>
      </c>
    </row>
    <row r="579" spans="1:8" outlineLevel="1">
      <c r="B579" s="1314"/>
      <c r="C579" s="1317" t="s">
        <v>403</v>
      </c>
      <c r="E579" s="1315"/>
      <c r="F579" s="1316">
        <f>SUBTOTAL(9,F578:F578)</f>
        <v>1</v>
      </c>
      <c r="G579" s="1316"/>
    </row>
    <row r="580" spans="1:8" outlineLevel="2">
      <c r="A580" s="1310">
        <v>19</v>
      </c>
      <c r="B580" s="1314" t="s">
        <v>1563</v>
      </c>
      <c r="C580" s="1314" t="s">
        <v>4688</v>
      </c>
      <c r="D580" s="1311" t="s">
        <v>3323</v>
      </c>
      <c r="E580" s="1315">
        <v>41700</v>
      </c>
      <c r="F580" s="1316">
        <v>2</v>
      </c>
      <c r="G580" s="1316">
        <v>5</v>
      </c>
      <c r="H580" s="1311" t="s">
        <v>4013</v>
      </c>
    </row>
    <row r="581" spans="1:8" outlineLevel="1">
      <c r="B581" s="1314"/>
      <c r="C581" s="1317" t="s">
        <v>4697</v>
      </c>
      <c r="E581" s="1315"/>
      <c r="F581" s="1316">
        <f>SUBTOTAL(9,F580:F580)</f>
        <v>2</v>
      </c>
      <c r="G581" s="1316"/>
    </row>
    <row r="582" spans="1:8" outlineLevel="2">
      <c r="A582" s="1069">
        <v>19</v>
      </c>
      <c r="B582" s="1065" t="s">
        <v>1563</v>
      </c>
      <c r="C582" s="1065" t="s">
        <v>5351</v>
      </c>
      <c r="D582" s="1065" t="s">
        <v>3357</v>
      </c>
      <c r="E582" s="1312">
        <v>41797</v>
      </c>
      <c r="F582" s="1068">
        <v>5</v>
      </c>
      <c r="G582" s="1068">
        <v>2</v>
      </c>
      <c r="H582" s="1065" t="s">
        <v>4009</v>
      </c>
    </row>
    <row r="583" spans="1:8" outlineLevel="1">
      <c r="A583" s="1069"/>
      <c r="B583" s="1065"/>
      <c r="C583" s="1074" t="s">
        <v>5352</v>
      </c>
      <c r="D583" s="1065"/>
      <c r="E583" s="1312"/>
      <c r="F583" s="1068">
        <f>SUBTOTAL(9,F582:F582)</f>
        <v>5</v>
      </c>
      <c r="G583" s="1068"/>
      <c r="H583" s="1065"/>
    </row>
    <row r="584" spans="1:8" outlineLevel="2">
      <c r="A584" s="1310">
        <v>19</v>
      </c>
      <c r="B584" s="1314" t="s">
        <v>1563</v>
      </c>
      <c r="C584" s="1314" t="s">
        <v>4208</v>
      </c>
      <c r="D584" s="1311" t="s">
        <v>3323</v>
      </c>
      <c r="E584" s="1315">
        <v>41700</v>
      </c>
      <c r="F584" s="1316">
        <v>6</v>
      </c>
      <c r="G584" s="1316">
        <v>1</v>
      </c>
      <c r="H584" s="1311" t="s">
        <v>4008</v>
      </c>
    </row>
    <row r="585" spans="1:8" outlineLevel="1">
      <c r="B585" s="1314"/>
      <c r="C585" s="1317" t="s">
        <v>4213</v>
      </c>
      <c r="E585" s="1315"/>
      <c r="F585" s="1316">
        <f>SUBTOTAL(9,F584:F584)</f>
        <v>6</v>
      </c>
      <c r="G585" s="1316"/>
    </row>
    <row r="586" spans="1:8" outlineLevel="2">
      <c r="A586" s="1310">
        <v>19</v>
      </c>
      <c r="B586" s="1314" t="s">
        <v>1563</v>
      </c>
      <c r="C586" s="1314" t="s">
        <v>542</v>
      </c>
      <c r="D586" s="1311" t="s">
        <v>3323</v>
      </c>
      <c r="E586" s="1315">
        <v>41700</v>
      </c>
      <c r="F586" s="1316">
        <v>4</v>
      </c>
      <c r="G586" s="1316">
        <v>3</v>
      </c>
      <c r="H586" s="1311" t="s">
        <v>4010</v>
      </c>
    </row>
    <row r="587" spans="1:8" outlineLevel="1">
      <c r="B587" s="1314"/>
      <c r="C587" s="1317" t="s">
        <v>573</v>
      </c>
      <c r="E587" s="1315"/>
      <c r="F587" s="1316">
        <f>SUBTOTAL(9,F586:F586)</f>
        <v>4</v>
      </c>
      <c r="G587" s="1316"/>
    </row>
    <row r="588" spans="1:8" outlineLevel="2">
      <c r="A588" s="1310">
        <v>19</v>
      </c>
      <c r="B588" s="1314" t="s">
        <v>1563</v>
      </c>
      <c r="C588" s="1314" t="s">
        <v>5353</v>
      </c>
      <c r="D588" s="1311" t="s">
        <v>3362</v>
      </c>
      <c r="E588" s="1315">
        <v>41560</v>
      </c>
      <c r="F588" s="1316">
        <v>5</v>
      </c>
      <c r="G588" s="1316">
        <v>2</v>
      </c>
      <c r="H588" s="1311" t="s">
        <v>4009</v>
      </c>
    </row>
    <row r="589" spans="1:8" outlineLevel="1">
      <c r="B589" s="1314"/>
      <c r="C589" s="1317" t="s">
        <v>5354</v>
      </c>
      <c r="E589" s="1315"/>
      <c r="F589" s="1316">
        <f>SUBTOTAL(9,F588:F588)</f>
        <v>5</v>
      </c>
      <c r="G589" s="1316"/>
    </row>
    <row r="590" spans="1:8" outlineLevel="2">
      <c r="A590" s="1310">
        <v>19</v>
      </c>
      <c r="B590" s="1314" t="s">
        <v>1563</v>
      </c>
      <c r="C590" s="1314" t="s">
        <v>178</v>
      </c>
      <c r="D590" s="1311" t="s">
        <v>3323</v>
      </c>
      <c r="E590" s="1315">
        <v>41700</v>
      </c>
      <c r="F590" s="1316">
        <v>3</v>
      </c>
      <c r="G590" s="1316">
        <v>4</v>
      </c>
      <c r="H590" s="1311" t="s">
        <v>4012</v>
      </c>
    </row>
    <row r="591" spans="1:8" outlineLevel="2">
      <c r="A591" s="1069">
        <v>19</v>
      </c>
      <c r="B591" s="1065" t="s">
        <v>1563</v>
      </c>
      <c r="C591" s="1065" t="s">
        <v>178</v>
      </c>
      <c r="D591" s="1065" t="s">
        <v>3357</v>
      </c>
      <c r="E591" s="1312">
        <v>41797</v>
      </c>
      <c r="F591" s="1068">
        <v>6</v>
      </c>
      <c r="G591" s="1068">
        <v>1</v>
      </c>
      <c r="H591" s="1065" t="s">
        <v>4008</v>
      </c>
    </row>
    <row r="592" spans="1:8" outlineLevel="2">
      <c r="A592" s="1069">
        <v>19</v>
      </c>
      <c r="B592" s="1065" t="s">
        <v>1563</v>
      </c>
      <c r="C592" s="1065" t="s">
        <v>178</v>
      </c>
      <c r="D592" s="1065" t="s">
        <v>3357</v>
      </c>
      <c r="E592" s="1312">
        <v>41797</v>
      </c>
      <c r="F592" s="1068">
        <v>2</v>
      </c>
      <c r="G592" s="1068">
        <v>5</v>
      </c>
      <c r="H592" s="1065" t="s">
        <v>4013</v>
      </c>
    </row>
    <row r="593" spans="1:8" outlineLevel="2">
      <c r="A593" s="1069">
        <v>19</v>
      </c>
      <c r="B593" s="1065" t="s">
        <v>1563</v>
      </c>
      <c r="C593" s="1065" t="s">
        <v>178</v>
      </c>
      <c r="D593" s="1065" t="s">
        <v>5026</v>
      </c>
      <c r="E593" s="1312">
        <v>41811</v>
      </c>
      <c r="F593" s="1068">
        <v>4</v>
      </c>
      <c r="G593" s="1068">
        <v>3</v>
      </c>
      <c r="H593" s="1065" t="s">
        <v>4010</v>
      </c>
    </row>
    <row r="594" spans="1:8" s="1331" customFormat="1" outlineLevel="1">
      <c r="A594" s="1322"/>
      <c r="B594" s="1323"/>
      <c r="C594" s="1323" t="s">
        <v>584</v>
      </c>
      <c r="D594" s="1238" t="s">
        <v>3834</v>
      </c>
      <c r="E594" s="1326"/>
      <c r="F594" s="1324">
        <f>SUBTOTAL(9,F590:F593)</f>
        <v>15</v>
      </c>
      <c r="G594" s="1324"/>
      <c r="H594" s="1323"/>
    </row>
    <row r="595" spans="1:8" outlineLevel="2">
      <c r="A595" s="1310">
        <v>19</v>
      </c>
      <c r="B595" s="1314" t="s">
        <v>1563</v>
      </c>
      <c r="C595" s="1314" t="s">
        <v>1527</v>
      </c>
      <c r="D595" s="1311" t="s">
        <v>3323</v>
      </c>
      <c r="E595" s="1315">
        <v>41700</v>
      </c>
      <c r="F595" s="1316">
        <v>1</v>
      </c>
      <c r="G595" s="1316">
        <v>6</v>
      </c>
      <c r="H595" s="1311" t="s">
        <v>4014</v>
      </c>
    </row>
    <row r="596" spans="1:8" outlineLevel="1">
      <c r="B596" s="1314"/>
      <c r="C596" s="1317" t="s">
        <v>2034</v>
      </c>
      <c r="E596" s="1315"/>
      <c r="F596" s="1316">
        <f>SUBTOTAL(9,F595:F595)</f>
        <v>1</v>
      </c>
      <c r="G596" s="1316"/>
    </row>
    <row r="597" spans="1:8" outlineLevel="2">
      <c r="A597" s="1310">
        <v>19</v>
      </c>
      <c r="B597" s="1314" t="s">
        <v>1563</v>
      </c>
      <c r="C597" s="1314" t="s">
        <v>4338</v>
      </c>
      <c r="D597" s="1311" t="s">
        <v>3362</v>
      </c>
      <c r="E597" s="1315">
        <v>41560</v>
      </c>
      <c r="F597" s="1316">
        <v>2</v>
      </c>
      <c r="G597" s="1316">
        <v>5</v>
      </c>
      <c r="H597" s="1311" t="s">
        <v>4013</v>
      </c>
    </row>
    <row r="598" spans="1:8" outlineLevel="1">
      <c r="B598" s="1314"/>
      <c r="C598" s="1317" t="s">
        <v>4340</v>
      </c>
      <c r="E598" s="1315"/>
      <c r="F598" s="1316">
        <f>SUBTOTAL(9,F597:F597)</f>
        <v>2</v>
      </c>
      <c r="G598" s="1316"/>
    </row>
    <row r="599" spans="1:8" outlineLevel="2">
      <c r="A599" s="1069">
        <v>19</v>
      </c>
      <c r="B599" s="1065" t="s">
        <v>1563</v>
      </c>
      <c r="C599" s="1065" t="s">
        <v>106</v>
      </c>
      <c r="D599" s="1065" t="s">
        <v>3357</v>
      </c>
      <c r="E599" s="1312">
        <v>41797</v>
      </c>
      <c r="F599" s="1068">
        <v>4</v>
      </c>
      <c r="G599" s="1068">
        <v>3</v>
      </c>
      <c r="H599" s="1065" t="s">
        <v>4010</v>
      </c>
    </row>
    <row r="600" spans="1:8" outlineLevel="2">
      <c r="A600" s="1069">
        <v>19</v>
      </c>
      <c r="B600" s="1065" t="s">
        <v>1563</v>
      </c>
      <c r="C600" s="1065" t="s">
        <v>106</v>
      </c>
      <c r="D600" s="1065" t="s">
        <v>5026</v>
      </c>
      <c r="E600" s="1312">
        <v>41811</v>
      </c>
      <c r="F600" s="1068">
        <v>2</v>
      </c>
      <c r="G600" s="1068">
        <v>5</v>
      </c>
      <c r="H600" s="1065" t="s">
        <v>4013</v>
      </c>
    </row>
    <row r="601" spans="1:8" outlineLevel="1">
      <c r="A601" s="1069"/>
      <c r="B601" s="1065"/>
      <c r="C601" s="1074" t="s">
        <v>1181</v>
      </c>
      <c r="D601" s="1065"/>
      <c r="E601" s="1312"/>
      <c r="F601" s="1068">
        <f>SUBTOTAL(9,F599:F600)</f>
        <v>6</v>
      </c>
      <c r="G601" s="1068"/>
      <c r="H601" s="1065"/>
    </row>
    <row r="602" spans="1:8" outlineLevel="2">
      <c r="A602" s="1310">
        <v>19</v>
      </c>
      <c r="B602" s="1314" t="s">
        <v>1563</v>
      </c>
      <c r="C602" s="1314" t="s">
        <v>190</v>
      </c>
      <c r="D602" s="1311" t="s">
        <v>3323</v>
      </c>
      <c r="E602" s="1315">
        <v>41700</v>
      </c>
      <c r="F602" s="1316">
        <v>5</v>
      </c>
      <c r="G602" s="1316">
        <v>2</v>
      </c>
      <c r="H602" s="1311" t="s">
        <v>4009</v>
      </c>
    </row>
    <row r="603" spans="1:8" outlineLevel="2">
      <c r="A603" s="1310">
        <v>19</v>
      </c>
      <c r="B603" s="1314" t="s">
        <v>1563</v>
      </c>
      <c r="C603" s="1314" t="s">
        <v>190</v>
      </c>
      <c r="D603" s="1311" t="s">
        <v>3362</v>
      </c>
      <c r="E603" s="1315">
        <v>41560</v>
      </c>
      <c r="F603" s="1316">
        <v>4</v>
      </c>
      <c r="G603" s="1316">
        <v>3</v>
      </c>
      <c r="H603" s="1311" t="s">
        <v>4010</v>
      </c>
    </row>
    <row r="604" spans="1:8" outlineLevel="1">
      <c r="B604" s="1314"/>
      <c r="C604" s="1317" t="s">
        <v>4427</v>
      </c>
      <c r="E604" s="1315"/>
      <c r="F604" s="1316">
        <f>SUBTOTAL(9,F602:F603)</f>
        <v>9</v>
      </c>
      <c r="G604" s="1316"/>
    </row>
    <row r="605" spans="1:8" outlineLevel="2">
      <c r="A605" s="1310">
        <v>19</v>
      </c>
      <c r="B605" s="1314" t="s">
        <v>1563</v>
      </c>
      <c r="C605" s="1314" t="s">
        <v>4932</v>
      </c>
      <c r="D605" s="1311" t="s">
        <v>3362</v>
      </c>
      <c r="E605" s="1315">
        <v>41560</v>
      </c>
      <c r="F605" s="1316">
        <v>3</v>
      </c>
      <c r="G605" s="1316">
        <v>4</v>
      </c>
      <c r="H605" s="1311" t="s">
        <v>4012</v>
      </c>
    </row>
    <row r="606" spans="1:8" outlineLevel="1">
      <c r="B606" s="1314"/>
      <c r="C606" s="1317" t="s">
        <v>4934</v>
      </c>
      <c r="E606" s="1315"/>
      <c r="F606" s="1316">
        <f>SUBTOTAL(9,F605:F605)</f>
        <v>3</v>
      </c>
      <c r="G606" s="1316"/>
    </row>
    <row r="607" spans="1:8" outlineLevel="2">
      <c r="A607" s="1069">
        <v>19</v>
      </c>
      <c r="B607" s="1065" t="s">
        <v>1563</v>
      </c>
      <c r="C607" s="1065" t="s">
        <v>127</v>
      </c>
      <c r="D607" s="1065" t="s">
        <v>3357</v>
      </c>
      <c r="E607" s="1312">
        <v>41797</v>
      </c>
      <c r="F607" s="1068">
        <v>3</v>
      </c>
      <c r="G607" s="1068">
        <v>4</v>
      </c>
      <c r="H607" s="1065" t="s">
        <v>4012</v>
      </c>
    </row>
    <row r="608" spans="1:8" outlineLevel="1">
      <c r="A608" s="1069"/>
      <c r="B608" s="1065"/>
      <c r="C608" s="1074" t="s">
        <v>1435</v>
      </c>
      <c r="D608" s="1065"/>
      <c r="E608" s="1312"/>
      <c r="F608" s="1068">
        <f>SUBTOTAL(9,F607:F607)</f>
        <v>3</v>
      </c>
      <c r="G608" s="1068"/>
      <c r="H608" s="1065"/>
    </row>
    <row r="609" spans="1:8" outlineLevel="2">
      <c r="A609" s="1310">
        <v>19</v>
      </c>
      <c r="B609" s="1314" t="s">
        <v>1563</v>
      </c>
      <c r="C609" s="1314" t="s">
        <v>1600</v>
      </c>
      <c r="D609" s="1311" t="s">
        <v>3362</v>
      </c>
      <c r="E609" s="1315">
        <v>41560</v>
      </c>
      <c r="F609" s="1316">
        <v>6</v>
      </c>
      <c r="G609" s="1316">
        <v>1</v>
      </c>
      <c r="H609" s="1311" t="s">
        <v>4008</v>
      </c>
    </row>
    <row r="610" spans="1:8" outlineLevel="2">
      <c r="A610" s="1069">
        <v>19</v>
      </c>
      <c r="B610" s="1065" t="s">
        <v>1563</v>
      </c>
      <c r="C610" s="1065" t="s">
        <v>1600</v>
      </c>
      <c r="D610" s="1065" t="s">
        <v>3357</v>
      </c>
      <c r="E610" s="1312">
        <v>41797</v>
      </c>
      <c r="F610" s="1068">
        <v>1</v>
      </c>
      <c r="G610" s="1068">
        <v>6</v>
      </c>
      <c r="H610" s="1065" t="s">
        <v>4014</v>
      </c>
    </row>
    <row r="611" spans="1:8" outlineLevel="1">
      <c r="A611" s="1069"/>
      <c r="B611" s="1065"/>
      <c r="C611" s="1074" t="s">
        <v>2643</v>
      </c>
      <c r="D611" s="1065"/>
      <c r="E611" s="1312"/>
      <c r="F611" s="1068">
        <f>SUBTOTAL(9,F609:F610)</f>
        <v>7</v>
      </c>
      <c r="G611" s="1068"/>
      <c r="H611" s="1065"/>
    </row>
    <row r="612" spans="1:8" outlineLevel="2">
      <c r="A612" s="1069">
        <v>20</v>
      </c>
      <c r="B612" s="1065" t="s">
        <v>1564</v>
      </c>
      <c r="C612" s="1065" t="s">
        <v>4124</v>
      </c>
      <c r="D612" s="1065" t="s">
        <v>3357</v>
      </c>
      <c r="E612" s="1312">
        <v>41797</v>
      </c>
      <c r="F612" s="1068">
        <v>3</v>
      </c>
      <c r="G612" s="1068">
        <v>4</v>
      </c>
      <c r="H612" s="1065" t="s">
        <v>4015</v>
      </c>
    </row>
    <row r="613" spans="1:8" outlineLevel="2">
      <c r="A613" s="1069">
        <v>20</v>
      </c>
      <c r="B613" s="1065" t="s">
        <v>1564</v>
      </c>
      <c r="C613" s="1065" t="s">
        <v>4124</v>
      </c>
      <c r="D613" s="1065" t="s">
        <v>3357</v>
      </c>
      <c r="E613" s="1312">
        <v>41797</v>
      </c>
      <c r="F613" s="1068">
        <v>2</v>
      </c>
      <c r="G613" s="1068">
        <v>5</v>
      </c>
      <c r="H613" s="1065" t="s">
        <v>4016</v>
      </c>
    </row>
    <row r="614" spans="1:8" outlineLevel="1">
      <c r="A614" s="1069"/>
      <c r="B614" s="1065"/>
      <c r="C614" s="1074" t="s">
        <v>4127</v>
      </c>
      <c r="D614" s="1065"/>
      <c r="E614" s="1312"/>
      <c r="F614" s="1068">
        <f>SUBTOTAL(9,F612:F613)</f>
        <v>5</v>
      </c>
      <c r="G614" s="1068"/>
      <c r="H614" s="1065"/>
    </row>
    <row r="615" spans="1:8" outlineLevel="2">
      <c r="A615" s="1310">
        <v>20</v>
      </c>
      <c r="B615" s="1314" t="s">
        <v>1564</v>
      </c>
      <c r="C615" s="1314" t="s">
        <v>110</v>
      </c>
      <c r="D615" s="1311" t="s">
        <v>3362</v>
      </c>
      <c r="E615" s="1315">
        <v>41560</v>
      </c>
      <c r="F615" s="1316">
        <v>5</v>
      </c>
      <c r="G615" s="1316">
        <v>2</v>
      </c>
      <c r="H615" s="1311" t="s">
        <v>4022</v>
      </c>
    </row>
    <row r="616" spans="1:8" outlineLevel="2">
      <c r="A616" s="1069">
        <v>20</v>
      </c>
      <c r="B616" s="1065" t="s">
        <v>1564</v>
      </c>
      <c r="C616" s="1065" t="s">
        <v>110</v>
      </c>
      <c r="D616" s="1065" t="s">
        <v>3357</v>
      </c>
      <c r="E616" s="1312">
        <v>41797</v>
      </c>
      <c r="F616" s="1068">
        <v>1</v>
      </c>
      <c r="G616" s="1068">
        <v>6</v>
      </c>
      <c r="H616" s="1065" t="s">
        <v>4019</v>
      </c>
    </row>
    <row r="617" spans="1:8" outlineLevel="1">
      <c r="A617" s="1069"/>
      <c r="B617" s="1065"/>
      <c r="C617" s="1074" t="s">
        <v>385</v>
      </c>
      <c r="D617" s="1065"/>
      <c r="E617" s="1312"/>
      <c r="F617" s="1068">
        <f>SUBTOTAL(9,F615:F616)</f>
        <v>6</v>
      </c>
      <c r="G617" s="1068"/>
      <c r="H617" s="1065"/>
    </row>
    <row r="618" spans="1:8" outlineLevel="2">
      <c r="A618" s="1310">
        <v>20</v>
      </c>
      <c r="B618" s="1314" t="s">
        <v>1564</v>
      </c>
      <c r="C618" s="1314" t="s">
        <v>4688</v>
      </c>
      <c r="D618" s="1311" t="s">
        <v>3323</v>
      </c>
      <c r="E618" s="1315">
        <v>41700</v>
      </c>
      <c r="F618" s="1316">
        <v>4</v>
      </c>
      <c r="G618" s="1316">
        <v>3</v>
      </c>
      <c r="H618" s="1311" t="s">
        <v>4021</v>
      </c>
    </row>
    <row r="619" spans="1:8" outlineLevel="1">
      <c r="B619" s="1314"/>
      <c r="C619" s="1317" t="s">
        <v>4697</v>
      </c>
      <c r="E619" s="1315"/>
      <c r="F619" s="1316">
        <f>SUBTOTAL(9,F618:F618)</f>
        <v>4</v>
      </c>
      <c r="G619" s="1316"/>
    </row>
    <row r="620" spans="1:8" outlineLevel="2">
      <c r="A620" s="1069">
        <v>20</v>
      </c>
      <c r="B620" s="1065" t="s">
        <v>1564</v>
      </c>
      <c r="C620" s="1065" t="s">
        <v>179</v>
      </c>
      <c r="D620" s="1065" t="s">
        <v>3357</v>
      </c>
      <c r="E620" s="1312">
        <v>41797</v>
      </c>
      <c r="F620" s="1068">
        <v>6</v>
      </c>
      <c r="G620" s="1068">
        <v>1</v>
      </c>
      <c r="H620" s="1065" t="s">
        <v>4017</v>
      </c>
    </row>
    <row r="621" spans="1:8" outlineLevel="2">
      <c r="A621" s="1069">
        <v>20</v>
      </c>
      <c r="B621" s="1065" t="s">
        <v>1564</v>
      </c>
      <c r="C621" s="1065" t="s">
        <v>179</v>
      </c>
      <c r="D621" s="1065" t="s">
        <v>5026</v>
      </c>
      <c r="E621" s="1312">
        <v>41811</v>
      </c>
      <c r="F621" s="1068">
        <v>6</v>
      </c>
      <c r="G621" s="1068">
        <v>1</v>
      </c>
      <c r="H621" s="1065" t="s">
        <v>4017</v>
      </c>
    </row>
    <row r="622" spans="1:8" outlineLevel="1">
      <c r="A622" s="1069"/>
      <c r="B622" s="1065"/>
      <c r="C622" s="1074" t="s">
        <v>518</v>
      </c>
      <c r="D622" s="1065"/>
      <c r="E622" s="1312"/>
      <c r="F622" s="1068">
        <f>SUBTOTAL(9,F620:F621)</f>
        <v>12</v>
      </c>
      <c r="G622" s="1068"/>
      <c r="H622" s="1065"/>
    </row>
    <row r="623" spans="1:8" outlineLevel="2">
      <c r="A623" s="1310">
        <v>20</v>
      </c>
      <c r="B623" s="1314" t="s">
        <v>1564</v>
      </c>
      <c r="C623" s="1314" t="s">
        <v>4208</v>
      </c>
      <c r="D623" s="1311" t="s">
        <v>3323</v>
      </c>
      <c r="E623" s="1315">
        <v>41700</v>
      </c>
      <c r="F623" s="1316">
        <v>5</v>
      </c>
      <c r="G623" s="1316">
        <v>2</v>
      </c>
      <c r="H623" s="1311" t="s">
        <v>4022</v>
      </c>
    </row>
    <row r="624" spans="1:8" outlineLevel="1">
      <c r="B624" s="1314"/>
      <c r="C624" s="1317" t="s">
        <v>4213</v>
      </c>
      <c r="E624" s="1315"/>
      <c r="F624" s="1316">
        <f>SUBTOTAL(9,F623:F623)</f>
        <v>5</v>
      </c>
      <c r="G624" s="1316"/>
    </row>
    <row r="625" spans="1:8" outlineLevel="2">
      <c r="A625" s="1310">
        <v>20</v>
      </c>
      <c r="B625" s="1314" t="s">
        <v>1564</v>
      </c>
      <c r="C625" s="1314" t="s">
        <v>109</v>
      </c>
      <c r="D625" s="1311" t="s">
        <v>3362</v>
      </c>
      <c r="E625" s="1315">
        <v>41560</v>
      </c>
      <c r="F625" s="1316">
        <v>2</v>
      </c>
      <c r="G625" s="1316">
        <v>5</v>
      </c>
      <c r="H625" s="1311" t="s">
        <v>4016</v>
      </c>
    </row>
    <row r="626" spans="1:8" outlineLevel="1">
      <c r="B626" s="1314"/>
      <c r="C626" s="1317" t="s">
        <v>783</v>
      </c>
      <c r="E626" s="1315"/>
      <c r="F626" s="1316">
        <f>SUBTOTAL(9,F625:F625)</f>
        <v>2</v>
      </c>
      <c r="G626" s="1316"/>
    </row>
    <row r="627" spans="1:8" outlineLevel="2">
      <c r="A627" s="1310">
        <v>20</v>
      </c>
      <c r="B627" s="1314" t="s">
        <v>1564</v>
      </c>
      <c r="C627" s="1314" t="s">
        <v>5355</v>
      </c>
      <c r="D627" s="1311" t="s">
        <v>3362</v>
      </c>
      <c r="E627" s="1315">
        <v>41560</v>
      </c>
      <c r="F627" s="1316">
        <v>1</v>
      </c>
      <c r="G627" s="1316">
        <v>6</v>
      </c>
      <c r="H627" s="1311" t="s">
        <v>4019</v>
      </c>
    </row>
    <row r="628" spans="1:8" outlineLevel="1">
      <c r="B628" s="1314"/>
      <c r="C628" s="1317" t="s">
        <v>5356</v>
      </c>
      <c r="E628" s="1315"/>
      <c r="F628" s="1316">
        <f>SUBTOTAL(9,F627:F627)</f>
        <v>1</v>
      </c>
      <c r="G628" s="1316"/>
    </row>
    <row r="629" spans="1:8" outlineLevel="2">
      <c r="A629" s="1310">
        <v>20</v>
      </c>
      <c r="B629" s="1314" t="s">
        <v>1564</v>
      </c>
      <c r="C629" s="1314" t="s">
        <v>92</v>
      </c>
      <c r="D629" s="1311" t="s">
        <v>3323</v>
      </c>
      <c r="E629" s="1315">
        <v>41700</v>
      </c>
      <c r="F629" s="1316">
        <v>6</v>
      </c>
      <c r="G629" s="1316">
        <v>1</v>
      </c>
      <c r="H629" s="1311" t="s">
        <v>4017</v>
      </c>
    </row>
    <row r="630" spans="1:8" outlineLevel="2">
      <c r="A630" s="1310">
        <v>20</v>
      </c>
      <c r="B630" s="1314" t="s">
        <v>1564</v>
      </c>
      <c r="C630" s="1314" t="s">
        <v>92</v>
      </c>
      <c r="D630" s="1311" t="s">
        <v>3323</v>
      </c>
      <c r="E630" s="1315">
        <v>41700</v>
      </c>
      <c r="F630" s="1316">
        <v>3</v>
      </c>
      <c r="G630" s="1316">
        <v>4</v>
      </c>
      <c r="H630" s="1311" t="s">
        <v>4015</v>
      </c>
    </row>
    <row r="631" spans="1:8" outlineLevel="2">
      <c r="A631" s="1310">
        <v>20</v>
      </c>
      <c r="B631" s="1314" t="s">
        <v>1564</v>
      </c>
      <c r="C631" s="1314" t="s">
        <v>92</v>
      </c>
      <c r="D631" s="1311" t="s">
        <v>3323</v>
      </c>
      <c r="E631" s="1315">
        <v>41700</v>
      </c>
      <c r="F631" s="1316">
        <v>1</v>
      </c>
      <c r="G631" s="1316">
        <v>6</v>
      </c>
      <c r="H631" s="1311" t="s">
        <v>4019</v>
      </c>
    </row>
    <row r="632" spans="1:8" outlineLevel="2">
      <c r="A632" s="1310">
        <v>20</v>
      </c>
      <c r="B632" s="1314" t="s">
        <v>1564</v>
      </c>
      <c r="C632" s="1314" t="s">
        <v>92</v>
      </c>
      <c r="D632" s="1311" t="s">
        <v>3362</v>
      </c>
      <c r="E632" s="1315">
        <v>41560</v>
      </c>
      <c r="F632" s="1316">
        <v>6</v>
      </c>
      <c r="G632" s="1316">
        <v>1</v>
      </c>
      <c r="H632" s="1311" t="s">
        <v>4017</v>
      </c>
    </row>
    <row r="633" spans="1:8" outlineLevel="2">
      <c r="A633" s="1310">
        <v>20</v>
      </c>
      <c r="B633" s="1314" t="s">
        <v>1564</v>
      </c>
      <c r="C633" s="1314" t="s">
        <v>92</v>
      </c>
      <c r="D633" s="1311" t="s">
        <v>3362</v>
      </c>
      <c r="E633" s="1315">
        <v>41560</v>
      </c>
      <c r="F633" s="1316">
        <v>3</v>
      </c>
      <c r="G633" s="1316">
        <v>4</v>
      </c>
      <c r="H633" s="1311" t="s">
        <v>4015</v>
      </c>
    </row>
    <row r="634" spans="1:8" s="1331" customFormat="1" outlineLevel="1">
      <c r="A634" s="1327"/>
      <c r="B634" s="1328"/>
      <c r="C634" s="1328" t="s">
        <v>1424</v>
      </c>
      <c r="D634" s="1238" t="s">
        <v>3834</v>
      </c>
      <c r="E634" s="1329"/>
      <c r="F634" s="1330">
        <f>SUBTOTAL(9,F629:F633)</f>
        <v>19</v>
      </c>
      <c r="G634" s="1330"/>
    </row>
    <row r="635" spans="1:8" outlineLevel="2">
      <c r="A635" s="1310">
        <v>20</v>
      </c>
      <c r="B635" s="1314" t="s">
        <v>1564</v>
      </c>
      <c r="C635" s="1314" t="s">
        <v>1640</v>
      </c>
      <c r="D635" s="1311" t="s">
        <v>3362</v>
      </c>
      <c r="E635" s="1315">
        <v>41560</v>
      </c>
      <c r="F635" s="1316">
        <v>4</v>
      </c>
      <c r="G635" s="1316">
        <v>3</v>
      </c>
      <c r="H635" s="1311" t="s">
        <v>4021</v>
      </c>
    </row>
    <row r="636" spans="1:8" outlineLevel="1">
      <c r="B636" s="1314"/>
      <c r="C636" s="1317" t="s">
        <v>2587</v>
      </c>
      <c r="E636" s="1315"/>
      <c r="F636" s="1316">
        <f>SUBTOTAL(9,F635:F635)</f>
        <v>4</v>
      </c>
      <c r="G636" s="1316"/>
    </row>
    <row r="637" spans="1:8" outlineLevel="2">
      <c r="A637" s="1310">
        <v>20</v>
      </c>
      <c r="B637" s="1314" t="s">
        <v>1564</v>
      </c>
      <c r="C637" s="1314" t="s">
        <v>116</v>
      </c>
      <c r="D637" s="1311" t="s">
        <v>3323</v>
      </c>
      <c r="E637" s="1315">
        <v>41700</v>
      </c>
      <c r="F637" s="1316">
        <v>2</v>
      </c>
      <c r="G637" s="1316">
        <v>5</v>
      </c>
      <c r="H637" s="1311" t="s">
        <v>4016</v>
      </c>
    </row>
    <row r="638" spans="1:8" outlineLevel="1">
      <c r="B638" s="1314"/>
      <c r="C638" s="1317" t="s">
        <v>1484</v>
      </c>
      <c r="E638" s="1315"/>
      <c r="F638" s="1316">
        <f>SUBTOTAL(9,F637:F637)</f>
        <v>2</v>
      </c>
      <c r="G638" s="1316"/>
    </row>
    <row r="639" spans="1:8" outlineLevel="2">
      <c r="A639" s="1069">
        <v>20</v>
      </c>
      <c r="B639" s="1065" t="s">
        <v>1564</v>
      </c>
      <c r="C639" s="1065" t="s">
        <v>87</v>
      </c>
      <c r="D639" s="1065" t="s">
        <v>3357</v>
      </c>
      <c r="E639" s="1312">
        <v>41797</v>
      </c>
      <c r="F639" s="1068">
        <v>5</v>
      </c>
      <c r="G639" s="1068">
        <v>2</v>
      </c>
      <c r="H639" s="1065" t="s">
        <v>4022</v>
      </c>
    </row>
    <row r="640" spans="1:8" outlineLevel="2">
      <c r="A640" s="1069">
        <v>20</v>
      </c>
      <c r="B640" s="1065" t="s">
        <v>1564</v>
      </c>
      <c r="C640" s="1065" t="s">
        <v>87</v>
      </c>
      <c r="D640" s="1065" t="s">
        <v>3357</v>
      </c>
      <c r="E640" s="1312">
        <v>41797</v>
      </c>
      <c r="F640" s="1068">
        <v>4</v>
      </c>
      <c r="G640" s="1068">
        <v>3</v>
      </c>
      <c r="H640" s="1065" t="s">
        <v>4021</v>
      </c>
    </row>
    <row r="641" spans="1:8" outlineLevel="2">
      <c r="A641" s="1069">
        <v>20</v>
      </c>
      <c r="B641" s="1065" t="s">
        <v>1564</v>
      </c>
      <c r="C641" s="1065" t="s">
        <v>87</v>
      </c>
      <c r="D641" s="1065" t="s">
        <v>5026</v>
      </c>
      <c r="E641" s="1312">
        <v>41811</v>
      </c>
      <c r="F641" s="1068">
        <v>1</v>
      </c>
      <c r="G641" s="1068">
        <v>6</v>
      </c>
      <c r="H641" s="1065" t="s">
        <v>4019</v>
      </c>
    </row>
    <row r="642" spans="1:8" outlineLevel="1">
      <c r="A642" s="1069"/>
      <c r="B642" s="1065"/>
      <c r="C642" s="1074" t="s">
        <v>1499</v>
      </c>
      <c r="D642" s="1065"/>
      <c r="E642" s="1312"/>
      <c r="F642" s="1068">
        <f>SUBTOTAL(9,F639:F641)</f>
        <v>10</v>
      </c>
      <c r="G642" s="1068"/>
      <c r="H642" s="1065"/>
    </row>
    <row r="643" spans="1:8" outlineLevel="2">
      <c r="A643" s="1310">
        <v>21</v>
      </c>
      <c r="B643" s="1314" t="s">
        <v>1565</v>
      </c>
      <c r="C643" s="1314" t="s">
        <v>124</v>
      </c>
      <c r="D643" s="1311" t="s">
        <v>3362</v>
      </c>
      <c r="E643" s="1315">
        <v>41560</v>
      </c>
      <c r="F643" s="1316">
        <v>4</v>
      </c>
      <c r="G643" s="1316">
        <v>3</v>
      </c>
      <c r="H643" s="1311" t="s">
        <v>4031</v>
      </c>
    </row>
    <row r="644" spans="1:8" outlineLevel="1">
      <c r="B644" s="1314"/>
      <c r="C644" s="1317" t="s">
        <v>3838</v>
      </c>
      <c r="E644" s="1315"/>
      <c r="F644" s="1316">
        <f>SUBTOTAL(9,F643:F643)</f>
        <v>4</v>
      </c>
      <c r="G644" s="1316"/>
    </row>
    <row r="645" spans="1:8" outlineLevel="2">
      <c r="A645" s="1069">
        <v>21</v>
      </c>
      <c r="B645" s="1065" t="s">
        <v>1565</v>
      </c>
      <c r="C645" s="1065" t="s">
        <v>1620</v>
      </c>
      <c r="D645" s="1065" t="s">
        <v>3357</v>
      </c>
      <c r="E645" s="1312">
        <v>41797</v>
      </c>
      <c r="F645" s="1068">
        <v>5</v>
      </c>
      <c r="G645" s="1068">
        <v>2</v>
      </c>
      <c r="H645" s="1065" t="s">
        <v>4026</v>
      </c>
    </row>
    <row r="646" spans="1:8" outlineLevel="1">
      <c r="A646" s="1069"/>
      <c r="B646" s="1065"/>
      <c r="C646" s="1074" t="s">
        <v>1802</v>
      </c>
      <c r="D646" s="1065"/>
      <c r="E646" s="1312"/>
      <c r="F646" s="1068">
        <f>SUBTOTAL(9,F645:F645)</f>
        <v>5</v>
      </c>
      <c r="G646" s="1068"/>
      <c r="H646" s="1065"/>
    </row>
    <row r="647" spans="1:8" outlineLevel="2">
      <c r="A647" s="1069">
        <v>21</v>
      </c>
      <c r="B647" s="1065" t="s">
        <v>1565</v>
      </c>
      <c r="C647" s="1065" t="s">
        <v>119</v>
      </c>
      <c r="D647" s="1065" t="s">
        <v>3357</v>
      </c>
      <c r="E647" s="1312">
        <v>41797</v>
      </c>
      <c r="F647" s="1068">
        <v>4</v>
      </c>
      <c r="G647" s="1068">
        <v>3</v>
      </c>
      <c r="H647" s="1065" t="s">
        <v>4031</v>
      </c>
    </row>
    <row r="648" spans="1:8" outlineLevel="1">
      <c r="A648" s="1069"/>
      <c r="B648" s="1065"/>
      <c r="C648" s="1074" t="s">
        <v>1826</v>
      </c>
      <c r="D648" s="1065"/>
      <c r="E648" s="1312"/>
      <c r="F648" s="1068">
        <f>SUBTOTAL(9,F647:F647)</f>
        <v>4</v>
      </c>
      <c r="G648" s="1068"/>
      <c r="H648" s="1065"/>
    </row>
    <row r="649" spans="1:8" outlineLevel="2">
      <c r="A649" s="1310">
        <v>21</v>
      </c>
      <c r="B649" s="1314" t="s">
        <v>1565</v>
      </c>
      <c r="C649" s="1314" t="s">
        <v>187</v>
      </c>
      <c r="D649" s="1311" t="s">
        <v>3323</v>
      </c>
      <c r="E649" s="1315">
        <v>41700</v>
      </c>
      <c r="F649" s="1316">
        <v>5</v>
      </c>
      <c r="G649" s="1316">
        <v>2</v>
      </c>
      <c r="H649" s="1311" t="s">
        <v>4026</v>
      </c>
    </row>
    <row r="650" spans="1:8" outlineLevel="1">
      <c r="B650" s="1314"/>
      <c r="C650" s="1317" t="s">
        <v>470</v>
      </c>
      <c r="E650" s="1315"/>
      <c r="F650" s="1316">
        <f>SUBTOTAL(9,F649:F649)</f>
        <v>5</v>
      </c>
      <c r="G650" s="1316"/>
    </row>
    <row r="651" spans="1:8" outlineLevel="2">
      <c r="A651" s="1069">
        <v>21</v>
      </c>
      <c r="B651" s="1065" t="s">
        <v>1565</v>
      </c>
      <c r="C651" s="1065" t="s">
        <v>120</v>
      </c>
      <c r="D651" s="1065" t="s">
        <v>3357</v>
      </c>
      <c r="E651" s="1312">
        <v>41797</v>
      </c>
      <c r="F651" s="1068">
        <v>2</v>
      </c>
      <c r="G651" s="1068">
        <v>5</v>
      </c>
      <c r="H651" s="1065" t="s">
        <v>4025</v>
      </c>
    </row>
    <row r="652" spans="1:8" outlineLevel="1">
      <c r="A652" s="1069"/>
      <c r="B652" s="1065"/>
      <c r="C652" s="1074" t="s">
        <v>515</v>
      </c>
      <c r="D652" s="1065"/>
      <c r="E652" s="1312"/>
      <c r="F652" s="1068">
        <f>SUBTOTAL(9,F651:F651)</f>
        <v>2</v>
      </c>
      <c r="G652" s="1068"/>
      <c r="H652" s="1065"/>
    </row>
    <row r="653" spans="1:8" outlineLevel="2">
      <c r="A653" s="1310">
        <v>21</v>
      </c>
      <c r="B653" s="1314" t="s">
        <v>1565</v>
      </c>
      <c r="C653" s="1314" t="s">
        <v>4570</v>
      </c>
      <c r="D653" s="1311" t="s">
        <v>3362</v>
      </c>
      <c r="E653" s="1315">
        <v>41560</v>
      </c>
      <c r="F653" s="1316">
        <v>2</v>
      </c>
      <c r="G653" s="1316">
        <v>5</v>
      </c>
      <c r="H653" s="1311" t="s">
        <v>4025</v>
      </c>
    </row>
    <row r="654" spans="1:8" outlineLevel="1">
      <c r="B654" s="1314"/>
      <c r="C654" s="1317" t="s">
        <v>4571</v>
      </c>
      <c r="E654" s="1315"/>
      <c r="F654" s="1316">
        <f>SUBTOTAL(9,F653:F653)</f>
        <v>2</v>
      </c>
      <c r="G654" s="1316"/>
    </row>
    <row r="655" spans="1:8" outlineLevel="2">
      <c r="A655" s="1310">
        <v>21</v>
      </c>
      <c r="B655" s="1314" t="s">
        <v>1565</v>
      </c>
      <c r="C655" s="1314" t="s">
        <v>4203</v>
      </c>
      <c r="D655" s="1311" t="s">
        <v>3323</v>
      </c>
      <c r="E655" s="1315">
        <v>41700</v>
      </c>
      <c r="F655" s="1316">
        <v>3</v>
      </c>
      <c r="G655" s="1316">
        <v>4</v>
      </c>
      <c r="H655" s="1311" t="s">
        <v>4027</v>
      </c>
    </row>
    <row r="656" spans="1:8" outlineLevel="1">
      <c r="B656" s="1314"/>
      <c r="C656" s="1317" t="s">
        <v>4207</v>
      </c>
      <c r="E656" s="1315"/>
      <c r="F656" s="1316">
        <f>SUBTOTAL(9,F655:F655)</f>
        <v>3</v>
      </c>
      <c r="G656" s="1316"/>
    </row>
    <row r="657" spans="1:8" outlineLevel="2">
      <c r="A657" s="1310">
        <v>21</v>
      </c>
      <c r="B657" s="1314" t="s">
        <v>1565</v>
      </c>
      <c r="C657" s="1314" t="s">
        <v>107</v>
      </c>
      <c r="D657" s="1311" t="s">
        <v>3323</v>
      </c>
      <c r="E657" s="1315">
        <v>41700</v>
      </c>
      <c r="F657" s="1316">
        <v>6</v>
      </c>
      <c r="G657" s="1316">
        <v>1</v>
      </c>
      <c r="H657" s="1311" t="s">
        <v>4029</v>
      </c>
    </row>
    <row r="658" spans="1:8" outlineLevel="1">
      <c r="B658" s="1314"/>
      <c r="C658" s="1317" t="s">
        <v>3831</v>
      </c>
      <c r="E658" s="1315"/>
      <c r="F658" s="1316">
        <f>SUBTOTAL(9,F657:F657)</f>
        <v>6</v>
      </c>
      <c r="G658" s="1316"/>
    </row>
    <row r="659" spans="1:8" outlineLevel="2">
      <c r="A659" s="1069">
        <v>21</v>
      </c>
      <c r="B659" s="1065" t="s">
        <v>1565</v>
      </c>
      <c r="C659" s="1065" t="s">
        <v>193</v>
      </c>
      <c r="D659" s="1065" t="s">
        <v>3357</v>
      </c>
      <c r="E659" s="1312">
        <v>41797</v>
      </c>
      <c r="F659" s="1068">
        <v>1</v>
      </c>
      <c r="G659" s="1068">
        <v>6</v>
      </c>
      <c r="H659" s="1065" t="s">
        <v>4028</v>
      </c>
    </row>
    <row r="660" spans="1:8" outlineLevel="1">
      <c r="A660" s="1069"/>
      <c r="B660" s="1065"/>
      <c r="C660" s="1074" t="s">
        <v>598</v>
      </c>
      <c r="D660" s="1065"/>
      <c r="E660" s="1312"/>
      <c r="F660" s="1068">
        <f>SUBTOTAL(9,F659:F659)</f>
        <v>1</v>
      </c>
      <c r="G660" s="1068"/>
      <c r="H660" s="1065"/>
    </row>
    <row r="661" spans="1:8" outlineLevel="2">
      <c r="A661" s="1310">
        <v>21</v>
      </c>
      <c r="B661" s="1314" t="s">
        <v>1565</v>
      </c>
      <c r="C661" s="1314" t="s">
        <v>4780</v>
      </c>
      <c r="D661" s="1311" t="s">
        <v>3362</v>
      </c>
      <c r="E661" s="1315">
        <v>41560</v>
      </c>
      <c r="F661" s="1316">
        <v>3</v>
      </c>
      <c r="G661" s="1316">
        <v>4</v>
      </c>
      <c r="H661" s="1311" t="s">
        <v>4027</v>
      </c>
    </row>
    <row r="662" spans="1:8" outlineLevel="1">
      <c r="B662" s="1314"/>
      <c r="C662" s="1317" t="s">
        <v>4781</v>
      </c>
      <c r="E662" s="1315"/>
      <c r="F662" s="1316">
        <f>SUBTOTAL(9,F661:F661)</f>
        <v>3</v>
      </c>
      <c r="G662" s="1316"/>
    </row>
    <row r="663" spans="1:8" outlineLevel="2">
      <c r="A663" s="1310">
        <v>21</v>
      </c>
      <c r="B663" s="1314" t="s">
        <v>1565</v>
      </c>
      <c r="C663" s="1314" t="s">
        <v>153</v>
      </c>
      <c r="D663" s="1311" t="s">
        <v>3323</v>
      </c>
      <c r="E663" s="1315">
        <v>41700</v>
      </c>
      <c r="F663" s="1316">
        <v>2</v>
      </c>
      <c r="G663" s="1316">
        <v>5</v>
      </c>
      <c r="H663" s="1311" t="s">
        <v>4025</v>
      </c>
    </row>
    <row r="664" spans="1:8" outlineLevel="1">
      <c r="B664" s="1314"/>
      <c r="C664" s="1317" t="s">
        <v>790</v>
      </c>
      <c r="E664" s="1315"/>
      <c r="F664" s="1316">
        <f>SUBTOTAL(9,F663:F663)</f>
        <v>2</v>
      </c>
      <c r="G664" s="1316"/>
    </row>
    <row r="665" spans="1:8" outlineLevel="2">
      <c r="A665" s="1310">
        <v>21</v>
      </c>
      <c r="B665" s="1314" t="s">
        <v>1565</v>
      </c>
      <c r="C665" s="1314" t="s">
        <v>188</v>
      </c>
      <c r="D665" s="1311" t="s">
        <v>3362</v>
      </c>
      <c r="E665" s="1315">
        <v>41560</v>
      </c>
      <c r="F665" s="1316">
        <v>6</v>
      </c>
      <c r="G665" s="1316">
        <v>1</v>
      </c>
      <c r="H665" s="1311" t="s">
        <v>4029</v>
      </c>
    </row>
    <row r="666" spans="1:8" outlineLevel="1">
      <c r="B666" s="1314"/>
      <c r="C666" s="1317" t="s">
        <v>856</v>
      </c>
      <c r="E666" s="1315"/>
      <c r="F666" s="1316">
        <f>SUBTOTAL(9,F665:F665)</f>
        <v>6</v>
      </c>
      <c r="G666" s="1316"/>
    </row>
    <row r="667" spans="1:8" outlineLevel="2">
      <c r="A667" s="1310">
        <v>21</v>
      </c>
      <c r="B667" s="1314" t="s">
        <v>1565</v>
      </c>
      <c r="C667" s="1314" t="s">
        <v>4338</v>
      </c>
      <c r="D667" s="1311" t="s">
        <v>3362</v>
      </c>
      <c r="E667" s="1315">
        <v>41560</v>
      </c>
      <c r="F667" s="1316">
        <v>5</v>
      </c>
      <c r="G667" s="1316">
        <v>2</v>
      </c>
      <c r="H667" s="1311" t="s">
        <v>4026</v>
      </c>
    </row>
    <row r="668" spans="1:8" outlineLevel="1">
      <c r="B668" s="1314"/>
      <c r="C668" s="1317" t="s">
        <v>4340</v>
      </c>
      <c r="E668" s="1315"/>
      <c r="F668" s="1316">
        <f>SUBTOTAL(9,F667:F667)</f>
        <v>5</v>
      </c>
      <c r="G668" s="1316"/>
    </row>
    <row r="669" spans="1:8" outlineLevel="2">
      <c r="A669" s="1069">
        <v>21</v>
      </c>
      <c r="B669" s="1065" t="s">
        <v>1565</v>
      </c>
      <c r="C669" s="1065" t="s">
        <v>5203</v>
      </c>
      <c r="D669" s="1065" t="s">
        <v>3357</v>
      </c>
      <c r="E669" s="1312">
        <v>41797</v>
      </c>
      <c r="F669" s="1068">
        <v>6</v>
      </c>
      <c r="G669" s="1068">
        <v>1</v>
      </c>
      <c r="H669" s="1065" t="s">
        <v>4029</v>
      </c>
    </row>
    <row r="670" spans="1:8" outlineLevel="1">
      <c r="A670" s="1069"/>
      <c r="B670" s="1065"/>
      <c r="C670" s="1074" t="s">
        <v>5205</v>
      </c>
      <c r="D670" s="1065"/>
      <c r="E670" s="1312"/>
      <c r="F670" s="1068">
        <f>SUBTOTAL(9,F669:F669)</f>
        <v>6</v>
      </c>
      <c r="G670" s="1068"/>
      <c r="H670" s="1065"/>
    </row>
    <row r="671" spans="1:8" outlineLevel="2">
      <c r="A671" s="1310">
        <v>21</v>
      </c>
      <c r="B671" s="1314" t="s">
        <v>1565</v>
      </c>
      <c r="C671" s="1314" t="s">
        <v>101</v>
      </c>
      <c r="D671" s="1311" t="s">
        <v>3323</v>
      </c>
      <c r="E671" s="1315">
        <v>41700</v>
      </c>
      <c r="F671" s="1316">
        <v>1</v>
      </c>
      <c r="G671" s="1316">
        <v>6</v>
      </c>
      <c r="H671" s="1311" t="s">
        <v>4028</v>
      </c>
    </row>
    <row r="672" spans="1:8" outlineLevel="1">
      <c r="B672" s="1314"/>
      <c r="C672" s="1317" t="s">
        <v>1032</v>
      </c>
      <c r="E672" s="1315"/>
      <c r="F672" s="1316">
        <f>SUBTOTAL(9,F671:F671)</f>
        <v>1</v>
      </c>
      <c r="G672" s="1316"/>
    </row>
    <row r="673" spans="1:8" outlineLevel="2">
      <c r="A673" s="1310">
        <v>21</v>
      </c>
      <c r="B673" s="1314" t="s">
        <v>1565</v>
      </c>
      <c r="C673" s="1314" t="s">
        <v>90</v>
      </c>
      <c r="D673" s="1311" t="s">
        <v>3323</v>
      </c>
      <c r="E673" s="1315">
        <v>41700</v>
      </c>
      <c r="F673" s="1316">
        <v>4</v>
      </c>
      <c r="G673" s="1316">
        <v>3</v>
      </c>
      <c r="H673" s="1311" t="s">
        <v>4031</v>
      </c>
    </row>
    <row r="674" spans="1:8" outlineLevel="2">
      <c r="A674" s="1069">
        <v>21</v>
      </c>
      <c r="B674" s="1065" t="s">
        <v>1565</v>
      </c>
      <c r="C674" s="1065" t="s">
        <v>90</v>
      </c>
      <c r="D674" s="1065" t="s">
        <v>3357</v>
      </c>
      <c r="E674" s="1312">
        <v>41797</v>
      </c>
      <c r="F674" s="1068">
        <v>3</v>
      </c>
      <c r="G674" s="1068">
        <v>4</v>
      </c>
      <c r="H674" s="1065" t="s">
        <v>4027</v>
      </c>
    </row>
    <row r="675" spans="1:8" s="1331" customFormat="1" outlineLevel="1">
      <c r="A675" s="1322"/>
      <c r="B675" s="1323"/>
      <c r="C675" s="1323" t="s">
        <v>1123</v>
      </c>
      <c r="D675" s="1238" t="s">
        <v>3834</v>
      </c>
      <c r="E675" s="1326"/>
      <c r="F675" s="1324">
        <f>SUBTOTAL(9,F673:F674)</f>
        <v>7</v>
      </c>
      <c r="G675" s="1324"/>
      <c r="H675" s="1323"/>
    </row>
    <row r="676" spans="1:8" outlineLevel="2">
      <c r="A676" s="1310">
        <v>21</v>
      </c>
      <c r="B676" s="1314" t="s">
        <v>1565</v>
      </c>
      <c r="C676" s="1314" t="s">
        <v>92</v>
      </c>
      <c r="D676" s="1311" t="s">
        <v>3362</v>
      </c>
      <c r="E676" s="1315">
        <v>41560</v>
      </c>
      <c r="F676" s="1316">
        <v>1</v>
      </c>
      <c r="G676" s="1316">
        <v>6</v>
      </c>
      <c r="H676" s="1311" t="s">
        <v>4028</v>
      </c>
    </row>
    <row r="677" spans="1:8" outlineLevel="1">
      <c r="B677" s="1314"/>
      <c r="C677" s="1317" t="s">
        <v>1424</v>
      </c>
      <c r="E677" s="1315"/>
      <c r="F677" s="1316">
        <f>SUBTOTAL(9,F676:F676)</f>
        <v>1</v>
      </c>
      <c r="G677" s="1316"/>
    </row>
    <row r="678" spans="1:8" outlineLevel="2">
      <c r="A678" s="1310">
        <v>22</v>
      </c>
      <c r="B678" s="1314" t="s">
        <v>1566</v>
      </c>
      <c r="C678" s="1314" t="s">
        <v>114</v>
      </c>
      <c r="D678" s="1311" t="s">
        <v>3323</v>
      </c>
      <c r="E678" s="1315">
        <v>41700</v>
      </c>
      <c r="F678" s="1316">
        <v>6</v>
      </c>
      <c r="G678" s="1316">
        <v>1</v>
      </c>
      <c r="H678" s="1311" t="s">
        <v>4034</v>
      </c>
    </row>
    <row r="679" spans="1:8" outlineLevel="2">
      <c r="A679" s="1069">
        <v>22</v>
      </c>
      <c r="B679" s="1065" t="s">
        <v>1566</v>
      </c>
      <c r="C679" s="1065" t="s">
        <v>114</v>
      </c>
      <c r="D679" s="1065" t="s">
        <v>3357</v>
      </c>
      <c r="E679" s="1312">
        <v>41797</v>
      </c>
      <c r="F679" s="1068">
        <v>1</v>
      </c>
      <c r="G679" s="1068">
        <v>6</v>
      </c>
      <c r="H679" s="1065" t="s">
        <v>4037</v>
      </c>
    </row>
    <row r="680" spans="1:8" outlineLevel="1">
      <c r="A680" s="1069"/>
      <c r="B680" s="1065"/>
      <c r="C680" s="1074" t="s">
        <v>291</v>
      </c>
      <c r="D680" s="1065"/>
      <c r="E680" s="1312"/>
      <c r="F680" s="1068">
        <f>SUBTOTAL(9,F678:F679)</f>
        <v>7</v>
      </c>
      <c r="G680" s="1068"/>
      <c r="H680" s="1065"/>
    </row>
    <row r="681" spans="1:8" outlineLevel="2">
      <c r="A681" s="1310">
        <v>22</v>
      </c>
      <c r="B681" s="1314" t="s">
        <v>1566</v>
      </c>
      <c r="C681" s="1314" t="s">
        <v>4586</v>
      </c>
      <c r="D681" s="1311" t="s">
        <v>3323</v>
      </c>
      <c r="E681" s="1315">
        <v>41700</v>
      </c>
      <c r="F681" s="1316">
        <v>1</v>
      </c>
      <c r="G681" s="1316">
        <v>6</v>
      </c>
      <c r="H681" s="1311" t="s">
        <v>4037</v>
      </c>
    </row>
    <row r="682" spans="1:8" outlineLevel="1">
      <c r="B682" s="1314"/>
      <c r="C682" s="1317" t="s">
        <v>4609</v>
      </c>
      <c r="E682" s="1315"/>
      <c r="F682" s="1316">
        <f>SUBTOTAL(9,F681:F681)</f>
        <v>1</v>
      </c>
      <c r="G682" s="1316"/>
    </row>
    <row r="683" spans="1:8" outlineLevel="2">
      <c r="A683" s="1069">
        <v>22</v>
      </c>
      <c r="B683" s="1065" t="s">
        <v>1566</v>
      </c>
      <c r="C683" s="1065" t="s">
        <v>194</v>
      </c>
      <c r="D683" s="1065" t="s">
        <v>3357</v>
      </c>
      <c r="E683" s="1312">
        <v>41797</v>
      </c>
      <c r="F683" s="1068">
        <v>5</v>
      </c>
      <c r="G683" s="1068">
        <v>2</v>
      </c>
      <c r="H683" s="1065" t="s">
        <v>4033</v>
      </c>
    </row>
    <row r="684" spans="1:8" outlineLevel="2">
      <c r="A684" s="1069">
        <v>22</v>
      </c>
      <c r="B684" s="1065" t="s">
        <v>1566</v>
      </c>
      <c r="C684" s="1065" t="s">
        <v>194</v>
      </c>
      <c r="D684" s="1065" t="s">
        <v>5026</v>
      </c>
      <c r="E684" s="1312">
        <v>41811</v>
      </c>
      <c r="F684" s="1068">
        <v>4</v>
      </c>
      <c r="G684" s="1068">
        <v>3</v>
      </c>
      <c r="H684" s="1065" t="s">
        <v>4038</v>
      </c>
    </row>
    <row r="685" spans="1:8" outlineLevel="1">
      <c r="A685" s="1069"/>
      <c r="B685" s="1065"/>
      <c r="C685" s="1074" t="s">
        <v>340</v>
      </c>
      <c r="D685" s="1065"/>
      <c r="E685" s="1312"/>
      <c r="F685" s="1068">
        <f>SUBTOTAL(9,F683:F684)</f>
        <v>9</v>
      </c>
      <c r="G685" s="1068"/>
      <c r="H685" s="1065"/>
    </row>
    <row r="686" spans="1:8" outlineLevel="2">
      <c r="A686" s="1310">
        <v>22</v>
      </c>
      <c r="B686" s="1314" t="s">
        <v>1566</v>
      </c>
      <c r="C686" s="1314" t="s">
        <v>110</v>
      </c>
      <c r="D686" s="1311" t="s">
        <v>3362</v>
      </c>
      <c r="E686" s="1315">
        <v>41560</v>
      </c>
      <c r="F686" s="1316">
        <v>6</v>
      </c>
      <c r="G686" s="1316">
        <v>1</v>
      </c>
      <c r="H686" s="1311" t="s">
        <v>4034</v>
      </c>
    </row>
    <row r="687" spans="1:8" outlineLevel="1">
      <c r="B687" s="1314"/>
      <c r="C687" s="1317" t="s">
        <v>385</v>
      </c>
      <c r="E687" s="1315"/>
      <c r="F687" s="1316">
        <f>SUBTOTAL(9,F686:F686)</f>
        <v>6</v>
      </c>
      <c r="G687" s="1316"/>
    </row>
    <row r="688" spans="1:8" outlineLevel="2">
      <c r="A688" s="1310">
        <v>22</v>
      </c>
      <c r="B688" s="1314" t="s">
        <v>1566</v>
      </c>
      <c r="C688" s="1314" t="s">
        <v>208</v>
      </c>
      <c r="D688" s="1311" t="s">
        <v>3323</v>
      </c>
      <c r="E688" s="1315">
        <v>41700</v>
      </c>
      <c r="F688" s="1316">
        <v>4</v>
      </c>
      <c r="G688" s="1316">
        <v>3</v>
      </c>
      <c r="H688" s="1311" t="s">
        <v>4038</v>
      </c>
    </row>
    <row r="689" spans="1:8" outlineLevel="1">
      <c r="B689" s="1314"/>
      <c r="C689" s="1317" t="s">
        <v>441</v>
      </c>
      <c r="E689" s="1315"/>
      <c r="F689" s="1316">
        <f>SUBTOTAL(9,F688:F688)</f>
        <v>4</v>
      </c>
      <c r="G689" s="1316"/>
    </row>
    <row r="690" spans="1:8" outlineLevel="2">
      <c r="A690" s="1069">
        <v>22</v>
      </c>
      <c r="B690" s="1065" t="s">
        <v>1566</v>
      </c>
      <c r="C690" s="1065" t="s">
        <v>187</v>
      </c>
      <c r="D690" s="1065" t="s">
        <v>3357</v>
      </c>
      <c r="E690" s="1312">
        <v>41797</v>
      </c>
      <c r="F690" s="1068">
        <v>6</v>
      </c>
      <c r="G690" s="1068">
        <v>1</v>
      </c>
      <c r="H690" s="1065" t="s">
        <v>4034</v>
      </c>
    </row>
    <row r="691" spans="1:8" outlineLevel="2">
      <c r="A691" s="1069">
        <v>22</v>
      </c>
      <c r="B691" s="1065" t="s">
        <v>1566</v>
      </c>
      <c r="C691" s="1065" t="s">
        <v>187</v>
      </c>
      <c r="D691" s="1065" t="s">
        <v>5026</v>
      </c>
      <c r="E691" s="1312">
        <v>41811</v>
      </c>
      <c r="F691" s="1068">
        <v>6</v>
      </c>
      <c r="G691" s="1068">
        <v>1</v>
      </c>
      <c r="H691" s="1065" t="s">
        <v>4034</v>
      </c>
    </row>
    <row r="692" spans="1:8" s="1331" customFormat="1" outlineLevel="1">
      <c r="A692" s="1322"/>
      <c r="B692" s="1323"/>
      <c r="C692" s="1323" t="s">
        <v>470</v>
      </c>
      <c r="D692" s="1238" t="s">
        <v>3834</v>
      </c>
      <c r="E692" s="1326"/>
      <c r="F692" s="1324">
        <f>SUBTOTAL(9,F690:F691)</f>
        <v>12</v>
      </c>
      <c r="G692" s="1324"/>
      <c r="H692" s="1323"/>
    </row>
    <row r="693" spans="1:8" outlineLevel="2">
      <c r="A693" s="1310">
        <v>22</v>
      </c>
      <c r="B693" s="1314" t="s">
        <v>1566</v>
      </c>
      <c r="C693" s="1314" t="s">
        <v>4780</v>
      </c>
      <c r="D693" s="1311" t="s">
        <v>3362</v>
      </c>
      <c r="E693" s="1315">
        <v>41560</v>
      </c>
      <c r="F693" s="1316">
        <v>5</v>
      </c>
      <c r="G693" s="1316">
        <v>2</v>
      </c>
      <c r="H693" s="1311" t="s">
        <v>4033</v>
      </c>
    </row>
    <row r="694" spans="1:8" outlineLevel="1">
      <c r="B694" s="1314"/>
      <c r="C694" s="1317" t="s">
        <v>4781</v>
      </c>
      <c r="E694" s="1315"/>
      <c r="F694" s="1316">
        <f>SUBTOTAL(9,F693:F693)</f>
        <v>5</v>
      </c>
      <c r="G694" s="1316"/>
    </row>
    <row r="695" spans="1:8" outlineLevel="2">
      <c r="A695" s="1310">
        <v>22</v>
      </c>
      <c r="B695" s="1314" t="s">
        <v>1566</v>
      </c>
      <c r="C695" s="1314" t="s">
        <v>168</v>
      </c>
      <c r="D695" s="1311" t="s">
        <v>3362</v>
      </c>
      <c r="E695" s="1315">
        <v>41560</v>
      </c>
      <c r="F695" s="1316">
        <v>3</v>
      </c>
      <c r="G695" s="1316">
        <v>4</v>
      </c>
      <c r="H695" s="1311" t="s">
        <v>4036</v>
      </c>
    </row>
    <row r="696" spans="1:8" outlineLevel="1">
      <c r="B696" s="1314"/>
      <c r="C696" s="1317" t="s">
        <v>817</v>
      </c>
      <c r="E696" s="1315"/>
      <c r="F696" s="1316">
        <f>SUBTOTAL(9,F695:F695)</f>
        <v>3</v>
      </c>
      <c r="G696" s="1316"/>
    </row>
    <row r="697" spans="1:8" outlineLevel="2">
      <c r="A697" s="1069">
        <v>22</v>
      </c>
      <c r="B697" s="1065" t="s">
        <v>1566</v>
      </c>
      <c r="C697" s="1065" t="s">
        <v>1632</v>
      </c>
      <c r="D697" s="1065" t="s">
        <v>3357</v>
      </c>
      <c r="E697" s="1312">
        <v>41797</v>
      </c>
      <c r="F697" s="1068">
        <v>4</v>
      </c>
      <c r="G697" s="1068">
        <v>3</v>
      </c>
      <c r="H697" s="1065" t="s">
        <v>4038</v>
      </c>
    </row>
    <row r="698" spans="1:8" outlineLevel="1">
      <c r="A698" s="1069"/>
      <c r="B698" s="1065"/>
      <c r="C698" s="1074" t="s">
        <v>2983</v>
      </c>
      <c r="D698" s="1065"/>
      <c r="E698" s="1312"/>
      <c r="F698" s="1068">
        <f>SUBTOTAL(9,F697:F697)</f>
        <v>4</v>
      </c>
      <c r="G698" s="1068"/>
      <c r="H698" s="1065"/>
    </row>
    <row r="699" spans="1:8" outlineLevel="2">
      <c r="A699" s="1310">
        <v>22</v>
      </c>
      <c r="B699" s="1314" t="s">
        <v>1566</v>
      </c>
      <c r="C699" s="1314" t="s">
        <v>181</v>
      </c>
      <c r="D699" s="1311" t="s">
        <v>3323</v>
      </c>
      <c r="E699" s="1315">
        <v>41700</v>
      </c>
      <c r="F699" s="1316">
        <v>5</v>
      </c>
      <c r="G699" s="1316">
        <v>2</v>
      </c>
      <c r="H699" s="1311" t="s">
        <v>4033</v>
      </c>
    </row>
    <row r="700" spans="1:8" outlineLevel="1">
      <c r="B700" s="1314"/>
      <c r="C700" s="1317" t="s">
        <v>892</v>
      </c>
      <c r="E700" s="1315"/>
      <c r="F700" s="1316">
        <f>SUBTOTAL(9,F699:F699)</f>
        <v>5</v>
      </c>
      <c r="G700" s="1316"/>
    </row>
    <row r="701" spans="1:8" outlineLevel="2">
      <c r="A701" s="1310">
        <v>22</v>
      </c>
      <c r="B701" s="1314" t="s">
        <v>1566</v>
      </c>
      <c r="C701" s="1314" t="s">
        <v>104</v>
      </c>
      <c r="D701" s="1311" t="s">
        <v>3323</v>
      </c>
      <c r="E701" s="1315">
        <v>41700</v>
      </c>
      <c r="F701" s="1316">
        <v>2</v>
      </c>
      <c r="G701" s="1316">
        <v>5</v>
      </c>
      <c r="H701" s="1311" t="s">
        <v>4035</v>
      </c>
    </row>
    <row r="702" spans="1:8" outlineLevel="1">
      <c r="B702" s="1314"/>
      <c r="C702" s="1317" t="s">
        <v>1362</v>
      </c>
      <c r="E702" s="1315"/>
      <c r="F702" s="1316">
        <f>SUBTOTAL(9,F701:F701)</f>
        <v>2</v>
      </c>
      <c r="G702" s="1316"/>
    </row>
    <row r="703" spans="1:8" outlineLevel="2">
      <c r="A703" s="1310">
        <v>22</v>
      </c>
      <c r="B703" s="1314" t="s">
        <v>1566</v>
      </c>
      <c r="C703" s="1314" t="s">
        <v>92</v>
      </c>
      <c r="D703" s="1311" t="s">
        <v>3362</v>
      </c>
      <c r="E703" s="1315">
        <v>41560</v>
      </c>
      <c r="F703" s="1316">
        <v>1</v>
      </c>
      <c r="G703" s="1316">
        <v>6</v>
      </c>
      <c r="H703" s="1311" t="s">
        <v>4037</v>
      </c>
    </row>
    <row r="704" spans="1:8" outlineLevel="2">
      <c r="A704" s="1069">
        <v>22</v>
      </c>
      <c r="B704" s="1065" t="s">
        <v>1566</v>
      </c>
      <c r="C704" s="1065" t="s">
        <v>92</v>
      </c>
      <c r="D704" s="1065" t="s">
        <v>3357</v>
      </c>
      <c r="E704" s="1312">
        <v>41797</v>
      </c>
      <c r="F704" s="1068">
        <v>3</v>
      </c>
      <c r="G704" s="1068">
        <v>4</v>
      </c>
      <c r="H704" s="1065" t="s">
        <v>4036</v>
      </c>
    </row>
    <row r="705" spans="1:8" outlineLevel="1">
      <c r="A705" s="1069"/>
      <c r="B705" s="1065"/>
      <c r="C705" s="1074" t="s">
        <v>1424</v>
      </c>
      <c r="D705" s="1065"/>
      <c r="E705" s="1312"/>
      <c r="F705" s="1068">
        <f>SUBTOTAL(9,F703:F704)</f>
        <v>4</v>
      </c>
      <c r="G705" s="1068"/>
      <c r="H705" s="1065"/>
    </row>
    <row r="706" spans="1:8" outlineLevel="2">
      <c r="A706" s="1310">
        <v>22</v>
      </c>
      <c r="B706" s="1314" t="s">
        <v>1566</v>
      </c>
      <c r="C706" s="1314" t="s">
        <v>127</v>
      </c>
      <c r="D706" s="1311" t="s">
        <v>3323</v>
      </c>
      <c r="E706" s="1315">
        <v>41700</v>
      </c>
      <c r="F706" s="1316">
        <v>3</v>
      </c>
      <c r="G706" s="1316">
        <v>4</v>
      </c>
      <c r="H706" s="1311" t="s">
        <v>4036</v>
      </c>
    </row>
    <row r="707" spans="1:8" outlineLevel="1">
      <c r="B707" s="1314"/>
      <c r="C707" s="1317" t="s">
        <v>1435</v>
      </c>
      <c r="E707" s="1315"/>
      <c r="F707" s="1316">
        <f>SUBTOTAL(9,F706:F706)</f>
        <v>3</v>
      </c>
      <c r="G707" s="1316"/>
    </row>
    <row r="708" spans="1:8" outlineLevel="2">
      <c r="A708" s="1310">
        <v>22</v>
      </c>
      <c r="B708" s="1314" t="s">
        <v>1566</v>
      </c>
      <c r="C708" s="1314" t="s">
        <v>116</v>
      </c>
      <c r="D708" s="1311" t="s">
        <v>3362</v>
      </c>
      <c r="E708" s="1315">
        <v>41560</v>
      </c>
      <c r="F708" s="1316">
        <v>4</v>
      </c>
      <c r="G708" s="1316">
        <v>3</v>
      </c>
      <c r="H708" s="1311" t="s">
        <v>4038</v>
      </c>
    </row>
    <row r="709" spans="1:8" outlineLevel="1">
      <c r="B709" s="1314"/>
      <c r="C709" s="1317" t="s">
        <v>1484</v>
      </c>
      <c r="E709" s="1315"/>
      <c r="F709" s="1316">
        <f>SUBTOTAL(9,F708:F708)</f>
        <v>4</v>
      </c>
      <c r="G709" s="1316"/>
    </row>
    <row r="710" spans="1:8" outlineLevel="2">
      <c r="A710" s="1310">
        <v>22</v>
      </c>
      <c r="B710" s="1314" t="s">
        <v>1566</v>
      </c>
      <c r="C710" s="1314" t="s">
        <v>111</v>
      </c>
      <c r="D710" s="1311" t="s">
        <v>3362</v>
      </c>
      <c r="E710" s="1315">
        <v>41560</v>
      </c>
      <c r="F710" s="1316">
        <v>2</v>
      </c>
      <c r="G710" s="1316">
        <v>5</v>
      </c>
      <c r="H710" s="1311" t="s">
        <v>4035</v>
      </c>
    </row>
    <row r="711" spans="1:8" outlineLevel="1">
      <c r="B711" s="1314"/>
      <c r="C711" s="1317" t="s">
        <v>4515</v>
      </c>
      <c r="E711" s="1315"/>
      <c r="F711" s="1316">
        <f>SUBTOTAL(9,F710:F710)</f>
        <v>2</v>
      </c>
      <c r="G711" s="1316"/>
    </row>
    <row r="712" spans="1:8" outlineLevel="2">
      <c r="A712" s="1069">
        <v>22</v>
      </c>
      <c r="B712" s="1065" t="s">
        <v>1566</v>
      </c>
      <c r="C712" s="1065" t="s">
        <v>87</v>
      </c>
      <c r="D712" s="1065" t="s">
        <v>3357</v>
      </c>
      <c r="E712" s="1312">
        <v>41797</v>
      </c>
      <c r="F712" s="1068">
        <v>2</v>
      </c>
      <c r="G712" s="1068">
        <v>5</v>
      </c>
      <c r="H712" s="1065" t="s">
        <v>4035</v>
      </c>
    </row>
    <row r="713" spans="1:8" outlineLevel="1">
      <c r="A713" s="1069"/>
      <c r="B713" s="1065"/>
      <c r="C713" s="1074" t="s">
        <v>1499</v>
      </c>
      <c r="D713" s="1065"/>
      <c r="E713" s="1312"/>
      <c r="F713" s="1068">
        <f>SUBTOTAL(9,F712:F712)</f>
        <v>2</v>
      </c>
      <c r="G713" s="1068"/>
      <c r="H713" s="1065"/>
    </row>
    <row r="714" spans="1:8" outlineLevel="2">
      <c r="A714" s="1310">
        <v>23</v>
      </c>
      <c r="B714" s="1314" t="s">
        <v>1567</v>
      </c>
      <c r="C714" s="1314" t="s">
        <v>114</v>
      </c>
      <c r="D714" s="1311" t="s">
        <v>3323</v>
      </c>
      <c r="E714" s="1315">
        <v>41700</v>
      </c>
      <c r="F714" s="1316">
        <v>5</v>
      </c>
      <c r="G714" s="1316">
        <v>2</v>
      </c>
      <c r="H714" s="1311" t="s">
        <v>4040</v>
      </c>
    </row>
    <row r="715" spans="1:8" outlineLevel="1">
      <c r="B715" s="1314"/>
      <c r="C715" s="1317" t="s">
        <v>291</v>
      </c>
      <c r="E715" s="1315"/>
      <c r="F715" s="1316">
        <f>SUBTOTAL(9,F714:F714)</f>
        <v>5</v>
      </c>
      <c r="G715" s="1316"/>
    </row>
    <row r="716" spans="1:8" outlineLevel="2">
      <c r="A716" s="1310">
        <v>23</v>
      </c>
      <c r="B716" s="1314" t="s">
        <v>1567</v>
      </c>
      <c r="C716" s="1314" t="s">
        <v>4128</v>
      </c>
      <c r="D716" s="1311" t="s">
        <v>3323</v>
      </c>
      <c r="E716" s="1315">
        <v>41700</v>
      </c>
      <c r="F716" s="1316">
        <v>6</v>
      </c>
      <c r="G716" s="1316">
        <v>1</v>
      </c>
      <c r="H716" s="1311" t="s">
        <v>4046</v>
      </c>
    </row>
    <row r="717" spans="1:8" outlineLevel="1">
      <c r="B717" s="1314"/>
      <c r="C717" s="1317" t="s">
        <v>5058</v>
      </c>
      <c r="E717" s="1315"/>
      <c r="F717" s="1316">
        <f>SUBTOTAL(9,F716:F716)</f>
        <v>6</v>
      </c>
      <c r="G717" s="1316"/>
    </row>
    <row r="718" spans="1:8" outlineLevel="2">
      <c r="A718" s="1069">
        <v>23</v>
      </c>
      <c r="B718" s="1065" t="s">
        <v>1567</v>
      </c>
      <c r="C718" s="1065" t="s">
        <v>194</v>
      </c>
      <c r="D718" s="1065" t="s">
        <v>3357</v>
      </c>
      <c r="E718" s="1312">
        <v>41797</v>
      </c>
      <c r="F718" s="1068">
        <v>3</v>
      </c>
      <c r="G718" s="1068">
        <v>4</v>
      </c>
      <c r="H718" s="1065" t="s">
        <v>4039</v>
      </c>
    </row>
    <row r="719" spans="1:8" outlineLevel="1">
      <c r="A719" s="1069"/>
      <c r="B719" s="1065"/>
      <c r="C719" s="1074" t="s">
        <v>340</v>
      </c>
      <c r="D719" s="1065"/>
      <c r="E719" s="1312"/>
      <c r="F719" s="1068">
        <f>SUBTOTAL(9,F718:F718)</f>
        <v>3</v>
      </c>
      <c r="G719" s="1068"/>
      <c r="H719" s="1065"/>
    </row>
    <row r="720" spans="1:8" outlineLevel="2">
      <c r="A720" s="1310">
        <v>23</v>
      </c>
      <c r="B720" s="1314" t="s">
        <v>1567</v>
      </c>
      <c r="C720" s="1314" t="s">
        <v>3346</v>
      </c>
      <c r="D720" s="1311" t="s">
        <v>3362</v>
      </c>
      <c r="E720" s="1315">
        <v>41560</v>
      </c>
      <c r="F720" s="1316">
        <v>2</v>
      </c>
      <c r="G720" s="1316">
        <v>5</v>
      </c>
      <c r="H720" s="1311" t="s">
        <v>4042</v>
      </c>
    </row>
    <row r="721" spans="1:8" outlineLevel="1">
      <c r="B721" s="1314"/>
      <c r="C721" s="1317" t="s">
        <v>3420</v>
      </c>
      <c r="E721" s="1315"/>
      <c r="F721" s="1316">
        <f>SUBTOTAL(9,F720:F720)</f>
        <v>2</v>
      </c>
      <c r="G721" s="1316"/>
    </row>
    <row r="722" spans="1:8" outlineLevel="2">
      <c r="A722" s="1310">
        <v>23</v>
      </c>
      <c r="B722" s="1314" t="s">
        <v>1567</v>
      </c>
      <c r="C722" s="1314" t="s">
        <v>3854</v>
      </c>
      <c r="D722" s="1311" t="s">
        <v>3362</v>
      </c>
      <c r="E722" s="1315">
        <v>41560</v>
      </c>
      <c r="F722" s="1316">
        <v>4</v>
      </c>
      <c r="G722" s="1316">
        <v>3</v>
      </c>
      <c r="H722" s="1311" t="s">
        <v>4043</v>
      </c>
    </row>
    <row r="723" spans="1:8" outlineLevel="1">
      <c r="B723" s="1314"/>
      <c r="C723" s="1317" t="s">
        <v>3855</v>
      </c>
      <c r="E723" s="1315"/>
      <c r="F723" s="1316">
        <f>SUBTOTAL(9,F722:F722)</f>
        <v>4</v>
      </c>
      <c r="G723" s="1316"/>
    </row>
    <row r="724" spans="1:8" outlineLevel="2">
      <c r="A724" s="1310">
        <v>23</v>
      </c>
      <c r="B724" s="1314" t="s">
        <v>1567</v>
      </c>
      <c r="C724" s="1314" t="s">
        <v>123</v>
      </c>
      <c r="D724" s="1311" t="s">
        <v>3362</v>
      </c>
      <c r="E724" s="1315">
        <v>41560</v>
      </c>
      <c r="F724" s="1316">
        <v>6</v>
      </c>
      <c r="G724" s="1316">
        <v>1</v>
      </c>
      <c r="H724" s="1311" t="s">
        <v>4046</v>
      </c>
    </row>
    <row r="725" spans="1:8" outlineLevel="2">
      <c r="A725" s="1310">
        <v>23</v>
      </c>
      <c r="B725" s="1314" t="s">
        <v>1567</v>
      </c>
      <c r="C725" s="1314" t="s">
        <v>123</v>
      </c>
      <c r="D725" s="1311" t="s">
        <v>3362</v>
      </c>
      <c r="E725" s="1315">
        <v>41560</v>
      </c>
      <c r="F725" s="1316">
        <v>5</v>
      </c>
      <c r="G725" s="1316">
        <v>2</v>
      </c>
      <c r="H725" s="1311" t="s">
        <v>4040</v>
      </c>
    </row>
    <row r="726" spans="1:8" outlineLevel="2">
      <c r="A726" s="1310">
        <v>23</v>
      </c>
      <c r="B726" s="1314" t="s">
        <v>1567</v>
      </c>
      <c r="C726" s="1314" t="s">
        <v>123</v>
      </c>
      <c r="D726" s="1311" t="s">
        <v>3362</v>
      </c>
      <c r="E726" s="1315">
        <v>41560</v>
      </c>
      <c r="F726" s="1316">
        <v>3</v>
      </c>
      <c r="G726" s="1316">
        <v>4</v>
      </c>
      <c r="H726" s="1311" t="s">
        <v>4039</v>
      </c>
    </row>
    <row r="727" spans="1:8" outlineLevel="2">
      <c r="A727" s="1069">
        <v>23</v>
      </c>
      <c r="B727" s="1065" t="s">
        <v>1567</v>
      </c>
      <c r="C727" s="1065" t="s">
        <v>123</v>
      </c>
      <c r="D727" s="1065" t="s">
        <v>3357</v>
      </c>
      <c r="E727" s="1312">
        <v>41797</v>
      </c>
      <c r="F727" s="1068">
        <v>6</v>
      </c>
      <c r="G727" s="1068">
        <v>1</v>
      </c>
      <c r="H727" s="1065" t="s">
        <v>4046</v>
      </c>
    </row>
    <row r="728" spans="1:8" outlineLevel="2">
      <c r="A728" s="1069">
        <v>23</v>
      </c>
      <c r="B728" s="1065" t="s">
        <v>1567</v>
      </c>
      <c r="C728" s="1065" t="s">
        <v>123</v>
      </c>
      <c r="D728" s="1065" t="s">
        <v>3357</v>
      </c>
      <c r="E728" s="1312">
        <v>41797</v>
      </c>
      <c r="F728" s="1068">
        <v>2</v>
      </c>
      <c r="G728" s="1068">
        <v>5</v>
      </c>
      <c r="H728" s="1065" t="s">
        <v>4042</v>
      </c>
    </row>
    <row r="729" spans="1:8" outlineLevel="2">
      <c r="A729" s="1069">
        <v>23</v>
      </c>
      <c r="B729" s="1065" t="s">
        <v>1567</v>
      </c>
      <c r="C729" s="1065" t="s">
        <v>123</v>
      </c>
      <c r="D729" s="1065" t="s">
        <v>5026</v>
      </c>
      <c r="E729" s="1312">
        <v>41811</v>
      </c>
      <c r="F729" s="1068">
        <v>2</v>
      </c>
      <c r="G729" s="1068">
        <v>5</v>
      </c>
      <c r="H729" s="1065" t="s">
        <v>4042</v>
      </c>
    </row>
    <row r="730" spans="1:8" s="1331" customFormat="1" outlineLevel="1">
      <c r="A730" s="1322"/>
      <c r="B730" s="1323"/>
      <c r="C730" s="1323" t="s">
        <v>763</v>
      </c>
      <c r="D730" s="1238" t="s">
        <v>3834</v>
      </c>
      <c r="E730" s="1326"/>
      <c r="F730" s="1324">
        <f>SUBTOTAL(9,F724:F729)</f>
        <v>24</v>
      </c>
      <c r="G730" s="1324"/>
      <c r="H730" s="1323"/>
    </row>
    <row r="731" spans="1:8" outlineLevel="2">
      <c r="A731" s="1310">
        <v>23</v>
      </c>
      <c r="B731" s="1314" t="s">
        <v>1567</v>
      </c>
      <c r="C731" s="1314" t="s">
        <v>106</v>
      </c>
      <c r="D731" s="1311" t="s">
        <v>3323</v>
      </c>
      <c r="E731" s="1315">
        <v>41700</v>
      </c>
      <c r="F731" s="1316">
        <v>2</v>
      </c>
      <c r="G731" s="1316">
        <v>5</v>
      </c>
      <c r="H731" s="1311" t="s">
        <v>4042</v>
      </c>
    </row>
    <row r="732" spans="1:8" outlineLevel="2">
      <c r="A732" s="1069">
        <v>23</v>
      </c>
      <c r="B732" s="1065" t="s">
        <v>1567</v>
      </c>
      <c r="C732" s="1065" t="s">
        <v>106</v>
      </c>
      <c r="D732" s="1065" t="s">
        <v>3357</v>
      </c>
      <c r="E732" s="1312">
        <v>41797</v>
      </c>
      <c r="F732" s="1068">
        <v>5</v>
      </c>
      <c r="G732" s="1068">
        <v>2</v>
      </c>
      <c r="H732" s="1065" t="s">
        <v>4040</v>
      </c>
    </row>
    <row r="733" spans="1:8" outlineLevel="2">
      <c r="A733" s="1069">
        <v>23</v>
      </c>
      <c r="B733" s="1065" t="s">
        <v>1567</v>
      </c>
      <c r="C733" s="1065" t="s">
        <v>106</v>
      </c>
      <c r="D733" s="1065" t="s">
        <v>5026</v>
      </c>
      <c r="E733" s="1312">
        <v>41811</v>
      </c>
      <c r="F733" s="1068">
        <v>1</v>
      </c>
      <c r="G733" s="1068">
        <v>6</v>
      </c>
      <c r="H733" s="1065" t="s">
        <v>4045</v>
      </c>
    </row>
    <row r="734" spans="1:8" outlineLevel="1">
      <c r="A734" s="1069"/>
      <c r="B734" s="1065"/>
      <c r="C734" s="1074" t="s">
        <v>1181</v>
      </c>
      <c r="D734" s="1065"/>
      <c r="E734" s="1312"/>
      <c r="F734" s="1068">
        <f>SUBTOTAL(9,F731:F733)</f>
        <v>8</v>
      </c>
      <c r="G734" s="1068"/>
      <c r="H734" s="1065"/>
    </row>
    <row r="735" spans="1:8" outlineLevel="2">
      <c r="A735" s="1069">
        <v>23</v>
      </c>
      <c r="B735" s="1065" t="s">
        <v>1567</v>
      </c>
      <c r="C735" s="1065" t="s">
        <v>127</v>
      </c>
      <c r="D735" s="1065" t="s">
        <v>3357</v>
      </c>
      <c r="E735" s="1312">
        <v>41797</v>
      </c>
      <c r="F735" s="1068">
        <v>4</v>
      </c>
      <c r="G735" s="1068">
        <v>3</v>
      </c>
      <c r="H735" s="1065" t="s">
        <v>4043</v>
      </c>
    </row>
    <row r="736" spans="1:8" outlineLevel="1">
      <c r="A736" s="1069"/>
      <c r="B736" s="1065"/>
      <c r="C736" s="1074" t="s">
        <v>1435</v>
      </c>
      <c r="D736" s="1065"/>
      <c r="E736" s="1312"/>
      <c r="F736" s="1068">
        <f>SUBTOTAL(9,F735:F735)</f>
        <v>4</v>
      </c>
      <c r="G736" s="1068"/>
      <c r="H736" s="1065"/>
    </row>
    <row r="737" spans="1:8" outlineLevel="2">
      <c r="A737" s="1310">
        <v>23</v>
      </c>
      <c r="B737" s="1314" t="s">
        <v>1567</v>
      </c>
      <c r="C737" s="1314" t="s">
        <v>1640</v>
      </c>
      <c r="D737" s="1311" t="s">
        <v>3362</v>
      </c>
      <c r="E737" s="1315">
        <v>41560</v>
      </c>
      <c r="F737" s="1316">
        <v>1</v>
      </c>
      <c r="G737" s="1316">
        <v>6</v>
      </c>
      <c r="H737" s="1311" t="s">
        <v>4045</v>
      </c>
    </row>
    <row r="738" spans="1:8" outlineLevel="1">
      <c r="B738" s="1314"/>
      <c r="C738" s="1317" t="s">
        <v>2587</v>
      </c>
      <c r="E738" s="1315"/>
      <c r="F738" s="1316">
        <f>SUBTOTAL(9,F737:F737)</f>
        <v>1</v>
      </c>
      <c r="G738" s="1316"/>
    </row>
    <row r="739" spans="1:8" outlineLevel="2">
      <c r="A739" s="1310">
        <v>23</v>
      </c>
      <c r="B739" s="1314" t="s">
        <v>1567</v>
      </c>
      <c r="C739" s="1314" t="s">
        <v>189</v>
      </c>
      <c r="D739" s="1311" t="s">
        <v>3323</v>
      </c>
      <c r="E739" s="1315">
        <v>41700</v>
      </c>
      <c r="F739" s="1316">
        <v>4</v>
      </c>
      <c r="G739" s="1316">
        <v>3</v>
      </c>
      <c r="H739" s="1311" t="s">
        <v>4043</v>
      </c>
    </row>
    <row r="740" spans="1:8" outlineLevel="2">
      <c r="A740" s="1310">
        <v>23</v>
      </c>
      <c r="B740" s="1314" t="s">
        <v>1567</v>
      </c>
      <c r="C740" s="1314" t="s">
        <v>189</v>
      </c>
      <c r="D740" s="1311" t="s">
        <v>3323</v>
      </c>
      <c r="E740" s="1315">
        <v>41700</v>
      </c>
      <c r="F740" s="1316">
        <v>1</v>
      </c>
      <c r="G740" s="1316">
        <v>6</v>
      </c>
      <c r="H740" s="1311" t="s">
        <v>4045</v>
      </c>
    </row>
    <row r="741" spans="1:8" outlineLevel="2">
      <c r="A741" s="1069">
        <v>23</v>
      </c>
      <c r="B741" s="1065" t="s">
        <v>1567</v>
      </c>
      <c r="C741" s="1065" t="s">
        <v>189</v>
      </c>
      <c r="D741" s="1065" t="s">
        <v>3357</v>
      </c>
      <c r="E741" s="1312">
        <v>41797</v>
      </c>
      <c r="F741" s="1068">
        <v>1</v>
      </c>
      <c r="G741" s="1068">
        <v>6</v>
      </c>
      <c r="H741" s="1065" t="s">
        <v>4045</v>
      </c>
    </row>
    <row r="742" spans="1:8" outlineLevel="1">
      <c r="A742" s="1069"/>
      <c r="B742" s="1065"/>
      <c r="C742" s="1074" t="s">
        <v>1443</v>
      </c>
      <c r="D742" s="1065"/>
      <c r="E742" s="1312"/>
      <c r="F742" s="1068">
        <f>SUBTOTAL(9,F739:F741)</f>
        <v>6</v>
      </c>
      <c r="G742" s="1068"/>
      <c r="H742" s="1065"/>
    </row>
    <row r="743" spans="1:8" outlineLevel="2">
      <c r="A743" s="1310">
        <v>23</v>
      </c>
      <c r="B743" s="1314" t="s">
        <v>1567</v>
      </c>
      <c r="C743" s="1314" t="s">
        <v>116</v>
      </c>
      <c r="D743" s="1311" t="s">
        <v>3323</v>
      </c>
      <c r="E743" s="1315">
        <v>41700</v>
      </c>
      <c r="F743" s="1316">
        <v>3</v>
      </c>
      <c r="G743" s="1316">
        <v>4</v>
      </c>
      <c r="H743" s="1311" t="s">
        <v>4039</v>
      </c>
    </row>
    <row r="744" spans="1:8" outlineLevel="1">
      <c r="B744" s="1314"/>
      <c r="C744" s="1317" t="s">
        <v>1484</v>
      </c>
      <c r="E744" s="1315"/>
      <c r="F744" s="1316">
        <f>SUBTOTAL(9,F743:F743)</f>
        <v>3</v>
      </c>
      <c r="G744" s="1316"/>
    </row>
    <row r="745" spans="1:8" outlineLevel="2">
      <c r="A745" s="1310">
        <v>24</v>
      </c>
      <c r="B745" s="1314" t="s">
        <v>1568</v>
      </c>
      <c r="C745" s="1314" t="s">
        <v>1620</v>
      </c>
      <c r="D745" s="1311" t="s">
        <v>3323</v>
      </c>
      <c r="E745" s="1315">
        <v>41700</v>
      </c>
      <c r="F745" s="1316">
        <v>4</v>
      </c>
      <c r="G745" s="1316">
        <v>3</v>
      </c>
      <c r="H745" s="1311" t="s">
        <v>4054</v>
      </c>
    </row>
    <row r="746" spans="1:8" outlineLevel="2">
      <c r="A746" s="1310">
        <v>24</v>
      </c>
      <c r="B746" s="1314" t="s">
        <v>1568</v>
      </c>
      <c r="C746" s="1314" t="s">
        <v>1620</v>
      </c>
      <c r="D746" s="1311" t="s">
        <v>3323</v>
      </c>
      <c r="E746" s="1315">
        <v>41700</v>
      </c>
      <c r="F746" s="1316">
        <v>3</v>
      </c>
      <c r="G746" s="1316">
        <v>4</v>
      </c>
      <c r="H746" s="1311" t="s">
        <v>4047</v>
      </c>
    </row>
    <row r="747" spans="1:8" outlineLevel="1">
      <c r="B747" s="1314"/>
      <c r="C747" s="1317" t="s">
        <v>1802</v>
      </c>
      <c r="E747" s="1315"/>
      <c r="F747" s="1316">
        <f>SUBTOTAL(9,F745:F746)</f>
        <v>7</v>
      </c>
      <c r="G747" s="1316"/>
    </row>
    <row r="748" spans="1:8" outlineLevel="2">
      <c r="A748" s="1310">
        <v>24</v>
      </c>
      <c r="B748" s="1314" t="s">
        <v>1568</v>
      </c>
      <c r="C748" s="1314" t="s">
        <v>1590</v>
      </c>
      <c r="D748" s="1311" t="s">
        <v>3362</v>
      </c>
      <c r="E748" s="1315">
        <v>41560</v>
      </c>
      <c r="F748" s="1316">
        <v>4</v>
      </c>
      <c r="G748" s="1316">
        <v>3</v>
      </c>
      <c r="H748" s="1311" t="s">
        <v>4054</v>
      </c>
    </row>
    <row r="749" spans="1:8" outlineLevel="2">
      <c r="A749" s="1310">
        <v>24</v>
      </c>
      <c r="B749" s="1314" t="s">
        <v>1568</v>
      </c>
      <c r="C749" s="1314" t="s">
        <v>1590</v>
      </c>
      <c r="D749" s="1311" t="s">
        <v>3362</v>
      </c>
      <c r="E749" s="1315">
        <v>41560</v>
      </c>
      <c r="F749" s="1316">
        <v>2</v>
      </c>
      <c r="G749" s="1316">
        <v>5</v>
      </c>
      <c r="H749" s="1311" t="s">
        <v>4049</v>
      </c>
    </row>
    <row r="750" spans="1:8" outlineLevel="1">
      <c r="B750" s="1314"/>
      <c r="C750" s="1317" t="s">
        <v>5323</v>
      </c>
      <c r="E750" s="1315"/>
      <c r="F750" s="1316">
        <f>SUBTOTAL(9,F748:F749)</f>
        <v>6</v>
      </c>
      <c r="G750" s="1316"/>
    </row>
    <row r="751" spans="1:8" outlineLevel="2">
      <c r="A751" s="1069">
        <v>24</v>
      </c>
      <c r="B751" s="1065" t="s">
        <v>1568</v>
      </c>
      <c r="C751" s="1065" t="s">
        <v>542</v>
      </c>
      <c r="D751" s="1065" t="s">
        <v>3357</v>
      </c>
      <c r="E751" s="1312">
        <v>41797</v>
      </c>
      <c r="F751" s="1068">
        <v>4</v>
      </c>
      <c r="G751" s="1068">
        <v>3</v>
      </c>
      <c r="H751" s="1065" t="s">
        <v>4054</v>
      </c>
    </row>
    <row r="752" spans="1:8" outlineLevel="1">
      <c r="A752" s="1069"/>
      <c r="B752" s="1065"/>
      <c r="C752" s="1074" t="s">
        <v>573</v>
      </c>
      <c r="D752" s="1065"/>
      <c r="E752" s="1312"/>
      <c r="F752" s="1068">
        <f>SUBTOTAL(9,F751:F751)</f>
        <v>4</v>
      </c>
      <c r="G752" s="1068"/>
      <c r="H752" s="1065"/>
    </row>
    <row r="753" spans="1:8" outlineLevel="2">
      <c r="A753" s="1310">
        <v>24</v>
      </c>
      <c r="B753" s="1314" t="s">
        <v>1568</v>
      </c>
      <c r="C753" s="1314" t="s">
        <v>5046</v>
      </c>
      <c r="D753" s="1311" t="s">
        <v>3323</v>
      </c>
      <c r="E753" s="1315">
        <v>41700</v>
      </c>
      <c r="F753" s="1316">
        <v>2</v>
      </c>
      <c r="G753" s="1316">
        <v>5</v>
      </c>
      <c r="H753" s="1311" t="s">
        <v>4049</v>
      </c>
    </row>
    <row r="754" spans="1:8" outlineLevel="2">
      <c r="A754" s="1310">
        <v>24</v>
      </c>
      <c r="B754" s="1314" t="s">
        <v>1568</v>
      </c>
      <c r="C754" s="1314" t="s">
        <v>5046</v>
      </c>
      <c r="D754" s="1311" t="s">
        <v>3362</v>
      </c>
      <c r="E754" s="1315">
        <v>41560</v>
      </c>
      <c r="F754" s="1316">
        <v>5</v>
      </c>
      <c r="G754" s="1316">
        <v>2</v>
      </c>
      <c r="H754" s="1311" t="s">
        <v>4050</v>
      </c>
    </row>
    <row r="755" spans="1:8" outlineLevel="2">
      <c r="A755" s="1310">
        <v>24</v>
      </c>
      <c r="B755" s="1314" t="s">
        <v>1568</v>
      </c>
      <c r="C755" s="1314" t="s">
        <v>5046</v>
      </c>
      <c r="D755" s="1311" t="s">
        <v>3362</v>
      </c>
      <c r="E755" s="1315">
        <v>41560</v>
      </c>
      <c r="F755" s="1316">
        <v>3</v>
      </c>
      <c r="G755" s="1316">
        <v>4</v>
      </c>
      <c r="H755" s="1311" t="s">
        <v>4047</v>
      </c>
    </row>
    <row r="756" spans="1:8" outlineLevel="2">
      <c r="A756" s="1069">
        <v>24</v>
      </c>
      <c r="B756" s="1065" t="s">
        <v>1568</v>
      </c>
      <c r="C756" s="1065" t="s">
        <v>5046</v>
      </c>
      <c r="D756" s="1065" t="s">
        <v>3357</v>
      </c>
      <c r="E756" s="1312">
        <v>41797</v>
      </c>
      <c r="F756" s="1068">
        <v>5</v>
      </c>
      <c r="G756" s="1068">
        <v>2</v>
      </c>
      <c r="H756" s="1065" t="s">
        <v>4050</v>
      </c>
    </row>
    <row r="757" spans="1:8" outlineLevel="2">
      <c r="A757" s="1069">
        <v>24</v>
      </c>
      <c r="B757" s="1065" t="s">
        <v>1568</v>
      </c>
      <c r="C757" s="1065" t="s">
        <v>5046</v>
      </c>
      <c r="D757" s="1065" t="s">
        <v>3357</v>
      </c>
      <c r="E757" s="1312">
        <v>41797</v>
      </c>
      <c r="F757" s="1068">
        <v>3</v>
      </c>
      <c r="G757" s="1068">
        <v>4</v>
      </c>
      <c r="H757" s="1065" t="s">
        <v>4047</v>
      </c>
    </row>
    <row r="758" spans="1:8" s="1331" customFormat="1" outlineLevel="1">
      <c r="A758" s="1322"/>
      <c r="B758" s="1323"/>
      <c r="C758" s="1323" t="s">
        <v>5027</v>
      </c>
      <c r="D758" s="1238" t="s">
        <v>3834</v>
      </c>
      <c r="E758" s="1326"/>
      <c r="F758" s="1324">
        <f>SUBTOTAL(9,F753:F757)</f>
        <v>18</v>
      </c>
      <c r="G758" s="1324"/>
      <c r="H758" s="1323"/>
    </row>
    <row r="759" spans="1:8" outlineLevel="2">
      <c r="A759" s="1069">
        <v>24</v>
      </c>
      <c r="B759" s="1065" t="s">
        <v>1568</v>
      </c>
      <c r="C759" s="1065" t="s">
        <v>106</v>
      </c>
      <c r="D759" s="1065" t="s">
        <v>3357</v>
      </c>
      <c r="E759" s="1312">
        <v>41797</v>
      </c>
      <c r="F759" s="1068">
        <v>2</v>
      </c>
      <c r="G759" s="1068">
        <v>5</v>
      </c>
      <c r="H759" s="1065" t="s">
        <v>4049</v>
      </c>
    </row>
    <row r="760" spans="1:8" outlineLevel="1">
      <c r="A760" s="1069"/>
      <c r="B760" s="1065"/>
      <c r="C760" s="1074" t="s">
        <v>1181</v>
      </c>
      <c r="D760" s="1065"/>
      <c r="E760" s="1312"/>
      <c r="F760" s="1068">
        <f>SUBTOTAL(9,F759:F759)</f>
        <v>2</v>
      </c>
      <c r="G760" s="1068"/>
      <c r="H760" s="1065"/>
    </row>
    <row r="761" spans="1:8" outlineLevel="2">
      <c r="A761" s="1310">
        <v>24</v>
      </c>
      <c r="B761" s="1314" t="s">
        <v>1568</v>
      </c>
      <c r="C761" s="1314" t="s">
        <v>2694</v>
      </c>
      <c r="D761" s="1311" t="s">
        <v>3323</v>
      </c>
      <c r="E761" s="1315">
        <v>41700</v>
      </c>
      <c r="F761" s="1316">
        <v>6</v>
      </c>
      <c r="G761" s="1316">
        <v>1</v>
      </c>
      <c r="H761" s="1311" t="s">
        <v>4053</v>
      </c>
    </row>
    <row r="762" spans="1:8" outlineLevel="2">
      <c r="A762" s="1310">
        <v>24</v>
      </c>
      <c r="B762" s="1314" t="s">
        <v>1568</v>
      </c>
      <c r="C762" s="1314" t="s">
        <v>2694</v>
      </c>
      <c r="D762" s="1311" t="s">
        <v>3323</v>
      </c>
      <c r="E762" s="1315">
        <v>41700</v>
      </c>
      <c r="F762" s="1316">
        <v>1</v>
      </c>
      <c r="G762" s="1316">
        <v>6</v>
      </c>
      <c r="H762" s="1311" t="s">
        <v>4048</v>
      </c>
    </row>
    <row r="763" spans="1:8" outlineLevel="2">
      <c r="A763" s="1069">
        <v>24</v>
      </c>
      <c r="B763" s="1065" t="s">
        <v>1568</v>
      </c>
      <c r="C763" s="1065" t="s">
        <v>2694</v>
      </c>
      <c r="D763" s="1065" t="s">
        <v>3357</v>
      </c>
      <c r="E763" s="1312">
        <v>41797</v>
      </c>
      <c r="F763" s="1068">
        <v>6</v>
      </c>
      <c r="G763" s="1068">
        <v>1</v>
      </c>
      <c r="H763" s="1065" t="s">
        <v>4053</v>
      </c>
    </row>
    <row r="764" spans="1:8" outlineLevel="2">
      <c r="A764" s="1069">
        <v>24</v>
      </c>
      <c r="B764" s="1065" t="s">
        <v>1568</v>
      </c>
      <c r="C764" s="1065" t="s">
        <v>2694</v>
      </c>
      <c r="D764" s="1065" t="s">
        <v>3357</v>
      </c>
      <c r="E764" s="1312">
        <v>41797</v>
      </c>
      <c r="F764" s="1068">
        <v>1</v>
      </c>
      <c r="G764" s="1068">
        <v>6</v>
      </c>
      <c r="H764" s="1065" t="s">
        <v>4048</v>
      </c>
    </row>
    <row r="765" spans="1:8" outlineLevel="2">
      <c r="A765" s="1069">
        <v>24</v>
      </c>
      <c r="B765" s="1065" t="s">
        <v>1568</v>
      </c>
      <c r="C765" s="1065" t="s">
        <v>2694</v>
      </c>
      <c r="D765" s="1065" t="s">
        <v>5026</v>
      </c>
      <c r="E765" s="1312">
        <v>41811</v>
      </c>
      <c r="F765" s="1068">
        <v>3</v>
      </c>
      <c r="G765" s="1068">
        <v>4</v>
      </c>
      <c r="H765" s="1065" t="s">
        <v>4047</v>
      </c>
    </row>
    <row r="766" spans="1:8" outlineLevel="1">
      <c r="A766" s="1069"/>
      <c r="B766" s="1065"/>
      <c r="C766" s="1074" t="s">
        <v>3162</v>
      </c>
      <c r="D766" s="1065"/>
      <c r="E766" s="1312"/>
      <c r="F766" s="1068">
        <f>SUBTOTAL(9,F761:F765)</f>
        <v>17</v>
      </c>
      <c r="G766" s="1068"/>
      <c r="H766" s="1065"/>
    </row>
    <row r="767" spans="1:8" outlineLevel="2">
      <c r="A767" s="1310">
        <v>24</v>
      </c>
      <c r="B767" s="1314" t="s">
        <v>1568</v>
      </c>
      <c r="C767" s="1314" t="s">
        <v>1638</v>
      </c>
      <c r="D767" s="1311" t="s">
        <v>3362</v>
      </c>
      <c r="E767" s="1315">
        <v>41560</v>
      </c>
      <c r="F767" s="1316">
        <v>6</v>
      </c>
      <c r="G767" s="1316">
        <v>1</v>
      </c>
      <c r="H767" s="1311" t="s">
        <v>4053</v>
      </c>
    </row>
    <row r="768" spans="1:8" outlineLevel="2">
      <c r="A768" s="1310">
        <v>24</v>
      </c>
      <c r="B768" s="1314" t="s">
        <v>1568</v>
      </c>
      <c r="C768" s="1314" t="s">
        <v>1638</v>
      </c>
      <c r="D768" s="1311" t="s">
        <v>3362</v>
      </c>
      <c r="E768" s="1315">
        <v>41560</v>
      </c>
      <c r="F768" s="1316">
        <v>1</v>
      </c>
      <c r="G768" s="1316">
        <v>6</v>
      </c>
      <c r="H768" s="1311" t="s">
        <v>4048</v>
      </c>
    </row>
    <row r="769" spans="1:8" outlineLevel="1">
      <c r="B769" s="1314"/>
      <c r="C769" s="1317" t="s">
        <v>2527</v>
      </c>
      <c r="E769" s="1315"/>
      <c r="F769" s="1316">
        <f>SUBTOTAL(9,F767:F768)</f>
        <v>7</v>
      </c>
      <c r="G769" s="1316"/>
    </row>
    <row r="770" spans="1:8" outlineLevel="2">
      <c r="A770" s="1310">
        <v>24</v>
      </c>
      <c r="B770" s="1314" t="s">
        <v>1568</v>
      </c>
      <c r="C770" s="1314" t="s">
        <v>189</v>
      </c>
      <c r="D770" s="1311" t="s">
        <v>3323</v>
      </c>
      <c r="E770" s="1315">
        <v>41700</v>
      </c>
      <c r="F770" s="1316">
        <v>5</v>
      </c>
      <c r="G770" s="1316">
        <v>2</v>
      </c>
      <c r="H770" s="1311" t="s">
        <v>4050</v>
      </c>
    </row>
    <row r="771" spans="1:8" outlineLevel="1">
      <c r="B771" s="1314"/>
      <c r="C771" s="1317" t="s">
        <v>1443</v>
      </c>
      <c r="E771" s="1315"/>
      <c r="F771" s="1316">
        <f>SUBTOTAL(9,F770:F770)</f>
        <v>5</v>
      </c>
      <c r="G771" s="1316"/>
    </row>
    <row r="772" spans="1:8" outlineLevel="2">
      <c r="A772" s="1310">
        <v>25</v>
      </c>
      <c r="B772" s="1314" t="s">
        <v>1570</v>
      </c>
      <c r="C772" s="1314" t="s">
        <v>3342</v>
      </c>
      <c r="D772" s="1311" t="s">
        <v>3362</v>
      </c>
      <c r="E772" s="1315">
        <v>41560</v>
      </c>
      <c r="F772" s="1316">
        <v>4</v>
      </c>
      <c r="G772" s="1316">
        <v>3</v>
      </c>
      <c r="H772" s="1311" t="s">
        <v>4056</v>
      </c>
    </row>
    <row r="773" spans="1:8" outlineLevel="1">
      <c r="B773" s="1314"/>
      <c r="C773" s="1317" t="s">
        <v>4097</v>
      </c>
      <c r="E773" s="1315"/>
      <c r="F773" s="1316">
        <f>SUBTOTAL(9,F772:F772)</f>
        <v>4</v>
      </c>
      <c r="G773" s="1316"/>
    </row>
    <row r="774" spans="1:8" outlineLevel="2">
      <c r="A774" s="1310">
        <v>25</v>
      </c>
      <c r="B774" s="1314" t="s">
        <v>1570</v>
      </c>
      <c r="C774" s="1314" t="s">
        <v>1618</v>
      </c>
      <c r="D774" s="1311" t="s">
        <v>3323</v>
      </c>
      <c r="E774" s="1315">
        <v>41700</v>
      </c>
      <c r="F774" s="1316">
        <v>6</v>
      </c>
      <c r="G774" s="1316">
        <v>1</v>
      </c>
      <c r="H774" s="1311" t="s">
        <v>4060</v>
      </c>
    </row>
    <row r="775" spans="1:8" outlineLevel="1">
      <c r="B775" s="1314"/>
      <c r="C775" s="1317" t="s">
        <v>2789</v>
      </c>
      <c r="E775" s="1315"/>
      <c r="F775" s="1316">
        <f>SUBTOTAL(9,F774:F774)</f>
        <v>6</v>
      </c>
      <c r="G775" s="1316"/>
    </row>
    <row r="776" spans="1:8" outlineLevel="2">
      <c r="A776" s="1310">
        <v>25</v>
      </c>
      <c r="B776" s="1314" t="s">
        <v>1570</v>
      </c>
      <c r="C776" s="1314" t="s">
        <v>187</v>
      </c>
      <c r="D776" s="1311" t="s">
        <v>3323</v>
      </c>
      <c r="E776" s="1315">
        <v>41700</v>
      </c>
      <c r="F776" s="1316">
        <v>5</v>
      </c>
      <c r="G776" s="1316">
        <v>2</v>
      </c>
      <c r="H776" s="1311" t="s">
        <v>4059</v>
      </c>
    </row>
    <row r="777" spans="1:8" outlineLevel="2">
      <c r="A777" s="1069">
        <v>25</v>
      </c>
      <c r="B777" s="1065" t="s">
        <v>1570</v>
      </c>
      <c r="C777" s="1065" t="s">
        <v>187</v>
      </c>
      <c r="D777" s="1065" t="s">
        <v>3357</v>
      </c>
      <c r="E777" s="1312">
        <v>41797</v>
      </c>
      <c r="F777" s="1068">
        <v>6</v>
      </c>
      <c r="G777" s="1068">
        <v>1</v>
      </c>
      <c r="H777" s="1065" t="s">
        <v>4060</v>
      </c>
    </row>
    <row r="778" spans="1:8" outlineLevel="2">
      <c r="A778" s="1069">
        <v>25</v>
      </c>
      <c r="B778" s="1065" t="s">
        <v>1570</v>
      </c>
      <c r="C778" s="1065" t="s">
        <v>187</v>
      </c>
      <c r="D778" s="1065" t="s">
        <v>3357</v>
      </c>
      <c r="E778" s="1312">
        <v>41797</v>
      </c>
      <c r="F778" s="1068">
        <v>4</v>
      </c>
      <c r="G778" s="1068">
        <v>3</v>
      </c>
      <c r="H778" s="1065" t="s">
        <v>4056</v>
      </c>
    </row>
    <row r="779" spans="1:8" outlineLevel="2">
      <c r="A779" s="1069">
        <v>25</v>
      </c>
      <c r="B779" s="1065" t="s">
        <v>1570</v>
      </c>
      <c r="C779" s="1065" t="s">
        <v>187</v>
      </c>
      <c r="D779" s="1065" t="s">
        <v>3357</v>
      </c>
      <c r="E779" s="1312">
        <v>41797</v>
      </c>
      <c r="F779" s="1068">
        <v>2</v>
      </c>
      <c r="G779" s="1068">
        <v>5</v>
      </c>
      <c r="H779" s="1065" t="s">
        <v>4055</v>
      </c>
    </row>
    <row r="780" spans="1:8" outlineLevel="2">
      <c r="A780" s="1069">
        <v>25</v>
      </c>
      <c r="B780" s="1065" t="s">
        <v>1570</v>
      </c>
      <c r="C780" s="1065" t="s">
        <v>187</v>
      </c>
      <c r="D780" s="1065" t="s">
        <v>5026</v>
      </c>
      <c r="E780" s="1312">
        <v>41811</v>
      </c>
      <c r="F780" s="1068">
        <v>4</v>
      </c>
      <c r="G780" s="1068">
        <v>3</v>
      </c>
      <c r="H780" s="1065" t="s">
        <v>4056</v>
      </c>
    </row>
    <row r="781" spans="1:8" outlineLevel="2">
      <c r="A781" s="1069">
        <v>25</v>
      </c>
      <c r="B781" s="1065" t="s">
        <v>1570</v>
      </c>
      <c r="C781" s="1065" t="s">
        <v>187</v>
      </c>
      <c r="D781" s="1065" t="s">
        <v>5026</v>
      </c>
      <c r="E781" s="1312">
        <v>41811</v>
      </c>
      <c r="F781" s="1068">
        <v>2</v>
      </c>
      <c r="G781" s="1068">
        <v>5</v>
      </c>
      <c r="H781" s="1065" t="s">
        <v>4055</v>
      </c>
    </row>
    <row r="782" spans="1:8" s="1331" customFormat="1" outlineLevel="1">
      <c r="A782" s="1322"/>
      <c r="B782" s="1323"/>
      <c r="C782" s="1323" t="s">
        <v>470</v>
      </c>
      <c r="D782" s="1238" t="s">
        <v>3834</v>
      </c>
      <c r="E782" s="1326"/>
      <c r="F782" s="1324">
        <f>SUBTOTAL(9,F776:F781)</f>
        <v>23</v>
      </c>
      <c r="G782" s="1324"/>
      <c r="H782" s="1323"/>
    </row>
    <row r="783" spans="1:8" outlineLevel="2">
      <c r="A783" s="1310">
        <v>25</v>
      </c>
      <c r="B783" s="1314" t="s">
        <v>1570</v>
      </c>
      <c r="C783" s="1314" t="s">
        <v>4208</v>
      </c>
      <c r="D783" s="1311" t="s">
        <v>3323</v>
      </c>
      <c r="E783" s="1315">
        <v>41700</v>
      </c>
      <c r="F783" s="1316">
        <v>3</v>
      </c>
      <c r="G783" s="1316">
        <v>4</v>
      </c>
      <c r="H783" s="1311" t="s">
        <v>4057</v>
      </c>
    </row>
    <row r="784" spans="1:8" outlineLevel="2">
      <c r="A784" s="1069">
        <v>25</v>
      </c>
      <c r="B784" s="1065" t="s">
        <v>1570</v>
      </c>
      <c r="C784" s="1065" t="s">
        <v>4208</v>
      </c>
      <c r="D784" s="1065" t="s">
        <v>3357</v>
      </c>
      <c r="E784" s="1312">
        <v>41797</v>
      </c>
      <c r="F784" s="1068">
        <v>1</v>
      </c>
      <c r="G784" s="1068">
        <v>6</v>
      </c>
      <c r="H784" s="1065" t="s">
        <v>4058</v>
      </c>
    </row>
    <row r="785" spans="1:8" outlineLevel="1">
      <c r="A785" s="1069"/>
      <c r="B785" s="1065"/>
      <c r="C785" s="1074" t="s">
        <v>4213</v>
      </c>
      <c r="D785" s="1065"/>
      <c r="E785" s="1312"/>
      <c r="F785" s="1068">
        <f>SUBTOTAL(9,F783:F784)</f>
        <v>4</v>
      </c>
      <c r="G785" s="1068"/>
      <c r="H785" s="1065"/>
    </row>
    <row r="786" spans="1:8" outlineLevel="2">
      <c r="A786" s="1310">
        <v>25</v>
      </c>
      <c r="B786" s="1314" t="s">
        <v>1570</v>
      </c>
      <c r="C786" s="1314" t="s">
        <v>103</v>
      </c>
      <c r="D786" s="1311" t="s">
        <v>3323</v>
      </c>
      <c r="E786" s="1315">
        <v>41700</v>
      </c>
      <c r="F786" s="1316">
        <v>2</v>
      </c>
      <c r="G786" s="1316">
        <v>5</v>
      </c>
      <c r="H786" s="1311" t="s">
        <v>4055</v>
      </c>
    </row>
    <row r="787" spans="1:8" outlineLevel="1">
      <c r="B787" s="1314"/>
      <c r="C787" s="1317" t="s">
        <v>688</v>
      </c>
      <c r="E787" s="1315"/>
      <c r="F787" s="1316">
        <f>SUBTOTAL(9,F786:F786)</f>
        <v>2</v>
      </c>
      <c r="G787" s="1316"/>
    </row>
    <row r="788" spans="1:8" outlineLevel="2">
      <c r="A788" s="1310">
        <v>25</v>
      </c>
      <c r="B788" s="1314" t="s">
        <v>1570</v>
      </c>
      <c r="C788" s="1314" t="s">
        <v>167</v>
      </c>
      <c r="D788" s="1311" t="s">
        <v>3362</v>
      </c>
      <c r="E788" s="1315">
        <v>41560</v>
      </c>
      <c r="F788" s="1316">
        <v>2</v>
      </c>
      <c r="G788" s="1316">
        <v>5</v>
      </c>
      <c r="H788" s="1311" t="s">
        <v>4055</v>
      </c>
    </row>
    <row r="789" spans="1:8" outlineLevel="1">
      <c r="B789" s="1314"/>
      <c r="C789" s="1317" t="s">
        <v>847</v>
      </c>
      <c r="E789" s="1315"/>
      <c r="F789" s="1316">
        <f>SUBTOTAL(9,F788:F788)</f>
        <v>2</v>
      </c>
      <c r="G789" s="1316"/>
    </row>
    <row r="790" spans="1:8" outlineLevel="2">
      <c r="A790" s="1310">
        <v>25</v>
      </c>
      <c r="B790" s="1314" t="s">
        <v>1570</v>
      </c>
      <c r="C790" s="1314" t="s">
        <v>190</v>
      </c>
      <c r="D790" s="1311" t="s">
        <v>3323</v>
      </c>
      <c r="E790" s="1315">
        <v>41700</v>
      </c>
      <c r="F790" s="1316">
        <v>1</v>
      </c>
      <c r="G790" s="1316">
        <v>6</v>
      </c>
      <c r="H790" s="1311" t="s">
        <v>4058</v>
      </c>
    </row>
    <row r="791" spans="1:8" outlineLevel="2">
      <c r="A791" s="1310">
        <v>25</v>
      </c>
      <c r="B791" s="1314" t="s">
        <v>1570</v>
      </c>
      <c r="C791" s="1314" t="s">
        <v>190</v>
      </c>
      <c r="D791" s="1311" t="s">
        <v>3362</v>
      </c>
      <c r="E791" s="1315">
        <v>41560</v>
      </c>
      <c r="F791" s="1316">
        <v>6</v>
      </c>
      <c r="G791" s="1316">
        <v>1</v>
      </c>
      <c r="H791" s="1311" t="s">
        <v>4060</v>
      </c>
    </row>
    <row r="792" spans="1:8" outlineLevel="1">
      <c r="B792" s="1314"/>
      <c r="C792" s="1317" t="s">
        <v>4427</v>
      </c>
      <c r="E792" s="1315"/>
      <c r="F792" s="1316">
        <f>SUBTOTAL(9,F790:F791)</f>
        <v>7</v>
      </c>
      <c r="G792" s="1316"/>
    </row>
    <row r="793" spans="1:8" outlineLevel="2">
      <c r="A793" s="1310">
        <v>25</v>
      </c>
      <c r="B793" s="1314" t="s">
        <v>1570</v>
      </c>
      <c r="C793" s="1314" t="s">
        <v>122</v>
      </c>
      <c r="D793" s="1311" t="s">
        <v>3362</v>
      </c>
      <c r="E793" s="1315">
        <v>41560</v>
      </c>
      <c r="F793" s="1316">
        <v>5</v>
      </c>
      <c r="G793" s="1316">
        <v>2</v>
      </c>
      <c r="H793" s="1311" t="s">
        <v>4059</v>
      </c>
    </row>
    <row r="794" spans="1:8" outlineLevel="2">
      <c r="A794" s="1310">
        <v>25</v>
      </c>
      <c r="B794" s="1314" t="s">
        <v>1570</v>
      </c>
      <c r="C794" s="1314" t="s">
        <v>122</v>
      </c>
      <c r="D794" s="1311" t="s">
        <v>3362</v>
      </c>
      <c r="E794" s="1315">
        <v>41560</v>
      </c>
      <c r="F794" s="1316">
        <v>3</v>
      </c>
      <c r="G794" s="1316">
        <v>4</v>
      </c>
      <c r="H794" s="1311" t="s">
        <v>4057</v>
      </c>
    </row>
    <row r="795" spans="1:8" outlineLevel="2">
      <c r="A795" s="1310">
        <v>25</v>
      </c>
      <c r="B795" s="1314" t="s">
        <v>1570</v>
      </c>
      <c r="C795" s="1314" t="s">
        <v>122</v>
      </c>
      <c r="D795" s="1311" t="s">
        <v>3362</v>
      </c>
      <c r="E795" s="1315">
        <v>41560</v>
      </c>
      <c r="F795" s="1316">
        <v>1</v>
      </c>
      <c r="G795" s="1316">
        <v>6</v>
      </c>
      <c r="H795" s="1311" t="s">
        <v>4058</v>
      </c>
    </row>
    <row r="796" spans="1:8" outlineLevel="2">
      <c r="A796" s="1069">
        <v>25</v>
      </c>
      <c r="B796" s="1065" t="s">
        <v>1570</v>
      </c>
      <c r="C796" s="1065" t="s">
        <v>122</v>
      </c>
      <c r="D796" s="1065" t="s">
        <v>3357</v>
      </c>
      <c r="E796" s="1312">
        <v>41797</v>
      </c>
      <c r="F796" s="1068">
        <v>5</v>
      </c>
      <c r="G796" s="1068">
        <v>2</v>
      </c>
      <c r="H796" s="1065" t="s">
        <v>4059</v>
      </c>
    </row>
    <row r="797" spans="1:8" outlineLevel="2">
      <c r="A797" s="1069">
        <v>25</v>
      </c>
      <c r="B797" s="1065" t="s">
        <v>1570</v>
      </c>
      <c r="C797" s="1065" t="s">
        <v>122</v>
      </c>
      <c r="D797" s="1065" t="s">
        <v>3357</v>
      </c>
      <c r="E797" s="1312">
        <v>41797</v>
      </c>
      <c r="F797" s="1068">
        <v>3</v>
      </c>
      <c r="G797" s="1068">
        <v>4</v>
      </c>
      <c r="H797" s="1065" t="s">
        <v>4057</v>
      </c>
    </row>
    <row r="798" spans="1:8" outlineLevel="1">
      <c r="A798" s="1069"/>
      <c r="B798" s="1065"/>
      <c r="C798" s="1074" t="s">
        <v>1285</v>
      </c>
      <c r="D798" s="1065"/>
      <c r="E798" s="1312"/>
      <c r="F798" s="1068">
        <f>SUBTOTAL(9,F793:F797)</f>
        <v>17</v>
      </c>
      <c r="G798" s="1068"/>
      <c r="H798" s="1065"/>
    </row>
    <row r="799" spans="1:8" outlineLevel="2">
      <c r="A799" s="1310">
        <v>25</v>
      </c>
      <c r="B799" s="1314" t="s">
        <v>1570</v>
      </c>
      <c r="C799" s="1314" t="s">
        <v>5029</v>
      </c>
      <c r="D799" s="1311" t="s">
        <v>3323</v>
      </c>
      <c r="E799" s="1315">
        <v>41700</v>
      </c>
      <c r="F799" s="1316">
        <v>4</v>
      </c>
      <c r="G799" s="1316">
        <v>3</v>
      </c>
      <c r="H799" s="1311" t="s">
        <v>4056</v>
      </c>
    </row>
    <row r="800" spans="1:8" outlineLevel="1">
      <c r="B800" s="1314"/>
      <c r="C800" s="1317" t="s">
        <v>5030</v>
      </c>
      <c r="E800" s="1315"/>
      <c r="F800" s="1316">
        <f>SUBTOTAL(9,F799:F799)</f>
        <v>4</v>
      </c>
      <c r="G800" s="1316"/>
    </row>
    <row r="801" spans="1:8" outlineLevel="2">
      <c r="A801" s="1310">
        <v>26</v>
      </c>
      <c r="B801" s="1314" t="s">
        <v>1571</v>
      </c>
      <c r="C801" s="1314" t="s">
        <v>124</v>
      </c>
      <c r="D801" s="1311" t="s">
        <v>3323</v>
      </c>
      <c r="E801" s="1315">
        <v>41700</v>
      </c>
      <c r="F801" s="1316">
        <v>6</v>
      </c>
      <c r="G801" s="1316">
        <v>1</v>
      </c>
      <c r="H801" s="1311" t="s">
        <v>4063</v>
      </c>
    </row>
    <row r="802" spans="1:8" outlineLevel="2">
      <c r="A802" s="1310">
        <v>26</v>
      </c>
      <c r="B802" s="1314" t="s">
        <v>1571</v>
      </c>
      <c r="C802" s="1314" t="s">
        <v>124</v>
      </c>
      <c r="D802" s="1311" t="s">
        <v>3323</v>
      </c>
      <c r="E802" s="1315">
        <v>41700</v>
      </c>
      <c r="F802" s="1316">
        <v>4</v>
      </c>
      <c r="G802" s="1316">
        <v>3</v>
      </c>
      <c r="H802" s="1311" t="s">
        <v>4068</v>
      </c>
    </row>
    <row r="803" spans="1:8" s="1331" customFormat="1" outlineLevel="1">
      <c r="A803" s="1327"/>
      <c r="B803" s="1328"/>
      <c r="C803" s="1328" t="s">
        <v>3838</v>
      </c>
      <c r="D803" s="1238" t="s">
        <v>3834</v>
      </c>
      <c r="E803" s="1329"/>
      <c r="F803" s="1330">
        <f>SUBTOTAL(9,F801:F802)</f>
        <v>10</v>
      </c>
      <c r="G803" s="1330"/>
    </row>
    <row r="804" spans="1:8" outlineLevel="2">
      <c r="A804" s="1069">
        <v>26</v>
      </c>
      <c r="B804" s="1065" t="s">
        <v>1571</v>
      </c>
      <c r="C804" s="1065" t="s">
        <v>126</v>
      </c>
      <c r="D804" s="1065" t="s">
        <v>3357</v>
      </c>
      <c r="E804" s="1312">
        <v>41797</v>
      </c>
      <c r="F804" s="1068">
        <v>2</v>
      </c>
      <c r="G804" s="1068">
        <v>5</v>
      </c>
      <c r="H804" s="1065" t="s">
        <v>4069</v>
      </c>
    </row>
    <row r="805" spans="1:8" outlineLevel="1">
      <c r="A805" s="1069"/>
      <c r="B805" s="1065"/>
      <c r="C805" s="1074" t="s">
        <v>614</v>
      </c>
      <c r="D805" s="1065"/>
      <c r="E805" s="1312"/>
      <c r="F805" s="1068">
        <f>SUBTOTAL(9,F804:F804)</f>
        <v>2</v>
      </c>
      <c r="G805" s="1068"/>
      <c r="H805" s="1065"/>
    </row>
    <row r="806" spans="1:8" outlineLevel="2">
      <c r="A806" s="1310">
        <v>26</v>
      </c>
      <c r="B806" s="1314" t="s">
        <v>1571</v>
      </c>
      <c r="C806" s="1314" t="s">
        <v>165</v>
      </c>
      <c r="D806" s="1311" t="s">
        <v>3323</v>
      </c>
      <c r="E806" s="1315">
        <v>41700</v>
      </c>
      <c r="F806" s="1316">
        <v>2</v>
      </c>
      <c r="G806" s="1316">
        <v>5</v>
      </c>
      <c r="H806" s="1311" t="s">
        <v>4069</v>
      </c>
    </row>
    <row r="807" spans="1:8" outlineLevel="1">
      <c r="B807" s="1314"/>
      <c r="C807" s="1317" t="s">
        <v>640</v>
      </c>
      <c r="E807" s="1315"/>
      <c r="F807" s="1316">
        <f>SUBTOTAL(9,F806:F806)</f>
        <v>2</v>
      </c>
      <c r="G807" s="1316"/>
    </row>
    <row r="808" spans="1:8" outlineLevel="2">
      <c r="A808" s="1069">
        <v>26</v>
      </c>
      <c r="B808" s="1065" t="s">
        <v>1571</v>
      </c>
      <c r="C808" s="1065" t="s">
        <v>123</v>
      </c>
      <c r="D808" s="1065" t="s">
        <v>3357</v>
      </c>
      <c r="E808" s="1312">
        <v>41797</v>
      </c>
      <c r="F808" s="1068">
        <v>6</v>
      </c>
      <c r="G808" s="1068">
        <v>1</v>
      </c>
      <c r="H808" s="1065" t="s">
        <v>4063</v>
      </c>
    </row>
    <row r="809" spans="1:8" outlineLevel="2">
      <c r="A809" s="1069">
        <v>26</v>
      </c>
      <c r="B809" s="1065" t="s">
        <v>1571</v>
      </c>
      <c r="C809" s="1065" t="s">
        <v>123</v>
      </c>
      <c r="D809" s="1065" t="s">
        <v>5026</v>
      </c>
      <c r="E809" s="1312">
        <v>41811</v>
      </c>
      <c r="F809" s="1068">
        <v>1</v>
      </c>
      <c r="G809" s="1068">
        <v>6</v>
      </c>
      <c r="H809" s="1065" t="s">
        <v>4067</v>
      </c>
    </row>
    <row r="810" spans="1:8" outlineLevel="1">
      <c r="A810" s="1069"/>
      <c r="B810" s="1065"/>
      <c r="C810" s="1074" t="s">
        <v>763</v>
      </c>
      <c r="D810" s="1065"/>
      <c r="E810" s="1312"/>
      <c r="F810" s="1068">
        <f>SUBTOTAL(9,F808:F809)</f>
        <v>7</v>
      </c>
      <c r="G810" s="1068"/>
      <c r="H810" s="1065"/>
    </row>
    <row r="811" spans="1:8" outlineLevel="2">
      <c r="A811" s="1069">
        <v>26</v>
      </c>
      <c r="B811" s="1065" t="s">
        <v>1571</v>
      </c>
      <c r="C811" s="1065" t="s">
        <v>202</v>
      </c>
      <c r="D811" s="1065" t="s">
        <v>3357</v>
      </c>
      <c r="E811" s="1312">
        <v>41797</v>
      </c>
      <c r="F811" s="1068">
        <v>5</v>
      </c>
      <c r="G811" s="1068">
        <v>2</v>
      </c>
      <c r="H811" s="1065" t="s">
        <v>4065</v>
      </c>
    </row>
    <row r="812" spans="1:8" outlineLevel="1">
      <c r="A812" s="1069"/>
      <c r="B812" s="1065"/>
      <c r="C812" s="1074" t="s">
        <v>788</v>
      </c>
      <c r="D812" s="1065"/>
      <c r="E812" s="1312"/>
      <c r="F812" s="1068">
        <f>SUBTOTAL(9,F811:F811)</f>
        <v>5</v>
      </c>
      <c r="G812" s="1068"/>
      <c r="H812" s="1065"/>
    </row>
    <row r="813" spans="1:8" outlineLevel="2">
      <c r="A813" s="1069">
        <v>26</v>
      </c>
      <c r="B813" s="1065" t="s">
        <v>1571</v>
      </c>
      <c r="C813" s="1065" t="s">
        <v>121</v>
      </c>
      <c r="D813" s="1065" t="s">
        <v>3357</v>
      </c>
      <c r="E813" s="1312">
        <v>41797</v>
      </c>
      <c r="F813" s="1068">
        <v>4</v>
      </c>
      <c r="G813" s="1068">
        <v>3</v>
      </c>
      <c r="H813" s="1065" t="s">
        <v>4068</v>
      </c>
    </row>
    <row r="814" spans="1:8" outlineLevel="1">
      <c r="A814" s="1069"/>
      <c r="B814" s="1065"/>
      <c r="C814" s="1074" t="s">
        <v>951</v>
      </c>
      <c r="D814" s="1065"/>
      <c r="E814" s="1312"/>
      <c r="F814" s="1068">
        <f>SUBTOTAL(9,F813:F813)</f>
        <v>4</v>
      </c>
      <c r="G814" s="1068"/>
      <c r="H814" s="1065"/>
    </row>
    <row r="815" spans="1:8" outlineLevel="2">
      <c r="A815" s="1310">
        <v>26</v>
      </c>
      <c r="B815" s="1314" t="s">
        <v>1571</v>
      </c>
      <c r="C815" s="1314" t="s">
        <v>92</v>
      </c>
      <c r="D815" s="1311" t="s">
        <v>3323</v>
      </c>
      <c r="E815" s="1315">
        <v>41700</v>
      </c>
      <c r="F815" s="1316">
        <v>5</v>
      </c>
      <c r="G815" s="1316">
        <v>2</v>
      </c>
      <c r="H815" s="1311" t="s">
        <v>4065</v>
      </c>
    </row>
    <row r="816" spans="1:8" outlineLevel="2">
      <c r="A816" s="1310">
        <v>26</v>
      </c>
      <c r="B816" s="1314" t="s">
        <v>1571</v>
      </c>
      <c r="C816" s="1314" t="s">
        <v>92</v>
      </c>
      <c r="D816" s="1311" t="s">
        <v>3323</v>
      </c>
      <c r="E816" s="1315">
        <v>41700</v>
      </c>
      <c r="F816" s="1316">
        <v>3</v>
      </c>
      <c r="G816" s="1316">
        <v>4</v>
      </c>
      <c r="H816" s="1311" t="s">
        <v>4066</v>
      </c>
    </row>
    <row r="817" spans="1:8" outlineLevel="2">
      <c r="A817" s="1069">
        <v>26</v>
      </c>
      <c r="B817" s="1065" t="s">
        <v>1571</v>
      </c>
      <c r="C817" s="1065" t="s">
        <v>92</v>
      </c>
      <c r="D817" s="1065" t="s">
        <v>3357</v>
      </c>
      <c r="E817" s="1312">
        <v>41797</v>
      </c>
      <c r="F817" s="1068">
        <v>1</v>
      </c>
      <c r="G817" s="1068">
        <v>6</v>
      </c>
      <c r="H817" s="1065" t="s">
        <v>4067</v>
      </c>
    </row>
    <row r="818" spans="1:8" outlineLevel="1">
      <c r="A818" s="1069"/>
      <c r="B818" s="1065"/>
      <c r="C818" s="1074" t="s">
        <v>1424</v>
      </c>
      <c r="D818" s="1065"/>
      <c r="E818" s="1312"/>
      <c r="F818" s="1068">
        <f>SUBTOTAL(9,F815:F817)</f>
        <v>9</v>
      </c>
      <c r="G818" s="1068"/>
      <c r="H818" s="1065"/>
    </row>
    <row r="819" spans="1:8" outlineLevel="2">
      <c r="A819" s="1069">
        <v>26</v>
      </c>
      <c r="B819" s="1065" t="s">
        <v>1571</v>
      </c>
      <c r="C819" s="1065" t="s">
        <v>127</v>
      </c>
      <c r="D819" s="1065" t="s">
        <v>3357</v>
      </c>
      <c r="E819" s="1312">
        <v>41797</v>
      </c>
      <c r="F819" s="1068">
        <v>3</v>
      </c>
      <c r="G819" s="1068">
        <v>4</v>
      </c>
      <c r="H819" s="1065" t="s">
        <v>4066</v>
      </c>
    </row>
    <row r="820" spans="1:8" outlineLevel="1">
      <c r="A820" s="1069"/>
      <c r="B820" s="1065"/>
      <c r="C820" s="1074" t="s">
        <v>1435</v>
      </c>
      <c r="D820" s="1065"/>
      <c r="E820" s="1312"/>
      <c r="F820" s="1068">
        <f>SUBTOTAL(9,F819:F819)</f>
        <v>3</v>
      </c>
      <c r="G820" s="1068"/>
      <c r="H820" s="1065"/>
    </row>
    <row r="821" spans="1:8" outlineLevel="2">
      <c r="A821" s="1310">
        <v>26</v>
      </c>
      <c r="B821" s="1314" t="s">
        <v>1571</v>
      </c>
      <c r="C821" s="1314" t="s">
        <v>1640</v>
      </c>
      <c r="D821" s="1311" t="s">
        <v>3323</v>
      </c>
      <c r="E821" s="1315">
        <v>41700</v>
      </c>
      <c r="F821" s="1316">
        <v>1</v>
      </c>
      <c r="G821" s="1316">
        <v>6</v>
      </c>
      <c r="H821" s="1311" t="s">
        <v>4067</v>
      </c>
    </row>
    <row r="822" spans="1:8" outlineLevel="1">
      <c r="B822" s="1314"/>
      <c r="C822" s="1317" t="s">
        <v>2587</v>
      </c>
      <c r="E822" s="1315"/>
      <c r="F822" s="1316">
        <f>SUBTOTAL(9,F821:F821)</f>
        <v>1</v>
      </c>
      <c r="G822" s="1316"/>
    </row>
    <row r="823" spans="1:8" outlineLevel="2">
      <c r="A823" s="1310">
        <v>27</v>
      </c>
      <c r="B823" s="1314" t="s">
        <v>4071</v>
      </c>
      <c r="C823" s="1314" t="s">
        <v>1646</v>
      </c>
      <c r="D823" s="1311" t="s">
        <v>3362</v>
      </c>
      <c r="E823" s="1315">
        <v>41560</v>
      </c>
      <c r="F823" s="1316">
        <v>4</v>
      </c>
      <c r="G823" s="1316">
        <v>3</v>
      </c>
      <c r="H823" s="1311" t="s">
        <v>3124</v>
      </c>
    </row>
    <row r="824" spans="1:8" outlineLevel="2">
      <c r="A824" s="1310">
        <v>27</v>
      </c>
      <c r="B824" s="1314" t="s">
        <v>4071</v>
      </c>
      <c r="C824" s="1314" t="s">
        <v>1646</v>
      </c>
      <c r="D824" s="1311" t="s">
        <v>3362</v>
      </c>
      <c r="E824" s="1315">
        <v>41560</v>
      </c>
      <c r="F824" s="1316">
        <v>3</v>
      </c>
      <c r="G824" s="1316">
        <v>4</v>
      </c>
      <c r="H824" s="1311" t="s">
        <v>4074</v>
      </c>
    </row>
    <row r="825" spans="1:8" outlineLevel="2">
      <c r="A825" s="1069">
        <v>27</v>
      </c>
      <c r="B825" s="1065" t="s">
        <v>4071</v>
      </c>
      <c r="C825" s="1065" t="s">
        <v>1646</v>
      </c>
      <c r="D825" s="1065" t="s">
        <v>3357</v>
      </c>
      <c r="E825" s="1312">
        <v>41797</v>
      </c>
      <c r="F825" s="1068">
        <v>2</v>
      </c>
      <c r="G825" s="1068">
        <v>5</v>
      </c>
      <c r="H825" s="1065" t="s">
        <v>4075</v>
      </c>
    </row>
    <row r="826" spans="1:8" outlineLevel="2">
      <c r="A826" s="1069">
        <v>27</v>
      </c>
      <c r="B826" s="1065" t="s">
        <v>4071</v>
      </c>
      <c r="C826" s="1065" t="s">
        <v>1646</v>
      </c>
      <c r="D826" s="1065" t="s">
        <v>3357</v>
      </c>
      <c r="E826" s="1312">
        <v>41797</v>
      </c>
      <c r="F826" s="1068">
        <v>1</v>
      </c>
      <c r="G826" s="1068">
        <v>6</v>
      </c>
      <c r="H826" s="1065" t="s">
        <v>4077</v>
      </c>
    </row>
    <row r="827" spans="1:8" outlineLevel="1">
      <c r="A827" s="1069"/>
      <c r="B827" s="1065"/>
      <c r="C827" s="1074" t="s">
        <v>1649</v>
      </c>
      <c r="D827" s="1065"/>
      <c r="E827" s="1312"/>
      <c r="F827" s="1068">
        <f>SUBTOTAL(9,F823:F826)</f>
        <v>10</v>
      </c>
      <c r="G827" s="1068"/>
      <c r="H827" s="1065"/>
    </row>
    <row r="828" spans="1:8" outlineLevel="2">
      <c r="A828" s="1310">
        <v>27</v>
      </c>
      <c r="B828" s="1314" t="s">
        <v>4071</v>
      </c>
      <c r="C828" s="1314" t="s">
        <v>5357</v>
      </c>
      <c r="D828" s="1311" t="s">
        <v>3323</v>
      </c>
      <c r="E828" s="1315">
        <v>41700</v>
      </c>
      <c r="F828" s="1316">
        <v>5</v>
      </c>
      <c r="G828" s="1316">
        <v>2</v>
      </c>
      <c r="H828" s="1311" t="s">
        <v>3123</v>
      </c>
    </row>
    <row r="829" spans="1:8" outlineLevel="1">
      <c r="B829" s="1314"/>
      <c r="C829" s="1317" t="s">
        <v>5358</v>
      </c>
      <c r="E829" s="1315"/>
      <c r="F829" s="1316">
        <f>SUBTOTAL(9,F828:F828)</f>
        <v>5</v>
      </c>
      <c r="G829" s="1316"/>
    </row>
    <row r="830" spans="1:8" outlineLevel="2">
      <c r="A830" s="1310">
        <v>27</v>
      </c>
      <c r="B830" s="1314" t="s">
        <v>4071</v>
      </c>
      <c r="C830" s="1314" t="s">
        <v>207</v>
      </c>
      <c r="D830" s="1311" t="s">
        <v>3362</v>
      </c>
      <c r="E830" s="1315">
        <v>41560</v>
      </c>
      <c r="F830" s="1316">
        <v>1</v>
      </c>
      <c r="G830" s="1316">
        <v>6</v>
      </c>
      <c r="H830" s="1311" t="s">
        <v>4077</v>
      </c>
    </row>
    <row r="831" spans="1:8" outlineLevel="1">
      <c r="B831" s="1314"/>
      <c r="C831" s="1317" t="s">
        <v>388</v>
      </c>
      <c r="E831" s="1315"/>
      <c r="F831" s="1316">
        <f>SUBTOTAL(9,F830:F830)</f>
        <v>1</v>
      </c>
      <c r="G831" s="1316"/>
    </row>
    <row r="832" spans="1:8" outlineLevel="2">
      <c r="A832" s="1310">
        <v>27</v>
      </c>
      <c r="B832" s="1314" t="s">
        <v>4071</v>
      </c>
      <c r="C832" s="1314" t="s">
        <v>109</v>
      </c>
      <c r="D832" s="1311" t="s">
        <v>3362</v>
      </c>
      <c r="E832" s="1315">
        <v>41560</v>
      </c>
      <c r="F832" s="1316">
        <v>6</v>
      </c>
      <c r="G832" s="1316">
        <v>1</v>
      </c>
      <c r="H832" s="1311" t="s">
        <v>2785</v>
      </c>
    </row>
    <row r="833" spans="1:8" outlineLevel="2">
      <c r="A833" s="1310">
        <v>27</v>
      </c>
      <c r="B833" s="1314" t="s">
        <v>4071</v>
      </c>
      <c r="C833" s="1314" t="s">
        <v>109</v>
      </c>
      <c r="D833" s="1311" t="s">
        <v>3362</v>
      </c>
      <c r="E833" s="1315">
        <v>41560</v>
      </c>
      <c r="F833" s="1316">
        <v>5</v>
      </c>
      <c r="G833" s="1316">
        <v>2</v>
      </c>
      <c r="H833" s="1311" t="s">
        <v>3123</v>
      </c>
    </row>
    <row r="834" spans="1:8" outlineLevel="2">
      <c r="A834" s="1310">
        <v>27</v>
      </c>
      <c r="B834" s="1314" t="s">
        <v>4071</v>
      </c>
      <c r="C834" s="1314" t="s">
        <v>109</v>
      </c>
      <c r="D834" s="1311" t="s">
        <v>3362</v>
      </c>
      <c r="E834" s="1315">
        <v>41560</v>
      </c>
      <c r="F834" s="1316">
        <v>2</v>
      </c>
      <c r="G834" s="1316">
        <v>5</v>
      </c>
      <c r="H834" s="1311" t="s">
        <v>4075</v>
      </c>
    </row>
    <row r="835" spans="1:8" outlineLevel="2">
      <c r="A835" s="1069">
        <v>27</v>
      </c>
      <c r="B835" s="1065" t="s">
        <v>4071</v>
      </c>
      <c r="C835" s="1065" t="s">
        <v>109</v>
      </c>
      <c r="D835" s="1065" t="s">
        <v>3357</v>
      </c>
      <c r="E835" s="1312">
        <v>41797</v>
      </c>
      <c r="F835" s="1068">
        <v>5</v>
      </c>
      <c r="G835" s="1068">
        <v>2</v>
      </c>
      <c r="H835" s="1065" t="s">
        <v>3123</v>
      </c>
    </row>
    <row r="836" spans="1:8" outlineLevel="2">
      <c r="A836" s="1069">
        <v>27</v>
      </c>
      <c r="B836" s="1065" t="s">
        <v>4071</v>
      </c>
      <c r="C836" s="1065" t="s">
        <v>109</v>
      </c>
      <c r="D836" s="1065" t="s">
        <v>3357</v>
      </c>
      <c r="E836" s="1312">
        <v>41797</v>
      </c>
      <c r="F836" s="1068">
        <v>4</v>
      </c>
      <c r="G836" s="1068">
        <v>3</v>
      </c>
      <c r="H836" s="1065" t="s">
        <v>3124</v>
      </c>
    </row>
    <row r="837" spans="1:8" outlineLevel="2">
      <c r="A837" s="1069">
        <v>27</v>
      </c>
      <c r="B837" s="1065" t="s">
        <v>4071</v>
      </c>
      <c r="C837" s="1065" t="s">
        <v>109</v>
      </c>
      <c r="D837" s="1065" t="s">
        <v>3357</v>
      </c>
      <c r="E837" s="1312">
        <v>41797</v>
      </c>
      <c r="F837" s="1068">
        <v>3</v>
      </c>
      <c r="G837" s="1068">
        <v>4</v>
      </c>
      <c r="H837" s="1065" t="s">
        <v>4074</v>
      </c>
    </row>
    <row r="838" spans="1:8" s="1331" customFormat="1" outlineLevel="1">
      <c r="A838" s="1322"/>
      <c r="B838" s="1323"/>
      <c r="C838" s="1323" t="s">
        <v>783</v>
      </c>
      <c r="D838" s="1238" t="s">
        <v>3834</v>
      </c>
      <c r="E838" s="1326"/>
      <c r="F838" s="1324">
        <f>SUBTOTAL(9,F832:F837)</f>
        <v>25</v>
      </c>
      <c r="G838" s="1324"/>
      <c r="H838" s="1323"/>
    </row>
    <row r="839" spans="1:8" outlineLevel="2">
      <c r="A839" s="1310">
        <v>27</v>
      </c>
      <c r="B839" s="1314" t="s">
        <v>4071</v>
      </c>
      <c r="C839" s="1314" t="s">
        <v>106</v>
      </c>
      <c r="D839" s="1311" t="s">
        <v>3323</v>
      </c>
      <c r="E839" s="1315">
        <v>41700</v>
      </c>
      <c r="F839" s="1316">
        <v>6</v>
      </c>
      <c r="G839" s="1316">
        <v>1</v>
      </c>
      <c r="H839" s="1311" t="s">
        <v>2785</v>
      </c>
    </row>
    <row r="840" spans="1:8" outlineLevel="2">
      <c r="A840" s="1069">
        <v>27</v>
      </c>
      <c r="B840" s="1065" t="s">
        <v>4071</v>
      </c>
      <c r="C840" s="1065" t="s">
        <v>106</v>
      </c>
      <c r="D840" s="1065" t="s">
        <v>3357</v>
      </c>
      <c r="E840" s="1312">
        <v>41797</v>
      </c>
      <c r="F840" s="1068">
        <v>6</v>
      </c>
      <c r="G840" s="1068">
        <v>1</v>
      </c>
      <c r="H840" s="1065" t="s">
        <v>2785</v>
      </c>
    </row>
    <row r="841" spans="1:8" outlineLevel="2">
      <c r="A841" s="1069">
        <v>27</v>
      </c>
      <c r="B841" s="1065" t="s">
        <v>4071</v>
      </c>
      <c r="C841" s="1065" t="s">
        <v>106</v>
      </c>
      <c r="D841" s="1065" t="s">
        <v>5026</v>
      </c>
      <c r="E841" s="1312">
        <v>41811</v>
      </c>
      <c r="F841" s="1068">
        <v>6</v>
      </c>
      <c r="G841" s="1068">
        <v>1</v>
      </c>
      <c r="H841" s="1065" t="s">
        <v>2785</v>
      </c>
    </row>
    <row r="842" spans="1:8" outlineLevel="1">
      <c r="A842" s="1069"/>
      <c r="B842" s="1065"/>
      <c r="C842" s="1074" t="s">
        <v>1181</v>
      </c>
      <c r="D842" s="1065"/>
      <c r="E842" s="1312"/>
      <c r="F842" s="1068">
        <f>SUBTOTAL(9,F839:F841)</f>
        <v>18</v>
      </c>
      <c r="G842" s="1068"/>
      <c r="H842" s="1065"/>
    </row>
    <row r="843" spans="1:8">
      <c r="A843" s="1069"/>
      <c r="B843" s="1065"/>
      <c r="C843" s="1074" t="s">
        <v>4092</v>
      </c>
      <c r="D843" s="1065"/>
      <c r="E843" s="1312"/>
      <c r="F843" s="1068">
        <f>SUBTOTAL(9,F2:F841)</f>
        <v>1826</v>
      </c>
      <c r="G843" s="1068"/>
      <c r="H843" s="1065"/>
    </row>
    <row r="844" spans="1:8" outlineLevel="1">
      <c r="B844" s="1314"/>
      <c r="C844" s="1317"/>
      <c r="E844" s="1315"/>
      <c r="F844" s="1316"/>
      <c r="G844" s="1316"/>
    </row>
    <row r="845" spans="1:8" outlineLevel="1">
      <c r="B845" s="1314"/>
      <c r="C845" s="1314"/>
      <c r="E845" s="1315"/>
      <c r="F845" s="1316"/>
      <c r="G845" s="1316"/>
    </row>
    <row r="846" spans="1:8" outlineLevel="1">
      <c r="B846" s="1314"/>
      <c r="C846" s="1314"/>
      <c r="E846" s="1315"/>
      <c r="F846" s="1316"/>
      <c r="G846" s="1316"/>
    </row>
    <row r="847" spans="1:8" outlineLevel="1">
      <c r="B847" s="1314"/>
      <c r="C847" s="1314"/>
      <c r="E847" s="1315"/>
      <c r="F847" s="1316"/>
      <c r="G847" s="1316"/>
    </row>
    <row r="848" spans="1:8" outlineLevel="1">
      <c r="B848" s="1314"/>
      <c r="C848" s="1314"/>
      <c r="E848" s="1315"/>
      <c r="F848" s="1316"/>
      <c r="G848" s="1316"/>
    </row>
    <row r="849" spans="2:7" outlineLevel="1">
      <c r="B849" s="1314"/>
      <c r="C849" s="1314"/>
      <c r="E849" s="1315"/>
      <c r="F849" s="1316"/>
      <c r="G849" s="1316"/>
    </row>
    <row r="850" spans="2:7" outlineLevel="1">
      <c r="B850" s="1314"/>
      <c r="C850" s="1314"/>
      <c r="E850" s="1315"/>
      <c r="F850" s="1316"/>
      <c r="G850" s="1316"/>
    </row>
    <row r="851" spans="2:7" outlineLevel="1">
      <c r="B851" s="1314"/>
      <c r="C851" s="1314"/>
      <c r="E851" s="1315"/>
      <c r="F851" s="1316"/>
      <c r="G851" s="1316"/>
    </row>
    <row r="852" spans="2:7" outlineLevel="1">
      <c r="B852" s="1314"/>
      <c r="C852" s="1314"/>
      <c r="E852" s="1315"/>
      <c r="F852" s="1316"/>
      <c r="G852" s="1316"/>
    </row>
    <row r="853" spans="2:7" outlineLevel="1">
      <c r="B853" s="1314"/>
      <c r="C853" s="1314"/>
      <c r="E853" s="1315"/>
      <c r="F853" s="1316"/>
      <c r="G853" s="1316"/>
    </row>
    <row r="854" spans="2:7" outlineLevel="1">
      <c r="B854" s="1314"/>
      <c r="C854" s="1314"/>
      <c r="E854" s="1315"/>
      <c r="F854" s="1316"/>
      <c r="G854" s="1316"/>
    </row>
    <row r="855" spans="2:7" outlineLevel="1">
      <c r="B855" s="1314"/>
      <c r="C855" s="1314"/>
      <c r="E855" s="1315"/>
      <c r="F855" s="1316"/>
      <c r="G855" s="1316"/>
    </row>
    <row r="856" spans="2:7" outlineLevel="1">
      <c r="B856" s="1314"/>
      <c r="C856" s="1314"/>
      <c r="E856" s="1315"/>
      <c r="F856" s="1316"/>
      <c r="G856" s="1316"/>
    </row>
    <row r="857" spans="2:7" outlineLevel="1">
      <c r="B857" s="1314"/>
      <c r="C857" s="1314"/>
      <c r="E857" s="1315"/>
      <c r="F857" s="1316"/>
      <c r="G857" s="1316"/>
    </row>
    <row r="858" spans="2:7" outlineLevel="1">
      <c r="B858" s="1314"/>
      <c r="C858" s="1314"/>
      <c r="E858" s="1315"/>
      <c r="F858" s="1316"/>
      <c r="G858" s="1316"/>
    </row>
    <row r="859" spans="2:7" outlineLevel="1">
      <c r="B859" s="1314"/>
      <c r="C859" s="1314"/>
      <c r="E859" s="1315"/>
      <c r="F859" s="1316"/>
      <c r="G859" s="1316"/>
    </row>
    <row r="860" spans="2:7" outlineLevel="1">
      <c r="B860" s="1314"/>
      <c r="C860" s="1314"/>
      <c r="E860" s="1315"/>
      <c r="F860" s="1316"/>
      <c r="G860" s="1316"/>
    </row>
    <row r="861" spans="2:7" outlineLevel="1">
      <c r="B861" s="1314"/>
      <c r="C861" s="1314"/>
      <c r="E861" s="1315"/>
      <c r="F861" s="1316"/>
      <c r="G861" s="1316"/>
    </row>
    <row r="862" spans="2:7" outlineLevel="1">
      <c r="B862" s="1314"/>
      <c r="C862" s="1314"/>
      <c r="E862" s="1315"/>
      <c r="F862" s="1316"/>
      <c r="G862" s="1316"/>
    </row>
    <row r="863" spans="2:7" outlineLevel="1"/>
    <row r="864" spans="2:7" outlineLevel="1"/>
    <row r="865" outlineLevel="1"/>
    <row r="866" outlineLevel="1"/>
    <row r="867" outlineLevel="1"/>
    <row r="868" outlineLevel="1"/>
    <row r="869" outlineLevel="1"/>
    <row r="870" outlineLevel="1"/>
    <row r="871" outlineLevel="1"/>
    <row r="872" outlineLevel="1"/>
    <row r="873" outlineLevel="1"/>
    <row r="874" outlineLevel="1"/>
    <row r="875" outlineLevel="1"/>
    <row r="876" outlineLevel="1"/>
    <row r="877" outlineLevel="1"/>
    <row r="878" outlineLevel="1"/>
    <row r="879" outlineLevel="1"/>
    <row r="880" outlineLevel="1"/>
    <row r="881" spans="2:3" outlineLevel="1"/>
    <row r="882" spans="2:3" outlineLevel="1"/>
    <row r="883" spans="2:3" outlineLevel="1"/>
    <row r="884" spans="2:3" outlineLevel="1"/>
    <row r="885" spans="2:3" outlineLevel="1"/>
    <row r="886" spans="2:3" outlineLevel="1"/>
    <row r="887" spans="2:3" outlineLevel="1"/>
    <row r="888" spans="2:3" outlineLevel="1"/>
    <row r="889" spans="2:3" outlineLevel="1"/>
    <row r="890" spans="2:3" outlineLevel="1">
      <c r="B890" s="1065" t="s">
        <v>5026</v>
      </c>
      <c r="C890" s="1074">
        <v>156</v>
      </c>
    </row>
    <row r="891" spans="2:3" outlineLevel="1">
      <c r="C891" s="1332" t="s">
        <v>5359</v>
      </c>
    </row>
    <row r="892" spans="2:3" outlineLevel="2">
      <c r="B892" s="1065" t="s">
        <v>3362</v>
      </c>
      <c r="C892" s="1074">
        <v>546</v>
      </c>
    </row>
    <row r="893" spans="2:3" outlineLevel="1">
      <c r="B893" s="1065"/>
      <c r="C893" s="1074" t="s">
        <v>5360</v>
      </c>
    </row>
    <row r="894" spans="2:3" outlineLevel="2">
      <c r="B894" s="1066" t="s">
        <v>3323</v>
      </c>
      <c r="C894" s="1332">
        <f>27*21-10</f>
        <v>557</v>
      </c>
    </row>
    <row r="895" spans="2:3" outlineLevel="1">
      <c r="B895" s="1066"/>
      <c r="C895" s="1332" t="s">
        <v>5361</v>
      </c>
    </row>
    <row r="896" spans="2:3" outlineLevel="1">
      <c r="B896" s="1065" t="s">
        <v>3322</v>
      </c>
      <c r="C896" s="1332">
        <v>567</v>
      </c>
    </row>
    <row r="897" spans="2:3" outlineLevel="1">
      <c r="B897" s="1065"/>
      <c r="C897" s="1074" t="s">
        <v>5362</v>
      </c>
    </row>
    <row r="898" spans="2:3" outlineLevel="2">
      <c r="B898" s="1065"/>
      <c r="C898" s="1065"/>
    </row>
    <row r="899" spans="2:3" outlineLevel="1">
      <c r="B899" s="1065"/>
      <c r="C899" s="1332">
        <f>+C896+C894+C892+C890</f>
        <v>1826</v>
      </c>
    </row>
    <row r="900" spans="2:3" outlineLevel="1"/>
    <row r="901" spans="2:3" outlineLevel="1"/>
    <row r="902" spans="2:3" outlineLevel="1"/>
    <row r="903" spans="2:3" outlineLevel="1"/>
    <row r="904" spans="2:3" outlineLevel="1"/>
    <row r="905" spans="2:3" outlineLevel="1"/>
    <row r="906" spans="2:3" outlineLevel="1"/>
    <row r="907" spans="2:3" outlineLevel="1"/>
    <row r="908" spans="2:3" outlineLevel="1"/>
    <row r="909" spans="2:3" outlineLevel="1"/>
    <row r="910" spans="2:3" outlineLevel="1"/>
    <row r="911" spans="2:3" outlineLevel="1"/>
    <row r="912" spans="2:3" outlineLevel="1"/>
    <row r="913" outlineLevel="1"/>
    <row r="914" outlineLevel="1"/>
    <row r="915" outlineLevel="1"/>
    <row r="916" outlineLevel="1"/>
    <row r="917" outlineLevel="1"/>
    <row r="918" outlineLevel="1"/>
    <row r="919" outlineLevel="1"/>
    <row r="920" outlineLevel="1"/>
    <row r="921" outlineLevel="1"/>
    <row r="922" outlineLevel="1"/>
    <row r="923" outlineLevel="1"/>
    <row r="924" outlineLevel="1"/>
    <row r="925" outlineLevel="1"/>
    <row r="926" outlineLevel="1"/>
    <row r="927" outlineLevel="1"/>
    <row r="928" outlineLevel="1"/>
    <row r="929" outlineLevel="1"/>
    <row r="930" outlineLevel="1"/>
    <row r="931" outlineLevel="1"/>
    <row r="932" outlineLevel="1"/>
    <row r="933" outlineLevel="1"/>
    <row r="934" outlineLevel="1"/>
    <row r="935" outlineLevel="1"/>
    <row r="936" outlineLevel="1"/>
    <row r="937" outlineLevel="1"/>
    <row r="938" outlineLevel="1"/>
    <row r="939" outlineLevel="1"/>
    <row r="940" outlineLevel="1"/>
    <row r="941" outlineLevel="1"/>
    <row r="942" outlineLevel="1"/>
    <row r="943" outlineLevel="1"/>
    <row r="944" outlineLevel="1"/>
    <row r="945" outlineLevel="1"/>
    <row r="946" outlineLevel="1"/>
    <row r="947" outlineLevel="1"/>
    <row r="948" outlineLevel="1"/>
    <row r="949" outlineLevel="1"/>
    <row r="950" outlineLevel="1"/>
    <row r="951" outlineLevel="1"/>
    <row r="952" outlineLevel="1"/>
    <row r="953" outlineLevel="1"/>
    <row r="954" outlineLevel="1"/>
    <row r="955" outlineLevel="1"/>
    <row r="956" outlineLevel="1"/>
    <row r="957" outlineLevel="1"/>
    <row r="958" outlineLevel="1"/>
    <row r="959" outlineLevel="1"/>
    <row r="960" outlineLevel="1"/>
    <row r="961" outlineLevel="1"/>
    <row r="962" outlineLevel="1"/>
    <row r="963" outlineLevel="1"/>
    <row r="964" outlineLevel="1"/>
    <row r="965" outlineLevel="1"/>
    <row r="966" outlineLevel="1"/>
    <row r="967" outlineLevel="1"/>
    <row r="968" outlineLevel="1"/>
    <row r="969" outlineLevel="1"/>
    <row r="970" outlineLevel="1"/>
    <row r="971" outlineLevel="1"/>
    <row r="972" outlineLevel="1"/>
    <row r="973" outlineLevel="1"/>
    <row r="974" outlineLevel="1"/>
    <row r="975" outlineLevel="1"/>
    <row r="976" outlineLevel="1"/>
    <row r="977" outlineLevel="1"/>
    <row r="978" outlineLevel="1"/>
    <row r="979" outlineLevel="1"/>
    <row r="980" outlineLevel="1"/>
    <row r="981" outlineLevel="1"/>
    <row r="982" outlineLevel="1"/>
    <row r="983" outlineLevel="1"/>
    <row r="984" outlineLevel="1"/>
    <row r="985" outlineLevel="1"/>
    <row r="986" outlineLevel="1"/>
    <row r="987" outlineLevel="1"/>
    <row r="988" outlineLevel="1"/>
    <row r="989" outlineLevel="1"/>
    <row r="990" outlineLevel="1"/>
    <row r="991" outlineLevel="1"/>
    <row r="992" outlineLevel="1"/>
    <row r="993" outlineLevel="1"/>
    <row r="994" outlineLevel="1"/>
    <row r="995" outlineLevel="1"/>
    <row r="996" outlineLevel="1"/>
    <row r="997" outlineLevel="1"/>
    <row r="998" outlineLevel="1"/>
    <row r="999" outlineLevel="1"/>
    <row r="1000" outlineLevel="1"/>
    <row r="1001" outlineLevel="1"/>
    <row r="1002" outlineLevel="1"/>
    <row r="1003" outlineLevel="1"/>
    <row r="1004" outlineLevel="1"/>
    <row r="1005" outlineLevel="1"/>
    <row r="1006" outlineLevel="1"/>
    <row r="1007" outlineLevel="1"/>
    <row r="1008" outlineLevel="1"/>
    <row r="1009" outlineLevel="1"/>
    <row r="1010" outlineLevel="1"/>
    <row r="1011" outlineLevel="1"/>
    <row r="1012" outlineLevel="1"/>
    <row r="1013" outlineLevel="1"/>
    <row r="1014" outlineLevel="1"/>
    <row r="1015" outlineLevel="1"/>
    <row r="1016" outlineLevel="1"/>
    <row r="1017" outlineLevel="1"/>
    <row r="1018" outlineLevel="1"/>
    <row r="1019" outlineLevel="1"/>
    <row r="1020" outlineLevel="1"/>
    <row r="1021" outlineLevel="1"/>
    <row r="1022" outlineLevel="1"/>
    <row r="1023" outlineLevel="1"/>
    <row r="1024" outlineLevel="1"/>
    <row r="1025" outlineLevel="1"/>
    <row r="1026" outlineLevel="1"/>
    <row r="1027" outlineLevel="1"/>
    <row r="1028" outlineLevel="1"/>
    <row r="1029" outlineLevel="1"/>
    <row r="1030" outlineLevel="1"/>
    <row r="1031" outlineLevel="1"/>
    <row r="1032" outlineLevel="1"/>
    <row r="1033" outlineLevel="1"/>
    <row r="1034" outlineLevel="1"/>
    <row r="1035" outlineLevel="1"/>
    <row r="1036" outlineLevel="1"/>
    <row r="1037" outlineLevel="1"/>
    <row r="1038" outlineLevel="1"/>
    <row r="1039" outlineLevel="1"/>
    <row r="1040" outlineLevel="1"/>
    <row r="1041" outlineLevel="1"/>
    <row r="1042" outlineLevel="1"/>
    <row r="1043" outlineLevel="1"/>
    <row r="1044" outlineLevel="1"/>
    <row r="1045" outlineLevel="1"/>
    <row r="1046" outlineLevel="1"/>
    <row r="1047" outlineLevel="1"/>
    <row r="1048" outlineLevel="1"/>
    <row r="1049" outlineLevel="1"/>
    <row r="1050" outlineLevel="1"/>
    <row r="1051" outlineLevel="1"/>
    <row r="1052" outlineLevel="1"/>
    <row r="1053" outlineLevel="1"/>
    <row r="1054" outlineLevel="1"/>
    <row r="1055" outlineLevel="1"/>
    <row r="1056" outlineLevel="1"/>
    <row r="1057" outlineLevel="1"/>
    <row r="1058" outlineLevel="1"/>
    <row r="1059" outlineLevel="1"/>
    <row r="1060" outlineLevel="1"/>
    <row r="1061" outlineLevel="1"/>
    <row r="1062" outlineLevel="1"/>
    <row r="1063" outlineLevel="1"/>
    <row r="1064" outlineLevel="1"/>
    <row r="1065" outlineLevel="1"/>
    <row r="1066" outlineLevel="1"/>
    <row r="1067" outlineLevel="1"/>
    <row r="1068" outlineLevel="1"/>
    <row r="1069" outlineLevel="1"/>
    <row r="1070" outlineLevel="1"/>
    <row r="1071" outlineLevel="1"/>
    <row r="1072" outlineLevel="1"/>
    <row r="1073" outlineLevel="1"/>
    <row r="1074" outlineLevel="1"/>
    <row r="1075" outlineLevel="1"/>
    <row r="1076" outlineLevel="1"/>
    <row r="1077" outlineLevel="1"/>
    <row r="1078" outlineLevel="1"/>
    <row r="1079" outlineLevel="1"/>
    <row r="1080" outlineLevel="1"/>
    <row r="1081" outlineLevel="1"/>
    <row r="1082" outlineLevel="1"/>
    <row r="1083" outlineLevel="1"/>
    <row r="1084" outlineLevel="1"/>
    <row r="1085" outlineLevel="1"/>
    <row r="1086" outlineLevel="1"/>
    <row r="1087" outlineLevel="1"/>
    <row r="1088" outlineLevel="1"/>
    <row r="1089" outlineLevel="1"/>
    <row r="1090" outlineLevel="1"/>
    <row r="1091" outlineLevel="1"/>
    <row r="1092" outlineLevel="1"/>
    <row r="1093" outlineLevel="1"/>
    <row r="1094" outlineLevel="1"/>
    <row r="1095" outlineLevel="1"/>
    <row r="1096" outlineLevel="1"/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3"/>
  <sheetViews>
    <sheetView zoomScale="80" zoomScaleNormal="80" workbookViewId="0">
      <selection activeCell="F17" sqref="F17"/>
    </sheetView>
  </sheetViews>
  <sheetFormatPr defaultColWidth="9" defaultRowHeight="12.75" outlineLevelRow="2"/>
  <cols>
    <col min="1" max="3" width="8.7109375" style="1333" customWidth="1"/>
    <col min="4" max="4" width="20.28515625" style="1333" customWidth="1"/>
    <col min="5" max="5" width="8.7109375" style="1333" customWidth="1"/>
    <col min="6" max="6" width="11.42578125" style="1333" customWidth="1"/>
    <col min="7" max="7" width="17.140625" style="1333" customWidth="1"/>
    <col min="8" max="12" width="8.7109375" style="1333" customWidth="1"/>
  </cols>
  <sheetData>
    <row r="1" spans="1:12">
      <c r="A1" s="1334" t="s">
        <v>3353</v>
      </c>
      <c r="B1" s="1335" t="s">
        <v>214</v>
      </c>
      <c r="C1" s="1336" t="s">
        <v>215</v>
      </c>
      <c r="D1" s="1336" t="s">
        <v>216</v>
      </c>
      <c r="E1" s="1336" t="s">
        <v>217</v>
      </c>
      <c r="F1" s="1337" t="s">
        <v>218</v>
      </c>
      <c r="G1" s="1334" t="s">
        <v>4565</v>
      </c>
      <c r="H1" s="1334" t="s">
        <v>220</v>
      </c>
      <c r="I1" s="1338"/>
      <c r="J1" s="1339" t="s">
        <v>5363</v>
      </c>
      <c r="K1" s="1338"/>
      <c r="L1" s="1338"/>
    </row>
    <row r="2" spans="1:12" s="1333" customFormat="1" outlineLevel="2">
      <c r="A2" s="1340">
        <v>2</v>
      </c>
      <c r="B2" s="1341">
        <v>2014</v>
      </c>
      <c r="C2" s="1342" t="s">
        <v>164</v>
      </c>
      <c r="D2" s="1342" t="s">
        <v>3343</v>
      </c>
      <c r="E2" s="1342" t="s">
        <v>81</v>
      </c>
      <c r="F2" s="1343">
        <v>41685</v>
      </c>
      <c r="G2" s="1340">
        <v>3</v>
      </c>
      <c r="H2" s="1340">
        <v>3</v>
      </c>
      <c r="I2" s="1338"/>
      <c r="J2" s="1339"/>
      <c r="K2" s="1338"/>
      <c r="L2" s="1338"/>
    </row>
    <row r="3" spans="1:12" s="1333" customFormat="1" outlineLevel="1">
      <c r="A3" s="1340"/>
      <c r="B3" s="1341"/>
      <c r="C3" s="1342"/>
      <c r="D3" s="1336" t="s">
        <v>3374</v>
      </c>
      <c r="E3" s="1342"/>
      <c r="F3" s="1343"/>
      <c r="G3" s="1340"/>
      <c r="H3" s="1340">
        <f>SUBTOTAL(9,H2:H2)</f>
        <v>3</v>
      </c>
      <c r="I3" s="1338"/>
      <c r="J3" s="1339"/>
      <c r="K3" s="1338"/>
      <c r="L3" s="1338"/>
    </row>
    <row r="4" spans="1:12" s="1333" customFormat="1" outlineLevel="2">
      <c r="A4" s="1340">
        <v>3</v>
      </c>
      <c r="B4" s="1341">
        <v>2014</v>
      </c>
      <c r="C4" s="1342" t="s">
        <v>164</v>
      </c>
      <c r="D4" s="1342" t="s">
        <v>5364</v>
      </c>
      <c r="E4" s="1342" t="s">
        <v>66</v>
      </c>
      <c r="F4" s="1343">
        <v>41714</v>
      </c>
      <c r="G4" s="1340">
        <v>1</v>
      </c>
      <c r="H4" s="1340">
        <v>1</v>
      </c>
      <c r="I4" s="1338"/>
      <c r="J4" s="1339"/>
      <c r="K4" s="1338"/>
      <c r="L4" s="1338"/>
    </row>
    <row r="5" spans="1:12" s="1333" customFormat="1" outlineLevel="1">
      <c r="A5" s="1340"/>
      <c r="B5" s="1341"/>
      <c r="C5" s="1342"/>
      <c r="D5" s="1336" t="s">
        <v>5365</v>
      </c>
      <c r="E5" s="1342"/>
      <c r="F5" s="1343"/>
      <c r="G5" s="1340"/>
      <c r="H5" s="1340">
        <f>SUBTOTAL(9,H4:H4)</f>
        <v>1</v>
      </c>
      <c r="I5" s="1338"/>
      <c r="J5" s="1339"/>
      <c r="K5" s="1338"/>
      <c r="L5" s="1338"/>
    </row>
    <row r="6" spans="1:12" s="1333" customFormat="1" outlineLevel="2">
      <c r="A6" s="1339">
        <v>3</v>
      </c>
      <c r="B6" s="1339">
        <v>2014</v>
      </c>
      <c r="C6" s="1344" t="s">
        <v>164</v>
      </c>
      <c r="D6" s="1344" t="s">
        <v>200</v>
      </c>
      <c r="E6" s="1344" t="s">
        <v>68</v>
      </c>
      <c r="F6" s="1345">
        <v>41713</v>
      </c>
      <c r="G6" s="1339">
        <v>1</v>
      </c>
      <c r="H6" s="1339">
        <v>1</v>
      </c>
      <c r="I6" s="1346"/>
      <c r="J6" s="1346"/>
      <c r="K6" s="1346"/>
      <c r="L6" s="1346"/>
    </row>
    <row r="7" spans="1:12" s="1333" customFormat="1" outlineLevel="2">
      <c r="A7" s="1339">
        <v>3</v>
      </c>
      <c r="B7" s="1339">
        <v>2014</v>
      </c>
      <c r="C7" s="1344" t="s">
        <v>164</v>
      </c>
      <c r="D7" s="1344" t="s">
        <v>200</v>
      </c>
      <c r="E7" s="1344" t="s">
        <v>3695</v>
      </c>
      <c r="F7" s="1345">
        <v>41728</v>
      </c>
      <c r="G7" s="1339">
        <v>2</v>
      </c>
      <c r="H7" s="1339">
        <v>2</v>
      </c>
      <c r="I7" s="1346"/>
      <c r="J7" s="1346"/>
      <c r="K7" s="1346"/>
      <c r="L7" s="1346"/>
    </row>
    <row r="8" spans="1:12" s="1333" customFormat="1" outlineLevel="1">
      <c r="A8" s="1339"/>
      <c r="B8" s="1339"/>
      <c r="C8" s="1344"/>
      <c r="D8" s="1347" t="s">
        <v>225</v>
      </c>
      <c r="E8" s="1344"/>
      <c r="F8" s="1345"/>
      <c r="G8" s="1339"/>
      <c r="H8" s="1339">
        <f>SUBTOTAL(9,H6:H7)</f>
        <v>3</v>
      </c>
      <c r="I8" s="1346"/>
      <c r="J8" s="1346"/>
      <c r="K8" s="1346"/>
      <c r="L8" s="1346"/>
    </row>
    <row r="9" spans="1:12" s="1333" customFormat="1" outlineLevel="2">
      <c r="A9" s="1339">
        <v>9</v>
      </c>
      <c r="B9" s="1339">
        <v>2014</v>
      </c>
      <c r="C9" s="1344" t="s">
        <v>164</v>
      </c>
      <c r="D9" s="1344" t="s">
        <v>202</v>
      </c>
      <c r="E9" s="1344" t="s">
        <v>72</v>
      </c>
      <c r="F9" s="1345">
        <v>41896</v>
      </c>
      <c r="G9" s="1339">
        <v>5</v>
      </c>
      <c r="H9" s="1339">
        <v>5</v>
      </c>
      <c r="I9" s="1346"/>
      <c r="J9" s="1346"/>
      <c r="K9" s="1346"/>
      <c r="L9" s="1346"/>
    </row>
    <row r="10" spans="1:12" s="1352" customFormat="1" outlineLevel="1">
      <c r="A10" s="1348"/>
      <c r="B10" s="1348"/>
      <c r="C10" s="1349"/>
      <c r="D10" s="1349" t="s">
        <v>788</v>
      </c>
      <c r="E10" s="1349"/>
      <c r="F10" s="1350"/>
      <c r="G10" s="1348"/>
      <c r="H10" s="1348">
        <f>SUBTOTAL(9,H9:H9)</f>
        <v>5</v>
      </c>
      <c r="I10" s="1351" t="s">
        <v>5013</v>
      </c>
      <c r="J10" s="1351"/>
      <c r="K10" s="1351"/>
      <c r="L10" s="1351"/>
    </row>
    <row r="11" spans="1:12" s="1333" customFormat="1" outlineLevel="2">
      <c r="A11" s="1339">
        <v>5</v>
      </c>
      <c r="B11" s="1339">
        <v>2014</v>
      </c>
      <c r="C11" s="1344" t="s">
        <v>164</v>
      </c>
      <c r="D11" s="1344" t="s">
        <v>200</v>
      </c>
      <c r="E11" s="1344" t="s">
        <v>86</v>
      </c>
      <c r="F11" s="1345">
        <v>41776</v>
      </c>
      <c r="G11" s="1339">
        <v>2</v>
      </c>
      <c r="H11" s="1339">
        <v>2</v>
      </c>
      <c r="I11" s="1346"/>
      <c r="J11" s="1346"/>
      <c r="K11" s="1346"/>
      <c r="L11" s="1346"/>
    </row>
    <row r="12" spans="1:12" s="1333" customFormat="1" outlineLevel="1">
      <c r="A12" s="1339"/>
      <c r="B12" s="1339"/>
      <c r="C12" s="1344"/>
      <c r="D12" s="1347" t="s">
        <v>225</v>
      </c>
      <c r="E12" s="1344"/>
      <c r="F12" s="1345"/>
      <c r="G12" s="1339"/>
      <c r="H12" s="1339">
        <f>SUBTOTAL(9,H11:H11)</f>
        <v>2</v>
      </c>
      <c r="I12" s="1346"/>
      <c r="J12" s="1346"/>
      <c r="K12" s="1346"/>
      <c r="L12" s="1346"/>
    </row>
    <row r="13" spans="1:12" s="1333" customFormat="1" outlineLevel="2">
      <c r="A13" s="1339">
        <v>3</v>
      </c>
      <c r="B13" s="1339">
        <v>2014</v>
      </c>
      <c r="C13" s="1344" t="s">
        <v>91</v>
      </c>
      <c r="D13" s="1344" t="s">
        <v>542</v>
      </c>
      <c r="E13" s="1344" t="s">
        <v>3695</v>
      </c>
      <c r="F13" s="1345">
        <v>41728</v>
      </c>
      <c r="G13" s="1339">
        <v>1</v>
      </c>
      <c r="H13" s="1339">
        <v>1</v>
      </c>
      <c r="I13" s="1346"/>
      <c r="J13" s="1346"/>
      <c r="K13" s="1346"/>
      <c r="L13" s="1346"/>
    </row>
    <row r="14" spans="1:12" s="1333" customFormat="1" outlineLevel="2">
      <c r="A14" s="1339">
        <v>5</v>
      </c>
      <c r="B14" s="1339">
        <v>2014</v>
      </c>
      <c r="C14" s="1344" t="s">
        <v>91</v>
      </c>
      <c r="D14" s="1344" t="s">
        <v>542</v>
      </c>
      <c r="E14" s="1344" t="s">
        <v>55</v>
      </c>
      <c r="F14" s="1345">
        <v>41790</v>
      </c>
      <c r="G14" s="1339">
        <v>1</v>
      </c>
      <c r="H14" s="1339">
        <v>1</v>
      </c>
      <c r="I14" s="1346"/>
      <c r="J14" s="1346"/>
      <c r="K14" s="1346"/>
      <c r="L14" s="1346"/>
    </row>
    <row r="15" spans="1:12" s="1333" customFormat="1" outlineLevel="1">
      <c r="A15" s="1339"/>
      <c r="B15" s="1339"/>
      <c r="C15" s="1344"/>
      <c r="D15" s="1347" t="s">
        <v>573</v>
      </c>
      <c r="E15" s="1344"/>
      <c r="F15" s="1345"/>
      <c r="G15" s="1339"/>
      <c r="H15" s="1339">
        <f>SUBTOTAL(9,H13:H14)</f>
        <v>2</v>
      </c>
      <c r="I15" s="1346"/>
      <c r="J15" s="1346"/>
      <c r="K15" s="1346"/>
      <c r="L15" s="1346"/>
    </row>
    <row r="16" spans="1:12" s="1333" customFormat="1" outlineLevel="2">
      <c r="A16" s="1339">
        <v>7</v>
      </c>
      <c r="B16" s="1339">
        <v>2014</v>
      </c>
      <c r="C16" s="1344" t="s">
        <v>91</v>
      </c>
      <c r="D16" s="1344" t="s">
        <v>4586</v>
      </c>
      <c r="E16" s="1344" t="s">
        <v>3696</v>
      </c>
      <c r="F16" s="1345">
        <v>41825</v>
      </c>
      <c r="G16" s="1339">
        <v>2</v>
      </c>
      <c r="H16" s="1339">
        <v>2</v>
      </c>
      <c r="I16" s="1346"/>
      <c r="J16" s="1346"/>
      <c r="K16" s="1346"/>
      <c r="L16" s="1346"/>
    </row>
    <row r="17" spans="1:12" s="1333" customFormat="1" outlineLevel="1">
      <c r="A17" s="1339"/>
      <c r="B17" s="1339"/>
      <c r="C17" s="1344"/>
      <c r="D17" s="1347" t="s">
        <v>4609</v>
      </c>
      <c r="E17" s="1344"/>
      <c r="F17" s="1345"/>
      <c r="G17" s="1339"/>
      <c r="H17" s="1339">
        <f>SUBTOTAL(9,H16:H16)</f>
        <v>2</v>
      </c>
      <c r="I17" s="1346"/>
      <c r="J17" s="1346"/>
      <c r="K17" s="1346"/>
      <c r="L17" s="1346"/>
    </row>
    <row r="18" spans="1:12" s="1333" customFormat="1" outlineLevel="2">
      <c r="A18" s="1339">
        <v>9</v>
      </c>
      <c r="B18" s="1339">
        <v>2014</v>
      </c>
      <c r="C18" s="1344" t="s">
        <v>91</v>
      </c>
      <c r="D18" s="1344" t="s">
        <v>3905</v>
      </c>
      <c r="E18" s="1344" t="s">
        <v>72</v>
      </c>
      <c r="F18" s="1345">
        <v>41896</v>
      </c>
      <c r="G18" s="1339">
        <v>6</v>
      </c>
      <c r="H18" s="1339">
        <v>6</v>
      </c>
      <c r="I18" s="1346"/>
      <c r="J18" s="1346"/>
      <c r="K18" s="1346"/>
      <c r="L18" s="1346"/>
    </row>
    <row r="19" spans="1:12" s="1333" customFormat="1" outlineLevel="1">
      <c r="A19" s="1339"/>
      <c r="B19" s="1339"/>
      <c r="C19" s="1344"/>
      <c r="D19" s="1347" t="s">
        <v>3908</v>
      </c>
      <c r="E19" s="1344"/>
      <c r="F19" s="1345"/>
      <c r="G19" s="1339"/>
      <c r="H19" s="1339">
        <f>SUBTOTAL(9,H18:H18)</f>
        <v>6</v>
      </c>
      <c r="I19" s="1346"/>
      <c r="J19" s="1346"/>
      <c r="K19" s="1346"/>
      <c r="L19" s="1346"/>
    </row>
    <row r="20" spans="1:12" s="1333" customFormat="1" outlineLevel="2">
      <c r="A20" s="1339">
        <v>3</v>
      </c>
      <c r="B20" s="1339">
        <v>2014</v>
      </c>
      <c r="C20" s="1344" t="s">
        <v>91</v>
      </c>
      <c r="D20" s="1344" t="s">
        <v>106</v>
      </c>
      <c r="E20" s="1344" t="s">
        <v>346</v>
      </c>
      <c r="F20" s="1345">
        <v>41714</v>
      </c>
      <c r="G20" s="1339">
        <v>6</v>
      </c>
      <c r="H20" s="1339">
        <v>6</v>
      </c>
      <c r="I20" s="1346"/>
      <c r="J20" s="1346"/>
      <c r="K20" s="1346"/>
      <c r="L20" s="1346"/>
    </row>
    <row r="21" spans="1:12" s="1333" customFormat="1" outlineLevel="2">
      <c r="A21" s="1339">
        <v>2</v>
      </c>
      <c r="B21" s="1339">
        <v>2014</v>
      </c>
      <c r="C21" s="1344" t="s">
        <v>91</v>
      </c>
      <c r="D21" s="1344" t="s">
        <v>106</v>
      </c>
      <c r="E21" s="1344" t="s">
        <v>81</v>
      </c>
      <c r="F21" s="1345">
        <v>41685</v>
      </c>
      <c r="G21" s="1339">
        <v>6</v>
      </c>
      <c r="H21" s="1339">
        <v>6</v>
      </c>
      <c r="I21" s="1346"/>
      <c r="J21" s="1346"/>
      <c r="K21" s="1346"/>
      <c r="L21" s="1346"/>
    </row>
    <row r="22" spans="1:12" s="1333" customFormat="1" outlineLevel="2">
      <c r="A22" s="1339">
        <v>10</v>
      </c>
      <c r="B22" s="1339">
        <v>2014</v>
      </c>
      <c r="C22" s="1344" t="s">
        <v>91</v>
      </c>
      <c r="D22" s="1344" t="s">
        <v>106</v>
      </c>
      <c r="E22" s="1344" t="s">
        <v>819</v>
      </c>
      <c r="F22" s="1345">
        <v>41938</v>
      </c>
      <c r="G22" s="1339">
        <v>4</v>
      </c>
      <c r="H22" s="1339">
        <v>4</v>
      </c>
      <c r="I22" s="1346"/>
      <c r="J22" s="1346"/>
      <c r="K22" s="1346"/>
      <c r="L22" s="1346"/>
    </row>
    <row r="23" spans="1:12" s="1352" customFormat="1" outlineLevel="1">
      <c r="A23" s="1348"/>
      <c r="B23" s="1348"/>
      <c r="C23" s="1349"/>
      <c r="D23" s="1349" t="s">
        <v>1181</v>
      </c>
      <c r="E23" s="1349"/>
      <c r="F23" s="1350"/>
      <c r="G23" s="1348"/>
      <c r="H23" s="1348">
        <f>SUBTOTAL(9,H20:H22)</f>
        <v>16</v>
      </c>
      <c r="I23" s="1351" t="s">
        <v>4569</v>
      </c>
      <c r="J23" s="1351"/>
      <c r="K23" s="1351"/>
      <c r="L23" s="1351"/>
    </row>
    <row r="24" spans="1:12" s="1333" customFormat="1" outlineLevel="2">
      <c r="A24" s="1339">
        <v>3</v>
      </c>
      <c r="B24" s="1339">
        <v>2014</v>
      </c>
      <c r="C24" s="1344" t="s">
        <v>164</v>
      </c>
      <c r="D24" s="1344" t="s">
        <v>109</v>
      </c>
      <c r="E24" s="1344" t="s">
        <v>346</v>
      </c>
      <c r="F24" s="1345">
        <v>41714</v>
      </c>
      <c r="G24" s="1339">
        <v>2</v>
      </c>
      <c r="H24" s="1339">
        <v>2</v>
      </c>
      <c r="I24" s="1346"/>
      <c r="J24" s="1346"/>
      <c r="K24" s="1346"/>
      <c r="L24" s="1346"/>
    </row>
    <row r="25" spans="1:12" s="1333" customFormat="1" outlineLevel="1">
      <c r="A25" s="1339"/>
      <c r="B25" s="1339"/>
      <c r="C25" s="1344"/>
      <c r="D25" s="1347" t="s">
        <v>783</v>
      </c>
      <c r="E25" s="1344"/>
      <c r="F25" s="1345"/>
      <c r="G25" s="1339"/>
      <c r="H25" s="1339">
        <f>SUBTOTAL(9,H24:H24)</f>
        <v>2</v>
      </c>
      <c r="I25" s="1346"/>
      <c r="J25" s="1346"/>
      <c r="K25" s="1346"/>
      <c r="L25" s="1346"/>
    </row>
    <row r="26" spans="1:12" s="1333" customFormat="1" outlineLevel="2">
      <c r="A26" s="1339">
        <v>5</v>
      </c>
      <c r="B26" s="1339">
        <v>2014</v>
      </c>
      <c r="C26" s="1344" t="s">
        <v>91</v>
      </c>
      <c r="D26" s="1344" t="s">
        <v>5366</v>
      </c>
      <c r="E26" s="1344" t="s">
        <v>86</v>
      </c>
      <c r="F26" s="1345">
        <v>41776</v>
      </c>
      <c r="G26" s="1339">
        <v>1</v>
      </c>
      <c r="H26" s="1339">
        <v>1</v>
      </c>
      <c r="I26" s="1346"/>
      <c r="J26" s="1346"/>
      <c r="K26" s="1346"/>
      <c r="L26" s="1346"/>
    </row>
    <row r="27" spans="1:12" s="1333" customFormat="1" outlineLevel="1">
      <c r="A27" s="1339"/>
      <c r="B27" s="1339"/>
      <c r="C27" s="1344"/>
      <c r="D27" s="1347" t="s">
        <v>5367</v>
      </c>
      <c r="E27" s="1344"/>
      <c r="F27" s="1345"/>
      <c r="G27" s="1339"/>
      <c r="H27" s="1339">
        <f>SUBTOTAL(9,H26:H26)</f>
        <v>1</v>
      </c>
      <c r="I27" s="1346"/>
      <c r="J27" s="1346"/>
      <c r="K27" s="1346"/>
      <c r="L27" s="1346"/>
    </row>
    <row r="28" spans="1:12" s="1333" customFormat="1" outlineLevel="2">
      <c r="A28" s="1339">
        <v>3</v>
      </c>
      <c r="B28" s="1339">
        <v>2014</v>
      </c>
      <c r="C28" s="1344" t="s">
        <v>129</v>
      </c>
      <c r="D28" s="1344" t="s">
        <v>5368</v>
      </c>
      <c r="E28" s="1353" t="s">
        <v>346</v>
      </c>
      <c r="F28" s="1345">
        <v>41714</v>
      </c>
      <c r="G28" s="1339">
        <v>1</v>
      </c>
      <c r="H28" s="1339">
        <v>1</v>
      </c>
      <c r="I28" s="1346"/>
      <c r="J28" s="1346"/>
      <c r="K28" s="1346"/>
      <c r="L28" s="1346"/>
    </row>
    <row r="29" spans="1:12" s="1352" customFormat="1" outlineLevel="1">
      <c r="A29" s="1348"/>
      <c r="B29" s="1348"/>
      <c r="C29" s="1349"/>
      <c r="D29" s="1349" t="s">
        <v>5369</v>
      </c>
      <c r="E29" s="1354"/>
      <c r="F29" s="1350"/>
      <c r="G29" s="1348"/>
      <c r="H29" s="1348">
        <f>SUBTOTAL(9,H28:H28)</f>
        <v>1</v>
      </c>
      <c r="I29" s="1351" t="s">
        <v>5016</v>
      </c>
      <c r="J29" s="1351"/>
      <c r="K29" s="1351"/>
      <c r="L29" s="1351"/>
    </row>
    <row r="30" spans="1:12" s="1333" customFormat="1" outlineLevel="2">
      <c r="A30" s="1339">
        <v>9</v>
      </c>
      <c r="B30" s="1339">
        <v>2014</v>
      </c>
      <c r="C30" s="1344" t="s">
        <v>53</v>
      </c>
      <c r="D30" s="1344" t="s">
        <v>5370</v>
      </c>
      <c r="E30" s="1344" t="s">
        <v>72</v>
      </c>
      <c r="F30" s="1345">
        <v>41896</v>
      </c>
      <c r="G30" s="1339">
        <v>4</v>
      </c>
      <c r="H30" s="1339">
        <v>4</v>
      </c>
      <c r="I30" s="1346"/>
      <c r="J30" s="1346"/>
      <c r="K30" s="1346"/>
      <c r="L30" s="1346"/>
    </row>
    <row r="31" spans="1:12" s="1352" customFormat="1" outlineLevel="1">
      <c r="A31" s="1348"/>
      <c r="B31" s="1348"/>
      <c r="C31" s="1349"/>
      <c r="D31" s="1349" t="s">
        <v>5371</v>
      </c>
      <c r="E31" s="1349"/>
      <c r="F31" s="1350"/>
      <c r="G31" s="1348"/>
      <c r="H31" s="1348">
        <f>SUBTOTAL(9,H30:H30)</f>
        <v>4</v>
      </c>
      <c r="I31" s="1351" t="s">
        <v>5021</v>
      </c>
      <c r="J31" s="1351"/>
      <c r="K31" s="1351"/>
      <c r="L31" s="1351"/>
    </row>
    <row r="32" spans="1:12" s="1333" customFormat="1">
      <c r="A32" s="1339"/>
      <c r="B32" s="1339"/>
      <c r="C32" s="1344"/>
      <c r="D32" s="1347" t="s">
        <v>4092</v>
      </c>
      <c r="E32" s="1344"/>
      <c r="F32" s="1345"/>
      <c r="G32" s="1339"/>
      <c r="H32" s="1339">
        <f>SUBTOTAL(9,H2:H30)</f>
        <v>48</v>
      </c>
      <c r="I32" s="1346"/>
      <c r="J32" s="1346"/>
      <c r="K32" s="1346"/>
      <c r="L32" s="1346"/>
    </row>
    <row r="33" spans="1:12" s="1333" customFormat="1" outlineLevel="1">
      <c r="A33" s="1339"/>
      <c r="B33" s="1339"/>
      <c r="C33" s="1344"/>
      <c r="D33" s="1344"/>
      <c r="E33" s="1344"/>
      <c r="F33" s="1345"/>
      <c r="G33" s="1339"/>
      <c r="H33" s="1339"/>
      <c r="I33" s="1346"/>
      <c r="J33" s="1346"/>
      <c r="K33" s="1346"/>
      <c r="L33" s="1346"/>
    </row>
    <row r="34" spans="1:12" s="1333" customFormat="1" outlineLevel="1">
      <c r="A34" s="1339"/>
      <c r="B34" s="1339"/>
      <c r="C34" s="1344"/>
      <c r="D34" s="1344"/>
      <c r="E34" s="1344"/>
      <c r="F34" s="1345"/>
      <c r="G34" s="1339"/>
      <c r="H34" s="1339"/>
      <c r="I34" s="1346"/>
      <c r="J34" s="1346"/>
      <c r="K34" s="1346"/>
      <c r="L34" s="1346"/>
    </row>
    <row r="35" spans="1:12" s="1333" customFormat="1" outlineLevel="1">
      <c r="A35" s="1339"/>
      <c r="B35" s="1339"/>
      <c r="C35" s="1344"/>
      <c r="D35" s="1344"/>
      <c r="E35" s="1344"/>
      <c r="F35" s="1345"/>
      <c r="G35" s="1339"/>
      <c r="H35" s="1339"/>
      <c r="I35" s="1346"/>
      <c r="J35" s="1346"/>
      <c r="K35" s="1346"/>
      <c r="L35" s="1346"/>
    </row>
    <row r="36" spans="1:12" s="1333" customFormat="1" outlineLevel="1">
      <c r="A36" s="1339"/>
      <c r="B36" s="1339"/>
      <c r="C36" s="1344"/>
      <c r="D36" s="1344"/>
      <c r="E36" s="1344"/>
      <c r="F36" s="1345"/>
      <c r="G36" s="1339"/>
      <c r="H36" s="1339"/>
      <c r="I36" s="1346"/>
      <c r="J36" s="1346"/>
      <c r="K36" s="1346"/>
      <c r="L36" s="1346"/>
    </row>
    <row r="37" spans="1:12" s="1333" customFormat="1" outlineLevel="1">
      <c r="A37" s="1339"/>
      <c r="B37" s="1339"/>
      <c r="C37" s="1344"/>
      <c r="D37" s="1344"/>
      <c r="E37" s="1344"/>
      <c r="F37" s="1345"/>
      <c r="G37" s="1339"/>
      <c r="H37" s="1339"/>
      <c r="I37" s="1346"/>
      <c r="J37" s="1346"/>
      <c r="K37" s="1346"/>
      <c r="L37" s="1346"/>
    </row>
    <row r="38" spans="1:12" s="1333" customFormat="1" outlineLevel="1">
      <c r="A38" s="1339"/>
      <c r="B38" s="1339"/>
      <c r="C38" s="1344"/>
      <c r="D38" s="1344"/>
      <c r="E38" s="1344"/>
      <c r="F38" s="1345"/>
      <c r="G38" s="1339"/>
      <c r="H38" s="1339"/>
      <c r="I38" s="1346"/>
      <c r="J38" s="1346"/>
      <c r="K38" s="1346"/>
      <c r="L38" s="1346"/>
    </row>
    <row r="39" spans="1:12" s="1333" customFormat="1" outlineLevel="1">
      <c r="A39" s="1339"/>
      <c r="B39" s="1339"/>
      <c r="C39" s="1344"/>
      <c r="D39" s="1344"/>
      <c r="E39" s="1344"/>
      <c r="F39" s="1345"/>
      <c r="G39" s="1339"/>
      <c r="H39" s="1339"/>
      <c r="I39" s="1346"/>
      <c r="J39" s="1346"/>
      <c r="K39" s="1346"/>
      <c r="L39" s="1346"/>
    </row>
    <row r="40" spans="1:12" s="1333" customFormat="1" outlineLevel="1">
      <c r="A40" s="1339"/>
      <c r="B40" s="1339"/>
      <c r="C40" s="1344"/>
      <c r="D40" s="1344"/>
      <c r="E40" s="1344"/>
      <c r="F40" s="1345"/>
      <c r="G40" s="1339"/>
      <c r="H40" s="1339"/>
      <c r="I40" s="1346"/>
      <c r="J40" s="1346"/>
      <c r="K40" s="1346"/>
      <c r="L40" s="1346"/>
    </row>
    <row r="41" spans="1:12" s="1333" customFormat="1" outlineLevel="1">
      <c r="A41" s="1339"/>
      <c r="B41" s="1339"/>
      <c r="C41" s="1344"/>
      <c r="D41" s="1344"/>
      <c r="E41" s="1344"/>
      <c r="F41" s="1345"/>
      <c r="G41" s="1339"/>
      <c r="H41" s="1339"/>
      <c r="I41" s="1346"/>
      <c r="J41" s="1346"/>
      <c r="K41" s="1346"/>
      <c r="L41" s="1346"/>
    </row>
    <row r="42" spans="1:12" s="1333" customFormat="1" outlineLevel="1">
      <c r="A42" s="1339"/>
      <c r="B42" s="1339"/>
      <c r="C42" s="1344"/>
      <c r="D42" s="1344"/>
      <c r="E42" s="1344"/>
      <c r="F42" s="1345"/>
      <c r="G42" s="1339"/>
      <c r="H42" s="1339"/>
      <c r="I42" s="1346"/>
      <c r="J42" s="1346"/>
      <c r="K42" s="1346"/>
      <c r="L42" s="1346"/>
    </row>
    <row r="43" spans="1:12" outlineLevel="1">
      <c r="A43" s="1339"/>
      <c r="B43" s="1339"/>
      <c r="C43" s="1344"/>
      <c r="D43" s="1344"/>
      <c r="E43" s="1344"/>
      <c r="F43" s="1345"/>
      <c r="G43" s="1339"/>
      <c r="H43" s="1339"/>
      <c r="I43" s="1346"/>
      <c r="J43" s="1346"/>
      <c r="K43" s="1346"/>
      <c r="L43" s="1346"/>
    </row>
    <row r="44" spans="1:12" outlineLevel="1">
      <c r="A44" s="1339"/>
      <c r="B44" s="1339"/>
      <c r="C44" s="1344"/>
      <c r="D44" s="1347"/>
      <c r="E44" s="1344"/>
      <c r="F44" s="1345"/>
      <c r="G44" s="1339"/>
      <c r="H44" s="1339"/>
      <c r="I44" s="1346"/>
      <c r="J44" s="1346"/>
      <c r="K44" s="1346"/>
      <c r="L44" s="1346"/>
    </row>
    <row r="45" spans="1:12" outlineLevel="1">
      <c r="A45" s="1339"/>
      <c r="B45" s="1339"/>
      <c r="C45" s="1344"/>
      <c r="D45" s="1344"/>
      <c r="E45" s="1344"/>
      <c r="F45" s="1345"/>
      <c r="G45" s="1339"/>
      <c r="H45" s="1339"/>
      <c r="I45" s="1346"/>
      <c r="J45" s="1346"/>
      <c r="K45" s="1346"/>
      <c r="L45" s="1346"/>
    </row>
    <row r="46" spans="1:12" outlineLevel="1">
      <c r="A46" s="1339"/>
      <c r="B46" s="1339"/>
      <c r="C46" s="1344"/>
      <c r="D46" s="1347"/>
      <c r="E46" s="1344"/>
      <c r="F46" s="1345"/>
      <c r="G46" s="1339"/>
      <c r="H46" s="1339"/>
      <c r="I46" s="1346"/>
      <c r="J46" s="1346"/>
      <c r="K46" s="1346"/>
      <c r="L46" s="1346"/>
    </row>
    <row r="47" spans="1:12" outlineLevel="1">
      <c r="A47" s="1339"/>
      <c r="B47" s="1339"/>
      <c r="C47" s="1344"/>
      <c r="D47" s="1344"/>
      <c r="E47" s="1344"/>
      <c r="F47" s="1345"/>
      <c r="G47" s="1339"/>
      <c r="H47" s="1339"/>
      <c r="I47" s="1346"/>
      <c r="J47" s="1346"/>
      <c r="K47" s="1346"/>
      <c r="L47" s="1346"/>
    </row>
    <row r="48" spans="1:12" outlineLevel="1">
      <c r="A48" s="1339"/>
      <c r="B48" s="1339"/>
      <c r="C48" s="1344"/>
      <c r="D48" s="1344"/>
      <c r="E48" s="1344"/>
      <c r="F48" s="1345"/>
      <c r="G48" s="1339"/>
      <c r="H48" s="1339"/>
      <c r="I48" s="1346"/>
      <c r="J48" s="1346"/>
      <c r="K48" s="1346"/>
      <c r="L48" s="1346"/>
    </row>
    <row r="49" spans="1:12" outlineLevel="1">
      <c r="A49" s="1339"/>
      <c r="B49" s="1339"/>
      <c r="C49" s="1344"/>
      <c r="D49" s="1347"/>
      <c r="E49" s="1344"/>
      <c r="F49" s="1345"/>
      <c r="G49" s="1339"/>
      <c r="H49" s="1339"/>
      <c r="I49" s="1346"/>
      <c r="J49" s="1346"/>
      <c r="K49" s="1346"/>
      <c r="L49" s="1346"/>
    </row>
    <row r="50" spans="1:12" outlineLevel="1">
      <c r="A50" s="1339"/>
      <c r="B50" s="1339"/>
      <c r="C50" s="1344"/>
      <c r="D50" s="1344"/>
      <c r="E50" s="1344"/>
      <c r="F50" s="1345"/>
      <c r="G50" s="1339"/>
      <c r="H50" s="1339"/>
      <c r="I50" s="1346"/>
      <c r="J50" s="1346"/>
      <c r="K50" s="1346"/>
      <c r="L50" s="1346"/>
    </row>
    <row r="51" spans="1:12" outlineLevel="1">
      <c r="A51" s="1339"/>
      <c r="B51" s="1339"/>
      <c r="C51" s="1344"/>
      <c r="D51" s="1347"/>
      <c r="E51" s="1344"/>
      <c r="F51" s="1345"/>
      <c r="G51" s="1339"/>
      <c r="H51" s="1339"/>
      <c r="I51" s="1346"/>
      <c r="J51" s="1346"/>
      <c r="K51" s="1346"/>
      <c r="L51" s="1346"/>
    </row>
    <row r="52" spans="1:12" outlineLevel="1">
      <c r="A52" s="1339"/>
      <c r="B52" s="1339"/>
      <c r="C52" s="1344"/>
      <c r="D52" s="1344"/>
      <c r="E52" s="1344"/>
      <c r="F52" s="1345"/>
      <c r="G52" s="1339"/>
      <c r="H52" s="1339"/>
      <c r="I52" s="1346"/>
      <c r="J52" s="1346"/>
      <c r="K52" s="1346"/>
      <c r="L52" s="1346"/>
    </row>
    <row r="53" spans="1:12" outlineLevel="1">
      <c r="A53" s="1339"/>
      <c r="B53" s="1339"/>
      <c r="C53" s="1344"/>
      <c r="D53" s="1347"/>
      <c r="E53" s="1344"/>
      <c r="F53" s="1345"/>
      <c r="G53" s="1339"/>
      <c r="H53" s="1339"/>
      <c r="I53" s="1346"/>
      <c r="J53" s="1346"/>
      <c r="K53" s="1346"/>
      <c r="L53" s="1346"/>
    </row>
    <row r="54" spans="1:12" outlineLevel="1">
      <c r="A54" s="1339"/>
      <c r="B54" s="1339"/>
      <c r="C54" s="1344"/>
      <c r="D54" s="1344"/>
      <c r="E54" s="1344"/>
      <c r="F54" s="1345"/>
      <c r="G54" s="1339"/>
      <c r="H54" s="1339"/>
      <c r="I54" s="1346"/>
      <c r="J54" s="1346"/>
      <c r="K54" s="1346"/>
      <c r="L54" s="1346"/>
    </row>
    <row r="55" spans="1:12" outlineLevel="1">
      <c r="A55" s="1339"/>
      <c r="B55" s="1339"/>
      <c r="C55" s="1344"/>
      <c r="D55" s="1347"/>
      <c r="E55" s="1344"/>
      <c r="F55" s="1345"/>
      <c r="G55" s="1339"/>
      <c r="H55" s="1339"/>
      <c r="I55" s="1346"/>
      <c r="J55" s="1346"/>
      <c r="K55" s="1346"/>
      <c r="L55" s="1346"/>
    </row>
    <row r="56" spans="1:12" outlineLevel="1">
      <c r="A56" s="1339"/>
      <c r="B56" s="1339"/>
      <c r="C56" s="1344"/>
      <c r="D56" s="1344"/>
      <c r="E56" s="1344"/>
      <c r="F56" s="1345"/>
      <c r="G56" s="1339"/>
      <c r="H56" s="1339"/>
      <c r="I56" s="1346"/>
      <c r="J56" s="1346"/>
      <c r="K56" s="1346"/>
      <c r="L56" s="1346"/>
    </row>
    <row r="57" spans="1:12" outlineLevel="1">
      <c r="A57" s="1339"/>
      <c r="B57" s="1339"/>
      <c r="C57" s="1344"/>
      <c r="D57" s="1347"/>
      <c r="E57" s="1344"/>
      <c r="F57" s="1345"/>
      <c r="G57" s="1339"/>
      <c r="H57" s="1339"/>
      <c r="I57" s="1346"/>
      <c r="J57" s="1346"/>
      <c r="K57" s="1346"/>
      <c r="L57" s="1346"/>
    </row>
    <row r="58" spans="1:12" outlineLevel="1">
      <c r="A58" s="1339"/>
      <c r="B58" s="1339"/>
      <c r="C58" s="1344"/>
      <c r="D58" s="1344"/>
      <c r="E58" s="1344"/>
      <c r="F58" s="1345"/>
      <c r="G58" s="1339"/>
      <c r="H58" s="1339"/>
      <c r="I58" s="1346"/>
      <c r="J58" s="1346"/>
      <c r="K58" s="1346"/>
      <c r="L58" s="1346"/>
    </row>
    <row r="59" spans="1:12" outlineLevel="1">
      <c r="A59" s="1339"/>
      <c r="B59" s="1339"/>
      <c r="C59" s="1344"/>
      <c r="D59" s="1347"/>
      <c r="E59" s="1344"/>
      <c r="F59" s="1345"/>
      <c r="G59" s="1339"/>
      <c r="H59" s="1339"/>
      <c r="I59" s="1346"/>
      <c r="J59" s="1346"/>
      <c r="K59" s="1346"/>
      <c r="L59" s="1346"/>
    </row>
    <row r="60" spans="1:12" outlineLevel="1">
      <c r="A60" s="1339"/>
      <c r="B60" s="1339"/>
      <c r="C60" s="1344"/>
      <c r="D60" s="1344"/>
      <c r="E60" s="1344"/>
      <c r="F60" s="1345"/>
      <c r="G60" s="1339"/>
      <c r="H60" s="1339"/>
      <c r="I60" s="1346"/>
      <c r="J60" s="1346"/>
      <c r="K60" s="1346"/>
      <c r="L60" s="1346"/>
    </row>
    <row r="61" spans="1:12" outlineLevel="1">
      <c r="A61" s="1339"/>
      <c r="B61" s="1339"/>
      <c r="C61" s="1344"/>
      <c r="D61" s="1347"/>
      <c r="E61" s="1344"/>
      <c r="F61" s="1345"/>
      <c r="G61" s="1339"/>
      <c r="H61" s="1339"/>
      <c r="I61" s="1346"/>
      <c r="J61" s="1346"/>
      <c r="K61" s="1346"/>
      <c r="L61" s="1346"/>
    </row>
    <row r="62" spans="1:12" outlineLevel="1">
      <c r="A62" s="1339"/>
      <c r="B62" s="1339"/>
      <c r="C62" s="1344"/>
      <c r="D62" s="1344"/>
      <c r="E62" s="1344"/>
      <c r="F62" s="1345"/>
      <c r="G62" s="1339"/>
      <c r="H62" s="1339"/>
      <c r="I62" s="1346"/>
      <c r="J62" s="1346"/>
      <c r="K62" s="1346"/>
      <c r="L62" s="1346"/>
    </row>
    <row r="63" spans="1:12" outlineLevel="1">
      <c r="A63" s="1339"/>
      <c r="B63" s="1339"/>
      <c r="C63" s="1344"/>
      <c r="D63" s="1347"/>
      <c r="E63" s="1344"/>
      <c r="F63" s="1345"/>
      <c r="G63" s="1339"/>
      <c r="H63" s="1339"/>
      <c r="I63" s="1346"/>
      <c r="J63" s="1346"/>
      <c r="K63" s="1346"/>
      <c r="L63" s="1346"/>
    </row>
    <row r="64" spans="1:12" outlineLevel="1">
      <c r="A64" s="1339"/>
      <c r="B64" s="1339"/>
      <c r="C64" s="1344"/>
      <c r="D64" s="1344"/>
      <c r="E64" s="1344"/>
      <c r="F64" s="1345"/>
      <c r="G64" s="1339"/>
      <c r="H64" s="1339"/>
      <c r="I64" s="1346"/>
      <c r="J64" s="1346"/>
      <c r="K64" s="1346"/>
      <c r="L64" s="1346"/>
    </row>
    <row r="65" spans="1:12" outlineLevel="1">
      <c r="A65" s="1339"/>
      <c r="B65" s="1339"/>
      <c r="C65" s="1344"/>
      <c r="D65" s="1344"/>
      <c r="E65" s="1344"/>
      <c r="F65" s="1345"/>
      <c r="G65" s="1339"/>
      <c r="H65" s="1339"/>
      <c r="I65" s="1346"/>
      <c r="J65" s="1346"/>
      <c r="K65" s="1346"/>
      <c r="L65" s="1346"/>
    </row>
    <row r="66" spans="1:12" outlineLevel="1">
      <c r="A66" s="1339"/>
      <c r="B66" s="1339"/>
      <c r="C66" s="1344"/>
      <c r="D66" s="1344"/>
      <c r="E66" s="1344"/>
      <c r="F66" s="1345"/>
      <c r="G66" s="1339"/>
      <c r="H66" s="1339"/>
      <c r="I66" s="1346"/>
      <c r="J66" s="1346"/>
      <c r="K66" s="1346"/>
      <c r="L66" s="1346"/>
    </row>
    <row r="67" spans="1:12" outlineLevel="1">
      <c r="A67" s="1339"/>
      <c r="B67" s="1339"/>
      <c r="C67" s="1344"/>
      <c r="D67" s="1344"/>
      <c r="E67" s="1344"/>
      <c r="F67" s="1345"/>
      <c r="G67" s="1339"/>
      <c r="H67" s="1339"/>
      <c r="I67" s="1346"/>
      <c r="J67" s="1346"/>
      <c r="K67" s="1346"/>
      <c r="L67" s="1346"/>
    </row>
    <row r="68" spans="1:12" outlineLevel="1">
      <c r="A68" s="1339"/>
      <c r="B68" s="1339"/>
      <c r="C68" s="1344"/>
      <c r="D68" s="1347"/>
      <c r="E68" s="1344"/>
      <c r="F68" s="1345"/>
      <c r="G68" s="1339"/>
      <c r="H68" s="1339"/>
      <c r="I68" s="1346"/>
      <c r="J68" s="1346"/>
      <c r="K68" s="1346"/>
      <c r="L68" s="1346"/>
    </row>
    <row r="69" spans="1:12" outlineLevel="1">
      <c r="A69" s="1339"/>
      <c r="B69" s="1339"/>
      <c r="C69" s="1344"/>
      <c r="D69" s="1344"/>
      <c r="E69" s="1344"/>
      <c r="F69" s="1345"/>
      <c r="G69" s="1339"/>
      <c r="H69" s="1339"/>
      <c r="I69" s="1346"/>
      <c r="J69" s="1346"/>
      <c r="K69" s="1346"/>
      <c r="L69" s="1346"/>
    </row>
    <row r="70" spans="1:12" outlineLevel="1">
      <c r="A70" s="1339"/>
      <c r="B70" s="1339"/>
      <c r="C70" s="1344"/>
      <c r="D70" s="1344"/>
      <c r="E70" s="1344"/>
      <c r="F70" s="1345"/>
      <c r="G70" s="1339"/>
      <c r="H70" s="1339"/>
      <c r="I70" s="1346"/>
      <c r="J70" s="1346"/>
      <c r="K70" s="1346"/>
      <c r="L70" s="1346"/>
    </row>
    <row r="71" spans="1:12" outlineLevel="1">
      <c r="A71" s="1339"/>
      <c r="B71" s="1339"/>
      <c r="C71" s="1344"/>
      <c r="D71" s="1347"/>
      <c r="E71" s="1344"/>
      <c r="F71" s="1345"/>
      <c r="G71" s="1339"/>
      <c r="H71" s="1339"/>
      <c r="I71" s="1346"/>
      <c r="J71" s="1346"/>
      <c r="K71" s="1346"/>
      <c r="L71" s="1346"/>
    </row>
    <row r="72" spans="1:12" outlineLevel="1">
      <c r="A72" s="1339"/>
      <c r="B72" s="1339"/>
      <c r="C72" s="1344"/>
      <c r="D72" s="1344"/>
      <c r="E72" s="1344"/>
      <c r="F72" s="1345"/>
      <c r="G72" s="1339"/>
      <c r="H72" s="1339"/>
      <c r="I72" s="1346"/>
      <c r="J72" s="1346"/>
      <c r="K72" s="1346"/>
      <c r="L72" s="1346"/>
    </row>
    <row r="73" spans="1:12" outlineLevel="1">
      <c r="A73" s="1339"/>
      <c r="B73" s="1339"/>
      <c r="C73" s="1344"/>
      <c r="D73" s="1347"/>
      <c r="E73" s="1344"/>
      <c r="F73" s="1345"/>
      <c r="G73" s="1339"/>
      <c r="H73" s="1339"/>
      <c r="I73" s="1346"/>
      <c r="J73" s="1346"/>
      <c r="K73" s="1346"/>
      <c r="L73" s="1346"/>
    </row>
    <row r="74" spans="1:12" outlineLevel="1">
      <c r="A74" s="1339"/>
      <c r="B74" s="1339"/>
      <c r="C74" s="1344"/>
      <c r="D74" s="1344"/>
      <c r="E74" s="1344"/>
      <c r="F74" s="1345"/>
      <c r="G74" s="1339"/>
      <c r="H74" s="1339"/>
      <c r="I74" s="1346"/>
      <c r="J74" s="1346"/>
      <c r="K74" s="1346"/>
      <c r="L74" s="1346"/>
    </row>
    <row r="75" spans="1:12" outlineLevel="1">
      <c r="A75" s="1339"/>
      <c r="B75" s="1339"/>
      <c r="C75" s="1344"/>
      <c r="D75" s="1347"/>
      <c r="E75" s="1344"/>
      <c r="F75" s="1345"/>
      <c r="G75" s="1339"/>
      <c r="H75" s="1339"/>
      <c r="I75" s="1346"/>
      <c r="J75" s="1346"/>
      <c r="K75" s="1346"/>
      <c r="L75" s="1346"/>
    </row>
    <row r="76" spans="1:12" outlineLevel="1">
      <c r="A76" s="1339"/>
      <c r="B76" s="1339"/>
      <c r="C76" s="1344"/>
      <c r="D76" s="1344"/>
      <c r="E76" s="1344"/>
      <c r="F76" s="1345"/>
      <c r="G76" s="1339"/>
      <c r="H76" s="1339"/>
      <c r="I76" s="1346"/>
      <c r="J76" s="1346"/>
      <c r="K76" s="1346"/>
      <c r="L76" s="1346"/>
    </row>
    <row r="77" spans="1:12" outlineLevel="1">
      <c r="A77" s="1339"/>
      <c r="B77" s="1339"/>
      <c r="C77" s="1344"/>
      <c r="D77" s="1344"/>
      <c r="E77" s="1344"/>
      <c r="F77" s="1345"/>
      <c r="G77" s="1339"/>
      <c r="H77" s="1339"/>
      <c r="I77" s="1346"/>
      <c r="J77" s="1346"/>
      <c r="K77" s="1346"/>
      <c r="L77" s="1346"/>
    </row>
    <row r="78" spans="1:12" outlineLevel="1">
      <c r="A78" s="1339"/>
      <c r="B78" s="1339"/>
      <c r="C78" s="1344"/>
      <c r="D78" s="1347"/>
      <c r="E78" s="1344"/>
      <c r="F78" s="1345"/>
      <c r="G78" s="1339"/>
      <c r="H78" s="1339"/>
      <c r="I78" s="1346"/>
      <c r="J78" s="1346"/>
      <c r="K78" s="1346"/>
      <c r="L78" s="1346"/>
    </row>
    <row r="79" spans="1:12" outlineLevel="1">
      <c r="A79" s="1339"/>
      <c r="B79" s="1339"/>
      <c r="C79" s="1344"/>
      <c r="D79" s="1344"/>
      <c r="E79" s="1344"/>
      <c r="F79" s="1345"/>
      <c r="G79" s="1339"/>
      <c r="H79" s="1339"/>
      <c r="I79" s="1346"/>
      <c r="J79" s="1346"/>
      <c r="K79" s="1346"/>
      <c r="L79" s="1346"/>
    </row>
    <row r="80" spans="1:12" outlineLevel="1">
      <c r="A80" s="1339"/>
      <c r="B80" s="1339"/>
      <c r="C80" s="1344"/>
      <c r="D80" s="1347"/>
      <c r="E80" s="1344"/>
      <c r="F80" s="1345"/>
      <c r="G80" s="1339"/>
      <c r="H80" s="1339"/>
      <c r="I80" s="1346"/>
      <c r="J80" s="1346"/>
      <c r="K80" s="1346"/>
      <c r="L80" s="1346"/>
    </row>
    <row r="81" spans="1:12" outlineLevel="1">
      <c r="A81" s="1339"/>
      <c r="B81" s="1339"/>
      <c r="C81" s="1344"/>
      <c r="D81" s="1344"/>
      <c r="E81" s="1344"/>
      <c r="F81" s="1345"/>
      <c r="G81" s="1339"/>
      <c r="H81" s="1339"/>
      <c r="I81" s="1346"/>
      <c r="J81" s="1346"/>
      <c r="K81" s="1346"/>
      <c r="L81" s="1346"/>
    </row>
    <row r="82" spans="1:12" outlineLevel="1">
      <c r="A82" s="1339"/>
      <c r="B82" s="1339"/>
      <c r="C82" s="1344"/>
      <c r="D82" s="1347"/>
      <c r="E82" s="1344"/>
      <c r="F82" s="1345"/>
      <c r="G82" s="1339"/>
      <c r="H82" s="1339"/>
      <c r="I82" s="1346"/>
      <c r="J82" s="1346"/>
      <c r="K82" s="1346"/>
      <c r="L82" s="1346"/>
    </row>
    <row r="83" spans="1:12" outlineLevel="1">
      <c r="A83" s="1339"/>
      <c r="B83" s="1339"/>
      <c r="C83" s="1344"/>
      <c r="D83" s="1344"/>
      <c r="E83" s="1344"/>
      <c r="F83" s="1345"/>
      <c r="G83" s="1339"/>
      <c r="H83" s="1339"/>
      <c r="I83" s="1346"/>
      <c r="J83" s="1346"/>
      <c r="K83" s="1346"/>
      <c r="L83" s="1346"/>
    </row>
    <row r="84" spans="1:12" outlineLevel="1">
      <c r="A84" s="1339"/>
      <c r="B84" s="1339"/>
      <c r="C84" s="1344"/>
      <c r="D84" s="1347"/>
      <c r="E84" s="1344"/>
      <c r="F84" s="1345"/>
      <c r="G84" s="1339"/>
      <c r="H84" s="1339"/>
      <c r="I84" s="1346"/>
      <c r="J84" s="1346"/>
      <c r="K84" s="1346"/>
      <c r="L84" s="1346"/>
    </row>
    <row r="85" spans="1:12" outlineLevel="1">
      <c r="A85" s="1339"/>
      <c r="B85" s="1339"/>
      <c r="C85" s="1344"/>
      <c r="D85" s="1344"/>
      <c r="E85" s="1344"/>
      <c r="F85" s="1345"/>
      <c r="G85" s="1339"/>
      <c r="H85" s="1339"/>
      <c r="I85" s="1346"/>
      <c r="J85" s="1346"/>
      <c r="K85" s="1346"/>
      <c r="L85" s="1346"/>
    </row>
    <row r="86" spans="1:12" outlineLevel="1">
      <c r="A86" s="1339"/>
      <c r="B86" s="1339"/>
      <c r="C86" s="1344"/>
      <c r="D86" s="1347"/>
      <c r="E86" s="1344"/>
      <c r="F86" s="1345"/>
      <c r="G86" s="1339"/>
      <c r="H86" s="1339"/>
      <c r="I86" s="1346"/>
      <c r="J86" s="1346"/>
      <c r="K86" s="1346"/>
      <c r="L86" s="1346"/>
    </row>
    <row r="87" spans="1:12" outlineLevel="1">
      <c r="A87" s="1339"/>
      <c r="B87" s="1339"/>
      <c r="C87" s="1344"/>
      <c r="D87" s="1344"/>
      <c r="E87" s="1344"/>
      <c r="F87" s="1345"/>
      <c r="G87" s="1339"/>
      <c r="H87" s="1339"/>
      <c r="I87" s="1346"/>
      <c r="J87" s="1346"/>
      <c r="K87" s="1346"/>
      <c r="L87" s="1346"/>
    </row>
    <row r="88" spans="1:12" outlineLevel="1">
      <c r="A88" s="1339"/>
      <c r="B88" s="1339"/>
      <c r="C88" s="1344"/>
      <c r="D88" s="1347"/>
      <c r="E88" s="1344"/>
      <c r="F88" s="1345"/>
      <c r="G88" s="1339"/>
      <c r="H88" s="1339"/>
      <c r="I88" s="1346"/>
      <c r="J88" s="1346"/>
      <c r="K88" s="1346"/>
      <c r="L88" s="1346"/>
    </row>
    <row r="89" spans="1:12" outlineLevel="1">
      <c r="A89" s="1339"/>
      <c r="B89" s="1339"/>
      <c r="C89" s="1344"/>
      <c r="D89" s="1344"/>
      <c r="E89" s="1344"/>
      <c r="F89" s="1345"/>
      <c r="G89" s="1339"/>
      <c r="H89" s="1339"/>
      <c r="I89" s="1346"/>
      <c r="J89" s="1346"/>
      <c r="K89" s="1346"/>
      <c r="L89" s="1346"/>
    </row>
    <row r="90" spans="1:12" outlineLevel="1">
      <c r="A90" s="1339"/>
      <c r="B90" s="1339"/>
      <c r="C90" s="1344"/>
      <c r="D90" s="1347"/>
      <c r="E90" s="1344"/>
      <c r="F90" s="1345"/>
      <c r="G90" s="1339"/>
      <c r="H90" s="1339"/>
      <c r="I90" s="1346"/>
      <c r="J90" s="1346"/>
      <c r="K90" s="1346"/>
      <c r="L90" s="1346"/>
    </row>
    <row r="91" spans="1:12" outlineLevel="1">
      <c r="A91" s="1339"/>
      <c r="B91" s="1339"/>
      <c r="C91" s="1344"/>
      <c r="D91" s="1344"/>
      <c r="E91" s="1344"/>
      <c r="F91" s="1345"/>
      <c r="G91" s="1339"/>
      <c r="H91" s="1339"/>
      <c r="I91" s="1346"/>
      <c r="J91" s="1346"/>
      <c r="K91" s="1346"/>
      <c r="L91" s="1346"/>
    </row>
    <row r="92" spans="1:12" outlineLevel="1">
      <c r="A92" s="1339"/>
      <c r="B92" s="1339"/>
      <c r="C92" s="1344"/>
      <c r="D92" s="1344"/>
      <c r="E92" s="1344"/>
      <c r="F92" s="1345"/>
      <c r="G92" s="1339"/>
      <c r="H92" s="1339"/>
      <c r="I92" s="1346"/>
      <c r="J92" s="1346"/>
      <c r="K92" s="1346"/>
      <c r="L92" s="1346"/>
    </row>
    <row r="93" spans="1:12" outlineLevel="1">
      <c r="A93" s="1339"/>
      <c r="B93" s="1339"/>
      <c r="C93" s="1344"/>
      <c r="D93" s="1344"/>
      <c r="E93" s="1344"/>
      <c r="F93" s="1345"/>
      <c r="G93" s="1339"/>
      <c r="H93" s="1339"/>
      <c r="I93" s="1346"/>
      <c r="J93" s="1346"/>
      <c r="K93" s="1346"/>
      <c r="L93" s="1346"/>
    </row>
    <row r="94" spans="1:12" outlineLevel="1">
      <c r="A94" s="1339"/>
      <c r="B94" s="1339"/>
      <c r="C94" s="1344"/>
      <c r="D94" s="1344"/>
      <c r="E94" s="1344"/>
      <c r="F94" s="1345"/>
      <c r="G94" s="1339"/>
      <c r="H94" s="1339"/>
      <c r="I94" s="1346"/>
      <c r="J94" s="1346"/>
      <c r="K94" s="1346"/>
      <c r="L94" s="1346"/>
    </row>
    <row r="95" spans="1:12" outlineLevel="1">
      <c r="A95" s="1339"/>
      <c r="B95" s="1339"/>
      <c r="C95" s="1344"/>
      <c r="D95" s="1347"/>
      <c r="E95" s="1344"/>
      <c r="F95" s="1345"/>
      <c r="G95" s="1339"/>
      <c r="H95" s="1339"/>
      <c r="I95" s="1346"/>
      <c r="J95" s="1346"/>
      <c r="K95" s="1346"/>
      <c r="L95" s="1346"/>
    </row>
    <row r="96" spans="1:12" outlineLevel="1">
      <c r="A96" s="1339"/>
      <c r="B96" s="1339"/>
      <c r="C96" s="1344"/>
      <c r="D96" s="1344"/>
      <c r="E96" s="1344"/>
      <c r="F96" s="1345"/>
      <c r="G96" s="1339"/>
      <c r="H96" s="1339"/>
      <c r="I96" s="1346"/>
      <c r="J96" s="1346"/>
      <c r="K96" s="1355"/>
      <c r="L96" s="1346"/>
    </row>
    <row r="97" spans="1:12" ht="15.75" outlineLevel="1">
      <c r="A97" s="1339"/>
      <c r="B97" s="1339"/>
      <c r="C97" s="1344"/>
      <c r="D97" s="1344"/>
      <c r="E97" s="1344"/>
      <c r="F97" s="1345"/>
      <c r="G97" s="1339"/>
      <c r="H97" s="1339"/>
      <c r="I97" s="1346"/>
      <c r="J97" s="1346"/>
      <c r="K97" s="1356"/>
      <c r="L97" s="1346"/>
    </row>
    <row r="98" spans="1:12" ht="15.75" outlineLevel="1">
      <c r="A98" s="1339"/>
      <c r="B98" s="1339"/>
      <c r="C98" s="1344"/>
      <c r="D98" s="1347"/>
      <c r="E98" s="1344"/>
      <c r="F98" s="1345"/>
      <c r="G98" s="1339"/>
      <c r="H98" s="1339"/>
      <c r="I98" s="1346"/>
      <c r="J98" s="1346"/>
      <c r="K98" s="1356"/>
      <c r="L98" s="1346"/>
    </row>
    <row r="99" spans="1:12" outlineLevel="1">
      <c r="A99" s="1339"/>
      <c r="B99" s="1339"/>
      <c r="C99" s="1344"/>
      <c r="D99" s="1344"/>
      <c r="E99" s="1344"/>
      <c r="F99" s="1345"/>
      <c r="G99" s="1339"/>
      <c r="H99" s="1339"/>
      <c r="I99" s="1346"/>
      <c r="J99" s="1346"/>
      <c r="K99" s="1346"/>
      <c r="L99" s="1346"/>
    </row>
    <row r="100" spans="1:12" outlineLevel="1">
      <c r="A100" s="1339"/>
      <c r="B100" s="1339"/>
      <c r="C100" s="1344"/>
      <c r="D100" s="1347"/>
      <c r="E100" s="1344"/>
      <c r="F100" s="1345"/>
      <c r="G100" s="1339"/>
      <c r="H100" s="1339"/>
      <c r="I100" s="1346"/>
      <c r="J100" s="1346"/>
      <c r="K100" s="1346"/>
      <c r="L100" s="1346"/>
    </row>
    <row r="101" spans="1:12" outlineLevel="1">
      <c r="A101" s="1339"/>
      <c r="B101" s="1339"/>
      <c r="C101" s="1344"/>
      <c r="D101" s="1344"/>
      <c r="E101" s="1344"/>
      <c r="F101" s="1345"/>
      <c r="G101" s="1339"/>
      <c r="H101" s="1339"/>
      <c r="I101" s="1346"/>
      <c r="J101" s="1346"/>
      <c r="K101" s="1346"/>
      <c r="L101" s="1346"/>
    </row>
    <row r="102" spans="1:12" outlineLevel="1">
      <c r="A102" s="1339"/>
      <c r="B102" s="1339"/>
      <c r="C102" s="1344"/>
      <c r="D102" s="1347"/>
      <c r="E102" s="1344"/>
      <c r="F102" s="1345"/>
      <c r="G102" s="1339"/>
      <c r="H102" s="1339"/>
      <c r="I102" s="1346"/>
      <c r="J102" s="1346"/>
      <c r="K102" s="1346"/>
      <c r="L102" s="1346"/>
    </row>
    <row r="103" spans="1:12" outlineLevel="1">
      <c r="A103" s="1339"/>
      <c r="B103" s="1339"/>
      <c r="C103" s="1344"/>
      <c r="I103" s="1346"/>
      <c r="J103" s="1346"/>
      <c r="K103" s="1346"/>
      <c r="L103" s="1346"/>
    </row>
    <row r="104" spans="1:12">
      <c r="A104" s="1339"/>
      <c r="B104" s="1339"/>
      <c r="C104" s="1344"/>
      <c r="D104" s="1344"/>
      <c r="E104" s="1344"/>
      <c r="F104" s="1345"/>
      <c r="G104" s="1339"/>
      <c r="H104" s="1339"/>
      <c r="I104" s="1346"/>
      <c r="J104" s="1346"/>
      <c r="K104" s="1346"/>
      <c r="L104" s="1346"/>
    </row>
    <row r="105" spans="1:12">
      <c r="A105" s="1339"/>
      <c r="B105" s="1339"/>
      <c r="C105" s="1344"/>
      <c r="D105" s="1347"/>
      <c r="E105" s="1344"/>
      <c r="F105" s="1345"/>
      <c r="G105" s="1339"/>
      <c r="H105" s="1339"/>
      <c r="I105" s="1346"/>
      <c r="J105" s="1346"/>
      <c r="K105" s="1346"/>
      <c r="L105" s="1346"/>
    </row>
    <row r="106" spans="1:12">
      <c r="A106" s="1339"/>
      <c r="B106" s="1339"/>
      <c r="C106" s="1344"/>
      <c r="D106" s="1344"/>
      <c r="E106" s="1344"/>
      <c r="F106" s="1345"/>
      <c r="G106" s="1339"/>
      <c r="H106" s="1339"/>
      <c r="I106" s="1346"/>
      <c r="J106" s="1346"/>
      <c r="K106" s="1346"/>
      <c r="L106" s="1346"/>
    </row>
    <row r="107" spans="1:12">
      <c r="A107" s="1339"/>
      <c r="B107" s="1339"/>
      <c r="C107" s="1344"/>
      <c r="D107" s="1347"/>
      <c r="E107" s="1344"/>
      <c r="F107" s="1345"/>
      <c r="G107" s="1339"/>
      <c r="H107" s="1339"/>
      <c r="I107" s="1346"/>
      <c r="J107" s="1346"/>
      <c r="K107" s="1346"/>
      <c r="L107" s="1346"/>
    </row>
    <row r="108" spans="1:12">
      <c r="A108" s="1339"/>
      <c r="B108" s="1339"/>
      <c r="C108" s="1344"/>
      <c r="D108" s="1344"/>
      <c r="E108" s="1344"/>
      <c r="F108" s="1345"/>
      <c r="G108" s="1339"/>
      <c r="H108" s="1339"/>
      <c r="I108" s="1346"/>
      <c r="J108" s="1346"/>
      <c r="K108" s="1346"/>
      <c r="L108" s="1346"/>
    </row>
    <row r="109" spans="1:12">
      <c r="A109" s="1339"/>
      <c r="B109" s="1339"/>
      <c r="C109" s="1344"/>
      <c r="D109" s="1344"/>
      <c r="E109" s="1344"/>
      <c r="F109" s="1345"/>
      <c r="G109" s="1339"/>
      <c r="H109" s="1339"/>
      <c r="I109" s="1346"/>
      <c r="J109" s="1346"/>
      <c r="K109" s="1346"/>
      <c r="L109" s="1346"/>
    </row>
    <row r="110" spans="1:12">
      <c r="A110" s="1339"/>
      <c r="B110" s="1339"/>
      <c r="C110" s="1344"/>
      <c r="D110" s="1344"/>
      <c r="E110" s="1344"/>
      <c r="F110" s="1345"/>
      <c r="G110" s="1339"/>
      <c r="H110" s="1339"/>
      <c r="I110" s="1346"/>
      <c r="J110" s="1346"/>
      <c r="K110" s="1346"/>
      <c r="L110" s="1346"/>
    </row>
    <row r="111" spans="1:12">
      <c r="A111" s="1339"/>
      <c r="B111" s="1339"/>
      <c r="C111" s="1344"/>
      <c r="D111" s="1347"/>
      <c r="E111" s="1344"/>
      <c r="F111" s="1345"/>
      <c r="G111" s="1339"/>
      <c r="H111" s="1339"/>
      <c r="I111" s="1346"/>
      <c r="J111" s="1346"/>
      <c r="K111" s="1346"/>
      <c r="L111" s="1346"/>
    </row>
    <row r="112" spans="1:12">
      <c r="A112" s="1339"/>
      <c r="B112" s="1339"/>
      <c r="C112" s="1344"/>
      <c r="D112" s="1344"/>
      <c r="E112" s="1344"/>
      <c r="F112" s="1345"/>
      <c r="G112" s="1339"/>
      <c r="H112" s="1339"/>
      <c r="I112" s="1346"/>
      <c r="J112" s="1346"/>
      <c r="K112" s="1346"/>
      <c r="L112" s="1346"/>
    </row>
    <row r="113" spans="1:12">
      <c r="A113" s="1339"/>
      <c r="B113" s="1339"/>
      <c r="C113" s="1344"/>
      <c r="D113" s="1347"/>
      <c r="E113" s="1344"/>
      <c r="F113" s="1345"/>
      <c r="G113" s="1339"/>
      <c r="H113" s="1339"/>
      <c r="I113" s="1346"/>
      <c r="J113" s="1346"/>
      <c r="K113" s="1346"/>
      <c r="L113" s="1346"/>
    </row>
    <row r="114" spans="1:12">
      <c r="A114" s="1339"/>
      <c r="B114" s="1339"/>
      <c r="C114" s="1344"/>
      <c r="D114" s="1344"/>
      <c r="E114" s="1344"/>
      <c r="F114" s="1345"/>
      <c r="G114" s="1339"/>
      <c r="H114" s="1339"/>
      <c r="I114" s="1346"/>
      <c r="J114" s="1346"/>
      <c r="K114" s="1346"/>
      <c r="L114" s="1346"/>
    </row>
    <row r="115" spans="1:12">
      <c r="A115" s="1339"/>
      <c r="B115" s="1339"/>
      <c r="C115" s="1344"/>
      <c r="D115" s="1344"/>
      <c r="E115" s="1344"/>
      <c r="F115" s="1345"/>
      <c r="G115" s="1339"/>
      <c r="H115" s="1339"/>
      <c r="I115" s="1346"/>
      <c r="J115" s="1346"/>
      <c r="K115" s="1346"/>
      <c r="L115" s="1346"/>
    </row>
    <row r="116" spans="1:12">
      <c r="A116" s="1339"/>
      <c r="B116" s="1339"/>
      <c r="C116" s="1344"/>
      <c r="D116" s="1344"/>
      <c r="E116" s="1344"/>
      <c r="F116" s="1345"/>
      <c r="G116" s="1339"/>
      <c r="H116" s="1339"/>
      <c r="I116" s="1346"/>
      <c r="J116" s="1346"/>
      <c r="K116" s="1346"/>
      <c r="L116" s="1346"/>
    </row>
    <row r="117" spans="1:12">
      <c r="A117" s="1339"/>
      <c r="B117" s="1339"/>
      <c r="C117" s="1344"/>
      <c r="D117" s="1344"/>
      <c r="E117" s="1344"/>
      <c r="F117" s="1345"/>
      <c r="G117" s="1339"/>
      <c r="H117" s="1339"/>
      <c r="I117" s="1346"/>
      <c r="J117" s="1346"/>
      <c r="K117" s="1346"/>
      <c r="L117" s="1346"/>
    </row>
    <row r="118" spans="1:12">
      <c r="A118" s="1339"/>
      <c r="B118" s="1339"/>
      <c r="C118" s="1344"/>
      <c r="D118" s="1344"/>
      <c r="E118" s="1344"/>
      <c r="F118" s="1345"/>
      <c r="G118" s="1339"/>
      <c r="H118" s="1339"/>
      <c r="I118" s="1346"/>
      <c r="J118" s="1346"/>
      <c r="K118" s="1346"/>
      <c r="L118" s="1346"/>
    </row>
    <row r="119" spans="1:12">
      <c r="A119" s="1339"/>
      <c r="B119" s="1339"/>
      <c r="C119" s="1344"/>
      <c r="D119" s="1347"/>
      <c r="E119" s="1344"/>
      <c r="F119" s="1345"/>
      <c r="G119" s="1339"/>
      <c r="H119" s="1339"/>
      <c r="I119" s="1346"/>
      <c r="J119" s="1346"/>
      <c r="K119" s="1346"/>
      <c r="L119" s="1346"/>
    </row>
    <row r="120" spans="1:12">
      <c r="A120" s="1339"/>
      <c r="B120" s="1339"/>
      <c r="C120" s="1344"/>
      <c r="D120" s="1344"/>
      <c r="E120" s="1344"/>
      <c r="F120" s="1345"/>
      <c r="G120" s="1339"/>
      <c r="H120" s="1339"/>
      <c r="I120" s="1346"/>
      <c r="J120" s="1346"/>
      <c r="K120" s="1346"/>
      <c r="L120" s="1346"/>
    </row>
    <row r="121" spans="1:12">
      <c r="A121" s="1339"/>
      <c r="B121" s="1339"/>
      <c r="C121" s="1344"/>
      <c r="D121" s="1347"/>
      <c r="E121" s="1344"/>
      <c r="F121" s="1345"/>
      <c r="G121" s="1339"/>
      <c r="H121" s="1339"/>
      <c r="I121" s="1346"/>
      <c r="J121" s="1346"/>
      <c r="K121" s="1346"/>
      <c r="L121" s="1346"/>
    </row>
    <row r="122" spans="1:12">
      <c r="A122" s="1339"/>
      <c r="B122" s="1339"/>
      <c r="C122" s="1344"/>
      <c r="D122" s="1344"/>
      <c r="E122" s="1344"/>
      <c r="F122" s="1345"/>
      <c r="G122" s="1339"/>
      <c r="H122" s="1339"/>
      <c r="I122" s="1346"/>
      <c r="J122" s="1346"/>
      <c r="K122" s="1346"/>
      <c r="L122" s="1346"/>
    </row>
    <row r="123" spans="1:12">
      <c r="A123" s="1339"/>
      <c r="B123" s="1339"/>
      <c r="C123" s="1344"/>
      <c r="D123" s="1347"/>
      <c r="E123" s="1344"/>
      <c r="F123" s="1345"/>
      <c r="G123" s="1339"/>
      <c r="H123" s="1339"/>
      <c r="I123" s="1346"/>
      <c r="J123" s="1346"/>
      <c r="K123" s="1346"/>
      <c r="L123" s="1346"/>
    </row>
    <row r="124" spans="1:12">
      <c r="A124" s="1339"/>
      <c r="B124" s="1339"/>
      <c r="C124" s="1344"/>
      <c r="D124" s="1344"/>
      <c r="E124" s="1344"/>
      <c r="F124" s="1345"/>
      <c r="G124" s="1339"/>
      <c r="H124" s="1339"/>
      <c r="I124" s="1346"/>
      <c r="J124" s="1346"/>
      <c r="K124" s="1346"/>
      <c r="L124" s="1346"/>
    </row>
    <row r="125" spans="1:12">
      <c r="A125" s="1339"/>
      <c r="B125" s="1339"/>
      <c r="C125" s="1344"/>
      <c r="D125" s="1347"/>
      <c r="E125" s="1344"/>
      <c r="F125" s="1345"/>
      <c r="G125" s="1339"/>
      <c r="H125" s="1339"/>
      <c r="I125" s="1346"/>
      <c r="J125" s="1346"/>
      <c r="K125" s="1346"/>
      <c r="L125" s="1346"/>
    </row>
    <row r="126" spans="1:12">
      <c r="A126" s="1339"/>
      <c r="B126" s="1339"/>
      <c r="C126" s="1344"/>
      <c r="D126" s="1344"/>
      <c r="E126" s="1344"/>
      <c r="F126" s="1345"/>
      <c r="G126" s="1339"/>
      <c r="H126" s="1339"/>
      <c r="I126" s="1346"/>
      <c r="J126" s="1346"/>
      <c r="K126" s="1346"/>
      <c r="L126" s="1346"/>
    </row>
    <row r="127" spans="1:12">
      <c r="A127" s="1339"/>
      <c r="B127" s="1339"/>
      <c r="C127" s="1344"/>
      <c r="D127" s="1347"/>
      <c r="E127" s="1344"/>
      <c r="F127" s="1345"/>
      <c r="G127" s="1339"/>
      <c r="H127" s="1339"/>
      <c r="I127" s="1346"/>
      <c r="J127" s="1346"/>
      <c r="K127" s="1346"/>
      <c r="L127" s="1346"/>
    </row>
    <row r="128" spans="1:12">
      <c r="A128" s="1339"/>
      <c r="B128" s="1339"/>
      <c r="C128" s="1344"/>
      <c r="D128" s="1344"/>
      <c r="E128" s="1344"/>
      <c r="F128" s="1345"/>
      <c r="G128" s="1339"/>
      <c r="H128" s="1339"/>
      <c r="I128" s="1346"/>
      <c r="J128" s="1346"/>
      <c r="K128" s="1346"/>
      <c r="L128" s="1346"/>
    </row>
    <row r="129" spans="1:12">
      <c r="A129" s="1339"/>
      <c r="B129" s="1339"/>
      <c r="C129" s="1344"/>
      <c r="D129" s="1347"/>
      <c r="E129" s="1344"/>
      <c r="F129" s="1345"/>
      <c r="G129" s="1339"/>
      <c r="H129" s="1339"/>
      <c r="I129" s="1346"/>
      <c r="J129" s="1346"/>
      <c r="K129" s="1346"/>
      <c r="L129" s="1346"/>
    </row>
    <row r="130" spans="1:12">
      <c r="A130" s="1339"/>
      <c r="B130" s="1339"/>
      <c r="C130" s="1344"/>
      <c r="D130" s="1344"/>
      <c r="E130" s="1344"/>
      <c r="F130" s="1345"/>
      <c r="G130" s="1339"/>
      <c r="H130" s="1339"/>
      <c r="I130" s="1346"/>
      <c r="J130" s="1346"/>
      <c r="K130" s="1346"/>
      <c r="L130" s="1346"/>
    </row>
    <row r="131" spans="1:12">
      <c r="A131" s="1339"/>
      <c r="B131" s="1339"/>
      <c r="C131" s="1344"/>
      <c r="D131" s="1347"/>
      <c r="E131" s="1344"/>
      <c r="F131" s="1345"/>
      <c r="G131" s="1339"/>
      <c r="H131" s="1339"/>
      <c r="I131" s="1346"/>
      <c r="J131" s="1346"/>
      <c r="K131" s="1346"/>
      <c r="L131" s="1346"/>
    </row>
    <row r="132" spans="1:12">
      <c r="A132" s="1339"/>
      <c r="B132" s="1339"/>
      <c r="C132" s="1344"/>
      <c r="D132" s="1347"/>
      <c r="E132" s="1344"/>
      <c r="F132" s="1345"/>
      <c r="G132" s="1339"/>
      <c r="H132" s="1339"/>
      <c r="I132" s="1346"/>
      <c r="J132" s="1346"/>
      <c r="K132" s="1346"/>
      <c r="L132" s="1346"/>
    </row>
    <row r="133" spans="1:12">
      <c r="A133" s="1339"/>
      <c r="B133" s="1339"/>
      <c r="C133" s="1344"/>
      <c r="D133" s="1347"/>
      <c r="E133" s="1344"/>
      <c r="F133" s="1345"/>
      <c r="G133" s="1339"/>
      <c r="H133" s="1339"/>
      <c r="I133" s="1346"/>
      <c r="J133" s="1346"/>
      <c r="K133" s="1346"/>
      <c r="L133" s="1346"/>
    </row>
    <row r="134" spans="1:12">
      <c r="A134" s="1339"/>
      <c r="B134" s="1339"/>
      <c r="C134" s="1344"/>
      <c r="D134" s="1344"/>
      <c r="E134" s="1344"/>
      <c r="F134" s="1345"/>
      <c r="G134" s="1339"/>
      <c r="H134" s="1339"/>
      <c r="I134" s="1346"/>
      <c r="J134" s="1346"/>
      <c r="K134" s="1346"/>
      <c r="L134" s="1346"/>
    </row>
    <row r="135" spans="1:12">
      <c r="A135" s="1339"/>
      <c r="B135" s="1339"/>
      <c r="C135" s="1344"/>
      <c r="D135" s="1344"/>
      <c r="E135" s="1344"/>
      <c r="F135" s="1345"/>
      <c r="G135" s="1339"/>
      <c r="H135" s="1339"/>
      <c r="I135" s="1346"/>
      <c r="J135" s="1346"/>
      <c r="K135" s="1346"/>
      <c r="L135" s="1346"/>
    </row>
    <row r="136" spans="1:12">
      <c r="A136" s="1339"/>
      <c r="B136" s="1339"/>
      <c r="C136" s="1344"/>
      <c r="D136" s="1347"/>
      <c r="E136" s="1344"/>
      <c r="F136" s="1345"/>
      <c r="G136" s="1339"/>
      <c r="H136" s="1339"/>
      <c r="I136" s="1346"/>
      <c r="J136" s="1346"/>
      <c r="K136" s="1346"/>
      <c r="L136" s="1346"/>
    </row>
    <row r="137" spans="1:12">
      <c r="A137" s="1339"/>
      <c r="B137" s="1339"/>
      <c r="C137" s="1344"/>
      <c r="D137" s="1344"/>
      <c r="E137" s="1344"/>
      <c r="F137" s="1345"/>
      <c r="G137" s="1339"/>
      <c r="H137" s="1339"/>
      <c r="I137" s="1346"/>
      <c r="J137" s="1346"/>
      <c r="K137" s="1346"/>
      <c r="L137" s="1346"/>
    </row>
    <row r="138" spans="1:12">
      <c r="A138" s="1339"/>
      <c r="B138" s="1339"/>
      <c r="C138" s="1344"/>
      <c r="D138" s="1344"/>
      <c r="E138" s="1344"/>
      <c r="F138" s="1345"/>
      <c r="G138" s="1339"/>
      <c r="H138" s="1339"/>
      <c r="I138" s="1346"/>
      <c r="J138" s="1346"/>
      <c r="K138" s="1346"/>
      <c r="L138" s="1346"/>
    </row>
    <row r="139" spans="1:12">
      <c r="A139" s="1339"/>
      <c r="B139" s="1339"/>
      <c r="C139" s="1344"/>
      <c r="D139" s="1347"/>
      <c r="E139" s="1344"/>
      <c r="F139" s="1345"/>
      <c r="G139" s="1339"/>
      <c r="H139" s="1339"/>
      <c r="I139" s="1346"/>
      <c r="J139" s="1346"/>
      <c r="K139" s="1346"/>
      <c r="L139" s="1346"/>
    </row>
    <row r="140" spans="1:12">
      <c r="A140" s="1339"/>
      <c r="B140" s="1339"/>
      <c r="C140" s="1344"/>
      <c r="D140" s="1344"/>
      <c r="E140" s="1344"/>
      <c r="F140" s="1345"/>
      <c r="G140" s="1339"/>
      <c r="H140" s="1339"/>
      <c r="I140" s="1346"/>
      <c r="J140" s="1346"/>
      <c r="K140" s="1346"/>
      <c r="L140" s="1346"/>
    </row>
    <row r="141" spans="1:12">
      <c r="A141" s="1339"/>
      <c r="B141" s="1339"/>
      <c r="C141" s="1344"/>
      <c r="D141" s="1347"/>
      <c r="E141" s="1344"/>
      <c r="F141" s="1345"/>
      <c r="G141" s="1339"/>
      <c r="H141" s="1339"/>
      <c r="I141" s="1346"/>
      <c r="J141" s="1346"/>
      <c r="K141" s="1346"/>
      <c r="L141" s="1346"/>
    </row>
    <row r="142" spans="1:12">
      <c r="A142" s="1339"/>
      <c r="B142" s="1339"/>
      <c r="C142" s="1344"/>
      <c r="D142" s="1344"/>
      <c r="E142" s="1344"/>
      <c r="F142" s="1345"/>
      <c r="G142" s="1339"/>
      <c r="H142" s="1339"/>
      <c r="I142" s="1346"/>
      <c r="J142" s="1346"/>
      <c r="K142" s="1346"/>
      <c r="L142" s="1346"/>
    </row>
    <row r="143" spans="1:12">
      <c r="A143" s="1339"/>
      <c r="B143" s="1339"/>
      <c r="C143" s="1344"/>
      <c r="D143" s="1344"/>
      <c r="E143" s="1344"/>
      <c r="F143" s="1345"/>
      <c r="G143" s="1339"/>
      <c r="H143" s="1339"/>
      <c r="I143" s="1346"/>
      <c r="J143" s="1346"/>
      <c r="K143" s="1346"/>
      <c r="L143" s="1346"/>
    </row>
    <row r="144" spans="1:12">
      <c r="A144" s="1339"/>
      <c r="B144" s="1339"/>
      <c r="C144" s="1344"/>
      <c r="D144" s="1347"/>
      <c r="E144" s="1344"/>
      <c r="F144" s="1345"/>
      <c r="G144" s="1339"/>
      <c r="H144" s="1339"/>
      <c r="I144" s="1346"/>
      <c r="J144" s="1346"/>
      <c r="K144" s="1346"/>
      <c r="L144" s="1346"/>
    </row>
    <row r="145" spans="1:12">
      <c r="A145" s="1339"/>
      <c r="B145" s="1339"/>
      <c r="C145" s="1344"/>
      <c r="D145" s="1344"/>
      <c r="E145" s="1344"/>
      <c r="F145" s="1345"/>
      <c r="G145" s="1339"/>
      <c r="H145" s="1339"/>
      <c r="I145" s="1346"/>
      <c r="J145" s="1346"/>
      <c r="K145" s="1346"/>
      <c r="L145" s="1346"/>
    </row>
    <row r="146" spans="1:12">
      <c r="A146" s="1339"/>
      <c r="B146" s="1339"/>
      <c r="C146" s="1344"/>
      <c r="D146" s="1347"/>
      <c r="E146" s="1344"/>
      <c r="F146" s="1345"/>
      <c r="G146" s="1339"/>
      <c r="H146" s="1339"/>
      <c r="I146" s="1346"/>
      <c r="J146" s="1346"/>
      <c r="K146" s="1346"/>
      <c r="L146" s="1346"/>
    </row>
    <row r="147" spans="1:12">
      <c r="A147" s="1339"/>
      <c r="B147" s="1339"/>
      <c r="C147" s="1344"/>
      <c r="D147" s="1344"/>
      <c r="E147" s="1344"/>
      <c r="F147" s="1345"/>
      <c r="G147" s="1339"/>
      <c r="H147" s="1339"/>
      <c r="I147" s="1346"/>
      <c r="J147" s="1346"/>
      <c r="K147" s="1346"/>
      <c r="L147" s="1346"/>
    </row>
    <row r="148" spans="1:12">
      <c r="A148" s="1339"/>
      <c r="B148" s="1339"/>
      <c r="C148" s="1344"/>
      <c r="D148" s="1347"/>
      <c r="E148" s="1344"/>
      <c r="F148" s="1345"/>
      <c r="G148" s="1339"/>
      <c r="H148" s="1339"/>
      <c r="I148" s="1346"/>
      <c r="J148" s="1346"/>
      <c r="K148" s="1346"/>
      <c r="L148" s="1346"/>
    </row>
    <row r="149" spans="1:12">
      <c r="A149" s="1339"/>
      <c r="B149" s="1339"/>
      <c r="C149" s="1344"/>
      <c r="D149" s="1344"/>
      <c r="E149" s="1344"/>
      <c r="F149" s="1345"/>
      <c r="G149" s="1339"/>
      <c r="H149" s="1339"/>
      <c r="I149" s="1346"/>
      <c r="J149" s="1346"/>
      <c r="K149" s="1346"/>
      <c r="L149" s="1346"/>
    </row>
    <row r="150" spans="1:12">
      <c r="A150" s="1339"/>
      <c r="B150" s="1339"/>
      <c r="C150" s="1344"/>
      <c r="D150" s="1344"/>
      <c r="E150" s="1344"/>
      <c r="F150" s="1345"/>
      <c r="G150" s="1339"/>
      <c r="H150" s="1339"/>
      <c r="I150" s="1346"/>
      <c r="J150" s="1346"/>
      <c r="K150" s="1346"/>
      <c r="L150" s="1346"/>
    </row>
    <row r="151" spans="1:12">
      <c r="A151" s="1339"/>
      <c r="B151" s="1339"/>
      <c r="C151" s="1344"/>
      <c r="D151" s="1347"/>
      <c r="E151" s="1344"/>
      <c r="F151" s="1345"/>
      <c r="G151" s="1339"/>
      <c r="H151" s="1339"/>
      <c r="I151" s="1346"/>
      <c r="J151" s="1346"/>
      <c r="K151" s="1346"/>
      <c r="L151" s="1346"/>
    </row>
    <row r="152" spans="1:12">
      <c r="A152" s="1339"/>
      <c r="B152" s="1339"/>
      <c r="C152" s="1344"/>
      <c r="D152" s="1344"/>
      <c r="E152" s="1344"/>
      <c r="F152" s="1345"/>
      <c r="G152" s="1339"/>
      <c r="H152" s="1339"/>
      <c r="I152" s="1346"/>
      <c r="J152" s="1346"/>
      <c r="K152" s="1346"/>
      <c r="L152" s="1346"/>
    </row>
    <row r="153" spans="1:12">
      <c r="A153" s="1339"/>
      <c r="B153" s="1339"/>
      <c r="C153" s="1344"/>
      <c r="D153" s="1344"/>
      <c r="E153" s="1344"/>
      <c r="F153" s="1345"/>
      <c r="G153" s="1339"/>
      <c r="H153" s="1339"/>
      <c r="I153" s="1346"/>
      <c r="J153" s="1346"/>
      <c r="K153" s="1346"/>
      <c r="L153" s="1346"/>
    </row>
    <row r="154" spans="1:12">
      <c r="A154" s="1339"/>
      <c r="B154" s="1339"/>
      <c r="C154" s="1344"/>
      <c r="D154" s="1344"/>
      <c r="E154" s="1344"/>
      <c r="F154" s="1345"/>
      <c r="G154" s="1339"/>
      <c r="H154" s="1339"/>
      <c r="I154" s="1346"/>
      <c r="J154" s="1346"/>
      <c r="K154" s="1346"/>
      <c r="L154" s="1346"/>
    </row>
    <row r="155" spans="1:12">
      <c r="A155" s="1339"/>
      <c r="B155" s="1339"/>
      <c r="C155" s="1344"/>
      <c r="D155" s="1344"/>
      <c r="E155" s="1344"/>
      <c r="F155" s="1345"/>
      <c r="G155" s="1339"/>
      <c r="H155" s="1339"/>
      <c r="I155" s="1346"/>
      <c r="J155" s="1346"/>
      <c r="K155" s="1346"/>
      <c r="L155" s="1346"/>
    </row>
    <row r="156" spans="1:12">
      <c r="A156" s="1339"/>
      <c r="B156" s="1339"/>
      <c r="C156" s="1344"/>
      <c r="D156" s="1347"/>
      <c r="E156" s="1344"/>
      <c r="F156" s="1345"/>
      <c r="G156" s="1339"/>
      <c r="H156" s="1339"/>
      <c r="I156" s="1346"/>
      <c r="J156" s="1346"/>
      <c r="K156" s="1346"/>
      <c r="L156" s="1346"/>
    </row>
    <row r="157" spans="1:12">
      <c r="A157" s="1339"/>
      <c r="B157" s="1339"/>
      <c r="C157" s="1344"/>
      <c r="D157" s="1344"/>
      <c r="E157" s="1344"/>
      <c r="F157" s="1345"/>
      <c r="G157" s="1339"/>
      <c r="H157" s="1339"/>
      <c r="I157" s="1346"/>
      <c r="J157" s="1346"/>
      <c r="K157" s="1346"/>
      <c r="L157" s="1346"/>
    </row>
    <row r="158" spans="1:12">
      <c r="A158" s="1339"/>
      <c r="B158" s="1339"/>
      <c r="C158" s="1344"/>
      <c r="D158" s="1347"/>
      <c r="E158" s="1344"/>
      <c r="F158" s="1345"/>
      <c r="G158" s="1339"/>
      <c r="H158" s="1339"/>
      <c r="I158" s="1346"/>
      <c r="J158" s="1346"/>
      <c r="K158" s="1346"/>
      <c r="L158" s="1346"/>
    </row>
    <row r="159" spans="1:12">
      <c r="A159" s="1339"/>
      <c r="B159" s="1339"/>
      <c r="C159" s="1344"/>
      <c r="D159" s="1344"/>
      <c r="E159" s="1344"/>
      <c r="F159" s="1345"/>
      <c r="G159" s="1339"/>
      <c r="H159" s="1339"/>
      <c r="I159" s="1346"/>
      <c r="J159" s="1346"/>
      <c r="K159" s="1346"/>
      <c r="L159" s="1346"/>
    </row>
    <row r="160" spans="1:12">
      <c r="A160" s="1339"/>
      <c r="B160" s="1339"/>
      <c r="C160" s="1344"/>
      <c r="D160" s="1347"/>
      <c r="E160" s="1344"/>
      <c r="F160" s="1345"/>
      <c r="G160" s="1339"/>
      <c r="H160" s="1339"/>
      <c r="I160" s="1346"/>
      <c r="J160" s="1346"/>
      <c r="K160" s="1346"/>
      <c r="L160" s="1346"/>
    </row>
    <row r="161" spans="1:12">
      <c r="A161" s="1339"/>
      <c r="B161" s="1339"/>
      <c r="C161" s="1344"/>
      <c r="D161" s="1344"/>
      <c r="E161" s="1344"/>
      <c r="F161" s="1345"/>
      <c r="G161" s="1339"/>
      <c r="H161" s="1339"/>
      <c r="I161" s="1346"/>
      <c r="J161" s="1346"/>
      <c r="K161" s="1346"/>
      <c r="L161" s="1346"/>
    </row>
    <row r="162" spans="1:12">
      <c r="A162" s="1339"/>
      <c r="B162" s="1339"/>
      <c r="C162" s="1344"/>
      <c r="D162" s="1347"/>
      <c r="E162" s="1344"/>
      <c r="F162" s="1345"/>
      <c r="G162" s="1339"/>
      <c r="H162" s="1339"/>
      <c r="I162" s="1346"/>
      <c r="J162" s="1346"/>
      <c r="K162" s="1346"/>
      <c r="L162" s="1346"/>
    </row>
    <row r="163" spans="1:12">
      <c r="A163" s="1339"/>
      <c r="B163" s="1339"/>
      <c r="C163" s="1344"/>
      <c r="D163" s="1344"/>
      <c r="E163" s="1344"/>
      <c r="F163" s="1345"/>
      <c r="G163" s="1339"/>
      <c r="H163" s="1339"/>
      <c r="I163" s="1346"/>
      <c r="J163" s="1346"/>
      <c r="K163" s="1346"/>
      <c r="L163" s="1346"/>
    </row>
    <row r="164" spans="1:12">
      <c r="A164" s="1339"/>
      <c r="B164" s="1339"/>
      <c r="C164" s="1344"/>
      <c r="D164" s="1344"/>
      <c r="E164" s="1344"/>
      <c r="F164" s="1345"/>
      <c r="G164" s="1339"/>
      <c r="H164" s="1339"/>
      <c r="I164" s="1346"/>
      <c r="J164" s="1346"/>
      <c r="K164" s="1346"/>
      <c r="L164" s="1346"/>
    </row>
    <row r="165" spans="1:12">
      <c r="A165" s="1339"/>
      <c r="B165" s="1339"/>
      <c r="C165" s="1344"/>
      <c r="D165" s="1344"/>
      <c r="E165" s="1344"/>
      <c r="F165" s="1345"/>
      <c r="G165" s="1339"/>
      <c r="H165" s="1339"/>
      <c r="I165" s="1346"/>
      <c r="J165" s="1346"/>
      <c r="K165" s="1346"/>
      <c r="L165" s="1346"/>
    </row>
    <row r="166" spans="1:12">
      <c r="A166" s="1339"/>
      <c r="B166" s="1339"/>
      <c r="C166" s="1344"/>
      <c r="D166" s="1344"/>
      <c r="E166" s="1344"/>
      <c r="F166" s="1345"/>
      <c r="G166" s="1339"/>
      <c r="H166" s="1339"/>
      <c r="I166" s="1346"/>
      <c r="J166" s="1346"/>
      <c r="K166" s="1346"/>
      <c r="L166" s="1346"/>
    </row>
    <row r="167" spans="1:12">
      <c r="A167" s="1339"/>
      <c r="B167" s="1339"/>
      <c r="C167" s="1344"/>
      <c r="D167" s="1347"/>
      <c r="E167" s="1344"/>
      <c r="F167" s="1345"/>
      <c r="G167" s="1339"/>
      <c r="H167" s="1339"/>
      <c r="I167" s="1346"/>
      <c r="J167" s="1346"/>
      <c r="K167" s="1346"/>
      <c r="L167" s="1346"/>
    </row>
    <row r="168" spans="1:12">
      <c r="A168" s="1339"/>
      <c r="B168" s="1339"/>
      <c r="C168" s="1344"/>
      <c r="D168" s="1347"/>
      <c r="E168" s="1344"/>
      <c r="F168" s="1345"/>
      <c r="G168" s="1339"/>
      <c r="H168" s="1339"/>
      <c r="I168" s="1346"/>
      <c r="J168" s="1346"/>
      <c r="K168" s="1346"/>
      <c r="L168" s="1346"/>
    </row>
    <row r="169" spans="1:12">
      <c r="A169" s="1339"/>
      <c r="B169" s="1339"/>
      <c r="C169" s="1344"/>
      <c r="D169" s="1344"/>
      <c r="E169" s="1344"/>
      <c r="F169" s="1345"/>
      <c r="G169" s="1339"/>
      <c r="H169" s="1339"/>
      <c r="I169" s="1346"/>
      <c r="J169" s="1346"/>
      <c r="K169" s="1346"/>
      <c r="L169" s="1346"/>
    </row>
    <row r="170" spans="1:12">
      <c r="A170" s="1339"/>
      <c r="B170" s="1339"/>
      <c r="C170" s="1344"/>
      <c r="D170" s="1344"/>
      <c r="E170" s="1344"/>
      <c r="F170" s="1345"/>
      <c r="G170" s="1339"/>
      <c r="H170" s="1339"/>
      <c r="I170" s="1346"/>
      <c r="J170" s="1346"/>
      <c r="K170" s="1346"/>
      <c r="L170" s="1346"/>
    </row>
    <row r="171" spans="1:12">
      <c r="A171" s="1339"/>
      <c r="B171" s="1339"/>
      <c r="C171" s="1344"/>
      <c r="D171" s="1347"/>
      <c r="E171" s="1344"/>
      <c r="F171" s="1345"/>
      <c r="G171" s="1339"/>
      <c r="H171" s="1339"/>
      <c r="I171" s="1346"/>
      <c r="J171" s="1346"/>
      <c r="K171" s="1346"/>
      <c r="L171" s="1346"/>
    </row>
    <row r="172" spans="1:12">
      <c r="A172" s="1339"/>
      <c r="B172" s="1339"/>
      <c r="C172" s="1344"/>
      <c r="D172" s="1344"/>
      <c r="E172" s="1344"/>
      <c r="F172" s="1345"/>
      <c r="G172" s="1339"/>
      <c r="H172" s="1339"/>
      <c r="I172" s="1346"/>
      <c r="J172" s="1346"/>
      <c r="K172" s="1346"/>
      <c r="L172" s="1346"/>
    </row>
    <row r="173" spans="1:12">
      <c r="A173" s="1339"/>
      <c r="B173" s="1339"/>
      <c r="C173" s="1344"/>
      <c r="D173" s="1347"/>
      <c r="E173" s="1344"/>
      <c r="F173" s="1345"/>
      <c r="G173" s="1339"/>
      <c r="H173" s="1339"/>
      <c r="I173" s="1346"/>
      <c r="J173" s="1346"/>
      <c r="K173" s="1346"/>
      <c r="L173" s="1346"/>
    </row>
    <row r="174" spans="1:12">
      <c r="A174" s="1339"/>
      <c r="B174" s="1339"/>
      <c r="C174" s="1344"/>
      <c r="D174" s="1344"/>
      <c r="E174" s="1344"/>
      <c r="F174" s="1345"/>
      <c r="G174" s="1339"/>
      <c r="H174" s="1339"/>
      <c r="I174" s="1346"/>
      <c r="J174" s="1346"/>
      <c r="K174" s="1346"/>
      <c r="L174" s="1346"/>
    </row>
    <row r="175" spans="1:12">
      <c r="A175" s="1339"/>
      <c r="B175" s="1339"/>
      <c r="C175" s="1344"/>
      <c r="D175" s="1344"/>
      <c r="E175" s="1344"/>
      <c r="F175" s="1345"/>
      <c r="G175" s="1339"/>
      <c r="H175" s="1339"/>
      <c r="I175" s="1346"/>
      <c r="J175" s="1346"/>
      <c r="K175" s="1346"/>
      <c r="L175" s="1346"/>
    </row>
    <row r="176" spans="1:12">
      <c r="A176" s="1339"/>
      <c r="B176" s="1339"/>
      <c r="C176" s="1344"/>
      <c r="D176" s="1344"/>
      <c r="E176" s="1344"/>
      <c r="F176" s="1345"/>
      <c r="G176" s="1339"/>
      <c r="H176" s="1339"/>
      <c r="I176" s="1346"/>
      <c r="J176" s="1346"/>
      <c r="K176" s="1346"/>
      <c r="L176" s="1346"/>
    </row>
    <row r="177" spans="1:12">
      <c r="A177" s="1339"/>
      <c r="B177" s="1339"/>
      <c r="C177" s="1344"/>
      <c r="D177" s="1347"/>
      <c r="E177" s="1344"/>
      <c r="F177" s="1345"/>
      <c r="G177" s="1339"/>
      <c r="H177" s="1339"/>
      <c r="I177" s="1346"/>
      <c r="J177" s="1346"/>
      <c r="K177" s="1346"/>
      <c r="L177" s="1346"/>
    </row>
    <row r="178" spans="1:12">
      <c r="A178" s="1339"/>
      <c r="B178" s="1339"/>
      <c r="C178" s="1344"/>
      <c r="D178" s="1344"/>
      <c r="E178" s="1344"/>
      <c r="F178" s="1345"/>
      <c r="G178" s="1339"/>
      <c r="H178" s="1339"/>
      <c r="I178" s="1346"/>
      <c r="J178" s="1346"/>
      <c r="K178" s="1346"/>
      <c r="L178" s="1346"/>
    </row>
    <row r="179" spans="1:12">
      <c r="A179" s="1339"/>
      <c r="B179" s="1339"/>
      <c r="C179" s="1344"/>
      <c r="D179" s="1344"/>
      <c r="E179" s="1344"/>
      <c r="F179" s="1345"/>
      <c r="G179" s="1339"/>
      <c r="H179" s="1339"/>
      <c r="I179" s="1346"/>
      <c r="J179" s="1346"/>
      <c r="K179" s="1346"/>
      <c r="L179" s="1346"/>
    </row>
    <row r="180" spans="1:12">
      <c r="A180" s="1339"/>
      <c r="B180" s="1339"/>
      <c r="C180" s="1344"/>
      <c r="D180" s="1344"/>
      <c r="E180" s="1344"/>
      <c r="F180" s="1345"/>
      <c r="G180" s="1339"/>
      <c r="H180" s="1339"/>
      <c r="I180" s="1346"/>
      <c r="J180" s="1346"/>
      <c r="K180" s="1346"/>
      <c r="L180" s="1346"/>
    </row>
    <row r="181" spans="1:12">
      <c r="A181" s="1339"/>
      <c r="B181" s="1339"/>
      <c r="C181" s="1344"/>
      <c r="D181" s="1344"/>
      <c r="E181" s="1344"/>
      <c r="F181" s="1345"/>
      <c r="G181" s="1339"/>
      <c r="H181" s="1339"/>
      <c r="I181" s="1346"/>
      <c r="J181" s="1346"/>
      <c r="K181" s="1346"/>
      <c r="L181" s="1346"/>
    </row>
    <row r="182" spans="1:12">
      <c r="A182" s="1339"/>
      <c r="B182" s="1339"/>
      <c r="C182" s="1344"/>
      <c r="D182" s="1344"/>
      <c r="E182" s="1344"/>
      <c r="F182" s="1345"/>
      <c r="G182" s="1339"/>
      <c r="H182" s="1339"/>
      <c r="I182" s="1346"/>
      <c r="J182" s="1346"/>
      <c r="K182" s="1346"/>
      <c r="L182" s="1346"/>
    </row>
    <row r="183" spans="1:12">
      <c r="A183" s="1357"/>
      <c r="B183" s="1357"/>
      <c r="C183" s="1347"/>
      <c r="D183" s="1347"/>
      <c r="E183" s="1347"/>
      <c r="F183" s="1358"/>
      <c r="G183" s="1357"/>
      <c r="H183" s="1357"/>
      <c r="I183" s="1359"/>
      <c r="J183" s="1359"/>
      <c r="K183" s="1359"/>
      <c r="L183" s="1359"/>
    </row>
    <row r="184" spans="1:12">
      <c r="A184" s="1339"/>
      <c r="B184" s="1339"/>
      <c r="C184" s="1344"/>
      <c r="D184" s="1344"/>
      <c r="E184" s="1344"/>
      <c r="F184" s="1345"/>
      <c r="G184" s="1339"/>
      <c r="H184" s="1339"/>
      <c r="I184" s="1346"/>
      <c r="J184" s="1346"/>
      <c r="K184" s="1346"/>
      <c r="L184" s="1346"/>
    </row>
    <row r="185" spans="1:12">
      <c r="A185" s="1339"/>
      <c r="B185" s="1339"/>
      <c r="C185" s="1344"/>
      <c r="D185" s="1344"/>
      <c r="E185" s="1344"/>
      <c r="F185" s="1345"/>
      <c r="G185" s="1339"/>
      <c r="H185" s="1339"/>
      <c r="I185" s="1346"/>
      <c r="J185" s="1346"/>
      <c r="K185" s="1346"/>
      <c r="L185" s="1346"/>
    </row>
    <row r="186" spans="1:12">
      <c r="A186" s="1339"/>
      <c r="B186" s="1339"/>
      <c r="C186" s="1344"/>
      <c r="D186" s="1344"/>
      <c r="E186" s="1344"/>
      <c r="F186" s="1345"/>
      <c r="G186" s="1339"/>
      <c r="H186" s="1339"/>
      <c r="I186" s="1346"/>
      <c r="J186" s="1346"/>
      <c r="K186" s="1346"/>
      <c r="L186" s="1346"/>
    </row>
    <row r="187" spans="1:12">
      <c r="A187" s="1357"/>
      <c r="B187" s="1357"/>
      <c r="C187" s="1347"/>
      <c r="D187" s="1347"/>
      <c r="E187" s="1347"/>
      <c r="F187" s="1358"/>
      <c r="G187" s="1357"/>
      <c r="H187" s="1357"/>
      <c r="I187" s="1359"/>
      <c r="J187" s="1359"/>
      <c r="K187" s="1359"/>
      <c r="L187" s="1359"/>
    </row>
    <row r="188" spans="1:12">
      <c r="A188" s="1339"/>
      <c r="B188" s="1339"/>
      <c r="C188" s="1344"/>
      <c r="D188" s="1344"/>
      <c r="E188" s="1344"/>
      <c r="F188" s="1345"/>
      <c r="G188" s="1339"/>
      <c r="H188" s="1339"/>
      <c r="I188" s="1346"/>
      <c r="J188" s="1346"/>
      <c r="K188" s="1346"/>
      <c r="L188" s="1346"/>
    </row>
    <row r="189" spans="1:12">
      <c r="A189" s="1339"/>
      <c r="B189" s="1339"/>
      <c r="C189" s="1344"/>
      <c r="D189" s="1344"/>
      <c r="E189" s="1344"/>
      <c r="F189" s="1345"/>
      <c r="G189" s="1339"/>
      <c r="H189" s="1339"/>
      <c r="I189" s="1346"/>
      <c r="J189" s="1346"/>
      <c r="K189" s="1346"/>
      <c r="L189" s="1346"/>
    </row>
    <row r="190" spans="1:12">
      <c r="A190" s="1339"/>
      <c r="B190" s="1339"/>
      <c r="C190" s="1344"/>
      <c r="D190" s="1347"/>
      <c r="E190" s="1344"/>
      <c r="F190" s="1345"/>
      <c r="G190" s="1339"/>
      <c r="H190" s="1339"/>
      <c r="I190" s="1346"/>
      <c r="J190" s="1346"/>
      <c r="K190" s="1346"/>
      <c r="L190" s="1346"/>
    </row>
    <row r="191" spans="1:12">
      <c r="A191" s="1339"/>
      <c r="B191" s="1339"/>
      <c r="C191" s="1344"/>
      <c r="D191" s="1344"/>
      <c r="E191" s="1344"/>
      <c r="F191" s="1345"/>
      <c r="G191" s="1339"/>
      <c r="H191" s="1339"/>
      <c r="I191" s="1346"/>
      <c r="J191" s="1346"/>
      <c r="K191" s="1346"/>
      <c r="L191" s="1346"/>
    </row>
    <row r="192" spans="1:12">
      <c r="A192" s="1339"/>
      <c r="B192" s="1339"/>
      <c r="C192" s="1344"/>
      <c r="D192" s="1347"/>
      <c r="E192" s="1344"/>
      <c r="F192" s="1345"/>
      <c r="G192" s="1339"/>
      <c r="H192" s="1339"/>
      <c r="I192" s="1346"/>
      <c r="J192" s="1346"/>
      <c r="K192" s="1346"/>
      <c r="L192" s="1346"/>
    </row>
    <row r="193" spans="1:12">
      <c r="A193" s="1339"/>
      <c r="B193" s="1339"/>
      <c r="C193" s="1344"/>
      <c r="D193" s="1344"/>
      <c r="E193" s="1344"/>
      <c r="F193" s="1345"/>
      <c r="G193" s="1339"/>
      <c r="H193" s="1339"/>
      <c r="I193" s="1346"/>
      <c r="J193" s="1346"/>
      <c r="K193" s="1346"/>
      <c r="L193" s="1346"/>
    </row>
    <row r="194" spans="1:12">
      <c r="A194" s="1339"/>
      <c r="B194" s="1339"/>
      <c r="C194" s="1344"/>
      <c r="D194" s="1347"/>
      <c r="E194" s="1344"/>
      <c r="F194" s="1345"/>
      <c r="G194" s="1339"/>
      <c r="H194" s="1339"/>
      <c r="I194" s="1346"/>
      <c r="J194" s="1346"/>
      <c r="K194" s="1346"/>
      <c r="L194" s="1346"/>
    </row>
    <row r="195" spans="1:12">
      <c r="A195" s="1339"/>
      <c r="B195" s="1339"/>
      <c r="C195" s="1344"/>
      <c r="D195" s="1344"/>
      <c r="E195" s="1344"/>
      <c r="F195" s="1345"/>
      <c r="G195" s="1339"/>
      <c r="H195" s="1339"/>
      <c r="I195" s="1346"/>
      <c r="J195" s="1346"/>
      <c r="K195" s="1346"/>
      <c r="L195" s="1346"/>
    </row>
    <row r="196" spans="1:12">
      <c r="A196" s="1339"/>
      <c r="B196" s="1339"/>
      <c r="C196" s="1344"/>
      <c r="D196" s="1344"/>
      <c r="E196" s="1344"/>
      <c r="F196" s="1345"/>
      <c r="G196" s="1339"/>
      <c r="H196" s="1339"/>
      <c r="I196" s="1346"/>
      <c r="J196" s="1346"/>
      <c r="K196" s="1346"/>
      <c r="L196" s="1346"/>
    </row>
    <row r="197" spans="1:12">
      <c r="A197" s="1339"/>
      <c r="B197" s="1339"/>
      <c r="C197" s="1344"/>
      <c r="D197" s="1344"/>
      <c r="E197" s="1344"/>
      <c r="F197" s="1345"/>
      <c r="G197" s="1339"/>
      <c r="H197" s="1339"/>
      <c r="I197" s="1346"/>
      <c r="J197" s="1346"/>
      <c r="K197" s="1346"/>
      <c r="L197" s="1346"/>
    </row>
    <row r="198" spans="1:12">
      <c r="A198" s="1339"/>
      <c r="B198" s="1339"/>
      <c r="C198" s="1344"/>
      <c r="D198" s="1347"/>
      <c r="E198" s="1344"/>
      <c r="F198" s="1345"/>
      <c r="G198" s="1339"/>
      <c r="H198" s="1339"/>
      <c r="I198" s="1346"/>
      <c r="J198" s="1346"/>
      <c r="K198" s="1346"/>
      <c r="L198" s="1346"/>
    </row>
    <row r="199" spans="1:12">
      <c r="A199" s="1339"/>
      <c r="B199" s="1339"/>
      <c r="C199" s="1344"/>
      <c r="D199" s="1344"/>
      <c r="E199" s="1344"/>
      <c r="F199" s="1345"/>
      <c r="G199" s="1339"/>
      <c r="H199" s="1339"/>
      <c r="I199" s="1346"/>
      <c r="J199" s="1346"/>
      <c r="K199" s="1346"/>
      <c r="L199" s="1346"/>
    </row>
    <row r="200" spans="1:12">
      <c r="A200" s="1339"/>
      <c r="B200" s="1339"/>
      <c r="C200" s="1344"/>
      <c r="D200" s="1344"/>
      <c r="E200" s="1344"/>
      <c r="F200" s="1345"/>
      <c r="G200" s="1339"/>
      <c r="H200" s="1339"/>
      <c r="I200" s="1346"/>
      <c r="J200" s="1346"/>
      <c r="K200" s="1346"/>
      <c r="L200" s="1346"/>
    </row>
    <row r="201" spans="1:12">
      <c r="A201" s="1357"/>
      <c r="B201" s="1357"/>
      <c r="C201" s="1347"/>
      <c r="D201" s="1347"/>
      <c r="E201" s="1347"/>
      <c r="F201" s="1358"/>
      <c r="G201" s="1357"/>
      <c r="H201" s="1357"/>
      <c r="I201" s="1359"/>
      <c r="J201" s="1359"/>
      <c r="K201" s="1359"/>
      <c r="L201" s="1359"/>
    </row>
    <row r="202" spans="1:12">
      <c r="A202" s="1339"/>
      <c r="B202" s="1339"/>
      <c r="C202" s="1344"/>
      <c r="D202" s="1344"/>
      <c r="E202" s="1344"/>
      <c r="F202" s="1345"/>
      <c r="G202" s="1339"/>
      <c r="H202" s="1339"/>
      <c r="I202" s="1346"/>
      <c r="J202" s="1346"/>
      <c r="K202" s="1346"/>
      <c r="L202" s="1346"/>
    </row>
    <row r="203" spans="1:12">
      <c r="A203" s="1339"/>
      <c r="B203" s="1339"/>
      <c r="C203" s="1344"/>
      <c r="D203" s="1347"/>
      <c r="E203" s="1344"/>
      <c r="F203" s="1345"/>
      <c r="G203" s="1339"/>
      <c r="H203" s="1339"/>
      <c r="I203" s="1346"/>
      <c r="J203" s="1346"/>
      <c r="K203" s="1346"/>
      <c r="L203" s="1346"/>
    </row>
    <row r="204" spans="1:12">
      <c r="A204" s="1339"/>
      <c r="B204" s="1339"/>
      <c r="C204" s="1344"/>
      <c r="D204" s="1344"/>
      <c r="E204" s="1344"/>
      <c r="F204" s="1345"/>
      <c r="G204" s="1339"/>
      <c r="H204" s="1339"/>
      <c r="I204" s="1346"/>
      <c r="J204" s="1346"/>
      <c r="K204" s="1346"/>
      <c r="L204" s="1346"/>
    </row>
    <row r="205" spans="1:12">
      <c r="A205" s="1339"/>
      <c r="B205" s="1339"/>
      <c r="C205" s="1344"/>
      <c r="D205" s="1347"/>
      <c r="E205" s="1344"/>
      <c r="F205" s="1345"/>
      <c r="G205" s="1339"/>
      <c r="H205" s="1339"/>
      <c r="I205" s="1346"/>
      <c r="J205" s="1346"/>
      <c r="K205" s="1346"/>
      <c r="L205" s="1346"/>
    </row>
    <row r="206" spans="1:12">
      <c r="A206" s="1339"/>
      <c r="B206" s="1339"/>
      <c r="C206" s="1344"/>
      <c r="D206" s="1344"/>
      <c r="E206" s="1344"/>
      <c r="F206" s="1345"/>
      <c r="G206" s="1339"/>
      <c r="H206" s="1339"/>
      <c r="I206" s="1346"/>
      <c r="J206" s="1346"/>
      <c r="K206" s="1346"/>
      <c r="L206" s="1346"/>
    </row>
    <row r="207" spans="1:12">
      <c r="A207" s="1339"/>
      <c r="B207" s="1339"/>
      <c r="C207" s="1344"/>
      <c r="D207" s="1347"/>
      <c r="E207" s="1344"/>
      <c r="F207" s="1345"/>
      <c r="G207" s="1339"/>
      <c r="H207" s="1339"/>
      <c r="I207" s="1346"/>
      <c r="J207" s="1346"/>
      <c r="K207" s="1346"/>
      <c r="L207" s="1346"/>
    </row>
    <row r="208" spans="1:12">
      <c r="A208" s="1339"/>
      <c r="B208" s="1339"/>
      <c r="C208" s="1344"/>
      <c r="D208" s="1344"/>
      <c r="E208" s="1344"/>
      <c r="F208" s="1345"/>
      <c r="G208" s="1339"/>
      <c r="H208" s="1339"/>
      <c r="I208" s="1346"/>
      <c r="J208" s="1346"/>
      <c r="K208" s="1346"/>
      <c r="L208" s="1346"/>
    </row>
    <row r="209" spans="1:12">
      <c r="A209" s="1339"/>
      <c r="B209" s="1339"/>
      <c r="C209" s="1344"/>
      <c r="D209" s="1344"/>
      <c r="E209" s="1344"/>
      <c r="F209" s="1345"/>
      <c r="G209" s="1339"/>
      <c r="H209" s="1339"/>
      <c r="I209" s="1346"/>
      <c r="J209" s="1346"/>
      <c r="K209" s="1346"/>
      <c r="L209" s="1346"/>
    </row>
    <row r="210" spans="1:12">
      <c r="A210" s="1339"/>
      <c r="B210" s="1339"/>
      <c r="C210" s="1344"/>
      <c r="D210" s="1347"/>
      <c r="E210" s="1344"/>
      <c r="F210" s="1345"/>
      <c r="G210" s="1339"/>
      <c r="H210" s="1339"/>
      <c r="I210" s="1346"/>
      <c r="J210" s="1346"/>
      <c r="K210" s="1346"/>
      <c r="L210" s="1346"/>
    </row>
    <row r="211" spans="1:12">
      <c r="A211" s="1339"/>
      <c r="B211" s="1339"/>
      <c r="C211" s="1344"/>
      <c r="D211" s="1344"/>
      <c r="E211" s="1344"/>
      <c r="F211" s="1345"/>
      <c r="G211" s="1339"/>
      <c r="H211" s="1339"/>
      <c r="I211" s="1346"/>
      <c r="J211" s="1346"/>
      <c r="K211" s="1346"/>
      <c r="L211" s="1346"/>
    </row>
    <row r="212" spans="1:12">
      <c r="A212" s="1339"/>
      <c r="B212" s="1339"/>
      <c r="C212" s="1344"/>
      <c r="D212" s="1347"/>
      <c r="E212" s="1344"/>
      <c r="F212" s="1345"/>
      <c r="G212" s="1339"/>
      <c r="H212" s="1339"/>
      <c r="I212" s="1346"/>
      <c r="J212" s="1346"/>
      <c r="K212" s="1346"/>
      <c r="L212" s="1346"/>
    </row>
    <row r="213" spans="1:12">
      <c r="A213" s="1339"/>
      <c r="B213" s="1339"/>
      <c r="C213" s="1344"/>
      <c r="D213" s="1344"/>
      <c r="E213" s="1344"/>
      <c r="F213" s="1345"/>
      <c r="G213" s="1339"/>
      <c r="H213" s="1339"/>
      <c r="I213" s="1346"/>
      <c r="J213" s="1346"/>
      <c r="K213" s="1346"/>
      <c r="L213" s="1346"/>
    </row>
    <row r="214" spans="1:12">
      <c r="A214" s="1339"/>
      <c r="B214" s="1339"/>
      <c r="C214" s="1344"/>
      <c r="D214" s="1344"/>
      <c r="E214" s="1344"/>
      <c r="F214" s="1345"/>
      <c r="G214" s="1339"/>
      <c r="H214" s="1339"/>
      <c r="I214" s="1346"/>
      <c r="J214" s="1346"/>
      <c r="K214" s="1346"/>
      <c r="L214" s="1346"/>
    </row>
    <row r="215" spans="1:12">
      <c r="A215" s="1339"/>
      <c r="B215" s="1339"/>
      <c r="C215" s="1344"/>
      <c r="D215" s="1347"/>
      <c r="E215" s="1344"/>
      <c r="F215" s="1345"/>
      <c r="G215" s="1339"/>
      <c r="H215" s="1339"/>
      <c r="I215" s="1346"/>
      <c r="J215" s="1346"/>
      <c r="K215" s="1346"/>
      <c r="L215" s="1346"/>
    </row>
    <row r="216" spans="1:12">
      <c r="A216" s="1339"/>
      <c r="B216" s="1339"/>
      <c r="C216" s="1344"/>
      <c r="D216" s="1344"/>
      <c r="E216" s="1344"/>
      <c r="F216" s="1345"/>
      <c r="G216" s="1339"/>
      <c r="H216" s="1339"/>
      <c r="I216" s="1346"/>
      <c r="J216" s="1346"/>
      <c r="K216" s="1346"/>
      <c r="L216" s="1346"/>
    </row>
    <row r="217" spans="1:12">
      <c r="A217" s="1339"/>
      <c r="B217" s="1339"/>
      <c r="C217" s="1344"/>
      <c r="D217" s="1344"/>
      <c r="E217" s="1344"/>
      <c r="F217" s="1345"/>
      <c r="G217" s="1339"/>
      <c r="H217" s="1339"/>
      <c r="I217" s="1346"/>
      <c r="J217" s="1346"/>
      <c r="K217" s="1346"/>
      <c r="L217" s="1346"/>
    </row>
    <row r="218" spans="1:12">
      <c r="A218" s="1339"/>
      <c r="B218" s="1339"/>
      <c r="C218" s="1344"/>
      <c r="D218" s="1347"/>
      <c r="E218" s="1344"/>
      <c r="F218" s="1345"/>
      <c r="G218" s="1339"/>
      <c r="H218" s="1339"/>
      <c r="I218" s="1346"/>
      <c r="J218" s="1346"/>
      <c r="K218" s="1346"/>
      <c r="L218" s="1346"/>
    </row>
    <row r="219" spans="1:12">
      <c r="A219" s="1339"/>
      <c r="B219" s="1339"/>
      <c r="C219" s="1344"/>
      <c r="D219" s="1347"/>
      <c r="E219" s="1344"/>
      <c r="F219" s="1345"/>
      <c r="G219" s="1339"/>
      <c r="H219" s="1339"/>
      <c r="I219" s="1346"/>
      <c r="J219" s="1346"/>
      <c r="K219" s="1346"/>
      <c r="L219" s="1346"/>
    </row>
    <row r="220" spans="1:12">
      <c r="A220" s="1339"/>
      <c r="B220" s="1339"/>
      <c r="C220" s="1344"/>
      <c r="D220" s="1344"/>
      <c r="E220" s="1344"/>
      <c r="F220" s="1345"/>
      <c r="G220" s="1339"/>
      <c r="H220" s="1339"/>
      <c r="I220" s="1346"/>
      <c r="J220" s="1346"/>
      <c r="K220" s="1346"/>
      <c r="L220" s="1346"/>
    </row>
    <row r="221" spans="1:12">
      <c r="A221" s="1339"/>
      <c r="B221" s="1339"/>
      <c r="C221" s="1344"/>
      <c r="D221" s="1344"/>
      <c r="E221" s="1344"/>
      <c r="F221" s="1345"/>
      <c r="G221" s="1339"/>
      <c r="H221" s="1339"/>
      <c r="I221" s="1346"/>
      <c r="J221" s="1346"/>
      <c r="K221" s="1346"/>
      <c r="L221" s="1346"/>
    </row>
    <row r="222" spans="1:12">
      <c r="A222" s="1339"/>
      <c r="B222" s="1339"/>
      <c r="C222" s="1344"/>
      <c r="D222" s="1344"/>
      <c r="E222" s="1344"/>
      <c r="F222" s="1345"/>
      <c r="G222" s="1339"/>
      <c r="H222" s="1339"/>
      <c r="I222" s="1346"/>
      <c r="J222" s="1346"/>
      <c r="K222" s="1346"/>
      <c r="L222" s="1346"/>
    </row>
    <row r="223" spans="1:12">
      <c r="A223" s="1339"/>
      <c r="B223" s="1346"/>
      <c r="C223" s="1344"/>
      <c r="D223" s="1344"/>
      <c r="E223" s="1344"/>
      <c r="F223" s="1345"/>
      <c r="G223" s="1339"/>
      <c r="H223" s="1339"/>
      <c r="I223" s="1346"/>
      <c r="J223" s="1346"/>
      <c r="K223" s="1346"/>
      <c r="L223" s="1346"/>
    </row>
    <row r="224" spans="1:12">
      <c r="A224" s="1339"/>
      <c r="B224" s="1339"/>
      <c r="C224" s="1344"/>
      <c r="D224" s="1344"/>
      <c r="E224" s="1344"/>
      <c r="F224" s="1345"/>
      <c r="G224" s="1339"/>
      <c r="H224" s="1339"/>
      <c r="I224" s="1346"/>
      <c r="J224" s="1346"/>
      <c r="K224" s="1346"/>
      <c r="L224" s="1346"/>
    </row>
    <row r="225" spans="1:12">
      <c r="A225" s="1339"/>
      <c r="B225" s="1339"/>
      <c r="C225" s="1344"/>
      <c r="D225" s="1344"/>
      <c r="E225" s="1344"/>
      <c r="F225" s="1345"/>
      <c r="G225" s="1339"/>
      <c r="H225" s="1339"/>
      <c r="I225" s="1346"/>
      <c r="J225" s="1346"/>
      <c r="K225" s="1346"/>
      <c r="L225" s="1346"/>
    </row>
    <row r="226" spans="1:12">
      <c r="A226" s="1339"/>
      <c r="B226" s="1339"/>
      <c r="C226" s="1344"/>
      <c r="D226" s="1344"/>
      <c r="E226" s="1344"/>
      <c r="F226" s="1345"/>
      <c r="G226" s="1339"/>
      <c r="H226" s="1339"/>
      <c r="I226" s="1346"/>
      <c r="J226" s="1346"/>
      <c r="K226" s="1346"/>
      <c r="L226" s="1346"/>
    </row>
    <row r="227" spans="1:12">
      <c r="A227" s="1339"/>
      <c r="B227" s="1360"/>
      <c r="C227" s="1361"/>
      <c r="D227" s="1361"/>
      <c r="E227" s="1344"/>
      <c r="F227" s="1345"/>
      <c r="G227" s="1339"/>
      <c r="H227" s="1339"/>
      <c r="I227" s="1346"/>
      <c r="J227" s="1346"/>
      <c r="K227" s="1346"/>
      <c r="L227" s="1346"/>
    </row>
    <row r="228" spans="1:12">
      <c r="A228" s="1339"/>
      <c r="B228" s="1360"/>
      <c r="C228" s="1361"/>
      <c r="D228" s="1361"/>
      <c r="E228" s="1344"/>
      <c r="F228" s="1345"/>
      <c r="G228" s="1339"/>
      <c r="H228" s="1339"/>
      <c r="I228" s="1346"/>
      <c r="J228" s="1346"/>
      <c r="K228" s="1346"/>
      <c r="L228" s="1346"/>
    </row>
    <row r="229" spans="1:12">
      <c r="A229" s="1339"/>
      <c r="B229" s="1360"/>
      <c r="C229" s="1361"/>
      <c r="D229" s="1361"/>
      <c r="E229" s="1344"/>
      <c r="F229" s="1345"/>
      <c r="G229" s="1339"/>
      <c r="H229" s="1339"/>
      <c r="I229" s="1346"/>
      <c r="J229" s="1346"/>
      <c r="K229" s="1346"/>
      <c r="L229" s="1346"/>
    </row>
    <row r="230" spans="1:12">
      <c r="A230" s="1339"/>
      <c r="B230" s="1360"/>
      <c r="C230" s="1361"/>
      <c r="D230" s="1361"/>
      <c r="E230" s="1344"/>
      <c r="F230" s="1345"/>
      <c r="G230" s="1339"/>
      <c r="H230" s="1339"/>
      <c r="I230" s="1346"/>
      <c r="J230" s="1346"/>
      <c r="K230" s="1346"/>
      <c r="L230" s="1346"/>
    </row>
    <row r="231" spans="1:12">
      <c r="A231" s="1339"/>
      <c r="B231" s="1334" t="s">
        <v>4577</v>
      </c>
      <c r="C231" s="1336"/>
      <c r="D231" s="1336" t="s">
        <v>217</v>
      </c>
      <c r="E231" s="1344"/>
      <c r="F231" s="1345"/>
      <c r="G231" s="1339"/>
      <c r="H231" s="1339"/>
      <c r="I231" s="1346"/>
      <c r="J231" s="1346"/>
      <c r="K231" s="1346"/>
      <c r="L231" s="1346"/>
    </row>
    <row r="232" spans="1:12">
      <c r="A232" s="1339"/>
      <c r="B232" s="1334"/>
      <c r="C232" s="1336"/>
      <c r="D232" s="1336"/>
      <c r="E232" s="1344"/>
      <c r="F232" s="1345"/>
      <c r="G232" s="1339"/>
      <c r="H232" s="1339"/>
      <c r="I232" s="1346"/>
      <c r="J232" s="1346"/>
      <c r="K232" s="1346"/>
      <c r="L232" s="1346"/>
    </row>
    <row r="233" spans="1:12">
      <c r="A233" s="1339"/>
      <c r="B233" s="1334">
        <v>15</v>
      </c>
      <c r="C233" s="1336"/>
      <c r="D233" s="1336" t="s">
        <v>72</v>
      </c>
      <c r="E233" s="1344"/>
      <c r="F233" s="1345"/>
      <c r="G233" s="1339"/>
      <c r="H233" s="1339"/>
      <c r="I233" s="1346"/>
      <c r="J233" s="1346"/>
      <c r="K233" s="1346"/>
      <c r="L233" s="1346"/>
    </row>
    <row r="234" spans="1:12">
      <c r="A234" s="1339"/>
      <c r="B234" s="1334">
        <v>9</v>
      </c>
      <c r="C234" s="1336"/>
      <c r="D234" s="1336" t="s">
        <v>81</v>
      </c>
      <c r="E234" s="1344"/>
      <c r="F234" s="1345"/>
      <c r="G234" s="1339"/>
      <c r="H234" s="1339"/>
      <c r="I234" s="1346"/>
      <c r="J234" s="1346"/>
      <c r="K234" s="1346"/>
      <c r="L234" s="1346"/>
    </row>
    <row r="235" spans="1:12">
      <c r="A235" s="1339"/>
      <c r="B235" s="1334"/>
      <c r="C235" s="1336"/>
      <c r="D235" s="1336" t="s">
        <v>772</v>
      </c>
      <c r="E235" s="1344"/>
      <c r="F235" s="1345"/>
      <c r="G235" s="1339"/>
      <c r="H235" s="1339"/>
      <c r="I235" s="1346"/>
      <c r="J235" s="1346"/>
      <c r="K235" s="1346"/>
      <c r="L235" s="1346"/>
    </row>
    <row r="236" spans="1:12">
      <c r="A236" s="1339"/>
      <c r="B236" s="1334">
        <v>1</v>
      </c>
      <c r="C236" s="1336"/>
      <c r="D236" s="1336" t="s">
        <v>55</v>
      </c>
      <c r="E236" s="1344"/>
      <c r="F236" s="1345"/>
      <c r="G236" s="1339"/>
      <c r="H236" s="1339"/>
      <c r="I236" s="1346"/>
      <c r="J236" s="1346"/>
      <c r="K236" s="1346"/>
      <c r="L236" s="1346"/>
    </row>
    <row r="237" spans="1:12">
      <c r="A237" s="1339"/>
      <c r="B237" s="1334">
        <v>0</v>
      </c>
      <c r="C237" s="1336"/>
      <c r="D237" s="1336" t="s">
        <v>58</v>
      </c>
      <c r="E237" s="1344"/>
      <c r="F237" s="1345"/>
      <c r="G237" s="1339"/>
      <c r="H237" s="1339"/>
      <c r="I237" s="1346"/>
      <c r="J237" s="1346"/>
      <c r="K237" s="1346"/>
      <c r="L237" s="1346"/>
    </row>
    <row r="238" spans="1:12">
      <c r="A238" s="1339"/>
      <c r="B238" s="1334"/>
      <c r="C238" s="1336"/>
      <c r="D238" s="1336" t="s">
        <v>772</v>
      </c>
      <c r="E238" s="1344"/>
      <c r="F238" s="1345"/>
      <c r="G238" s="1339"/>
      <c r="H238" s="1339"/>
      <c r="I238" s="1346"/>
      <c r="J238" s="1346"/>
      <c r="K238" s="1346"/>
      <c r="L238" s="1346"/>
    </row>
    <row r="239" spans="1:12">
      <c r="A239" s="1339"/>
      <c r="B239" s="1334">
        <v>1</v>
      </c>
      <c r="C239" s="1336"/>
      <c r="D239" s="1336" t="s">
        <v>2841</v>
      </c>
      <c r="E239" s="1344"/>
      <c r="F239" s="1345"/>
      <c r="G239" s="1339"/>
      <c r="H239" s="1339"/>
      <c r="I239" s="1346"/>
      <c r="J239" s="1346"/>
      <c r="K239" s="1346"/>
      <c r="L239" s="1346"/>
    </row>
    <row r="240" spans="1:12">
      <c r="A240" s="1339"/>
      <c r="B240" s="1334">
        <v>9</v>
      </c>
      <c r="C240" s="1336"/>
      <c r="D240" s="1336" t="s">
        <v>346</v>
      </c>
      <c r="E240" s="1344"/>
      <c r="F240" s="1345"/>
      <c r="G240" s="1339"/>
      <c r="H240" s="1339"/>
      <c r="I240" s="1346"/>
      <c r="J240" s="1346"/>
      <c r="K240" s="1346"/>
      <c r="L240" s="1346"/>
    </row>
    <row r="241" spans="1:12">
      <c r="A241" s="1339"/>
      <c r="B241" s="1334"/>
      <c r="C241" s="1336"/>
      <c r="D241" s="1336" t="s">
        <v>72</v>
      </c>
      <c r="E241" s="1344"/>
      <c r="F241" s="1345"/>
      <c r="G241" s="1339"/>
      <c r="H241" s="1339"/>
      <c r="I241" s="1346"/>
      <c r="J241" s="1346"/>
      <c r="K241" s="1346"/>
      <c r="L241" s="1346"/>
    </row>
    <row r="242" spans="1:12">
      <c r="A242" s="1339"/>
      <c r="B242" s="1334"/>
      <c r="C242" s="1336"/>
      <c r="D242" s="1336" t="s">
        <v>3692</v>
      </c>
      <c r="E242" s="1344"/>
      <c r="F242" s="1345"/>
      <c r="G242" s="1339"/>
      <c r="H242" s="1339"/>
      <c r="I242" s="1346"/>
      <c r="J242" s="1346"/>
      <c r="K242" s="1346"/>
      <c r="L242" s="1346"/>
    </row>
    <row r="243" spans="1:12">
      <c r="A243" s="1339"/>
      <c r="B243" s="1334">
        <v>0</v>
      </c>
      <c r="C243" s="1336"/>
      <c r="D243" s="1336" t="s">
        <v>3694</v>
      </c>
      <c r="E243" s="1344"/>
      <c r="F243" s="1345"/>
      <c r="G243" s="1339"/>
      <c r="H243" s="1339"/>
      <c r="I243" s="1346"/>
      <c r="J243" s="1346"/>
      <c r="K243" s="1346"/>
      <c r="L243" s="1346"/>
    </row>
    <row r="244" spans="1:12">
      <c r="A244" s="1339"/>
      <c r="B244" s="1334">
        <v>3</v>
      </c>
      <c r="C244" s="1336"/>
      <c r="D244" s="1336" t="s">
        <v>86</v>
      </c>
      <c r="E244" s="1344"/>
      <c r="F244" s="1345"/>
      <c r="G244" s="1339"/>
      <c r="H244" s="1339"/>
      <c r="I244" s="1346"/>
      <c r="J244" s="1346"/>
      <c r="K244" s="1346"/>
      <c r="L244" s="1346"/>
    </row>
    <row r="245" spans="1:12">
      <c r="A245" s="1339"/>
      <c r="B245" s="1334">
        <v>1</v>
      </c>
      <c r="C245" s="1336"/>
      <c r="D245" s="1336" t="s">
        <v>66</v>
      </c>
      <c r="E245" s="1344"/>
      <c r="F245" s="1345"/>
      <c r="G245" s="1339"/>
      <c r="H245" s="1339"/>
      <c r="I245" s="1346"/>
      <c r="J245" s="1346"/>
      <c r="K245" s="1346"/>
      <c r="L245" s="1346"/>
    </row>
    <row r="246" spans="1:12">
      <c r="A246" s="1339"/>
      <c r="B246" s="1334">
        <v>3</v>
      </c>
      <c r="C246" s="1336"/>
      <c r="D246" s="1336" t="s">
        <v>3695</v>
      </c>
      <c r="E246" s="1344"/>
      <c r="F246" s="1345"/>
      <c r="G246" s="1339"/>
      <c r="H246" s="1339"/>
      <c r="I246" s="1346"/>
      <c r="J246" s="1346"/>
      <c r="K246" s="1346"/>
      <c r="L246" s="1346"/>
    </row>
    <row r="247" spans="1:12">
      <c r="A247" s="1339"/>
      <c r="B247" s="1334"/>
      <c r="C247" s="1336"/>
      <c r="D247" s="1336" t="s">
        <v>1855</v>
      </c>
      <c r="E247" s="1344"/>
      <c r="F247" s="1345"/>
      <c r="G247" s="1339"/>
      <c r="H247" s="1339"/>
      <c r="I247" s="1346"/>
      <c r="J247" s="1346"/>
      <c r="K247" s="1346"/>
      <c r="L247" s="1346"/>
    </row>
    <row r="248" spans="1:12">
      <c r="A248" s="1339"/>
      <c r="B248" s="1334">
        <v>0</v>
      </c>
      <c r="C248" s="1336"/>
      <c r="D248" s="1336" t="s">
        <v>3378</v>
      </c>
      <c r="E248" s="1344"/>
      <c r="F248" s="1345"/>
      <c r="G248" s="1339"/>
      <c r="H248" s="1339"/>
      <c r="I248" s="1346"/>
      <c r="J248" s="1346"/>
      <c r="K248" s="1346"/>
      <c r="L248" s="1346"/>
    </row>
    <row r="249" spans="1:12">
      <c r="A249" s="1339"/>
      <c r="B249" s="1334">
        <v>4</v>
      </c>
      <c r="C249" s="1336"/>
      <c r="D249" s="1336" t="s">
        <v>4579</v>
      </c>
      <c r="E249" s="1344"/>
      <c r="F249" s="1345"/>
      <c r="G249" s="1339"/>
      <c r="H249" s="1339"/>
      <c r="I249" s="1346"/>
      <c r="J249" s="1346"/>
      <c r="K249" s="1346"/>
      <c r="L249" s="1346"/>
    </row>
    <row r="250" spans="1:12">
      <c r="A250" s="1339"/>
      <c r="B250" s="1334">
        <v>0</v>
      </c>
      <c r="C250" s="1336"/>
      <c r="D250" s="1336" t="s">
        <v>500</v>
      </c>
      <c r="E250" s="1344"/>
      <c r="F250" s="1345"/>
      <c r="G250" s="1339"/>
      <c r="H250" s="1339"/>
      <c r="I250" s="1346"/>
      <c r="J250" s="1346"/>
      <c r="K250" s="1346"/>
      <c r="L250" s="1346"/>
    </row>
    <row r="251" spans="1:12">
      <c r="A251" s="1339"/>
      <c r="B251" s="1334">
        <v>2</v>
      </c>
      <c r="C251" s="1336"/>
      <c r="D251" s="1336" t="s">
        <v>3696</v>
      </c>
      <c r="E251" s="1344"/>
      <c r="F251" s="1345"/>
      <c r="G251" s="1339"/>
      <c r="H251" s="1339"/>
      <c r="I251" s="1346"/>
      <c r="J251" s="1346"/>
      <c r="K251" s="1346"/>
      <c r="L251" s="1346"/>
    </row>
    <row r="252" spans="1:12">
      <c r="A252" s="1339"/>
      <c r="B252" s="1334"/>
      <c r="C252" s="1336"/>
      <c r="D252" s="1336"/>
      <c r="E252" s="1344"/>
      <c r="F252" s="1345"/>
      <c r="G252" s="1339"/>
      <c r="H252" s="1339"/>
      <c r="I252" s="1346"/>
      <c r="J252" s="1346"/>
      <c r="K252" s="1346"/>
      <c r="L252" s="1346"/>
    </row>
    <row r="253" spans="1:12">
      <c r="A253" s="1339"/>
      <c r="B253" s="1335">
        <f>SUM(B233:B252)</f>
        <v>48</v>
      </c>
      <c r="C253" s="1336"/>
      <c r="D253" s="1336" t="s">
        <v>46</v>
      </c>
      <c r="E253" s="1344"/>
      <c r="F253" s="1345"/>
      <c r="G253" s="1339"/>
      <c r="H253" s="1339"/>
      <c r="I253" s="1346"/>
      <c r="J253" s="1346"/>
      <c r="K253" s="1346"/>
      <c r="L253" s="1346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653"/>
  <sheetViews>
    <sheetView workbookViewId="0">
      <selection activeCell="AA1" sqref="AA1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5" customWidth="1"/>
    <col min="6" max="6" width="10.140625" style="5" customWidth="1"/>
    <col min="7" max="7" width="9.5703125" style="5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5" t="s">
        <v>1541</v>
      </c>
      <c r="F3" s="455" t="s">
        <v>1543</v>
      </c>
      <c r="G3" s="455" t="s">
        <v>1542</v>
      </c>
    </row>
    <row r="4" spans="1:7" s="453" customFormat="1">
      <c r="A4" s="4">
        <v>1</v>
      </c>
      <c r="B4" s="421" t="s">
        <v>1544</v>
      </c>
      <c r="C4" s="1948" t="s">
        <v>169</v>
      </c>
      <c r="D4" s="1952" t="s">
        <v>277</v>
      </c>
      <c r="E4" s="1949">
        <v>45179</v>
      </c>
      <c r="F4" s="1950">
        <f>VLOOKUP(G4,[3]Data!$V$4:$W$9,2,FALSE)</f>
        <v>6</v>
      </c>
      <c r="G4" s="1950">
        <v>1</v>
      </c>
    </row>
    <row r="5" spans="1:7" s="453" customFormat="1">
      <c r="A5" s="4">
        <v>1</v>
      </c>
      <c r="B5" s="421" t="s">
        <v>1544</v>
      </c>
      <c r="C5" s="1948" t="s">
        <v>165</v>
      </c>
      <c r="D5" s="2485" t="str">
        <f>$D$4</f>
        <v>UBC State Championship</v>
      </c>
      <c r="E5" s="1949">
        <v>45179</v>
      </c>
      <c r="F5" s="1950">
        <f>VLOOKUP(G5,[3]Data!$V$4:$W$9,2,FALSE)</f>
        <v>5</v>
      </c>
      <c r="G5" s="1950">
        <v>2</v>
      </c>
    </row>
    <row r="6" spans="1:7" s="453" customFormat="1">
      <c r="A6" s="4">
        <v>1</v>
      </c>
      <c r="B6" s="421" t="s">
        <v>1544</v>
      </c>
      <c r="C6" s="1948" t="s">
        <v>6613</v>
      </c>
      <c r="D6" s="2485" t="str">
        <f>$D$4</f>
        <v>UBC State Championship</v>
      </c>
      <c r="E6" s="1949">
        <v>45179</v>
      </c>
      <c r="F6" s="1950">
        <f>VLOOKUP(G6,[3]Data!$V$4:$W$9,2,FALSE)</f>
        <v>4</v>
      </c>
      <c r="G6" s="1950">
        <v>3</v>
      </c>
    </row>
    <row r="7" spans="1:7" s="453" customFormat="1">
      <c r="A7" s="4">
        <v>1</v>
      </c>
      <c r="B7" s="421" t="s">
        <v>1544</v>
      </c>
      <c r="C7" s="1948" t="s">
        <v>123</v>
      </c>
      <c r="D7" s="2485" t="str">
        <f>$D$4</f>
        <v>UBC State Championship</v>
      </c>
      <c r="E7" s="1949">
        <v>45179</v>
      </c>
      <c r="F7" s="1950">
        <f>VLOOKUP(G7,[3]Data!$V$4:$W$9,2,FALSE)</f>
        <v>3</v>
      </c>
      <c r="G7" s="1950">
        <v>4</v>
      </c>
    </row>
    <row r="8" spans="1:7" s="453" customFormat="1">
      <c r="A8" s="4">
        <v>1</v>
      </c>
      <c r="B8" s="421" t="s">
        <v>1544</v>
      </c>
      <c r="C8" s="1948" t="s">
        <v>168</v>
      </c>
      <c r="D8" s="2485" t="str">
        <f>$D$4</f>
        <v>UBC State Championship</v>
      </c>
      <c r="E8" s="1949">
        <v>45179</v>
      </c>
      <c r="F8" s="1950">
        <f>VLOOKUP(G8,[3]Data!$V$4:$W$9,2,FALSE)</f>
        <v>2</v>
      </c>
      <c r="G8" s="1950">
        <v>5</v>
      </c>
    </row>
    <row r="9" spans="1:7" s="453" customFormat="1">
      <c r="A9" s="4">
        <v>1</v>
      </c>
      <c r="B9" s="421" t="s">
        <v>1544</v>
      </c>
      <c r="C9" s="1948" t="s">
        <v>1511</v>
      </c>
      <c r="D9" s="2485" t="str">
        <f>$D$4</f>
        <v>UBC State Championship</v>
      </c>
      <c r="E9" s="1949">
        <v>45179</v>
      </c>
      <c r="F9" s="1950">
        <f>VLOOKUP(G9,[3]Data!$V$4:$W$9,2,FALSE)</f>
        <v>1</v>
      </c>
      <c r="G9" s="1950">
        <v>6</v>
      </c>
    </row>
    <row r="10" spans="1:7">
      <c r="A10" s="1977">
        <v>1</v>
      </c>
      <c r="B10" s="421" t="s">
        <v>1544</v>
      </c>
      <c r="C10" s="1948" t="s">
        <v>165</v>
      </c>
      <c r="D10" s="1450" t="s">
        <v>252</v>
      </c>
      <c r="E10" s="521">
        <v>45354</v>
      </c>
      <c r="F10" s="422">
        <v>6</v>
      </c>
      <c r="G10" s="1420">
        <v>1</v>
      </c>
    </row>
    <row r="11" spans="1:7">
      <c r="A11" s="1977">
        <v>1</v>
      </c>
      <c r="B11" s="421" t="s">
        <v>1544</v>
      </c>
      <c r="C11" s="1948" t="s">
        <v>93</v>
      </c>
      <c r="D11" s="421" t="s">
        <v>252</v>
      </c>
      <c r="E11" s="521">
        <v>45354</v>
      </c>
      <c r="F11" s="422">
        <v>5</v>
      </c>
      <c r="G11" s="1420">
        <v>2</v>
      </c>
    </row>
    <row r="12" spans="1:7">
      <c r="A12" s="1977">
        <v>1</v>
      </c>
      <c r="B12" s="421" t="s">
        <v>1544</v>
      </c>
      <c r="C12" s="1948" t="s">
        <v>101</v>
      </c>
      <c r="D12" s="421" t="s">
        <v>252</v>
      </c>
      <c r="E12" s="521">
        <v>45354</v>
      </c>
      <c r="F12" s="422">
        <v>4</v>
      </c>
      <c r="G12" s="1420">
        <v>3</v>
      </c>
    </row>
    <row r="13" spans="1:7">
      <c r="A13" s="1977">
        <v>1</v>
      </c>
      <c r="B13" s="421" t="s">
        <v>1544</v>
      </c>
      <c r="C13" s="1948" t="s">
        <v>165</v>
      </c>
      <c r="D13" s="421" t="s">
        <v>252</v>
      </c>
      <c r="E13" s="521">
        <v>45354</v>
      </c>
      <c r="F13" s="422">
        <v>3</v>
      </c>
      <c r="G13" s="1420">
        <v>4</v>
      </c>
    </row>
    <row r="14" spans="1:7">
      <c r="A14" s="1977">
        <v>1</v>
      </c>
      <c r="B14" s="421" t="s">
        <v>1544</v>
      </c>
      <c r="C14" s="1948" t="s">
        <v>120</v>
      </c>
      <c r="D14" s="421" t="s">
        <v>252</v>
      </c>
      <c r="E14" s="521">
        <v>45354</v>
      </c>
      <c r="F14" s="422">
        <v>2</v>
      </c>
      <c r="G14" s="1420">
        <v>5</v>
      </c>
    </row>
    <row r="15" spans="1:7">
      <c r="A15" s="1977">
        <v>1</v>
      </c>
      <c r="B15" s="421" t="s">
        <v>1544</v>
      </c>
      <c r="C15" s="1948" t="s">
        <v>119</v>
      </c>
      <c r="D15" s="421" t="s">
        <v>252</v>
      </c>
      <c r="E15" s="521">
        <v>45354</v>
      </c>
      <c r="F15" s="422">
        <v>1</v>
      </c>
      <c r="G15" s="1420">
        <v>6</v>
      </c>
    </row>
    <row r="16" spans="1:7">
      <c r="A16" s="1986">
        <v>1</v>
      </c>
      <c r="B16" s="1616" t="s">
        <v>1544</v>
      </c>
      <c r="C16" s="1948"/>
      <c r="D16" s="1620" t="s">
        <v>6825</v>
      </c>
      <c r="E16" s="1637"/>
      <c r="F16" s="1638">
        <v>6</v>
      </c>
      <c r="G16" s="1638">
        <v>1</v>
      </c>
    </row>
    <row r="17" spans="1:7">
      <c r="A17" s="1986">
        <v>1</v>
      </c>
      <c r="B17" s="1616" t="s">
        <v>1544</v>
      </c>
      <c r="C17" s="1948"/>
      <c r="D17" s="1620" t="s">
        <v>6825</v>
      </c>
      <c r="E17" s="1637"/>
      <c r="F17" s="1638">
        <v>5</v>
      </c>
      <c r="G17" s="1638">
        <v>2</v>
      </c>
    </row>
    <row r="18" spans="1:7">
      <c r="A18" s="1986">
        <v>1</v>
      </c>
      <c r="B18" s="1616" t="s">
        <v>1544</v>
      </c>
      <c r="C18" s="1948"/>
      <c r="D18" s="1620" t="s">
        <v>6825</v>
      </c>
      <c r="E18" s="1637"/>
      <c r="F18" s="1638">
        <v>4</v>
      </c>
      <c r="G18" s="1638">
        <v>3</v>
      </c>
    </row>
    <row r="19" spans="1:7">
      <c r="A19" s="1986">
        <v>1</v>
      </c>
      <c r="B19" s="1616" t="s">
        <v>1544</v>
      </c>
      <c r="C19" s="1948"/>
      <c r="D19" s="1620" t="s">
        <v>6825</v>
      </c>
      <c r="E19" s="1637"/>
      <c r="F19" s="1638">
        <v>3</v>
      </c>
      <c r="G19" s="1638">
        <v>4</v>
      </c>
    </row>
    <row r="20" spans="1:7">
      <c r="A20" s="1986">
        <v>1</v>
      </c>
      <c r="B20" s="1616" t="s">
        <v>1544</v>
      </c>
      <c r="C20" s="1948"/>
      <c r="D20" s="1620" t="s">
        <v>6825</v>
      </c>
      <c r="E20" s="1637"/>
      <c r="F20" s="1638">
        <v>2</v>
      </c>
      <c r="G20" s="1638">
        <v>5</v>
      </c>
    </row>
    <row r="21" spans="1:7">
      <c r="A21" s="1986">
        <v>1</v>
      </c>
      <c r="B21" s="1616" t="s">
        <v>1544</v>
      </c>
      <c r="C21" s="1948"/>
      <c r="D21" s="1620" t="s">
        <v>6825</v>
      </c>
      <c r="E21" s="1637"/>
      <c r="F21" s="1638">
        <v>1</v>
      </c>
      <c r="G21" s="1638">
        <v>6</v>
      </c>
    </row>
    <row r="22" spans="1:7">
      <c r="A22" s="1977">
        <v>2</v>
      </c>
      <c r="B22" s="421" t="s">
        <v>1545</v>
      </c>
      <c r="C22" s="1948" t="s">
        <v>1537</v>
      </c>
      <c r="D22" s="1987" t="s">
        <v>277</v>
      </c>
      <c r="E22" s="1949">
        <v>45179</v>
      </c>
      <c r="F22" s="1638">
        <v>6</v>
      </c>
      <c r="G22" s="1638">
        <v>1</v>
      </c>
    </row>
    <row r="23" spans="1:7">
      <c r="A23" s="1977">
        <v>2</v>
      </c>
      <c r="B23" s="421" t="s">
        <v>1545</v>
      </c>
      <c r="C23" s="1948" t="s">
        <v>92</v>
      </c>
      <c r="D23" s="1987" t="s">
        <v>277</v>
      </c>
      <c r="E23" s="1949">
        <v>45179</v>
      </c>
      <c r="F23" s="1638">
        <v>5</v>
      </c>
      <c r="G23" s="1638">
        <v>2</v>
      </c>
    </row>
    <row r="24" spans="1:7">
      <c r="A24" s="1977">
        <v>2</v>
      </c>
      <c r="B24" s="421" t="s">
        <v>1545</v>
      </c>
      <c r="C24" s="1948" t="s">
        <v>125</v>
      </c>
      <c r="D24" s="1987" t="s">
        <v>277</v>
      </c>
      <c r="E24" s="1949">
        <v>45179</v>
      </c>
      <c r="F24" s="1638">
        <v>4</v>
      </c>
      <c r="G24" s="1638">
        <v>3</v>
      </c>
    </row>
    <row r="25" spans="1:7">
      <c r="A25" s="1977">
        <v>2</v>
      </c>
      <c r="B25" s="421" t="s">
        <v>1545</v>
      </c>
      <c r="C25" s="1948" t="s">
        <v>1487</v>
      </c>
      <c r="D25" s="1987" t="s">
        <v>277</v>
      </c>
      <c r="E25" s="1949">
        <v>45179</v>
      </c>
      <c r="F25" s="1638">
        <v>3</v>
      </c>
      <c r="G25" s="1638">
        <v>4</v>
      </c>
    </row>
    <row r="26" spans="1:7">
      <c r="A26" s="1977">
        <v>2</v>
      </c>
      <c r="B26" s="421" t="s">
        <v>1545</v>
      </c>
      <c r="C26" s="1948" t="s">
        <v>1487</v>
      </c>
      <c r="D26" s="1987" t="s">
        <v>277</v>
      </c>
      <c r="E26" s="1949">
        <v>45179</v>
      </c>
      <c r="F26" s="1638">
        <v>2</v>
      </c>
      <c r="G26" s="1638">
        <v>5</v>
      </c>
    </row>
    <row r="27" spans="1:7">
      <c r="A27" s="1977">
        <v>2</v>
      </c>
      <c r="B27" s="421" t="s">
        <v>1545</v>
      </c>
      <c r="C27" s="1948" t="s">
        <v>92</v>
      </c>
      <c r="D27" s="1987" t="s">
        <v>277</v>
      </c>
      <c r="E27" s="1949">
        <v>45179</v>
      </c>
      <c r="F27" s="1638">
        <v>1</v>
      </c>
      <c r="G27" s="1638">
        <v>6</v>
      </c>
    </row>
    <row r="28" spans="1:7">
      <c r="A28" s="1988">
        <v>2</v>
      </c>
      <c r="B28" s="1450" t="s">
        <v>1545</v>
      </c>
      <c r="C28" s="1948" t="s">
        <v>165</v>
      </c>
      <c r="D28" s="1450" t="s">
        <v>252</v>
      </c>
      <c r="E28" s="521">
        <v>45354</v>
      </c>
      <c r="F28" s="1946">
        <v>6</v>
      </c>
      <c r="G28" s="1947">
        <v>1</v>
      </c>
    </row>
    <row r="29" spans="1:7">
      <c r="A29" s="1988">
        <v>2</v>
      </c>
      <c r="B29" s="421" t="s">
        <v>1545</v>
      </c>
      <c r="C29" s="1948" t="s">
        <v>196</v>
      </c>
      <c r="D29" s="421" t="s">
        <v>252</v>
      </c>
      <c r="E29" s="521">
        <v>45354</v>
      </c>
      <c r="F29" s="422">
        <v>5</v>
      </c>
      <c r="G29" s="1420">
        <v>2</v>
      </c>
    </row>
    <row r="30" spans="1:7">
      <c r="A30" s="1988">
        <v>2</v>
      </c>
      <c r="B30" s="421" t="s">
        <v>1545</v>
      </c>
      <c r="C30" s="1948" t="s">
        <v>92</v>
      </c>
      <c r="D30" s="421" t="s">
        <v>252</v>
      </c>
      <c r="E30" s="521">
        <v>45354</v>
      </c>
      <c r="F30" s="422">
        <v>4</v>
      </c>
      <c r="G30" s="1420">
        <v>3</v>
      </c>
    </row>
    <row r="31" spans="1:7">
      <c r="A31" s="1988">
        <v>2</v>
      </c>
      <c r="B31" s="421" t="s">
        <v>1545</v>
      </c>
      <c r="C31" s="1948" t="s">
        <v>1487</v>
      </c>
      <c r="D31" s="421" t="s">
        <v>252</v>
      </c>
      <c r="E31" s="521">
        <v>45354</v>
      </c>
      <c r="F31" s="422">
        <v>3</v>
      </c>
      <c r="G31" s="1420">
        <v>4</v>
      </c>
    </row>
    <row r="32" spans="1:7">
      <c r="A32" s="1988">
        <v>2</v>
      </c>
      <c r="B32" s="421" t="s">
        <v>1545</v>
      </c>
      <c r="C32" s="1948" t="s">
        <v>6727</v>
      </c>
      <c r="D32" s="421" t="s">
        <v>252</v>
      </c>
      <c r="E32" s="521">
        <v>45354</v>
      </c>
      <c r="F32" s="422">
        <v>2</v>
      </c>
      <c r="G32" s="1420">
        <v>5</v>
      </c>
    </row>
    <row r="33" spans="1:7">
      <c r="A33" s="1988">
        <v>2</v>
      </c>
      <c r="B33" s="421" t="s">
        <v>1545</v>
      </c>
      <c r="C33" s="1948" t="s">
        <v>1487</v>
      </c>
      <c r="D33" s="421" t="s">
        <v>252</v>
      </c>
      <c r="E33" s="521">
        <v>45354</v>
      </c>
      <c r="F33" s="422">
        <v>1</v>
      </c>
      <c r="G33" s="1420">
        <v>6</v>
      </c>
    </row>
    <row r="34" spans="1:7">
      <c r="A34">
        <v>2</v>
      </c>
      <c r="B34" s="1616" t="s">
        <v>1545</v>
      </c>
      <c r="C34" s="1948"/>
      <c r="D34" s="1620" t="s">
        <v>6825</v>
      </c>
      <c r="E34" s="1637"/>
      <c r="F34" s="1638">
        <v>6</v>
      </c>
      <c r="G34" s="1638">
        <v>1</v>
      </c>
    </row>
    <row r="35" spans="1:7">
      <c r="A35">
        <v>2</v>
      </c>
      <c r="B35" s="1616" t="s">
        <v>1545</v>
      </c>
      <c r="C35" s="1948"/>
      <c r="D35" s="1620" t="s">
        <v>6825</v>
      </c>
      <c r="E35" s="1637"/>
      <c r="F35" s="1638">
        <v>5</v>
      </c>
      <c r="G35" s="1638">
        <v>2</v>
      </c>
    </row>
    <row r="36" spans="1:7">
      <c r="A36">
        <v>2</v>
      </c>
      <c r="B36" s="1616" t="s">
        <v>1545</v>
      </c>
      <c r="C36" s="1948"/>
      <c r="D36" s="1620" t="s">
        <v>6825</v>
      </c>
      <c r="E36" s="1637"/>
      <c r="F36" s="1638">
        <v>4</v>
      </c>
      <c r="G36" s="1638">
        <v>3</v>
      </c>
    </row>
    <row r="37" spans="1:7">
      <c r="A37">
        <v>2</v>
      </c>
      <c r="B37" s="1616" t="s">
        <v>1545</v>
      </c>
      <c r="C37" s="1948"/>
      <c r="D37" s="1620" t="s">
        <v>6825</v>
      </c>
      <c r="E37" s="1637"/>
      <c r="F37" s="1638">
        <v>3</v>
      </c>
      <c r="G37" s="1638">
        <v>4</v>
      </c>
    </row>
    <row r="38" spans="1:7">
      <c r="A38">
        <v>2</v>
      </c>
      <c r="B38" s="1616" t="s">
        <v>1545</v>
      </c>
      <c r="C38" s="1948"/>
      <c r="D38" s="1620" t="s">
        <v>6825</v>
      </c>
      <c r="E38" s="1637"/>
      <c r="F38" s="1638">
        <v>2</v>
      </c>
      <c r="G38" s="1638">
        <v>5</v>
      </c>
    </row>
    <row r="39" spans="1:7">
      <c r="A39">
        <v>2</v>
      </c>
      <c r="B39" s="1616" t="s">
        <v>1545</v>
      </c>
      <c r="C39" s="1948"/>
      <c r="D39" s="1620" t="s">
        <v>6825</v>
      </c>
      <c r="E39" s="1637"/>
      <c r="F39" s="1638">
        <v>1</v>
      </c>
      <c r="G39" s="1638">
        <v>6</v>
      </c>
    </row>
    <row r="40" spans="1:7">
      <c r="A40" s="4">
        <v>3</v>
      </c>
      <c r="B40" s="2467" t="s">
        <v>1546</v>
      </c>
      <c r="C40" s="1948" t="s">
        <v>165</v>
      </c>
      <c r="D40" s="2468" t="s">
        <v>277</v>
      </c>
      <c r="E40" s="1949">
        <v>45179</v>
      </c>
      <c r="F40" s="2469">
        <v>6</v>
      </c>
      <c r="G40" s="2470">
        <v>1</v>
      </c>
    </row>
    <row r="41" spans="1:7">
      <c r="A41" s="4">
        <v>3</v>
      </c>
      <c r="B41" s="1450" t="s">
        <v>1546</v>
      </c>
      <c r="C41" s="1948" t="s">
        <v>101</v>
      </c>
      <c r="D41" s="1987" t="s">
        <v>277</v>
      </c>
      <c r="E41" s="1949">
        <v>45179</v>
      </c>
      <c r="F41" s="422">
        <v>5</v>
      </c>
      <c r="G41" s="1420">
        <v>2</v>
      </c>
    </row>
    <row r="42" spans="1:7">
      <c r="A42" s="4">
        <v>3</v>
      </c>
      <c r="B42" s="1450" t="s">
        <v>1546</v>
      </c>
      <c r="C42" s="1948" t="s">
        <v>122</v>
      </c>
      <c r="D42" s="1987" t="s">
        <v>277</v>
      </c>
      <c r="E42" s="1949">
        <v>45179</v>
      </c>
      <c r="F42" s="422">
        <v>4</v>
      </c>
      <c r="G42" s="1420">
        <v>3</v>
      </c>
    </row>
    <row r="43" spans="1:7">
      <c r="A43" s="4">
        <v>3</v>
      </c>
      <c r="B43" s="1450" t="s">
        <v>1546</v>
      </c>
      <c r="C43" s="1948" t="s">
        <v>122</v>
      </c>
      <c r="D43" s="1987" t="s">
        <v>277</v>
      </c>
      <c r="E43" s="1949">
        <v>45179</v>
      </c>
      <c r="F43" s="422">
        <v>3</v>
      </c>
      <c r="G43" s="1420">
        <v>4</v>
      </c>
    </row>
    <row r="44" spans="1:7">
      <c r="A44" s="4">
        <v>3</v>
      </c>
      <c r="B44" s="1450" t="s">
        <v>1546</v>
      </c>
      <c r="C44" s="1948" t="s">
        <v>122</v>
      </c>
      <c r="D44" s="1987" t="s">
        <v>277</v>
      </c>
      <c r="E44" s="1949">
        <v>45179</v>
      </c>
      <c r="F44" s="422">
        <v>2</v>
      </c>
      <c r="G44" s="1420">
        <v>5</v>
      </c>
    </row>
    <row r="45" spans="1:7">
      <c r="A45" s="4">
        <v>3</v>
      </c>
      <c r="B45" s="1450" t="s">
        <v>1546</v>
      </c>
      <c r="C45" s="1948" t="s">
        <v>1593</v>
      </c>
      <c r="D45" s="1987" t="s">
        <v>277</v>
      </c>
      <c r="E45" s="1949">
        <v>45179</v>
      </c>
      <c r="F45" s="422">
        <v>1</v>
      </c>
      <c r="G45" s="1420">
        <v>6</v>
      </c>
    </row>
    <row r="46" spans="1:7">
      <c r="A46" s="1977">
        <v>3</v>
      </c>
      <c r="B46" s="1450" t="s">
        <v>1546</v>
      </c>
      <c r="C46" s="1948" t="s">
        <v>92</v>
      </c>
      <c r="D46" s="1450" t="s">
        <v>252</v>
      </c>
      <c r="E46" s="521">
        <v>45354</v>
      </c>
      <c r="F46" s="1946">
        <v>6</v>
      </c>
      <c r="G46" s="1947">
        <v>1</v>
      </c>
    </row>
    <row r="47" spans="1:7">
      <c r="A47" s="1977">
        <v>3</v>
      </c>
      <c r="B47" s="421" t="s">
        <v>1546</v>
      </c>
      <c r="C47" s="1948" t="s">
        <v>165</v>
      </c>
      <c r="D47" s="421" t="s">
        <v>252</v>
      </c>
      <c r="E47" s="521">
        <v>45354</v>
      </c>
      <c r="F47" s="422">
        <v>5</v>
      </c>
      <c r="G47" s="1420">
        <v>2</v>
      </c>
    </row>
    <row r="48" spans="1:7">
      <c r="A48" s="1977">
        <v>3</v>
      </c>
      <c r="B48" s="421" t="s">
        <v>1546</v>
      </c>
      <c r="C48" s="1948" t="s">
        <v>101</v>
      </c>
      <c r="D48" s="421" t="s">
        <v>252</v>
      </c>
      <c r="E48" s="521">
        <v>45354</v>
      </c>
      <c r="F48" s="422">
        <v>4</v>
      </c>
      <c r="G48" s="1420">
        <v>3</v>
      </c>
    </row>
    <row r="49" spans="1:7">
      <c r="A49" s="1977">
        <v>3</v>
      </c>
      <c r="B49" s="421" t="s">
        <v>1546</v>
      </c>
      <c r="C49" s="1948" t="s">
        <v>96</v>
      </c>
      <c r="D49" s="421" t="s">
        <v>252</v>
      </c>
      <c r="E49" s="521">
        <v>45354</v>
      </c>
      <c r="F49" s="422">
        <v>3</v>
      </c>
      <c r="G49" s="1420">
        <v>4</v>
      </c>
    </row>
    <row r="50" spans="1:7">
      <c r="A50" s="1977">
        <v>3</v>
      </c>
      <c r="B50" s="421" t="s">
        <v>1546</v>
      </c>
      <c r="C50" s="1948" t="s">
        <v>176</v>
      </c>
      <c r="D50" s="421" t="s">
        <v>252</v>
      </c>
      <c r="E50" s="521">
        <v>45354</v>
      </c>
      <c r="F50" s="422">
        <v>2</v>
      </c>
      <c r="G50" s="1420">
        <v>5</v>
      </c>
    </row>
    <row r="51" spans="1:7">
      <c r="A51" s="1977">
        <v>3</v>
      </c>
      <c r="B51" s="421" t="s">
        <v>1546</v>
      </c>
      <c r="C51" s="1948" t="s">
        <v>174</v>
      </c>
      <c r="D51" s="421" t="s">
        <v>252</v>
      </c>
      <c r="E51" s="521">
        <v>45354</v>
      </c>
      <c r="F51" s="422">
        <v>1</v>
      </c>
      <c r="G51" s="1420">
        <v>6</v>
      </c>
    </row>
    <row r="52" spans="1:7">
      <c r="A52" s="1986">
        <v>3</v>
      </c>
      <c r="B52" s="1616" t="s">
        <v>1546</v>
      </c>
      <c r="C52" s="1948"/>
      <c r="D52" s="1620" t="s">
        <v>6825</v>
      </c>
      <c r="E52" s="1637"/>
      <c r="F52" s="1638">
        <v>6</v>
      </c>
      <c r="G52" s="1638">
        <v>1</v>
      </c>
    </row>
    <row r="53" spans="1:7">
      <c r="A53" s="1986">
        <v>3</v>
      </c>
      <c r="B53" s="1616" t="s">
        <v>1546</v>
      </c>
      <c r="C53" s="1948"/>
      <c r="D53" s="1620" t="s">
        <v>6825</v>
      </c>
      <c r="E53" s="1637"/>
      <c r="F53" s="1638">
        <v>5</v>
      </c>
      <c r="G53" s="1638">
        <v>2</v>
      </c>
    </row>
    <row r="54" spans="1:7">
      <c r="A54" s="1986">
        <v>3</v>
      </c>
      <c r="B54" s="1616" t="s">
        <v>1546</v>
      </c>
      <c r="C54" s="1948"/>
      <c r="D54" s="1620" t="s">
        <v>6825</v>
      </c>
      <c r="E54" s="1637"/>
      <c r="F54" s="1638">
        <v>4</v>
      </c>
      <c r="G54" s="1638">
        <v>3</v>
      </c>
    </row>
    <row r="55" spans="1:7">
      <c r="A55" s="1986">
        <v>3</v>
      </c>
      <c r="B55" s="1616" t="s">
        <v>1546</v>
      </c>
      <c r="C55" s="1948"/>
      <c r="D55" s="1620" t="s">
        <v>6825</v>
      </c>
      <c r="E55" s="1637"/>
      <c r="F55" s="1638">
        <v>3</v>
      </c>
      <c r="G55" s="1638">
        <v>4</v>
      </c>
    </row>
    <row r="56" spans="1:7">
      <c r="A56" s="1986">
        <v>3</v>
      </c>
      <c r="B56" s="1616" t="s">
        <v>1546</v>
      </c>
      <c r="C56" s="1948"/>
      <c r="D56" s="1620" t="s">
        <v>6825</v>
      </c>
      <c r="E56" s="1637"/>
      <c r="F56" s="1638">
        <v>2</v>
      </c>
      <c r="G56" s="1638">
        <v>5</v>
      </c>
    </row>
    <row r="57" spans="1:7">
      <c r="A57" s="1986">
        <v>3</v>
      </c>
      <c r="B57" s="1616" t="s">
        <v>1546</v>
      </c>
      <c r="C57" s="1948"/>
      <c r="D57" s="1620" t="s">
        <v>6825</v>
      </c>
      <c r="E57" s="1637"/>
      <c r="F57" s="1638">
        <v>1</v>
      </c>
      <c r="G57" s="1638">
        <v>6</v>
      </c>
    </row>
    <row r="58" spans="1:7">
      <c r="A58" s="1985">
        <v>4</v>
      </c>
      <c r="B58" s="1951" t="s">
        <v>1547</v>
      </c>
      <c r="C58" s="1948" t="s">
        <v>123</v>
      </c>
      <c r="D58" s="1952" t="s">
        <v>277</v>
      </c>
      <c r="E58" s="1949">
        <v>45179</v>
      </c>
      <c r="F58" s="2469">
        <v>6</v>
      </c>
      <c r="G58" s="2470">
        <v>1</v>
      </c>
    </row>
    <row r="59" spans="1:7">
      <c r="A59" s="1985">
        <v>4</v>
      </c>
      <c r="B59" s="1951" t="s">
        <v>1547</v>
      </c>
      <c r="C59" s="1948" t="s">
        <v>1625</v>
      </c>
      <c r="D59" s="1952" t="s">
        <v>277</v>
      </c>
      <c r="E59" s="1949">
        <v>45179</v>
      </c>
      <c r="F59" s="422">
        <v>5</v>
      </c>
      <c r="G59" s="1420">
        <v>2</v>
      </c>
    </row>
    <row r="60" spans="1:7">
      <c r="A60" s="1985">
        <v>4</v>
      </c>
      <c r="B60" s="1951" t="s">
        <v>1547</v>
      </c>
      <c r="C60" s="1948" t="s">
        <v>1625</v>
      </c>
      <c r="D60" s="1952" t="s">
        <v>277</v>
      </c>
      <c r="E60" s="1949">
        <v>45179</v>
      </c>
      <c r="F60" s="422">
        <v>4</v>
      </c>
      <c r="G60" s="1420">
        <v>3</v>
      </c>
    </row>
    <row r="61" spans="1:7">
      <c r="A61" s="1985">
        <v>4</v>
      </c>
      <c r="B61" s="1951" t="s">
        <v>1547</v>
      </c>
      <c r="C61" s="1948" t="s">
        <v>196</v>
      </c>
      <c r="D61" s="1952" t="s">
        <v>277</v>
      </c>
      <c r="E61" s="1949">
        <v>45179</v>
      </c>
      <c r="F61" s="422">
        <v>3</v>
      </c>
      <c r="G61" s="1420">
        <v>4</v>
      </c>
    </row>
    <row r="62" spans="1:7">
      <c r="A62" s="1985">
        <v>4</v>
      </c>
      <c r="B62" s="1951" t="s">
        <v>1547</v>
      </c>
      <c r="C62" s="1948" t="s">
        <v>174</v>
      </c>
      <c r="D62" s="1952" t="s">
        <v>277</v>
      </c>
      <c r="E62" s="1949">
        <v>45179</v>
      </c>
      <c r="F62" s="422">
        <v>2</v>
      </c>
      <c r="G62" s="1420">
        <v>5</v>
      </c>
    </row>
    <row r="63" spans="1:7">
      <c r="A63" s="1985">
        <v>4</v>
      </c>
      <c r="B63" s="1951" t="s">
        <v>1547</v>
      </c>
      <c r="C63" s="1948" t="s">
        <v>196</v>
      </c>
      <c r="D63" s="1952" t="s">
        <v>277</v>
      </c>
      <c r="E63" s="1949">
        <v>45179</v>
      </c>
      <c r="F63" s="422">
        <v>1</v>
      </c>
      <c r="G63" s="1420">
        <v>6</v>
      </c>
    </row>
    <row r="64" spans="1:7">
      <c r="A64" s="4">
        <v>4</v>
      </c>
      <c r="B64" s="1450" t="s">
        <v>1547</v>
      </c>
      <c r="C64" s="1948" t="s">
        <v>96</v>
      </c>
      <c r="D64" s="1450" t="s">
        <v>252</v>
      </c>
      <c r="E64" s="521">
        <v>45354</v>
      </c>
      <c r="F64" s="1946">
        <v>6</v>
      </c>
      <c r="G64" s="1947">
        <v>1</v>
      </c>
    </row>
    <row r="65" spans="1:7">
      <c r="A65" s="4">
        <v>4</v>
      </c>
      <c r="B65" s="421" t="s">
        <v>1547</v>
      </c>
      <c r="C65" s="1948" t="s">
        <v>196</v>
      </c>
      <c r="D65" s="421" t="s">
        <v>252</v>
      </c>
      <c r="E65" s="521">
        <v>45354</v>
      </c>
      <c r="F65" s="422">
        <v>5</v>
      </c>
      <c r="G65" s="1420">
        <v>2</v>
      </c>
    </row>
    <row r="66" spans="1:7">
      <c r="A66" s="4">
        <v>4</v>
      </c>
      <c r="B66" s="421" t="s">
        <v>1547</v>
      </c>
      <c r="C66" s="1948" t="s">
        <v>1625</v>
      </c>
      <c r="D66" s="421" t="s">
        <v>252</v>
      </c>
      <c r="E66" s="521">
        <v>45354</v>
      </c>
      <c r="F66" s="422">
        <v>4</v>
      </c>
      <c r="G66" s="1420">
        <v>3</v>
      </c>
    </row>
    <row r="67" spans="1:7">
      <c r="A67" s="4">
        <v>4</v>
      </c>
      <c r="B67" s="421" t="s">
        <v>1547</v>
      </c>
      <c r="C67" s="1948" t="s">
        <v>120</v>
      </c>
      <c r="D67" s="421" t="s">
        <v>252</v>
      </c>
      <c r="E67" s="521">
        <v>45354</v>
      </c>
      <c r="F67" s="422">
        <v>3</v>
      </c>
      <c r="G67" s="1420">
        <v>4</v>
      </c>
    </row>
    <row r="68" spans="1:7">
      <c r="A68" s="4">
        <v>4</v>
      </c>
      <c r="B68" s="421" t="s">
        <v>1547</v>
      </c>
      <c r="C68" s="1948" t="s">
        <v>128</v>
      </c>
      <c r="D68" s="421" t="s">
        <v>252</v>
      </c>
      <c r="E68" s="521">
        <v>45354</v>
      </c>
      <c r="F68" s="422">
        <v>2</v>
      </c>
      <c r="G68" s="1420">
        <v>5</v>
      </c>
    </row>
    <row r="69" spans="1:7">
      <c r="A69" s="4">
        <v>4</v>
      </c>
      <c r="B69" s="421" t="s">
        <v>1547</v>
      </c>
      <c r="C69" s="1948" t="s">
        <v>5917</v>
      </c>
      <c r="D69" s="421" t="s">
        <v>252</v>
      </c>
      <c r="E69" s="521">
        <v>45354</v>
      </c>
      <c r="F69" s="422">
        <v>1</v>
      </c>
      <c r="G69" s="1420">
        <v>6</v>
      </c>
    </row>
    <row r="70" spans="1:7">
      <c r="A70">
        <v>4</v>
      </c>
      <c r="B70" s="1616" t="s">
        <v>1547</v>
      </c>
      <c r="C70" s="1948"/>
      <c r="D70" s="1620" t="s">
        <v>6825</v>
      </c>
      <c r="E70" s="1637"/>
      <c r="F70" s="1638">
        <v>6</v>
      </c>
      <c r="G70" s="1638">
        <v>1</v>
      </c>
    </row>
    <row r="71" spans="1:7">
      <c r="A71">
        <v>4</v>
      </c>
      <c r="B71" s="1616" t="s">
        <v>1547</v>
      </c>
      <c r="C71" s="1948"/>
      <c r="D71" s="1620" t="s">
        <v>6825</v>
      </c>
      <c r="E71" s="1637"/>
      <c r="F71" s="1638">
        <v>5</v>
      </c>
      <c r="G71" s="1638">
        <v>2</v>
      </c>
    </row>
    <row r="72" spans="1:7">
      <c r="A72">
        <v>4</v>
      </c>
      <c r="B72" s="1616" t="s">
        <v>1547</v>
      </c>
      <c r="C72" s="1948"/>
      <c r="D72" s="1620" t="s">
        <v>6825</v>
      </c>
      <c r="E72" s="1637"/>
      <c r="F72" s="1638">
        <v>4</v>
      </c>
      <c r="G72" s="1638">
        <v>3</v>
      </c>
    </row>
    <row r="73" spans="1:7">
      <c r="A73">
        <v>4</v>
      </c>
      <c r="B73" s="1616" t="s">
        <v>1547</v>
      </c>
      <c r="C73" s="1948"/>
      <c r="D73" s="1620" t="s">
        <v>6825</v>
      </c>
      <c r="E73" s="1637"/>
      <c r="F73" s="1638">
        <v>3</v>
      </c>
      <c r="G73" s="1638">
        <v>4</v>
      </c>
    </row>
    <row r="74" spans="1:7">
      <c r="A74">
        <v>4</v>
      </c>
      <c r="B74" s="1616" t="s">
        <v>1547</v>
      </c>
      <c r="C74" s="1948"/>
      <c r="D74" s="1620" t="s">
        <v>6825</v>
      </c>
      <c r="E74" s="1637"/>
      <c r="F74" s="1638">
        <v>2</v>
      </c>
      <c r="G74" s="1638">
        <v>5</v>
      </c>
    </row>
    <row r="75" spans="1:7">
      <c r="A75">
        <v>4</v>
      </c>
      <c r="B75" s="1616" t="s">
        <v>1547</v>
      </c>
      <c r="C75" s="1948"/>
      <c r="D75" s="1620" t="s">
        <v>6825</v>
      </c>
      <c r="E75" s="1637"/>
      <c r="F75" s="1638">
        <v>1</v>
      </c>
      <c r="G75" s="1638">
        <v>6</v>
      </c>
    </row>
    <row r="76" spans="1:7">
      <c r="A76" s="1986">
        <v>5</v>
      </c>
      <c r="B76" s="2467" t="s">
        <v>1548</v>
      </c>
      <c r="C76" s="1948" t="s">
        <v>125</v>
      </c>
      <c r="D76" s="2471" t="s">
        <v>277</v>
      </c>
      <c r="E76" s="1949">
        <v>45179</v>
      </c>
      <c r="F76" s="1638">
        <v>6</v>
      </c>
      <c r="G76" s="1638">
        <v>1</v>
      </c>
    </row>
    <row r="77" spans="1:7">
      <c r="A77" s="1986">
        <v>5</v>
      </c>
      <c r="B77" s="1450" t="s">
        <v>1548</v>
      </c>
      <c r="C77" s="1948" t="s">
        <v>65</v>
      </c>
      <c r="D77" s="1952" t="s">
        <v>277</v>
      </c>
      <c r="E77" s="1949">
        <v>45179</v>
      </c>
      <c r="F77" s="1638">
        <v>5</v>
      </c>
      <c r="G77" s="1638">
        <v>2</v>
      </c>
    </row>
    <row r="78" spans="1:7">
      <c r="A78" s="1986">
        <v>5</v>
      </c>
      <c r="B78" s="1450" t="s">
        <v>1548</v>
      </c>
      <c r="C78" s="1948" t="s">
        <v>125</v>
      </c>
      <c r="D78" s="1952" t="s">
        <v>277</v>
      </c>
      <c r="E78" s="1949">
        <v>45179</v>
      </c>
      <c r="F78" s="1638">
        <v>4</v>
      </c>
      <c r="G78" s="1638">
        <v>3</v>
      </c>
    </row>
    <row r="79" spans="1:7">
      <c r="A79" s="1986">
        <v>5</v>
      </c>
      <c r="B79" s="1450" t="s">
        <v>1548</v>
      </c>
      <c r="C79" s="1948" t="s">
        <v>65</v>
      </c>
      <c r="D79" s="1952" t="s">
        <v>277</v>
      </c>
      <c r="E79" s="1949">
        <v>45179</v>
      </c>
      <c r="F79" s="1638">
        <v>3</v>
      </c>
      <c r="G79" s="1638">
        <v>4</v>
      </c>
    </row>
    <row r="80" spans="1:7">
      <c r="A80" s="1986">
        <v>5</v>
      </c>
      <c r="B80" s="1450" t="s">
        <v>1548</v>
      </c>
      <c r="C80" s="1948" t="s">
        <v>196</v>
      </c>
      <c r="D80" s="1952" t="s">
        <v>277</v>
      </c>
      <c r="E80" s="1949">
        <v>45179</v>
      </c>
      <c r="F80" s="1638">
        <v>2</v>
      </c>
      <c r="G80" s="1638">
        <v>5</v>
      </c>
    </row>
    <row r="81" spans="1:7">
      <c r="A81" s="1986">
        <v>5</v>
      </c>
      <c r="B81" s="1450" t="s">
        <v>1548</v>
      </c>
      <c r="C81" s="1948" t="s">
        <v>122</v>
      </c>
      <c r="D81" s="1952" t="s">
        <v>277</v>
      </c>
      <c r="E81" s="1949">
        <v>45179</v>
      </c>
      <c r="F81" s="1638">
        <v>1</v>
      </c>
      <c r="G81" s="1638">
        <v>6</v>
      </c>
    </row>
    <row r="82" spans="1:7">
      <c r="A82" s="1977">
        <v>5</v>
      </c>
      <c r="B82" s="1450" t="s">
        <v>1548</v>
      </c>
      <c r="C82" s="1948" t="s">
        <v>125</v>
      </c>
      <c r="D82" s="1450" t="s">
        <v>252</v>
      </c>
      <c r="E82" s="521">
        <v>45354</v>
      </c>
      <c r="F82" s="1946">
        <v>6</v>
      </c>
      <c r="G82" s="1947">
        <v>1</v>
      </c>
    </row>
    <row r="83" spans="1:7">
      <c r="A83" s="1977">
        <v>5</v>
      </c>
      <c r="B83" s="421" t="s">
        <v>1548</v>
      </c>
      <c r="C83" s="1948" t="s">
        <v>6026</v>
      </c>
      <c r="D83" s="421" t="s">
        <v>252</v>
      </c>
      <c r="E83" s="521">
        <v>45354</v>
      </c>
      <c r="F83" s="422">
        <v>5</v>
      </c>
      <c r="G83" s="1420">
        <v>2</v>
      </c>
    </row>
    <row r="84" spans="1:7">
      <c r="A84" s="1977">
        <v>5</v>
      </c>
      <c r="B84" s="421" t="s">
        <v>1548</v>
      </c>
      <c r="C84" s="1948" t="s">
        <v>1628</v>
      </c>
      <c r="D84" s="421" t="s">
        <v>252</v>
      </c>
      <c r="E84" s="521">
        <v>45354</v>
      </c>
      <c r="F84" s="422">
        <v>4</v>
      </c>
      <c r="G84" s="1420">
        <v>3</v>
      </c>
    </row>
    <row r="85" spans="1:7">
      <c r="A85" s="1977">
        <v>5</v>
      </c>
      <c r="B85" s="421" t="s">
        <v>1548</v>
      </c>
      <c r="C85" s="1948" t="s">
        <v>92</v>
      </c>
      <c r="D85" s="421" t="s">
        <v>252</v>
      </c>
      <c r="E85" s="521">
        <v>45354</v>
      </c>
      <c r="F85" s="422">
        <v>3</v>
      </c>
      <c r="G85" s="1420">
        <v>4</v>
      </c>
    </row>
    <row r="86" spans="1:7">
      <c r="A86" s="1977">
        <v>5</v>
      </c>
      <c r="B86" s="421" t="s">
        <v>1548</v>
      </c>
      <c r="C86" s="1948" t="s">
        <v>101</v>
      </c>
      <c r="D86" s="421" t="s">
        <v>252</v>
      </c>
      <c r="E86" s="521">
        <v>45354</v>
      </c>
      <c r="F86" s="422">
        <v>2</v>
      </c>
      <c r="G86" s="1420">
        <v>5</v>
      </c>
    </row>
    <row r="87" spans="1:7">
      <c r="A87" s="1977">
        <v>5</v>
      </c>
      <c r="B87" s="421" t="s">
        <v>1548</v>
      </c>
      <c r="C87" s="1948" t="s">
        <v>110</v>
      </c>
      <c r="D87" s="421" t="s">
        <v>252</v>
      </c>
      <c r="E87" s="521">
        <v>45354</v>
      </c>
      <c r="F87" s="422">
        <v>1</v>
      </c>
      <c r="G87" s="1420">
        <v>6</v>
      </c>
    </row>
    <row r="88" spans="1:7">
      <c r="A88" s="1986">
        <v>5</v>
      </c>
      <c r="B88" s="1616" t="s">
        <v>1548</v>
      </c>
      <c r="C88" s="1948"/>
      <c r="D88" s="1620" t="s">
        <v>6825</v>
      </c>
      <c r="E88" s="1637"/>
      <c r="F88" s="1638">
        <v>6</v>
      </c>
      <c r="G88" s="1638">
        <v>1</v>
      </c>
    </row>
    <row r="89" spans="1:7">
      <c r="A89" s="1986">
        <v>5</v>
      </c>
      <c r="B89" s="1616" t="s">
        <v>1548</v>
      </c>
      <c r="C89" s="1948"/>
      <c r="D89" s="1620" t="s">
        <v>6825</v>
      </c>
      <c r="E89" s="1637"/>
      <c r="F89" s="1638">
        <v>5</v>
      </c>
      <c r="G89" s="1638">
        <v>2</v>
      </c>
    </row>
    <row r="90" spans="1:7">
      <c r="A90" s="1986">
        <v>5</v>
      </c>
      <c r="B90" s="1616" t="s">
        <v>1548</v>
      </c>
      <c r="C90" s="1948"/>
      <c r="D90" s="1620" t="s">
        <v>6825</v>
      </c>
      <c r="E90" s="1637"/>
      <c r="F90" s="1638">
        <v>4</v>
      </c>
      <c r="G90" s="1638">
        <v>3</v>
      </c>
    </row>
    <row r="91" spans="1:7">
      <c r="A91" s="1986">
        <v>5</v>
      </c>
      <c r="B91" s="1616" t="s">
        <v>1548</v>
      </c>
      <c r="C91" s="1948"/>
      <c r="D91" s="1620" t="s">
        <v>6825</v>
      </c>
      <c r="E91" s="1637"/>
      <c r="F91" s="1638">
        <v>3</v>
      </c>
      <c r="G91" s="1638">
        <v>4</v>
      </c>
    </row>
    <row r="92" spans="1:7">
      <c r="A92" s="1986">
        <v>5</v>
      </c>
      <c r="B92" s="1616" t="s">
        <v>1548</v>
      </c>
      <c r="C92" s="1948"/>
      <c r="D92" s="1620" t="s">
        <v>6825</v>
      </c>
      <c r="E92" s="1637"/>
      <c r="F92" s="1638">
        <v>2</v>
      </c>
      <c r="G92" s="1638">
        <v>5</v>
      </c>
    </row>
    <row r="93" spans="1:7">
      <c r="A93" s="1986">
        <v>5</v>
      </c>
      <c r="B93" s="1616" t="s">
        <v>1548</v>
      </c>
      <c r="C93" s="1948"/>
      <c r="D93" s="1620" t="s">
        <v>6825</v>
      </c>
      <c r="E93" s="1637"/>
      <c r="F93" s="1638">
        <v>1</v>
      </c>
      <c r="G93" s="1638">
        <v>6</v>
      </c>
    </row>
    <row r="94" spans="1:7">
      <c r="A94" s="1985">
        <v>6</v>
      </c>
      <c r="B94" s="1951" t="s">
        <v>1549</v>
      </c>
      <c r="C94" s="1948" t="s">
        <v>92</v>
      </c>
      <c r="D94" s="1952" t="s">
        <v>277</v>
      </c>
      <c r="E94" s="1949">
        <v>45179</v>
      </c>
      <c r="F94" s="1638">
        <v>6</v>
      </c>
      <c r="G94" s="1638">
        <v>1</v>
      </c>
    </row>
    <row r="95" spans="1:7">
      <c r="A95" s="1985">
        <v>6</v>
      </c>
      <c r="B95" s="1951" t="s">
        <v>1549</v>
      </c>
      <c r="C95" s="1948" t="s">
        <v>122</v>
      </c>
      <c r="D95" s="1952" t="s">
        <v>277</v>
      </c>
      <c r="E95" s="1949">
        <v>45179</v>
      </c>
      <c r="F95" s="1638">
        <v>5</v>
      </c>
      <c r="G95" s="1638">
        <v>2</v>
      </c>
    </row>
    <row r="96" spans="1:7">
      <c r="A96" s="1985">
        <v>6</v>
      </c>
      <c r="B96" s="1951" t="s">
        <v>1549</v>
      </c>
      <c r="C96" s="1948" t="s">
        <v>1593</v>
      </c>
      <c r="D96" s="1952" t="s">
        <v>277</v>
      </c>
      <c r="E96" s="1949">
        <v>45179</v>
      </c>
      <c r="F96" s="1638">
        <v>4</v>
      </c>
      <c r="G96" s="1638">
        <v>3</v>
      </c>
    </row>
    <row r="97" spans="1:7">
      <c r="A97" s="1985">
        <v>6</v>
      </c>
      <c r="B97" s="1951" t="s">
        <v>1549</v>
      </c>
      <c r="C97" s="1948" t="s">
        <v>190</v>
      </c>
      <c r="D97" s="1952" t="s">
        <v>277</v>
      </c>
      <c r="E97" s="1949">
        <v>45179</v>
      </c>
      <c r="F97" s="1638">
        <v>3</v>
      </c>
      <c r="G97" s="1638">
        <v>4</v>
      </c>
    </row>
    <row r="98" spans="1:7">
      <c r="A98" s="1985">
        <v>6</v>
      </c>
      <c r="B98" s="1951" t="s">
        <v>1549</v>
      </c>
      <c r="C98" s="1948" t="s">
        <v>6614</v>
      </c>
      <c r="D98" s="1952" t="s">
        <v>277</v>
      </c>
      <c r="E98" s="1949">
        <v>45179</v>
      </c>
      <c r="F98" s="1638">
        <v>2</v>
      </c>
      <c r="G98" s="1638">
        <v>5</v>
      </c>
    </row>
    <row r="99" spans="1:7">
      <c r="A99" s="1985">
        <v>6</v>
      </c>
      <c r="B99" s="1951" t="s">
        <v>1549</v>
      </c>
      <c r="C99" s="1948" t="s">
        <v>123</v>
      </c>
      <c r="D99" s="1952" t="s">
        <v>277</v>
      </c>
      <c r="E99" s="1949">
        <v>45179</v>
      </c>
      <c r="F99" s="1638">
        <v>1</v>
      </c>
      <c r="G99" s="1638">
        <v>6</v>
      </c>
    </row>
    <row r="100" spans="1:7">
      <c r="A100" s="1988">
        <v>6</v>
      </c>
      <c r="B100" s="1450" t="s">
        <v>1549</v>
      </c>
      <c r="C100" s="1948" t="s">
        <v>120</v>
      </c>
      <c r="D100" s="1450" t="s">
        <v>252</v>
      </c>
      <c r="E100" s="521">
        <v>45354</v>
      </c>
      <c r="F100" s="1946">
        <v>6</v>
      </c>
      <c r="G100" s="1947">
        <v>1</v>
      </c>
    </row>
    <row r="101" spans="1:7">
      <c r="A101" s="1988">
        <v>6</v>
      </c>
      <c r="B101" s="421" t="s">
        <v>1549</v>
      </c>
      <c r="C101" s="1948" t="s">
        <v>90</v>
      </c>
      <c r="D101" s="421" t="s">
        <v>252</v>
      </c>
      <c r="E101" s="521">
        <v>45354</v>
      </c>
      <c r="F101" s="422">
        <v>5</v>
      </c>
      <c r="G101" s="1420">
        <v>2</v>
      </c>
    </row>
    <row r="102" spans="1:7">
      <c r="A102" s="1988">
        <v>6</v>
      </c>
      <c r="B102" s="421" t="s">
        <v>1549</v>
      </c>
      <c r="C102" s="1948" t="s">
        <v>90</v>
      </c>
      <c r="D102" s="421" t="s">
        <v>252</v>
      </c>
      <c r="E102" s="521">
        <v>45354</v>
      </c>
      <c r="F102" s="422">
        <v>4</v>
      </c>
      <c r="G102" s="1420">
        <v>3</v>
      </c>
    </row>
    <row r="103" spans="1:7">
      <c r="A103" s="1988">
        <v>6</v>
      </c>
      <c r="B103" s="421" t="s">
        <v>1549</v>
      </c>
      <c r="C103" s="1948" t="s">
        <v>199</v>
      </c>
      <c r="D103" s="421" t="s">
        <v>252</v>
      </c>
      <c r="E103" s="521">
        <v>45354</v>
      </c>
      <c r="F103" s="422">
        <v>3</v>
      </c>
      <c r="G103" s="1420">
        <v>4</v>
      </c>
    </row>
    <row r="104" spans="1:7">
      <c r="A104" s="1988">
        <v>6</v>
      </c>
      <c r="B104" s="421" t="s">
        <v>1549</v>
      </c>
      <c r="C104" s="1948" t="s">
        <v>5917</v>
      </c>
      <c r="D104" s="421" t="s">
        <v>252</v>
      </c>
      <c r="E104" s="521">
        <v>45354</v>
      </c>
      <c r="F104" s="422">
        <v>2</v>
      </c>
      <c r="G104" s="1420">
        <v>5</v>
      </c>
    </row>
    <row r="105" spans="1:7">
      <c r="A105" s="1988">
        <v>6</v>
      </c>
      <c r="B105" s="421" t="s">
        <v>1549</v>
      </c>
      <c r="C105" s="1948" t="s">
        <v>188</v>
      </c>
      <c r="D105" s="421" t="s">
        <v>252</v>
      </c>
      <c r="E105" s="521">
        <v>45354</v>
      </c>
      <c r="F105" s="422">
        <v>1</v>
      </c>
      <c r="G105" s="1420">
        <v>6</v>
      </c>
    </row>
    <row r="106" spans="1:7">
      <c r="A106">
        <v>6</v>
      </c>
      <c r="B106" s="1616" t="s">
        <v>1549</v>
      </c>
      <c r="C106" s="1948"/>
      <c r="D106" s="1620" t="s">
        <v>6825</v>
      </c>
      <c r="E106" s="1637"/>
      <c r="F106" s="1638">
        <v>6</v>
      </c>
      <c r="G106" s="1420">
        <v>1</v>
      </c>
    </row>
    <row r="107" spans="1:7">
      <c r="A107">
        <v>6</v>
      </c>
      <c r="B107" s="1616" t="s">
        <v>1549</v>
      </c>
      <c r="C107" s="1948"/>
      <c r="D107" s="1620" t="s">
        <v>6825</v>
      </c>
      <c r="E107" s="1637"/>
      <c r="F107" s="1638">
        <v>5</v>
      </c>
      <c r="G107" s="1420">
        <v>2</v>
      </c>
    </row>
    <row r="108" spans="1:7">
      <c r="A108">
        <v>6</v>
      </c>
      <c r="B108" s="1616" t="s">
        <v>1549</v>
      </c>
      <c r="C108" s="1948"/>
      <c r="D108" s="1620" t="s">
        <v>6825</v>
      </c>
      <c r="E108" s="1637"/>
      <c r="F108" s="1638">
        <v>4</v>
      </c>
      <c r="G108" s="1420">
        <v>3</v>
      </c>
    </row>
    <row r="109" spans="1:7">
      <c r="A109">
        <v>6</v>
      </c>
      <c r="B109" s="1616" t="s">
        <v>1549</v>
      </c>
      <c r="C109" s="1948"/>
      <c r="D109" s="1620" t="s">
        <v>6825</v>
      </c>
      <c r="E109" s="1637"/>
      <c r="F109" s="1638">
        <v>3</v>
      </c>
      <c r="G109" s="1420">
        <v>4</v>
      </c>
    </row>
    <row r="110" spans="1:7">
      <c r="A110">
        <v>6</v>
      </c>
      <c r="B110" s="1616" t="s">
        <v>1549</v>
      </c>
      <c r="C110" s="1948"/>
      <c r="D110" s="1620" t="s">
        <v>6825</v>
      </c>
      <c r="E110" s="1637"/>
      <c r="F110" s="1638">
        <v>2</v>
      </c>
      <c r="G110" s="1420">
        <v>5</v>
      </c>
    </row>
    <row r="111" spans="1:7">
      <c r="A111">
        <v>6</v>
      </c>
      <c r="B111" s="1948" t="s">
        <v>1549</v>
      </c>
      <c r="C111" s="1948"/>
      <c r="D111" s="1620" t="s">
        <v>6825</v>
      </c>
      <c r="E111" s="1949"/>
      <c r="F111" s="1950">
        <v>1</v>
      </c>
      <c r="G111" s="2486">
        <v>6</v>
      </c>
    </row>
    <row r="112" spans="1:7">
      <c r="A112" s="1986">
        <v>7</v>
      </c>
      <c r="B112" s="1951" t="s">
        <v>1550</v>
      </c>
      <c r="C112" s="1948" t="s">
        <v>6411</v>
      </c>
      <c r="D112" s="1952" t="s">
        <v>277</v>
      </c>
      <c r="E112" s="1949">
        <v>45179</v>
      </c>
      <c r="F112" s="2488">
        <v>6</v>
      </c>
      <c r="G112" s="2487">
        <v>1</v>
      </c>
    </row>
    <row r="113" spans="1:7">
      <c r="A113" s="1986">
        <v>7</v>
      </c>
      <c r="B113" s="2479" t="s">
        <v>1550</v>
      </c>
      <c r="C113" s="1951" t="s">
        <v>1595</v>
      </c>
      <c r="D113" s="2471" t="s">
        <v>277</v>
      </c>
      <c r="E113" s="1949">
        <v>45179</v>
      </c>
      <c r="F113" s="2469">
        <v>5</v>
      </c>
      <c r="G113" s="422">
        <v>2</v>
      </c>
    </row>
    <row r="114" spans="1:7">
      <c r="A114" s="1986">
        <v>7</v>
      </c>
      <c r="B114" s="1967" t="s">
        <v>1550</v>
      </c>
      <c r="C114" s="1948" t="s">
        <v>6411</v>
      </c>
      <c r="D114" s="1952" t="s">
        <v>277</v>
      </c>
      <c r="E114" s="1949">
        <v>45179</v>
      </c>
      <c r="F114" s="422">
        <v>4</v>
      </c>
      <c r="G114" s="422">
        <v>3</v>
      </c>
    </row>
    <row r="115" spans="1:7">
      <c r="A115" s="1986">
        <v>7</v>
      </c>
      <c r="B115" s="1967" t="s">
        <v>1550</v>
      </c>
      <c r="C115" s="1951" t="s">
        <v>1595</v>
      </c>
      <c r="D115" s="1952" t="s">
        <v>277</v>
      </c>
      <c r="E115" s="1949">
        <v>45179</v>
      </c>
      <c r="F115" s="422">
        <v>3</v>
      </c>
      <c r="G115" s="422">
        <v>4</v>
      </c>
    </row>
    <row r="116" spans="1:7">
      <c r="A116" s="1986">
        <v>7</v>
      </c>
      <c r="B116" s="1967" t="s">
        <v>1550</v>
      </c>
      <c r="C116" s="1948" t="s">
        <v>143</v>
      </c>
      <c r="D116" s="1952" t="s">
        <v>277</v>
      </c>
      <c r="E116" s="1949">
        <v>45179</v>
      </c>
      <c r="F116" s="422">
        <v>2</v>
      </c>
      <c r="G116" s="422">
        <v>5</v>
      </c>
    </row>
    <row r="117" spans="1:7">
      <c r="A117" s="1986">
        <v>7</v>
      </c>
      <c r="B117" s="1967" t="s">
        <v>1550</v>
      </c>
      <c r="C117" s="1948" t="s">
        <v>6411</v>
      </c>
      <c r="D117" s="1952" t="s">
        <v>277</v>
      </c>
      <c r="E117" s="1949">
        <v>45179</v>
      </c>
      <c r="F117" s="422">
        <v>1</v>
      </c>
      <c r="G117" s="422">
        <v>6</v>
      </c>
    </row>
    <row r="118" spans="1:7">
      <c r="A118" s="1977">
        <v>7</v>
      </c>
      <c r="B118" s="421" t="s">
        <v>1550</v>
      </c>
      <c r="C118" s="1948" t="s">
        <v>174</v>
      </c>
      <c r="D118" s="421" t="s">
        <v>252</v>
      </c>
      <c r="E118" s="521">
        <v>45354</v>
      </c>
      <c r="F118" s="422">
        <v>6</v>
      </c>
      <c r="G118" s="422">
        <v>1</v>
      </c>
    </row>
    <row r="119" spans="1:7">
      <c r="A119" s="1977">
        <v>7</v>
      </c>
      <c r="B119" s="421" t="s">
        <v>1550</v>
      </c>
      <c r="C119" s="1948" t="s">
        <v>173</v>
      </c>
      <c r="D119" s="421" t="s">
        <v>252</v>
      </c>
      <c r="E119" s="521">
        <v>45354</v>
      </c>
      <c r="F119" s="422">
        <v>5</v>
      </c>
      <c r="G119" s="422">
        <v>2</v>
      </c>
    </row>
    <row r="120" spans="1:7">
      <c r="A120" s="1977">
        <v>7</v>
      </c>
      <c r="B120" s="421" t="s">
        <v>1550</v>
      </c>
      <c r="C120" s="1948" t="s">
        <v>115</v>
      </c>
      <c r="D120" s="421" t="s">
        <v>252</v>
      </c>
      <c r="E120" s="521">
        <v>45354</v>
      </c>
      <c r="F120" s="422">
        <v>4</v>
      </c>
      <c r="G120" s="422">
        <v>3</v>
      </c>
    </row>
    <row r="121" spans="1:7">
      <c r="A121" s="1977">
        <v>7</v>
      </c>
      <c r="B121" s="421" t="s">
        <v>1550</v>
      </c>
      <c r="C121" s="1948" t="s">
        <v>174</v>
      </c>
      <c r="D121" s="421" t="s">
        <v>252</v>
      </c>
      <c r="E121" s="521">
        <v>45354</v>
      </c>
      <c r="F121" s="422">
        <v>3</v>
      </c>
      <c r="G121" s="422">
        <v>4</v>
      </c>
    </row>
    <row r="122" spans="1:7">
      <c r="A122" s="1977">
        <v>7</v>
      </c>
      <c r="B122" s="421" t="s">
        <v>1550</v>
      </c>
      <c r="C122" s="1948" t="s">
        <v>174</v>
      </c>
      <c r="D122" s="421" t="s">
        <v>252</v>
      </c>
      <c r="E122" s="521">
        <v>45354</v>
      </c>
      <c r="F122" s="422">
        <v>2</v>
      </c>
      <c r="G122" s="422">
        <v>5</v>
      </c>
    </row>
    <row r="123" spans="1:7">
      <c r="A123" s="1977">
        <v>7</v>
      </c>
      <c r="B123" s="421" t="s">
        <v>1550</v>
      </c>
      <c r="C123" s="1948" t="s">
        <v>1135</v>
      </c>
      <c r="D123" s="421" t="s">
        <v>252</v>
      </c>
      <c r="E123" s="521">
        <v>45354</v>
      </c>
      <c r="F123" s="422">
        <v>1</v>
      </c>
      <c r="G123" s="422">
        <v>6</v>
      </c>
    </row>
    <row r="124" spans="1:7">
      <c r="A124" s="1986">
        <v>7</v>
      </c>
      <c r="B124" s="1616" t="s">
        <v>1550</v>
      </c>
      <c r="C124" s="1948"/>
      <c r="D124" s="1620" t="s">
        <v>6825</v>
      </c>
      <c r="E124" s="1637"/>
      <c r="F124" s="1638">
        <v>6</v>
      </c>
      <c r="G124" s="1638">
        <v>1</v>
      </c>
    </row>
    <row r="125" spans="1:7">
      <c r="A125" s="1986">
        <v>7</v>
      </c>
      <c r="B125" s="1616" t="s">
        <v>1550</v>
      </c>
      <c r="C125" s="1948"/>
      <c r="D125" s="1620" t="s">
        <v>6825</v>
      </c>
      <c r="E125" s="1637"/>
      <c r="F125" s="1638">
        <v>5</v>
      </c>
      <c r="G125" s="1638">
        <v>2</v>
      </c>
    </row>
    <row r="126" spans="1:7">
      <c r="A126" s="1986">
        <v>7</v>
      </c>
      <c r="B126" s="1616" t="s">
        <v>1550</v>
      </c>
      <c r="C126" s="1948"/>
      <c r="D126" s="1620" t="s">
        <v>6825</v>
      </c>
      <c r="E126" s="1637"/>
      <c r="F126" s="1638">
        <v>4</v>
      </c>
      <c r="G126" s="1638">
        <v>3</v>
      </c>
    </row>
    <row r="127" spans="1:7">
      <c r="A127" s="1986">
        <v>7</v>
      </c>
      <c r="B127" s="1616" t="s">
        <v>1550</v>
      </c>
      <c r="C127" s="1948"/>
      <c r="D127" s="1620" t="s">
        <v>6825</v>
      </c>
      <c r="E127" s="1637"/>
      <c r="F127" s="1638">
        <v>3</v>
      </c>
      <c r="G127" s="1638">
        <v>4</v>
      </c>
    </row>
    <row r="128" spans="1:7">
      <c r="A128" s="1986">
        <v>7</v>
      </c>
      <c r="B128" s="1616" t="s">
        <v>1550</v>
      </c>
      <c r="C128" s="1948"/>
      <c r="D128" s="1620" t="s">
        <v>6825</v>
      </c>
      <c r="E128" s="1637"/>
      <c r="F128" s="1638">
        <v>2</v>
      </c>
      <c r="G128" s="1638">
        <v>5</v>
      </c>
    </row>
    <row r="129" spans="1:7">
      <c r="A129" s="1986">
        <v>7</v>
      </c>
      <c r="B129" s="1616" t="s">
        <v>1550</v>
      </c>
      <c r="C129" s="1948"/>
      <c r="D129" s="1620" t="s">
        <v>6825</v>
      </c>
      <c r="E129" s="1637"/>
      <c r="F129" s="1638">
        <v>1</v>
      </c>
      <c r="G129" s="1638">
        <v>6</v>
      </c>
    </row>
    <row r="130" spans="1:7">
      <c r="A130" s="1985">
        <v>8</v>
      </c>
      <c r="B130" s="1951" t="s">
        <v>1551</v>
      </c>
      <c r="C130" s="1948" t="s">
        <v>174</v>
      </c>
      <c r="D130" s="1952" t="s">
        <v>277</v>
      </c>
      <c r="E130" s="1949">
        <v>45179</v>
      </c>
      <c r="F130" s="2469">
        <v>6</v>
      </c>
      <c r="G130" s="2469">
        <v>1</v>
      </c>
    </row>
    <row r="131" spans="1:7">
      <c r="A131" s="1985">
        <v>8</v>
      </c>
      <c r="B131" s="1951" t="s">
        <v>1551</v>
      </c>
      <c r="C131" s="1948" t="s">
        <v>174</v>
      </c>
      <c r="D131" s="1952" t="s">
        <v>277</v>
      </c>
      <c r="E131" s="1949">
        <v>45179</v>
      </c>
      <c r="F131" s="422">
        <v>5</v>
      </c>
      <c r="G131" s="422">
        <v>2</v>
      </c>
    </row>
    <row r="132" spans="1:7">
      <c r="A132" s="1985">
        <v>8</v>
      </c>
      <c r="B132" s="1951" t="s">
        <v>1551</v>
      </c>
      <c r="C132" s="1948" t="s">
        <v>96</v>
      </c>
      <c r="D132" s="1952" t="s">
        <v>277</v>
      </c>
      <c r="E132" s="1949">
        <v>45179</v>
      </c>
      <c r="F132" s="422">
        <v>4</v>
      </c>
      <c r="G132" s="422">
        <v>3</v>
      </c>
    </row>
    <row r="133" spans="1:7">
      <c r="A133" s="1985">
        <v>8</v>
      </c>
      <c r="B133" s="1951" t="s">
        <v>1551</v>
      </c>
      <c r="C133" s="1948" t="s">
        <v>93</v>
      </c>
      <c r="D133" s="1952" t="s">
        <v>277</v>
      </c>
      <c r="E133" s="1949">
        <v>45179</v>
      </c>
      <c r="F133" s="422">
        <v>3</v>
      </c>
      <c r="G133" s="422">
        <v>4</v>
      </c>
    </row>
    <row r="134" spans="1:7">
      <c r="A134" s="1985">
        <v>8</v>
      </c>
      <c r="B134" s="1951" t="s">
        <v>1551</v>
      </c>
      <c r="C134" s="1948" t="s">
        <v>123</v>
      </c>
      <c r="D134" s="1952" t="s">
        <v>277</v>
      </c>
      <c r="E134" s="1949">
        <v>45179</v>
      </c>
      <c r="F134" s="422">
        <v>2</v>
      </c>
      <c r="G134" s="422">
        <v>5</v>
      </c>
    </row>
    <row r="135" spans="1:7">
      <c r="A135" s="1985">
        <v>8</v>
      </c>
      <c r="B135" s="1951" t="s">
        <v>1551</v>
      </c>
      <c r="C135" s="1948" t="s">
        <v>174</v>
      </c>
      <c r="D135" s="1952" t="s">
        <v>277</v>
      </c>
      <c r="E135" s="1949">
        <v>45179</v>
      </c>
      <c r="F135" s="422">
        <v>1</v>
      </c>
      <c r="G135" s="422">
        <v>6</v>
      </c>
    </row>
    <row r="136" spans="1:7">
      <c r="A136" s="4">
        <v>8</v>
      </c>
      <c r="B136" s="1450" t="s">
        <v>1551</v>
      </c>
      <c r="C136" s="1948" t="s">
        <v>185</v>
      </c>
      <c r="D136" s="1450" t="s">
        <v>252</v>
      </c>
      <c r="E136" s="521">
        <v>45354</v>
      </c>
      <c r="F136" s="1947">
        <v>6</v>
      </c>
      <c r="G136" s="1947">
        <v>1</v>
      </c>
    </row>
    <row r="137" spans="1:7">
      <c r="A137" s="4">
        <v>8</v>
      </c>
      <c r="B137" s="421" t="s">
        <v>1551</v>
      </c>
      <c r="C137" s="1948" t="s">
        <v>199</v>
      </c>
      <c r="D137" s="421" t="s">
        <v>252</v>
      </c>
      <c r="E137" s="521">
        <v>45354</v>
      </c>
      <c r="F137" s="1420">
        <v>5</v>
      </c>
      <c r="G137" s="1420">
        <v>2</v>
      </c>
    </row>
    <row r="138" spans="1:7">
      <c r="A138" s="4">
        <v>8</v>
      </c>
      <c r="B138" s="421" t="s">
        <v>1551</v>
      </c>
      <c r="C138" s="1948" t="s">
        <v>185</v>
      </c>
      <c r="D138" s="421" t="s">
        <v>252</v>
      </c>
      <c r="E138" s="521">
        <v>45354</v>
      </c>
      <c r="F138" s="1420">
        <v>4</v>
      </c>
      <c r="G138" s="1420">
        <v>3</v>
      </c>
    </row>
    <row r="139" spans="1:7">
      <c r="A139" s="4">
        <v>8</v>
      </c>
      <c r="B139" s="421" t="s">
        <v>1551</v>
      </c>
      <c r="C139" s="1948" t="s">
        <v>998</v>
      </c>
      <c r="D139" s="421" t="s">
        <v>252</v>
      </c>
      <c r="E139" s="521">
        <v>45354</v>
      </c>
      <c r="F139" s="1420">
        <v>3</v>
      </c>
      <c r="G139" s="1420">
        <v>4</v>
      </c>
    </row>
    <row r="140" spans="1:7">
      <c r="A140" s="4">
        <v>8</v>
      </c>
      <c r="B140" s="421" t="s">
        <v>1551</v>
      </c>
      <c r="C140" s="1948" t="s">
        <v>998</v>
      </c>
      <c r="D140" s="421" t="s">
        <v>252</v>
      </c>
      <c r="E140" s="521">
        <v>45354</v>
      </c>
      <c r="F140" s="1420">
        <v>2</v>
      </c>
      <c r="G140" s="1420">
        <v>5</v>
      </c>
    </row>
    <row r="141" spans="1:7">
      <c r="A141" s="4">
        <v>8</v>
      </c>
      <c r="B141" s="421" t="s">
        <v>1551</v>
      </c>
      <c r="C141" s="1948" t="s">
        <v>96</v>
      </c>
      <c r="D141" s="421" t="s">
        <v>252</v>
      </c>
      <c r="E141" s="521">
        <v>45354</v>
      </c>
      <c r="F141" s="1420">
        <v>1</v>
      </c>
      <c r="G141" s="1420">
        <v>6</v>
      </c>
    </row>
    <row r="142" spans="1:7">
      <c r="A142">
        <v>8</v>
      </c>
      <c r="B142" s="1616" t="s">
        <v>1551</v>
      </c>
      <c r="C142" s="1948"/>
      <c r="D142" s="1620" t="s">
        <v>6825</v>
      </c>
      <c r="E142" s="1637"/>
      <c r="F142" s="1638">
        <v>6</v>
      </c>
      <c r="G142" s="1638">
        <v>1</v>
      </c>
    </row>
    <row r="143" spans="1:7">
      <c r="A143">
        <v>8</v>
      </c>
      <c r="B143" s="1616" t="s">
        <v>1551</v>
      </c>
      <c r="C143" s="1948"/>
      <c r="D143" s="1620" t="s">
        <v>6825</v>
      </c>
      <c r="E143" s="1637"/>
      <c r="F143" s="1638">
        <v>5</v>
      </c>
      <c r="G143" s="1638">
        <v>2</v>
      </c>
    </row>
    <row r="144" spans="1:7">
      <c r="A144">
        <v>8</v>
      </c>
      <c r="B144" s="1616" t="s">
        <v>1551</v>
      </c>
      <c r="C144" s="1948"/>
      <c r="D144" s="1620" t="s">
        <v>6825</v>
      </c>
      <c r="E144" s="1637"/>
      <c r="F144" s="1638">
        <v>4</v>
      </c>
      <c r="G144" s="1638">
        <v>3</v>
      </c>
    </row>
    <row r="145" spans="1:7">
      <c r="A145">
        <v>8</v>
      </c>
      <c r="B145" s="1616" t="s">
        <v>1551</v>
      </c>
      <c r="C145" s="1948"/>
      <c r="D145" s="1620" t="s">
        <v>6825</v>
      </c>
      <c r="E145" s="1637"/>
      <c r="F145" s="1638">
        <v>3</v>
      </c>
      <c r="G145" s="1638">
        <v>4</v>
      </c>
    </row>
    <row r="146" spans="1:7">
      <c r="A146">
        <v>8</v>
      </c>
      <c r="B146" s="1616" t="s">
        <v>1551</v>
      </c>
      <c r="C146" s="1948"/>
      <c r="D146" s="1620" t="s">
        <v>6825</v>
      </c>
      <c r="E146" s="1637"/>
      <c r="F146" s="1638">
        <v>2</v>
      </c>
      <c r="G146" s="1638">
        <v>5</v>
      </c>
    </row>
    <row r="147" spans="1:7">
      <c r="A147">
        <v>8</v>
      </c>
      <c r="B147" s="1616" t="s">
        <v>1551</v>
      </c>
      <c r="C147" s="1948"/>
      <c r="D147" s="1620" t="s">
        <v>6825</v>
      </c>
      <c r="E147" s="1637"/>
      <c r="F147" s="1638">
        <v>1</v>
      </c>
      <c r="G147" s="1638">
        <v>6</v>
      </c>
    </row>
    <row r="148" spans="1:7">
      <c r="A148" s="1986">
        <v>9</v>
      </c>
      <c r="B148" s="1951" t="s">
        <v>1552</v>
      </c>
      <c r="C148" s="1948" t="s">
        <v>177</v>
      </c>
      <c r="D148" s="1952" t="s">
        <v>277</v>
      </c>
      <c r="E148" s="1949">
        <v>45179</v>
      </c>
      <c r="F148" s="2469">
        <v>6</v>
      </c>
      <c r="G148" s="2469">
        <v>1</v>
      </c>
    </row>
    <row r="149" spans="1:7">
      <c r="A149" s="1986">
        <v>9</v>
      </c>
      <c r="B149" s="1951" t="s">
        <v>1552</v>
      </c>
      <c r="C149" s="1948" t="s">
        <v>96</v>
      </c>
      <c r="D149" s="1952" t="s">
        <v>277</v>
      </c>
      <c r="E149" s="1949">
        <v>45179</v>
      </c>
      <c r="F149" s="422">
        <v>5</v>
      </c>
      <c r="G149" s="422">
        <v>2</v>
      </c>
    </row>
    <row r="150" spans="1:7">
      <c r="A150" s="1986">
        <v>9</v>
      </c>
      <c r="B150" s="1951" t="s">
        <v>1552</v>
      </c>
      <c r="C150" s="1948" t="s">
        <v>998</v>
      </c>
      <c r="D150" s="1952" t="s">
        <v>277</v>
      </c>
      <c r="E150" s="1949">
        <v>45179</v>
      </c>
      <c r="F150" s="422">
        <v>4</v>
      </c>
      <c r="G150" s="422">
        <v>3</v>
      </c>
    </row>
    <row r="151" spans="1:7">
      <c r="A151" s="1986">
        <v>9</v>
      </c>
      <c r="B151" s="1951" t="s">
        <v>1552</v>
      </c>
      <c r="C151" s="1948" t="s">
        <v>122</v>
      </c>
      <c r="D151" s="1952" t="s">
        <v>277</v>
      </c>
      <c r="E151" s="1949">
        <v>45179</v>
      </c>
      <c r="F151" s="422">
        <v>3</v>
      </c>
      <c r="G151" s="422">
        <v>4</v>
      </c>
    </row>
    <row r="152" spans="1:7">
      <c r="A152" s="1986">
        <v>9</v>
      </c>
      <c r="B152" s="1951" t="s">
        <v>1552</v>
      </c>
      <c r="C152" s="1948" t="s">
        <v>1593</v>
      </c>
      <c r="D152" s="1952" t="s">
        <v>277</v>
      </c>
      <c r="E152" s="1949">
        <v>45179</v>
      </c>
      <c r="F152" s="422">
        <v>2</v>
      </c>
      <c r="G152" s="422">
        <v>5</v>
      </c>
    </row>
    <row r="153" spans="1:7">
      <c r="A153" s="1986">
        <v>9</v>
      </c>
      <c r="B153" s="1951" t="s">
        <v>1552</v>
      </c>
      <c r="C153" s="1948" t="s">
        <v>177</v>
      </c>
      <c r="D153" s="1952" t="s">
        <v>277</v>
      </c>
      <c r="E153" s="1949">
        <v>45179</v>
      </c>
      <c r="F153" s="422">
        <v>1</v>
      </c>
      <c r="G153" s="422">
        <v>6</v>
      </c>
    </row>
    <row r="154" spans="1:7">
      <c r="A154" s="1977">
        <v>9</v>
      </c>
      <c r="B154" s="1450" t="s">
        <v>1552</v>
      </c>
      <c r="C154" s="1948" t="s">
        <v>110</v>
      </c>
      <c r="D154" s="1450" t="s">
        <v>252</v>
      </c>
      <c r="E154" s="521">
        <v>45354</v>
      </c>
      <c r="F154" s="1946">
        <v>6</v>
      </c>
      <c r="G154" s="1946">
        <v>1</v>
      </c>
    </row>
    <row r="155" spans="1:7">
      <c r="A155" s="1977">
        <v>9</v>
      </c>
      <c r="B155" s="421" t="s">
        <v>1552</v>
      </c>
      <c r="C155" s="1948" t="s">
        <v>998</v>
      </c>
      <c r="D155" s="421" t="s">
        <v>252</v>
      </c>
      <c r="E155" s="521">
        <v>45354</v>
      </c>
      <c r="F155" s="422">
        <v>5</v>
      </c>
      <c r="G155" s="422">
        <v>2</v>
      </c>
    </row>
    <row r="156" spans="1:7">
      <c r="A156" s="1977">
        <v>9</v>
      </c>
      <c r="B156" s="421" t="s">
        <v>1552</v>
      </c>
      <c r="C156" s="1948" t="s">
        <v>998</v>
      </c>
      <c r="D156" s="421" t="s">
        <v>252</v>
      </c>
      <c r="E156" s="521">
        <v>45354</v>
      </c>
      <c r="F156" s="422">
        <v>4</v>
      </c>
      <c r="G156" s="422">
        <v>3</v>
      </c>
    </row>
    <row r="157" spans="1:7">
      <c r="A157" s="1977">
        <v>9</v>
      </c>
      <c r="B157" s="421" t="s">
        <v>1552</v>
      </c>
      <c r="C157" s="1948" t="s">
        <v>117</v>
      </c>
      <c r="D157" s="421" t="s">
        <v>252</v>
      </c>
      <c r="E157" s="521">
        <v>45354</v>
      </c>
      <c r="F157" s="422">
        <v>3</v>
      </c>
      <c r="G157" s="422">
        <v>4</v>
      </c>
    </row>
    <row r="158" spans="1:7">
      <c r="A158" s="1977">
        <v>9</v>
      </c>
      <c r="B158" s="421" t="s">
        <v>1552</v>
      </c>
      <c r="C158" s="1948" t="s">
        <v>998</v>
      </c>
      <c r="D158" s="421" t="s">
        <v>252</v>
      </c>
      <c r="E158" s="521">
        <v>45354</v>
      </c>
      <c r="F158" s="422">
        <v>2</v>
      </c>
      <c r="G158" s="422">
        <v>5</v>
      </c>
    </row>
    <row r="159" spans="1:7">
      <c r="A159" s="1977">
        <v>9</v>
      </c>
      <c r="B159" s="421" t="s">
        <v>1552</v>
      </c>
      <c r="C159" s="1948" t="s">
        <v>177</v>
      </c>
      <c r="D159" s="421" t="s">
        <v>252</v>
      </c>
      <c r="E159" s="521">
        <v>45354</v>
      </c>
      <c r="F159" s="422">
        <v>1</v>
      </c>
      <c r="G159" s="422">
        <v>6</v>
      </c>
    </row>
    <row r="160" spans="1:7">
      <c r="A160" s="1986">
        <v>9</v>
      </c>
      <c r="B160" s="1616" t="s">
        <v>1552</v>
      </c>
      <c r="C160" s="1948"/>
      <c r="D160" s="1620" t="s">
        <v>6825</v>
      </c>
      <c r="E160" s="1637"/>
      <c r="F160" s="1638">
        <v>6</v>
      </c>
      <c r="G160" s="1638">
        <v>1</v>
      </c>
    </row>
    <row r="161" spans="1:7">
      <c r="A161" s="1986">
        <v>9</v>
      </c>
      <c r="B161" s="1616" t="s">
        <v>1552</v>
      </c>
      <c r="C161" s="1948"/>
      <c r="D161" s="1620" t="s">
        <v>6825</v>
      </c>
      <c r="E161" s="1637"/>
      <c r="F161" s="1638">
        <v>5</v>
      </c>
      <c r="G161" s="1638">
        <v>2</v>
      </c>
    </row>
    <row r="162" spans="1:7">
      <c r="A162" s="1986">
        <v>9</v>
      </c>
      <c r="B162" s="1616" t="s">
        <v>1552</v>
      </c>
      <c r="C162" s="1948"/>
      <c r="D162" s="1620" t="s">
        <v>6825</v>
      </c>
      <c r="E162" s="1637"/>
      <c r="F162" s="1638">
        <v>4</v>
      </c>
      <c r="G162" s="1638">
        <v>3</v>
      </c>
    </row>
    <row r="163" spans="1:7">
      <c r="A163" s="1986">
        <v>9</v>
      </c>
      <c r="B163" s="1616" t="s">
        <v>1552</v>
      </c>
      <c r="C163" s="1948"/>
      <c r="D163" s="1620" t="s">
        <v>6825</v>
      </c>
      <c r="E163" s="1637"/>
      <c r="F163" s="1638">
        <v>3</v>
      </c>
      <c r="G163" s="1638">
        <v>4</v>
      </c>
    </row>
    <row r="164" spans="1:7">
      <c r="A164" s="1986">
        <v>9</v>
      </c>
      <c r="B164" s="1616" t="s">
        <v>1552</v>
      </c>
      <c r="C164" s="1948"/>
      <c r="D164" s="1620" t="s">
        <v>6825</v>
      </c>
      <c r="E164" s="1637"/>
      <c r="F164" s="1638">
        <v>2</v>
      </c>
      <c r="G164" s="1638">
        <v>5</v>
      </c>
    </row>
    <row r="165" spans="1:7">
      <c r="A165" s="1986">
        <v>9</v>
      </c>
      <c r="B165" s="1616" t="s">
        <v>1552</v>
      </c>
      <c r="C165" s="1948"/>
      <c r="D165" s="1620" t="s">
        <v>6825</v>
      </c>
      <c r="E165" s="1637"/>
      <c r="F165" s="1638">
        <v>1</v>
      </c>
      <c r="G165" s="1638">
        <v>6</v>
      </c>
    </row>
    <row r="166" spans="1:7">
      <c r="A166" s="1985">
        <v>10</v>
      </c>
      <c r="B166" s="1951" t="s">
        <v>1553</v>
      </c>
      <c r="C166" s="1948" t="s">
        <v>123</v>
      </c>
      <c r="D166" s="1952" t="s">
        <v>277</v>
      </c>
      <c r="E166" s="1949">
        <v>45179</v>
      </c>
      <c r="F166" s="2469">
        <v>6</v>
      </c>
      <c r="G166" s="2469">
        <v>1</v>
      </c>
    </row>
    <row r="167" spans="1:7">
      <c r="A167" s="1985">
        <v>10</v>
      </c>
      <c r="B167" s="1951" t="s">
        <v>1553</v>
      </c>
      <c r="C167" s="1948" t="s">
        <v>123</v>
      </c>
      <c r="D167" s="1952" t="s">
        <v>277</v>
      </c>
      <c r="E167" s="1949">
        <v>45179</v>
      </c>
      <c r="F167" s="422">
        <v>5</v>
      </c>
      <c r="G167" s="422">
        <v>2</v>
      </c>
    </row>
    <row r="168" spans="1:7">
      <c r="A168" s="1985">
        <v>10</v>
      </c>
      <c r="B168" s="1951" t="s">
        <v>1553</v>
      </c>
      <c r="C168" s="1948" t="s">
        <v>90</v>
      </c>
      <c r="D168" s="1952" t="s">
        <v>277</v>
      </c>
      <c r="E168" s="1949">
        <v>45179</v>
      </c>
      <c r="F168" s="422">
        <v>4</v>
      </c>
      <c r="G168" s="422">
        <v>3</v>
      </c>
    </row>
    <row r="169" spans="1:7">
      <c r="A169" s="1985">
        <v>10</v>
      </c>
      <c r="B169" s="1951" t="s">
        <v>1553</v>
      </c>
      <c r="C169" s="1948" t="s">
        <v>90</v>
      </c>
      <c r="D169" s="1952" t="s">
        <v>277</v>
      </c>
      <c r="E169" s="1949">
        <v>45179</v>
      </c>
      <c r="F169" s="422">
        <v>3</v>
      </c>
      <c r="G169" s="422">
        <v>4</v>
      </c>
    </row>
    <row r="170" spans="1:7">
      <c r="A170" s="1985">
        <v>10</v>
      </c>
      <c r="B170" s="1951" t="s">
        <v>1553</v>
      </c>
      <c r="C170" s="1948" t="s">
        <v>101</v>
      </c>
      <c r="D170" s="1952" t="s">
        <v>277</v>
      </c>
      <c r="E170" s="1949">
        <v>45179</v>
      </c>
      <c r="F170" s="422">
        <v>2</v>
      </c>
      <c r="G170" s="422">
        <v>5</v>
      </c>
    </row>
    <row r="171" spans="1:7">
      <c r="A171" s="1985">
        <v>10</v>
      </c>
      <c r="B171" s="1951" t="s">
        <v>1553</v>
      </c>
      <c r="C171" s="1948" t="s">
        <v>65</v>
      </c>
      <c r="D171" s="1952" t="s">
        <v>277</v>
      </c>
      <c r="E171" s="1949">
        <v>45179</v>
      </c>
      <c r="F171" s="422">
        <v>1</v>
      </c>
      <c r="G171" s="422">
        <v>6</v>
      </c>
    </row>
    <row r="172" spans="1:7">
      <c r="A172" s="4">
        <v>10</v>
      </c>
      <c r="B172" s="1450" t="s">
        <v>1553</v>
      </c>
      <c r="C172" s="1948" t="s">
        <v>121</v>
      </c>
      <c r="D172" s="1450" t="s">
        <v>252</v>
      </c>
      <c r="E172" s="521">
        <v>45354</v>
      </c>
      <c r="F172" s="1947">
        <v>6</v>
      </c>
      <c r="G172" s="1947">
        <v>1</v>
      </c>
    </row>
    <row r="173" spans="1:7">
      <c r="A173" s="4">
        <v>10</v>
      </c>
      <c r="B173" s="421" t="s">
        <v>1553</v>
      </c>
      <c r="C173" s="1948" t="s">
        <v>150</v>
      </c>
      <c r="D173" s="421" t="s">
        <v>252</v>
      </c>
      <c r="E173" s="521">
        <v>45354</v>
      </c>
      <c r="F173" s="1420">
        <v>5</v>
      </c>
      <c r="G173" s="1420">
        <v>2</v>
      </c>
    </row>
    <row r="174" spans="1:7">
      <c r="A174" s="4">
        <v>10</v>
      </c>
      <c r="B174" s="421" t="s">
        <v>1553</v>
      </c>
      <c r="C174" s="1948" t="s">
        <v>90</v>
      </c>
      <c r="D174" s="421" t="s">
        <v>252</v>
      </c>
      <c r="E174" s="521">
        <v>45354</v>
      </c>
      <c r="F174" s="1420">
        <v>4</v>
      </c>
      <c r="G174" s="1420">
        <v>3</v>
      </c>
    </row>
    <row r="175" spans="1:7">
      <c r="A175" s="4">
        <v>10</v>
      </c>
      <c r="B175" s="421" t="s">
        <v>1553</v>
      </c>
      <c r="C175" s="1948" t="s">
        <v>90</v>
      </c>
      <c r="D175" s="421" t="s">
        <v>252</v>
      </c>
      <c r="E175" s="521">
        <v>45354</v>
      </c>
      <c r="F175" s="1420">
        <v>3</v>
      </c>
      <c r="G175" s="1420">
        <v>4</v>
      </c>
    </row>
    <row r="176" spans="1:7">
      <c r="A176" s="4">
        <v>10</v>
      </c>
      <c r="B176" s="421" t="s">
        <v>1553</v>
      </c>
      <c r="C176" s="1948" t="s">
        <v>120</v>
      </c>
      <c r="D176" s="421" t="s">
        <v>252</v>
      </c>
      <c r="E176" s="521">
        <v>45354</v>
      </c>
      <c r="F176" s="1420">
        <v>2</v>
      </c>
      <c r="G176" s="1420">
        <v>5</v>
      </c>
    </row>
    <row r="177" spans="1:7">
      <c r="A177" s="4">
        <v>10</v>
      </c>
      <c r="B177" s="421" t="s">
        <v>1553</v>
      </c>
      <c r="C177" s="1948" t="s">
        <v>110</v>
      </c>
      <c r="D177" s="421" t="s">
        <v>252</v>
      </c>
      <c r="E177" s="521">
        <v>45354</v>
      </c>
      <c r="F177" s="1420">
        <v>1</v>
      </c>
      <c r="G177" s="1420">
        <v>6</v>
      </c>
    </row>
    <row r="178" spans="1:7">
      <c r="A178">
        <v>10</v>
      </c>
      <c r="B178" s="1616" t="s">
        <v>1553</v>
      </c>
      <c r="C178" s="1948"/>
      <c r="D178" s="1620" t="s">
        <v>6825</v>
      </c>
      <c r="E178" s="1637"/>
      <c r="F178" s="1638">
        <v>6</v>
      </c>
      <c r="G178" s="1638">
        <v>1</v>
      </c>
    </row>
    <row r="179" spans="1:7">
      <c r="A179">
        <v>10</v>
      </c>
      <c r="B179" s="1616" t="s">
        <v>1553</v>
      </c>
      <c r="C179" s="1948"/>
      <c r="D179" s="1620" t="s">
        <v>6825</v>
      </c>
      <c r="E179" s="1637"/>
      <c r="F179" s="1638">
        <v>5</v>
      </c>
      <c r="G179" s="1638">
        <v>2</v>
      </c>
    </row>
    <row r="180" spans="1:7">
      <c r="A180">
        <v>10</v>
      </c>
      <c r="B180" s="1616" t="s">
        <v>1553</v>
      </c>
      <c r="C180" s="1948"/>
      <c r="D180" s="1620" t="s">
        <v>6825</v>
      </c>
      <c r="E180" s="1637"/>
      <c r="F180" s="1638">
        <v>4</v>
      </c>
      <c r="G180" s="1638">
        <v>3</v>
      </c>
    </row>
    <row r="181" spans="1:7">
      <c r="A181">
        <v>10</v>
      </c>
      <c r="B181" s="1616" t="s">
        <v>1553</v>
      </c>
      <c r="C181" s="1948"/>
      <c r="D181" s="1620" t="s">
        <v>6825</v>
      </c>
      <c r="E181" s="1637"/>
      <c r="F181" s="1638">
        <v>3</v>
      </c>
      <c r="G181" s="1638">
        <v>4</v>
      </c>
    </row>
    <row r="182" spans="1:7">
      <c r="A182">
        <v>10</v>
      </c>
      <c r="B182" s="1616" t="s">
        <v>1553</v>
      </c>
      <c r="C182" s="1948"/>
      <c r="D182" s="1620" t="s">
        <v>6825</v>
      </c>
      <c r="E182" s="1637"/>
      <c r="F182" s="1638">
        <v>2</v>
      </c>
      <c r="G182" s="1638">
        <v>5</v>
      </c>
    </row>
    <row r="183" spans="1:7">
      <c r="A183">
        <v>10</v>
      </c>
      <c r="B183" s="1616" t="s">
        <v>1553</v>
      </c>
      <c r="C183" s="1948"/>
      <c r="D183" s="1620" t="s">
        <v>6825</v>
      </c>
      <c r="E183" s="1637"/>
      <c r="F183" s="1638">
        <v>1</v>
      </c>
      <c r="G183" s="1638">
        <v>6</v>
      </c>
    </row>
    <row r="184" spans="1:7">
      <c r="A184" s="1986">
        <v>11</v>
      </c>
      <c r="B184" s="1951" t="s">
        <v>1554</v>
      </c>
      <c r="C184" s="1948" t="s">
        <v>168</v>
      </c>
      <c r="D184" s="1952" t="s">
        <v>277</v>
      </c>
      <c r="E184" s="1949">
        <v>45179</v>
      </c>
      <c r="F184" s="1638">
        <v>6</v>
      </c>
      <c r="G184" s="1638">
        <v>1</v>
      </c>
    </row>
    <row r="185" spans="1:7">
      <c r="A185" s="1986">
        <v>11</v>
      </c>
      <c r="B185" s="1951" t="s">
        <v>1554</v>
      </c>
      <c r="C185" s="1948" t="s">
        <v>168</v>
      </c>
      <c r="D185" s="1952" t="s">
        <v>277</v>
      </c>
      <c r="E185" s="1949">
        <v>45179</v>
      </c>
      <c r="F185" s="1638">
        <v>5</v>
      </c>
      <c r="G185" s="1638">
        <v>2</v>
      </c>
    </row>
    <row r="186" spans="1:7">
      <c r="A186" s="1986">
        <v>11</v>
      </c>
      <c r="B186" s="1951" t="s">
        <v>1554</v>
      </c>
      <c r="C186" s="1948" t="s">
        <v>190</v>
      </c>
      <c r="D186" s="1952" t="s">
        <v>277</v>
      </c>
      <c r="E186" s="1949">
        <v>45179</v>
      </c>
      <c r="F186" s="1638">
        <v>4</v>
      </c>
      <c r="G186" s="1638">
        <v>3</v>
      </c>
    </row>
    <row r="187" spans="1:7">
      <c r="A187" s="1986">
        <v>11</v>
      </c>
      <c r="B187" s="1951" t="s">
        <v>1554</v>
      </c>
      <c r="C187" s="1948" t="s">
        <v>1593</v>
      </c>
      <c r="D187" s="1952" t="s">
        <v>277</v>
      </c>
      <c r="E187" s="1949">
        <v>45179</v>
      </c>
      <c r="F187" s="1638">
        <v>3</v>
      </c>
      <c r="G187" s="1638">
        <v>4</v>
      </c>
    </row>
    <row r="188" spans="1:7">
      <c r="A188" s="1986">
        <v>11</v>
      </c>
      <c r="B188" s="1951" t="s">
        <v>1554</v>
      </c>
      <c r="C188" s="1948" t="s">
        <v>92</v>
      </c>
      <c r="D188" s="1952" t="s">
        <v>277</v>
      </c>
      <c r="E188" s="1949">
        <v>45179</v>
      </c>
      <c r="F188" s="1638">
        <v>2</v>
      </c>
      <c r="G188" s="1638">
        <v>5</v>
      </c>
    </row>
    <row r="189" spans="1:7">
      <c r="A189" s="1986">
        <v>11</v>
      </c>
      <c r="B189" s="1951" t="s">
        <v>1554</v>
      </c>
      <c r="C189" s="1948" t="s">
        <v>101</v>
      </c>
      <c r="D189" s="1952" t="s">
        <v>277</v>
      </c>
      <c r="E189" s="1949">
        <v>45179</v>
      </c>
      <c r="F189" s="1638">
        <v>1</v>
      </c>
      <c r="G189" s="1638">
        <v>6</v>
      </c>
    </row>
    <row r="190" spans="1:7">
      <c r="A190" s="1977">
        <v>11</v>
      </c>
      <c r="B190" s="1450" t="s">
        <v>1554</v>
      </c>
      <c r="C190" s="1948" t="s">
        <v>92</v>
      </c>
      <c r="D190" s="1450" t="s">
        <v>252</v>
      </c>
      <c r="E190" s="521">
        <v>45354</v>
      </c>
      <c r="F190" s="1946">
        <v>6</v>
      </c>
      <c r="G190" s="1946">
        <v>1</v>
      </c>
    </row>
    <row r="191" spans="1:7">
      <c r="A191" s="1977">
        <v>11</v>
      </c>
      <c r="B191" s="421" t="s">
        <v>1554</v>
      </c>
      <c r="C191" s="1948" t="s">
        <v>1593</v>
      </c>
      <c r="D191" s="421" t="s">
        <v>252</v>
      </c>
      <c r="E191" s="521">
        <v>45354</v>
      </c>
      <c r="F191" s="422">
        <v>5</v>
      </c>
      <c r="G191" s="422">
        <v>2</v>
      </c>
    </row>
    <row r="192" spans="1:7">
      <c r="A192" s="1977">
        <v>11</v>
      </c>
      <c r="B192" s="421" t="s">
        <v>1554</v>
      </c>
      <c r="C192" s="1948" t="s">
        <v>150</v>
      </c>
      <c r="D192" s="421" t="s">
        <v>252</v>
      </c>
      <c r="E192" s="521">
        <v>45354</v>
      </c>
      <c r="F192" s="422">
        <v>4</v>
      </c>
      <c r="G192" s="422">
        <v>3</v>
      </c>
    </row>
    <row r="193" spans="1:7">
      <c r="A193" s="1977">
        <v>11</v>
      </c>
      <c r="B193" s="421" t="s">
        <v>1554</v>
      </c>
      <c r="C193" s="1948" t="s">
        <v>150</v>
      </c>
      <c r="D193" s="421" t="s">
        <v>252</v>
      </c>
      <c r="E193" s="521">
        <v>45354</v>
      </c>
      <c r="F193" s="422">
        <v>3</v>
      </c>
      <c r="G193" s="422">
        <v>4</v>
      </c>
    </row>
    <row r="194" spans="1:7">
      <c r="A194" s="1977">
        <v>11</v>
      </c>
      <c r="B194" s="421" t="s">
        <v>1554</v>
      </c>
      <c r="C194" s="1948" t="s">
        <v>150</v>
      </c>
      <c r="D194" s="421" t="s">
        <v>252</v>
      </c>
      <c r="E194" s="521">
        <v>45354</v>
      </c>
      <c r="F194" s="422">
        <v>2</v>
      </c>
      <c r="G194" s="422">
        <v>5</v>
      </c>
    </row>
    <row r="195" spans="1:7">
      <c r="A195" s="1977">
        <v>11</v>
      </c>
      <c r="B195" s="421" t="s">
        <v>1554</v>
      </c>
      <c r="C195" s="1948" t="s">
        <v>52</v>
      </c>
      <c r="D195" s="421" t="s">
        <v>252</v>
      </c>
      <c r="E195" s="521">
        <v>45354</v>
      </c>
      <c r="F195" s="422">
        <v>1</v>
      </c>
      <c r="G195" s="422">
        <v>6</v>
      </c>
    </row>
    <row r="196" spans="1:7">
      <c r="A196" s="1986">
        <v>11</v>
      </c>
      <c r="B196" s="1616" t="s">
        <v>1554</v>
      </c>
      <c r="C196" s="1948"/>
      <c r="D196" s="1620" t="s">
        <v>6825</v>
      </c>
      <c r="E196" s="1637"/>
      <c r="F196" s="1638">
        <v>6</v>
      </c>
      <c r="G196" s="1638">
        <v>1</v>
      </c>
    </row>
    <row r="197" spans="1:7">
      <c r="A197" s="1986">
        <v>11</v>
      </c>
      <c r="B197" s="1616" t="s">
        <v>1554</v>
      </c>
      <c r="C197" s="1948"/>
      <c r="D197" s="1620" t="s">
        <v>6825</v>
      </c>
      <c r="E197" s="1637"/>
      <c r="F197" s="1638">
        <v>5</v>
      </c>
      <c r="G197" s="1638">
        <v>2</v>
      </c>
    </row>
    <row r="198" spans="1:7">
      <c r="A198" s="1986">
        <v>11</v>
      </c>
      <c r="B198" s="1616" t="s">
        <v>1554</v>
      </c>
      <c r="C198" s="1948"/>
      <c r="D198" s="1620" t="s">
        <v>6825</v>
      </c>
      <c r="E198" s="1637"/>
      <c r="F198" s="1638">
        <v>4</v>
      </c>
      <c r="G198" s="1638">
        <v>3</v>
      </c>
    </row>
    <row r="199" spans="1:7">
      <c r="A199" s="1986">
        <v>11</v>
      </c>
      <c r="B199" s="1616" t="s">
        <v>1554</v>
      </c>
      <c r="C199" s="1948"/>
      <c r="D199" s="1620" t="s">
        <v>6825</v>
      </c>
      <c r="E199" s="1637"/>
      <c r="F199" s="1638">
        <v>3</v>
      </c>
      <c r="G199" s="1638">
        <v>4</v>
      </c>
    </row>
    <row r="200" spans="1:7">
      <c r="A200" s="1986">
        <v>11</v>
      </c>
      <c r="B200" s="1616" t="s">
        <v>1554</v>
      </c>
      <c r="C200" s="1948"/>
      <c r="D200" s="1620" t="s">
        <v>6825</v>
      </c>
      <c r="E200" s="1637"/>
      <c r="F200" s="1638">
        <v>2</v>
      </c>
      <c r="G200" s="1638">
        <v>5</v>
      </c>
    </row>
    <row r="201" spans="1:7">
      <c r="A201" s="1986">
        <v>11</v>
      </c>
      <c r="B201" s="1616" t="s">
        <v>1554</v>
      </c>
      <c r="C201" s="1948"/>
      <c r="D201" s="1620" t="s">
        <v>6825</v>
      </c>
      <c r="E201" s="1637"/>
      <c r="F201" s="1638">
        <v>1</v>
      </c>
      <c r="G201" s="1638">
        <v>6</v>
      </c>
    </row>
    <row r="202" spans="1:7">
      <c r="A202">
        <v>12</v>
      </c>
      <c r="B202" s="1951" t="s">
        <v>1555</v>
      </c>
      <c r="C202" s="1948" t="s">
        <v>5531</v>
      </c>
      <c r="D202" s="1952" t="s">
        <v>277</v>
      </c>
      <c r="E202" s="1949">
        <v>45179</v>
      </c>
      <c r="F202" s="1638">
        <v>6</v>
      </c>
      <c r="G202" s="1638">
        <v>1</v>
      </c>
    </row>
    <row r="203" spans="1:7">
      <c r="A203">
        <v>12</v>
      </c>
      <c r="B203" s="1951" t="s">
        <v>1555</v>
      </c>
      <c r="C203" s="1948" t="s">
        <v>5531</v>
      </c>
      <c r="D203" s="1952" t="s">
        <v>277</v>
      </c>
      <c r="E203" s="1949">
        <v>45179</v>
      </c>
      <c r="F203" s="1638">
        <v>5</v>
      </c>
      <c r="G203" s="1638">
        <v>2</v>
      </c>
    </row>
    <row r="204" spans="1:7">
      <c r="A204">
        <v>12</v>
      </c>
      <c r="B204" s="1951" t="s">
        <v>1555</v>
      </c>
      <c r="C204" s="1948" t="s">
        <v>117</v>
      </c>
      <c r="D204" s="1952" t="s">
        <v>277</v>
      </c>
      <c r="E204" s="1949">
        <v>45179</v>
      </c>
      <c r="F204" s="1638">
        <v>4</v>
      </c>
      <c r="G204" s="1638">
        <v>3</v>
      </c>
    </row>
    <row r="205" spans="1:7">
      <c r="A205">
        <v>12</v>
      </c>
      <c r="B205" s="1951" t="s">
        <v>1555</v>
      </c>
      <c r="C205" s="1948" t="s">
        <v>90</v>
      </c>
      <c r="D205" s="1952" t="s">
        <v>277</v>
      </c>
      <c r="E205" s="1949">
        <v>45179</v>
      </c>
      <c r="F205" s="1638">
        <v>3</v>
      </c>
      <c r="G205" s="1638">
        <v>4</v>
      </c>
    </row>
    <row r="206" spans="1:7">
      <c r="A206">
        <v>12</v>
      </c>
      <c r="B206" s="1951" t="s">
        <v>1555</v>
      </c>
      <c r="C206" s="1948" t="s">
        <v>1602</v>
      </c>
      <c r="D206" s="1952" t="s">
        <v>277</v>
      </c>
      <c r="E206" s="1949">
        <v>45179</v>
      </c>
      <c r="F206" s="1638">
        <v>2</v>
      </c>
      <c r="G206" s="1638">
        <v>5</v>
      </c>
    </row>
    <row r="207" spans="1:7">
      <c r="A207">
        <v>12</v>
      </c>
      <c r="B207" s="1951" t="s">
        <v>1555</v>
      </c>
      <c r="C207" s="1948" t="s">
        <v>1135</v>
      </c>
      <c r="D207" s="1952" t="s">
        <v>277</v>
      </c>
      <c r="E207" s="1949">
        <v>45179</v>
      </c>
      <c r="F207" s="1638">
        <v>1</v>
      </c>
      <c r="G207" s="1638">
        <v>6</v>
      </c>
    </row>
    <row r="208" spans="1:7">
      <c r="A208" s="4">
        <v>12</v>
      </c>
      <c r="B208" s="1450" t="s">
        <v>1555</v>
      </c>
      <c r="C208" s="1948" t="s">
        <v>176</v>
      </c>
      <c r="D208" s="1450" t="s">
        <v>252</v>
      </c>
      <c r="E208" s="521">
        <v>45354</v>
      </c>
      <c r="F208" s="1947">
        <v>6</v>
      </c>
      <c r="G208" s="1947">
        <v>1</v>
      </c>
    </row>
    <row r="209" spans="1:7">
      <c r="A209" s="4">
        <v>12</v>
      </c>
      <c r="B209" s="421" t="s">
        <v>1555</v>
      </c>
      <c r="C209" s="1948" t="s">
        <v>90</v>
      </c>
      <c r="D209" s="421" t="s">
        <v>252</v>
      </c>
      <c r="E209" s="521">
        <v>45354</v>
      </c>
      <c r="F209" s="1420">
        <v>5</v>
      </c>
      <c r="G209" s="1420">
        <v>2</v>
      </c>
    </row>
    <row r="210" spans="1:7">
      <c r="A210" s="4">
        <v>12</v>
      </c>
      <c r="B210" s="421" t="s">
        <v>1555</v>
      </c>
      <c r="C210" s="1948" t="s">
        <v>90</v>
      </c>
      <c r="D210" s="421" t="s">
        <v>252</v>
      </c>
      <c r="E210" s="521">
        <v>45354</v>
      </c>
      <c r="F210" s="1420">
        <v>4</v>
      </c>
      <c r="G210" s="1420">
        <v>3</v>
      </c>
    </row>
    <row r="211" spans="1:7">
      <c r="A211" s="4">
        <v>12</v>
      </c>
      <c r="B211" s="421" t="s">
        <v>1555</v>
      </c>
      <c r="C211" s="1948" t="s">
        <v>1135</v>
      </c>
      <c r="D211" s="421" t="s">
        <v>252</v>
      </c>
      <c r="E211" s="521">
        <v>45354</v>
      </c>
      <c r="F211" s="1420">
        <v>3</v>
      </c>
      <c r="G211" s="1420">
        <v>4</v>
      </c>
    </row>
    <row r="212" spans="1:7">
      <c r="A212" s="4">
        <v>12</v>
      </c>
      <c r="B212" s="421" t="s">
        <v>1555</v>
      </c>
      <c r="C212" s="1948" t="s">
        <v>117</v>
      </c>
      <c r="D212" s="421" t="s">
        <v>252</v>
      </c>
      <c r="E212" s="521">
        <v>45354</v>
      </c>
      <c r="F212" s="1420">
        <v>2</v>
      </c>
      <c r="G212" s="1420">
        <v>5</v>
      </c>
    </row>
    <row r="213" spans="1:7">
      <c r="A213" s="4">
        <v>12</v>
      </c>
      <c r="B213" s="421" t="s">
        <v>1555</v>
      </c>
      <c r="C213" s="1948" t="s">
        <v>117</v>
      </c>
      <c r="D213" s="421" t="s">
        <v>252</v>
      </c>
      <c r="E213" s="521">
        <v>45354</v>
      </c>
      <c r="F213" s="1420">
        <v>1</v>
      </c>
      <c r="G213" s="1420">
        <v>6</v>
      </c>
    </row>
    <row r="214" spans="1:7">
      <c r="A214">
        <v>12</v>
      </c>
      <c r="B214" s="1616" t="s">
        <v>1555</v>
      </c>
      <c r="C214" s="1948"/>
      <c r="D214" s="1620" t="s">
        <v>6825</v>
      </c>
      <c r="E214" s="1637"/>
      <c r="F214" s="1638">
        <v>6</v>
      </c>
      <c r="G214" s="1638">
        <v>1</v>
      </c>
    </row>
    <row r="215" spans="1:7">
      <c r="A215">
        <v>12</v>
      </c>
      <c r="B215" s="1616" t="s">
        <v>1555</v>
      </c>
      <c r="C215" s="1948"/>
      <c r="D215" s="1620" t="s">
        <v>6825</v>
      </c>
      <c r="E215" s="1637"/>
      <c r="F215" s="1638">
        <v>5</v>
      </c>
      <c r="G215" s="1638">
        <v>2</v>
      </c>
    </row>
    <row r="216" spans="1:7">
      <c r="A216">
        <v>12</v>
      </c>
      <c r="B216" s="1616" t="s">
        <v>1555</v>
      </c>
      <c r="C216" s="1948"/>
      <c r="D216" s="1620" t="s">
        <v>6825</v>
      </c>
      <c r="E216" s="1637"/>
      <c r="F216" s="1638">
        <v>4</v>
      </c>
      <c r="G216" s="1638">
        <v>3</v>
      </c>
    </row>
    <row r="217" spans="1:7">
      <c r="A217">
        <v>12</v>
      </c>
      <c r="B217" s="1616" t="s">
        <v>1555</v>
      </c>
      <c r="C217" s="1948"/>
      <c r="D217" s="1620" t="s">
        <v>6825</v>
      </c>
      <c r="E217" s="1637"/>
      <c r="F217" s="1638">
        <v>3</v>
      </c>
      <c r="G217" s="1638">
        <v>4</v>
      </c>
    </row>
    <row r="218" spans="1:7">
      <c r="A218">
        <v>12</v>
      </c>
      <c r="B218" s="1616" t="s">
        <v>1555</v>
      </c>
      <c r="C218" s="1948"/>
      <c r="D218" s="1620" t="s">
        <v>6825</v>
      </c>
      <c r="E218" s="1637"/>
      <c r="F218" s="1638">
        <v>2</v>
      </c>
      <c r="G218" s="1638">
        <v>5</v>
      </c>
    </row>
    <row r="219" spans="1:7">
      <c r="A219">
        <v>12</v>
      </c>
      <c r="B219" s="1616" t="s">
        <v>1555</v>
      </c>
      <c r="C219" s="1948"/>
      <c r="D219" s="1620" t="s">
        <v>6825</v>
      </c>
      <c r="E219" s="1637"/>
      <c r="F219" s="1638">
        <v>1</v>
      </c>
      <c r="G219" s="1638">
        <v>6</v>
      </c>
    </row>
    <row r="220" spans="1:7">
      <c r="A220" s="1986">
        <v>13</v>
      </c>
      <c r="B220" s="1951" t="s">
        <v>1556</v>
      </c>
      <c r="C220" s="1948" t="s">
        <v>122</v>
      </c>
      <c r="D220" s="1952" t="s">
        <v>277</v>
      </c>
      <c r="E220" s="1949">
        <v>45179</v>
      </c>
      <c r="F220" s="1638">
        <v>6</v>
      </c>
      <c r="G220" s="1638">
        <v>1</v>
      </c>
    </row>
    <row r="221" spans="1:7">
      <c r="A221" s="1986">
        <v>13</v>
      </c>
      <c r="B221" s="1951" t="s">
        <v>1556</v>
      </c>
      <c r="C221" s="1948" t="s">
        <v>122</v>
      </c>
      <c r="D221" s="1952" t="s">
        <v>277</v>
      </c>
      <c r="E221" s="1949">
        <v>45179</v>
      </c>
      <c r="F221" s="1638">
        <v>5</v>
      </c>
      <c r="G221" s="1638">
        <v>2</v>
      </c>
    </row>
    <row r="222" spans="1:7">
      <c r="A222" s="1986">
        <v>13</v>
      </c>
      <c r="B222" s="1951" t="s">
        <v>1556</v>
      </c>
      <c r="C222" s="1948" t="s">
        <v>109</v>
      </c>
      <c r="D222" s="1952" t="s">
        <v>277</v>
      </c>
      <c r="E222" s="1949">
        <v>45179</v>
      </c>
      <c r="F222" s="1638">
        <v>4</v>
      </c>
      <c r="G222" s="1638">
        <v>3</v>
      </c>
    </row>
    <row r="223" spans="1:7">
      <c r="A223" s="1986">
        <v>13</v>
      </c>
      <c r="B223" s="1951" t="s">
        <v>1556</v>
      </c>
      <c r="C223" s="1948" t="s">
        <v>123</v>
      </c>
      <c r="D223" s="1952" t="s">
        <v>277</v>
      </c>
      <c r="E223" s="1949">
        <v>45179</v>
      </c>
      <c r="F223" s="1638">
        <v>3</v>
      </c>
      <c r="G223" s="1638">
        <v>4</v>
      </c>
    </row>
    <row r="224" spans="1:7">
      <c r="A224" s="1986">
        <v>13</v>
      </c>
      <c r="B224" s="1951" t="s">
        <v>1556</v>
      </c>
      <c r="C224" s="1948" t="s">
        <v>122</v>
      </c>
      <c r="D224" s="1952" t="s">
        <v>277</v>
      </c>
      <c r="E224" s="1949">
        <v>45179</v>
      </c>
      <c r="F224" s="1638">
        <v>2</v>
      </c>
      <c r="G224" s="1638">
        <v>5</v>
      </c>
    </row>
    <row r="225" spans="1:7">
      <c r="A225" s="1986">
        <v>13</v>
      </c>
      <c r="B225" s="1951" t="s">
        <v>1556</v>
      </c>
      <c r="C225" s="1948" t="s">
        <v>149</v>
      </c>
      <c r="D225" s="1952" t="s">
        <v>277</v>
      </c>
      <c r="E225" s="1949">
        <v>45179</v>
      </c>
      <c r="F225" s="1638">
        <v>1</v>
      </c>
      <c r="G225" s="1638">
        <v>6</v>
      </c>
    </row>
    <row r="226" spans="1:7">
      <c r="A226" s="1977">
        <v>13</v>
      </c>
      <c r="B226" s="1450" t="s">
        <v>1556</v>
      </c>
      <c r="C226" s="1948" t="s">
        <v>109</v>
      </c>
      <c r="D226" s="1450" t="s">
        <v>252</v>
      </c>
      <c r="E226" s="521">
        <v>45354</v>
      </c>
      <c r="F226" s="1946">
        <v>6</v>
      </c>
      <c r="G226" s="1946">
        <v>1</v>
      </c>
    </row>
    <row r="227" spans="1:7">
      <c r="A227" s="1977">
        <v>13</v>
      </c>
      <c r="B227" s="421" t="s">
        <v>1556</v>
      </c>
      <c r="C227" s="1948" t="s">
        <v>96</v>
      </c>
      <c r="D227" s="421" t="s">
        <v>252</v>
      </c>
      <c r="E227" s="521">
        <v>45354</v>
      </c>
      <c r="F227" s="422">
        <v>5</v>
      </c>
      <c r="G227" s="422">
        <v>2</v>
      </c>
    </row>
    <row r="228" spans="1:7">
      <c r="A228" s="1977">
        <v>13</v>
      </c>
      <c r="B228" s="421" t="s">
        <v>1556</v>
      </c>
      <c r="C228" s="1948" t="s">
        <v>96</v>
      </c>
      <c r="D228" s="421" t="s">
        <v>252</v>
      </c>
      <c r="E228" s="521">
        <v>45354</v>
      </c>
      <c r="F228" s="422">
        <v>4</v>
      </c>
      <c r="G228" s="422">
        <v>3</v>
      </c>
    </row>
    <row r="229" spans="1:7">
      <c r="A229" s="1977">
        <v>13</v>
      </c>
      <c r="B229" s="421" t="s">
        <v>1556</v>
      </c>
      <c r="C229" s="1948" t="s">
        <v>6830</v>
      </c>
      <c r="D229" s="421" t="s">
        <v>252</v>
      </c>
      <c r="E229" s="521">
        <v>45354</v>
      </c>
      <c r="F229" s="422">
        <v>3</v>
      </c>
      <c r="G229" s="422">
        <v>4</v>
      </c>
    </row>
    <row r="230" spans="1:7">
      <c r="A230" s="1977">
        <v>13</v>
      </c>
      <c r="B230" s="421" t="s">
        <v>1556</v>
      </c>
      <c r="C230" s="1948" t="s">
        <v>96</v>
      </c>
      <c r="D230" s="421" t="s">
        <v>252</v>
      </c>
      <c r="E230" s="521">
        <v>45354</v>
      </c>
      <c r="F230" s="422">
        <v>2</v>
      </c>
      <c r="G230" s="422">
        <v>5</v>
      </c>
    </row>
    <row r="231" spans="1:7">
      <c r="A231" s="1977">
        <v>13</v>
      </c>
      <c r="B231" s="421" t="s">
        <v>1556</v>
      </c>
      <c r="C231" s="1948" t="s">
        <v>109</v>
      </c>
      <c r="D231" s="421" t="s">
        <v>252</v>
      </c>
      <c r="E231" s="521">
        <v>45354</v>
      </c>
      <c r="F231" s="422">
        <v>1</v>
      </c>
      <c r="G231" s="422">
        <v>6</v>
      </c>
    </row>
    <row r="232" spans="1:7">
      <c r="A232" s="1986">
        <v>13</v>
      </c>
      <c r="B232" s="1616" t="s">
        <v>1556</v>
      </c>
      <c r="C232" s="1948"/>
      <c r="D232" s="1620" t="s">
        <v>6825</v>
      </c>
      <c r="E232" s="1637"/>
      <c r="F232" s="1638">
        <v>6</v>
      </c>
      <c r="G232" s="1638">
        <v>1</v>
      </c>
    </row>
    <row r="233" spans="1:7">
      <c r="A233" s="1986">
        <v>13</v>
      </c>
      <c r="B233" s="1616" t="s">
        <v>1556</v>
      </c>
      <c r="C233" s="1948"/>
      <c r="D233" s="1620" t="s">
        <v>6825</v>
      </c>
      <c r="E233" s="1637"/>
      <c r="F233" s="1638">
        <v>5</v>
      </c>
      <c r="G233" s="1638">
        <v>2</v>
      </c>
    </row>
    <row r="234" spans="1:7">
      <c r="A234" s="1986">
        <v>13</v>
      </c>
      <c r="B234" s="1616" t="s">
        <v>1556</v>
      </c>
      <c r="C234" s="1948"/>
      <c r="D234" s="1620" t="s">
        <v>6825</v>
      </c>
      <c r="E234" s="1637"/>
      <c r="F234" s="1638">
        <v>4</v>
      </c>
      <c r="G234" s="1638">
        <v>3</v>
      </c>
    </row>
    <row r="235" spans="1:7">
      <c r="A235" s="1986">
        <v>13</v>
      </c>
      <c r="B235" s="1616" t="s">
        <v>1556</v>
      </c>
      <c r="C235" s="1948"/>
      <c r="D235" s="1620" t="s">
        <v>6825</v>
      </c>
      <c r="E235" s="1637"/>
      <c r="F235" s="1638">
        <v>3</v>
      </c>
      <c r="G235" s="1638">
        <v>4</v>
      </c>
    </row>
    <row r="236" spans="1:7">
      <c r="A236" s="1986">
        <v>13</v>
      </c>
      <c r="B236" s="1616" t="s">
        <v>1556</v>
      </c>
      <c r="C236" s="1948"/>
      <c r="D236" s="1620" t="s">
        <v>6825</v>
      </c>
      <c r="E236" s="1637"/>
      <c r="F236" s="1638">
        <v>2</v>
      </c>
      <c r="G236" s="1638">
        <v>5</v>
      </c>
    </row>
    <row r="237" spans="1:7">
      <c r="A237" s="1986">
        <v>13</v>
      </c>
      <c r="B237" s="1616" t="s">
        <v>1556</v>
      </c>
      <c r="C237" s="1948"/>
      <c r="D237" s="1620" t="s">
        <v>6825</v>
      </c>
      <c r="E237" s="1637"/>
      <c r="F237" s="1638">
        <v>1</v>
      </c>
      <c r="G237" s="1638">
        <v>6</v>
      </c>
    </row>
    <row r="238" spans="1:7">
      <c r="A238">
        <v>14</v>
      </c>
      <c r="B238" s="1951" t="s">
        <v>1557</v>
      </c>
      <c r="C238" s="1948" t="s">
        <v>122</v>
      </c>
      <c r="D238" s="1952" t="s">
        <v>277</v>
      </c>
      <c r="E238" s="1949">
        <v>45179</v>
      </c>
      <c r="F238" s="1638">
        <v>6</v>
      </c>
      <c r="G238" s="1638">
        <v>1</v>
      </c>
    </row>
    <row r="239" spans="1:7">
      <c r="A239">
        <v>14</v>
      </c>
      <c r="B239" s="1951" t="s">
        <v>1557</v>
      </c>
      <c r="C239" s="1948" t="s">
        <v>122</v>
      </c>
      <c r="D239" s="1952" t="s">
        <v>277</v>
      </c>
      <c r="E239" s="1949">
        <v>45179</v>
      </c>
      <c r="F239" s="1638">
        <v>5</v>
      </c>
      <c r="G239" s="1638">
        <v>2</v>
      </c>
    </row>
    <row r="240" spans="1:7">
      <c r="A240">
        <v>14</v>
      </c>
      <c r="B240" s="1951" t="s">
        <v>1557</v>
      </c>
      <c r="C240" s="1948" t="s">
        <v>122</v>
      </c>
      <c r="D240" s="1952" t="s">
        <v>277</v>
      </c>
      <c r="E240" s="1949">
        <v>45179</v>
      </c>
      <c r="F240" s="1638">
        <v>4</v>
      </c>
      <c r="G240" s="1638">
        <v>3</v>
      </c>
    </row>
    <row r="241" spans="1:7">
      <c r="A241">
        <v>14</v>
      </c>
      <c r="B241" s="1951" t="s">
        <v>1557</v>
      </c>
      <c r="C241" s="1948" t="s">
        <v>177</v>
      </c>
      <c r="D241" s="1952" t="s">
        <v>277</v>
      </c>
      <c r="E241" s="1949">
        <v>45179</v>
      </c>
      <c r="F241" s="1638">
        <v>3</v>
      </c>
      <c r="G241" s="1638">
        <v>4</v>
      </c>
    </row>
    <row r="242" spans="1:7">
      <c r="A242">
        <v>14</v>
      </c>
      <c r="B242" s="1951" t="s">
        <v>1557</v>
      </c>
      <c r="C242" s="1948" t="s">
        <v>143</v>
      </c>
      <c r="D242" s="1952" t="s">
        <v>277</v>
      </c>
      <c r="E242" s="1949">
        <v>45179</v>
      </c>
      <c r="F242" s="1638">
        <v>2</v>
      </c>
      <c r="G242" s="1638">
        <v>5</v>
      </c>
    </row>
    <row r="243" spans="1:7">
      <c r="A243">
        <v>14</v>
      </c>
      <c r="B243" s="1951" t="s">
        <v>1557</v>
      </c>
      <c r="C243" s="1948" t="s">
        <v>177</v>
      </c>
      <c r="D243" s="1952" t="s">
        <v>277</v>
      </c>
      <c r="E243" s="1949">
        <v>45179</v>
      </c>
      <c r="F243" s="1638">
        <v>1</v>
      </c>
      <c r="G243" s="1638">
        <v>6</v>
      </c>
    </row>
    <row r="244" spans="1:7">
      <c r="A244" s="4">
        <v>14</v>
      </c>
      <c r="B244" s="1450" t="s">
        <v>1557</v>
      </c>
      <c r="C244" s="1948" t="s">
        <v>1537</v>
      </c>
      <c r="D244" s="1450" t="s">
        <v>252</v>
      </c>
      <c r="E244" s="521">
        <v>45354</v>
      </c>
      <c r="F244" s="1947">
        <v>6</v>
      </c>
      <c r="G244" s="1947">
        <v>1</v>
      </c>
    </row>
    <row r="245" spans="1:7">
      <c r="A245" s="4">
        <v>14</v>
      </c>
      <c r="B245" s="421" t="s">
        <v>1557</v>
      </c>
      <c r="C245" s="1948" t="s">
        <v>177</v>
      </c>
      <c r="D245" s="421" t="s">
        <v>252</v>
      </c>
      <c r="E245" s="521">
        <v>45354</v>
      </c>
      <c r="F245" s="1420">
        <v>5</v>
      </c>
      <c r="G245" s="1420">
        <v>2</v>
      </c>
    </row>
    <row r="246" spans="1:7">
      <c r="A246" s="4">
        <v>14</v>
      </c>
      <c r="B246" s="421" t="s">
        <v>1557</v>
      </c>
      <c r="C246" s="1948" t="s">
        <v>177</v>
      </c>
      <c r="D246" s="421" t="s">
        <v>252</v>
      </c>
      <c r="E246" s="521">
        <v>45354</v>
      </c>
      <c r="F246" s="1420">
        <v>4</v>
      </c>
      <c r="G246" s="1420">
        <v>3</v>
      </c>
    </row>
    <row r="247" spans="1:7">
      <c r="A247" s="4">
        <v>14</v>
      </c>
      <c r="B247" s="421" t="s">
        <v>1557</v>
      </c>
      <c r="C247" s="1948" t="s">
        <v>177</v>
      </c>
      <c r="D247" s="421" t="s">
        <v>252</v>
      </c>
      <c r="E247" s="521">
        <v>45354</v>
      </c>
      <c r="F247" s="1420">
        <v>3</v>
      </c>
      <c r="G247" s="1420">
        <v>4</v>
      </c>
    </row>
    <row r="248" spans="1:7">
      <c r="A248" s="4">
        <v>14</v>
      </c>
      <c r="B248" s="421" t="s">
        <v>1557</v>
      </c>
      <c r="C248" s="1948" t="s">
        <v>110</v>
      </c>
      <c r="D248" s="421" t="s">
        <v>252</v>
      </c>
      <c r="E248" s="521">
        <v>45354</v>
      </c>
      <c r="F248" s="1420">
        <v>2</v>
      </c>
      <c r="G248" s="1420">
        <v>5</v>
      </c>
    </row>
    <row r="249" spans="1:7">
      <c r="A249" s="4">
        <v>14</v>
      </c>
      <c r="B249" s="421" t="s">
        <v>1557</v>
      </c>
      <c r="C249" s="1948" t="s">
        <v>5917</v>
      </c>
      <c r="D249" s="421" t="s">
        <v>252</v>
      </c>
      <c r="E249" s="521">
        <v>45354</v>
      </c>
      <c r="F249" s="1420">
        <v>1</v>
      </c>
      <c r="G249" s="1420">
        <v>6</v>
      </c>
    </row>
    <row r="250" spans="1:7">
      <c r="A250">
        <v>14</v>
      </c>
      <c r="B250" s="1616" t="s">
        <v>1557</v>
      </c>
      <c r="C250" s="1948"/>
      <c r="D250" s="1620" t="s">
        <v>6825</v>
      </c>
      <c r="E250" s="1637"/>
      <c r="F250" s="1638">
        <v>6</v>
      </c>
      <c r="G250" s="1638">
        <v>1</v>
      </c>
    </row>
    <row r="251" spans="1:7">
      <c r="A251">
        <v>14</v>
      </c>
      <c r="B251" s="1616" t="s">
        <v>1557</v>
      </c>
      <c r="C251" s="1948"/>
      <c r="D251" s="1620" t="s">
        <v>6825</v>
      </c>
      <c r="E251" s="1637"/>
      <c r="F251" s="1638">
        <v>5</v>
      </c>
      <c r="G251" s="1638">
        <v>2</v>
      </c>
    </row>
    <row r="252" spans="1:7">
      <c r="A252">
        <v>14</v>
      </c>
      <c r="B252" s="1616" t="s">
        <v>1557</v>
      </c>
      <c r="C252" s="1948"/>
      <c r="D252" s="1620" t="s">
        <v>6825</v>
      </c>
      <c r="E252" s="1637"/>
      <c r="F252" s="1638">
        <v>4</v>
      </c>
      <c r="G252" s="1638">
        <v>3</v>
      </c>
    </row>
    <row r="253" spans="1:7">
      <c r="A253">
        <v>14</v>
      </c>
      <c r="B253" s="1616" t="s">
        <v>1557</v>
      </c>
      <c r="C253" s="1948"/>
      <c r="D253" s="1620" t="s">
        <v>6825</v>
      </c>
      <c r="E253" s="1637"/>
      <c r="F253" s="1638">
        <v>3</v>
      </c>
      <c r="G253" s="1638">
        <v>4</v>
      </c>
    </row>
    <row r="254" spans="1:7">
      <c r="A254">
        <v>14</v>
      </c>
      <c r="B254" s="1616" t="s">
        <v>1557</v>
      </c>
      <c r="C254" s="1948"/>
      <c r="D254" s="1620" t="s">
        <v>6825</v>
      </c>
      <c r="E254" s="1637"/>
      <c r="F254" s="1638">
        <v>2</v>
      </c>
      <c r="G254" s="1638">
        <v>5</v>
      </c>
    </row>
    <row r="255" spans="1:7">
      <c r="A255">
        <v>14</v>
      </c>
      <c r="B255" s="1616" t="s">
        <v>1557</v>
      </c>
      <c r="C255" s="1948"/>
      <c r="D255" s="1620" t="s">
        <v>6825</v>
      </c>
      <c r="E255" s="1637"/>
      <c r="F255" s="1638">
        <v>1</v>
      </c>
      <c r="G255" s="1638">
        <v>6</v>
      </c>
    </row>
    <row r="256" spans="1:7">
      <c r="A256" s="4">
        <v>15</v>
      </c>
      <c r="B256" s="2467" t="s">
        <v>1558</v>
      </c>
      <c r="C256" s="1948" t="s">
        <v>165</v>
      </c>
      <c r="D256" s="2471" t="s">
        <v>277</v>
      </c>
      <c r="E256" s="1949">
        <v>45179</v>
      </c>
      <c r="F256" s="1638">
        <v>6</v>
      </c>
      <c r="G256" s="1638">
        <v>1</v>
      </c>
    </row>
    <row r="257" spans="1:7">
      <c r="A257" s="4">
        <v>15</v>
      </c>
      <c r="B257" s="1450" t="s">
        <v>1558</v>
      </c>
      <c r="C257" s="1948" t="s">
        <v>123</v>
      </c>
      <c r="D257" s="1952" t="s">
        <v>277</v>
      </c>
      <c r="E257" s="1949">
        <v>45179</v>
      </c>
      <c r="F257" s="1638">
        <v>5</v>
      </c>
      <c r="G257" s="1638">
        <v>2</v>
      </c>
    </row>
    <row r="258" spans="1:7">
      <c r="A258" s="4">
        <v>15</v>
      </c>
      <c r="B258" s="1450" t="s">
        <v>1558</v>
      </c>
      <c r="C258" s="1948" t="s">
        <v>6613</v>
      </c>
      <c r="D258" s="1952" t="s">
        <v>277</v>
      </c>
      <c r="E258" s="1949">
        <v>45179</v>
      </c>
      <c r="F258" s="1638">
        <v>4</v>
      </c>
      <c r="G258" s="1638">
        <v>3</v>
      </c>
    </row>
    <row r="259" spans="1:7">
      <c r="A259" s="4">
        <v>15</v>
      </c>
      <c r="B259" s="1450" t="s">
        <v>1558</v>
      </c>
      <c r="C259" s="1948" t="s">
        <v>125</v>
      </c>
      <c r="D259" s="1952" t="s">
        <v>277</v>
      </c>
      <c r="E259" s="1949">
        <v>45179</v>
      </c>
      <c r="F259" s="1638">
        <v>3</v>
      </c>
      <c r="G259" s="1638">
        <v>4</v>
      </c>
    </row>
    <row r="260" spans="1:7">
      <c r="A260" s="4">
        <v>15</v>
      </c>
      <c r="B260" s="1450" t="s">
        <v>1558</v>
      </c>
      <c r="C260" s="1948" t="s">
        <v>1593</v>
      </c>
      <c r="D260" s="1952" t="s">
        <v>277</v>
      </c>
      <c r="E260" s="1949">
        <v>45179</v>
      </c>
      <c r="F260" s="1638">
        <v>2</v>
      </c>
      <c r="G260" s="1638">
        <v>5</v>
      </c>
    </row>
    <row r="261" spans="1:7">
      <c r="A261" s="4">
        <v>15</v>
      </c>
      <c r="B261" s="1450" t="s">
        <v>1558</v>
      </c>
      <c r="C261" s="1948" t="s">
        <v>123</v>
      </c>
      <c r="D261" s="1952" t="s">
        <v>277</v>
      </c>
      <c r="E261" s="1949">
        <v>45179</v>
      </c>
      <c r="F261" s="1638">
        <v>1</v>
      </c>
      <c r="G261" s="1638">
        <v>6</v>
      </c>
    </row>
    <row r="262" spans="1:7">
      <c r="A262" s="1977">
        <v>15</v>
      </c>
      <c r="B262" s="1450" t="s">
        <v>1558</v>
      </c>
      <c r="C262" s="1948" t="s">
        <v>165</v>
      </c>
      <c r="D262" s="1450" t="s">
        <v>252</v>
      </c>
      <c r="E262" s="521">
        <v>45354</v>
      </c>
      <c r="F262" s="1946">
        <v>6</v>
      </c>
      <c r="G262" s="1946">
        <v>1</v>
      </c>
    </row>
    <row r="263" spans="1:7">
      <c r="A263" s="1977">
        <v>15</v>
      </c>
      <c r="B263" s="421" t="s">
        <v>1558</v>
      </c>
      <c r="C263" s="1948" t="s">
        <v>6769</v>
      </c>
      <c r="D263" s="421" t="s">
        <v>252</v>
      </c>
      <c r="E263" s="521">
        <v>45354</v>
      </c>
      <c r="F263" s="422">
        <v>5</v>
      </c>
      <c r="G263" s="422">
        <v>2</v>
      </c>
    </row>
    <row r="264" spans="1:7">
      <c r="A264" s="1977">
        <v>15</v>
      </c>
      <c r="B264" s="421" t="s">
        <v>1558</v>
      </c>
      <c r="C264" s="1948" t="s">
        <v>193</v>
      </c>
      <c r="D264" s="421" t="s">
        <v>252</v>
      </c>
      <c r="E264" s="521">
        <v>45354</v>
      </c>
      <c r="F264" s="422">
        <v>4</v>
      </c>
      <c r="G264" s="422">
        <v>3</v>
      </c>
    </row>
    <row r="265" spans="1:7">
      <c r="A265" s="1977">
        <v>15</v>
      </c>
      <c r="B265" s="421" t="s">
        <v>1558</v>
      </c>
      <c r="C265" s="1948" t="s">
        <v>121</v>
      </c>
      <c r="D265" s="421" t="s">
        <v>252</v>
      </c>
      <c r="E265" s="521">
        <v>45354</v>
      </c>
      <c r="F265" s="422">
        <v>3</v>
      </c>
      <c r="G265" s="422">
        <v>4</v>
      </c>
    </row>
    <row r="266" spans="1:7">
      <c r="A266" s="1977">
        <v>15</v>
      </c>
      <c r="B266" s="421" t="s">
        <v>1558</v>
      </c>
      <c r="C266" s="1948" t="s">
        <v>110</v>
      </c>
      <c r="D266" s="421" t="s">
        <v>252</v>
      </c>
      <c r="E266" s="521">
        <v>45354</v>
      </c>
      <c r="F266" s="422">
        <v>2</v>
      </c>
      <c r="G266" s="422">
        <v>5</v>
      </c>
    </row>
    <row r="267" spans="1:7">
      <c r="A267" s="1977">
        <v>15</v>
      </c>
      <c r="B267" s="421" t="s">
        <v>1558</v>
      </c>
      <c r="C267" s="1948" t="s">
        <v>193</v>
      </c>
      <c r="D267" s="421" t="s">
        <v>252</v>
      </c>
      <c r="E267" s="521">
        <v>45354</v>
      </c>
      <c r="F267" s="422">
        <v>1</v>
      </c>
      <c r="G267" s="422">
        <v>6</v>
      </c>
    </row>
    <row r="268" spans="1:7">
      <c r="A268" s="1986">
        <v>15</v>
      </c>
      <c r="B268" s="1616" t="s">
        <v>1558</v>
      </c>
      <c r="C268" s="1948"/>
      <c r="D268" s="1620" t="s">
        <v>6825</v>
      </c>
      <c r="E268" s="1637"/>
      <c r="F268" s="1638">
        <v>6</v>
      </c>
      <c r="G268" s="1638">
        <v>1</v>
      </c>
    </row>
    <row r="269" spans="1:7">
      <c r="A269" s="1986">
        <v>15</v>
      </c>
      <c r="B269" s="1616" t="s">
        <v>1558</v>
      </c>
      <c r="C269" s="1948"/>
      <c r="D269" s="1620" t="s">
        <v>6825</v>
      </c>
      <c r="E269" s="1637"/>
      <c r="F269" s="1638">
        <v>5</v>
      </c>
      <c r="G269" s="1638">
        <v>2</v>
      </c>
    </row>
    <row r="270" spans="1:7">
      <c r="A270" s="1986">
        <v>15</v>
      </c>
      <c r="B270" s="1616" t="s">
        <v>1558</v>
      </c>
      <c r="C270" s="1948"/>
      <c r="D270" s="1620" t="s">
        <v>6825</v>
      </c>
      <c r="E270" s="1637"/>
      <c r="F270" s="1638">
        <v>4</v>
      </c>
      <c r="G270" s="1638">
        <v>3</v>
      </c>
    </row>
    <row r="271" spans="1:7">
      <c r="A271" s="1986">
        <v>15</v>
      </c>
      <c r="B271" s="1616" t="s">
        <v>1558</v>
      </c>
      <c r="C271" s="1948"/>
      <c r="D271" s="1620" t="s">
        <v>6825</v>
      </c>
      <c r="E271" s="1637"/>
      <c r="F271" s="1638">
        <v>3</v>
      </c>
      <c r="G271" s="1638">
        <v>4</v>
      </c>
    </row>
    <row r="272" spans="1:7">
      <c r="A272" s="1986">
        <v>15</v>
      </c>
      <c r="B272" s="1616" t="s">
        <v>1558</v>
      </c>
      <c r="C272" s="1948"/>
      <c r="D272" s="1620" t="s">
        <v>6825</v>
      </c>
      <c r="E272" s="1637"/>
      <c r="F272" s="1638">
        <v>2</v>
      </c>
      <c r="G272" s="1638">
        <v>5</v>
      </c>
    </row>
    <row r="273" spans="1:7">
      <c r="A273" s="1986">
        <v>15</v>
      </c>
      <c r="B273" s="1616" t="s">
        <v>1558</v>
      </c>
      <c r="C273" s="1948"/>
      <c r="D273" s="1620" t="s">
        <v>6825</v>
      </c>
      <c r="E273" s="1637"/>
      <c r="F273" s="1638">
        <v>1</v>
      </c>
      <c r="G273" s="1638">
        <v>6</v>
      </c>
    </row>
    <row r="274" spans="1:7">
      <c r="A274">
        <v>16</v>
      </c>
      <c r="B274" s="1951" t="s">
        <v>1559</v>
      </c>
      <c r="C274" s="1948" t="s">
        <v>568</v>
      </c>
      <c r="D274" s="1952" t="s">
        <v>277</v>
      </c>
      <c r="E274" s="1949">
        <v>45179</v>
      </c>
      <c r="F274" s="1638">
        <v>6</v>
      </c>
      <c r="G274" s="1638">
        <v>1</v>
      </c>
    </row>
    <row r="275" spans="1:7">
      <c r="A275">
        <v>16</v>
      </c>
      <c r="B275" s="1951" t="s">
        <v>1559</v>
      </c>
      <c r="C275" s="1948" t="s">
        <v>103</v>
      </c>
      <c r="D275" s="1952" t="s">
        <v>277</v>
      </c>
      <c r="E275" s="1949">
        <v>45179</v>
      </c>
      <c r="F275" s="1638">
        <v>5</v>
      </c>
      <c r="G275" s="1638">
        <v>2</v>
      </c>
    </row>
    <row r="276" spans="1:7">
      <c r="A276">
        <v>16</v>
      </c>
      <c r="B276" s="1951" t="s">
        <v>1559</v>
      </c>
      <c r="C276" s="1948" t="s">
        <v>122</v>
      </c>
      <c r="D276" s="1952" t="s">
        <v>277</v>
      </c>
      <c r="E276" s="1949">
        <v>45179</v>
      </c>
      <c r="F276" s="1638">
        <v>4</v>
      </c>
      <c r="G276" s="1638">
        <v>3</v>
      </c>
    </row>
    <row r="277" spans="1:7">
      <c r="A277">
        <v>16</v>
      </c>
      <c r="B277" s="1951" t="s">
        <v>1559</v>
      </c>
      <c r="C277" s="1948" t="s">
        <v>122</v>
      </c>
      <c r="D277" s="1952" t="s">
        <v>277</v>
      </c>
      <c r="E277" s="1949">
        <v>45179</v>
      </c>
      <c r="F277" s="1638">
        <v>3</v>
      </c>
      <c r="G277" s="1638">
        <v>4</v>
      </c>
    </row>
    <row r="278" spans="1:7">
      <c r="A278">
        <v>16</v>
      </c>
      <c r="B278" s="1951" t="s">
        <v>1559</v>
      </c>
      <c r="C278" s="1948" t="s">
        <v>128</v>
      </c>
      <c r="D278" s="1952" t="s">
        <v>277</v>
      </c>
      <c r="E278" s="1949">
        <v>45179</v>
      </c>
      <c r="F278" s="1638">
        <v>2</v>
      </c>
      <c r="G278" s="1638">
        <v>5</v>
      </c>
    </row>
    <row r="279" spans="1:7">
      <c r="A279">
        <v>16</v>
      </c>
      <c r="B279" s="1951" t="s">
        <v>1559</v>
      </c>
      <c r="C279" s="1948" t="s">
        <v>6248</v>
      </c>
      <c r="D279" s="1952" t="s">
        <v>277</v>
      </c>
      <c r="E279" s="1949">
        <v>45179</v>
      </c>
      <c r="F279" s="1638">
        <v>1</v>
      </c>
      <c r="G279" s="1638">
        <v>6</v>
      </c>
    </row>
    <row r="280" spans="1:7">
      <c r="A280" s="4">
        <v>16</v>
      </c>
      <c r="B280" s="1450" t="s">
        <v>1559</v>
      </c>
      <c r="C280" s="1948" t="s">
        <v>96</v>
      </c>
      <c r="D280" s="1450" t="s">
        <v>252</v>
      </c>
      <c r="E280" s="521">
        <v>45354</v>
      </c>
      <c r="F280" s="1947">
        <v>6</v>
      </c>
      <c r="G280" s="1947">
        <v>1</v>
      </c>
    </row>
    <row r="281" spans="1:7">
      <c r="A281" s="4">
        <v>16</v>
      </c>
      <c r="B281" s="421" t="s">
        <v>1559</v>
      </c>
      <c r="C281" s="1948" t="s">
        <v>103</v>
      </c>
      <c r="D281" s="421" t="s">
        <v>252</v>
      </c>
      <c r="E281" s="521">
        <v>45354</v>
      </c>
      <c r="F281" s="1420">
        <v>5</v>
      </c>
      <c r="G281" s="1420">
        <v>2</v>
      </c>
    </row>
    <row r="282" spans="1:7">
      <c r="A282" s="4">
        <v>16</v>
      </c>
      <c r="B282" s="421" t="s">
        <v>1559</v>
      </c>
      <c r="C282" s="1948" t="s">
        <v>1628</v>
      </c>
      <c r="D282" s="421" t="s">
        <v>252</v>
      </c>
      <c r="E282" s="521">
        <v>45354</v>
      </c>
      <c r="F282" s="1420">
        <v>4</v>
      </c>
      <c r="G282" s="1420">
        <v>3</v>
      </c>
    </row>
    <row r="283" spans="1:7">
      <c r="A283" s="4">
        <v>16</v>
      </c>
      <c r="B283" s="421" t="s">
        <v>1559</v>
      </c>
      <c r="C283" s="1948" t="s">
        <v>103</v>
      </c>
      <c r="D283" s="421" t="s">
        <v>252</v>
      </c>
      <c r="E283" s="521">
        <v>45354</v>
      </c>
      <c r="F283" s="1420">
        <v>3</v>
      </c>
      <c r="G283" s="1420">
        <v>4</v>
      </c>
    </row>
    <row r="284" spans="1:7">
      <c r="A284" s="4">
        <v>16</v>
      </c>
      <c r="B284" s="421" t="s">
        <v>1559</v>
      </c>
      <c r="C284" s="1948" t="s">
        <v>121</v>
      </c>
      <c r="D284" s="421" t="s">
        <v>252</v>
      </c>
      <c r="E284" s="521">
        <v>45354</v>
      </c>
      <c r="F284" s="1420">
        <v>2</v>
      </c>
      <c r="G284" s="1420">
        <v>5</v>
      </c>
    </row>
    <row r="285" spans="1:7">
      <c r="A285" s="4">
        <v>16</v>
      </c>
      <c r="B285" s="421" t="s">
        <v>1559</v>
      </c>
      <c r="C285" s="1948" t="s">
        <v>119</v>
      </c>
      <c r="D285" s="421" t="s">
        <v>252</v>
      </c>
      <c r="E285" s="521">
        <v>45354</v>
      </c>
      <c r="F285" s="1420">
        <v>1</v>
      </c>
      <c r="G285" s="1420">
        <v>6</v>
      </c>
    </row>
    <row r="286" spans="1:7">
      <c r="A286">
        <v>16</v>
      </c>
      <c r="B286" s="1616" t="s">
        <v>1559</v>
      </c>
      <c r="C286" s="1948"/>
      <c r="D286" s="1620" t="s">
        <v>6825</v>
      </c>
      <c r="E286" s="1637"/>
      <c r="F286" s="1638">
        <v>6</v>
      </c>
      <c r="G286" s="1638">
        <v>1</v>
      </c>
    </row>
    <row r="287" spans="1:7">
      <c r="A287">
        <v>16</v>
      </c>
      <c r="B287" s="1616" t="s">
        <v>1559</v>
      </c>
      <c r="C287" s="1948"/>
      <c r="D287" s="1620" t="s">
        <v>6825</v>
      </c>
      <c r="E287" s="1637"/>
      <c r="F287" s="1638">
        <v>5</v>
      </c>
      <c r="G287" s="1638">
        <v>2</v>
      </c>
    </row>
    <row r="288" spans="1:7">
      <c r="A288">
        <v>16</v>
      </c>
      <c r="B288" s="1616" t="s">
        <v>1559</v>
      </c>
      <c r="C288" s="1948"/>
      <c r="D288" s="1620" t="s">
        <v>6825</v>
      </c>
      <c r="E288" s="1637"/>
      <c r="F288" s="1638">
        <v>4</v>
      </c>
      <c r="G288" s="1638">
        <v>3</v>
      </c>
    </row>
    <row r="289" spans="1:7">
      <c r="A289">
        <v>16</v>
      </c>
      <c r="B289" s="1616" t="s">
        <v>1559</v>
      </c>
      <c r="C289" s="1948"/>
      <c r="D289" s="1620" t="s">
        <v>6825</v>
      </c>
      <c r="E289" s="1637"/>
      <c r="F289" s="1638">
        <v>3</v>
      </c>
      <c r="G289" s="1638">
        <v>4</v>
      </c>
    </row>
    <row r="290" spans="1:7">
      <c r="A290">
        <v>16</v>
      </c>
      <c r="B290" s="1616" t="s">
        <v>1559</v>
      </c>
      <c r="C290" s="1948"/>
      <c r="D290" s="1620" t="s">
        <v>6825</v>
      </c>
      <c r="E290" s="1637"/>
      <c r="F290" s="1638">
        <v>2</v>
      </c>
      <c r="G290" s="1638">
        <v>5</v>
      </c>
    </row>
    <row r="291" spans="1:7">
      <c r="A291">
        <v>16</v>
      </c>
      <c r="B291" s="1616" t="s">
        <v>1559</v>
      </c>
      <c r="C291" s="1948"/>
      <c r="D291" s="1620" t="s">
        <v>6825</v>
      </c>
      <c r="E291" s="1637"/>
      <c r="F291" s="1638">
        <v>1</v>
      </c>
      <c r="G291" s="1638">
        <v>6</v>
      </c>
    </row>
    <row r="292" spans="1:7">
      <c r="A292" s="1986">
        <v>17</v>
      </c>
      <c r="B292" s="1951" t="s">
        <v>1560</v>
      </c>
      <c r="C292" s="1948" t="s">
        <v>92</v>
      </c>
      <c r="D292" s="1952" t="s">
        <v>277</v>
      </c>
      <c r="E292" s="1949">
        <v>45179</v>
      </c>
      <c r="F292" s="1638">
        <v>6</v>
      </c>
      <c r="G292" s="1638">
        <v>1</v>
      </c>
    </row>
    <row r="293" spans="1:7">
      <c r="A293" s="1986">
        <v>17</v>
      </c>
      <c r="B293" s="1951" t="s">
        <v>1560</v>
      </c>
      <c r="C293" s="1948" t="s">
        <v>122</v>
      </c>
      <c r="D293" s="1952" t="s">
        <v>277</v>
      </c>
      <c r="E293" s="1949">
        <v>45179</v>
      </c>
      <c r="F293" s="1638">
        <v>5</v>
      </c>
      <c r="G293" s="1638">
        <v>2</v>
      </c>
    </row>
    <row r="294" spans="1:7">
      <c r="A294" s="1986">
        <v>17</v>
      </c>
      <c r="B294" s="1951" t="s">
        <v>1560</v>
      </c>
      <c r="C294" s="1948" t="s">
        <v>122</v>
      </c>
      <c r="D294" s="1952" t="s">
        <v>277</v>
      </c>
      <c r="E294" s="1949">
        <v>45179</v>
      </c>
      <c r="F294" s="1638">
        <v>4</v>
      </c>
      <c r="G294" s="1638">
        <v>3</v>
      </c>
    </row>
    <row r="295" spans="1:7">
      <c r="A295" s="1986">
        <v>17</v>
      </c>
      <c r="B295" s="1951" t="s">
        <v>1560</v>
      </c>
      <c r="C295" s="1948" t="s">
        <v>123</v>
      </c>
      <c r="D295" s="1952" t="s">
        <v>277</v>
      </c>
      <c r="E295" s="1949">
        <v>45179</v>
      </c>
      <c r="F295" s="1638">
        <v>3</v>
      </c>
      <c r="G295" s="1638">
        <v>4</v>
      </c>
    </row>
    <row r="296" spans="1:7">
      <c r="A296" s="1986">
        <v>17</v>
      </c>
      <c r="B296" s="1951" t="s">
        <v>1560</v>
      </c>
      <c r="C296" s="1948" t="s">
        <v>92</v>
      </c>
      <c r="D296" s="1952" t="s">
        <v>277</v>
      </c>
      <c r="E296" s="1949">
        <v>45179</v>
      </c>
      <c r="F296" s="1638">
        <v>2</v>
      </c>
      <c r="G296" s="1638">
        <v>5</v>
      </c>
    </row>
    <row r="297" spans="1:7">
      <c r="A297" s="1986">
        <v>17</v>
      </c>
      <c r="B297" s="1951" t="s">
        <v>1560</v>
      </c>
      <c r="C297" s="1948" t="s">
        <v>123</v>
      </c>
      <c r="D297" s="1952" t="s">
        <v>277</v>
      </c>
      <c r="E297" s="1949">
        <v>45179</v>
      </c>
      <c r="F297" s="1638">
        <v>1</v>
      </c>
      <c r="G297" s="1638">
        <v>6</v>
      </c>
    </row>
    <row r="298" spans="1:7">
      <c r="A298" s="1977">
        <v>17</v>
      </c>
      <c r="B298" s="1450" t="s">
        <v>1560</v>
      </c>
      <c r="C298" s="1948" t="s">
        <v>92</v>
      </c>
      <c r="D298" s="1450" t="s">
        <v>252</v>
      </c>
      <c r="E298" s="521">
        <v>45354</v>
      </c>
      <c r="F298" s="1946">
        <v>6</v>
      </c>
      <c r="G298" s="1946">
        <v>1</v>
      </c>
    </row>
    <row r="299" spans="1:7">
      <c r="A299" s="1977">
        <v>17</v>
      </c>
      <c r="B299" s="421" t="s">
        <v>1560</v>
      </c>
      <c r="C299" s="1948" t="s">
        <v>120</v>
      </c>
      <c r="D299" s="421" t="s">
        <v>252</v>
      </c>
      <c r="E299" s="521">
        <v>45354</v>
      </c>
      <c r="F299" s="422">
        <v>5</v>
      </c>
      <c r="G299" s="422">
        <v>2</v>
      </c>
    </row>
    <row r="300" spans="1:7">
      <c r="A300" s="1977">
        <v>17</v>
      </c>
      <c r="B300" s="421" t="s">
        <v>1560</v>
      </c>
      <c r="C300" s="1948" t="s">
        <v>6775</v>
      </c>
      <c r="D300" s="421" t="s">
        <v>252</v>
      </c>
      <c r="E300" s="521">
        <v>45354</v>
      </c>
      <c r="F300" s="422">
        <v>4</v>
      </c>
      <c r="G300" s="422">
        <v>3</v>
      </c>
    </row>
    <row r="301" spans="1:7">
      <c r="A301" s="1977">
        <v>17</v>
      </c>
      <c r="B301" s="421" t="s">
        <v>1560</v>
      </c>
      <c r="C301" s="1948" t="s">
        <v>193</v>
      </c>
      <c r="D301" s="421" t="s">
        <v>252</v>
      </c>
      <c r="E301" s="521">
        <v>45354</v>
      </c>
      <c r="F301" s="422">
        <v>3</v>
      </c>
      <c r="G301" s="422">
        <v>4</v>
      </c>
    </row>
    <row r="302" spans="1:7">
      <c r="A302" s="1977">
        <v>17</v>
      </c>
      <c r="B302" s="421" t="s">
        <v>1560</v>
      </c>
      <c r="C302" s="1948" t="s">
        <v>63</v>
      </c>
      <c r="D302" s="421" t="s">
        <v>252</v>
      </c>
      <c r="E302" s="521">
        <v>45354</v>
      </c>
      <c r="F302" s="422">
        <v>2</v>
      </c>
      <c r="G302" s="422">
        <v>5</v>
      </c>
    </row>
    <row r="303" spans="1:7">
      <c r="A303" s="1977">
        <v>17</v>
      </c>
      <c r="B303" s="421" t="s">
        <v>1560</v>
      </c>
      <c r="C303" s="1948" t="s">
        <v>193</v>
      </c>
      <c r="D303" s="421" t="s">
        <v>252</v>
      </c>
      <c r="E303" s="521">
        <v>45354</v>
      </c>
      <c r="F303" s="422">
        <v>1</v>
      </c>
      <c r="G303" s="422">
        <v>6</v>
      </c>
    </row>
    <row r="304" spans="1:7">
      <c r="A304" s="1986">
        <v>17</v>
      </c>
      <c r="B304" s="1616" t="s">
        <v>1560</v>
      </c>
      <c r="C304" s="1948"/>
      <c r="D304" s="1620" t="s">
        <v>6825</v>
      </c>
      <c r="E304" s="1637"/>
      <c r="F304" s="1638">
        <v>6</v>
      </c>
      <c r="G304" s="1638">
        <v>1</v>
      </c>
    </row>
    <row r="305" spans="1:7">
      <c r="A305" s="1986">
        <v>17</v>
      </c>
      <c r="B305" s="1616" t="s">
        <v>1560</v>
      </c>
      <c r="C305" s="1948"/>
      <c r="D305" s="1620" t="s">
        <v>6825</v>
      </c>
      <c r="E305" s="1637"/>
      <c r="F305" s="1638">
        <v>5</v>
      </c>
      <c r="G305" s="1638">
        <v>2</v>
      </c>
    </row>
    <row r="306" spans="1:7">
      <c r="A306" s="1986">
        <v>17</v>
      </c>
      <c r="B306" s="1616" t="s">
        <v>1560</v>
      </c>
      <c r="C306" s="1948"/>
      <c r="D306" s="1620" t="s">
        <v>6825</v>
      </c>
      <c r="E306" s="1637"/>
      <c r="F306" s="1638">
        <v>4</v>
      </c>
      <c r="G306" s="1638">
        <v>3</v>
      </c>
    </row>
    <row r="307" spans="1:7">
      <c r="A307" s="1986">
        <v>17</v>
      </c>
      <c r="B307" s="1616" t="s">
        <v>1560</v>
      </c>
      <c r="C307" s="1948"/>
      <c r="D307" s="1620" t="s">
        <v>6825</v>
      </c>
      <c r="E307" s="1637"/>
      <c r="F307" s="1638">
        <v>3</v>
      </c>
      <c r="G307" s="1638">
        <v>4</v>
      </c>
    </row>
    <row r="308" spans="1:7">
      <c r="A308" s="1986">
        <v>17</v>
      </c>
      <c r="B308" s="1616" t="s">
        <v>1560</v>
      </c>
      <c r="C308" s="1948"/>
      <c r="D308" s="1620" t="s">
        <v>6825</v>
      </c>
      <c r="E308" s="1637"/>
      <c r="F308" s="1638">
        <v>2</v>
      </c>
      <c r="G308" s="1638">
        <v>5</v>
      </c>
    </row>
    <row r="309" spans="1:7">
      <c r="A309" s="1986">
        <v>17</v>
      </c>
      <c r="B309" s="1616" t="s">
        <v>1560</v>
      </c>
      <c r="C309" s="1948"/>
      <c r="D309" s="1620" t="s">
        <v>6825</v>
      </c>
      <c r="E309" s="1637"/>
      <c r="F309" s="1638">
        <v>1</v>
      </c>
      <c r="G309" s="1638">
        <v>6</v>
      </c>
    </row>
    <row r="310" spans="1:7">
      <c r="A310">
        <v>18</v>
      </c>
      <c r="B310" s="2467" t="s">
        <v>1561</v>
      </c>
      <c r="C310" s="1948" t="s">
        <v>1593</v>
      </c>
      <c r="D310" s="2471" t="s">
        <v>277</v>
      </c>
      <c r="E310" s="1949">
        <v>45179</v>
      </c>
      <c r="F310" s="1638">
        <v>6</v>
      </c>
      <c r="G310" s="1638">
        <v>1</v>
      </c>
    </row>
    <row r="311" spans="1:7">
      <c r="A311">
        <v>18</v>
      </c>
      <c r="B311" s="1450" t="s">
        <v>1561</v>
      </c>
      <c r="C311" s="1948" t="s">
        <v>165</v>
      </c>
      <c r="D311" s="1952" t="s">
        <v>277</v>
      </c>
      <c r="E311" s="1949">
        <v>45179</v>
      </c>
      <c r="F311" s="1638">
        <v>5</v>
      </c>
      <c r="G311" s="1638">
        <v>2</v>
      </c>
    </row>
    <row r="312" spans="1:7">
      <c r="A312">
        <v>18</v>
      </c>
      <c r="B312" s="1450" t="s">
        <v>1561</v>
      </c>
      <c r="C312" s="1948" t="s">
        <v>6414</v>
      </c>
      <c r="D312" s="1952" t="s">
        <v>277</v>
      </c>
      <c r="E312" s="1949">
        <v>45179</v>
      </c>
      <c r="F312" s="1638">
        <v>4</v>
      </c>
      <c r="G312" s="1638">
        <v>3</v>
      </c>
    </row>
    <row r="313" spans="1:7">
      <c r="A313">
        <v>18</v>
      </c>
      <c r="B313" s="1450" t="s">
        <v>1561</v>
      </c>
      <c r="C313" s="1948" t="s">
        <v>196</v>
      </c>
      <c r="D313" s="1952" t="s">
        <v>277</v>
      </c>
      <c r="E313" s="1949">
        <v>45179</v>
      </c>
      <c r="F313" s="1638">
        <v>3</v>
      </c>
      <c r="G313" s="1638">
        <v>4</v>
      </c>
    </row>
    <row r="314" spans="1:7">
      <c r="A314">
        <v>18</v>
      </c>
      <c r="B314" s="1450" t="s">
        <v>1561</v>
      </c>
      <c r="C314" s="1948" t="s">
        <v>92</v>
      </c>
      <c r="D314" s="1952" t="s">
        <v>277</v>
      </c>
      <c r="E314" s="1949">
        <v>45179</v>
      </c>
      <c r="F314" s="1638">
        <v>2</v>
      </c>
      <c r="G314" s="1638">
        <v>5</v>
      </c>
    </row>
    <row r="315" spans="1:7">
      <c r="A315">
        <v>18</v>
      </c>
      <c r="B315" s="1450" t="s">
        <v>1561</v>
      </c>
      <c r="C315" s="1948" t="s">
        <v>190</v>
      </c>
      <c r="D315" s="1952" t="s">
        <v>277</v>
      </c>
      <c r="E315" s="1949">
        <v>45179</v>
      </c>
      <c r="F315" s="1638">
        <v>1</v>
      </c>
      <c r="G315" s="1638">
        <v>6</v>
      </c>
    </row>
    <row r="316" spans="1:7">
      <c r="A316" s="4">
        <v>18</v>
      </c>
      <c r="B316" s="1450" t="s">
        <v>1561</v>
      </c>
      <c r="C316" s="1948" t="s">
        <v>6831</v>
      </c>
      <c r="D316" s="1450" t="s">
        <v>252</v>
      </c>
      <c r="E316" s="521">
        <v>45354</v>
      </c>
      <c r="F316" s="1947">
        <v>6</v>
      </c>
      <c r="G316" s="1947">
        <v>1</v>
      </c>
    </row>
    <row r="317" spans="1:7">
      <c r="A317" s="4">
        <v>18</v>
      </c>
      <c r="B317" s="421" t="s">
        <v>1561</v>
      </c>
      <c r="C317" s="1948" t="s">
        <v>132</v>
      </c>
      <c r="D317" s="421" t="s">
        <v>252</v>
      </c>
      <c r="E317" s="521">
        <v>45354</v>
      </c>
      <c r="F317" s="1420">
        <v>5</v>
      </c>
      <c r="G317" s="1420">
        <v>2</v>
      </c>
    </row>
    <row r="318" spans="1:7">
      <c r="A318" s="4">
        <v>18</v>
      </c>
      <c r="B318" s="421" t="s">
        <v>1561</v>
      </c>
      <c r="C318" s="1948" t="s">
        <v>6831</v>
      </c>
      <c r="D318" s="421" t="s">
        <v>252</v>
      </c>
      <c r="E318" s="521">
        <v>45354</v>
      </c>
      <c r="F318" s="1420">
        <v>4</v>
      </c>
      <c r="G318" s="1420">
        <v>3</v>
      </c>
    </row>
    <row r="319" spans="1:7">
      <c r="A319" s="4">
        <v>18</v>
      </c>
      <c r="B319" s="421" t="s">
        <v>1561</v>
      </c>
      <c r="C319" s="1948" t="s">
        <v>149</v>
      </c>
      <c r="D319" s="421" t="s">
        <v>252</v>
      </c>
      <c r="E319" s="521">
        <v>45354</v>
      </c>
      <c r="F319" s="1420">
        <v>3</v>
      </c>
      <c r="G319" s="1420">
        <v>4</v>
      </c>
    </row>
    <row r="320" spans="1:7">
      <c r="A320" s="4">
        <v>18</v>
      </c>
      <c r="B320" s="421" t="s">
        <v>1561</v>
      </c>
      <c r="C320" s="1948" t="s">
        <v>103</v>
      </c>
      <c r="D320" s="421" t="s">
        <v>252</v>
      </c>
      <c r="E320" s="521">
        <v>45354</v>
      </c>
      <c r="F320" s="1420">
        <v>2</v>
      </c>
      <c r="G320" s="1420">
        <v>5</v>
      </c>
    </row>
    <row r="321" spans="1:7">
      <c r="A321" s="4">
        <v>18</v>
      </c>
      <c r="B321" s="421" t="s">
        <v>1561</v>
      </c>
      <c r="C321" s="1948" t="s">
        <v>92</v>
      </c>
      <c r="D321" s="421" t="s">
        <v>252</v>
      </c>
      <c r="E321" s="521">
        <v>45354</v>
      </c>
      <c r="F321" s="1420">
        <v>1</v>
      </c>
      <c r="G321" s="1420">
        <v>6</v>
      </c>
    </row>
    <row r="322" spans="1:7">
      <c r="A322">
        <v>18</v>
      </c>
      <c r="B322" s="1616" t="s">
        <v>1561</v>
      </c>
      <c r="C322" s="1948"/>
      <c r="D322" s="1620" t="s">
        <v>6825</v>
      </c>
      <c r="E322" s="1637"/>
      <c r="F322" s="1638">
        <v>6</v>
      </c>
      <c r="G322" s="1638">
        <v>1</v>
      </c>
    </row>
    <row r="323" spans="1:7">
      <c r="A323">
        <v>18</v>
      </c>
      <c r="B323" s="1616" t="s">
        <v>1561</v>
      </c>
      <c r="C323" s="1948"/>
      <c r="D323" s="1620" t="s">
        <v>6825</v>
      </c>
      <c r="E323" s="1637"/>
      <c r="F323" s="1638">
        <v>5</v>
      </c>
      <c r="G323" s="1638">
        <v>2</v>
      </c>
    </row>
    <row r="324" spans="1:7">
      <c r="A324">
        <v>18</v>
      </c>
      <c r="B324" s="1616" t="s">
        <v>1561</v>
      </c>
      <c r="C324" s="1948"/>
      <c r="D324" s="1620" t="s">
        <v>6825</v>
      </c>
      <c r="E324" s="1637"/>
      <c r="F324" s="1638">
        <v>4</v>
      </c>
      <c r="G324" s="1638">
        <v>3</v>
      </c>
    </row>
    <row r="325" spans="1:7">
      <c r="A325">
        <v>18</v>
      </c>
      <c r="B325" s="1616" t="s">
        <v>1561</v>
      </c>
      <c r="C325" s="1948"/>
      <c r="D325" s="1620" t="s">
        <v>6825</v>
      </c>
      <c r="E325" s="1637"/>
      <c r="F325" s="1638">
        <v>3</v>
      </c>
      <c r="G325" s="1638">
        <v>4</v>
      </c>
    </row>
    <row r="326" spans="1:7">
      <c r="A326">
        <v>18</v>
      </c>
      <c r="B326" s="1616" t="s">
        <v>1561</v>
      </c>
      <c r="C326" s="1948"/>
      <c r="D326" s="1620" t="s">
        <v>6825</v>
      </c>
      <c r="E326" s="1637"/>
      <c r="F326" s="1638">
        <v>2</v>
      </c>
      <c r="G326" s="1638">
        <v>5</v>
      </c>
    </row>
    <row r="327" spans="1:7">
      <c r="A327">
        <v>18</v>
      </c>
      <c r="B327" s="1948" t="s">
        <v>1561</v>
      </c>
      <c r="C327" s="1948"/>
      <c r="D327" s="1620" t="s">
        <v>6825</v>
      </c>
      <c r="E327" s="1637"/>
      <c r="F327" s="1965">
        <v>1</v>
      </c>
      <c r="G327" s="1965">
        <v>6</v>
      </c>
    </row>
    <row r="328" spans="1:7">
      <c r="A328" s="1986">
        <v>19</v>
      </c>
      <c r="B328" s="1989" t="s">
        <v>1562</v>
      </c>
      <c r="C328" s="1948" t="s">
        <v>128</v>
      </c>
      <c r="D328" s="1952" t="s">
        <v>277</v>
      </c>
      <c r="E328" s="1949">
        <v>45179</v>
      </c>
      <c r="F328" s="1638">
        <v>6</v>
      </c>
      <c r="G328" s="1638">
        <v>1</v>
      </c>
    </row>
    <row r="329" spans="1:7">
      <c r="A329" s="1986">
        <v>19</v>
      </c>
      <c r="B329" s="1450" t="s">
        <v>1562</v>
      </c>
      <c r="C329" s="1948" t="s">
        <v>185</v>
      </c>
      <c r="D329" s="1952" t="s">
        <v>277</v>
      </c>
      <c r="E329" s="1949">
        <v>45179</v>
      </c>
      <c r="F329" s="1638">
        <v>5</v>
      </c>
      <c r="G329" s="1638">
        <v>2</v>
      </c>
    </row>
    <row r="330" spans="1:7">
      <c r="A330" s="1986">
        <v>19</v>
      </c>
      <c r="B330" s="1450" t="s">
        <v>1562</v>
      </c>
      <c r="C330" s="1948" t="s">
        <v>123</v>
      </c>
      <c r="D330" s="1952" t="s">
        <v>277</v>
      </c>
      <c r="E330" s="1949">
        <v>45179</v>
      </c>
      <c r="F330" s="1638">
        <v>4</v>
      </c>
      <c r="G330" s="1638">
        <v>3</v>
      </c>
    </row>
    <row r="331" spans="1:7">
      <c r="A331" s="1986">
        <v>19</v>
      </c>
      <c r="B331" s="1450" t="s">
        <v>1562</v>
      </c>
      <c r="C331" s="1948" t="s">
        <v>167</v>
      </c>
      <c r="D331" s="1952" t="s">
        <v>277</v>
      </c>
      <c r="E331" s="1949">
        <v>45179</v>
      </c>
      <c r="F331" s="1638">
        <v>3</v>
      </c>
      <c r="G331" s="1638">
        <v>4</v>
      </c>
    </row>
    <row r="332" spans="1:7">
      <c r="A332" s="1986">
        <v>19</v>
      </c>
      <c r="B332" s="1450" t="s">
        <v>1562</v>
      </c>
      <c r="C332" s="1948" t="s">
        <v>6010</v>
      </c>
      <c r="D332" s="1952" t="s">
        <v>277</v>
      </c>
      <c r="E332" s="1949">
        <v>45179</v>
      </c>
      <c r="F332" s="1638">
        <v>2</v>
      </c>
      <c r="G332" s="1638">
        <v>5</v>
      </c>
    </row>
    <row r="333" spans="1:7">
      <c r="A333" s="1986">
        <v>19</v>
      </c>
      <c r="B333" s="1450" t="s">
        <v>1562</v>
      </c>
      <c r="C333" s="1948" t="s">
        <v>123</v>
      </c>
      <c r="D333" s="1952" t="s">
        <v>277</v>
      </c>
      <c r="E333" s="1949">
        <v>45179</v>
      </c>
      <c r="F333" s="1638">
        <v>1</v>
      </c>
      <c r="G333" s="1638">
        <v>6</v>
      </c>
    </row>
    <row r="334" spans="1:7">
      <c r="A334" s="1977">
        <v>19</v>
      </c>
      <c r="B334" s="1450" t="s">
        <v>1562</v>
      </c>
      <c r="C334" s="1948" t="s">
        <v>110</v>
      </c>
      <c r="D334" s="1450" t="s">
        <v>252</v>
      </c>
      <c r="E334" s="521">
        <v>45354</v>
      </c>
      <c r="F334" s="1946">
        <v>6</v>
      </c>
      <c r="G334" s="1946">
        <v>1</v>
      </c>
    </row>
    <row r="335" spans="1:7">
      <c r="A335" s="1977">
        <v>19</v>
      </c>
      <c r="B335" s="421" t="s">
        <v>1562</v>
      </c>
      <c r="C335" s="1948" t="s">
        <v>206</v>
      </c>
      <c r="D335" s="421" t="s">
        <v>252</v>
      </c>
      <c r="E335" s="521">
        <v>45354</v>
      </c>
      <c r="F335" s="422">
        <v>5</v>
      </c>
      <c r="G335" s="422">
        <v>2</v>
      </c>
    </row>
    <row r="336" spans="1:7">
      <c r="A336" s="1977">
        <v>19</v>
      </c>
      <c r="B336" s="421" t="s">
        <v>1562</v>
      </c>
      <c r="C336" s="1948" t="s">
        <v>120</v>
      </c>
      <c r="D336" s="421" t="s">
        <v>252</v>
      </c>
      <c r="E336" s="521">
        <v>45354</v>
      </c>
      <c r="F336" s="422">
        <v>4</v>
      </c>
      <c r="G336" s="422">
        <v>3</v>
      </c>
    </row>
    <row r="337" spans="1:7">
      <c r="A337" s="1977">
        <v>19</v>
      </c>
      <c r="B337" s="421" t="s">
        <v>1562</v>
      </c>
      <c r="C337" s="1948" t="s">
        <v>173</v>
      </c>
      <c r="D337" s="421" t="s">
        <v>252</v>
      </c>
      <c r="E337" s="521">
        <v>45354</v>
      </c>
      <c r="F337" s="422">
        <v>3</v>
      </c>
      <c r="G337" s="422">
        <v>4</v>
      </c>
    </row>
    <row r="338" spans="1:7">
      <c r="A338" s="1977">
        <v>19</v>
      </c>
      <c r="B338" s="421" t="s">
        <v>1562</v>
      </c>
      <c r="C338" s="1948" t="s">
        <v>173</v>
      </c>
      <c r="D338" s="421" t="s">
        <v>252</v>
      </c>
      <c r="E338" s="521">
        <v>45354</v>
      </c>
      <c r="F338" s="422">
        <v>2</v>
      </c>
      <c r="G338" s="422">
        <v>5</v>
      </c>
    </row>
    <row r="339" spans="1:7">
      <c r="A339" s="1977">
        <v>19</v>
      </c>
      <c r="B339" s="421" t="s">
        <v>1562</v>
      </c>
      <c r="C339" s="1948" t="s">
        <v>146</v>
      </c>
      <c r="D339" s="421" t="s">
        <v>252</v>
      </c>
      <c r="E339" s="521">
        <v>45354</v>
      </c>
      <c r="F339" s="422">
        <v>1</v>
      </c>
      <c r="G339" s="422">
        <v>6</v>
      </c>
    </row>
    <row r="340" spans="1:7">
      <c r="A340" s="1986">
        <v>19</v>
      </c>
      <c r="B340" s="1616" t="s">
        <v>1562</v>
      </c>
      <c r="C340" s="1948"/>
      <c r="D340" s="1620" t="s">
        <v>6825</v>
      </c>
      <c r="E340" s="1637"/>
      <c r="F340" s="1638">
        <v>6</v>
      </c>
      <c r="G340" s="1638">
        <v>1</v>
      </c>
    </row>
    <row r="341" spans="1:7">
      <c r="A341" s="1986">
        <v>19</v>
      </c>
      <c r="B341" s="1616" t="s">
        <v>1562</v>
      </c>
      <c r="C341" s="1948"/>
      <c r="D341" s="1620" t="s">
        <v>6825</v>
      </c>
      <c r="E341" s="1637"/>
      <c r="F341" s="1638">
        <v>5</v>
      </c>
      <c r="G341" s="1638">
        <v>2</v>
      </c>
    </row>
    <row r="342" spans="1:7">
      <c r="A342" s="1986">
        <v>19</v>
      </c>
      <c r="B342" s="1616" t="s">
        <v>1562</v>
      </c>
      <c r="C342" s="1948"/>
      <c r="D342" s="1620" t="s">
        <v>6825</v>
      </c>
      <c r="E342" s="1637"/>
      <c r="F342" s="1638">
        <v>4</v>
      </c>
      <c r="G342" s="1638">
        <v>3</v>
      </c>
    </row>
    <row r="343" spans="1:7">
      <c r="A343" s="1986">
        <v>19</v>
      </c>
      <c r="B343" s="1616" t="s">
        <v>1562</v>
      </c>
      <c r="C343" s="1948"/>
      <c r="D343" s="1620" t="s">
        <v>6825</v>
      </c>
      <c r="E343" s="1637"/>
      <c r="F343" s="1638">
        <v>3</v>
      </c>
      <c r="G343" s="1638">
        <v>4</v>
      </c>
    </row>
    <row r="344" spans="1:7">
      <c r="A344" s="1986">
        <v>19</v>
      </c>
      <c r="B344" s="1616" t="s">
        <v>1562</v>
      </c>
      <c r="C344" s="1948"/>
      <c r="D344" s="1620" t="s">
        <v>6825</v>
      </c>
      <c r="E344" s="1637"/>
      <c r="F344" s="1638">
        <v>2</v>
      </c>
      <c r="G344" s="1638">
        <v>5</v>
      </c>
    </row>
    <row r="345" spans="1:7">
      <c r="A345" s="1986">
        <v>19</v>
      </c>
      <c r="B345" s="1616" t="s">
        <v>1562</v>
      </c>
      <c r="C345" s="1948"/>
      <c r="D345" s="1620" t="s">
        <v>6825</v>
      </c>
      <c r="E345" s="1637"/>
      <c r="F345" s="1638">
        <v>1</v>
      </c>
      <c r="G345" s="1638">
        <v>6</v>
      </c>
    </row>
    <row r="346" spans="1:7">
      <c r="A346">
        <v>20</v>
      </c>
      <c r="B346" s="1951" t="s">
        <v>1563</v>
      </c>
      <c r="C346" s="1948" t="s">
        <v>123</v>
      </c>
      <c r="D346" s="1952" t="s">
        <v>277</v>
      </c>
      <c r="E346" s="1949">
        <v>45179</v>
      </c>
      <c r="F346" s="1638">
        <v>6</v>
      </c>
      <c r="G346" s="1638">
        <v>1</v>
      </c>
    </row>
    <row r="347" spans="1:7">
      <c r="A347">
        <v>20</v>
      </c>
      <c r="B347" s="1951" t="s">
        <v>1563</v>
      </c>
      <c r="C347" s="1948" t="s">
        <v>123</v>
      </c>
      <c r="D347" s="1952" t="s">
        <v>277</v>
      </c>
      <c r="E347" s="1949">
        <v>45179</v>
      </c>
      <c r="F347" s="1638">
        <v>5</v>
      </c>
      <c r="G347" s="1638">
        <v>2</v>
      </c>
    </row>
    <row r="348" spans="1:7">
      <c r="A348">
        <v>20</v>
      </c>
      <c r="B348" s="1951" t="s">
        <v>1563</v>
      </c>
      <c r="C348" s="1948" t="s">
        <v>190</v>
      </c>
      <c r="D348" s="1952" t="s">
        <v>277</v>
      </c>
      <c r="E348" s="1949">
        <v>45179</v>
      </c>
      <c r="F348" s="1638">
        <v>4</v>
      </c>
      <c r="G348" s="1638">
        <v>3</v>
      </c>
    </row>
    <row r="349" spans="1:7">
      <c r="A349">
        <v>20</v>
      </c>
      <c r="B349" s="1951" t="s">
        <v>1563</v>
      </c>
      <c r="C349" s="1951" t="s">
        <v>1595</v>
      </c>
      <c r="D349" s="1952" t="s">
        <v>277</v>
      </c>
      <c r="E349" s="1949">
        <v>45179</v>
      </c>
      <c r="F349" s="1638">
        <v>3</v>
      </c>
      <c r="G349" s="1638">
        <v>4</v>
      </c>
    </row>
    <row r="350" spans="1:7">
      <c r="A350">
        <v>20</v>
      </c>
      <c r="B350" s="1951" t="s">
        <v>1563</v>
      </c>
      <c r="C350" s="1948" t="s">
        <v>190</v>
      </c>
      <c r="D350" s="1952" t="s">
        <v>277</v>
      </c>
      <c r="E350" s="1949">
        <v>45179</v>
      </c>
      <c r="F350" s="1638">
        <v>2</v>
      </c>
      <c r="G350" s="1638">
        <v>5</v>
      </c>
    </row>
    <row r="351" spans="1:7">
      <c r="A351">
        <v>20</v>
      </c>
      <c r="B351" s="1951" t="s">
        <v>1563</v>
      </c>
      <c r="C351" s="1948" t="s">
        <v>6615</v>
      </c>
      <c r="D351" s="1952" t="s">
        <v>277</v>
      </c>
      <c r="E351" s="1949">
        <v>45179</v>
      </c>
      <c r="F351" s="1638">
        <v>1</v>
      </c>
      <c r="G351" s="1638">
        <v>6</v>
      </c>
    </row>
    <row r="352" spans="1:7">
      <c r="A352" s="4">
        <v>20</v>
      </c>
      <c r="B352" s="1450" t="s">
        <v>1563</v>
      </c>
      <c r="C352" s="1948" t="s">
        <v>196</v>
      </c>
      <c r="D352" s="1450" t="s">
        <v>252</v>
      </c>
      <c r="E352" s="521">
        <v>45354</v>
      </c>
      <c r="F352" s="1947">
        <v>6</v>
      </c>
      <c r="G352" s="1947">
        <v>1</v>
      </c>
    </row>
    <row r="353" spans="1:7">
      <c r="A353" s="4">
        <v>20</v>
      </c>
      <c r="B353" s="421" t="s">
        <v>1563</v>
      </c>
      <c r="C353" s="1948" t="s">
        <v>170</v>
      </c>
      <c r="D353" s="421" t="s">
        <v>252</v>
      </c>
      <c r="E353" s="521">
        <v>45354</v>
      </c>
      <c r="F353" s="1420">
        <v>5</v>
      </c>
      <c r="G353" s="1420">
        <v>2</v>
      </c>
    </row>
    <row r="354" spans="1:7">
      <c r="A354" s="4">
        <v>20</v>
      </c>
      <c r="B354" s="421" t="s">
        <v>1563</v>
      </c>
      <c r="C354" s="1948" t="s">
        <v>6831</v>
      </c>
      <c r="D354" s="421" t="s">
        <v>252</v>
      </c>
      <c r="E354" s="521">
        <v>45354</v>
      </c>
      <c r="F354" s="1420">
        <v>4</v>
      </c>
      <c r="G354" s="1420">
        <v>3</v>
      </c>
    </row>
    <row r="355" spans="1:7">
      <c r="A355" s="4">
        <v>20</v>
      </c>
      <c r="B355" s="421" t="s">
        <v>1563</v>
      </c>
      <c r="C355" s="1948" t="s">
        <v>170</v>
      </c>
      <c r="D355" s="421" t="s">
        <v>252</v>
      </c>
      <c r="E355" s="521">
        <v>45354</v>
      </c>
      <c r="F355" s="1420">
        <v>3</v>
      </c>
      <c r="G355" s="1420">
        <v>4</v>
      </c>
    </row>
    <row r="356" spans="1:7">
      <c r="A356" s="4">
        <v>20</v>
      </c>
      <c r="B356" s="421" t="s">
        <v>1563</v>
      </c>
      <c r="C356" s="1948" t="s">
        <v>6831</v>
      </c>
      <c r="D356" s="421" t="s">
        <v>252</v>
      </c>
      <c r="E356" s="521">
        <v>45354</v>
      </c>
      <c r="F356" s="1420">
        <v>2</v>
      </c>
      <c r="G356" s="1420">
        <v>5</v>
      </c>
    </row>
    <row r="357" spans="1:7">
      <c r="A357" s="4">
        <v>20</v>
      </c>
      <c r="B357" s="421" t="s">
        <v>1563</v>
      </c>
      <c r="C357" s="1948" t="s">
        <v>57</v>
      </c>
      <c r="D357" s="421" t="s">
        <v>252</v>
      </c>
      <c r="E357" s="521">
        <v>45354</v>
      </c>
      <c r="F357" s="1420">
        <v>1</v>
      </c>
      <c r="G357" s="1420">
        <v>6</v>
      </c>
    </row>
    <row r="358" spans="1:7">
      <c r="A358">
        <v>20</v>
      </c>
      <c r="B358" s="1616" t="s">
        <v>1563</v>
      </c>
      <c r="C358" s="1948"/>
      <c r="D358" s="1620" t="s">
        <v>6825</v>
      </c>
      <c r="E358" s="1637"/>
      <c r="F358" s="1638">
        <v>6</v>
      </c>
      <c r="G358" s="1638">
        <v>1</v>
      </c>
    </row>
    <row r="359" spans="1:7">
      <c r="A359">
        <v>20</v>
      </c>
      <c r="B359" s="1616" t="s">
        <v>1563</v>
      </c>
      <c r="C359" s="1948"/>
      <c r="D359" s="1620" t="s">
        <v>6825</v>
      </c>
      <c r="E359" s="1637"/>
      <c r="F359" s="1638">
        <v>5</v>
      </c>
      <c r="G359" s="1638">
        <v>2</v>
      </c>
    </row>
    <row r="360" spans="1:7">
      <c r="A360">
        <v>20</v>
      </c>
      <c r="B360" s="1616" t="s">
        <v>1563</v>
      </c>
      <c r="C360" s="1948"/>
      <c r="D360" s="1620" t="s">
        <v>6825</v>
      </c>
      <c r="E360" s="1637"/>
      <c r="F360" s="1638">
        <v>4</v>
      </c>
      <c r="G360" s="1638">
        <v>3</v>
      </c>
    </row>
    <row r="361" spans="1:7">
      <c r="A361">
        <v>20</v>
      </c>
      <c r="B361" s="1616" t="s">
        <v>1563</v>
      </c>
      <c r="C361" s="1948"/>
      <c r="D361" s="1620" t="s">
        <v>6825</v>
      </c>
      <c r="E361" s="1637"/>
      <c r="F361" s="1638">
        <v>3</v>
      </c>
      <c r="G361" s="1638">
        <v>4</v>
      </c>
    </row>
    <row r="362" spans="1:7">
      <c r="A362">
        <v>20</v>
      </c>
      <c r="B362" s="1616" t="s">
        <v>1563</v>
      </c>
      <c r="C362" s="1948"/>
      <c r="D362" s="1620" t="s">
        <v>6825</v>
      </c>
      <c r="E362" s="1637"/>
      <c r="F362" s="1638">
        <v>2</v>
      </c>
      <c r="G362" s="1638">
        <v>5</v>
      </c>
    </row>
    <row r="363" spans="1:7">
      <c r="A363">
        <v>20</v>
      </c>
      <c r="B363" s="1616" t="s">
        <v>1563</v>
      </c>
      <c r="C363" s="1948"/>
      <c r="D363" s="1620" t="s">
        <v>6825</v>
      </c>
      <c r="E363" s="1637"/>
      <c r="F363" s="1638">
        <v>1</v>
      </c>
      <c r="G363" s="1638">
        <v>6</v>
      </c>
    </row>
    <row r="364" spans="1:7">
      <c r="A364" s="1986">
        <v>21</v>
      </c>
      <c r="B364" s="1951" t="s">
        <v>1564</v>
      </c>
      <c r="C364" s="1948" t="s">
        <v>109</v>
      </c>
      <c r="D364" s="1952" t="s">
        <v>277</v>
      </c>
      <c r="E364" s="1949">
        <v>45179</v>
      </c>
      <c r="F364" s="1638">
        <v>6</v>
      </c>
      <c r="G364" s="1638">
        <v>1</v>
      </c>
    </row>
    <row r="365" spans="1:7">
      <c r="A365" s="1986">
        <v>21</v>
      </c>
      <c r="B365" s="1951" t="s">
        <v>1564</v>
      </c>
      <c r="C365" s="1948" t="s">
        <v>109</v>
      </c>
      <c r="D365" s="1952" t="s">
        <v>277</v>
      </c>
      <c r="E365" s="1949">
        <v>45179</v>
      </c>
      <c r="F365" s="1638">
        <v>5</v>
      </c>
      <c r="G365" s="1638">
        <v>2</v>
      </c>
    </row>
    <row r="366" spans="1:7">
      <c r="A366" s="1986">
        <v>21</v>
      </c>
      <c r="B366" s="1951" t="s">
        <v>1564</v>
      </c>
      <c r="C366" s="1948" t="s">
        <v>1625</v>
      </c>
      <c r="D366" s="1952" t="s">
        <v>277</v>
      </c>
      <c r="E366" s="1949">
        <v>45179</v>
      </c>
      <c r="F366" s="1638">
        <v>4</v>
      </c>
      <c r="G366" s="1638">
        <v>3</v>
      </c>
    </row>
    <row r="367" spans="1:7">
      <c r="A367" s="1986">
        <v>21</v>
      </c>
      <c r="B367" s="1951" t="s">
        <v>1564</v>
      </c>
      <c r="C367" s="1948" t="s">
        <v>1625</v>
      </c>
      <c r="D367" s="1952" t="s">
        <v>277</v>
      </c>
      <c r="E367" s="1949">
        <v>45179</v>
      </c>
      <c r="F367" s="1638">
        <v>3</v>
      </c>
      <c r="G367" s="1638">
        <v>4</v>
      </c>
    </row>
    <row r="368" spans="1:7">
      <c r="A368" s="1986">
        <v>21</v>
      </c>
      <c r="B368" s="1951" t="s">
        <v>1564</v>
      </c>
      <c r="C368" s="1948" t="s">
        <v>90</v>
      </c>
      <c r="D368" s="1952" t="s">
        <v>277</v>
      </c>
      <c r="E368" s="1949">
        <v>45179</v>
      </c>
      <c r="F368" s="1638">
        <v>2</v>
      </c>
      <c r="G368" s="1638">
        <v>5</v>
      </c>
    </row>
    <row r="369" spans="1:7">
      <c r="A369" s="1986">
        <v>21</v>
      </c>
      <c r="B369" s="1951" t="s">
        <v>1564</v>
      </c>
      <c r="C369" s="1948" t="s">
        <v>109</v>
      </c>
      <c r="D369" s="1952" t="s">
        <v>277</v>
      </c>
      <c r="E369" s="1949">
        <v>45179</v>
      </c>
      <c r="F369" s="1638">
        <v>1</v>
      </c>
      <c r="G369" s="1638">
        <v>6</v>
      </c>
    </row>
    <row r="370" spans="1:7">
      <c r="A370" s="1977">
        <v>21</v>
      </c>
      <c r="B370" s="1450" t="s">
        <v>1564</v>
      </c>
      <c r="C370" s="1948" t="s">
        <v>90</v>
      </c>
      <c r="D370" s="1450" t="s">
        <v>252</v>
      </c>
      <c r="E370" s="521">
        <v>45354</v>
      </c>
      <c r="F370" s="1946">
        <v>6</v>
      </c>
      <c r="G370" s="1946">
        <v>1</v>
      </c>
    </row>
    <row r="371" spans="1:7">
      <c r="A371" s="1977">
        <v>21</v>
      </c>
      <c r="B371" s="421" t="s">
        <v>1564</v>
      </c>
      <c r="C371" s="1948" t="s">
        <v>92</v>
      </c>
      <c r="D371" s="421" t="s">
        <v>252</v>
      </c>
      <c r="E371" s="521">
        <v>45354</v>
      </c>
      <c r="F371" s="422">
        <v>5</v>
      </c>
      <c r="G371" s="422">
        <v>2</v>
      </c>
    </row>
    <row r="372" spans="1:7">
      <c r="A372" s="1977">
        <v>21</v>
      </c>
      <c r="B372" s="421" t="s">
        <v>1564</v>
      </c>
      <c r="C372" s="1948" t="s">
        <v>90</v>
      </c>
      <c r="D372" s="421" t="s">
        <v>252</v>
      </c>
      <c r="E372" s="521">
        <v>45354</v>
      </c>
      <c r="F372" s="422">
        <v>4</v>
      </c>
      <c r="G372" s="422">
        <v>3</v>
      </c>
    </row>
    <row r="373" spans="1:7">
      <c r="A373" s="1977">
        <v>21</v>
      </c>
      <c r="B373" s="421" t="s">
        <v>1564</v>
      </c>
      <c r="C373" s="1948" t="s">
        <v>110</v>
      </c>
      <c r="D373" s="421" t="s">
        <v>252</v>
      </c>
      <c r="E373" s="521">
        <v>45354</v>
      </c>
      <c r="F373" s="422">
        <v>3</v>
      </c>
      <c r="G373" s="422">
        <v>4</v>
      </c>
    </row>
    <row r="374" spans="1:7">
      <c r="A374" s="1977">
        <v>21</v>
      </c>
      <c r="B374" s="421" t="s">
        <v>1564</v>
      </c>
      <c r="C374" s="1948" t="s">
        <v>109</v>
      </c>
      <c r="D374" s="421" t="s">
        <v>252</v>
      </c>
      <c r="E374" s="521">
        <v>45354</v>
      </c>
      <c r="F374" s="422">
        <v>2</v>
      </c>
      <c r="G374" s="422">
        <v>5</v>
      </c>
    </row>
    <row r="375" spans="1:7">
      <c r="A375" s="1977">
        <v>21</v>
      </c>
      <c r="B375" s="421" t="s">
        <v>1564</v>
      </c>
      <c r="C375" s="1948" t="s">
        <v>6832</v>
      </c>
      <c r="D375" s="421" t="s">
        <v>252</v>
      </c>
      <c r="E375" s="521">
        <v>45354</v>
      </c>
      <c r="F375" s="422">
        <v>1</v>
      </c>
      <c r="G375" s="422">
        <v>6</v>
      </c>
    </row>
    <row r="376" spans="1:7">
      <c r="A376" s="1986">
        <v>21</v>
      </c>
      <c r="B376" s="1616" t="s">
        <v>1564</v>
      </c>
      <c r="C376" s="1948"/>
      <c r="D376" s="1620" t="s">
        <v>6825</v>
      </c>
      <c r="E376" s="1637"/>
      <c r="F376" s="1638">
        <v>6</v>
      </c>
      <c r="G376" s="1638">
        <v>1</v>
      </c>
    </row>
    <row r="377" spans="1:7">
      <c r="A377" s="1986">
        <v>21</v>
      </c>
      <c r="B377" s="1616" t="s">
        <v>1564</v>
      </c>
      <c r="C377" s="1948"/>
      <c r="D377" s="1620" t="s">
        <v>6825</v>
      </c>
      <c r="E377" s="1637"/>
      <c r="F377" s="1638">
        <v>5</v>
      </c>
      <c r="G377" s="1638">
        <v>2</v>
      </c>
    </row>
    <row r="378" spans="1:7">
      <c r="A378" s="1986">
        <v>21</v>
      </c>
      <c r="B378" s="1616" t="s">
        <v>1564</v>
      </c>
      <c r="C378" s="1948"/>
      <c r="D378" s="1620" t="s">
        <v>6825</v>
      </c>
      <c r="E378" s="1637"/>
      <c r="F378" s="1638">
        <v>4</v>
      </c>
      <c r="G378" s="1638">
        <v>3</v>
      </c>
    </row>
    <row r="379" spans="1:7">
      <c r="A379" s="1986">
        <v>21</v>
      </c>
      <c r="B379" s="1616" t="s">
        <v>1564</v>
      </c>
      <c r="C379" s="1948"/>
      <c r="D379" s="1620" t="s">
        <v>6825</v>
      </c>
      <c r="E379" s="1637"/>
      <c r="F379" s="1638">
        <v>3</v>
      </c>
      <c r="G379" s="1638">
        <v>4</v>
      </c>
    </row>
    <row r="380" spans="1:7">
      <c r="A380" s="1986">
        <v>21</v>
      </c>
      <c r="B380" s="1616" t="s">
        <v>1564</v>
      </c>
      <c r="C380" s="1948"/>
      <c r="D380" s="1620" t="s">
        <v>6825</v>
      </c>
      <c r="E380" s="1637"/>
      <c r="F380" s="1638">
        <v>2</v>
      </c>
      <c r="G380" s="1638">
        <v>5</v>
      </c>
    </row>
    <row r="381" spans="1:7">
      <c r="A381" s="1986">
        <v>21</v>
      </c>
      <c r="B381" s="1616" t="s">
        <v>1564</v>
      </c>
      <c r="C381" s="1948"/>
      <c r="D381" s="1620" t="s">
        <v>6825</v>
      </c>
      <c r="E381" s="1637"/>
      <c r="F381" s="1638">
        <v>1</v>
      </c>
      <c r="G381" s="1638">
        <v>6</v>
      </c>
    </row>
    <row r="382" spans="1:7">
      <c r="A382">
        <v>22</v>
      </c>
      <c r="B382" s="2467" t="s">
        <v>1565</v>
      </c>
      <c r="C382" s="1951" t="s">
        <v>1628</v>
      </c>
      <c r="D382" s="2471" t="s">
        <v>277</v>
      </c>
      <c r="E382" s="1949">
        <v>45179</v>
      </c>
      <c r="F382" s="1638">
        <v>6</v>
      </c>
      <c r="G382" s="1638">
        <v>1</v>
      </c>
    </row>
    <row r="383" spans="1:7">
      <c r="A383">
        <v>22</v>
      </c>
      <c r="B383" s="1450" t="s">
        <v>1565</v>
      </c>
      <c r="C383" s="1948" t="s">
        <v>6613</v>
      </c>
      <c r="D383" s="1952" t="s">
        <v>277</v>
      </c>
      <c r="E383" s="1949">
        <v>45179</v>
      </c>
      <c r="F383" s="1638">
        <v>5</v>
      </c>
      <c r="G383" s="1638">
        <v>2</v>
      </c>
    </row>
    <row r="384" spans="1:7">
      <c r="A384">
        <v>22</v>
      </c>
      <c r="B384" s="1450" t="s">
        <v>1565</v>
      </c>
      <c r="C384" s="1948" t="s">
        <v>6616</v>
      </c>
      <c r="D384" s="1952" t="s">
        <v>277</v>
      </c>
      <c r="E384" s="1949">
        <v>45179</v>
      </c>
      <c r="F384" s="1638">
        <v>4</v>
      </c>
      <c r="G384" s="1638">
        <v>3</v>
      </c>
    </row>
    <row r="385" spans="1:7">
      <c r="A385">
        <v>22</v>
      </c>
      <c r="B385" s="1450" t="s">
        <v>1565</v>
      </c>
      <c r="C385" s="1948" t="s">
        <v>6616</v>
      </c>
      <c r="D385" s="1952" t="s">
        <v>277</v>
      </c>
      <c r="E385" s="1949">
        <v>45179</v>
      </c>
      <c r="F385" s="1638">
        <v>3</v>
      </c>
      <c r="G385" s="1638">
        <v>4</v>
      </c>
    </row>
    <row r="386" spans="1:7">
      <c r="A386">
        <v>22</v>
      </c>
      <c r="B386" s="1450" t="s">
        <v>1565</v>
      </c>
      <c r="C386" s="1948" t="s">
        <v>6617</v>
      </c>
      <c r="D386" s="1952" t="s">
        <v>277</v>
      </c>
      <c r="E386" s="1949">
        <v>45179</v>
      </c>
      <c r="F386" s="1638">
        <v>2</v>
      </c>
      <c r="G386" s="1638">
        <v>5</v>
      </c>
    </row>
    <row r="387" spans="1:7">
      <c r="A387">
        <v>22</v>
      </c>
      <c r="B387" s="1450" t="s">
        <v>1565</v>
      </c>
      <c r="C387" s="1948" t="s">
        <v>6234</v>
      </c>
      <c r="D387" s="1952" t="s">
        <v>277</v>
      </c>
      <c r="E387" s="1949">
        <v>45179</v>
      </c>
      <c r="F387" s="1638">
        <v>1</v>
      </c>
      <c r="G387" s="1638">
        <v>6</v>
      </c>
    </row>
    <row r="388" spans="1:7">
      <c r="A388" s="4">
        <v>22</v>
      </c>
      <c r="B388" s="1450" t="s">
        <v>1565</v>
      </c>
      <c r="C388" s="1948" t="s">
        <v>92</v>
      </c>
      <c r="D388" s="1450" t="s">
        <v>252</v>
      </c>
      <c r="E388" s="521">
        <v>45354</v>
      </c>
      <c r="F388" s="1947">
        <v>6</v>
      </c>
      <c r="G388" s="1947">
        <v>1</v>
      </c>
    </row>
    <row r="389" spans="1:7">
      <c r="A389" s="4">
        <v>22</v>
      </c>
      <c r="B389" s="421" t="s">
        <v>1565</v>
      </c>
      <c r="C389" s="1948" t="s">
        <v>103</v>
      </c>
      <c r="D389" s="421" t="s">
        <v>252</v>
      </c>
      <c r="E389" s="521">
        <v>45354</v>
      </c>
      <c r="F389" s="1420">
        <v>5</v>
      </c>
      <c r="G389" s="1420">
        <v>2</v>
      </c>
    </row>
    <row r="390" spans="1:7">
      <c r="A390" s="4">
        <v>22</v>
      </c>
      <c r="B390" s="421" t="s">
        <v>1565</v>
      </c>
      <c r="C390" s="1948" t="s">
        <v>103</v>
      </c>
      <c r="D390" s="421" t="s">
        <v>252</v>
      </c>
      <c r="E390" s="521">
        <v>45354</v>
      </c>
      <c r="F390" s="1420">
        <v>4</v>
      </c>
      <c r="G390" s="1420">
        <v>3</v>
      </c>
    </row>
    <row r="391" spans="1:7">
      <c r="A391" s="4">
        <v>22</v>
      </c>
      <c r="B391" s="421" t="s">
        <v>1565</v>
      </c>
      <c r="C391" s="1948" t="s">
        <v>188</v>
      </c>
      <c r="D391" s="421" t="s">
        <v>252</v>
      </c>
      <c r="E391" s="521">
        <v>45354</v>
      </c>
      <c r="F391" s="1420">
        <v>3</v>
      </c>
      <c r="G391" s="1420">
        <v>4</v>
      </c>
    </row>
    <row r="392" spans="1:7">
      <c r="A392" s="4">
        <v>22</v>
      </c>
      <c r="B392" s="421" t="s">
        <v>1565</v>
      </c>
      <c r="C392" s="1948" t="s">
        <v>115</v>
      </c>
      <c r="D392" s="421" t="s">
        <v>252</v>
      </c>
      <c r="E392" s="521">
        <v>45354</v>
      </c>
      <c r="F392" s="1420">
        <v>2</v>
      </c>
      <c r="G392" s="1420">
        <v>5</v>
      </c>
    </row>
    <row r="393" spans="1:7">
      <c r="A393" s="4">
        <v>22</v>
      </c>
      <c r="B393" s="421" t="s">
        <v>1565</v>
      </c>
      <c r="C393" s="1948" t="s">
        <v>196</v>
      </c>
      <c r="D393" s="421" t="s">
        <v>252</v>
      </c>
      <c r="E393" s="521">
        <v>45354</v>
      </c>
      <c r="F393" s="1420">
        <v>1</v>
      </c>
      <c r="G393" s="1420">
        <v>6</v>
      </c>
    </row>
    <row r="394" spans="1:7">
      <c r="A394">
        <v>22</v>
      </c>
      <c r="B394" s="1616" t="s">
        <v>1565</v>
      </c>
      <c r="C394" s="1948"/>
      <c r="D394" s="1620" t="s">
        <v>6825</v>
      </c>
      <c r="E394" s="1637"/>
      <c r="F394" s="1638">
        <v>6</v>
      </c>
      <c r="G394" s="1638">
        <v>1</v>
      </c>
    </row>
    <row r="395" spans="1:7">
      <c r="A395">
        <v>22</v>
      </c>
      <c r="B395" s="1616" t="s">
        <v>1565</v>
      </c>
      <c r="C395" s="1948"/>
      <c r="D395" s="1620" t="s">
        <v>6825</v>
      </c>
      <c r="E395" s="1637"/>
      <c r="F395" s="1638">
        <v>5</v>
      </c>
      <c r="G395" s="1638">
        <v>2</v>
      </c>
    </row>
    <row r="396" spans="1:7">
      <c r="A396">
        <v>22</v>
      </c>
      <c r="B396" s="1616" t="s">
        <v>1565</v>
      </c>
      <c r="C396" s="1948"/>
      <c r="D396" s="1620" t="s">
        <v>6825</v>
      </c>
      <c r="E396" s="1637"/>
      <c r="F396" s="1638">
        <v>4</v>
      </c>
      <c r="G396" s="1638">
        <v>3</v>
      </c>
    </row>
    <row r="397" spans="1:7">
      <c r="A397">
        <v>22</v>
      </c>
      <c r="B397" s="1616" t="s">
        <v>1565</v>
      </c>
      <c r="C397" s="1948"/>
      <c r="D397" s="1620" t="s">
        <v>6825</v>
      </c>
      <c r="E397" s="1637"/>
      <c r="F397" s="1638">
        <v>3</v>
      </c>
      <c r="G397" s="1638">
        <v>4</v>
      </c>
    </row>
    <row r="398" spans="1:7">
      <c r="A398">
        <v>22</v>
      </c>
      <c r="B398" s="1616" t="s">
        <v>1565</v>
      </c>
      <c r="C398" s="1948"/>
      <c r="D398" s="1620" t="s">
        <v>6825</v>
      </c>
      <c r="E398" s="1637"/>
      <c r="F398" s="1638">
        <v>2</v>
      </c>
      <c r="G398" s="1638">
        <v>5</v>
      </c>
    </row>
    <row r="399" spans="1:7">
      <c r="A399">
        <v>22</v>
      </c>
      <c r="B399" s="1616" t="s">
        <v>1565</v>
      </c>
      <c r="C399" s="1948"/>
      <c r="D399" s="1620" t="s">
        <v>6825</v>
      </c>
      <c r="E399" s="1637"/>
      <c r="F399" s="1638">
        <v>1</v>
      </c>
      <c r="G399" s="1638">
        <v>6</v>
      </c>
    </row>
    <row r="400" spans="1:7">
      <c r="A400" s="1986">
        <v>23</v>
      </c>
      <c r="B400" s="2467" t="s">
        <v>1566</v>
      </c>
      <c r="C400" s="1948" t="s">
        <v>174</v>
      </c>
      <c r="D400" s="2471" t="s">
        <v>277</v>
      </c>
      <c r="E400" s="1949">
        <v>45179</v>
      </c>
      <c r="F400" s="1638">
        <v>6</v>
      </c>
      <c r="G400" s="1638">
        <v>1</v>
      </c>
    </row>
    <row r="401" spans="1:7">
      <c r="A401" s="1986">
        <v>23</v>
      </c>
      <c r="B401" s="1450" t="s">
        <v>1566</v>
      </c>
      <c r="C401" s="1948" t="s">
        <v>123</v>
      </c>
      <c r="D401" s="1952" t="s">
        <v>277</v>
      </c>
      <c r="E401" s="1949">
        <v>45179</v>
      </c>
      <c r="F401" s="1638">
        <v>5</v>
      </c>
      <c r="G401" s="1638">
        <v>2</v>
      </c>
    </row>
    <row r="402" spans="1:7">
      <c r="A402" s="1986">
        <v>23</v>
      </c>
      <c r="B402" s="1450" t="s">
        <v>1566</v>
      </c>
      <c r="C402" s="1948" t="s">
        <v>103</v>
      </c>
      <c r="D402" s="1952" t="s">
        <v>277</v>
      </c>
      <c r="E402" s="1949">
        <v>45179</v>
      </c>
      <c r="F402" s="1638">
        <v>4</v>
      </c>
      <c r="G402" s="1638">
        <v>3</v>
      </c>
    </row>
    <row r="403" spans="1:7">
      <c r="A403" s="1986">
        <v>23</v>
      </c>
      <c r="B403" s="1450" t="s">
        <v>1566</v>
      </c>
      <c r="C403" s="1948" t="s">
        <v>52</v>
      </c>
      <c r="D403" s="1952" t="s">
        <v>277</v>
      </c>
      <c r="E403" s="1949">
        <v>45179</v>
      </c>
      <c r="F403" s="1638">
        <v>3</v>
      </c>
      <c r="G403" s="1638">
        <v>4</v>
      </c>
    </row>
    <row r="404" spans="1:7">
      <c r="A404" s="1986">
        <v>23</v>
      </c>
      <c r="B404" s="1450" t="s">
        <v>1566</v>
      </c>
      <c r="C404" s="1948" t="s">
        <v>52</v>
      </c>
      <c r="D404" s="1952" t="s">
        <v>277</v>
      </c>
      <c r="E404" s="1949">
        <v>45179</v>
      </c>
      <c r="F404" s="1638">
        <v>2</v>
      </c>
      <c r="G404" s="1638">
        <v>5</v>
      </c>
    </row>
    <row r="405" spans="1:7">
      <c r="A405" s="1986">
        <v>23</v>
      </c>
      <c r="B405" s="1450" t="s">
        <v>1566</v>
      </c>
      <c r="C405" s="1948" t="s">
        <v>167</v>
      </c>
      <c r="D405" s="1952" t="s">
        <v>277</v>
      </c>
      <c r="E405" s="1949">
        <v>45179</v>
      </c>
      <c r="F405" s="1638">
        <v>1</v>
      </c>
      <c r="G405" s="1638">
        <v>6</v>
      </c>
    </row>
    <row r="406" spans="1:7">
      <c r="A406" s="1977">
        <v>23</v>
      </c>
      <c r="B406" s="1450" t="s">
        <v>1566</v>
      </c>
      <c r="C406" s="1948" t="s">
        <v>169</v>
      </c>
      <c r="D406" s="1450" t="s">
        <v>252</v>
      </c>
      <c r="E406" s="521">
        <v>45354</v>
      </c>
      <c r="F406" s="1946">
        <v>6</v>
      </c>
      <c r="G406" s="1946">
        <v>1</v>
      </c>
    </row>
    <row r="407" spans="1:7">
      <c r="A407" s="1977">
        <v>23</v>
      </c>
      <c r="B407" s="421" t="s">
        <v>1566</v>
      </c>
      <c r="C407" s="1948" t="s">
        <v>120</v>
      </c>
      <c r="D407" s="421" t="s">
        <v>252</v>
      </c>
      <c r="E407" s="521">
        <v>45354</v>
      </c>
      <c r="F407" s="422">
        <v>5</v>
      </c>
      <c r="G407" s="422">
        <v>2</v>
      </c>
    </row>
    <row r="408" spans="1:7">
      <c r="A408" s="1977">
        <v>23</v>
      </c>
      <c r="B408" s="421" t="s">
        <v>1566</v>
      </c>
      <c r="C408" s="1948" t="s">
        <v>193</v>
      </c>
      <c r="D408" s="421" t="s">
        <v>252</v>
      </c>
      <c r="E408" s="521">
        <v>45354</v>
      </c>
      <c r="F408" s="422">
        <v>4</v>
      </c>
      <c r="G408" s="422">
        <v>3</v>
      </c>
    </row>
    <row r="409" spans="1:7">
      <c r="A409" s="1977">
        <v>23</v>
      </c>
      <c r="B409" s="421" t="s">
        <v>1566</v>
      </c>
      <c r="C409" s="1948" t="s">
        <v>998</v>
      </c>
      <c r="D409" s="421" t="s">
        <v>252</v>
      </c>
      <c r="E409" s="521">
        <v>45354</v>
      </c>
      <c r="F409" s="422">
        <v>3</v>
      </c>
      <c r="G409" s="422">
        <v>4</v>
      </c>
    </row>
    <row r="410" spans="1:7">
      <c r="A410" s="1977">
        <v>23</v>
      </c>
      <c r="B410" s="421" t="s">
        <v>1566</v>
      </c>
      <c r="C410" s="1948" t="s">
        <v>6613</v>
      </c>
      <c r="D410" s="421" t="s">
        <v>252</v>
      </c>
      <c r="E410" s="521">
        <v>45354</v>
      </c>
      <c r="F410" s="422">
        <v>2</v>
      </c>
      <c r="G410" s="422">
        <v>5</v>
      </c>
    </row>
    <row r="411" spans="1:7">
      <c r="A411" s="1977">
        <v>23</v>
      </c>
      <c r="B411" s="421" t="s">
        <v>1566</v>
      </c>
      <c r="C411" s="1948" t="s">
        <v>176</v>
      </c>
      <c r="D411" s="421" t="s">
        <v>252</v>
      </c>
      <c r="E411" s="521">
        <v>45354</v>
      </c>
      <c r="F411" s="422">
        <v>1</v>
      </c>
      <c r="G411" s="422">
        <v>6</v>
      </c>
    </row>
    <row r="412" spans="1:7">
      <c r="A412" s="1986">
        <v>23</v>
      </c>
      <c r="B412" s="1616" t="s">
        <v>1566</v>
      </c>
      <c r="C412" s="1948"/>
      <c r="D412" s="1620" t="s">
        <v>6825</v>
      </c>
      <c r="E412" s="1637"/>
      <c r="F412" s="1638">
        <v>6</v>
      </c>
      <c r="G412" s="1638">
        <v>1</v>
      </c>
    </row>
    <row r="413" spans="1:7">
      <c r="A413" s="1986">
        <v>23</v>
      </c>
      <c r="B413" s="1616" t="s">
        <v>1566</v>
      </c>
      <c r="C413" s="1948"/>
      <c r="D413" s="1620" t="s">
        <v>6825</v>
      </c>
      <c r="E413" s="1637"/>
      <c r="F413" s="1638">
        <v>5</v>
      </c>
      <c r="G413" s="1638">
        <v>2</v>
      </c>
    </row>
    <row r="414" spans="1:7">
      <c r="A414" s="1986">
        <v>23</v>
      </c>
      <c r="B414" s="1616" t="s">
        <v>1566</v>
      </c>
      <c r="C414" s="1948"/>
      <c r="D414" s="1620" t="s">
        <v>6825</v>
      </c>
      <c r="E414" s="1637"/>
      <c r="F414" s="1638">
        <v>4</v>
      </c>
      <c r="G414" s="1638">
        <v>3</v>
      </c>
    </row>
    <row r="415" spans="1:7">
      <c r="A415" s="1986">
        <v>23</v>
      </c>
      <c r="B415" s="1616" t="s">
        <v>1566</v>
      </c>
      <c r="C415" s="1948"/>
      <c r="D415" s="1620" t="s">
        <v>6825</v>
      </c>
      <c r="E415" s="1637"/>
      <c r="F415" s="1638">
        <v>3</v>
      </c>
      <c r="G415" s="1638">
        <v>4</v>
      </c>
    </row>
    <row r="416" spans="1:7">
      <c r="A416" s="1986">
        <v>23</v>
      </c>
      <c r="B416" s="1616" t="s">
        <v>1566</v>
      </c>
      <c r="C416" s="1948"/>
      <c r="D416" s="1620" t="s">
        <v>6825</v>
      </c>
      <c r="E416" s="1637"/>
      <c r="F416" s="1638">
        <v>2</v>
      </c>
      <c r="G416" s="1638">
        <v>5</v>
      </c>
    </row>
    <row r="417" spans="1:7">
      <c r="A417" s="1986">
        <v>23</v>
      </c>
      <c r="B417" s="1616" t="s">
        <v>1566</v>
      </c>
      <c r="C417" s="1948"/>
      <c r="D417" s="1620" t="s">
        <v>6825</v>
      </c>
      <c r="E417" s="1637"/>
      <c r="F417" s="1638">
        <v>1</v>
      </c>
      <c r="G417" s="1638">
        <v>6</v>
      </c>
    </row>
    <row r="418" spans="1:7">
      <c r="A418">
        <v>24</v>
      </c>
      <c r="B418" s="1951" t="s">
        <v>1567</v>
      </c>
      <c r="C418" s="1948" t="s">
        <v>568</v>
      </c>
      <c r="D418" s="1952" t="s">
        <v>277</v>
      </c>
      <c r="E418" s="1949">
        <v>45179</v>
      </c>
      <c r="F418" s="1638">
        <v>6</v>
      </c>
      <c r="G418" s="1638">
        <v>1</v>
      </c>
    </row>
    <row r="419" spans="1:7">
      <c r="A419">
        <v>24</v>
      </c>
      <c r="B419" s="1951" t="s">
        <v>1567</v>
      </c>
      <c r="C419" s="1948" t="s">
        <v>123</v>
      </c>
      <c r="D419" s="1952" t="s">
        <v>277</v>
      </c>
      <c r="E419" s="1949">
        <v>45179</v>
      </c>
      <c r="F419" s="1638">
        <v>5</v>
      </c>
      <c r="G419" s="1638">
        <v>2</v>
      </c>
    </row>
    <row r="420" spans="1:7">
      <c r="A420">
        <v>24</v>
      </c>
      <c r="B420" s="1951" t="s">
        <v>1567</v>
      </c>
      <c r="C420" s="1948" t="s">
        <v>123</v>
      </c>
      <c r="D420" s="1952" t="s">
        <v>277</v>
      </c>
      <c r="E420" s="1949">
        <v>45179</v>
      </c>
      <c r="F420" s="1638">
        <v>4</v>
      </c>
      <c r="G420" s="1638">
        <v>3</v>
      </c>
    </row>
    <row r="421" spans="1:7">
      <c r="A421">
        <v>24</v>
      </c>
      <c r="B421" s="1951" t="s">
        <v>1567</v>
      </c>
      <c r="C421" s="1948" t="s">
        <v>109</v>
      </c>
      <c r="D421" s="1952" t="s">
        <v>277</v>
      </c>
      <c r="E421" s="1949">
        <v>45179</v>
      </c>
      <c r="F421" s="1638">
        <v>3</v>
      </c>
      <c r="G421" s="1638">
        <v>4</v>
      </c>
    </row>
    <row r="422" spans="1:7">
      <c r="A422">
        <v>24</v>
      </c>
      <c r="B422" s="1951" t="s">
        <v>1567</v>
      </c>
      <c r="C422" s="1948" t="s">
        <v>6246</v>
      </c>
      <c r="D422" s="1952" t="s">
        <v>277</v>
      </c>
      <c r="E422" s="1949">
        <v>45179</v>
      </c>
      <c r="F422" s="1638">
        <v>2</v>
      </c>
      <c r="G422" s="1638">
        <v>5</v>
      </c>
    </row>
    <row r="423" spans="1:7">
      <c r="A423">
        <v>24</v>
      </c>
      <c r="B423" s="1951" t="s">
        <v>1567</v>
      </c>
      <c r="C423" s="1948" t="s">
        <v>123</v>
      </c>
      <c r="D423" s="1952" t="s">
        <v>277</v>
      </c>
      <c r="E423" s="1949">
        <v>45179</v>
      </c>
      <c r="F423" s="1638">
        <v>1</v>
      </c>
      <c r="G423" s="1638">
        <v>6</v>
      </c>
    </row>
    <row r="424" spans="1:7">
      <c r="A424" s="4">
        <v>24</v>
      </c>
      <c r="B424" s="1450" t="s">
        <v>1567</v>
      </c>
      <c r="C424" s="1948" t="s">
        <v>165</v>
      </c>
      <c r="D424" s="1450" t="s">
        <v>252</v>
      </c>
      <c r="E424" s="521">
        <v>45354</v>
      </c>
      <c r="F424" s="1947">
        <v>6</v>
      </c>
      <c r="G424" s="1947">
        <v>1</v>
      </c>
    </row>
    <row r="425" spans="1:7">
      <c r="A425" s="4">
        <v>24</v>
      </c>
      <c r="B425" s="421" t="s">
        <v>1567</v>
      </c>
      <c r="C425" s="1948" t="s">
        <v>93</v>
      </c>
      <c r="D425" s="421" t="s">
        <v>252</v>
      </c>
      <c r="E425" s="521">
        <v>45354</v>
      </c>
      <c r="F425" s="1420">
        <v>5</v>
      </c>
      <c r="G425" s="1420">
        <v>2</v>
      </c>
    </row>
    <row r="426" spans="1:7">
      <c r="A426" s="4">
        <v>24</v>
      </c>
      <c r="B426" s="421" t="s">
        <v>1567</v>
      </c>
      <c r="C426" s="1948" t="s">
        <v>196</v>
      </c>
      <c r="D426" s="421" t="s">
        <v>252</v>
      </c>
      <c r="E426" s="521">
        <v>45354</v>
      </c>
      <c r="F426" s="1420">
        <v>4</v>
      </c>
      <c r="G426" s="1420">
        <v>3</v>
      </c>
    </row>
    <row r="427" spans="1:7">
      <c r="A427" s="4">
        <v>24</v>
      </c>
      <c r="B427" s="421" t="s">
        <v>1567</v>
      </c>
      <c r="C427" s="1948" t="s">
        <v>103</v>
      </c>
      <c r="D427" s="421" t="s">
        <v>252</v>
      </c>
      <c r="E427" s="521">
        <v>45354</v>
      </c>
      <c r="F427" s="1420">
        <v>3</v>
      </c>
      <c r="G427" s="1420">
        <v>4</v>
      </c>
    </row>
    <row r="428" spans="1:7">
      <c r="A428" s="4">
        <v>24</v>
      </c>
      <c r="B428" s="421" t="s">
        <v>1567</v>
      </c>
      <c r="C428" s="1948" t="s">
        <v>52</v>
      </c>
      <c r="D428" s="421" t="s">
        <v>252</v>
      </c>
      <c r="E428" s="521">
        <v>45354</v>
      </c>
      <c r="F428" s="1420">
        <v>2</v>
      </c>
      <c r="G428" s="1420">
        <v>5</v>
      </c>
    </row>
    <row r="429" spans="1:7">
      <c r="A429" s="4">
        <v>24</v>
      </c>
      <c r="B429" s="421" t="s">
        <v>1567</v>
      </c>
      <c r="C429" s="1948" t="s">
        <v>90</v>
      </c>
      <c r="D429" s="421" t="s">
        <v>252</v>
      </c>
      <c r="E429" s="521">
        <v>45354</v>
      </c>
      <c r="F429" s="1420">
        <v>1</v>
      </c>
      <c r="G429" s="1420">
        <v>6</v>
      </c>
    </row>
    <row r="430" spans="1:7">
      <c r="A430">
        <v>24</v>
      </c>
      <c r="B430" s="1616" t="s">
        <v>1567</v>
      </c>
      <c r="C430" s="1948"/>
      <c r="D430" s="1620" t="s">
        <v>6825</v>
      </c>
      <c r="E430" s="1637"/>
      <c r="F430" s="1638">
        <v>6</v>
      </c>
      <c r="G430" s="1638">
        <v>1</v>
      </c>
    </row>
    <row r="431" spans="1:7">
      <c r="A431">
        <v>24</v>
      </c>
      <c r="B431" s="1616" t="s">
        <v>1567</v>
      </c>
      <c r="C431" s="1948"/>
      <c r="D431" s="1620" t="s">
        <v>6825</v>
      </c>
      <c r="E431" s="1637"/>
      <c r="F431" s="1638">
        <v>5</v>
      </c>
      <c r="G431" s="1638">
        <v>2</v>
      </c>
    </row>
    <row r="432" spans="1:7">
      <c r="A432">
        <v>24</v>
      </c>
      <c r="B432" s="1616" t="s">
        <v>1567</v>
      </c>
      <c r="C432" s="1948"/>
      <c r="D432" s="1620" t="s">
        <v>6825</v>
      </c>
      <c r="E432" s="1637"/>
      <c r="F432" s="1638">
        <v>4</v>
      </c>
      <c r="G432" s="1638">
        <v>3</v>
      </c>
    </row>
    <row r="433" spans="1:7">
      <c r="A433">
        <v>24</v>
      </c>
      <c r="B433" s="1616" t="s">
        <v>1567</v>
      </c>
      <c r="C433" s="1948"/>
      <c r="D433" s="1620" t="s">
        <v>6825</v>
      </c>
      <c r="E433" s="1637"/>
      <c r="F433" s="1638">
        <v>3</v>
      </c>
      <c r="G433" s="1638">
        <v>4</v>
      </c>
    </row>
    <row r="434" spans="1:7">
      <c r="A434">
        <v>24</v>
      </c>
      <c r="B434" s="1616" t="s">
        <v>1567</v>
      </c>
      <c r="C434" s="1948"/>
      <c r="D434" s="1620" t="s">
        <v>6825</v>
      </c>
      <c r="E434" s="1637"/>
      <c r="F434" s="1638">
        <v>2</v>
      </c>
      <c r="G434" s="1638">
        <v>5</v>
      </c>
    </row>
    <row r="435" spans="1:7">
      <c r="A435">
        <v>24</v>
      </c>
      <c r="B435" s="1616" t="s">
        <v>1567</v>
      </c>
      <c r="C435" s="1948"/>
      <c r="D435" s="1620" t="s">
        <v>6825</v>
      </c>
      <c r="E435" s="1637"/>
      <c r="F435" s="1638">
        <v>1</v>
      </c>
      <c r="G435" s="1638">
        <v>6</v>
      </c>
    </row>
    <row r="436" spans="1:7">
      <c r="A436" s="1986">
        <v>25</v>
      </c>
      <c r="B436" s="1951" t="s">
        <v>1568</v>
      </c>
      <c r="C436" s="1948" t="s">
        <v>998</v>
      </c>
      <c r="D436" s="1952" t="s">
        <v>277</v>
      </c>
      <c r="E436" s="1949">
        <v>45179</v>
      </c>
      <c r="F436" s="1638">
        <v>6</v>
      </c>
      <c r="G436" s="1638">
        <v>1</v>
      </c>
    </row>
    <row r="437" spans="1:7">
      <c r="A437" s="1986">
        <v>25</v>
      </c>
      <c r="B437" s="1951" t="s">
        <v>1568</v>
      </c>
      <c r="C437" s="1948" t="s">
        <v>191</v>
      </c>
      <c r="D437" s="1952" t="s">
        <v>277</v>
      </c>
      <c r="E437" s="1949">
        <v>45179</v>
      </c>
      <c r="F437" s="1638">
        <v>5</v>
      </c>
      <c r="G437" s="1638">
        <v>2</v>
      </c>
    </row>
    <row r="438" spans="1:7">
      <c r="A438" s="1986">
        <v>25</v>
      </c>
      <c r="B438" s="1951" t="s">
        <v>1568</v>
      </c>
      <c r="C438" s="1948" t="s">
        <v>117</v>
      </c>
      <c r="D438" s="1952" t="s">
        <v>277</v>
      </c>
      <c r="E438" s="1949">
        <v>45179</v>
      </c>
      <c r="F438" s="1638">
        <v>4</v>
      </c>
      <c r="G438" s="1638">
        <v>3</v>
      </c>
    </row>
    <row r="439" spans="1:7">
      <c r="A439" s="1986">
        <v>25</v>
      </c>
      <c r="B439" s="1951" t="s">
        <v>1568</v>
      </c>
      <c r="C439" s="1948" t="s">
        <v>5531</v>
      </c>
      <c r="D439" s="1952" t="s">
        <v>277</v>
      </c>
      <c r="E439" s="1949">
        <v>45179</v>
      </c>
      <c r="F439" s="1638">
        <v>3</v>
      </c>
      <c r="G439" s="1638">
        <v>4</v>
      </c>
    </row>
    <row r="440" spans="1:7">
      <c r="A440" s="1986">
        <v>25</v>
      </c>
      <c r="B440" s="1951" t="s">
        <v>1568</v>
      </c>
      <c r="C440" s="1948" t="s">
        <v>1594</v>
      </c>
      <c r="D440" s="1952" t="s">
        <v>277</v>
      </c>
      <c r="E440" s="1949">
        <v>45179</v>
      </c>
      <c r="F440" s="1638">
        <v>2</v>
      </c>
      <c r="G440" s="1638">
        <v>5</v>
      </c>
    </row>
    <row r="441" spans="1:7">
      <c r="A441" s="1986">
        <v>25</v>
      </c>
      <c r="B441" s="1951" t="s">
        <v>1568</v>
      </c>
      <c r="C441" s="1948" t="s">
        <v>5531</v>
      </c>
      <c r="D441" s="1952" t="s">
        <v>277</v>
      </c>
      <c r="E441" s="1949">
        <v>45179</v>
      </c>
      <c r="F441" s="1638">
        <v>1</v>
      </c>
      <c r="G441" s="1638">
        <v>6</v>
      </c>
    </row>
    <row r="442" spans="1:7">
      <c r="A442" s="1977">
        <v>25</v>
      </c>
      <c r="B442" s="1450" t="s">
        <v>1568</v>
      </c>
      <c r="C442" s="1948" t="s">
        <v>998</v>
      </c>
      <c r="D442" s="1450" t="s">
        <v>252</v>
      </c>
      <c r="E442" s="521">
        <v>45354</v>
      </c>
      <c r="F442" s="1946">
        <v>6</v>
      </c>
      <c r="G442" s="1946">
        <v>1</v>
      </c>
    </row>
    <row r="443" spans="1:7">
      <c r="A443" s="1977">
        <v>25</v>
      </c>
      <c r="B443" s="421" t="s">
        <v>1568</v>
      </c>
      <c r="C443" s="1948" t="s">
        <v>568</v>
      </c>
      <c r="D443" s="421" t="s">
        <v>252</v>
      </c>
      <c r="E443" s="521">
        <v>45354</v>
      </c>
      <c r="F443" s="422">
        <v>5</v>
      </c>
      <c r="G443" s="422">
        <v>2</v>
      </c>
    </row>
    <row r="444" spans="1:7">
      <c r="A444" s="1977">
        <v>25</v>
      </c>
      <c r="B444" s="421" t="s">
        <v>1568</v>
      </c>
      <c r="C444" s="1948" t="s">
        <v>6833</v>
      </c>
      <c r="D444" s="421" t="s">
        <v>252</v>
      </c>
      <c r="E444" s="521">
        <v>45354</v>
      </c>
      <c r="F444" s="422">
        <v>4</v>
      </c>
      <c r="G444" s="422">
        <v>3</v>
      </c>
    </row>
    <row r="445" spans="1:7">
      <c r="A445" s="1977">
        <v>25</v>
      </c>
      <c r="B445" s="421" t="s">
        <v>1568</v>
      </c>
      <c r="C445" s="1948" t="s">
        <v>568</v>
      </c>
      <c r="D445" s="421" t="s">
        <v>252</v>
      </c>
      <c r="E445" s="521">
        <v>45354</v>
      </c>
      <c r="F445" s="422">
        <v>3</v>
      </c>
      <c r="G445" s="422">
        <v>4</v>
      </c>
    </row>
    <row r="446" spans="1:7">
      <c r="A446" s="1977">
        <v>25</v>
      </c>
      <c r="B446" s="421" t="s">
        <v>1568</v>
      </c>
      <c r="C446" s="1948" t="s">
        <v>6834</v>
      </c>
      <c r="D446" s="421" t="s">
        <v>252</v>
      </c>
      <c r="E446" s="521">
        <v>45354</v>
      </c>
      <c r="F446" s="422">
        <v>2</v>
      </c>
      <c r="G446" s="422">
        <v>5</v>
      </c>
    </row>
    <row r="447" spans="1:7">
      <c r="A447" s="1977">
        <v>25</v>
      </c>
      <c r="B447" s="421" t="s">
        <v>1568</v>
      </c>
      <c r="C447" s="1948" t="s">
        <v>116</v>
      </c>
      <c r="D447" s="421" t="s">
        <v>252</v>
      </c>
      <c r="E447" s="521">
        <v>45354</v>
      </c>
      <c r="F447" s="422">
        <v>1</v>
      </c>
      <c r="G447" s="422">
        <v>6</v>
      </c>
    </row>
    <row r="448" spans="1:7">
      <c r="A448" s="1986">
        <v>25</v>
      </c>
      <c r="B448" s="1616" t="s">
        <v>1568</v>
      </c>
      <c r="C448" s="1948"/>
      <c r="D448" s="1620" t="s">
        <v>6825</v>
      </c>
      <c r="E448" s="1637"/>
      <c r="F448" s="1638">
        <v>6</v>
      </c>
      <c r="G448" s="1638">
        <v>1</v>
      </c>
    </row>
    <row r="449" spans="1:7">
      <c r="A449" s="1986">
        <v>25</v>
      </c>
      <c r="B449" s="1616" t="s">
        <v>1568</v>
      </c>
      <c r="C449" s="1948"/>
      <c r="D449" s="1620" t="s">
        <v>6825</v>
      </c>
      <c r="E449" s="1637"/>
      <c r="F449" s="1638">
        <v>5</v>
      </c>
      <c r="G449" s="1638">
        <v>2</v>
      </c>
    </row>
    <row r="450" spans="1:7">
      <c r="A450" s="1986">
        <v>25</v>
      </c>
      <c r="B450" s="1616" t="s">
        <v>1568</v>
      </c>
      <c r="C450" s="1948"/>
      <c r="D450" s="1620" t="s">
        <v>6825</v>
      </c>
      <c r="E450" s="1637"/>
      <c r="F450" s="1638">
        <v>4</v>
      </c>
      <c r="G450" s="1638">
        <v>3</v>
      </c>
    </row>
    <row r="451" spans="1:7">
      <c r="A451" s="1986">
        <v>25</v>
      </c>
      <c r="B451" s="1616" t="s">
        <v>1568</v>
      </c>
      <c r="C451" s="1948"/>
      <c r="D451" s="1620" t="s">
        <v>6825</v>
      </c>
      <c r="E451" s="1637"/>
      <c r="F451" s="1638">
        <v>3</v>
      </c>
      <c r="G451" s="1638">
        <v>4</v>
      </c>
    </row>
    <row r="452" spans="1:7">
      <c r="A452" s="1986">
        <v>25</v>
      </c>
      <c r="B452" s="1616" t="s">
        <v>1568</v>
      </c>
      <c r="C452" s="1948"/>
      <c r="D452" s="1620" t="s">
        <v>6825</v>
      </c>
      <c r="E452" s="1637"/>
      <c r="F452" s="1638">
        <v>2</v>
      </c>
      <c r="G452" s="1638">
        <v>5</v>
      </c>
    </row>
    <row r="453" spans="1:7">
      <c r="A453" s="1986">
        <v>25</v>
      </c>
      <c r="B453" s="1616" t="s">
        <v>1568</v>
      </c>
      <c r="C453" s="1948"/>
      <c r="D453" s="1620" t="s">
        <v>6825</v>
      </c>
      <c r="E453" s="1637"/>
      <c r="F453" s="1638">
        <v>1</v>
      </c>
      <c r="G453" s="1638">
        <v>6</v>
      </c>
    </row>
    <row r="454" spans="1:7">
      <c r="A454">
        <v>26</v>
      </c>
      <c r="B454" s="1951" t="s">
        <v>1569</v>
      </c>
      <c r="C454" s="1948" t="s">
        <v>169</v>
      </c>
      <c r="D454" s="1952" t="s">
        <v>277</v>
      </c>
      <c r="E454" s="1949">
        <v>45179</v>
      </c>
      <c r="F454" s="1638">
        <v>6</v>
      </c>
      <c r="G454" s="1638">
        <v>1</v>
      </c>
    </row>
    <row r="455" spans="1:7">
      <c r="A455">
        <v>26</v>
      </c>
      <c r="B455" s="1951" t="s">
        <v>1569</v>
      </c>
      <c r="C455" s="1948" t="s">
        <v>96</v>
      </c>
      <c r="D455" s="1952" t="s">
        <v>277</v>
      </c>
      <c r="E455" s="1949">
        <v>45179</v>
      </c>
      <c r="F455" s="1638">
        <v>5</v>
      </c>
      <c r="G455" s="1638">
        <v>2</v>
      </c>
    </row>
    <row r="456" spans="1:7">
      <c r="A456">
        <v>26</v>
      </c>
      <c r="B456" s="1951" t="s">
        <v>1569</v>
      </c>
      <c r="C456" s="1948" t="s">
        <v>133</v>
      </c>
      <c r="D456" s="1952" t="s">
        <v>277</v>
      </c>
      <c r="E456" s="1949">
        <v>45179</v>
      </c>
      <c r="F456" s="1638">
        <v>4</v>
      </c>
      <c r="G456" s="1638">
        <v>3</v>
      </c>
    </row>
    <row r="457" spans="1:7">
      <c r="A457">
        <v>26</v>
      </c>
      <c r="B457" s="1951" t="s">
        <v>1569</v>
      </c>
      <c r="C457" s="1948" t="s">
        <v>5531</v>
      </c>
      <c r="D457" s="1952" t="s">
        <v>277</v>
      </c>
      <c r="E457" s="1949">
        <v>45179</v>
      </c>
      <c r="F457" s="1638">
        <v>3</v>
      </c>
      <c r="G457" s="1638">
        <v>4</v>
      </c>
    </row>
    <row r="458" spans="1:7">
      <c r="A458">
        <v>26</v>
      </c>
      <c r="B458" s="1951" t="s">
        <v>1569</v>
      </c>
      <c r="C458" s="1951" t="s">
        <v>1628</v>
      </c>
      <c r="D458" s="1952" t="s">
        <v>277</v>
      </c>
      <c r="E458" s="1949">
        <v>45179</v>
      </c>
      <c r="F458" s="1638">
        <v>2</v>
      </c>
      <c r="G458" s="1638">
        <v>5</v>
      </c>
    </row>
    <row r="459" spans="1:7">
      <c r="A459">
        <v>26</v>
      </c>
      <c r="B459" s="1951" t="s">
        <v>1569</v>
      </c>
      <c r="C459" s="1948" t="s">
        <v>169</v>
      </c>
      <c r="D459" s="1952" t="s">
        <v>277</v>
      </c>
      <c r="E459" s="1949">
        <v>45179</v>
      </c>
      <c r="F459" s="1638">
        <v>1</v>
      </c>
      <c r="G459" s="1638">
        <v>6</v>
      </c>
    </row>
    <row r="460" spans="1:7" ht="13.5" customHeight="1">
      <c r="A460" s="4">
        <v>26</v>
      </c>
      <c r="B460" s="1450" t="s">
        <v>1569</v>
      </c>
      <c r="C460" s="1948" t="s">
        <v>6412</v>
      </c>
      <c r="D460" s="1450" t="s">
        <v>252</v>
      </c>
      <c r="E460" s="521">
        <v>45354</v>
      </c>
      <c r="F460" s="1947">
        <v>6</v>
      </c>
      <c r="G460" s="1947">
        <v>1</v>
      </c>
    </row>
    <row r="461" spans="1:7">
      <c r="A461" s="4">
        <v>26</v>
      </c>
      <c r="B461" s="421" t="s">
        <v>1569</v>
      </c>
      <c r="C461" s="1948" t="s">
        <v>117</v>
      </c>
      <c r="D461" s="421" t="s">
        <v>252</v>
      </c>
      <c r="E461" s="521">
        <v>45354</v>
      </c>
      <c r="F461" s="1420">
        <v>5</v>
      </c>
      <c r="G461" s="1420">
        <v>2</v>
      </c>
    </row>
    <row r="462" spans="1:7">
      <c r="A462" s="4">
        <v>26</v>
      </c>
      <c r="B462" s="421" t="s">
        <v>1569</v>
      </c>
      <c r="C462" s="1948" t="s">
        <v>90</v>
      </c>
      <c r="D462" s="421" t="s">
        <v>252</v>
      </c>
      <c r="E462" s="521">
        <v>45354</v>
      </c>
      <c r="F462" s="1420">
        <v>4</v>
      </c>
      <c r="G462" s="1420">
        <v>3</v>
      </c>
    </row>
    <row r="463" spans="1:7">
      <c r="A463" s="4">
        <v>26</v>
      </c>
      <c r="B463" s="421" t="s">
        <v>1569</v>
      </c>
      <c r="C463" s="1948" t="s">
        <v>169</v>
      </c>
      <c r="D463" s="421" t="s">
        <v>252</v>
      </c>
      <c r="E463" s="521">
        <v>45354</v>
      </c>
      <c r="F463" s="1420">
        <v>3</v>
      </c>
      <c r="G463" s="1420">
        <v>4</v>
      </c>
    </row>
    <row r="464" spans="1:7">
      <c r="A464" s="4">
        <v>26</v>
      </c>
      <c r="B464" s="421" t="s">
        <v>1569</v>
      </c>
      <c r="C464" s="1948" t="s">
        <v>158</v>
      </c>
      <c r="D464" s="421" t="s">
        <v>252</v>
      </c>
      <c r="E464" s="521">
        <v>45354</v>
      </c>
      <c r="F464" s="1420">
        <v>2</v>
      </c>
      <c r="G464" s="1420">
        <v>5</v>
      </c>
    </row>
    <row r="465" spans="1:7">
      <c r="A465" s="4">
        <v>26</v>
      </c>
      <c r="B465" s="421" t="s">
        <v>1569</v>
      </c>
      <c r="C465" s="1948" t="s">
        <v>92</v>
      </c>
      <c r="D465" s="421" t="s">
        <v>252</v>
      </c>
      <c r="E465" s="521">
        <v>45354</v>
      </c>
      <c r="F465" s="1420">
        <v>1</v>
      </c>
      <c r="G465" s="1420">
        <v>6</v>
      </c>
    </row>
    <row r="466" spans="1:7">
      <c r="A466">
        <v>26</v>
      </c>
      <c r="B466" s="1616" t="s">
        <v>1569</v>
      </c>
      <c r="C466" s="1948"/>
      <c r="D466" s="1620" t="s">
        <v>6825</v>
      </c>
      <c r="E466" s="1637"/>
      <c r="F466" s="1638">
        <v>6</v>
      </c>
      <c r="G466" s="1638">
        <v>1</v>
      </c>
    </row>
    <row r="467" spans="1:7">
      <c r="A467">
        <v>26</v>
      </c>
      <c r="B467" s="1616" t="s">
        <v>1569</v>
      </c>
      <c r="C467" s="1948"/>
      <c r="D467" s="1620" t="s">
        <v>6825</v>
      </c>
      <c r="E467" s="1637"/>
      <c r="F467" s="1638">
        <v>5</v>
      </c>
      <c r="G467" s="1638">
        <v>2</v>
      </c>
    </row>
    <row r="468" spans="1:7">
      <c r="A468">
        <v>26</v>
      </c>
      <c r="B468" s="1616" t="s">
        <v>1569</v>
      </c>
      <c r="C468" s="1948"/>
      <c r="D468" s="1620" t="s">
        <v>6825</v>
      </c>
      <c r="E468" s="1637"/>
      <c r="F468" s="1638">
        <v>4</v>
      </c>
      <c r="G468" s="1638">
        <v>3</v>
      </c>
    </row>
    <row r="469" spans="1:7">
      <c r="A469">
        <v>26</v>
      </c>
      <c r="B469" s="1616" t="s">
        <v>1569</v>
      </c>
      <c r="C469" s="1948"/>
      <c r="D469" s="1620" t="s">
        <v>6825</v>
      </c>
      <c r="E469" s="1637"/>
      <c r="F469" s="1638">
        <v>3</v>
      </c>
      <c r="G469" s="1638">
        <v>4</v>
      </c>
    </row>
    <row r="470" spans="1:7">
      <c r="A470">
        <v>26</v>
      </c>
      <c r="B470" s="1616" t="s">
        <v>1569</v>
      </c>
      <c r="C470" s="1948"/>
      <c r="D470" s="1620" t="s">
        <v>6825</v>
      </c>
      <c r="E470" s="1637"/>
      <c r="F470" s="1638">
        <v>2</v>
      </c>
      <c r="G470" s="1638">
        <v>5</v>
      </c>
    </row>
    <row r="471" spans="1:7">
      <c r="A471">
        <v>26</v>
      </c>
      <c r="B471" s="1616" t="s">
        <v>1569</v>
      </c>
      <c r="C471" s="1948"/>
      <c r="D471" s="1620" t="s">
        <v>6825</v>
      </c>
      <c r="E471" s="1637"/>
      <c r="F471" s="1638">
        <v>1</v>
      </c>
      <c r="G471" s="1638">
        <v>6</v>
      </c>
    </row>
    <row r="472" spans="1:7">
      <c r="A472" s="1986">
        <v>27</v>
      </c>
      <c r="B472" s="1951" t="s">
        <v>1570</v>
      </c>
      <c r="C472" s="1948" t="s">
        <v>190</v>
      </c>
      <c r="D472" s="1952" t="s">
        <v>277</v>
      </c>
      <c r="E472" s="1949">
        <v>45179</v>
      </c>
      <c r="F472" s="1638">
        <v>6</v>
      </c>
      <c r="G472" s="1638">
        <v>1</v>
      </c>
    </row>
    <row r="473" spans="1:7">
      <c r="A473" s="1986">
        <v>27</v>
      </c>
      <c r="B473" s="1951" t="s">
        <v>1570</v>
      </c>
      <c r="C473" s="1948" t="s">
        <v>128</v>
      </c>
      <c r="D473" s="1952" t="s">
        <v>277</v>
      </c>
      <c r="E473" s="1949">
        <v>45179</v>
      </c>
      <c r="F473" s="1638">
        <v>5</v>
      </c>
      <c r="G473" s="1638">
        <v>2</v>
      </c>
    </row>
    <row r="474" spans="1:7">
      <c r="A474" s="1986">
        <v>27</v>
      </c>
      <c r="B474" s="1951" t="s">
        <v>1570</v>
      </c>
      <c r="C474" s="1948" t="s">
        <v>122</v>
      </c>
      <c r="D474" s="1952" t="s">
        <v>277</v>
      </c>
      <c r="E474" s="1949">
        <v>45179</v>
      </c>
      <c r="F474" s="1638">
        <v>4</v>
      </c>
      <c r="G474" s="1638">
        <v>3</v>
      </c>
    </row>
    <row r="475" spans="1:7">
      <c r="A475" s="1986">
        <v>27</v>
      </c>
      <c r="B475" s="1951" t="s">
        <v>1570</v>
      </c>
      <c r="C475" s="1948" t="s">
        <v>190</v>
      </c>
      <c r="D475" s="1952" t="s">
        <v>277</v>
      </c>
      <c r="E475" s="1949">
        <v>45179</v>
      </c>
      <c r="F475" s="1638">
        <v>3</v>
      </c>
      <c r="G475" s="1638">
        <v>4</v>
      </c>
    </row>
    <row r="476" spans="1:7">
      <c r="A476" s="1986">
        <v>27</v>
      </c>
      <c r="B476" s="1951" t="s">
        <v>1570</v>
      </c>
      <c r="C476" s="1948" t="s">
        <v>190</v>
      </c>
      <c r="D476" s="1952" t="s">
        <v>277</v>
      </c>
      <c r="E476" s="1949">
        <v>45179</v>
      </c>
      <c r="F476" s="1638">
        <v>2</v>
      </c>
      <c r="G476" s="1638">
        <v>5</v>
      </c>
    </row>
    <row r="477" spans="1:7">
      <c r="A477" s="1986">
        <v>27</v>
      </c>
      <c r="B477" s="1951" t="s">
        <v>1570</v>
      </c>
      <c r="C477" s="1948" t="s">
        <v>128</v>
      </c>
      <c r="D477" s="1952" t="s">
        <v>277</v>
      </c>
      <c r="E477" s="1949">
        <v>45179</v>
      </c>
      <c r="F477" s="1638">
        <v>1</v>
      </c>
      <c r="G477" s="1638">
        <v>6</v>
      </c>
    </row>
    <row r="478" spans="1:7">
      <c r="A478" s="1977">
        <v>27</v>
      </c>
      <c r="B478" s="1450" t="s">
        <v>1570</v>
      </c>
      <c r="C478" s="1948" t="s">
        <v>1135</v>
      </c>
      <c r="D478" s="1450" t="s">
        <v>252</v>
      </c>
      <c r="E478" s="521">
        <v>45354</v>
      </c>
      <c r="F478" s="1946">
        <v>6</v>
      </c>
      <c r="G478" s="1946">
        <v>1</v>
      </c>
    </row>
    <row r="479" spans="1:7">
      <c r="A479" s="1977">
        <v>27</v>
      </c>
      <c r="B479" s="421" t="s">
        <v>1570</v>
      </c>
      <c r="C479" s="1948" t="s">
        <v>128</v>
      </c>
      <c r="D479" s="421" t="s">
        <v>252</v>
      </c>
      <c r="E479" s="521">
        <v>45354</v>
      </c>
      <c r="F479" s="422">
        <v>5</v>
      </c>
      <c r="G479" s="422">
        <v>2</v>
      </c>
    </row>
    <row r="480" spans="1:7">
      <c r="A480" s="1977">
        <v>27</v>
      </c>
      <c r="B480" s="421" t="s">
        <v>1570</v>
      </c>
      <c r="C480" s="1948" t="s">
        <v>128</v>
      </c>
      <c r="D480" s="421" t="s">
        <v>252</v>
      </c>
      <c r="E480" s="521">
        <v>45354</v>
      </c>
      <c r="F480" s="422">
        <v>4</v>
      </c>
      <c r="G480" s="422">
        <v>3</v>
      </c>
    </row>
    <row r="481" spans="1:7">
      <c r="A481" s="1977">
        <v>27</v>
      </c>
      <c r="B481" s="421" t="s">
        <v>1570</v>
      </c>
      <c r="C481" s="1948" t="s">
        <v>128</v>
      </c>
      <c r="D481" s="421" t="s">
        <v>252</v>
      </c>
      <c r="E481" s="521">
        <v>45354</v>
      </c>
      <c r="F481" s="422">
        <v>3</v>
      </c>
      <c r="G481" s="422">
        <v>4</v>
      </c>
    </row>
    <row r="482" spans="1:7">
      <c r="A482" s="1977">
        <v>27</v>
      </c>
      <c r="B482" s="421" t="s">
        <v>1570</v>
      </c>
      <c r="C482" s="1948" t="s">
        <v>146</v>
      </c>
      <c r="D482" s="421" t="s">
        <v>252</v>
      </c>
      <c r="E482" s="521">
        <v>45354</v>
      </c>
      <c r="F482" s="422">
        <v>2</v>
      </c>
      <c r="G482" s="422">
        <v>5</v>
      </c>
    </row>
    <row r="483" spans="1:7">
      <c r="A483" s="1977">
        <v>27</v>
      </c>
      <c r="B483" s="421" t="s">
        <v>1570</v>
      </c>
      <c r="C483" s="1948" t="s">
        <v>146</v>
      </c>
      <c r="D483" s="421" t="s">
        <v>252</v>
      </c>
      <c r="E483" s="521">
        <v>45354</v>
      </c>
      <c r="F483" s="422">
        <v>1</v>
      </c>
      <c r="G483" s="422">
        <v>6</v>
      </c>
    </row>
    <row r="484" spans="1:7">
      <c r="A484" s="1986">
        <v>27</v>
      </c>
      <c r="B484" s="1616" t="s">
        <v>1570</v>
      </c>
      <c r="C484" s="1948"/>
      <c r="D484" s="1620" t="s">
        <v>6825</v>
      </c>
      <c r="E484" s="1637"/>
      <c r="F484" s="1638">
        <v>6</v>
      </c>
      <c r="G484" s="1638">
        <v>1</v>
      </c>
    </row>
    <row r="485" spans="1:7">
      <c r="A485" s="1986">
        <v>27</v>
      </c>
      <c r="B485" s="1616" t="s">
        <v>1570</v>
      </c>
      <c r="C485" s="1948"/>
      <c r="D485" s="1620" t="s">
        <v>6825</v>
      </c>
      <c r="E485" s="1637"/>
      <c r="F485" s="1638">
        <v>5</v>
      </c>
      <c r="G485" s="1638">
        <v>2</v>
      </c>
    </row>
    <row r="486" spans="1:7">
      <c r="A486" s="1986">
        <v>27</v>
      </c>
      <c r="B486" s="1616" t="s">
        <v>1570</v>
      </c>
      <c r="C486" s="1948"/>
      <c r="D486" s="1620" t="s">
        <v>6825</v>
      </c>
      <c r="E486" s="1637"/>
      <c r="F486" s="1638">
        <v>4</v>
      </c>
      <c r="G486" s="1638">
        <v>3</v>
      </c>
    </row>
    <row r="487" spans="1:7">
      <c r="A487" s="1986">
        <v>27</v>
      </c>
      <c r="B487" s="1616" t="s">
        <v>1570</v>
      </c>
      <c r="C487" s="1948"/>
      <c r="D487" s="1620" t="s">
        <v>6825</v>
      </c>
      <c r="E487" s="1637"/>
      <c r="F487" s="1638">
        <v>3</v>
      </c>
      <c r="G487" s="1638">
        <v>4</v>
      </c>
    </row>
    <row r="488" spans="1:7">
      <c r="A488" s="1986">
        <v>27</v>
      </c>
      <c r="B488" s="1616" t="s">
        <v>1570</v>
      </c>
      <c r="C488" s="1948"/>
      <c r="D488" s="1620" t="s">
        <v>6825</v>
      </c>
      <c r="E488" s="1637"/>
      <c r="F488" s="1638">
        <v>2</v>
      </c>
      <c r="G488" s="1638">
        <v>5</v>
      </c>
    </row>
    <row r="489" spans="1:7">
      <c r="A489" s="1986">
        <v>27</v>
      </c>
      <c r="B489" s="1616" t="s">
        <v>1570</v>
      </c>
      <c r="C489" s="1948"/>
      <c r="D489" s="1620" t="s">
        <v>6825</v>
      </c>
      <c r="E489" s="1637"/>
      <c r="F489" s="1638">
        <v>1</v>
      </c>
      <c r="G489" s="1638">
        <v>6</v>
      </c>
    </row>
    <row r="490" spans="1:7">
      <c r="A490" s="1977">
        <v>28</v>
      </c>
      <c r="B490" s="2467" t="s">
        <v>1571</v>
      </c>
      <c r="C490" s="1948" t="s">
        <v>165</v>
      </c>
      <c r="D490" s="2467" t="s">
        <v>252</v>
      </c>
      <c r="E490" s="521">
        <v>45354</v>
      </c>
      <c r="F490" s="2470">
        <v>6</v>
      </c>
      <c r="G490" s="1976">
        <v>1</v>
      </c>
    </row>
    <row r="491" spans="1:7">
      <c r="A491" s="1977">
        <v>28</v>
      </c>
      <c r="B491" s="421" t="s">
        <v>1571</v>
      </c>
      <c r="C491" s="1948" t="s">
        <v>1487</v>
      </c>
      <c r="D491" s="421" t="s">
        <v>252</v>
      </c>
      <c r="E491" s="521">
        <v>45354</v>
      </c>
      <c r="F491" s="1420">
        <v>5</v>
      </c>
      <c r="G491" s="1638">
        <v>2</v>
      </c>
    </row>
    <row r="492" spans="1:7">
      <c r="A492" s="1977">
        <v>28</v>
      </c>
      <c r="B492" s="421" t="s">
        <v>1571</v>
      </c>
      <c r="C492" s="1948" t="s">
        <v>6831</v>
      </c>
      <c r="D492" s="421" t="s">
        <v>252</v>
      </c>
      <c r="E492" s="521">
        <v>45354</v>
      </c>
      <c r="F492" s="1420">
        <v>4</v>
      </c>
      <c r="G492" s="1638">
        <v>3</v>
      </c>
    </row>
    <row r="493" spans="1:7">
      <c r="A493" s="1977">
        <v>28</v>
      </c>
      <c r="B493" s="421" t="s">
        <v>1571</v>
      </c>
      <c r="C493" s="1948" t="s">
        <v>1487</v>
      </c>
      <c r="D493" s="421" t="s">
        <v>252</v>
      </c>
      <c r="E493" s="521">
        <v>45354</v>
      </c>
      <c r="F493" s="1420">
        <v>3</v>
      </c>
      <c r="G493" s="1638">
        <v>4</v>
      </c>
    </row>
    <row r="494" spans="1:7">
      <c r="A494" s="1977">
        <v>28</v>
      </c>
      <c r="B494" s="421" t="s">
        <v>1571</v>
      </c>
      <c r="C494" s="1948" t="s">
        <v>57</v>
      </c>
      <c r="D494" s="421" t="s">
        <v>252</v>
      </c>
      <c r="E494" s="521">
        <v>45354</v>
      </c>
      <c r="F494" s="1420">
        <v>2</v>
      </c>
      <c r="G494" s="1638">
        <v>5</v>
      </c>
    </row>
    <row r="495" spans="1:7">
      <c r="A495" s="1977">
        <v>28</v>
      </c>
      <c r="B495" s="421" t="s">
        <v>1571</v>
      </c>
      <c r="C495" s="1948" t="s">
        <v>6831</v>
      </c>
      <c r="D495" s="421" t="s">
        <v>252</v>
      </c>
      <c r="E495" s="521">
        <v>45354</v>
      </c>
      <c r="F495" s="1420">
        <v>1</v>
      </c>
      <c r="G495" s="1638">
        <v>6</v>
      </c>
    </row>
    <row r="496" spans="1:7">
      <c r="A496" s="1986">
        <v>28</v>
      </c>
      <c r="B496" s="1616" t="s">
        <v>1571</v>
      </c>
      <c r="C496" s="1948"/>
      <c r="D496" s="1620" t="s">
        <v>6825</v>
      </c>
      <c r="E496" s="1637"/>
      <c r="F496" s="1638">
        <v>6</v>
      </c>
      <c r="G496" s="1638">
        <v>1</v>
      </c>
    </row>
    <row r="497" spans="1:7">
      <c r="A497" s="1986">
        <v>28</v>
      </c>
      <c r="B497" s="1616" t="s">
        <v>1571</v>
      </c>
      <c r="C497" s="1948"/>
      <c r="D497" s="1620" t="s">
        <v>6825</v>
      </c>
      <c r="E497" s="1637"/>
      <c r="F497" s="1638">
        <v>5</v>
      </c>
      <c r="G497" s="1638">
        <v>2</v>
      </c>
    </row>
    <row r="498" spans="1:7">
      <c r="A498" s="1986">
        <v>28</v>
      </c>
      <c r="B498" s="1616" t="s">
        <v>1571</v>
      </c>
      <c r="C498" s="1948"/>
      <c r="D498" s="1620" t="s">
        <v>6825</v>
      </c>
      <c r="E498" s="1637"/>
      <c r="F498" s="1638">
        <v>4</v>
      </c>
      <c r="G498" s="1638">
        <v>3</v>
      </c>
    </row>
    <row r="499" spans="1:7">
      <c r="A499" s="1986">
        <v>28</v>
      </c>
      <c r="B499" s="1616" t="s">
        <v>1571</v>
      </c>
      <c r="C499" s="1948"/>
      <c r="D499" s="1620" t="s">
        <v>6825</v>
      </c>
      <c r="E499" s="1637"/>
      <c r="F499" s="1638">
        <v>3</v>
      </c>
      <c r="G499" s="1638">
        <v>4</v>
      </c>
    </row>
    <row r="500" spans="1:7">
      <c r="A500" s="1986">
        <v>28</v>
      </c>
      <c r="B500" s="1616" t="s">
        <v>1571</v>
      </c>
      <c r="C500" s="1948"/>
      <c r="D500" s="1620" t="s">
        <v>6825</v>
      </c>
      <c r="E500" s="1637"/>
      <c r="F500" s="1638">
        <v>2</v>
      </c>
      <c r="G500" s="1638">
        <v>5</v>
      </c>
    </row>
    <row r="501" spans="1:7">
      <c r="A501" s="1986">
        <v>28</v>
      </c>
      <c r="B501" s="1616" t="s">
        <v>1571</v>
      </c>
      <c r="C501" s="1948"/>
      <c r="D501" s="1620" t="s">
        <v>6825</v>
      </c>
      <c r="E501" s="1637"/>
      <c r="F501" s="1638">
        <v>1</v>
      </c>
      <c r="G501" s="1638">
        <v>6</v>
      </c>
    </row>
    <row r="502" spans="1:7">
      <c r="B502" s="421"/>
      <c r="C502" s="1637"/>
      <c r="D502" s="421"/>
      <c r="E502" s="521"/>
      <c r="F502" s="1420"/>
      <c r="G502" s="1420"/>
    </row>
    <row r="503" spans="1:7">
      <c r="B503" s="421"/>
      <c r="C503" s="421"/>
      <c r="D503" s="421"/>
      <c r="E503" s="521"/>
      <c r="F503" s="1420"/>
      <c r="G503" s="1420"/>
    </row>
    <row r="504" spans="1:7">
      <c r="B504" s="421"/>
      <c r="C504" s="421"/>
      <c r="D504" s="421"/>
      <c r="E504" s="521"/>
      <c r="F504" s="422"/>
      <c r="G504" s="422"/>
    </row>
    <row r="505" spans="1:7">
      <c r="B505" s="421"/>
      <c r="C505" s="421"/>
      <c r="D505" s="421"/>
      <c r="E505" s="521"/>
      <c r="F505" s="422"/>
      <c r="G505" s="422"/>
    </row>
    <row r="506" spans="1:7">
      <c r="B506" s="421"/>
      <c r="C506" s="421"/>
      <c r="D506" s="421"/>
      <c r="E506" s="521"/>
      <c r="F506" s="422"/>
      <c r="G506" s="422"/>
    </row>
    <row r="507" spans="1:7">
      <c r="B507" s="421"/>
      <c r="C507" s="421"/>
      <c r="D507" s="421"/>
      <c r="E507" s="521"/>
      <c r="F507" s="422"/>
      <c r="G507" s="422"/>
    </row>
    <row r="508" spans="1:7">
      <c r="B508" s="421"/>
      <c r="C508" s="421"/>
      <c r="D508" s="421"/>
      <c r="E508" s="521"/>
      <c r="F508" s="422"/>
      <c r="G508" s="422"/>
    </row>
    <row r="509" spans="1:7">
      <c r="B509" s="421"/>
      <c r="C509" s="421"/>
      <c r="D509" s="421"/>
      <c r="E509" s="521"/>
      <c r="F509" s="422"/>
      <c r="G509" s="422"/>
    </row>
    <row r="510" spans="1:7">
      <c r="B510" s="421"/>
      <c r="C510" s="421"/>
      <c r="D510" s="421"/>
      <c r="E510" s="521"/>
      <c r="F510" s="1420"/>
      <c r="G510" s="1420"/>
    </row>
    <row r="511" spans="1:7">
      <c r="B511" s="421"/>
      <c r="C511" s="421"/>
      <c r="D511" s="421"/>
      <c r="E511" s="521"/>
      <c r="F511" s="1420"/>
      <c r="G511" s="1420"/>
    </row>
    <row r="512" spans="1:7">
      <c r="B512" s="421"/>
      <c r="C512" s="421"/>
      <c r="D512" s="421"/>
      <c r="E512" s="521"/>
      <c r="F512" s="1420"/>
      <c r="G512" s="1420"/>
    </row>
    <row r="513" spans="2:7">
      <c r="B513" s="421"/>
      <c r="C513" s="421"/>
      <c r="D513" s="421"/>
      <c r="E513" s="521"/>
      <c r="F513" s="1420"/>
      <c r="G513" s="1420"/>
    </row>
    <row r="514" spans="2:7">
      <c r="B514" s="421"/>
      <c r="C514" s="421"/>
      <c r="D514" s="421"/>
      <c r="E514" s="521"/>
      <c r="F514" s="1420"/>
      <c r="G514" s="1420"/>
    </row>
    <row r="515" spans="2:7">
      <c r="B515" s="421"/>
      <c r="C515" s="421"/>
      <c r="D515" s="421"/>
      <c r="E515" s="521"/>
      <c r="F515" s="1420"/>
      <c r="G515" s="1420"/>
    </row>
    <row r="516" spans="2:7">
      <c r="B516" s="421"/>
      <c r="C516" s="421"/>
      <c r="D516" s="421"/>
      <c r="E516" s="521"/>
      <c r="F516" s="422"/>
      <c r="G516" s="422"/>
    </row>
    <row r="517" spans="2:7">
      <c r="B517" s="421"/>
      <c r="C517" s="421"/>
      <c r="D517" s="421"/>
      <c r="E517" s="521"/>
      <c r="F517" s="422"/>
      <c r="G517" s="422"/>
    </row>
    <row r="518" spans="2:7">
      <c r="B518" s="421"/>
      <c r="C518" s="421"/>
      <c r="D518" s="421"/>
      <c r="E518" s="521"/>
      <c r="F518" s="422"/>
      <c r="G518" s="422"/>
    </row>
    <row r="519" spans="2:7">
      <c r="B519" s="421"/>
      <c r="C519" s="421"/>
      <c r="D519" s="421"/>
      <c r="E519" s="521"/>
      <c r="F519" s="422"/>
      <c r="G519" s="422"/>
    </row>
    <row r="520" spans="2:7">
      <c r="B520" s="421"/>
      <c r="C520" s="421"/>
      <c r="D520" s="421"/>
      <c r="E520" s="521"/>
      <c r="F520" s="422"/>
      <c r="G520" s="422"/>
    </row>
    <row r="521" spans="2:7">
      <c r="B521" s="421"/>
      <c r="C521" s="421"/>
      <c r="D521" s="421"/>
      <c r="E521" s="521"/>
      <c r="F521" s="422"/>
      <c r="G521" s="422"/>
    </row>
    <row r="522" spans="2:7">
      <c r="B522" s="421"/>
      <c r="C522" s="421"/>
      <c r="D522" s="421"/>
      <c r="E522" s="521"/>
      <c r="F522" s="1420"/>
      <c r="G522" s="1420"/>
    </row>
    <row r="523" spans="2:7">
      <c r="B523" s="421"/>
      <c r="C523" s="421"/>
      <c r="D523" s="421"/>
      <c r="E523" s="521"/>
      <c r="F523" s="1420"/>
      <c r="G523" s="1420"/>
    </row>
    <row r="524" spans="2:7">
      <c r="B524" s="421"/>
      <c r="C524" s="421"/>
      <c r="D524" s="421"/>
      <c r="E524" s="521"/>
      <c r="F524" s="1420"/>
      <c r="G524" s="1420"/>
    </row>
    <row r="525" spans="2:7">
      <c r="B525" s="421"/>
      <c r="C525" s="421"/>
      <c r="D525" s="421"/>
      <c r="E525" s="521"/>
      <c r="F525" s="1420"/>
      <c r="G525" s="1420"/>
    </row>
    <row r="526" spans="2:7">
      <c r="B526" s="421"/>
      <c r="C526" s="421"/>
      <c r="D526" s="421"/>
      <c r="E526" s="521"/>
      <c r="F526" s="1420"/>
      <c r="G526" s="1420"/>
    </row>
    <row r="527" spans="2:7">
      <c r="B527" s="421"/>
      <c r="C527" s="421"/>
      <c r="D527" s="421"/>
      <c r="E527" s="521"/>
      <c r="F527" s="1420"/>
      <c r="G527" s="1420"/>
    </row>
    <row r="528" spans="2:7">
      <c r="B528" s="421"/>
      <c r="C528" s="421"/>
      <c r="D528" s="421"/>
      <c r="E528" s="521"/>
      <c r="F528" s="422"/>
      <c r="G528" s="422"/>
    </row>
    <row r="529" spans="2:7">
      <c r="B529" s="421"/>
      <c r="C529" s="421"/>
      <c r="D529" s="421"/>
      <c r="E529" s="521"/>
      <c r="F529" s="422"/>
      <c r="G529" s="422"/>
    </row>
    <row r="530" spans="2:7">
      <c r="B530" s="421"/>
      <c r="C530" s="421"/>
      <c r="D530" s="421"/>
      <c r="E530" s="521"/>
      <c r="F530" s="422"/>
      <c r="G530" s="422"/>
    </row>
    <row r="531" spans="2:7">
      <c r="B531" s="421"/>
      <c r="C531" s="421"/>
      <c r="D531" s="421"/>
      <c r="E531" s="521"/>
      <c r="F531" s="422"/>
      <c r="G531" s="422"/>
    </row>
    <row r="532" spans="2:7">
      <c r="B532" s="421"/>
      <c r="C532" s="421"/>
      <c r="D532" s="421"/>
      <c r="E532" s="521"/>
      <c r="F532" s="422"/>
      <c r="G532" s="422"/>
    </row>
    <row r="533" spans="2:7">
      <c r="B533" s="421"/>
      <c r="C533" s="421"/>
      <c r="D533" s="421"/>
      <c r="E533" s="521"/>
      <c r="F533" s="422"/>
      <c r="G533" s="422"/>
    </row>
    <row r="534" spans="2:7">
      <c r="B534" s="421"/>
      <c r="C534" s="421"/>
      <c r="D534" s="421"/>
      <c r="E534" s="521"/>
      <c r="F534" s="1420"/>
      <c r="G534" s="1420"/>
    </row>
    <row r="535" spans="2:7">
      <c r="B535" s="421"/>
      <c r="C535" s="421"/>
      <c r="D535" s="421"/>
      <c r="E535" s="521"/>
      <c r="F535" s="1420"/>
      <c r="G535" s="1420"/>
    </row>
    <row r="536" spans="2:7">
      <c r="B536" s="421"/>
      <c r="C536" s="421"/>
      <c r="D536" s="421"/>
      <c r="E536" s="521"/>
      <c r="F536" s="1420"/>
      <c r="G536" s="1420"/>
    </row>
    <row r="537" spans="2:7">
      <c r="B537" s="421"/>
      <c r="C537" s="421"/>
      <c r="D537" s="421"/>
      <c r="E537" s="521"/>
      <c r="F537" s="1420"/>
      <c r="G537" s="1420"/>
    </row>
    <row r="538" spans="2:7">
      <c r="B538" s="421"/>
      <c r="C538" s="421"/>
      <c r="D538" s="421"/>
      <c r="E538" s="521"/>
      <c r="F538" s="1420"/>
      <c r="G538" s="1420"/>
    </row>
    <row r="539" spans="2:7">
      <c r="B539" s="421"/>
      <c r="C539" s="421"/>
      <c r="D539" s="421"/>
      <c r="E539" s="521"/>
      <c r="F539" s="1420"/>
      <c r="G539" s="1420"/>
    </row>
    <row r="540" spans="2:7">
      <c r="B540" s="421"/>
      <c r="C540" s="421"/>
      <c r="D540" s="421"/>
      <c r="E540" s="521"/>
      <c r="F540" s="422"/>
      <c r="G540" s="422"/>
    </row>
    <row r="541" spans="2:7">
      <c r="B541" s="421"/>
      <c r="C541" s="421"/>
      <c r="D541" s="421"/>
      <c r="E541" s="521"/>
      <c r="F541" s="422"/>
      <c r="G541" s="422"/>
    </row>
    <row r="542" spans="2:7">
      <c r="B542" s="421"/>
      <c r="C542" s="421"/>
      <c r="D542" s="421"/>
      <c r="E542" s="521"/>
      <c r="F542" s="422"/>
      <c r="G542" s="422"/>
    </row>
    <row r="543" spans="2:7">
      <c r="B543" s="421"/>
      <c r="C543" s="421"/>
      <c r="D543" s="421"/>
      <c r="E543" s="521"/>
      <c r="F543" s="422"/>
      <c r="G543" s="422"/>
    </row>
    <row r="544" spans="2:7">
      <c r="B544" s="421"/>
      <c r="C544" s="421"/>
      <c r="D544" s="421"/>
      <c r="E544" s="521"/>
      <c r="F544" s="422"/>
      <c r="G544" s="422"/>
    </row>
    <row r="545" spans="2:7">
      <c r="B545" s="421"/>
      <c r="C545" s="421"/>
      <c r="D545" s="421"/>
      <c r="E545" s="521"/>
      <c r="F545" s="422"/>
      <c r="G545" s="422"/>
    </row>
    <row r="546" spans="2:7">
      <c r="B546" s="421"/>
      <c r="C546" s="421"/>
      <c r="D546" s="421"/>
      <c r="E546" s="521"/>
      <c r="F546" s="1420"/>
      <c r="G546" s="1420"/>
    </row>
    <row r="547" spans="2:7">
      <c r="B547" s="421"/>
      <c r="C547" s="421"/>
      <c r="D547" s="421"/>
      <c r="E547" s="521"/>
      <c r="F547" s="1420"/>
      <c r="G547" s="1420"/>
    </row>
    <row r="548" spans="2:7">
      <c r="B548" s="421"/>
      <c r="C548" s="421"/>
      <c r="D548" s="421"/>
      <c r="E548" s="521"/>
      <c r="F548" s="1420"/>
      <c r="G548" s="1420"/>
    </row>
    <row r="549" spans="2:7">
      <c r="B549" s="421"/>
      <c r="C549" s="421"/>
      <c r="D549" s="421"/>
      <c r="E549" s="521"/>
      <c r="F549" s="1420"/>
      <c r="G549" s="1420"/>
    </row>
    <row r="550" spans="2:7">
      <c r="B550" s="421"/>
      <c r="C550" s="421"/>
      <c r="D550" s="421"/>
      <c r="E550" s="521"/>
      <c r="F550" s="1420"/>
      <c r="G550" s="1420"/>
    </row>
    <row r="551" spans="2:7">
      <c r="B551" s="421"/>
      <c r="C551" s="421"/>
      <c r="D551" s="421"/>
      <c r="E551" s="521"/>
      <c r="F551" s="1420"/>
      <c r="G551" s="1420"/>
    </row>
    <row r="552" spans="2:7">
      <c r="B552" s="421"/>
      <c r="C552" s="421"/>
      <c r="D552" s="421"/>
      <c r="E552" s="521"/>
      <c r="F552" s="422"/>
      <c r="G552" s="422"/>
    </row>
    <row r="553" spans="2:7">
      <c r="B553" s="421"/>
      <c r="C553" s="421"/>
      <c r="D553" s="421"/>
      <c r="E553" s="521"/>
      <c r="F553" s="422"/>
      <c r="G553" s="422"/>
    </row>
    <row r="554" spans="2:7">
      <c r="B554" s="421"/>
      <c r="C554" s="421"/>
      <c r="D554" s="421"/>
      <c r="E554" s="521"/>
      <c r="F554" s="422"/>
      <c r="G554" s="422"/>
    </row>
    <row r="555" spans="2:7">
      <c r="B555" s="421"/>
      <c r="C555" s="421"/>
      <c r="D555" s="421"/>
      <c r="E555" s="521"/>
      <c r="F555" s="422"/>
      <c r="G555" s="422"/>
    </row>
    <row r="556" spans="2:7">
      <c r="B556" s="421"/>
      <c r="C556" s="421"/>
      <c r="D556" s="421"/>
      <c r="E556" s="521"/>
      <c r="F556" s="422"/>
      <c r="G556" s="422"/>
    </row>
    <row r="557" spans="2:7">
      <c r="B557" s="421"/>
      <c r="C557" s="421"/>
      <c r="D557" s="421"/>
      <c r="E557" s="521"/>
      <c r="F557" s="422"/>
      <c r="G557" s="422"/>
    </row>
    <row r="558" spans="2:7">
      <c r="B558" s="421"/>
      <c r="C558" s="421"/>
      <c r="D558" s="421"/>
      <c r="E558" s="521"/>
      <c r="F558" s="1420"/>
      <c r="G558" s="1420"/>
    </row>
    <row r="559" spans="2:7">
      <c r="B559" s="421"/>
      <c r="C559" s="421"/>
      <c r="D559" s="421"/>
      <c r="E559" s="521"/>
      <c r="F559" s="1420"/>
      <c r="G559" s="1420"/>
    </row>
    <row r="560" spans="2:7">
      <c r="B560" s="421"/>
      <c r="C560" s="421"/>
      <c r="D560" s="421"/>
      <c r="E560" s="521"/>
      <c r="F560" s="1420"/>
      <c r="G560" s="1420"/>
    </row>
    <row r="561" spans="2:7">
      <c r="B561" s="421"/>
      <c r="C561" s="421"/>
      <c r="D561" s="421"/>
      <c r="E561" s="521"/>
      <c r="F561" s="1420"/>
      <c r="G561" s="1420"/>
    </row>
    <row r="562" spans="2:7">
      <c r="B562" s="421"/>
      <c r="C562" s="421"/>
      <c r="D562" s="421"/>
      <c r="E562" s="521"/>
      <c r="F562" s="1420"/>
      <c r="G562" s="1420"/>
    </row>
    <row r="563" spans="2:7">
      <c r="B563" s="421"/>
      <c r="C563" s="421"/>
      <c r="D563" s="421"/>
      <c r="E563" s="521"/>
      <c r="F563" s="1420"/>
      <c r="G563" s="1420"/>
    </row>
    <row r="564" spans="2:7">
      <c r="B564" s="421"/>
      <c r="C564" s="421"/>
      <c r="D564" s="421"/>
      <c r="E564" s="521"/>
      <c r="F564" s="422"/>
      <c r="G564" s="422"/>
    </row>
    <row r="565" spans="2:7">
      <c r="B565" s="421"/>
      <c r="C565" s="421"/>
      <c r="D565" s="421"/>
      <c r="E565" s="521"/>
      <c r="F565" s="422"/>
      <c r="G565" s="422"/>
    </row>
    <row r="566" spans="2:7">
      <c r="B566" s="421"/>
      <c r="C566" s="421"/>
      <c r="D566" s="421"/>
      <c r="E566" s="521"/>
      <c r="F566" s="422"/>
      <c r="G566" s="422"/>
    </row>
    <row r="567" spans="2:7">
      <c r="B567" s="421"/>
      <c r="C567" s="421"/>
      <c r="D567" s="421"/>
      <c r="E567" s="521"/>
      <c r="F567" s="422"/>
      <c r="G567" s="422"/>
    </row>
    <row r="568" spans="2:7">
      <c r="B568" s="421"/>
      <c r="C568" s="421"/>
      <c r="D568" s="421"/>
      <c r="E568" s="521"/>
      <c r="F568" s="422"/>
      <c r="G568" s="422"/>
    </row>
    <row r="569" spans="2:7">
      <c r="B569" s="421"/>
      <c r="C569" s="421"/>
      <c r="D569" s="421"/>
      <c r="E569" s="521"/>
      <c r="F569" s="422"/>
      <c r="G569" s="422"/>
    </row>
    <row r="570" spans="2:7">
      <c r="B570" s="421"/>
      <c r="C570" s="421"/>
      <c r="D570" s="421"/>
      <c r="E570" s="521"/>
      <c r="F570" s="1420"/>
      <c r="G570" s="1420"/>
    </row>
    <row r="571" spans="2:7">
      <c r="B571" s="421"/>
      <c r="C571" s="421"/>
      <c r="D571" s="421"/>
      <c r="E571" s="521"/>
      <c r="F571" s="1420"/>
      <c r="G571" s="1420"/>
    </row>
    <row r="572" spans="2:7">
      <c r="B572" s="421"/>
      <c r="C572" s="421"/>
      <c r="D572" s="421"/>
      <c r="E572" s="521"/>
      <c r="F572" s="1420"/>
      <c r="G572" s="1420"/>
    </row>
    <row r="573" spans="2:7">
      <c r="B573" s="421"/>
      <c r="C573" s="421"/>
      <c r="D573" s="421"/>
      <c r="E573" s="521"/>
      <c r="F573" s="1420"/>
      <c r="G573" s="1420"/>
    </row>
    <row r="574" spans="2:7">
      <c r="B574" s="421"/>
      <c r="C574" s="421"/>
      <c r="D574" s="421"/>
      <c r="E574" s="521"/>
      <c r="F574" s="1420"/>
      <c r="G574" s="1420"/>
    </row>
    <row r="575" spans="2:7">
      <c r="B575" s="421"/>
      <c r="C575" s="421"/>
      <c r="D575" s="421"/>
      <c r="E575" s="521"/>
      <c r="F575" s="1420"/>
      <c r="G575" s="1420"/>
    </row>
    <row r="576" spans="2:7">
      <c r="B576" s="421"/>
      <c r="C576" s="421"/>
      <c r="D576" s="421"/>
      <c r="E576" s="521"/>
      <c r="F576" s="422"/>
      <c r="G576" s="422"/>
    </row>
    <row r="577" spans="2:7">
      <c r="B577" s="421"/>
      <c r="C577" s="421"/>
      <c r="D577" s="421"/>
      <c r="E577" s="521"/>
      <c r="F577" s="422"/>
      <c r="G577" s="422"/>
    </row>
    <row r="578" spans="2:7">
      <c r="B578" s="421"/>
      <c r="C578" s="421"/>
      <c r="D578" s="421"/>
      <c r="E578" s="521"/>
      <c r="F578" s="422"/>
      <c r="G578" s="422"/>
    </row>
    <row r="579" spans="2:7">
      <c r="B579" s="421"/>
      <c r="C579" s="421"/>
      <c r="D579" s="421"/>
      <c r="E579" s="521"/>
      <c r="F579" s="422"/>
      <c r="G579" s="422"/>
    </row>
    <row r="580" spans="2:7">
      <c r="B580" s="421"/>
      <c r="C580" s="421"/>
      <c r="D580" s="421"/>
      <c r="E580" s="521"/>
      <c r="F580" s="422"/>
      <c r="G580" s="422"/>
    </row>
    <row r="581" spans="2:7">
      <c r="B581" s="421"/>
      <c r="C581" s="421"/>
      <c r="D581" s="421"/>
      <c r="E581" s="521"/>
      <c r="F581" s="422"/>
      <c r="G581" s="422"/>
    </row>
    <row r="582" spans="2:7">
      <c r="B582" s="421"/>
      <c r="C582" s="421"/>
      <c r="D582" s="421"/>
      <c r="E582" s="521"/>
      <c r="F582" s="1420"/>
      <c r="G582" s="1420"/>
    </row>
    <row r="583" spans="2:7">
      <c r="B583" s="421"/>
      <c r="C583" s="421"/>
      <c r="D583" s="421"/>
      <c r="E583" s="521"/>
      <c r="F583" s="1420"/>
      <c r="G583" s="1420"/>
    </row>
    <row r="584" spans="2:7">
      <c r="B584" s="421"/>
      <c r="C584" s="421"/>
      <c r="D584" s="421"/>
      <c r="E584" s="521"/>
      <c r="F584" s="1420"/>
      <c r="G584" s="1420"/>
    </row>
    <row r="585" spans="2:7">
      <c r="B585" s="421"/>
      <c r="C585" s="421"/>
      <c r="D585" s="421"/>
      <c r="E585" s="521"/>
      <c r="F585" s="1420"/>
      <c r="G585" s="1420"/>
    </row>
    <row r="586" spans="2:7">
      <c r="B586" s="421"/>
      <c r="C586" s="421"/>
      <c r="D586" s="421"/>
      <c r="E586" s="521"/>
      <c r="F586" s="1420"/>
      <c r="G586" s="1420"/>
    </row>
    <row r="587" spans="2:7">
      <c r="B587" s="421"/>
      <c r="C587" s="421"/>
      <c r="D587" s="421"/>
      <c r="E587" s="521"/>
      <c r="F587" s="1420"/>
      <c r="G587" s="1420"/>
    </row>
    <row r="588" spans="2:7">
      <c r="B588" s="421"/>
      <c r="C588" s="421"/>
      <c r="D588" s="421"/>
      <c r="E588" s="521"/>
      <c r="F588" s="422"/>
      <c r="G588" s="422"/>
    </row>
    <row r="589" spans="2:7">
      <c r="B589" s="421"/>
      <c r="C589" s="421"/>
      <c r="D589" s="421"/>
      <c r="E589" s="521"/>
      <c r="F589" s="422"/>
      <c r="G589" s="422"/>
    </row>
    <row r="590" spans="2:7">
      <c r="B590" s="421"/>
      <c r="C590" s="421"/>
      <c r="D590" s="421"/>
      <c r="E590" s="521"/>
      <c r="F590" s="422"/>
      <c r="G590" s="422"/>
    </row>
    <row r="591" spans="2:7">
      <c r="B591" s="421"/>
      <c r="C591" s="421"/>
      <c r="D591" s="421"/>
      <c r="E591" s="521"/>
      <c r="F591" s="422"/>
      <c r="G591" s="422"/>
    </row>
    <row r="592" spans="2:7">
      <c r="B592" s="421"/>
      <c r="C592" s="421"/>
      <c r="D592" s="421"/>
      <c r="E592" s="521"/>
      <c r="F592" s="422"/>
      <c r="G592" s="422"/>
    </row>
    <row r="593" spans="2:7">
      <c r="B593" s="421"/>
      <c r="C593" s="421"/>
      <c r="D593" s="421"/>
      <c r="E593" s="521"/>
      <c r="F593" s="422"/>
      <c r="G593" s="422"/>
    </row>
    <row r="594" spans="2:7">
      <c r="B594" s="421"/>
      <c r="C594" s="421"/>
      <c r="D594" s="421"/>
      <c r="E594" s="521"/>
      <c r="F594" s="1420"/>
      <c r="G594" s="1420"/>
    </row>
    <row r="595" spans="2:7">
      <c r="B595" s="421"/>
      <c r="C595" s="421"/>
      <c r="D595" s="421"/>
      <c r="E595" s="521"/>
      <c r="F595" s="1420"/>
      <c r="G595" s="1420"/>
    </row>
    <row r="596" spans="2:7">
      <c r="B596" s="421"/>
      <c r="C596" s="421"/>
      <c r="D596" s="421"/>
      <c r="E596" s="521"/>
      <c r="F596" s="1420"/>
      <c r="G596" s="1420"/>
    </row>
    <row r="597" spans="2:7">
      <c r="B597" s="421"/>
      <c r="C597" s="421"/>
      <c r="D597" s="421"/>
      <c r="E597" s="521"/>
      <c r="F597" s="1420"/>
      <c r="G597" s="1420"/>
    </row>
    <row r="598" spans="2:7">
      <c r="B598" s="421"/>
      <c r="C598" s="421"/>
      <c r="D598" s="421"/>
      <c r="E598" s="521"/>
      <c r="F598" s="1420"/>
      <c r="G598" s="1420"/>
    </row>
    <row r="599" spans="2:7">
      <c r="B599" s="421"/>
      <c r="C599" s="421"/>
      <c r="D599" s="421"/>
      <c r="E599" s="521"/>
      <c r="F599" s="1420"/>
      <c r="G599" s="1420"/>
    </row>
    <row r="600" spans="2:7">
      <c r="B600" s="421"/>
      <c r="C600" s="421"/>
      <c r="D600" s="421"/>
      <c r="E600" s="521"/>
      <c r="F600" s="422"/>
      <c r="G600" s="422"/>
    </row>
    <row r="601" spans="2:7">
      <c r="B601" s="421"/>
      <c r="C601" s="421"/>
      <c r="D601" s="421"/>
      <c r="E601" s="521"/>
      <c r="F601" s="422"/>
      <c r="G601" s="422"/>
    </row>
    <row r="602" spans="2:7">
      <c r="B602" s="421"/>
      <c r="C602" s="421"/>
      <c r="D602" s="421"/>
      <c r="E602" s="521"/>
      <c r="F602" s="422"/>
      <c r="G602" s="422"/>
    </row>
    <row r="603" spans="2:7">
      <c r="B603" s="421"/>
      <c r="C603" s="421"/>
      <c r="D603" s="421"/>
      <c r="E603" s="521"/>
      <c r="F603" s="422"/>
      <c r="G603" s="422"/>
    </row>
    <row r="604" spans="2:7">
      <c r="B604" s="421"/>
      <c r="C604" s="421"/>
      <c r="D604" s="421"/>
      <c r="E604" s="521"/>
      <c r="F604" s="422"/>
      <c r="G604" s="422"/>
    </row>
    <row r="605" spans="2:7">
      <c r="B605" s="421"/>
      <c r="C605" s="421"/>
      <c r="D605" s="421"/>
      <c r="E605" s="521"/>
      <c r="F605" s="422"/>
      <c r="G605" s="422"/>
    </row>
    <row r="606" spans="2:7">
      <c r="B606" s="421"/>
      <c r="C606" s="421"/>
      <c r="D606" s="421"/>
      <c r="E606" s="521"/>
      <c r="F606" s="1420"/>
      <c r="G606" s="1420"/>
    </row>
    <row r="607" spans="2:7">
      <c r="B607" s="421"/>
      <c r="C607" s="421"/>
      <c r="D607" s="421"/>
      <c r="E607" s="521"/>
      <c r="F607" s="1420"/>
      <c r="G607" s="1420"/>
    </row>
    <row r="608" spans="2:7">
      <c r="B608" s="421"/>
      <c r="C608" s="421"/>
      <c r="D608" s="421"/>
      <c r="E608" s="521"/>
      <c r="F608" s="1420"/>
      <c r="G608" s="1420"/>
    </row>
    <row r="609" spans="2:7">
      <c r="B609" s="421"/>
      <c r="C609" s="421"/>
      <c r="D609" s="421"/>
      <c r="E609" s="521"/>
      <c r="F609" s="1420"/>
      <c r="G609" s="1420"/>
    </row>
    <row r="610" spans="2:7">
      <c r="B610" s="421"/>
      <c r="C610" s="421"/>
      <c r="D610" s="421"/>
      <c r="E610" s="521"/>
      <c r="F610" s="1420"/>
      <c r="G610" s="1420"/>
    </row>
    <row r="611" spans="2:7">
      <c r="B611" s="421"/>
      <c r="C611" s="421"/>
      <c r="D611" s="421"/>
      <c r="E611" s="521"/>
      <c r="F611" s="1420"/>
      <c r="G611" s="1420"/>
    </row>
    <row r="612" spans="2:7">
      <c r="B612" s="421"/>
      <c r="C612" s="421"/>
      <c r="D612" s="421"/>
      <c r="E612" s="521"/>
      <c r="F612" s="422"/>
      <c r="G612" s="422"/>
    </row>
    <row r="613" spans="2:7">
      <c r="B613" s="421"/>
      <c r="C613" s="421"/>
      <c r="D613" s="421"/>
      <c r="E613" s="521"/>
      <c r="F613" s="422"/>
      <c r="G613" s="422"/>
    </row>
    <row r="614" spans="2:7">
      <c r="B614" s="421"/>
      <c r="C614" s="421"/>
      <c r="D614" s="421"/>
      <c r="E614" s="521"/>
      <c r="F614" s="422"/>
      <c r="G614" s="422"/>
    </row>
    <row r="615" spans="2:7">
      <c r="B615" s="421"/>
      <c r="C615" s="421"/>
      <c r="D615" s="421"/>
      <c r="E615" s="521"/>
      <c r="F615" s="422"/>
      <c r="G615" s="422"/>
    </row>
    <row r="616" spans="2:7">
      <c r="B616" s="421"/>
      <c r="C616" s="421"/>
      <c r="D616" s="421"/>
      <c r="E616" s="521"/>
      <c r="F616" s="422"/>
      <c r="G616" s="422"/>
    </row>
    <row r="617" spans="2:7">
      <c r="B617" s="421"/>
      <c r="C617" s="421"/>
      <c r="D617" s="421"/>
      <c r="E617" s="521"/>
      <c r="F617" s="422"/>
      <c r="G617" s="422"/>
    </row>
    <row r="618" spans="2:7">
      <c r="B618" s="421"/>
      <c r="C618" s="421"/>
      <c r="D618" s="421"/>
      <c r="E618" s="521"/>
      <c r="F618" s="1420"/>
      <c r="G618" s="1420"/>
    </row>
    <row r="619" spans="2:7">
      <c r="B619" s="421"/>
      <c r="C619" s="421"/>
      <c r="D619" s="421"/>
      <c r="E619" s="521"/>
      <c r="F619" s="1420"/>
      <c r="G619" s="1420"/>
    </row>
    <row r="620" spans="2:7">
      <c r="B620" s="421"/>
      <c r="C620" s="421"/>
      <c r="D620" s="421"/>
      <c r="E620" s="521"/>
      <c r="F620" s="1420"/>
      <c r="G620" s="1420"/>
    </row>
    <row r="621" spans="2:7">
      <c r="B621" s="421"/>
      <c r="C621" s="421"/>
      <c r="D621" s="421"/>
      <c r="E621" s="521"/>
      <c r="F621" s="1420"/>
      <c r="G621" s="1420"/>
    </row>
    <row r="622" spans="2:7">
      <c r="B622" s="421"/>
      <c r="C622" s="421"/>
      <c r="D622" s="421"/>
      <c r="E622" s="521"/>
      <c r="F622" s="1420"/>
      <c r="G622" s="1420"/>
    </row>
    <row r="623" spans="2:7">
      <c r="B623" s="421"/>
      <c r="C623" s="421"/>
      <c r="D623" s="421"/>
      <c r="E623" s="521"/>
      <c r="F623" s="1420"/>
      <c r="G623" s="1420"/>
    </row>
    <row r="624" spans="2:7">
      <c r="B624" s="421"/>
      <c r="C624" s="421"/>
      <c r="D624" s="421"/>
      <c r="E624" s="521"/>
      <c r="F624" s="422"/>
      <c r="G624" s="1420"/>
    </row>
    <row r="625" spans="2:7">
      <c r="B625" s="421"/>
      <c r="C625" s="421"/>
      <c r="D625" s="421"/>
      <c r="E625" s="521"/>
      <c r="F625" s="422"/>
      <c r="G625" s="1420"/>
    </row>
    <row r="626" spans="2:7">
      <c r="B626" s="421"/>
      <c r="C626" s="421"/>
      <c r="D626" s="421"/>
      <c r="E626" s="521"/>
      <c r="F626" s="422"/>
      <c r="G626" s="1420"/>
    </row>
    <row r="627" spans="2:7">
      <c r="B627" s="421"/>
      <c r="C627" s="421"/>
      <c r="D627" s="421"/>
      <c r="E627" s="521"/>
      <c r="F627" s="422"/>
      <c r="G627" s="1420"/>
    </row>
    <row r="628" spans="2:7">
      <c r="B628" s="421"/>
      <c r="C628" s="421"/>
      <c r="D628" s="421"/>
      <c r="E628" s="521"/>
      <c r="F628" s="422"/>
      <c r="G628" s="1420"/>
    </row>
    <row r="629" spans="2:7">
      <c r="B629" s="421"/>
      <c r="C629" s="421"/>
      <c r="D629" s="421"/>
      <c r="E629" s="521"/>
      <c r="F629" s="422"/>
      <c r="G629" s="1420"/>
    </row>
    <row r="630" spans="2:7">
      <c r="B630" s="421"/>
      <c r="C630" s="421"/>
      <c r="D630" s="421"/>
      <c r="E630" s="521"/>
      <c r="F630" s="422"/>
      <c r="G630" s="1420"/>
    </row>
    <row r="631" spans="2:7">
      <c r="B631" s="421"/>
      <c r="C631" s="421"/>
      <c r="D631" s="421"/>
      <c r="E631" s="521"/>
      <c r="F631" s="422"/>
      <c r="G631" s="1420"/>
    </row>
    <row r="632" spans="2:7">
      <c r="B632" s="421"/>
      <c r="C632" s="421"/>
      <c r="D632" s="421"/>
      <c r="E632" s="521"/>
      <c r="F632" s="422"/>
      <c r="G632" s="1420"/>
    </row>
    <row r="633" spans="2:7">
      <c r="B633" s="421"/>
      <c r="C633" s="421"/>
      <c r="D633" s="421"/>
      <c r="E633" s="521"/>
      <c r="F633" s="422"/>
      <c r="G633" s="1420"/>
    </row>
    <row r="634" spans="2:7">
      <c r="B634" s="421"/>
      <c r="C634" s="421"/>
      <c r="D634" s="421"/>
      <c r="E634" s="521"/>
      <c r="F634" s="422"/>
      <c r="G634" s="1420"/>
    </row>
    <row r="635" spans="2:7">
      <c r="B635" s="421"/>
      <c r="C635" s="421"/>
      <c r="D635" s="421"/>
      <c r="E635" s="521"/>
      <c r="F635" s="422"/>
      <c r="G635" s="1420"/>
    </row>
    <row r="636" spans="2:7">
      <c r="B636" s="421"/>
      <c r="C636" s="421"/>
      <c r="D636" s="421"/>
      <c r="E636" s="521"/>
      <c r="F636" s="422"/>
      <c r="G636" s="422"/>
    </row>
    <row r="637" spans="2:7">
      <c r="B637" s="421"/>
      <c r="C637" s="421"/>
      <c r="D637" s="421"/>
      <c r="E637" s="521"/>
      <c r="F637" s="422"/>
      <c r="G637" s="422"/>
    </row>
    <row r="638" spans="2:7">
      <c r="B638" s="421"/>
      <c r="C638" s="421"/>
      <c r="D638" s="421"/>
      <c r="E638" s="521"/>
      <c r="F638" s="422"/>
      <c r="G638" s="422"/>
    </row>
    <row r="639" spans="2:7">
      <c r="B639" s="421"/>
      <c r="C639" s="421"/>
      <c r="D639" s="421"/>
      <c r="E639" s="521"/>
      <c r="F639" s="422"/>
      <c r="G639" s="422"/>
    </row>
    <row r="640" spans="2:7">
      <c r="B640" s="421"/>
      <c r="C640" s="421"/>
      <c r="D640" s="421"/>
      <c r="E640" s="521"/>
      <c r="F640" s="422"/>
      <c r="G640" s="422"/>
    </row>
    <row r="641" spans="2:7">
      <c r="B641" s="421"/>
      <c r="C641" s="421"/>
      <c r="D641" s="421"/>
      <c r="E641" s="521"/>
      <c r="F641" s="422"/>
      <c r="G641" s="422"/>
    </row>
    <row r="642" spans="2:7">
      <c r="B642" s="421"/>
      <c r="C642" s="421"/>
      <c r="D642" s="421"/>
      <c r="E642" s="521"/>
      <c r="F642" s="1420"/>
      <c r="G642" s="422"/>
    </row>
    <row r="643" spans="2:7">
      <c r="B643" s="421"/>
      <c r="C643" s="421"/>
      <c r="D643" s="421"/>
      <c r="E643" s="521"/>
      <c r="F643" s="1420"/>
      <c r="G643" s="422"/>
    </row>
    <row r="644" spans="2:7">
      <c r="B644" s="421"/>
      <c r="C644" s="421"/>
      <c r="D644" s="421"/>
      <c r="E644" s="521"/>
      <c r="F644" s="1420"/>
      <c r="G644" s="422"/>
    </row>
    <row r="645" spans="2:7">
      <c r="B645" s="421"/>
      <c r="C645" s="421"/>
      <c r="D645" s="421"/>
      <c r="E645" s="521"/>
      <c r="F645" s="1420"/>
      <c r="G645" s="422"/>
    </row>
    <row r="646" spans="2:7">
      <c r="B646" s="421"/>
      <c r="C646" s="421"/>
      <c r="D646" s="421"/>
      <c r="E646" s="521"/>
      <c r="F646" s="1420"/>
      <c r="G646" s="422"/>
    </row>
    <row r="647" spans="2:7">
      <c r="B647" s="421"/>
      <c r="C647" s="421"/>
      <c r="D647" s="421"/>
      <c r="E647" s="521"/>
      <c r="F647" s="1420"/>
      <c r="G647" s="422"/>
    </row>
    <row r="648" spans="2:7">
      <c r="B648" s="421"/>
      <c r="C648" s="421"/>
      <c r="D648" s="421"/>
      <c r="E648" s="521"/>
      <c r="F648" s="1420"/>
    </row>
    <row r="649" spans="2:7">
      <c r="B649" s="421"/>
      <c r="C649" s="421"/>
      <c r="D649" s="421"/>
      <c r="E649" s="521"/>
      <c r="F649" s="1420"/>
    </row>
    <row r="650" spans="2:7">
      <c r="B650" s="421"/>
      <c r="C650" s="421"/>
      <c r="D650" s="421"/>
      <c r="E650" s="521"/>
      <c r="F650" s="1420"/>
    </row>
    <row r="651" spans="2:7">
      <c r="B651" s="421"/>
      <c r="C651" s="421"/>
      <c r="D651" s="421"/>
      <c r="E651" s="521"/>
      <c r="F651" s="1420"/>
    </row>
    <row r="652" spans="2:7">
      <c r="B652" s="421"/>
      <c r="C652" s="421"/>
      <c r="D652" s="421"/>
      <c r="E652" s="521"/>
      <c r="F652" s="1420"/>
    </row>
    <row r="653" spans="2:7">
      <c r="B653" s="421"/>
      <c r="C653" s="421"/>
      <c r="D653" s="421"/>
      <c r="E653" s="521"/>
      <c r="F653" s="142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R191"/>
  <sheetViews>
    <sheetView workbookViewId="0">
      <selection activeCell="AD1" sqref="AD1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10" width="7.5703125" style="5" customWidth="1"/>
    <col min="11" max="11" width="8.42578125" style="5" customWidth="1"/>
    <col min="12" max="12" width="2.42578125" style="4" customWidth="1"/>
    <col min="13" max="13" width="12.28515625" style="4" customWidth="1"/>
    <col min="14" max="14" width="6.5703125" style="5" customWidth="1"/>
    <col min="15" max="15" width="12.85546875" style="4" customWidth="1"/>
    <col min="16" max="16" width="14.85546875" style="4" customWidth="1"/>
    <col min="17" max="17" width="7.42578125" style="4" customWidth="1"/>
    <col min="18" max="16384" width="9.140625" style="4"/>
  </cols>
  <sheetData>
    <row r="1" spans="2:18" s="2" customFormat="1" ht="14.45" customHeight="1">
      <c r="B1" s="30"/>
      <c r="N1" s="555"/>
    </row>
    <row r="2" spans="2:18" s="31" customFormat="1" ht="18">
      <c r="B2" s="32" t="s">
        <v>6364</v>
      </c>
      <c r="D2" s="33"/>
      <c r="E2" s="33"/>
      <c r="F2" s="33"/>
      <c r="G2" s="33"/>
      <c r="H2" s="33"/>
      <c r="I2" s="33"/>
      <c r="J2" s="33"/>
      <c r="K2" s="33"/>
      <c r="M2" s="32" t="s">
        <v>6244</v>
      </c>
      <c r="N2" s="33"/>
    </row>
    <row r="3" spans="2:18" ht="13.15" customHeight="1">
      <c r="B3" s="34"/>
    </row>
    <row r="4" spans="2:18">
      <c r="B4" s="35" t="s">
        <v>44</v>
      </c>
      <c r="C4" s="36" t="s">
        <v>45</v>
      </c>
      <c r="D4" s="2012">
        <v>2017</v>
      </c>
      <c r="E4" s="39">
        <v>2018</v>
      </c>
      <c r="F4" s="40">
        <v>2019</v>
      </c>
      <c r="G4" s="41">
        <v>2020</v>
      </c>
      <c r="H4" s="1448">
        <v>2021</v>
      </c>
      <c r="I4" s="2157">
        <v>2022</v>
      </c>
      <c r="J4" s="2158">
        <v>2023</v>
      </c>
      <c r="K4" s="42" t="s">
        <v>46</v>
      </c>
      <c r="M4" s="1574" t="s">
        <v>47</v>
      </c>
      <c r="N4" s="1856" t="s">
        <v>48</v>
      </c>
      <c r="O4" s="36" t="s">
        <v>49</v>
      </c>
      <c r="P4" s="36" t="s">
        <v>50</v>
      </c>
      <c r="Q4" s="43" t="s">
        <v>51</v>
      </c>
    </row>
    <row r="5" spans="2:18">
      <c r="B5" s="1814" t="s">
        <v>5484</v>
      </c>
      <c r="C5" s="1382" t="s">
        <v>53</v>
      </c>
      <c r="D5" s="1388"/>
      <c r="E5" s="1388"/>
      <c r="F5" s="2353"/>
      <c r="G5" s="2353"/>
      <c r="H5" s="2353">
        <f>'[2]2021 Exhibitor points'!G774</f>
        <v>5</v>
      </c>
      <c r="I5" s="1388"/>
      <c r="J5" s="2165"/>
      <c r="K5" s="2164">
        <f>SUM(D5:I5)</f>
        <v>5</v>
      </c>
      <c r="M5" s="2373" t="s">
        <v>54</v>
      </c>
      <c r="N5" s="2374">
        <v>11</v>
      </c>
      <c r="O5" s="2375" t="s">
        <v>55</v>
      </c>
      <c r="P5" s="2375" t="s">
        <v>56</v>
      </c>
      <c r="Q5" s="2411"/>
    </row>
    <row r="6" spans="2:18">
      <c r="B6" s="2438" t="s">
        <v>6414</v>
      </c>
      <c r="C6" s="1382" t="s">
        <v>53</v>
      </c>
      <c r="D6" s="1388"/>
      <c r="E6" s="1388"/>
      <c r="F6" s="2361"/>
      <c r="G6" s="2361"/>
      <c r="H6" s="2361"/>
      <c r="I6" s="1388"/>
      <c r="J6" s="2362">
        <v>28</v>
      </c>
      <c r="K6" s="2363">
        <v>28</v>
      </c>
      <c r="M6" s="2376" t="s">
        <v>54</v>
      </c>
      <c r="N6" s="2377">
        <v>19</v>
      </c>
      <c r="O6" s="2378" t="s">
        <v>58</v>
      </c>
      <c r="P6" s="2378" t="s">
        <v>56</v>
      </c>
      <c r="Q6" s="2412"/>
    </row>
    <row r="7" spans="2:18">
      <c r="B7" s="2438" t="s">
        <v>6412</v>
      </c>
      <c r="C7" s="1382" t="s">
        <v>53</v>
      </c>
      <c r="D7" s="1388"/>
      <c r="E7" s="1388"/>
      <c r="F7" s="2361"/>
      <c r="G7" s="2361"/>
      <c r="H7" s="2361"/>
      <c r="I7" s="1388"/>
      <c r="J7" s="2362">
        <v>17</v>
      </c>
      <c r="K7" s="2363">
        <v>17</v>
      </c>
      <c r="M7" s="2379" t="s">
        <v>60</v>
      </c>
      <c r="N7" s="2377">
        <v>5</v>
      </c>
      <c r="O7" s="2378" t="s">
        <v>61</v>
      </c>
      <c r="P7" s="2378" t="s">
        <v>62</v>
      </c>
      <c r="Q7" s="2445"/>
    </row>
    <row r="8" spans="2:18">
      <c r="B8" s="1392" t="s">
        <v>806</v>
      </c>
      <c r="C8" s="1393" t="s">
        <v>53</v>
      </c>
      <c r="D8" s="1388"/>
      <c r="E8" s="1388"/>
      <c r="F8" s="2353"/>
      <c r="G8" s="2353">
        <v>0</v>
      </c>
      <c r="H8" s="2353">
        <v>0</v>
      </c>
      <c r="I8" s="1388">
        <v>0</v>
      </c>
      <c r="J8" s="2165">
        <v>5</v>
      </c>
      <c r="K8" s="2164">
        <v>5</v>
      </c>
      <c r="L8" s="1821"/>
      <c r="M8" s="2379" t="s">
        <v>60</v>
      </c>
      <c r="N8" s="2377">
        <v>18</v>
      </c>
      <c r="O8" s="2378" t="s">
        <v>68</v>
      </c>
      <c r="P8" s="2378" t="s">
        <v>56</v>
      </c>
      <c r="Q8" s="2466" t="s">
        <v>1578</v>
      </c>
    </row>
    <row r="9" spans="2:18">
      <c r="B9" s="1392" t="s">
        <v>6409</v>
      </c>
      <c r="C9" s="1393" t="s">
        <v>53</v>
      </c>
      <c r="D9" s="1388"/>
      <c r="E9" s="1388"/>
      <c r="F9" s="2353"/>
      <c r="G9" s="2353"/>
      <c r="H9" s="2353"/>
      <c r="I9" s="1388">
        <v>10</v>
      </c>
      <c r="J9" s="2165">
        <v>5</v>
      </c>
      <c r="K9" s="2164">
        <v>15</v>
      </c>
      <c r="L9" s="1821"/>
      <c r="M9" s="2380" t="s">
        <v>60</v>
      </c>
      <c r="N9" s="2381">
        <v>25</v>
      </c>
      <c r="O9" s="2382" t="s">
        <v>72</v>
      </c>
      <c r="P9" s="2382" t="s">
        <v>56</v>
      </c>
      <c r="Q9" s="2455"/>
    </row>
    <row r="10" spans="2:18">
      <c r="B10" s="1392" t="s">
        <v>89</v>
      </c>
      <c r="C10" s="1393" t="s">
        <v>53</v>
      </c>
      <c r="D10" s="1388"/>
      <c r="E10" s="1388"/>
      <c r="F10" s="2353"/>
      <c r="G10" s="2353"/>
      <c r="H10" s="2353"/>
      <c r="I10" s="1388">
        <v>5</v>
      </c>
      <c r="J10" s="2165"/>
      <c r="K10" s="2164">
        <v>5</v>
      </c>
      <c r="L10" s="1821"/>
      <c r="M10" s="2379" t="s">
        <v>60</v>
      </c>
      <c r="N10" s="2377">
        <v>26</v>
      </c>
      <c r="O10" s="2378" t="s">
        <v>70</v>
      </c>
      <c r="P10" s="2378" t="s">
        <v>56</v>
      </c>
      <c r="Q10" s="2445"/>
    </row>
    <row r="11" spans="2:18">
      <c r="B11" s="1392" t="s">
        <v>73</v>
      </c>
      <c r="C11" s="1382" t="s">
        <v>53</v>
      </c>
      <c r="D11" s="1383"/>
      <c r="E11" s="1383">
        <f>'[2]2018 Exhibitor Points '!H990</f>
        <v>5</v>
      </c>
      <c r="F11" s="2355">
        <f>'[2]2019 Exhibitor Points'!G946</f>
        <v>3</v>
      </c>
      <c r="G11" s="2355"/>
      <c r="H11" s="2355"/>
      <c r="I11" s="1383"/>
      <c r="J11" s="2163"/>
      <c r="K11" s="2164">
        <f>SUM(D11:I11)</f>
        <v>8</v>
      </c>
      <c r="L11" s="1821"/>
      <c r="M11" s="2379" t="s">
        <v>6480</v>
      </c>
      <c r="N11" s="2377">
        <v>2</v>
      </c>
      <c r="O11" s="2378" t="s">
        <v>66</v>
      </c>
      <c r="P11" s="2378" t="s">
        <v>56</v>
      </c>
      <c r="Q11" s="2445"/>
      <c r="R11" s="1854"/>
    </row>
    <row r="12" spans="2:18">
      <c r="B12" s="1392" t="s">
        <v>6587</v>
      </c>
      <c r="C12" s="1382" t="s">
        <v>53</v>
      </c>
      <c r="D12" s="1383"/>
      <c r="E12" s="1383"/>
      <c r="F12" s="2396"/>
      <c r="G12" s="2396"/>
      <c r="H12" s="2396"/>
      <c r="I12" s="1383"/>
      <c r="J12" s="2397">
        <v>27</v>
      </c>
      <c r="K12" s="2363">
        <v>27</v>
      </c>
      <c r="L12" s="20"/>
      <c r="M12" s="2379" t="s">
        <v>75</v>
      </c>
      <c r="N12" s="2377">
        <v>6</v>
      </c>
      <c r="O12" s="2378" t="s">
        <v>86</v>
      </c>
      <c r="P12" s="2378" t="s">
        <v>56</v>
      </c>
      <c r="Q12" s="2462"/>
      <c r="R12" s="20"/>
    </row>
    <row r="13" spans="2:18">
      <c r="B13" s="1392" t="s">
        <v>79</v>
      </c>
      <c r="C13" s="1382" t="s">
        <v>53</v>
      </c>
      <c r="D13" s="1383"/>
      <c r="E13" s="1383">
        <f>'[2]2018 Exhibitor Points '!H1031</f>
        <v>5</v>
      </c>
      <c r="F13" s="2355"/>
      <c r="G13" s="2355"/>
      <c r="H13" s="2355"/>
      <c r="I13" s="1383"/>
      <c r="J13" s="2163"/>
      <c r="K13" s="2164">
        <f>SUM(D13:I13)</f>
        <v>5</v>
      </c>
      <c r="M13" s="2383" t="s">
        <v>75</v>
      </c>
      <c r="N13" s="2377">
        <v>28</v>
      </c>
      <c r="O13" s="2378" t="s">
        <v>61</v>
      </c>
      <c r="P13" s="2378" t="s">
        <v>76</v>
      </c>
      <c r="Q13" s="2445"/>
      <c r="R13" s="1563"/>
    </row>
    <row r="14" spans="2:18">
      <c r="B14" s="1810" t="s">
        <v>5748</v>
      </c>
      <c r="C14" s="1382" t="s">
        <v>53</v>
      </c>
      <c r="D14" s="1383"/>
      <c r="E14" s="1383"/>
      <c r="F14" s="2355"/>
      <c r="G14" s="2355"/>
      <c r="H14" s="2355">
        <v>0</v>
      </c>
      <c r="I14" s="1383"/>
      <c r="J14" s="2163"/>
      <c r="K14" s="2164">
        <f>SUM(D14:I14)</f>
        <v>0</v>
      </c>
      <c r="M14" s="2383" t="s">
        <v>83</v>
      </c>
      <c r="N14" s="2377">
        <v>3</v>
      </c>
      <c r="O14" s="2378" t="s">
        <v>78</v>
      </c>
      <c r="P14" s="2378" t="s">
        <v>78</v>
      </c>
      <c r="Q14" s="2445"/>
      <c r="R14" s="1563"/>
    </row>
    <row r="15" spans="2:18">
      <c r="B15" s="1938" t="s">
        <v>6010</v>
      </c>
      <c r="C15" s="1382" t="s">
        <v>53</v>
      </c>
      <c r="D15" s="1383"/>
      <c r="E15" s="1383"/>
      <c r="F15" s="2355"/>
      <c r="G15" s="2355"/>
      <c r="H15" s="2355"/>
      <c r="I15" s="1383">
        <v>5</v>
      </c>
      <c r="J15" s="2163">
        <v>17</v>
      </c>
      <c r="K15" s="2164">
        <v>22</v>
      </c>
      <c r="M15" s="2383" t="s">
        <v>83</v>
      </c>
      <c r="N15" s="2377">
        <v>4</v>
      </c>
      <c r="O15" s="2378" t="s">
        <v>78</v>
      </c>
      <c r="P15" s="2378" t="s">
        <v>78</v>
      </c>
      <c r="Q15" s="2445"/>
      <c r="R15" s="1563"/>
    </row>
    <row r="16" spans="2:18">
      <c r="B16" s="1938" t="s">
        <v>6489</v>
      </c>
      <c r="C16" s="1382" t="s">
        <v>53</v>
      </c>
      <c r="D16" s="1383"/>
      <c r="E16" s="1383"/>
      <c r="F16" s="2396"/>
      <c r="G16" s="2396"/>
      <c r="H16" s="2396"/>
      <c r="I16" s="1383"/>
      <c r="J16" s="2397">
        <v>0</v>
      </c>
      <c r="K16" s="2363">
        <v>0</v>
      </c>
      <c r="M16" s="2384" t="s">
        <v>97</v>
      </c>
      <c r="N16" s="2385">
        <v>10</v>
      </c>
      <c r="O16" s="2386" t="s">
        <v>61</v>
      </c>
      <c r="P16" s="2386" t="s">
        <v>98</v>
      </c>
      <c r="Q16" s="2499"/>
      <c r="R16" s="1563"/>
    </row>
    <row r="17" spans="2:18">
      <c r="B17" s="1938" t="s">
        <v>6486</v>
      </c>
      <c r="C17" s="1382" t="s">
        <v>53</v>
      </c>
      <c r="D17" s="1383"/>
      <c r="E17" s="1383"/>
      <c r="F17" s="2396"/>
      <c r="G17" s="2396"/>
      <c r="H17" s="2396"/>
      <c r="I17" s="1383"/>
      <c r="J17" s="2397">
        <v>0</v>
      </c>
      <c r="K17" s="2363">
        <v>0</v>
      </c>
      <c r="M17" s="2384" t="s">
        <v>102</v>
      </c>
      <c r="N17" s="2385">
        <v>7</v>
      </c>
      <c r="O17" s="2386" t="s">
        <v>72</v>
      </c>
      <c r="P17" s="2386" t="s">
        <v>100</v>
      </c>
      <c r="Q17" s="2500"/>
      <c r="R17" s="1563"/>
    </row>
    <row r="18" spans="2:18">
      <c r="B18" s="1811" t="s">
        <v>85</v>
      </c>
      <c r="C18" s="1382" t="s">
        <v>53</v>
      </c>
      <c r="D18" s="1383"/>
      <c r="E18" s="1383"/>
      <c r="F18" s="2355">
        <f>'[2]2019 Exhibitor Points'!G1533</f>
        <v>5</v>
      </c>
      <c r="G18" s="2355"/>
      <c r="H18" s="2355"/>
      <c r="I18" s="1383"/>
      <c r="J18" s="2163"/>
      <c r="K18" s="2164">
        <f>SUM(D18:I18)</f>
        <v>5</v>
      </c>
      <c r="M18" s="2384" t="s">
        <v>102</v>
      </c>
      <c r="N18" s="2385">
        <v>14</v>
      </c>
      <c r="O18" s="2386" t="s">
        <v>94</v>
      </c>
      <c r="P18" s="2386" t="s">
        <v>56</v>
      </c>
      <c r="Q18" s="2510"/>
      <c r="R18" s="1563"/>
    </row>
    <row r="19" spans="2:18">
      <c r="B19" s="1981" t="s">
        <v>6352</v>
      </c>
      <c r="C19" s="1382" t="s">
        <v>53</v>
      </c>
      <c r="D19" s="1383"/>
      <c r="E19" s="1383"/>
      <c r="F19" s="2355"/>
      <c r="G19" s="2355"/>
      <c r="H19" s="2355"/>
      <c r="I19" s="1383">
        <v>15</v>
      </c>
      <c r="J19" s="2163"/>
      <c r="K19" s="2164">
        <v>15</v>
      </c>
      <c r="M19" s="2384" t="s">
        <v>102</v>
      </c>
      <c r="N19" s="2385">
        <v>29</v>
      </c>
      <c r="O19" s="2386" t="s">
        <v>1107</v>
      </c>
      <c r="P19" s="2386" t="s">
        <v>56</v>
      </c>
      <c r="Q19" s="2500"/>
      <c r="R19" s="1563"/>
    </row>
    <row r="20" spans="2:18">
      <c r="B20" s="1981" t="s">
        <v>5917</v>
      </c>
      <c r="C20" s="1382" t="s">
        <v>53</v>
      </c>
      <c r="D20" s="1383"/>
      <c r="E20" s="1383"/>
      <c r="F20" s="2396"/>
      <c r="G20" s="2396"/>
      <c r="H20" s="2396"/>
      <c r="I20" s="1383">
        <v>5</v>
      </c>
      <c r="J20" s="2397">
        <v>5</v>
      </c>
      <c r="K20" s="2363">
        <v>10</v>
      </c>
      <c r="M20" s="2384" t="s">
        <v>108</v>
      </c>
      <c r="N20" s="2385">
        <v>12</v>
      </c>
      <c r="O20" s="2386" t="s">
        <v>246</v>
      </c>
      <c r="P20" s="2386" t="s">
        <v>56</v>
      </c>
      <c r="Q20" s="2500"/>
      <c r="R20" s="1563"/>
    </row>
    <row r="21" spans="2:18">
      <c r="B21" s="1981" t="s">
        <v>6499</v>
      </c>
      <c r="C21" s="1382" t="s">
        <v>53</v>
      </c>
      <c r="D21" s="1383"/>
      <c r="E21" s="1383"/>
      <c r="F21" s="2396"/>
      <c r="G21" s="2396"/>
      <c r="H21" s="2396"/>
      <c r="I21" s="1383"/>
      <c r="J21" s="2397">
        <v>5</v>
      </c>
      <c r="K21" s="2363">
        <v>5</v>
      </c>
      <c r="M21" s="2387" t="s">
        <v>108</v>
      </c>
      <c r="N21" s="2388">
        <v>19</v>
      </c>
      <c r="O21" s="2389" t="s">
        <v>112</v>
      </c>
      <c r="P21" s="2389" t="s">
        <v>56</v>
      </c>
      <c r="Q21" s="2500"/>
      <c r="R21" s="1563"/>
    </row>
    <row r="22" spans="2:18">
      <c r="B22" s="1981" t="s">
        <v>6508</v>
      </c>
      <c r="C22" s="1382" t="s">
        <v>53</v>
      </c>
      <c r="D22" s="1383"/>
      <c r="E22" s="1383"/>
      <c r="F22" s="2396"/>
      <c r="G22" s="2396"/>
      <c r="H22" s="2396"/>
      <c r="I22" s="1383"/>
      <c r="J22" s="2397">
        <v>5</v>
      </c>
      <c r="K22" s="2363">
        <v>5</v>
      </c>
      <c r="M22" s="2390" t="s">
        <v>108</v>
      </c>
      <c r="N22" s="2391">
        <v>25</v>
      </c>
      <c r="O22" s="2392" t="s">
        <v>2841</v>
      </c>
      <c r="P22" s="2392" t="s">
        <v>56</v>
      </c>
      <c r="Q22" s="2600"/>
      <c r="R22" s="1563"/>
    </row>
    <row r="23" spans="2:18">
      <c r="B23" s="1981" t="s">
        <v>6392</v>
      </c>
      <c r="C23" s="1382" t="s">
        <v>53</v>
      </c>
      <c r="D23" s="1383"/>
      <c r="E23" s="1383"/>
      <c r="F23" s="2396"/>
      <c r="G23" s="2396"/>
      <c r="H23" s="2396"/>
      <c r="I23" s="1383"/>
      <c r="J23" s="2397">
        <v>5</v>
      </c>
      <c r="K23" s="2363">
        <v>5</v>
      </c>
      <c r="N23" s="4"/>
      <c r="R23" s="20"/>
    </row>
    <row r="24" spans="2:18">
      <c r="B24" s="1981" t="s">
        <v>6753</v>
      </c>
      <c r="C24" s="1382" t="s">
        <v>53</v>
      </c>
      <c r="D24" s="1383"/>
      <c r="E24" s="1383"/>
      <c r="F24" s="2396"/>
      <c r="G24" s="2396"/>
      <c r="H24" s="2396"/>
      <c r="I24" s="1383"/>
      <c r="J24" s="2397">
        <v>15</v>
      </c>
      <c r="K24" s="2363">
        <v>15</v>
      </c>
      <c r="N24" s="4"/>
      <c r="R24" s="20"/>
    </row>
    <row r="25" spans="2:18">
      <c r="B25" s="1981" t="s">
        <v>6727</v>
      </c>
      <c r="C25" s="1382" t="s">
        <v>53</v>
      </c>
      <c r="D25" s="1383"/>
      <c r="E25" s="1383"/>
      <c r="F25" s="2396"/>
      <c r="G25" s="2396"/>
      <c r="H25" s="2396"/>
      <c r="I25" s="1383"/>
      <c r="J25" s="2397">
        <v>10</v>
      </c>
      <c r="K25" s="2363">
        <v>10</v>
      </c>
      <c r="N25" s="4"/>
      <c r="R25" s="20"/>
    </row>
    <row r="26" spans="2:18">
      <c r="B26" s="1981" t="s">
        <v>6708</v>
      </c>
      <c r="C26" s="1382" t="s">
        <v>53</v>
      </c>
      <c r="D26" s="1383"/>
      <c r="E26" s="1383"/>
      <c r="F26" s="2396"/>
      <c r="G26" s="2396"/>
      <c r="H26" s="2396"/>
      <c r="I26" s="1383"/>
      <c r="J26" s="2397">
        <v>25</v>
      </c>
      <c r="K26" s="2363">
        <v>25</v>
      </c>
      <c r="N26" s="4"/>
      <c r="R26" s="20"/>
    </row>
    <row r="27" spans="2:18">
      <c r="B27" s="1812" t="s">
        <v>87</v>
      </c>
      <c r="C27" s="1387" t="s">
        <v>53</v>
      </c>
      <c r="D27" s="1383"/>
      <c r="E27" s="1383">
        <f>'[2]2018 Exhibitor Points '!H1598</f>
        <v>5</v>
      </c>
      <c r="F27" s="2355"/>
      <c r="G27" s="2355"/>
      <c r="H27" s="2355"/>
      <c r="I27" s="1383"/>
      <c r="J27" s="2163"/>
      <c r="K27" s="2164">
        <f>SUM(D27:I27)</f>
        <v>5</v>
      </c>
      <c r="Q27" s="20"/>
      <c r="R27" s="2"/>
    </row>
    <row r="28" spans="2:18">
      <c r="B28" s="61" t="s">
        <v>122</v>
      </c>
      <c r="C28" s="44" t="s">
        <v>91</v>
      </c>
      <c r="D28" s="75"/>
      <c r="E28" s="75"/>
      <c r="F28" s="2155">
        <f>'[2]2019 Exhibitor Points'!G1261</f>
        <v>243</v>
      </c>
      <c r="G28" s="2155"/>
      <c r="H28" s="2155">
        <f>'[2]2021 Exhibitor points'!G1287</f>
        <v>122</v>
      </c>
      <c r="I28" s="2161">
        <v>209</v>
      </c>
      <c r="J28" s="2155">
        <v>165</v>
      </c>
      <c r="K28" s="2148">
        <v>739</v>
      </c>
      <c r="R28" s="2"/>
    </row>
    <row r="29" spans="2:18">
      <c r="B29" s="61" t="s">
        <v>123</v>
      </c>
      <c r="C29" s="44" t="s">
        <v>91</v>
      </c>
      <c r="D29" s="75"/>
      <c r="E29" s="75"/>
      <c r="F29" s="2155">
        <f>'[2]2019 Exhibitor Points'!G690</f>
        <v>37</v>
      </c>
      <c r="G29" s="2155"/>
      <c r="H29" s="2155">
        <f>'[2]2021 Exhibitor points'!G666</f>
        <v>150</v>
      </c>
      <c r="I29" s="75">
        <f>'[2]2022 Exhibitor points'!G818</f>
        <v>214</v>
      </c>
      <c r="J29" s="2167">
        <v>182</v>
      </c>
      <c r="K29" s="2148">
        <v>583</v>
      </c>
      <c r="R29" s="2"/>
    </row>
    <row r="30" spans="2:18">
      <c r="B30" s="61" t="s">
        <v>92</v>
      </c>
      <c r="C30" s="44" t="s">
        <v>91</v>
      </c>
      <c r="D30" s="75"/>
      <c r="E30" s="75"/>
      <c r="F30" s="2155">
        <f>'[2]2019 Exhibitor Points'!G1403</f>
        <v>78</v>
      </c>
      <c r="G30" s="2155">
        <v>29</v>
      </c>
      <c r="H30" s="2155">
        <f>'[2]2021 Exhibitor points'!G1450</f>
        <v>120</v>
      </c>
      <c r="I30" s="2161">
        <v>134</v>
      </c>
      <c r="J30" s="2155">
        <v>158</v>
      </c>
      <c r="K30" s="2148">
        <v>519</v>
      </c>
      <c r="N30" s="4"/>
      <c r="R30" s="2"/>
    </row>
    <row r="31" spans="2:18">
      <c r="B31" s="63" t="s">
        <v>90</v>
      </c>
      <c r="C31" s="44" t="s">
        <v>91</v>
      </c>
      <c r="D31" s="75"/>
      <c r="E31" s="75"/>
      <c r="F31" s="2155">
        <f>'[2]2019 Exhibitor Points'!G1097</f>
        <v>110</v>
      </c>
      <c r="G31" s="2155">
        <f>'[2]2020 Exhibitor points'!G931</f>
        <v>59</v>
      </c>
      <c r="H31" s="2155">
        <f>'[2]2021 Exhibitor points'!G1142</f>
        <v>83</v>
      </c>
      <c r="I31" s="2161">
        <f>'[2]2022 Exhibitor points'!G1410</f>
        <v>108</v>
      </c>
      <c r="J31" s="2155">
        <v>101</v>
      </c>
      <c r="K31" s="2148">
        <v>461</v>
      </c>
      <c r="R31" s="2"/>
    </row>
    <row r="32" spans="2:18">
      <c r="B32" s="61" t="s">
        <v>93</v>
      </c>
      <c r="C32" s="70" t="s">
        <v>91</v>
      </c>
      <c r="D32" s="75"/>
      <c r="E32" s="75"/>
      <c r="F32" s="2155">
        <f>'[2]2019 Exhibitor Points'!G1299</f>
        <v>95</v>
      </c>
      <c r="G32" s="2155">
        <v>44</v>
      </c>
      <c r="H32" s="2155">
        <f>'[2]2021 Exhibitor points'!G1343</f>
        <v>68</v>
      </c>
      <c r="I32" s="2161">
        <v>174</v>
      </c>
      <c r="J32" s="2155">
        <v>60</v>
      </c>
      <c r="K32" s="2148">
        <v>441</v>
      </c>
      <c r="R32" s="2"/>
    </row>
    <row r="33" spans="2:18">
      <c r="B33" s="61" t="s">
        <v>99</v>
      </c>
      <c r="C33" s="70" t="s">
        <v>91</v>
      </c>
      <c r="D33" s="75"/>
      <c r="E33" s="75"/>
      <c r="F33" s="2155">
        <f>'[2]2019 Exhibitor Points'!G978</f>
        <v>70</v>
      </c>
      <c r="G33" s="2155">
        <v>14</v>
      </c>
      <c r="H33" s="2155">
        <v>102</v>
      </c>
      <c r="I33" s="2161">
        <f>'[2]2022 Exhibitor points'!G1247</f>
        <v>126</v>
      </c>
      <c r="J33" s="2155">
        <v>68</v>
      </c>
      <c r="K33" s="2148">
        <v>380</v>
      </c>
      <c r="N33" s="4"/>
      <c r="R33" s="2"/>
    </row>
    <row r="34" spans="2:18">
      <c r="B34" s="61" t="s">
        <v>103</v>
      </c>
      <c r="C34" s="70" t="s">
        <v>91</v>
      </c>
      <c r="D34" s="45"/>
      <c r="E34" s="45"/>
      <c r="F34" s="2147">
        <f>'[2]2019 Exhibitor Points'!G600</f>
        <v>33</v>
      </c>
      <c r="G34" s="2147">
        <v>23</v>
      </c>
      <c r="H34" s="2147">
        <v>60</v>
      </c>
      <c r="I34" s="2168">
        <f>'[2]2022 Exhibitor points'!G710</f>
        <v>61</v>
      </c>
      <c r="J34" s="2147">
        <v>149</v>
      </c>
      <c r="K34" s="2148">
        <v>326</v>
      </c>
      <c r="N34" s="4"/>
    </row>
    <row r="35" spans="2:18">
      <c r="B35" s="59" t="s">
        <v>96</v>
      </c>
      <c r="C35" s="70" t="s">
        <v>91</v>
      </c>
      <c r="D35" s="75"/>
      <c r="E35" s="75"/>
      <c r="F35" s="2155">
        <f>'[2]2019 Exhibitor Points'!G844</f>
        <v>58</v>
      </c>
      <c r="G35" s="2155">
        <v>43</v>
      </c>
      <c r="H35" s="2155">
        <f>'[2]2021 Exhibitor points'!G851</f>
        <v>63</v>
      </c>
      <c r="I35" s="2161">
        <f>'[2]2022 Exhibitor points'!G1048</f>
        <v>83</v>
      </c>
      <c r="J35" s="2155">
        <v>70</v>
      </c>
      <c r="K35" s="2148">
        <v>317</v>
      </c>
    </row>
    <row r="36" spans="2:18">
      <c r="B36" s="63" t="s">
        <v>165</v>
      </c>
      <c r="C36" s="44" t="s">
        <v>91</v>
      </c>
      <c r="D36" s="45"/>
      <c r="E36" s="45"/>
      <c r="F36" s="2147"/>
      <c r="G36" s="2147"/>
      <c r="H36" s="2147"/>
      <c r="I36" s="2168">
        <v>109</v>
      </c>
      <c r="J36" s="2147">
        <v>181</v>
      </c>
      <c r="K36" s="2148">
        <v>290</v>
      </c>
      <c r="N36" s="4"/>
    </row>
    <row r="37" spans="2:18">
      <c r="B37" s="63" t="s">
        <v>1135</v>
      </c>
      <c r="C37" s="64" t="s">
        <v>91</v>
      </c>
      <c r="D37" s="75"/>
      <c r="E37" s="75"/>
      <c r="F37" s="2155">
        <f>'[2]2019 Exhibitor Points'!G1162</f>
        <v>93</v>
      </c>
      <c r="G37" s="2155">
        <f>'[2]2020 Exhibitor points'!G981</f>
        <v>19</v>
      </c>
      <c r="H37" s="2155">
        <f>'[2]2021 Exhibitor points'!G1201</f>
        <v>62</v>
      </c>
      <c r="I37" s="2161">
        <f>'[2]2022 Exhibitor points'!G1477</f>
        <v>32</v>
      </c>
      <c r="J37" s="2155">
        <v>32</v>
      </c>
      <c r="K37" s="2148">
        <v>238</v>
      </c>
    </row>
    <row r="38" spans="2:18">
      <c r="B38" s="61" t="s">
        <v>110</v>
      </c>
      <c r="C38" s="44" t="s">
        <v>91</v>
      </c>
      <c r="D38" s="45"/>
      <c r="E38" s="45"/>
      <c r="F38" s="2147">
        <f>'[2]2019 Exhibitor Points'!G206</f>
        <v>23</v>
      </c>
      <c r="G38" s="2147">
        <f>'[2]2020 Exhibitor points'!G145</f>
        <v>13</v>
      </c>
      <c r="H38" s="2147">
        <f>'[2]2021 Exhibitor points'!G170</f>
        <v>45</v>
      </c>
      <c r="I38" s="2168">
        <f>'[2]2022 Exhibitor points'!G246</f>
        <v>48</v>
      </c>
      <c r="J38" s="2147">
        <v>40</v>
      </c>
      <c r="K38" s="2148">
        <v>169</v>
      </c>
      <c r="N38" s="4"/>
    </row>
    <row r="39" spans="2:18">
      <c r="B39" s="61" t="s">
        <v>95</v>
      </c>
      <c r="C39" s="44" t="s">
        <v>91</v>
      </c>
      <c r="D39" s="45"/>
      <c r="E39" s="45"/>
      <c r="F39" s="2147"/>
      <c r="G39" s="2147">
        <f>'[2]2020 Exhibitor points'!G436</f>
        <v>35</v>
      </c>
      <c r="H39" s="2147">
        <f>'[2]2021 Exhibitor points'!G538</f>
        <v>44</v>
      </c>
      <c r="I39" s="2168"/>
      <c r="J39" s="2147">
        <v>18</v>
      </c>
      <c r="K39" s="2148">
        <v>97</v>
      </c>
      <c r="N39" s="4"/>
    </row>
    <row r="40" spans="2:18">
      <c r="B40" s="63" t="s">
        <v>115</v>
      </c>
      <c r="C40" s="44" t="s">
        <v>91</v>
      </c>
      <c r="D40" s="75"/>
      <c r="E40" s="75"/>
      <c r="F40" s="2155">
        <f>'[2]2019 Exhibitor Points'!G883</f>
        <v>45</v>
      </c>
      <c r="G40" s="2155">
        <f>'[2]2020 Exhibitor points'!G730</f>
        <v>7</v>
      </c>
      <c r="H40" s="2155">
        <f>'[2]2021 Exhibitor points'!G900</f>
        <v>35</v>
      </c>
      <c r="I40" s="2161">
        <v>17</v>
      </c>
      <c r="J40" s="2155">
        <v>3</v>
      </c>
      <c r="K40" s="2148">
        <v>107</v>
      </c>
      <c r="N40" s="4"/>
    </row>
    <row r="41" spans="2:18">
      <c r="B41" s="61" t="s">
        <v>116</v>
      </c>
      <c r="C41" s="70" t="s">
        <v>91</v>
      </c>
      <c r="D41" s="75"/>
      <c r="E41" s="75"/>
      <c r="F41" s="2155">
        <f>'[2]2019 Exhibitor Points'!G1508</f>
        <v>20</v>
      </c>
      <c r="G41" s="2155">
        <f>'[2]2020 Exhibitor points'!G1287</f>
        <v>7</v>
      </c>
      <c r="H41" s="2155">
        <f>'[2]2021 Exhibitor points'!G1536</f>
        <v>30</v>
      </c>
      <c r="I41" s="2161"/>
      <c r="J41" s="2155"/>
      <c r="K41" s="2148">
        <f>SUM(D41:I41)</f>
        <v>57</v>
      </c>
      <c r="N41" s="4"/>
    </row>
    <row r="42" spans="2:18">
      <c r="B42" s="61" t="s">
        <v>117</v>
      </c>
      <c r="C42" s="44" t="s">
        <v>91</v>
      </c>
      <c r="D42" s="45"/>
      <c r="E42" s="45"/>
      <c r="F42" s="2147"/>
      <c r="G42" s="2147">
        <f>'[2]2020 Exhibitor points'!G29</f>
        <v>7</v>
      </c>
      <c r="H42" s="2147">
        <f>'[2]2021 Exhibitor points'!G43</f>
        <v>30</v>
      </c>
      <c r="I42" s="2168">
        <v>16</v>
      </c>
      <c r="J42" s="2147">
        <v>48</v>
      </c>
      <c r="K42" s="2148">
        <v>101</v>
      </c>
      <c r="N42" s="4"/>
    </row>
    <row r="43" spans="2:18">
      <c r="B43" s="61" t="s">
        <v>101</v>
      </c>
      <c r="C43" s="44" t="s">
        <v>91</v>
      </c>
      <c r="D43" s="75"/>
      <c r="E43" s="75"/>
      <c r="F43" s="2155">
        <f>'[2]2019 Exhibitor Points'!G1006</f>
        <v>10</v>
      </c>
      <c r="G43" s="2155">
        <f>'[2]2020 Exhibitor points'!G849</f>
        <v>30</v>
      </c>
      <c r="H43" s="2155">
        <f>'[2]2021 Exhibitor points'!G1046</f>
        <v>30</v>
      </c>
      <c r="I43" s="2161">
        <v>20</v>
      </c>
      <c r="J43" s="2155">
        <v>53</v>
      </c>
      <c r="K43" s="2148">
        <v>143</v>
      </c>
      <c r="N43" s="4"/>
    </row>
    <row r="44" spans="2:18">
      <c r="B44" s="63" t="s">
        <v>120</v>
      </c>
      <c r="C44" s="44" t="s">
        <v>91</v>
      </c>
      <c r="D44" s="45"/>
      <c r="E44" s="45"/>
      <c r="F44" s="2147">
        <f>'[2]2019 Exhibitor Points'!G374</f>
        <v>52</v>
      </c>
      <c r="G44" s="2147">
        <f>'[2]2020 Exhibitor points'!G287</f>
        <v>3</v>
      </c>
      <c r="H44" s="2147">
        <f>'[2]2021 Exhibitor points'!G338</f>
        <v>27</v>
      </c>
      <c r="I44" s="2168">
        <f>'[2]2022 Exhibitor points'!G445</f>
        <v>53</v>
      </c>
      <c r="J44" s="2147">
        <v>22</v>
      </c>
      <c r="K44" s="2148">
        <v>157</v>
      </c>
      <c r="N44" s="4"/>
    </row>
    <row r="45" spans="2:18">
      <c r="B45" s="63" t="s">
        <v>109</v>
      </c>
      <c r="C45" s="64" t="s">
        <v>91</v>
      </c>
      <c r="D45" s="75"/>
      <c r="E45" s="75"/>
      <c r="F45" s="2155">
        <f>'[2]2019 Exhibitor Points'!G705</f>
        <v>3</v>
      </c>
      <c r="G45" s="2155">
        <f>'[2]2020 Exhibitor points'!G563</f>
        <v>14</v>
      </c>
      <c r="H45" s="2155">
        <f>'[2]2021 Exhibitor points'!G696</f>
        <v>24</v>
      </c>
      <c r="I45" s="2161">
        <f>'[2]2022 Exhibitor points'!G859</f>
        <v>20</v>
      </c>
      <c r="J45" s="2155">
        <v>40</v>
      </c>
      <c r="K45" s="2148">
        <v>101</v>
      </c>
      <c r="N45" s="4"/>
    </row>
    <row r="46" spans="2:18">
      <c r="B46" s="61" t="s">
        <v>126</v>
      </c>
      <c r="C46" s="44" t="s">
        <v>91</v>
      </c>
      <c r="D46" s="45"/>
      <c r="E46" s="45"/>
      <c r="F46" s="2147"/>
      <c r="G46" s="2147"/>
      <c r="H46" s="2147">
        <f>'[2]2021 Exhibitor points'!G478</f>
        <v>17</v>
      </c>
      <c r="I46" s="2168">
        <f>'[2]2022 Exhibitor points'!G584</f>
        <v>22</v>
      </c>
      <c r="J46" s="2147"/>
      <c r="K46" s="2148">
        <f>SUM(D46:I46)</f>
        <v>39</v>
      </c>
      <c r="N46" s="4"/>
    </row>
    <row r="47" spans="2:18">
      <c r="B47" s="63" t="s">
        <v>107</v>
      </c>
      <c r="C47" s="64" t="s">
        <v>91</v>
      </c>
      <c r="D47" s="45"/>
      <c r="E47" s="45"/>
      <c r="F47" s="2147">
        <f>'[2]2019 Exhibitor Points'!G446</f>
        <v>60</v>
      </c>
      <c r="G47" s="2147">
        <f>'[2]2020 Exhibitor points'!G342</f>
        <v>17</v>
      </c>
      <c r="H47" s="2147">
        <f>'[2]2021 Exhibitor points'!G406</f>
        <v>13</v>
      </c>
      <c r="I47" s="2168">
        <f>'[2]2022 Exhibitor points'!G507</f>
        <v>10</v>
      </c>
      <c r="J47" s="2147">
        <v>23</v>
      </c>
      <c r="K47" s="2148">
        <v>123</v>
      </c>
      <c r="N47" s="4"/>
    </row>
    <row r="48" spans="2:18">
      <c r="B48" s="63" t="s">
        <v>114</v>
      </c>
      <c r="C48" s="44" t="s">
        <v>91</v>
      </c>
      <c r="D48" s="45"/>
      <c r="E48" s="45"/>
      <c r="F48" s="2147">
        <f>'[2]2019 Exhibitor Points'!G86</f>
        <v>57</v>
      </c>
      <c r="G48" s="2147">
        <v>14</v>
      </c>
      <c r="H48" s="2147">
        <f>'[2]2021 Exhibitor points'!G72</f>
        <v>13</v>
      </c>
      <c r="I48" s="2168">
        <f>'[2]2022 Exhibitor points'!G107</f>
        <v>17</v>
      </c>
      <c r="J48" s="2147">
        <v>17</v>
      </c>
      <c r="K48" s="2148">
        <v>118</v>
      </c>
      <c r="N48" s="4"/>
    </row>
    <row r="49" spans="2:14">
      <c r="B49" s="59" t="s">
        <v>121</v>
      </c>
      <c r="C49" s="70" t="s">
        <v>91</v>
      </c>
      <c r="D49" s="75"/>
      <c r="E49" s="75"/>
      <c r="F49" s="2155">
        <f>'[2]2019 Exhibitor Points'!G910</f>
        <v>30</v>
      </c>
      <c r="G49" s="2155">
        <f>'[2]2020 Exhibitor points'!G758</f>
        <v>3</v>
      </c>
      <c r="H49" s="2155">
        <f>'[2]2021 Exhibitor points'!G933</f>
        <v>13</v>
      </c>
      <c r="I49" s="2161">
        <f>'[2]2022 Exhibitor points'!G1146</f>
        <v>16</v>
      </c>
      <c r="J49" s="2155">
        <v>17</v>
      </c>
      <c r="K49" s="2148">
        <v>79</v>
      </c>
      <c r="N49" s="4"/>
    </row>
    <row r="50" spans="2:14">
      <c r="B50" s="61" t="s">
        <v>119</v>
      </c>
      <c r="C50" s="44" t="s">
        <v>91</v>
      </c>
      <c r="D50" s="75"/>
      <c r="E50" s="75"/>
      <c r="F50" s="2155"/>
      <c r="G50" s="2155">
        <f>'[2]2020 Exhibitor points'!G203</f>
        <v>5</v>
      </c>
      <c r="H50" s="2155">
        <f>'[2]2021 Exhibitor points'!G242</f>
        <v>13</v>
      </c>
      <c r="I50" s="2161">
        <f>'[2]2022 Exhibitor points'!G328</f>
        <v>30</v>
      </c>
      <c r="J50" s="2155">
        <v>12</v>
      </c>
      <c r="K50" s="2148">
        <v>60</v>
      </c>
      <c r="N50" s="4"/>
    </row>
    <row r="51" spans="2:14">
      <c r="B51" s="61" t="s">
        <v>1602</v>
      </c>
      <c r="C51" s="44" t="s">
        <v>91</v>
      </c>
      <c r="D51" s="75"/>
      <c r="E51" s="75"/>
      <c r="F51" s="2155">
        <v>0</v>
      </c>
      <c r="G51" s="2155">
        <v>0</v>
      </c>
      <c r="H51" s="2155">
        <f>'[2]2021 Exhibitor points'!G1488</f>
        <v>10</v>
      </c>
      <c r="I51" s="2161">
        <f>'[2]2022 Exhibitor points'!G1855</f>
        <v>20</v>
      </c>
      <c r="J51" s="2155">
        <v>3</v>
      </c>
      <c r="K51" s="2148">
        <v>33</v>
      </c>
      <c r="N51" s="4"/>
    </row>
    <row r="52" spans="2:14">
      <c r="B52" s="59" t="s">
        <v>124</v>
      </c>
      <c r="C52" s="44" t="s">
        <v>91</v>
      </c>
      <c r="D52" s="45"/>
      <c r="E52" s="45"/>
      <c r="F52" s="2147">
        <f>'[2]2019 Exhibitor Points'!G35</f>
        <v>20</v>
      </c>
      <c r="G52" s="2147"/>
      <c r="H52" s="2147">
        <f>'[2]2021 Exhibitor points'!G22</f>
        <v>10</v>
      </c>
      <c r="I52" s="2168">
        <v>48</v>
      </c>
      <c r="J52" s="2147">
        <v>20</v>
      </c>
      <c r="K52" s="2148">
        <v>98</v>
      </c>
      <c r="N52" s="4"/>
    </row>
    <row r="53" spans="2:14">
      <c r="B53" s="61" t="s">
        <v>1487</v>
      </c>
      <c r="C53" s="70" t="s">
        <v>91</v>
      </c>
      <c r="D53" s="75"/>
      <c r="E53" s="75"/>
      <c r="F53" s="2155"/>
      <c r="G53" s="2155">
        <f>'[2]2020 Exhibitor points'!G1297</f>
        <v>12</v>
      </c>
      <c r="H53" s="2155">
        <f>'[2]2021 Exhibitor points'!G1547</f>
        <v>7</v>
      </c>
      <c r="I53" s="2161">
        <f>+'[2]2022 Exhibitor points'!G1909</f>
        <v>17</v>
      </c>
      <c r="J53" s="2155">
        <v>23</v>
      </c>
      <c r="K53" s="2148">
        <v>59</v>
      </c>
      <c r="N53" s="4"/>
    </row>
    <row r="54" spans="2:14">
      <c r="B54" s="61" t="s">
        <v>171</v>
      </c>
      <c r="C54" s="44" t="s">
        <v>91</v>
      </c>
      <c r="D54" s="45"/>
      <c r="E54" s="45"/>
      <c r="F54" s="2147"/>
      <c r="G54" s="2147"/>
      <c r="H54" s="2147">
        <f>'[2]2021 Exhibitor points'!G1215</f>
        <v>7</v>
      </c>
      <c r="I54" s="2168"/>
      <c r="J54" s="2147"/>
      <c r="K54" s="2148">
        <f>SUM(D54:I54)</f>
        <v>7</v>
      </c>
      <c r="N54" s="4"/>
    </row>
    <row r="55" spans="2:14">
      <c r="B55" s="59" t="s">
        <v>118</v>
      </c>
      <c r="C55" s="70" t="s">
        <v>91</v>
      </c>
      <c r="D55" s="75"/>
      <c r="E55" s="75"/>
      <c r="F55" s="2155">
        <f>'[2]2019 Exhibitor Points'!G737</f>
        <v>15</v>
      </c>
      <c r="G55" s="2155">
        <f>'[2]2020 Exhibitor points'!G589</f>
        <v>5</v>
      </c>
      <c r="H55" s="2155">
        <f>'[2]2021 Exhibitor points'!G726</f>
        <v>5</v>
      </c>
      <c r="I55" s="2161"/>
      <c r="J55" s="2155"/>
      <c r="K55" s="2148">
        <f>SUM(D55:I55)</f>
        <v>25</v>
      </c>
      <c r="N55" s="4"/>
    </row>
    <row r="56" spans="2:14">
      <c r="B56" s="61" t="s">
        <v>104</v>
      </c>
      <c r="C56" s="44" t="s">
        <v>91</v>
      </c>
      <c r="D56" s="75"/>
      <c r="E56" s="75"/>
      <c r="F56" s="2155"/>
      <c r="G56" s="2155">
        <f>'[2]2020 Exhibitor points'!G1136</f>
        <v>20</v>
      </c>
      <c r="H56" s="2155">
        <f>'[2]2021 Exhibitor points'!G1374</f>
        <v>3</v>
      </c>
      <c r="I56" s="2161">
        <v>10</v>
      </c>
      <c r="J56" s="2155"/>
      <c r="K56" s="2148">
        <f>SUM(D56:I56)</f>
        <v>33</v>
      </c>
      <c r="N56" s="4"/>
    </row>
    <row r="57" spans="2:14">
      <c r="B57" s="61" t="s">
        <v>113</v>
      </c>
      <c r="C57" s="44" t="s">
        <v>91</v>
      </c>
      <c r="D57" s="45"/>
      <c r="E57" s="45"/>
      <c r="F57" s="2147"/>
      <c r="G57" s="2147">
        <f>'[2]2020 Exhibitor points'!G101</f>
        <v>10</v>
      </c>
      <c r="H57" s="2147"/>
      <c r="I57" s="2168"/>
      <c r="J57" s="2147"/>
      <c r="K57" s="2148">
        <f>SUM(D57:I57)</f>
        <v>10</v>
      </c>
      <c r="N57" s="4"/>
    </row>
    <row r="58" spans="2:14">
      <c r="B58" s="61" t="s">
        <v>1527</v>
      </c>
      <c r="C58" s="44" t="s">
        <v>91</v>
      </c>
      <c r="D58" s="45"/>
      <c r="E58" s="45"/>
      <c r="F58" s="2147"/>
      <c r="G58" s="2147"/>
      <c r="H58" s="2147"/>
      <c r="I58" s="2168"/>
      <c r="J58" s="2147">
        <v>10</v>
      </c>
      <c r="K58" s="2148">
        <v>10</v>
      </c>
    </row>
    <row r="59" spans="2:14">
      <c r="B59" s="61" t="s">
        <v>1616</v>
      </c>
      <c r="C59" s="44" t="s">
        <v>91</v>
      </c>
      <c r="D59" s="45"/>
      <c r="E59" s="45"/>
      <c r="F59" s="2147"/>
      <c r="G59" s="2147"/>
      <c r="H59" s="2147"/>
      <c r="I59" s="2168"/>
      <c r="J59" s="2147"/>
      <c r="K59" s="2148">
        <v>0</v>
      </c>
    </row>
    <row r="60" spans="2:14">
      <c r="B60" s="61" t="s">
        <v>128</v>
      </c>
      <c r="C60" s="44" t="s">
        <v>91</v>
      </c>
      <c r="D60" s="45"/>
      <c r="E60" s="45"/>
      <c r="F60" s="2147"/>
      <c r="G60" s="2147"/>
      <c r="H60" s="2147"/>
      <c r="I60" s="2168"/>
      <c r="J60" s="2147">
        <v>24</v>
      </c>
      <c r="K60" s="2148">
        <v>24</v>
      </c>
    </row>
    <row r="61" spans="2:14">
      <c r="B61" s="61" t="s">
        <v>167</v>
      </c>
      <c r="C61" s="44" t="s">
        <v>91</v>
      </c>
      <c r="D61" s="45"/>
      <c r="E61" s="45"/>
      <c r="F61" s="2147"/>
      <c r="G61" s="2147"/>
      <c r="H61" s="2147"/>
      <c r="I61" s="2168"/>
      <c r="J61" s="2147">
        <v>20</v>
      </c>
      <c r="K61" s="2148">
        <v>20</v>
      </c>
    </row>
    <row r="62" spans="2:14">
      <c r="B62" s="61" t="s">
        <v>182</v>
      </c>
      <c r="C62" s="44" t="s">
        <v>91</v>
      </c>
      <c r="D62" s="45"/>
      <c r="E62" s="45"/>
      <c r="F62" s="2147"/>
      <c r="G62" s="2147"/>
      <c r="H62" s="2147"/>
      <c r="I62" s="2168"/>
      <c r="J62" s="2147">
        <v>20</v>
      </c>
      <c r="K62" s="2148">
        <v>20</v>
      </c>
    </row>
    <row r="63" spans="2:14">
      <c r="B63" s="61" t="s">
        <v>5690</v>
      </c>
      <c r="C63" s="44" t="s">
        <v>91</v>
      </c>
      <c r="D63" s="45"/>
      <c r="E63" s="45"/>
      <c r="F63" s="2147"/>
      <c r="G63" s="2147"/>
      <c r="H63" s="2147"/>
      <c r="I63" s="2168"/>
      <c r="J63" s="2147">
        <v>20</v>
      </c>
      <c r="K63" s="2148">
        <v>20</v>
      </c>
    </row>
    <row r="64" spans="2:14">
      <c r="B64" s="61" t="s">
        <v>166</v>
      </c>
      <c r="C64" s="44" t="s">
        <v>91</v>
      </c>
      <c r="D64" s="45"/>
      <c r="E64" s="45"/>
      <c r="F64" s="2147"/>
      <c r="G64" s="2147"/>
      <c r="H64" s="2147"/>
      <c r="I64" s="2168"/>
      <c r="J64" s="2147"/>
      <c r="K64" s="2148">
        <v>0</v>
      </c>
    </row>
    <row r="65" spans="2:11">
      <c r="B65" s="1392" t="s">
        <v>131</v>
      </c>
      <c r="C65" s="1382" t="s">
        <v>129</v>
      </c>
      <c r="D65" s="1388"/>
      <c r="E65" s="1388"/>
      <c r="F65" s="2353"/>
      <c r="G65" s="2353">
        <f>'[2]2020 Exhibitor points'!G175</f>
        <v>10</v>
      </c>
      <c r="H65" s="2353">
        <f>'[2]2021 Exhibitor points'!G209</f>
        <v>10</v>
      </c>
      <c r="I65" s="1388">
        <v>3</v>
      </c>
      <c r="J65" s="1388"/>
      <c r="K65" s="2162">
        <f t="shared" ref="K65:K79" si="0">SUM(D65:I65)</f>
        <v>23</v>
      </c>
    </row>
    <row r="66" spans="2:11">
      <c r="B66" s="1579" t="s">
        <v>1634</v>
      </c>
      <c r="C66" s="1393" t="s">
        <v>129</v>
      </c>
      <c r="D66" s="1388"/>
      <c r="E66" s="1388"/>
      <c r="F66" s="2353">
        <f>'[2]2021 Exhibitor points'!G905</f>
        <v>10</v>
      </c>
      <c r="G66" s="2353"/>
      <c r="H66" s="2353">
        <f>'[2]2021 Exhibitor points'!G908</f>
        <v>5</v>
      </c>
      <c r="I66" s="1388">
        <v>0</v>
      </c>
      <c r="J66" s="2165"/>
      <c r="K66" s="2164">
        <f t="shared" si="0"/>
        <v>15</v>
      </c>
    </row>
    <row r="67" spans="2:11">
      <c r="B67" s="1391" t="s">
        <v>158</v>
      </c>
      <c r="C67" s="1387" t="s">
        <v>129</v>
      </c>
      <c r="D67" s="1383"/>
      <c r="E67" s="1383"/>
      <c r="F67" s="2355">
        <f>'[2]2019 Exhibitor Points'!G1429</f>
        <v>5</v>
      </c>
      <c r="G67" s="2355"/>
      <c r="H67" s="2355">
        <f>'[2]2021 Exhibitor points'!G1466</f>
        <v>5</v>
      </c>
      <c r="I67" s="1383">
        <f>'[2]2022 Exhibitor points'!G1824</f>
        <v>17</v>
      </c>
      <c r="J67" s="2163">
        <v>20</v>
      </c>
      <c r="K67" s="2419">
        <v>47</v>
      </c>
    </row>
    <row r="68" spans="2:11">
      <c r="B68" s="1391" t="s">
        <v>5825</v>
      </c>
      <c r="C68" s="1382" t="s">
        <v>129</v>
      </c>
      <c r="D68" s="1383"/>
      <c r="E68" s="1383"/>
      <c r="F68" s="2355">
        <f>'[2]2019 Exhibitor Points'!G696</f>
        <v>10</v>
      </c>
      <c r="G68" s="2355">
        <f>'[2]2020 Exhibitor points'!G550</f>
        <v>15</v>
      </c>
      <c r="H68" s="2355">
        <v>0</v>
      </c>
      <c r="I68" s="1383">
        <v>0</v>
      </c>
      <c r="J68" s="2163"/>
      <c r="K68" s="2164">
        <f t="shared" si="0"/>
        <v>25</v>
      </c>
    </row>
    <row r="69" spans="2:11">
      <c r="B69" s="1391" t="s">
        <v>139</v>
      </c>
      <c r="C69" s="1382" t="s">
        <v>129</v>
      </c>
      <c r="D69" s="1388"/>
      <c r="E69" s="1388"/>
      <c r="F69" s="2353">
        <f>'[2]2019 Exhibitor Points'!G175</f>
        <v>5</v>
      </c>
      <c r="G69" s="2353"/>
      <c r="H69" s="2353"/>
      <c r="I69" s="1388"/>
      <c r="J69" s="2165">
        <v>13</v>
      </c>
      <c r="K69" s="2164">
        <v>18</v>
      </c>
    </row>
    <row r="70" spans="2:11">
      <c r="B70" s="1391" t="s">
        <v>137</v>
      </c>
      <c r="C70" s="1382" t="s">
        <v>129</v>
      </c>
      <c r="D70" s="1383"/>
      <c r="E70" s="1383"/>
      <c r="F70" s="2355">
        <f>'[2]2019 Exhibitor Points'!G1485</f>
        <v>5</v>
      </c>
      <c r="G70" s="2355">
        <f>'[2]2020 Exhibitor points'!G1267</f>
        <v>3</v>
      </c>
      <c r="H70" s="2355"/>
      <c r="I70" s="1383"/>
      <c r="J70" s="2163"/>
      <c r="K70" s="2164">
        <f t="shared" si="0"/>
        <v>8</v>
      </c>
    </row>
    <row r="71" spans="2:11">
      <c r="B71" s="1814" t="s">
        <v>143</v>
      </c>
      <c r="C71" s="1382" t="s">
        <v>129</v>
      </c>
      <c r="D71" s="1383"/>
      <c r="E71" s="1383"/>
      <c r="F71" s="2355">
        <f>'[2]2019 Exhibitor Points'!G1472</f>
        <v>15</v>
      </c>
      <c r="G71" s="2355"/>
      <c r="H71" s="2355"/>
      <c r="I71" s="1383"/>
      <c r="J71" s="2163">
        <v>17</v>
      </c>
      <c r="K71" s="2419">
        <v>32</v>
      </c>
    </row>
    <row r="72" spans="2:11">
      <c r="B72" s="2409" t="s">
        <v>132</v>
      </c>
      <c r="C72" s="1382" t="s">
        <v>129</v>
      </c>
      <c r="D72" s="1388"/>
      <c r="E72" s="1388"/>
      <c r="F72" s="2353"/>
      <c r="G72" s="2353">
        <f>'[2]2020 Exhibitor points'!G310</f>
        <v>10</v>
      </c>
      <c r="H72" s="2353"/>
      <c r="I72" s="1388"/>
      <c r="J72" s="2165"/>
      <c r="K72" s="2164">
        <f t="shared" si="0"/>
        <v>10</v>
      </c>
    </row>
    <row r="73" spans="2:11">
      <c r="B73" s="2410" t="s">
        <v>133</v>
      </c>
      <c r="C73" s="1382" t="s">
        <v>129</v>
      </c>
      <c r="D73" s="1388"/>
      <c r="E73" s="1388"/>
      <c r="F73" s="2353"/>
      <c r="G73" s="2353">
        <f>'[2]2020 Exhibitor points'!G441</f>
        <v>10</v>
      </c>
      <c r="H73" s="2353"/>
      <c r="I73" s="1388"/>
      <c r="J73" s="2165">
        <v>3</v>
      </c>
      <c r="K73" s="2164">
        <v>13</v>
      </c>
    </row>
    <row r="74" spans="2:11">
      <c r="B74" s="1394" t="s">
        <v>5775</v>
      </c>
      <c r="C74" s="1387" t="s">
        <v>129</v>
      </c>
      <c r="D74" s="1388"/>
      <c r="E74" s="1388"/>
      <c r="F74" s="2353"/>
      <c r="G74" s="2353"/>
      <c r="H74" s="2353"/>
      <c r="I74" s="1388">
        <f>'[2]2022 Exhibitor points'!G715</f>
        <v>10</v>
      </c>
      <c r="J74" s="2165"/>
      <c r="K74" s="2164">
        <f t="shared" si="0"/>
        <v>10</v>
      </c>
    </row>
    <row r="75" spans="2:11">
      <c r="B75" s="1391" t="s">
        <v>146</v>
      </c>
      <c r="C75" s="1382" t="s">
        <v>129</v>
      </c>
      <c r="D75" s="1383"/>
      <c r="E75" s="1383"/>
      <c r="F75" s="2355"/>
      <c r="G75" s="2355"/>
      <c r="H75" s="2355"/>
      <c r="I75" s="1383"/>
      <c r="J75" s="2163">
        <v>15</v>
      </c>
      <c r="K75" s="2164">
        <v>15</v>
      </c>
    </row>
    <row r="76" spans="2:11">
      <c r="B76" s="1391" t="s">
        <v>2651</v>
      </c>
      <c r="C76" s="1382" t="s">
        <v>129</v>
      </c>
      <c r="D76" s="1383"/>
      <c r="E76" s="1383"/>
      <c r="F76" s="2396"/>
      <c r="G76" s="2396"/>
      <c r="H76" s="2396"/>
      <c r="I76" s="1383"/>
      <c r="J76" s="2397">
        <v>10</v>
      </c>
      <c r="K76" s="2363">
        <v>10</v>
      </c>
    </row>
    <row r="77" spans="2:11">
      <c r="B77" s="1391" t="s">
        <v>147</v>
      </c>
      <c r="C77" s="1382" t="s">
        <v>129</v>
      </c>
      <c r="D77" s="1383"/>
      <c r="E77" s="1383"/>
      <c r="F77" s="2355">
        <f>'[2]2019 Exhibitor Points'!G1266</f>
        <v>10</v>
      </c>
      <c r="G77" s="2355"/>
      <c r="H77" s="2355"/>
      <c r="I77" s="1383"/>
      <c r="J77" s="2163"/>
      <c r="K77" s="2164">
        <f t="shared" si="0"/>
        <v>10</v>
      </c>
    </row>
    <row r="78" spans="2:11">
      <c r="B78" s="1395" t="s">
        <v>148</v>
      </c>
      <c r="C78" s="1382" t="s">
        <v>129</v>
      </c>
      <c r="D78" s="1388"/>
      <c r="E78" s="1388"/>
      <c r="F78" s="2353"/>
      <c r="G78" s="2353"/>
      <c r="H78" s="2353"/>
      <c r="I78" s="1388"/>
      <c r="J78" s="2165">
        <v>7</v>
      </c>
      <c r="K78" s="2164">
        <v>7</v>
      </c>
    </row>
    <row r="79" spans="2:11">
      <c r="B79" s="1395" t="s">
        <v>149</v>
      </c>
      <c r="C79" s="1387" t="s">
        <v>129</v>
      </c>
      <c r="D79" s="1383"/>
      <c r="E79" s="1383"/>
      <c r="F79" s="2355"/>
      <c r="G79" s="2355"/>
      <c r="H79" s="2355"/>
      <c r="I79" s="1383"/>
      <c r="J79" s="2163"/>
      <c r="K79" s="2164">
        <f t="shared" si="0"/>
        <v>0</v>
      </c>
    </row>
    <row r="80" spans="2:11">
      <c r="B80" s="1937" t="s">
        <v>6007</v>
      </c>
      <c r="C80" s="1387" t="s">
        <v>129</v>
      </c>
      <c r="D80" s="1383"/>
      <c r="E80" s="1383"/>
      <c r="F80" s="2355"/>
      <c r="G80" s="2355"/>
      <c r="H80" s="2355"/>
      <c r="I80" s="1383">
        <f>'[2]2022 Exhibitor points'!G1678</f>
        <v>5</v>
      </c>
      <c r="J80" s="2163">
        <v>5</v>
      </c>
      <c r="K80" s="2164">
        <v>10</v>
      </c>
    </row>
    <row r="81" spans="2:11">
      <c r="B81" s="1816" t="s">
        <v>151</v>
      </c>
      <c r="C81" s="1387" t="s">
        <v>129</v>
      </c>
      <c r="D81" s="1397"/>
      <c r="E81" s="1397"/>
      <c r="F81" s="2359">
        <f>'[2]2019 Exhibitor Points'!G1545</f>
        <v>7</v>
      </c>
      <c r="G81" s="2359"/>
      <c r="H81" s="2359"/>
      <c r="I81" s="1397"/>
      <c r="J81" s="2166"/>
      <c r="K81" s="2164">
        <f t="shared" ref="K81:K88" si="1">SUM(D81:I81)</f>
        <v>7</v>
      </c>
    </row>
    <row r="82" spans="2:11">
      <c r="B82" s="1391" t="s">
        <v>135</v>
      </c>
      <c r="C82" s="1387" t="s">
        <v>129</v>
      </c>
      <c r="D82" s="1388"/>
      <c r="E82" s="1388"/>
      <c r="F82" s="2353"/>
      <c r="G82" s="2353">
        <f>'[2]2020 Exhibitor points'!G494</f>
        <v>5</v>
      </c>
      <c r="H82" s="2353"/>
      <c r="I82" s="1388"/>
      <c r="J82" s="2165"/>
      <c r="K82" s="2164">
        <f t="shared" si="1"/>
        <v>5</v>
      </c>
    </row>
    <row r="83" spans="2:11">
      <c r="B83" s="1391" t="s">
        <v>529</v>
      </c>
      <c r="C83" s="1387" t="s">
        <v>129</v>
      </c>
      <c r="D83" s="1388"/>
      <c r="E83" s="1388"/>
      <c r="F83" s="2353"/>
      <c r="G83" s="2353"/>
      <c r="H83" s="2353"/>
      <c r="I83" s="1388"/>
      <c r="J83" s="2165"/>
      <c r="K83" s="2164">
        <f t="shared" si="1"/>
        <v>0</v>
      </c>
    </row>
    <row r="84" spans="2:11">
      <c r="B84" s="1391" t="s">
        <v>153</v>
      </c>
      <c r="C84" s="1382" t="s">
        <v>129</v>
      </c>
      <c r="D84" s="1383"/>
      <c r="E84" s="1383"/>
      <c r="F84" s="2355"/>
      <c r="G84" s="2355"/>
      <c r="H84" s="2355"/>
      <c r="I84" s="1383">
        <v>7</v>
      </c>
      <c r="J84" s="2163">
        <v>3</v>
      </c>
      <c r="K84" s="2164">
        <v>10</v>
      </c>
    </row>
    <row r="85" spans="2:11">
      <c r="B85" s="1391" t="s">
        <v>154</v>
      </c>
      <c r="C85" s="1382" t="s">
        <v>129</v>
      </c>
      <c r="D85" s="1383"/>
      <c r="E85" s="1383"/>
      <c r="F85" s="2355"/>
      <c r="G85" s="2355"/>
      <c r="H85" s="2355"/>
      <c r="I85" s="1383"/>
      <c r="J85" s="2163"/>
      <c r="K85" s="2164">
        <f t="shared" si="1"/>
        <v>0</v>
      </c>
    </row>
    <row r="86" spans="2:11">
      <c r="B86" s="1391" t="s">
        <v>155</v>
      </c>
      <c r="C86" s="1382" t="s">
        <v>129</v>
      </c>
      <c r="D86" s="1383"/>
      <c r="E86" s="1383"/>
      <c r="F86" s="2355"/>
      <c r="G86" s="2355"/>
      <c r="H86" s="2355"/>
      <c r="I86" s="1383"/>
      <c r="J86" s="2163"/>
      <c r="K86" s="2164">
        <f t="shared" si="1"/>
        <v>0</v>
      </c>
    </row>
    <row r="87" spans="2:11">
      <c r="B87" s="1395" t="s">
        <v>156</v>
      </c>
      <c r="C87" s="1387" t="s">
        <v>129</v>
      </c>
      <c r="D87" s="1383"/>
      <c r="E87" s="1383"/>
      <c r="F87" s="2355"/>
      <c r="G87" s="2355"/>
      <c r="H87" s="2355"/>
      <c r="I87" s="1383"/>
      <c r="J87" s="2163"/>
      <c r="K87" s="2164">
        <f t="shared" si="1"/>
        <v>0</v>
      </c>
    </row>
    <row r="88" spans="2:11">
      <c r="B88" s="1391" t="s">
        <v>157</v>
      </c>
      <c r="C88" s="1382" t="s">
        <v>129</v>
      </c>
      <c r="D88" s="1383"/>
      <c r="E88" s="1383"/>
      <c r="F88" s="2355">
        <f>'[2]2019 Exhibitor Points'!G1042</f>
        <v>5</v>
      </c>
      <c r="G88" s="2355"/>
      <c r="H88" s="2355"/>
      <c r="I88" s="1383"/>
      <c r="J88" s="2163"/>
      <c r="K88" s="2164">
        <f t="shared" si="1"/>
        <v>5</v>
      </c>
    </row>
    <row r="89" spans="2:11">
      <c r="B89" s="1391" t="s">
        <v>77</v>
      </c>
      <c r="C89" s="1382" t="s">
        <v>129</v>
      </c>
      <c r="D89" s="1383"/>
      <c r="E89" s="1383"/>
      <c r="F89" s="2355"/>
      <c r="G89" s="2355"/>
      <c r="H89" s="2355"/>
      <c r="I89" s="1383"/>
      <c r="J89" s="2163">
        <v>30</v>
      </c>
      <c r="K89" s="2419">
        <v>30</v>
      </c>
    </row>
    <row r="90" spans="2:11">
      <c r="B90" s="1391" t="s">
        <v>159</v>
      </c>
      <c r="C90" s="1382" t="s">
        <v>129</v>
      </c>
      <c r="D90" s="1383"/>
      <c r="E90" s="1383"/>
      <c r="F90" s="2355">
        <v>0</v>
      </c>
      <c r="G90" s="2355"/>
      <c r="H90" s="2355"/>
      <c r="I90" s="1383"/>
      <c r="J90" s="2163"/>
      <c r="K90" s="2164">
        <f>SUM(D90:I90)</f>
        <v>0</v>
      </c>
    </row>
    <row r="91" spans="2:11">
      <c r="B91" s="1391" t="s">
        <v>3312</v>
      </c>
      <c r="C91" s="1382" t="s">
        <v>129</v>
      </c>
      <c r="D91" s="1383"/>
      <c r="E91" s="1383"/>
      <c r="F91" s="2355"/>
      <c r="G91" s="2355">
        <v>0</v>
      </c>
      <c r="H91" s="2355"/>
      <c r="I91" s="1383"/>
      <c r="J91" s="2163">
        <v>7</v>
      </c>
      <c r="K91" s="2164">
        <v>7</v>
      </c>
    </row>
    <row r="92" spans="2:11">
      <c r="B92" s="1391" t="s">
        <v>161</v>
      </c>
      <c r="C92" s="1382" t="s">
        <v>129</v>
      </c>
      <c r="D92" s="1383"/>
      <c r="E92" s="1383"/>
      <c r="F92" s="2355">
        <f>'[2]2019 Exhibitor Points'!G1479</f>
        <v>5</v>
      </c>
      <c r="G92" s="2355"/>
      <c r="H92" s="2355"/>
      <c r="I92" s="1383"/>
      <c r="J92" s="2163"/>
      <c r="K92" s="2164">
        <f>SUM(D92:I92)</f>
        <v>5</v>
      </c>
    </row>
    <row r="93" spans="2:11">
      <c r="B93" s="1580" t="s">
        <v>162</v>
      </c>
      <c r="C93" s="1393" t="s">
        <v>129</v>
      </c>
      <c r="D93" s="1388"/>
      <c r="E93" s="1388"/>
      <c r="F93" s="2353">
        <f>'[2]2019 Exhibitor Points'!G646</f>
        <v>3</v>
      </c>
      <c r="G93" s="2353"/>
      <c r="H93" s="2353"/>
      <c r="I93" s="1388"/>
      <c r="J93" s="2165"/>
      <c r="K93" s="2164">
        <f>SUM(D93:I93)</f>
        <v>3</v>
      </c>
    </row>
    <row r="94" spans="2:11">
      <c r="B94" s="1580" t="s">
        <v>3310</v>
      </c>
      <c r="C94" s="1393" t="s">
        <v>129</v>
      </c>
      <c r="D94" s="1388"/>
      <c r="E94" s="1388"/>
      <c r="F94" s="2353"/>
      <c r="G94" s="2353"/>
      <c r="H94" s="2353"/>
      <c r="I94" s="1388"/>
      <c r="J94" s="2165"/>
      <c r="K94" s="2164">
        <v>0</v>
      </c>
    </row>
    <row r="95" spans="2:11">
      <c r="B95" s="1580" t="s">
        <v>1470</v>
      </c>
      <c r="C95" s="1393" t="s">
        <v>129</v>
      </c>
      <c r="D95" s="1388"/>
      <c r="E95" s="1388"/>
      <c r="F95" s="2353"/>
      <c r="G95" s="2353"/>
      <c r="H95" s="2353"/>
      <c r="I95" s="1388"/>
      <c r="J95" s="2165"/>
      <c r="K95" s="2164">
        <v>0</v>
      </c>
    </row>
    <row r="96" spans="2:11">
      <c r="B96" s="1580" t="s">
        <v>71</v>
      </c>
      <c r="C96" s="1393" t="s">
        <v>129</v>
      </c>
      <c r="D96" s="1388"/>
      <c r="E96" s="1388"/>
      <c r="F96" s="2353"/>
      <c r="G96" s="2353"/>
      <c r="H96" s="2353"/>
      <c r="I96" s="1388"/>
      <c r="J96" s="2165"/>
      <c r="K96" s="2164">
        <v>0</v>
      </c>
    </row>
    <row r="97" spans="2:11">
      <c r="B97" s="1580" t="s">
        <v>144</v>
      </c>
      <c r="C97" s="1393" t="s">
        <v>129</v>
      </c>
      <c r="D97" s="1388"/>
      <c r="E97" s="1388"/>
      <c r="F97" s="2353"/>
      <c r="G97" s="2353"/>
      <c r="H97" s="2353"/>
      <c r="I97" s="1388">
        <f>'[2]2022 Exhibitor points'!G610</f>
        <v>5</v>
      </c>
      <c r="J97" s="2165">
        <v>8</v>
      </c>
      <c r="K97" s="2164">
        <v>13</v>
      </c>
    </row>
    <row r="98" spans="2:11">
      <c r="B98" s="1579" t="s">
        <v>52</v>
      </c>
      <c r="C98" s="1393" t="s">
        <v>129</v>
      </c>
      <c r="D98" s="1388"/>
      <c r="E98" s="1388"/>
      <c r="F98" s="2353"/>
      <c r="G98" s="2353"/>
      <c r="H98" s="2353"/>
      <c r="I98" s="1388">
        <v>15</v>
      </c>
      <c r="J98" s="2165">
        <v>5</v>
      </c>
      <c r="K98" s="2164">
        <v>20</v>
      </c>
    </row>
    <row r="99" spans="2:11">
      <c r="B99" s="1580" t="s">
        <v>5780</v>
      </c>
      <c r="C99" s="1393" t="s">
        <v>129</v>
      </c>
      <c r="D99" s="1388"/>
      <c r="E99" s="1388"/>
      <c r="F99" s="2353"/>
      <c r="G99" s="2353"/>
      <c r="H99" s="2353"/>
      <c r="I99" s="1388"/>
      <c r="J99" s="2165"/>
      <c r="K99" s="2164">
        <v>0</v>
      </c>
    </row>
    <row r="100" spans="2:11">
      <c r="B100" s="1580" t="s">
        <v>1633</v>
      </c>
      <c r="C100" s="1393" t="s">
        <v>129</v>
      </c>
      <c r="D100" s="1388"/>
      <c r="E100" s="1388"/>
      <c r="F100" s="2353"/>
      <c r="G100" s="2353"/>
      <c r="H100" s="2353"/>
      <c r="I100" s="1388"/>
      <c r="J100" s="2165"/>
      <c r="K100" s="2164">
        <v>0</v>
      </c>
    </row>
    <row r="101" spans="2:11">
      <c r="B101" s="1580" t="s">
        <v>5781</v>
      </c>
      <c r="C101" s="1393" t="s">
        <v>129</v>
      </c>
      <c r="D101" s="1388"/>
      <c r="E101" s="1388"/>
      <c r="F101" s="2353"/>
      <c r="G101" s="2353"/>
      <c r="H101" s="2353"/>
      <c r="I101" s="1388"/>
      <c r="J101" s="2165"/>
      <c r="K101" s="2164">
        <v>0</v>
      </c>
    </row>
    <row r="102" spans="2:11">
      <c r="B102" s="1580" t="s">
        <v>5782</v>
      </c>
      <c r="C102" s="1393" t="s">
        <v>129</v>
      </c>
      <c r="D102" s="1388"/>
      <c r="E102" s="1388"/>
      <c r="F102" s="2353"/>
      <c r="G102" s="2353"/>
      <c r="H102" s="2353"/>
      <c r="I102" s="1388"/>
      <c r="J102" s="2165"/>
      <c r="K102" s="2164">
        <v>0</v>
      </c>
    </row>
    <row r="103" spans="2:11">
      <c r="B103" s="1580" t="s">
        <v>6026</v>
      </c>
      <c r="C103" s="1393" t="s">
        <v>129</v>
      </c>
      <c r="D103" s="1388"/>
      <c r="E103" s="1388"/>
      <c r="F103" s="2353"/>
      <c r="G103" s="2353"/>
      <c r="H103" s="2353"/>
      <c r="I103" s="1388">
        <v>5</v>
      </c>
      <c r="J103" s="2165">
        <v>33</v>
      </c>
      <c r="K103" s="2419">
        <v>38</v>
      </c>
    </row>
    <row r="104" spans="2:11">
      <c r="B104" s="1579" t="s">
        <v>6492</v>
      </c>
      <c r="C104" s="1393" t="s">
        <v>129</v>
      </c>
      <c r="D104" s="1388"/>
      <c r="E104" s="1388"/>
      <c r="F104" s="2361"/>
      <c r="G104" s="2361"/>
      <c r="H104" s="2361"/>
      <c r="I104" s="1388"/>
      <c r="J104" s="2362">
        <v>5</v>
      </c>
      <c r="K104" s="2363">
        <v>5</v>
      </c>
    </row>
    <row r="105" spans="2:11">
      <c r="B105" s="1580" t="s">
        <v>432</v>
      </c>
      <c r="C105" s="1393" t="s">
        <v>129</v>
      </c>
      <c r="D105" s="1388"/>
      <c r="E105" s="1388"/>
      <c r="F105" s="2353"/>
      <c r="G105" s="2353"/>
      <c r="H105" s="2353"/>
      <c r="I105" s="1388"/>
      <c r="J105" s="2165"/>
      <c r="K105" s="2164">
        <v>0</v>
      </c>
    </row>
    <row r="106" spans="2:11">
      <c r="B106" s="1580" t="s">
        <v>1622</v>
      </c>
      <c r="C106" s="1393" t="s">
        <v>129</v>
      </c>
      <c r="D106" s="1388"/>
      <c r="E106" s="1388"/>
      <c r="F106" s="2353"/>
      <c r="G106" s="2353"/>
      <c r="H106" s="2353">
        <f>'[2]2022 Exhibitor points'!G300</f>
        <v>10</v>
      </c>
      <c r="I106" s="1388"/>
      <c r="J106" s="2165"/>
      <c r="K106" s="2164">
        <v>10</v>
      </c>
    </row>
    <row r="107" spans="2:11">
      <c r="B107" s="1579" t="s">
        <v>1625</v>
      </c>
      <c r="C107" s="1393" t="s">
        <v>129</v>
      </c>
      <c r="D107" s="1388"/>
      <c r="E107" s="1388"/>
      <c r="F107" s="2353"/>
      <c r="G107" s="2353"/>
      <c r="H107" s="2353"/>
      <c r="I107" s="1388"/>
      <c r="J107" s="2165">
        <v>13</v>
      </c>
      <c r="K107" s="2164">
        <v>13</v>
      </c>
    </row>
    <row r="108" spans="2:11">
      <c r="B108" s="1579" t="s">
        <v>5531</v>
      </c>
      <c r="C108" s="1393" t="s">
        <v>129</v>
      </c>
      <c r="D108" s="1388"/>
      <c r="E108" s="1388"/>
      <c r="F108" s="2353"/>
      <c r="G108" s="2353"/>
      <c r="H108" s="2353"/>
      <c r="I108" s="1388"/>
      <c r="J108" s="2165">
        <v>64</v>
      </c>
      <c r="K108" s="2419">
        <v>64</v>
      </c>
    </row>
    <row r="109" spans="2:11">
      <c r="B109" s="1579" t="s">
        <v>5473</v>
      </c>
      <c r="C109" s="1393" t="s">
        <v>129</v>
      </c>
      <c r="D109" s="1388"/>
      <c r="E109" s="1388"/>
      <c r="F109" s="2353"/>
      <c r="G109" s="2353"/>
      <c r="H109" s="2353"/>
      <c r="I109" s="1388"/>
      <c r="J109" s="2165">
        <v>23</v>
      </c>
      <c r="K109" s="2164">
        <v>23</v>
      </c>
    </row>
    <row r="110" spans="2:11">
      <c r="B110" s="1579" t="s">
        <v>6245</v>
      </c>
      <c r="C110" s="1393" t="s">
        <v>129</v>
      </c>
      <c r="D110" s="1388"/>
      <c r="E110" s="1388"/>
      <c r="F110" s="2353"/>
      <c r="G110" s="2353"/>
      <c r="H110" s="2353"/>
      <c r="I110" s="1388"/>
      <c r="J110" s="2165">
        <v>5</v>
      </c>
      <c r="K110" s="2164">
        <v>5</v>
      </c>
    </row>
    <row r="111" spans="2:11">
      <c r="B111" s="1579" t="s">
        <v>59</v>
      </c>
      <c r="C111" s="1393" t="s">
        <v>129</v>
      </c>
      <c r="D111" s="1388"/>
      <c r="E111" s="1388"/>
      <c r="F111" s="2353"/>
      <c r="G111" s="2353"/>
      <c r="H111" s="2353"/>
      <c r="I111" s="1388"/>
      <c r="J111" s="2165"/>
      <c r="K111" s="2164">
        <v>0</v>
      </c>
    </row>
    <row r="112" spans="2:11">
      <c r="B112" s="1580" t="s">
        <v>1451</v>
      </c>
      <c r="C112" s="1393" t="s">
        <v>129</v>
      </c>
      <c r="D112" s="1388"/>
      <c r="E112" s="1388"/>
      <c r="F112" s="2353"/>
      <c r="G112" s="2353"/>
      <c r="H112" s="2353"/>
      <c r="I112" s="1388"/>
      <c r="J112" s="2165"/>
      <c r="K112" s="2164">
        <v>0</v>
      </c>
    </row>
    <row r="113" spans="2:11">
      <c r="B113" s="1579" t="s">
        <v>6234</v>
      </c>
      <c r="C113" s="1393" t="s">
        <v>129</v>
      </c>
      <c r="D113" s="1388"/>
      <c r="E113" s="1388"/>
      <c r="F113" s="2361"/>
      <c r="G113" s="2361"/>
      <c r="H113" s="2361"/>
      <c r="I113" s="1388"/>
      <c r="J113" s="2362"/>
      <c r="K113" s="2363">
        <v>0</v>
      </c>
    </row>
    <row r="114" spans="2:11">
      <c r="B114" s="1579" t="s">
        <v>65</v>
      </c>
      <c r="C114" s="1393" t="s">
        <v>129</v>
      </c>
      <c r="D114" s="1388"/>
      <c r="E114" s="1388"/>
      <c r="F114" s="2361"/>
      <c r="G114" s="2361"/>
      <c r="H114" s="2361"/>
      <c r="I114" s="1388"/>
      <c r="J114" s="2362">
        <v>10</v>
      </c>
      <c r="K114" s="2363">
        <v>10</v>
      </c>
    </row>
    <row r="115" spans="2:11">
      <c r="B115" s="1579" t="s">
        <v>57</v>
      </c>
      <c r="C115" s="1393" t="s">
        <v>129</v>
      </c>
      <c r="D115" s="1388"/>
      <c r="E115" s="1388"/>
      <c r="F115" s="2361"/>
      <c r="G115" s="2361"/>
      <c r="H115" s="2361"/>
      <c r="I115" s="1388"/>
      <c r="J115" s="2362">
        <v>3</v>
      </c>
      <c r="K115" s="2363">
        <v>3</v>
      </c>
    </row>
    <row r="116" spans="2:11">
      <c r="B116" s="1579" t="s">
        <v>6562</v>
      </c>
      <c r="C116" s="1393" t="s">
        <v>129</v>
      </c>
      <c r="D116" s="1388"/>
      <c r="E116" s="1388"/>
      <c r="F116" s="2361"/>
      <c r="G116" s="2361"/>
      <c r="H116" s="2361"/>
      <c r="I116" s="1388"/>
      <c r="J116" s="2362">
        <v>3</v>
      </c>
      <c r="K116" s="2363">
        <v>3</v>
      </c>
    </row>
    <row r="117" spans="2:11">
      <c r="B117" s="1579" t="s">
        <v>67</v>
      </c>
      <c r="C117" s="1393" t="s">
        <v>129</v>
      </c>
      <c r="D117" s="1388"/>
      <c r="E117" s="1388"/>
      <c r="F117" s="2361"/>
      <c r="G117" s="2361"/>
      <c r="H117" s="2361"/>
      <c r="I117" s="1388"/>
      <c r="J117" s="2362"/>
      <c r="K117" s="2363">
        <v>0</v>
      </c>
    </row>
    <row r="118" spans="2:11">
      <c r="B118" s="1579" t="s">
        <v>1492</v>
      </c>
      <c r="C118" s="1393" t="s">
        <v>129</v>
      </c>
      <c r="D118" s="1388"/>
      <c r="E118" s="1388"/>
      <c r="F118" s="2353"/>
      <c r="G118" s="2353"/>
      <c r="H118" s="2353"/>
      <c r="I118" s="1388"/>
      <c r="J118" s="2165"/>
      <c r="K118" s="2164">
        <v>0</v>
      </c>
    </row>
    <row r="119" spans="2:11">
      <c r="B119" s="1587" t="s">
        <v>174</v>
      </c>
      <c r="C119" s="1582" t="s">
        <v>164</v>
      </c>
      <c r="D119" s="1583"/>
      <c r="E119" s="1583"/>
      <c r="F119" s="2156"/>
      <c r="G119" s="2156">
        <f>'[2]2020 Exhibitor points'!G504</f>
        <v>7</v>
      </c>
      <c r="H119" s="2156">
        <f>'[2]2021 Exhibitor points'!G617</f>
        <v>20</v>
      </c>
      <c r="I119" s="2159">
        <v>15</v>
      </c>
      <c r="J119" s="2156">
        <v>27</v>
      </c>
      <c r="K119" s="2354">
        <v>69</v>
      </c>
    </row>
    <row r="120" spans="2:11">
      <c r="B120" s="1585" t="s">
        <v>519</v>
      </c>
      <c r="C120" s="1586" t="s">
        <v>164</v>
      </c>
      <c r="D120" s="1583"/>
      <c r="E120" s="1583"/>
      <c r="F120" s="2156">
        <f>'[2]2019 Exhibitor Points'!G384</f>
        <v>6</v>
      </c>
      <c r="G120" s="2156">
        <f>'[2]2020 Exhibitor points'!G301</f>
        <v>17</v>
      </c>
      <c r="H120" s="2156">
        <v>17</v>
      </c>
      <c r="I120" s="2159">
        <f>'[2]2022 Exhibitor points'!G460</f>
        <v>17</v>
      </c>
      <c r="J120" s="2156"/>
      <c r="K120" s="2148">
        <f t="shared" ref="K120:K126" si="2">SUM(D120:I120)</f>
        <v>57</v>
      </c>
    </row>
    <row r="121" spans="2:11">
      <c r="B121" s="1587" t="s">
        <v>187</v>
      </c>
      <c r="C121" s="1582" t="s">
        <v>164</v>
      </c>
      <c r="D121" s="1583"/>
      <c r="E121" s="1583"/>
      <c r="F121" s="2156">
        <f>'[2]2019 Exhibitor Points'!G324</f>
        <v>7</v>
      </c>
      <c r="G121" s="2156"/>
      <c r="H121" s="2156">
        <f>'[2]2021 Exhibitor points'!G280</f>
        <v>15</v>
      </c>
      <c r="I121" s="2159"/>
      <c r="J121" s="2156">
        <v>3</v>
      </c>
      <c r="K121" s="2148">
        <v>25</v>
      </c>
    </row>
    <row r="122" spans="2:11">
      <c r="B122" s="1587" t="s">
        <v>175</v>
      </c>
      <c r="C122" s="1586" t="s">
        <v>164</v>
      </c>
      <c r="D122" s="1583"/>
      <c r="E122" s="1583"/>
      <c r="F122" s="2156"/>
      <c r="G122" s="2156">
        <f>'[2]2020 Exhibitor points'!G388</f>
        <v>6</v>
      </c>
      <c r="H122" s="2156">
        <f>'[2]2021 Exhibitor points'!G463</f>
        <v>15</v>
      </c>
      <c r="I122" s="2159"/>
      <c r="J122" s="2156"/>
      <c r="K122" s="2148">
        <f t="shared" si="2"/>
        <v>21</v>
      </c>
    </row>
    <row r="123" spans="2:11">
      <c r="B123" s="1585" t="s">
        <v>5668</v>
      </c>
      <c r="C123" s="1582" t="s">
        <v>164</v>
      </c>
      <c r="D123" s="1583"/>
      <c r="E123" s="1583"/>
      <c r="F123" s="2156"/>
      <c r="G123" s="2156"/>
      <c r="H123" s="2156">
        <f>'[2]2021 Exhibitor points'!G301</f>
        <v>15</v>
      </c>
      <c r="I123" s="2159"/>
      <c r="J123" s="2156"/>
      <c r="K123" s="2148">
        <f t="shared" si="2"/>
        <v>15</v>
      </c>
    </row>
    <row r="124" spans="2:11">
      <c r="B124" s="1588" t="s">
        <v>177</v>
      </c>
      <c r="C124" s="1582" t="s">
        <v>164</v>
      </c>
      <c r="D124" s="1583"/>
      <c r="E124" s="1583"/>
      <c r="F124" s="2156"/>
      <c r="G124" s="2156">
        <f>'[2]2020 Exhibitor points'!G97</f>
        <v>5</v>
      </c>
      <c r="H124" s="2156">
        <f>'[2]2021 Exhibitor points'!G117</f>
        <v>10</v>
      </c>
      <c r="I124" s="2159">
        <f>'[2]2022 Exhibitor points'!G181</f>
        <v>33</v>
      </c>
      <c r="J124" s="2156">
        <v>53</v>
      </c>
      <c r="K124" s="2354">
        <v>101</v>
      </c>
    </row>
    <row r="125" spans="2:11">
      <c r="B125" s="1585" t="s">
        <v>185</v>
      </c>
      <c r="C125" s="1582" t="s">
        <v>164</v>
      </c>
      <c r="D125" s="1589"/>
      <c r="E125" s="1589"/>
      <c r="F125" s="2150">
        <f>'[2]2019 Exhibitor Points'!G1028</f>
        <v>5</v>
      </c>
      <c r="G125" s="2150"/>
      <c r="H125" s="2150">
        <f>'[2]2021 Exhibitor points'!G1061</f>
        <v>7</v>
      </c>
      <c r="I125" s="2160">
        <f>'[2]2022 Exhibitor points'!G1318</f>
        <v>20</v>
      </c>
      <c r="J125" s="2150">
        <v>43</v>
      </c>
      <c r="K125" s="2354">
        <v>75</v>
      </c>
    </row>
    <row r="126" spans="2:11">
      <c r="B126" s="1585" t="s">
        <v>63</v>
      </c>
      <c r="C126" s="1586" t="s">
        <v>164</v>
      </c>
      <c r="D126" s="1583"/>
      <c r="E126" s="1583"/>
      <c r="F126" s="2156">
        <v>22</v>
      </c>
      <c r="G126" s="2156">
        <v>7</v>
      </c>
      <c r="H126" s="2156">
        <v>3</v>
      </c>
      <c r="I126" s="2159"/>
      <c r="J126" s="2156"/>
      <c r="K126" s="2148">
        <f t="shared" si="2"/>
        <v>32</v>
      </c>
    </row>
    <row r="127" spans="2:11">
      <c r="B127" s="1817" t="s">
        <v>168</v>
      </c>
      <c r="C127" s="1582" t="s">
        <v>164</v>
      </c>
      <c r="D127" s="1589"/>
      <c r="E127" s="1589"/>
      <c r="F127" s="2150">
        <f>'[2]2019 Exhibitor Points'!G772</f>
        <v>5</v>
      </c>
      <c r="G127" s="2150">
        <f>'[2]2020 Exhibitor points'!G608</f>
        <v>10</v>
      </c>
      <c r="H127" s="2150">
        <f>'[2]2021 Exhibitor points'!G755</f>
        <v>3</v>
      </c>
      <c r="I127" s="2160"/>
      <c r="J127" s="2150">
        <v>17</v>
      </c>
      <c r="K127" s="2148">
        <v>35</v>
      </c>
    </row>
    <row r="128" spans="2:11">
      <c r="B128" s="1588" t="s">
        <v>202</v>
      </c>
      <c r="C128" s="1586" t="s">
        <v>164</v>
      </c>
      <c r="D128" s="1589"/>
      <c r="E128" s="1589"/>
      <c r="F128" s="2150">
        <f>'[2]2019 Exhibitor Points'!G713</f>
        <v>3</v>
      </c>
      <c r="G128" s="2150"/>
      <c r="H128" s="2150">
        <v>3</v>
      </c>
      <c r="I128" s="2160"/>
      <c r="J128" s="2150">
        <v>3</v>
      </c>
      <c r="K128" s="2148">
        <v>9</v>
      </c>
    </row>
    <row r="129" spans="2:11">
      <c r="B129" s="1588" t="s">
        <v>134</v>
      </c>
      <c r="C129" s="1586" t="s">
        <v>164</v>
      </c>
      <c r="D129" s="1589"/>
      <c r="E129" s="1589"/>
      <c r="F129" s="2150"/>
      <c r="G129" s="2150"/>
      <c r="H129" s="2150"/>
      <c r="I129" s="2160"/>
      <c r="J129" s="2150"/>
      <c r="K129" s="2148">
        <v>0</v>
      </c>
    </row>
    <row r="130" spans="2:11">
      <c r="B130" s="1588" t="s">
        <v>6616</v>
      </c>
      <c r="C130" s="1586" t="s">
        <v>164</v>
      </c>
      <c r="D130" s="1589"/>
      <c r="E130" s="1589"/>
      <c r="F130" s="2394"/>
      <c r="G130" s="2394"/>
      <c r="H130" s="2394"/>
      <c r="I130" s="2395"/>
      <c r="J130" s="2394">
        <v>3</v>
      </c>
      <c r="K130" s="2366">
        <v>3</v>
      </c>
    </row>
    <row r="131" spans="2:11">
      <c r="B131" s="1588" t="s">
        <v>6731</v>
      </c>
      <c r="C131" s="1586" t="s">
        <v>164</v>
      </c>
      <c r="D131" s="1589"/>
      <c r="E131" s="1589"/>
      <c r="F131" s="2394"/>
      <c r="G131" s="2394"/>
      <c r="H131" s="2394"/>
      <c r="I131" s="2395"/>
      <c r="J131" s="2394">
        <v>5</v>
      </c>
      <c r="K131" s="2366">
        <v>5</v>
      </c>
    </row>
    <row r="132" spans="2:11">
      <c r="B132" s="1588" t="s">
        <v>5512</v>
      </c>
      <c r="C132" s="1586" t="s">
        <v>164</v>
      </c>
      <c r="D132" s="1589"/>
      <c r="E132" s="1589"/>
      <c r="F132" s="2150"/>
      <c r="G132" s="2150"/>
      <c r="H132" s="2150"/>
      <c r="I132" s="2160"/>
      <c r="J132" s="2150"/>
      <c r="K132" s="2148">
        <v>0</v>
      </c>
    </row>
    <row r="133" spans="2:11">
      <c r="B133" s="1588" t="s">
        <v>1628</v>
      </c>
      <c r="C133" s="1586" t="s">
        <v>164</v>
      </c>
      <c r="D133" s="1589"/>
      <c r="E133" s="1589"/>
      <c r="F133" s="2394"/>
      <c r="G133" s="2394"/>
      <c r="H133" s="2394"/>
      <c r="I133" s="2395"/>
      <c r="J133" s="2394">
        <v>10</v>
      </c>
      <c r="K133" s="2366">
        <v>10</v>
      </c>
    </row>
    <row r="134" spans="2:11">
      <c r="B134" s="1588" t="s">
        <v>150</v>
      </c>
      <c r="C134" s="1586" t="s">
        <v>164</v>
      </c>
      <c r="D134" s="1589"/>
      <c r="E134" s="1589"/>
      <c r="F134" s="2150"/>
      <c r="G134" s="2150"/>
      <c r="H134" s="2150"/>
      <c r="I134" s="2160"/>
      <c r="J134" s="2150">
        <v>22</v>
      </c>
      <c r="K134" s="2148">
        <v>22</v>
      </c>
    </row>
    <row r="135" spans="2:11">
      <c r="B135" s="1588" t="s">
        <v>141</v>
      </c>
      <c r="C135" s="1586" t="s">
        <v>164</v>
      </c>
      <c r="D135" s="1589"/>
      <c r="E135" s="1589"/>
      <c r="F135" s="2150"/>
      <c r="G135" s="2150"/>
      <c r="H135" s="2150"/>
      <c r="I135" s="2160"/>
      <c r="J135" s="2150"/>
      <c r="K135" s="2148">
        <v>0</v>
      </c>
    </row>
    <row r="136" spans="2:11">
      <c r="B136" s="1587" t="s">
        <v>172</v>
      </c>
      <c r="C136" s="1582" t="s">
        <v>164</v>
      </c>
      <c r="D136" s="1583"/>
      <c r="E136" s="1583"/>
      <c r="F136" s="2156">
        <f>'[2]2019 Exhibitor Points'!G261</f>
        <v>34</v>
      </c>
      <c r="G136" s="2156">
        <f>'[2]2020 Exhibitor points'!G194</f>
        <v>7</v>
      </c>
      <c r="H136" s="2156"/>
      <c r="I136" s="2159">
        <v>3</v>
      </c>
      <c r="J136" s="2156"/>
      <c r="K136" s="2148">
        <f t="shared" ref="K136:K170" si="3">SUM(D136:I136)</f>
        <v>44</v>
      </c>
    </row>
    <row r="137" spans="2:11">
      <c r="B137" s="1585" t="s">
        <v>178</v>
      </c>
      <c r="C137" s="1586" t="s">
        <v>164</v>
      </c>
      <c r="D137" s="1583"/>
      <c r="E137" s="1583"/>
      <c r="F137" s="2156"/>
      <c r="G137" s="2156">
        <f>'[2]2020 Exhibitor points'!G355</f>
        <v>3</v>
      </c>
      <c r="H137" s="2156"/>
      <c r="I137" s="2159"/>
      <c r="J137" s="2156"/>
      <c r="K137" s="2148">
        <f t="shared" si="3"/>
        <v>3</v>
      </c>
    </row>
    <row r="138" spans="2:11">
      <c r="B138" s="1585" t="s">
        <v>183</v>
      </c>
      <c r="C138" s="1582" t="s">
        <v>164</v>
      </c>
      <c r="D138" s="1583"/>
      <c r="E138" s="1583"/>
      <c r="F138" s="2156"/>
      <c r="G138" s="2156"/>
      <c r="H138" s="2156"/>
      <c r="I138" s="2159"/>
      <c r="J138" s="2156"/>
      <c r="K138" s="2148">
        <f t="shared" si="3"/>
        <v>0</v>
      </c>
    </row>
    <row r="139" spans="2:11">
      <c r="B139" s="1591" t="s">
        <v>184</v>
      </c>
      <c r="C139" s="1586" t="s">
        <v>164</v>
      </c>
      <c r="D139" s="1583"/>
      <c r="E139" s="1583"/>
      <c r="F139" s="2156">
        <f>'[2]2019 Exhibitor Points'!G611</f>
        <v>25</v>
      </c>
      <c r="G139" s="2156"/>
      <c r="H139" s="2156"/>
      <c r="I139" s="2159"/>
      <c r="J139" s="2156"/>
      <c r="K139" s="2148">
        <f t="shared" si="3"/>
        <v>25</v>
      </c>
    </row>
    <row r="140" spans="2:11">
      <c r="B140" s="1585" t="s">
        <v>186</v>
      </c>
      <c r="C140" s="1582" t="s">
        <v>164</v>
      </c>
      <c r="D140" s="1583"/>
      <c r="E140" s="1583"/>
      <c r="F140" s="2156">
        <f>'[2]2019 Exhibitor Points'!G233</f>
        <v>24</v>
      </c>
      <c r="G140" s="2156"/>
      <c r="H140" s="2156"/>
      <c r="I140" s="2159"/>
      <c r="J140" s="2156"/>
      <c r="K140" s="2148">
        <f t="shared" si="3"/>
        <v>24</v>
      </c>
    </row>
    <row r="141" spans="2:11">
      <c r="B141" s="1587" t="s">
        <v>188</v>
      </c>
      <c r="C141" s="1582" t="s">
        <v>164</v>
      </c>
      <c r="D141" s="1589"/>
      <c r="E141" s="1589"/>
      <c r="F141" s="2150">
        <f>'[2]2019 Exhibitor Points'!G819</f>
        <v>10</v>
      </c>
      <c r="G141" s="2150"/>
      <c r="H141" s="2150"/>
      <c r="I141" s="2160"/>
      <c r="J141" s="2150"/>
      <c r="K141" s="2148">
        <f t="shared" si="3"/>
        <v>10</v>
      </c>
    </row>
    <row r="142" spans="2:11">
      <c r="B142" s="1585" t="s">
        <v>189</v>
      </c>
      <c r="C142" s="1582" t="s">
        <v>164</v>
      </c>
      <c r="D142" s="1589"/>
      <c r="E142" s="1589"/>
      <c r="F142" s="2150"/>
      <c r="G142" s="2150"/>
      <c r="H142" s="2150"/>
      <c r="I142" s="2160"/>
      <c r="J142" s="2150"/>
      <c r="K142" s="2148">
        <f t="shared" si="3"/>
        <v>0</v>
      </c>
    </row>
    <row r="143" spans="2:11">
      <c r="B143" s="1585" t="s">
        <v>176</v>
      </c>
      <c r="C143" s="1582" t="s">
        <v>164</v>
      </c>
      <c r="D143" s="1589"/>
      <c r="E143" s="1589"/>
      <c r="F143" s="2150">
        <f>'[2]2019 Exhibitor Points'!G1343</f>
        <v>7</v>
      </c>
      <c r="G143" s="2150">
        <f>'[2]2020 Exhibitor points'!G1153</f>
        <v>5</v>
      </c>
      <c r="H143" s="2150"/>
      <c r="I143" s="2160">
        <v>7</v>
      </c>
      <c r="J143" s="2150">
        <v>13</v>
      </c>
      <c r="K143" s="2148">
        <v>32</v>
      </c>
    </row>
    <row r="144" spans="2:11">
      <c r="B144" s="1585" t="s">
        <v>181</v>
      </c>
      <c r="C144" s="1582" t="s">
        <v>164</v>
      </c>
      <c r="D144" s="1589"/>
      <c r="E144" s="1589"/>
      <c r="F144" s="2150">
        <f>'[2]2019 Exhibitor Points'!G851</f>
        <v>0</v>
      </c>
      <c r="G144" s="2150">
        <f>'[2]2020 Exhibitor points'!G694</f>
        <v>0</v>
      </c>
      <c r="H144" s="2150"/>
      <c r="I144" s="2160"/>
      <c r="J144" s="2150"/>
      <c r="K144" s="2148">
        <f t="shared" si="3"/>
        <v>0</v>
      </c>
    </row>
    <row r="145" spans="2:14">
      <c r="B145" s="1587" t="s">
        <v>190</v>
      </c>
      <c r="C145" s="1592" t="s">
        <v>164</v>
      </c>
      <c r="D145" s="1589"/>
      <c r="E145" s="1589"/>
      <c r="F145" s="2150"/>
      <c r="G145" s="2150"/>
      <c r="H145" s="2150"/>
      <c r="I145" s="2160"/>
      <c r="J145" s="2150">
        <v>16</v>
      </c>
      <c r="K145" s="2148">
        <v>16</v>
      </c>
    </row>
    <row r="146" spans="2:14">
      <c r="B146" s="1587" t="s">
        <v>191</v>
      </c>
      <c r="C146" s="1582" t="s">
        <v>164</v>
      </c>
      <c r="D146" s="1589"/>
      <c r="E146" s="1589"/>
      <c r="F146" s="2150"/>
      <c r="G146" s="2150"/>
      <c r="H146" s="2150"/>
      <c r="I146" s="2160"/>
      <c r="J146" s="2150">
        <v>7</v>
      </c>
      <c r="K146" s="2148">
        <v>7</v>
      </c>
    </row>
    <row r="147" spans="2:14">
      <c r="B147" s="1585" t="s">
        <v>173</v>
      </c>
      <c r="C147" s="1582" t="s">
        <v>164</v>
      </c>
      <c r="D147" s="1589"/>
      <c r="E147" s="1589"/>
      <c r="F147" s="2150">
        <f>'[2]2019 Exhibitor Points'!G796</f>
        <v>5</v>
      </c>
      <c r="G147" s="2150">
        <f>'[2]2020 Exhibitor points'!G638</f>
        <v>7</v>
      </c>
      <c r="H147" s="2150"/>
      <c r="I147" s="2160">
        <v>0</v>
      </c>
      <c r="J147" s="2150">
        <v>22</v>
      </c>
      <c r="K147" s="2148">
        <v>34</v>
      </c>
    </row>
    <row r="148" spans="2:14">
      <c r="B148" s="1587" t="s">
        <v>6476</v>
      </c>
      <c r="C148" s="1582" t="s">
        <v>164</v>
      </c>
      <c r="D148" s="1583"/>
      <c r="E148" s="1583"/>
      <c r="F148" s="2156">
        <f>'[2]2019 Exhibitor Points'!G245</f>
        <v>5</v>
      </c>
      <c r="G148" s="2156">
        <v>7</v>
      </c>
      <c r="H148" s="2156"/>
      <c r="I148" s="2159"/>
      <c r="J148" s="2156">
        <v>57</v>
      </c>
      <c r="K148" s="2354">
        <v>69</v>
      </c>
    </row>
    <row r="149" spans="2:14">
      <c r="B149" s="1585" t="s">
        <v>192</v>
      </c>
      <c r="C149" s="1582" t="s">
        <v>164</v>
      </c>
      <c r="D149" s="1583"/>
      <c r="E149" s="1583"/>
      <c r="F149" s="2156">
        <f>'[2]2019 Exhibitor Points'!G333</f>
        <v>10</v>
      </c>
      <c r="G149" s="2156">
        <v>5</v>
      </c>
      <c r="H149" s="2156"/>
      <c r="I149" s="2159">
        <f>'[2]2022 Exhibitor points'!G390</f>
        <v>35</v>
      </c>
      <c r="J149" s="2156">
        <v>45</v>
      </c>
      <c r="K149" s="2354">
        <v>95</v>
      </c>
    </row>
    <row r="150" spans="2:14">
      <c r="B150" s="1585" t="s">
        <v>193</v>
      </c>
      <c r="C150" s="1582" t="s">
        <v>164</v>
      </c>
      <c r="D150" s="1583"/>
      <c r="E150" s="1583"/>
      <c r="F150" s="2156">
        <f>'[2]2019 Exhibitor Points'!G478</f>
        <v>5</v>
      </c>
      <c r="G150" s="2156"/>
      <c r="H150" s="2156"/>
      <c r="I150" s="2159"/>
      <c r="J150" s="2156">
        <v>19</v>
      </c>
      <c r="K150" s="2148">
        <v>24</v>
      </c>
    </row>
    <row r="151" spans="2:14">
      <c r="B151" s="1587" t="s">
        <v>194</v>
      </c>
      <c r="C151" s="1592" t="s">
        <v>164</v>
      </c>
      <c r="D151" s="1583"/>
      <c r="E151" s="1583"/>
      <c r="F151" s="2156">
        <v>3</v>
      </c>
      <c r="G151" s="2156"/>
      <c r="H151" s="2156"/>
      <c r="I151" s="2159"/>
      <c r="J151" s="2156"/>
      <c r="K151" s="2148">
        <f t="shared" si="3"/>
        <v>3</v>
      </c>
    </row>
    <row r="152" spans="2:14">
      <c r="B152" s="1587" t="s">
        <v>5135</v>
      </c>
      <c r="C152" s="1592" t="s">
        <v>164</v>
      </c>
      <c r="D152" s="1583"/>
      <c r="E152" s="1583"/>
      <c r="F152" s="2156"/>
      <c r="G152" s="2156"/>
      <c r="H152" s="2156">
        <v>10</v>
      </c>
      <c r="I152" s="2159">
        <f>'[2]2022 Exhibitor points'!G569</f>
        <v>20</v>
      </c>
      <c r="J152" s="2156">
        <v>10</v>
      </c>
      <c r="K152" s="2148">
        <v>40</v>
      </c>
    </row>
    <row r="153" spans="2:14">
      <c r="B153" s="1585" t="s">
        <v>170</v>
      </c>
      <c r="C153" s="1582" t="s">
        <v>164</v>
      </c>
      <c r="D153" s="1589"/>
      <c r="E153" s="1589"/>
      <c r="F153" s="2150"/>
      <c r="G153" s="2150">
        <f>'[2]2020 Exhibitor points'!G1130</f>
        <v>10</v>
      </c>
      <c r="H153" s="2150"/>
      <c r="I153" s="2160"/>
      <c r="J153" s="2150"/>
      <c r="K153" s="2148">
        <f t="shared" si="3"/>
        <v>10</v>
      </c>
    </row>
    <row r="154" spans="2:14">
      <c r="B154" s="1585" t="s">
        <v>196</v>
      </c>
      <c r="C154" s="1582" t="s">
        <v>164</v>
      </c>
      <c r="D154" s="1589"/>
      <c r="E154" s="1589"/>
      <c r="F154" s="2150">
        <f>'[2]2019 Exhibitor Points'!G1320</f>
        <v>10</v>
      </c>
      <c r="G154" s="2150"/>
      <c r="H154" s="2150"/>
      <c r="I154" s="2160">
        <v>33</v>
      </c>
      <c r="J154" s="2150">
        <v>30</v>
      </c>
      <c r="K154" s="2354">
        <v>73</v>
      </c>
    </row>
    <row r="155" spans="2:14">
      <c r="B155" s="63" t="s">
        <v>125</v>
      </c>
      <c r="C155" s="44" t="s">
        <v>164</v>
      </c>
      <c r="D155" s="75"/>
      <c r="E155" s="75"/>
      <c r="F155" s="2155">
        <v>3</v>
      </c>
      <c r="G155" s="2155"/>
      <c r="H155" s="2155">
        <f>'[2]2021 Exhibitor points'!G1015</f>
        <v>10</v>
      </c>
      <c r="I155" s="2161"/>
      <c r="J155" s="2155">
        <v>16</v>
      </c>
      <c r="K155" s="2148">
        <v>29</v>
      </c>
      <c r="N155" s="4"/>
    </row>
    <row r="156" spans="2:14">
      <c r="B156" s="1585" t="s">
        <v>201</v>
      </c>
      <c r="C156" s="1582" t="s">
        <v>164</v>
      </c>
      <c r="D156" s="1589"/>
      <c r="E156" s="1589"/>
      <c r="F156" s="2150"/>
      <c r="G156" s="2150"/>
      <c r="H156" s="2150"/>
      <c r="I156" s="2160"/>
      <c r="J156" s="2150"/>
      <c r="K156" s="2148">
        <f t="shared" si="3"/>
        <v>0</v>
      </c>
    </row>
    <row r="157" spans="2:14">
      <c r="B157" s="1585" t="s">
        <v>198</v>
      </c>
      <c r="C157" s="1582" t="s">
        <v>164</v>
      </c>
      <c r="D157" s="1589"/>
      <c r="E157" s="1589"/>
      <c r="F157" s="2150"/>
      <c r="G157" s="2150"/>
      <c r="H157" s="2150"/>
      <c r="I157" s="2160">
        <f>'[2]2022 Exhibitor points'!G1008</f>
        <v>10</v>
      </c>
      <c r="J157" s="2150">
        <v>27</v>
      </c>
      <c r="K157" s="2148">
        <v>37</v>
      </c>
    </row>
    <row r="158" spans="2:14">
      <c r="B158" s="1585" t="s">
        <v>199</v>
      </c>
      <c r="C158" s="1582" t="s">
        <v>164</v>
      </c>
      <c r="D158" s="1583"/>
      <c r="E158" s="1583"/>
      <c r="F158" s="2156">
        <f>'[2]2019 Exhibitor Points'!G185</f>
        <v>3</v>
      </c>
      <c r="G158" s="2156"/>
      <c r="H158" s="2156"/>
      <c r="I158" s="2159">
        <f>'[2]2022 Exhibitor points'!G212</f>
        <v>7</v>
      </c>
      <c r="J158" s="2156"/>
      <c r="K158" s="2148">
        <f t="shared" si="3"/>
        <v>10</v>
      </c>
    </row>
    <row r="159" spans="2:14">
      <c r="B159" s="1593" t="s">
        <v>5777</v>
      </c>
      <c r="C159" s="1592" t="s">
        <v>164</v>
      </c>
      <c r="D159" s="1583"/>
      <c r="E159" s="1583"/>
      <c r="F159" s="2156"/>
      <c r="G159" s="2156"/>
      <c r="H159" s="2156"/>
      <c r="I159" s="2159"/>
      <c r="J159" s="2156">
        <v>13</v>
      </c>
      <c r="K159" s="2148">
        <v>13</v>
      </c>
    </row>
    <row r="160" spans="2:14">
      <c r="B160" s="1585" t="s">
        <v>206</v>
      </c>
      <c r="C160" s="1582" t="s">
        <v>164</v>
      </c>
      <c r="D160" s="1589"/>
      <c r="E160" s="1589"/>
      <c r="F160" s="2150"/>
      <c r="G160" s="2150"/>
      <c r="H160" s="2150"/>
      <c r="I160" s="2160">
        <f>'[2]2022 Exhibitor points'!G1279</f>
        <v>17</v>
      </c>
      <c r="J160" s="2150">
        <v>3</v>
      </c>
      <c r="K160" s="2148">
        <v>20</v>
      </c>
    </row>
    <row r="161" spans="2:14">
      <c r="B161" s="1585" t="s">
        <v>87</v>
      </c>
      <c r="C161" s="1582" t="s">
        <v>164</v>
      </c>
      <c r="D161" s="1589"/>
      <c r="E161" s="1589"/>
      <c r="F161" s="2394"/>
      <c r="G161" s="2394"/>
      <c r="H161" s="2394"/>
      <c r="I161" s="2395">
        <v>7</v>
      </c>
      <c r="J161" s="2394"/>
      <c r="K161" s="2366">
        <v>7</v>
      </c>
    </row>
    <row r="162" spans="2:14">
      <c r="B162" s="1585" t="s">
        <v>180</v>
      </c>
      <c r="C162" s="1582" t="s">
        <v>164</v>
      </c>
      <c r="D162" s="1589"/>
      <c r="E162" s="1589"/>
      <c r="F162" s="2150"/>
      <c r="G162" s="2150">
        <f>'[2]2020 Exhibitor points'!G834</f>
        <v>3</v>
      </c>
      <c r="H162" s="2150"/>
      <c r="I162" s="2160"/>
      <c r="J162" s="2150"/>
      <c r="K162" s="2148">
        <f t="shared" si="3"/>
        <v>3</v>
      </c>
    </row>
    <row r="163" spans="2:14">
      <c r="B163" s="1585" t="s">
        <v>207</v>
      </c>
      <c r="C163" s="1582" t="s">
        <v>164</v>
      </c>
      <c r="D163" s="1583"/>
      <c r="E163" s="1583"/>
      <c r="F163" s="2156"/>
      <c r="G163" s="2156"/>
      <c r="H163" s="2156"/>
      <c r="I163" s="2159"/>
      <c r="J163" s="2156"/>
      <c r="K163" s="2148">
        <f t="shared" si="3"/>
        <v>0</v>
      </c>
    </row>
    <row r="164" spans="2:14">
      <c r="B164" s="1585" t="s">
        <v>208</v>
      </c>
      <c r="C164" s="1582" t="s">
        <v>164</v>
      </c>
      <c r="D164" s="1583"/>
      <c r="E164" s="1583"/>
      <c r="F164" s="2156"/>
      <c r="G164" s="2156"/>
      <c r="H164" s="2156"/>
      <c r="I164" s="2159"/>
      <c r="J164" s="2156"/>
      <c r="K164" s="2148">
        <f t="shared" si="3"/>
        <v>0</v>
      </c>
    </row>
    <row r="165" spans="2:14">
      <c r="B165" s="1588" t="s">
        <v>209</v>
      </c>
      <c r="C165" s="1586" t="s">
        <v>164</v>
      </c>
      <c r="D165" s="1583"/>
      <c r="E165" s="1583"/>
      <c r="F165" s="2156"/>
      <c r="G165" s="2156"/>
      <c r="H165" s="2156"/>
      <c r="I165" s="2159"/>
      <c r="J165" s="2156"/>
      <c r="K165" s="2148">
        <f t="shared" si="3"/>
        <v>0</v>
      </c>
    </row>
    <row r="166" spans="2:14">
      <c r="B166" s="1588" t="s">
        <v>6413</v>
      </c>
      <c r="C166" s="1586" t="s">
        <v>164</v>
      </c>
      <c r="D166" s="1583"/>
      <c r="E166" s="1583"/>
      <c r="F166" s="2364"/>
      <c r="G166" s="2364"/>
      <c r="H166" s="2364"/>
      <c r="I166" s="2365"/>
      <c r="J166" s="2364">
        <v>7</v>
      </c>
      <c r="K166" s="2366">
        <v>7</v>
      </c>
    </row>
    <row r="167" spans="2:14">
      <c r="B167" s="1588" t="s">
        <v>599</v>
      </c>
      <c r="C167" s="1586" t="s">
        <v>164</v>
      </c>
      <c r="D167" s="1583"/>
      <c r="E167" s="1583"/>
      <c r="F167" s="2364"/>
      <c r="G167" s="2364">
        <v>3</v>
      </c>
      <c r="H167" s="2364"/>
      <c r="I167" s="2365"/>
      <c r="J167" s="2364"/>
      <c r="K167" s="2366">
        <v>3</v>
      </c>
    </row>
    <row r="168" spans="2:14">
      <c r="B168" s="1585" t="s">
        <v>211</v>
      </c>
      <c r="C168" s="1586" t="s">
        <v>164</v>
      </c>
      <c r="D168" s="1583"/>
      <c r="E168" s="1583"/>
      <c r="F168" s="2156"/>
      <c r="G168" s="2156"/>
      <c r="H168" s="2156"/>
      <c r="I168" s="2159"/>
      <c r="J168" s="2156"/>
      <c r="K168" s="2148">
        <f t="shared" si="3"/>
        <v>0</v>
      </c>
    </row>
    <row r="169" spans="2:14">
      <c r="B169" s="2367" t="s">
        <v>802</v>
      </c>
      <c r="C169" s="2368" t="s">
        <v>164</v>
      </c>
      <c r="D169" s="2369"/>
      <c r="E169" s="2369"/>
      <c r="F169" s="2370"/>
      <c r="G169" s="2370"/>
      <c r="H169" s="2370"/>
      <c r="I169" s="2371"/>
      <c r="J169" s="2370"/>
      <c r="K169" s="2372">
        <v>0</v>
      </c>
    </row>
    <row r="170" spans="2:14">
      <c r="B170" s="1596" t="s">
        <v>212</v>
      </c>
      <c r="C170" s="1597" t="s">
        <v>164</v>
      </c>
      <c r="D170" s="1598"/>
      <c r="E170" s="1598"/>
      <c r="F170" s="1599"/>
      <c r="G170" s="1599"/>
      <c r="H170" s="1599"/>
      <c r="I170" s="1598"/>
      <c r="J170" s="1599"/>
      <c r="K170" s="2003">
        <f t="shared" si="3"/>
        <v>0</v>
      </c>
    </row>
    <row r="171" spans="2:14">
      <c r="N171" s="4"/>
    </row>
    <row r="172" spans="2:14">
      <c r="N172" s="4"/>
    </row>
    <row r="173" spans="2:14">
      <c r="N173" s="4"/>
    </row>
    <row r="174" spans="2:14">
      <c r="N174" s="4"/>
    </row>
    <row r="175" spans="2:14">
      <c r="N175" s="4"/>
    </row>
    <row r="176" spans="2:14">
      <c r="N176" s="4"/>
    </row>
    <row r="177" spans="14:14">
      <c r="N177" s="4"/>
    </row>
    <row r="178" spans="14:14">
      <c r="N178" s="4"/>
    </row>
    <row r="179" spans="14:14">
      <c r="N179" s="4"/>
    </row>
    <row r="180" spans="14:14">
      <c r="N180" s="4"/>
    </row>
    <row r="181" spans="14:14">
      <c r="N181" s="4"/>
    </row>
    <row r="182" spans="14:14">
      <c r="N182" s="4"/>
    </row>
    <row r="183" spans="14:14">
      <c r="N183" s="4"/>
    </row>
    <row r="184" spans="14:14">
      <c r="N184" s="4"/>
    </row>
    <row r="185" spans="14:14">
      <c r="N185" s="4"/>
    </row>
    <row r="186" spans="14:14">
      <c r="N186" s="4"/>
    </row>
    <row r="187" spans="14:14">
      <c r="N187" s="4"/>
    </row>
    <row r="188" spans="14:14">
      <c r="N188" s="4"/>
    </row>
    <row r="189" spans="14:14">
      <c r="N189" s="4"/>
    </row>
    <row r="190" spans="14:14">
      <c r="N190" s="4"/>
    </row>
    <row r="191" spans="14:14">
      <c r="N191" s="4"/>
    </row>
  </sheetData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V1959"/>
  <sheetViews>
    <sheetView workbookViewId="0">
      <selection activeCell="O1" sqref="O1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3.7109375" style="73" customWidth="1"/>
    <col min="5" max="5" width="12.5703125" style="85" customWidth="1"/>
    <col min="6" max="6" width="17.85546875" style="85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11" s="2" customFormat="1" ht="18">
      <c r="A1" s="91" t="s">
        <v>6365</v>
      </c>
      <c r="B1" s="92"/>
      <c r="C1" s="92"/>
      <c r="D1" s="92"/>
      <c r="E1" s="93"/>
      <c r="F1" s="93"/>
      <c r="G1" s="95"/>
      <c r="H1" s="338"/>
      <c r="I1" s="1409"/>
      <c r="J1" s="89"/>
    </row>
    <row r="2" spans="1:11" s="2" customFormat="1" ht="18">
      <c r="A2" s="91"/>
      <c r="B2" s="92"/>
      <c r="C2" s="92"/>
      <c r="D2" s="92"/>
      <c r="E2" s="93"/>
      <c r="F2" s="93"/>
      <c r="G2" s="95"/>
      <c r="H2" s="338"/>
      <c r="I2" s="1409"/>
      <c r="J2" s="89"/>
    </row>
    <row r="3" spans="1:11" s="103" customForma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710" t="s">
        <v>219</v>
      </c>
      <c r="G3" s="101" t="s">
        <v>220</v>
      </c>
      <c r="H3" s="100" t="s">
        <v>221</v>
      </c>
      <c r="I3" s="1555"/>
      <c r="J3" s="99"/>
      <c r="K3" s="100"/>
    </row>
    <row r="4" spans="1:11">
      <c r="A4" s="104"/>
      <c r="C4" s="72"/>
      <c r="D4" s="72"/>
      <c r="F4" s="133"/>
      <c r="I4" s="1409"/>
      <c r="J4" s="93"/>
    </row>
    <row r="5" spans="1:11">
      <c r="A5" s="2095">
        <v>2023</v>
      </c>
      <c r="B5" s="2014" t="s">
        <v>53</v>
      </c>
      <c r="C5" s="2015" t="s">
        <v>6725</v>
      </c>
      <c r="D5" s="2015" t="s">
        <v>5785</v>
      </c>
      <c r="E5" s="2508">
        <v>45213</v>
      </c>
      <c r="F5" s="2017" t="s">
        <v>6726</v>
      </c>
      <c r="G5" s="2097">
        <v>5</v>
      </c>
      <c r="H5" s="2018" t="s">
        <v>248</v>
      </c>
      <c r="I5" s="1409"/>
      <c r="J5" s="93"/>
    </row>
    <row r="6" spans="1:11">
      <c r="A6" s="2095">
        <v>2023</v>
      </c>
      <c r="B6" s="2014" t="s">
        <v>53</v>
      </c>
      <c r="C6" s="2015" t="s">
        <v>6727</v>
      </c>
      <c r="D6" s="2015" t="s">
        <v>6342</v>
      </c>
      <c r="E6" s="2508">
        <v>45228</v>
      </c>
      <c r="F6" s="2017" t="s">
        <v>6726</v>
      </c>
      <c r="G6" s="2097">
        <v>5</v>
      </c>
      <c r="H6" s="2018" t="s">
        <v>248</v>
      </c>
      <c r="I6" s="1857"/>
      <c r="J6" s="93"/>
    </row>
    <row r="7" spans="1:11">
      <c r="A7" s="2095">
        <v>2023</v>
      </c>
      <c r="B7" s="2014"/>
      <c r="C7" s="2015"/>
      <c r="D7" s="2015"/>
      <c r="E7" s="2508"/>
      <c r="F7" s="2017"/>
      <c r="G7" s="2097">
        <v>10</v>
      </c>
      <c r="H7" s="2018"/>
      <c r="I7" s="1857"/>
      <c r="J7" s="93"/>
    </row>
    <row r="8" spans="1:11">
      <c r="A8" s="278" t="s">
        <v>46</v>
      </c>
      <c r="B8" s="154"/>
      <c r="C8" s="279" t="s">
        <v>6724</v>
      </c>
      <c r="D8" s="279"/>
      <c r="E8" s="156"/>
      <c r="F8" s="153"/>
      <c r="G8" s="280">
        <v>10</v>
      </c>
      <c r="I8" s="1857"/>
      <c r="J8" s="93"/>
    </row>
    <row r="9" spans="1:11">
      <c r="A9" s="328"/>
      <c r="B9" s="284"/>
      <c r="C9" s="2005"/>
      <c r="D9" s="2005"/>
      <c r="E9" s="286"/>
      <c r="F9" s="288"/>
      <c r="G9" s="1727"/>
      <c r="H9" s="2006"/>
      <c r="I9" s="1857"/>
      <c r="J9" s="93"/>
    </row>
    <row r="10" spans="1:11">
      <c r="A10" s="137">
        <v>2019</v>
      </c>
      <c r="B10" s="138" t="s">
        <v>91</v>
      </c>
      <c r="C10" s="73" t="s">
        <v>1655</v>
      </c>
      <c r="D10" s="138" t="s">
        <v>227</v>
      </c>
      <c r="E10" s="1674">
        <v>43604</v>
      </c>
      <c r="F10" s="1656" t="s">
        <v>238</v>
      </c>
      <c r="G10" s="141">
        <v>7</v>
      </c>
      <c r="H10" s="1561" t="s">
        <v>239</v>
      </c>
      <c r="I10" s="1409"/>
    </row>
    <row r="11" spans="1:11">
      <c r="A11" s="137">
        <v>2019</v>
      </c>
      <c r="B11" s="138" t="s">
        <v>91</v>
      </c>
      <c r="C11" s="73" t="s">
        <v>1655</v>
      </c>
      <c r="D11" s="138" t="s">
        <v>227</v>
      </c>
      <c r="E11" s="1674">
        <v>43604</v>
      </c>
      <c r="F11" s="1656" t="s">
        <v>240</v>
      </c>
      <c r="G11" s="141">
        <v>3</v>
      </c>
      <c r="H11" s="1561" t="s">
        <v>241</v>
      </c>
      <c r="I11" s="1409"/>
    </row>
    <row r="12" spans="1:11">
      <c r="A12" s="137">
        <v>2019</v>
      </c>
      <c r="B12" s="138" t="s">
        <v>91</v>
      </c>
      <c r="C12" s="73" t="s">
        <v>1655</v>
      </c>
      <c r="D12" s="138" t="s">
        <v>112</v>
      </c>
      <c r="E12" s="1674">
        <v>43786</v>
      </c>
      <c r="F12" s="1656" t="s">
        <v>242</v>
      </c>
      <c r="G12" s="141">
        <v>5</v>
      </c>
      <c r="H12" s="1561" t="s">
        <v>243</v>
      </c>
      <c r="I12" s="1409"/>
    </row>
    <row r="13" spans="1:11">
      <c r="A13" s="137">
        <v>2019</v>
      </c>
      <c r="B13" s="138" t="s">
        <v>91</v>
      </c>
      <c r="C13" s="73" t="s">
        <v>1655</v>
      </c>
      <c r="D13" s="138" t="s">
        <v>112</v>
      </c>
      <c r="E13" s="1674">
        <v>43786</v>
      </c>
      <c r="F13" s="1656" t="s">
        <v>242</v>
      </c>
      <c r="G13" s="141">
        <v>5</v>
      </c>
      <c r="H13" s="1561" t="s">
        <v>244</v>
      </c>
      <c r="I13" s="1409"/>
    </row>
    <row r="14" spans="1:11">
      <c r="A14" s="137">
        <v>2019</v>
      </c>
      <c r="B14" s="143"/>
      <c r="C14" s="143"/>
      <c r="D14" s="138"/>
      <c r="E14" s="1674"/>
      <c r="F14" s="1656"/>
      <c r="G14" s="141">
        <f>SUM(G10:G13)</f>
        <v>20</v>
      </c>
      <c r="H14" s="1561"/>
      <c r="I14" s="1409"/>
    </row>
    <row r="15" spans="1:11">
      <c r="A15" s="1518">
        <v>2021</v>
      </c>
      <c r="B15" s="1519" t="s">
        <v>91</v>
      </c>
      <c r="C15" s="1459" t="s">
        <v>1655</v>
      </c>
      <c r="D15" s="2033" t="s">
        <v>5486</v>
      </c>
      <c r="E15" s="2034">
        <v>44332</v>
      </c>
      <c r="F15" s="2036" t="s">
        <v>5647</v>
      </c>
      <c r="G15" s="2035">
        <v>10</v>
      </c>
      <c r="H15" s="1494" t="s">
        <v>5648</v>
      </c>
      <c r="I15" s="1409"/>
    </row>
    <row r="16" spans="1:11">
      <c r="A16" s="1518">
        <v>2021</v>
      </c>
      <c r="B16" s="1519"/>
      <c r="C16" s="1519"/>
      <c r="D16" s="1519"/>
      <c r="E16" s="1676"/>
      <c r="F16" s="1711"/>
      <c r="G16" s="1520">
        <f>SUM(G15)</f>
        <v>10</v>
      </c>
      <c r="H16" s="1562"/>
      <c r="I16" s="1409"/>
    </row>
    <row r="17" spans="1:20">
      <c r="A17" s="1919">
        <v>2022</v>
      </c>
      <c r="B17" s="1920" t="s">
        <v>91</v>
      </c>
      <c r="C17" s="1920" t="s">
        <v>1655</v>
      </c>
      <c r="D17" s="1920" t="s">
        <v>5683</v>
      </c>
      <c r="E17" s="1921">
        <v>44703</v>
      </c>
      <c r="F17" s="1922" t="s">
        <v>6119</v>
      </c>
      <c r="G17" s="1923">
        <v>10</v>
      </c>
      <c r="H17" s="1924" t="s">
        <v>6083</v>
      </c>
      <c r="I17" s="1857"/>
    </row>
    <row r="18" spans="1:20">
      <c r="A18" s="1919">
        <v>2022</v>
      </c>
      <c r="B18" s="1920" t="s">
        <v>91</v>
      </c>
      <c r="C18" s="1920" t="s">
        <v>1655</v>
      </c>
      <c r="D18" s="1920" t="s">
        <v>5683</v>
      </c>
      <c r="E18" s="1921">
        <v>44703</v>
      </c>
      <c r="F18" s="1922" t="s">
        <v>6118</v>
      </c>
      <c r="G18" s="1923">
        <v>3</v>
      </c>
      <c r="H18" s="1924" t="s">
        <v>6084</v>
      </c>
      <c r="I18" s="1857"/>
    </row>
    <row r="19" spans="1:20">
      <c r="A19" s="1919">
        <v>2022</v>
      </c>
      <c r="B19" s="1920" t="s">
        <v>91</v>
      </c>
      <c r="C19" s="1920" t="s">
        <v>1655</v>
      </c>
      <c r="D19" s="1920" t="s">
        <v>6173</v>
      </c>
      <c r="E19" s="1921">
        <v>44710</v>
      </c>
      <c r="F19" s="1922" t="s">
        <v>6119</v>
      </c>
      <c r="G19" s="1923">
        <v>10</v>
      </c>
      <c r="H19" s="1924" t="s">
        <v>6197</v>
      </c>
      <c r="I19" s="1857"/>
    </row>
    <row r="20" spans="1:20">
      <c r="A20" s="1919">
        <v>2022</v>
      </c>
      <c r="B20" s="1920" t="s">
        <v>91</v>
      </c>
      <c r="C20" s="1920" t="s">
        <v>1655</v>
      </c>
      <c r="D20" s="1920" t="s">
        <v>6173</v>
      </c>
      <c r="E20" s="1921">
        <v>44710</v>
      </c>
      <c r="F20" s="1922" t="s">
        <v>6118</v>
      </c>
      <c r="G20" s="1923">
        <v>5</v>
      </c>
      <c r="H20" s="1924" t="s">
        <v>6198</v>
      </c>
      <c r="I20" s="1857"/>
    </row>
    <row r="21" spans="1:20">
      <c r="A21" s="1919">
        <v>2022</v>
      </c>
      <c r="B21" s="1920" t="s">
        <v>91</v>
      </c>
      <c r="C21" s="1920" t="s">
        <v>1655</v>
      </c>
      <c r="D21" s="1920" t="s">
        <v>5785</v>
      </c>
      <c r="E21" s="1921">
        <v>44878</v>
      </c>
      <c r="F21" s="1922" t="s">
        <v>6366</v>
      </c>
      <c r="G21" s="1923">
        <v>5</v>
      </c>
      <c r="H21" s="1924" t="s">
        <v>5744</v>
      </c>
      <c r="I21" s="1857"/>
    </row>
    <row r="22" spans="1:20">
      <c r="A22" s="1919">
        <v>2022</v>
      </c>
      <c r="B22" s="1920" t="s">
        <v>91</v>
      </c>
      <c r="C22" s="1920" t="s">
        <v>1655</v>
      </c>
      <c r="D22" s="1920" t="s">
        <v>5785</v>
      </c>
      <c r="E22" s="1921">
        <v>44878</v>
      </c>
      <c r="F22" s="1922" t="s">
        <v>6366</v>
      </c>
      <c r="G22" s="1923">
        <v>5</v>
      </c>
      <c r="H22" s="1924" t="s">
        <v>244</v>
      </c>
      <c r="I22" s="1857"/>
    </row>
    <row r="23" spans="1:20">
      <c r="A23" s="1919">
        <v>2022</v>
      </c>
      <c r="B23" s="1920" t="s">
        <v>91</v>
      </c>
      <c r="C23" s="1920" t="s">
        <v>1655</v>
      </c>
      <c r="D23" s="1920" t="s">
        <v>5785</v>
      </c>
      <c r="E23" s="1921">
        <v>44878</v>
      </c>
      <c r="F23" s="1922" t="s">
        <v>6367</v>
      </c>
      <c r="G23" s="1923">
        <v>5</v>
      </c>
      <c r="H23" s="1924" t="s">
        <v>273</v>
      </c>
      <c r="I23" s="1857"/>
    </row>
    <row r="24" spans="1:20">
      <c r="A24" s="1919">
        <v>2022</v>
      </c>
      <c r="B24" s="1920" t="s">
        <v>91</v>
      </c>
      <c r="C24" s="1920" t="s">
        <v>1655</v>
      </c>
      <c r="D24" s="1920" t="s">
        <v>6374</v>
      </c>
      <c r="E24" s="1921">
        <v>44885</v>
      </c>
      <c r="F24" s="1922" t="s">
        <v>6377</v>
      </c>
      <c r="G24" s="1923">
        <v>5</v>
      </c>
      <c r="H24" s="1924" t="s">
        <v>244</v>
      </c>
      <c r="I24" s="1857"/>
    </row>
    <row r="25" spans="1:20">
      <c r="A25" s="1919">
        <v>2022</v>
      </c>
      <c r="B25" s="1920"/>
      <c r="C25" s="1920"/>
      <c r="D25" s="1920"/>
      <c r="E25" s="1921"/>
      <c r="F25" s="1922"/>
      <c r="G25" s="1923">
        <v>48</v>
      </c>
      <c r="H25" s="1924"/>
      <c r="I25" s="1857"/>
    </row>
    <row r="26" spans="1:20">
      <c r="A26" s="2127">
        <v>2023</v>
      </c>
      <c r="B26" s="2128" t="s">
        <v>91</v>
      </c>
      <c r="C26" s="2128" t="s">
        <v>1655</v>
      </c>
      <c r="D26" s="2128" t="s">
        <v>5683</v>
      </c>
      <c r="E26" s="2129">
        <v>45074</v>
      </c>
      <c r="F26" s="2130" t="s">
        <v>6578</v>
      </c>
      <c r="G26" s="2131">
        <v>3</v>
      </c>
      <c r="H26" s="2423" t="s">
        <v>6074</v>
      </c>
      <c r="I26" s="1857"/>
    </row>
    <row r="27" spans="1:20">
      <c r="A27" s="2127">
        <v>2023</v>
      </c>
      <c r="B27" s="2128" t="s">
        <v>91</v>
      </c>
      <c r="C27" s="2128" t="s">
        <v>1655</v>
      </c>
      <c r="D27" s="2128" t="s">
        <v>5683</v>
      </c>
      <c r="E27" s="2129">
        <v>45074</v>
      </c>
      <c r="F27" s="2130" t="s">
        <v>6579</v>
      </c>
      <c r="G27" s="2131">
        <v>7</v>
      </c>
      <c r="H27" s="2423" t="s">
        <v>6082</v>
      </c>
      <c r="I27" s="1857"/>
    </row>
    <row r="28" spans="1:20">
      <c r="A28" s="2127">
        <v>2023</v>
      </c>
      <c r="B28" s="2128" t="s">
        <v>91</v>
      </c>
      <c r="C28" s="2128" t="s">
        <v>1655</v>
      </c>
      <c r="D28" s="2128" t="s">
        <v>6374</v>
      </c>
      <c r="E28" s="2129">
        <v>45249</v>
      </c>
      <c r="F28" s="2130" t="s">
        <v>6754</v>
      </c>
      <c r="G28" s="2131">
        <v>5</v>
      </c>
      <c r="H28" s="2423" t="s">
        <v>5744</v>
      </c>
      <c r="I28" s="1857"/>
    </row>
    <row r="29" spans="1:20">
      <c r="A29" s="2127">
        <v>2023</v>
      </c>
      <c r="B29" s="2128" t="s">
        <v>91</v>
      </c>
      <c r="C29" s="2128" t="s">
        <v>1655</v>
      </c>
      <c r="D29" s="2128" t="s">
        <v>6374</v>
      </c>
      <c r="E29" s="2129">
        <v>45249</v>
      </c>
      <c r="F29" s="2130" t="s">
        <v>6754</v>
      </c>
      <c r="G29" s="2131">
        <v>5</v>
      </c>
      <c r="H29" s="2423" t="s">
        <v>244</v>
      </c>
      <c r="I29" s="1857"/>
    </row>
    <row r="30" spans="1:20">
      <c r="A30" s="2127">
        <v>2023</v>
      </c>
      <c r="B30" s="2128"/>
      <c r="C30" s="2128"/>
      <c r="D30" s="2128"/>
      <c r="E30" s="2129"/>
      <c r="F30" s="2130"/>
      <c r="G30" s="2131">
        <v>20</v>
      </c>
      <c r="H30" s="2423"/>
      <c r="I30" s="1857"/>
    </row>
    <row r="31" spans="1:20" s="123" customFormat="1">
      <c r="A31" s="2177" t="s">
        <v>46</v>
      </c>
      <c r="B31" s="2171"/>
      <c r="C31" s="2178" t="s">
        <v>245</v>
      </c>
      <c r="D31" s="2171"/>
      <c r="E31" s="2173"/>
      <c r="F31" s="2175"/>
      <c r="G31" s="2175">
        <v>98</v>
      </c>
      <c r="H31" s="2176"/>
      <c r="I31" s="1555"/>
      <c r="J31" s="99"/>
      <c r="K31" s="103"/>
      <c r="L31" s="103"/>
      <c r="M31" s="103"/>
      <c r="N31" s="103"/>
      <c r="O31" s="103"/>
      <c r="P31" s="103"/>
      <c r="Q31" s="103"/>
      <c r="R31" s="103"/>
      <c r="S31" s="103"/>
      <c r="T31" s="103"/>
    </row>
    <row r="32" spans="1:20">
      <c r="A32" s="147"/>
      <c r="C32" s="148"/>
      <c r="E32" s="1673"/>
      <c r="F32" s="133"/>
      <c r="G32" s="133"/>
      <c r="I32" s="1907"/>
      <c r="J32" s="93"/>
    </row>
    <row r="33" spans="1:256">
      <c r="A33" s="2013">
        <v>2023</v>
      </c>
      <c r="B33" s="2014" t="s">
        <v>129</v>
      </c>
      <c r="C33" s="2014" t="s">
        <v>77</v>
      </c>
      <c r="D33" s="2014" t="s">
        <v>406</v>
      </c>
      <c r="E33" s="2016">
        <v>44976</v>
      </c>
      <c r="F33" s="2021" t="s">
        <v>6400</v>
      </c>
      <c r="G33" s="2017">
        <v>5</v>
      </c>
      <c r="H33" s="2018" t="s">
        <v>305</v>
      </c>
      <c r="I33" s="1907"/>
      <c r="J33" s="2"/>
    </row>
    <row r="34" spans="1:256">
      <c r="A34" s="2017">
        <v>2023</v>
      </c>
      <c r="B34" s="2014" t="s">
        <v>129</v>
      </c>
      <c r="C34" s="2014" t="s">
        <v>77</v>
      </c>
      <c r="D34" s="2014" t="s">
        <v>406</v>
      </c>
      <c r="E34" s="2016">
        <v>44976</v>
      </c>
      <c r="F34" s="2021" t="s">
        <v>6401</v>
      </c>
      <c r="G34" s="2017">
        <v>5</v>
      </c>
      <c r="H34" s="2018" t="s">
        <v>295</v>
      </c>
      <c r="I34" s="1907"/>
      <c r="J34" s="2"/>
    </row>
    <row r="35" spans="1:256">
      <c r="A35" s="2017">
        <v>2023</v>
      </c>
      <c r="B35" s="2014" t="s">
        <v>129</v>
      </c>
      <c r="C35" s="2014" t="s">
        <v>77</v>
      </c>
      <c r="D35" s="2014" t="s">
        <v>5683</v>
      </c>
      <c r="E35" s="2016">
        <v>45074</v>
      </c>
      <c r="F35" s="2021" t="s">
        <v>6400</v>
      </c>
      <c r="G35" s="2017">
        <v>10</v>
      </c>
      <c r="H35" s="2018" t="s">
        <v>6062</v>
      </c>
      <c r="I35" s="1907"/>
      <c r="J35" s="2"/>
    </row>
    <row r="36" spans="1:256">
      <c r="A36" s="2017">
        <v>2023</v>
      </c>
      <c r="B36" s="2014" t="s">
        <v>129</v>
      </c>
      <c r="C36" s="2014" t="s">
        <v>77</v>
      </c>
      <c r="D36" s="2014" t="s">
        <v>5446</v>
      </c>
      <c r="E36" s="2016">
        <v>45255</v>
      </c>
      <c r="F36" s="2021" t="s">
        <v>6792</v>
      </c>
      <c r="G36" s="2017">
        <v>5</v>
      </c>
      <c r="H36" s="2018" t="s">
        <v>305</v>
      </c>
      <c r="I36" s="1907"/>
      <c r="J36" s="2"/>
    </row>
    <row r="37" spans="1:256">
      <c r="A37" s="2017">
        <v>2023</v>
      </c>
      <c r="B37" s="2014" t="s">
        <v>129</v>
      </c>
      <c r="C37" s="2014" t="s">
        <v>77</v>
      </c>
      <c r="D37" s="2014" t="s">
        <v>5446</v>
      </c>
      <c r="E37" s="2016">
        <v>45255</v>
      </c>
      <c r="F37" s="2021" t="s">
        <v>6015</v>
      </c>
      <c r="G37" s="2017">
        <v>0</v>
      </c>
      <c r="H37" s="2018" t="s">
        <v>995</v>
      </c>
      <c r="I37" s="1541" t="s">
        <v>234</v>
      </c>
      <c r="J37" s="2"/>
    </row>
    <row r="38" spans="1:256">
      <c r="A38" s="2017">
        <v>2023</v>
      </c>
      <c r="B38" s="2014" t="s">
        <v>129</v>
      </c>
      <c r="C38" s="2014" t="s">
        <v>77</v>
      </c>
      <c r="D38" s="2014" t="s">
        <v>5446</v>
      </c>
      <c r="E38" s="2016">
        <v>45255</v>
      </c>
      <c r="F38" s="2021" t="s">
        <v>6015</v>
      </c>
      <c r="G38" s="2017">
        <v>0</v>
      </c>
      <c r="H38" s="2018" t="s">
        <v>304</v>
      </c>
      <c r="I38" s="1541" t="s">
        <v>234</v>
      </c>
      <c r="J38" s="2"/>
    </row>
    <row r="39" spans="1:256">
      <c r="A39" s="2017">
        <v>2023</v>
      </c>
      <c r="B39" s="2014" t="s">
        <v>129</v>
      </c>
      <c r="C39" s="2014" t="s">
        <v>77</v>
      </c>
      <c r="D39" s="2014" t="s">
        <v>5446</v>
      </c>
      <c r="E39" s="2016">
        <v>45255</v>
      </c>
      <c r="F39" s="2021" t="s">
        <v>6793</v>
      </c>
      <c r="G39" s="2017">
        <v>5</v>
      </c>
      <c r="H39" s="2018" t="s">
        <v>295</v>
      </c>
      <c r="I39" s="1907"/>
      <c r="J39" s="2"/>
    </row>
    <row r="40" spans="1:256" s="188" customFormat="1">
      <c r="A40" s="2017">
        <v>2023</v>
      </c>
      <c r="B40" s="2014"/>
      <c r="C40" s="2014"/>
      <c r="D40" s="2022"/>
      <c r="E40" s="2023"/>
      <c r="F40" s="2024"/>
      <c r="G40" s="2024">
        <v>30</v>
      </c>
      <c r="H40" s="1882"/>
      <c r="I40" s="1908" t="s">
        <v>6432</v>
      </c>
      <c r="J40" s="250"/>
      <c r="K40" s="186"/>
      <c r="L40" s="186"/>
      <c r="M40" s="186"/>
      <c r="N40" s="186"/>
      <c r="O40" s="186"/>
      <c r="P40" s="186"/>
      <c r="Q40" s="186"/>
      <c r="R40" s="186"/>
      <c r="S40" s="186"/>
      <c r="T40" s="186"/>
    </row>
    <row r="41" spans="1:256" s="123" customFormat="1" ht="13.5" customHeight="1">
      <c r="A41" s="2177" t="s">
        <v>46</v>
      </c>
      <c r="B41" s="2171"/>
      <c r="C41" s="2178" t="s">
        <v>250</v>
      </c>
      <c r="D41" s="2171"/>
      <c r="E41" s="2173"/>
      <c r="F41" s="2175"/>
      <c r="G41" s="2175">
        <v>30</v>
      </c>
      <c r="H41" s="2176"/>
      <c r="I41" s="1541"/>
      <c r="J41" s="99"/>
      <c r="K41" s="103"/>
      <c r="L41" s="103"/>
      <c r="M41" s="103"/>
      <c r="N41" s="103"/>
      <c r="O41" s="103"/>
      <c r="P41" s="103"/>
      <c r="Q41" s="103"/>
      <c r="R41" s="103"/>
      <c r="S41" s="103"/>
      <c r="T41" s="103"/>
    </row>
    <row r="42" spans="1:256" s="123" customFormat="1" ht="13.5" customHeight="1">
      <c r="A42" s="153"/>
      <c r="B42" s="154"/>
      <c r="C42" s="155"/>
      <c r="D42" s="154"/>
      <c r="E42" s="1677"/>
      <c r="F42" s="153"/>
      <c r="G42" s="153"/>
      <c r="H42" s="157"/>
      <c r="I42" s="2169"/>
      <c r="J42" s="99"/>
      <c r="K42" s="103"/>
      <c r="L42" s="103"/>
      <c r="M42" s="103"/>
      <c r="N42" s="103"/>
      <c r="O42" s="103"/>
      <c r="P42" s="103"/>
      <c r="Q42" s="103"/>
      <c r="R42" s="103"/>
      <c r="S42" s="103"/>
      <c r="T42" s="103"/>
    </row>
    <row r="43" spans="1:256" ht="13.5" customHeight="1">
      <c r="A43" s="257">
        <v>2020</v>
      </c>
      <c r="B43" s="2025" t="s">
        <v>251</v>
      </c>
      <c r="C43" s="2025" t="s">
        <v>117</v>
      </c>
      <c r="D43" s="2025" t="s">
        <v>252</v>
      </c>
      <c r="E43" s="2026">
        <v>43891</v>
      </c>
      <c r="F43" s="2027" t="s">
        <v>253</v>
      </c>
      <c r="G43" s="2028">
        <v>7</v>
      </c>
      <c r="H43" s="275" t="s">
        <v>254</v>
      </c>
      <c r="I43" s="1409"/>
      <c r="J43" s="93"/>
      <c r="IV43" s="2"/>
    </row>
    <row r="44" spans="1:256" ht="13.5" customHeight="1">
      <c r="A44" s="2039">
        <v>2020</v>
      </c>
      <c r="B44" s="2029"/>
      <c r="C44" s="2029"/>
      <c r="D44" s="2029"/>
      <c r="E44" s="2030"/>
      <c r="F44" s="2031"/>
      <c r="G44" s="2028">
        <f>SUM(G43:G43)</f>
        <v>7</v>
      </c>
      <c r="H44" s="2042"/>
      <c r="I44" s="1409"/>
      <c r="J44" s="93"/>
      <c r="IV44" s="2"/>
    </row>
    <row r="45" spans="1:256" ht="13.5" customHeight="1">
      <c r="A45" s="2040">
        <v>2021</v>
      </c>
      <c r="B45" s="2033" t="s">
        <v>251</v>
      </c>
      <c r="C45" s="2033" t="s">
        <v>117</v>
      </c>
      <c r="D45" s="2033" t="s">
        <v>252</v>
      </c>
      <c r="E45" s="2034">
        <v>44262</v>
      </c>
      <c r="F45" s="2035" t="s">
        <v>5372</v>
      </c>
      <c r="G45" s="2035">
        <v>10</v>
      </c>
      <c r="H45" s="2043" t="s">
        <v>534</v>
      </c>
      <c r="I45" s="1409"/>
      <c r="J45" s="93"/>
      <c r="IV45" s="2"/>
    </row>
    <row r="46" spans="1:256" ht="13.5" customHeight="1">
      <c r="A46" s="2040">
        <v>2021</v>
      </c>
      <c r="B46" s="2033" t="s">
        <v>251</v>
      </c>
      <c r="C46" s="2033" t="s">
        <v>117</v>
      </c>
      <c r="D46" s="2033" t="s">
        <v>5486</v>
      </c>
      <c r="E46" s="2034">
        <v>44332</v>
      </c>
      <c r="F46" s="2036" t="s">
        <v>5487</v>
      </c>
      <c r="G46" s="2035">
        <v>7</v>
      </c>
      <c r="H46" s="2043" t="s">
        <v>5488</v>
      </c>
      <c r="I46" s="1409"/>
      <c r="J46" s="93"/>
      <c r="IV46" s="2"/>
    </row>
    <row r="47" spans="1:256" ht="13.5" customHeight="1">
      <c r="A47" s="2040">
        <v>2021</v>
      </c>
      <c r="B47" s="2033" t="s">
        <v>251</v>
      </c>
      <c r="C47" s="2033" t="s">
        <v>117</v>
      </c>
      <c r="D47" s="2033" t="s">
        <v>5486</v>
      </c>
      <c r="E47" s="2034">
        <v>44332</v>
      </c>
      <c r="F47" s="2036" t="s">
        <v>5728</v>
      </c>
      <c r="G47" s="2035">
        <v>3</v>
      </c>
      <c r="H47" s="2043" t="s">
        <v>5697</v>
      </c>
      <c r="I47" s="1409"/>
      <c r="J47" s="93"/>
      <c r="IV47" s="2"/>
    </row>
    <row r="48" spans="1:256" ht="13.5" customHeight="1">
      <c r="A48" s="2040">
        <v>2021</v>
      </c>
      <c r="B48" s="2033" t="s">
        <v>251</v>
      </c>
      <c r="C48" s="2033" t="s">
        <v>117</v>
      </c>
      <c r="D48" s="2033" t="s">
        <v>5486</v>
      </c>
      <c r="E48" s="2034">
        <v>44332</v>
      </c>
      <c r="F48" s="2036" t="s">
        <v>5729</v>
      </c>
      <c r="G48" s="2035">
        <v>3</v>
      </c>
      <c r="H48" s="2043" t="s">
        <v>5708</v>
      </c>
      <c r="I48" s="1409"/>
      <c r="J48" s="93"/>
      <c r="IV48" s="2"/>
    </row>
    <row r="49" spans="1:256" ht="13.5" customHeight="1">
      <c r="A49" s="2040">
        <v>2021</v>
      </c>
      <c r="B49" s="2033" t="s">
        <v>251</v>
      </c>
      <c r="C49" s="2033" t="s">
        <v>117</v>
      </c>
      <c r="D49" s="2033" t="s">
        <v>5486</v>
      </c>
      <c r="E49" s="2034">
        <v>44332</v>
      </c>
      <c r="F49" s="2036" t="s">
        <v>5489</v>
      </c>
      <c r="G49" s="2035">
        <v>7</v>
      </c>
      <c r="H49" s="2043" t="s">
        <v>5490</v>
      </c>
      <c r="I49" s="1409"/>
      <c r="J49" s="93"/>
      <c r="IV49" s="2"/>
    </row>
    <row r="50" spans="1:256" ht="13.5" customHeight="1">
      <c r="A50" s="2040">
        <v>2021</v>
      </c>
      <c r="B50" s="2029"/>
      <c r="C50" s="2029"/>
      <c r="D50" s="2029"/>
      <c r="E50" s="2030"/>
      <c r="F50" s="2031"/>
      <c r="G50" s="2035">
        <f>SUM(G45:G49)</f>
        <v>30</v>
      </c>
      <c r="H50" s="2042"/>
      <c r="I50" s="1409"/>
      <c r="J50" s="93"/>
      <c r="IV50" s="2"/>
    </row>
    <row r="51" spans="1:256" ht="13.5" customHeight="1">
      <c r="A51" s="2041">
        <v>2022</v>
      </c>
      <c r="B51" s="1896" t="s">
        <v>251</v>
      </c>
      <c r="C51" s="1896" t="s">
        <v>117</v>
      </c>
      <c r="D51" s="1896" t="s">
        <v>5683</v>
      </c>
      <c r="E51" s="1898">
        <v>44703</v>
      </c>
      <c r="F51" s="2038" t="s">
        <v>6210</v>
      </c>
      <c r="G51" s="1902">
        <v>3</v>
      </c>
      <c r="H51" s="2044" t="s">
        <v>6057</v>
      </c>
      <c r="I51" s="1409"/>
      <c r="J51" s="93"/>
      <c r="IV51" s="2"/>
    </row>
    <row r="52" spans="1:256" ht="13.5" customHeight="1">
      <c r="A52" s="2041">
        <v>2022</v>
      </c>
      <c r="B52" s="1896" t="s">
        <v>251</v>
      </c>
      <c r="C52" s="1896" t="s">
        <v>117</v>
      </c>
      <c r="D52" s="1896" t="s">
        <v>6173</v>
      </c>
      <c r="E52" s="1898">
        <v>44709</v>
      </c>
      <c r="F52" s="2038" t="s">
        <v>6210</v>
      </c>
      <c r="G52" s="1902">
        <v>10</v>
      </c>
      <c r="H52" s="2044" t="s">
        <v>6185</v>
      </c>
      <c r="I52" s="1409"/>
      <c r="J52" s="93"/>
      <c r="IV52" s="2"/>
    </row>
    <row r="53" spans="1:256" ht="13.5" customHeight="1">
      <c r="A53" s="2041">
        <v>2022</v>
      </c>
      <c r="B53" s="1896" t="s">
        <v>251</v>
      </c>
      <c r="C53" s="1896" t="s">
        <v>117</v>
      </c>
      <c r="D53" s="1896" t="s">
        <v>277</v>
      </c>
      <c r="E53" s="1898">
        <v>44815</v>
      </c>
      <c r="F53" s="2038" t="s">
        <v>6329</v>
      </c>
      <c r="G53" s="1902">
        <v>3</v>
      </c>
      <c r="H53" s="2044" t="s">
        <v>1082</v>
      </c>
      <c r="I53" s="1409"/>
      <c r="J53" s="93"/>
      <c r="IV53" s="2"/>
    </row>
    <row r="54" spans="1:256" ht="13.5" customHeight="1">
      <c r="A54" s="1883">
        <v>2022</v>
      </c>
      <c r="B54" s="1897"/>
      <c r="C54" s="1897"/>
      <c r="D54" s="1897"/>
      <c r="E54" s="1899"/>
      <c r="F54" s="2273"/>
      <c r="G54" s="1903">
        <v>16</v>
      </c>
      <c r="H54" s="2424"/>
      <c r="I54" s="1409"/>
      <c r="J54" s="93"/>
      <c r="IV54" s="2"/>
    </row>
    <row r="55" spans="1:256" ht="13.5" customHeight="1">
      <c r="A55" s="2024">
        <v>2023</v>
      </c>
      <c r="B55" s="2430" t="s">
        <v>251</v>
      </c>
      <c r="C55" s="2430" t="s">
        <v>117</v>
      </c>
      <c r="D55" s="2430" t="s">
        <v>252</v>
      </c>
      <c r="E55" s="2431">
        <v>44990</v>
      </c>
      <c r="F55" s="2432" t="s">
        <v>6449</v>
      </c>
      <c r="G55" s="2433">
        <v>7</v>
      </c>
      <c r="H55" s="2435" t="s">
        <v>5860</v>
      </c>
      <c r="J55" s="93"/>
      <c r="IV55" s="2"/>
    </row>
    <row r="56" spans="1:256" ht="13.5" customHeight="1">
      <c r="A56" s="2024">
        <v>2023</v>
      </c>
      <c r="B56" s="2092" t="s">
        <v>251</v>
      </c>
      <c r="C56" s="2092" t="s">
        <v>117</v>
      </c>
      <c r="D56" s="2092" t="s">
        <v>252</v>
      </c>
      <c r="E56" s="2023">
        <v>44990</v>
      </c>
      <c r="F56" s="2093" t="s">
        <v>6450</v>
      </c>
      <c r="G56" s="2024">
        <v>3</v>
      </c>
      <c r="H56" s="2399" t="s">
        <v>5904</v>
      </c>
      <c r="J56" s="93"/>
      <c r="IV56" s="2"/>
    </row>
    <row r="57" spans="1:256" ht="13.5" customHeight="1">
      <c r="A57" s="2024">
        <v>2023</v>
      </c>
      <c r="B57" s="2092" t="s">
        <v>251</v>
      </c>
      <c r="C57" s="2092" t="s">
        <v>117</v>
      </c>
      <c r="D57" s="2092" t="s">
        <v>5683</v>
      </c>
      <c r="E57" s="2023">
        <v>45074</v>
      </c>
      <c r="F57" s="2093" t="s">
        <v>6555</v>
      </c>
      <c r="G57" s="2024">
        <v>7</v>
      </c>
      <c r="H57" s="2399" t="s">
        <v>5914</v>
      </c>
      <c r="J57" s="93"/>
      <c r="IV57" s="2"/>
    </row>
    <row r="58" spans="1:256" ht="13.5" customHeight="1">
      <c r="A58" s="2024">
        <v>2023</v>
      </c>
      <c r="B58" s="2092" t="s">
        <v>251</v>
      </c>
      <c r="C58" s="2092" t="s">
        <v>117</v>
      </c>
      <c r="D58" s="2092" t="s">
        <v>5683</v>
      </c>
      <c r="E58" s="2023">
        <v>45074</v>
      </c>
      <c r="F58" s="2093" t="s">
        <v>6556</v>
      </c>
      <c r="G58" s="2024">
        <v>10</v>
      </c>
      <c r="H58" s="2399" t="s">
        <v>6043</v>
      </c>
      <c r="J58" s="93"/>
      <c r="IV58" s="2"/>
    </row>
    <row r="59" spans="1:256" ht="13.5" customHeight="1">
      <c r="A59" s="2024">
        <v>2023</v>
      </c>
      <c r="B59" s="2092" t="s">
        <v>251</v>
      </c>
      <c r="C59" s="2092" t="s">
        <v>117</v>
      </c>
      <c r="D59" s="2092" t="s">
        <v>6589</v>
      </c>
      <c r="E59" s="2023">
        <v>45080</v>
      </c>
      <c r="F59" s="2093" t="s">
        <v>6556</v>
      </c>
      <c r="G59" s="2024">
        <v>10</v>
      </c>
      <c r="H59" s="2399" t="s">
        <v>6594</v>
      </c>
      <c r="J59" s="93"/>
      <c r="IV59" s="2"/>
    </row>
    <row r="60" spans="1:256" ht="13.5" customHeight="1">
      <c r="A60" s="2024">
        <v>2023</v>
      </c>
      <c r="B60" s="2092" t="s">
        <v>251</v>
      </c>
      <c r="C60" s="2092" t="s">
        <v>117</v>
      </c>
      <c r="D60" s="2092" t="s">
        <v>277</v>
      </c>
      <c r="E60" s="2023">
        <v>45179</v>
      </c>
      <c r="F60" s="2093" t="s">
        <v>6685</v>
      </c>
      <c r="G60" s="2024">
        <v>3</v>
      </c>
      <c r="H60" s="2399" t="s">
        <v>1082</v>
      </c>
      <c r="J60" s="93"/>
      <c r="IV60" s="2"/>
    </row>
    <row r="61" spans="1:256" ht="13.5" customHeight="1">
      <c r="A61" s="2024">
        <v>2023</v>
      </c>
      <c r="B61" s="2092" t="s">
        <v>251</v>
      </c>
      <c r="C61" s="2092" t="s">
        <v>117</v>
      </c>
      <c r="D61" s="2092" t="s">
        <v>277</v>
      </c>
      <c r="E61" s="2023">
        <v>45179</v>
      </c>
      <c r="F61" s="2093" t="s">
        <v>6686</v>
      </c>
      <c r="G61" s="2024">
        <v>3</v>
      </c>
      <c r="H61" s="2399" t="s">
        <v>478</v>
      </c>
      <c r="J61" s="93"/>
      <c r="IV61" s="2"/>
    </row>
    <row r="62" spans="1:256" ht="13.5" customHeight="1">
      <c r="A62" s="2024">
        <v>2023</v>
      </c>
      <c r="B62" s="2092" t="s">
        <v>251</v>
      </c>
      <c r="C62" s="2092" t="s">
        <v>117</v>
      </c>
      <c r="D62" s="2092" t="s">
        <v>6342</v>
      </c>
      <c r="E62" s="2023">
        <v>45228</v>
      </c>
      <c r="F62" s="2093" t="s">
        <v>6734</v>
      </c>
      <c r="G62" s="2024">
        <v>5</v>
      </c>
      <c r="H62" s="2399" t="s">
        <v>244</v>
      </c>
      <c r="J62" s="93"/>
      <c r="IV62" s="2"/>
    </row>
    <row r="63" spans="1:256" ht="13.5" customHeight="1">
      <c r="A63" s="2024">
        <v>2023</v>
      </c>
      <c r="B63" s="2092"/>
      <c r="C63" s="2092"/>
      <c r="D63" s="2092"/>
      <c r="E63" s="2023"/>
      <c r="F63" s="2093"/>
      <c r="G63" s="2024">
        <v>48</v>
      </c>
      <c r="H63" s="2434"/>
      <c r="J63" s="93"/>
      <c r="IV63" s="2"/>
    </row>
    <row r="64" spans="1:256" ht="13.5" customHeight="1">
      <c r="A64" s="2425" t="s">
        <v>46</v>
      </c>
      <c r="B64" s="2402"/>
      <c r="C64" s="2426" t="s">
        <v>1674</v>
      </c>
      <c r="D64" s="2402"/>
      <c r="E64" s="2427"/>
      <c r="F64" s="2406"/>
      <c r="G64" s="2428">
        <v>101</v>
      </c>
      <c r="H64" s="2429"/>
      <c r="I64" s="1409"/>
      <c r="J64" s="93"/>
      <c r="IV64" s="2"/>
    </row>
    <row r="65" spans="1:256" ht="13.5" customHeight="1">
      <c r="A65" s="153"/>
      <c r="B65" s="154"/>
      <c r="C65" s="155"/>
      <c r="D65" s="154"/>
      <c r="E65" s="1677"/>
      <c r="F65" s="153"/>
      <c r="G65" s="1858"/>
      <c r="H65" s="2052"/>
      <c r="I65" s="1409"/>
      <c r="J65" s="93"/>
      <c r="IV65" s="2"/>
    </row>
    <row r="66" spans="1:256" ht="13.5" customHeight="1">
      <c r="A66" s="1859">
        <v>2020</v>
      </c>
      <c r="B66" s="1860" t="s">
        <v>129</v>
      </c>
      <c r="C66" s="1861" t="s">
        <v>3310</v>
      </c>
      <c r="D66" s="154"/>
      <c r="E66" s="1677"/>
      <c r="F66" s="153"/>
      <c r="G66" s="2051">
        <v>0</v>
      </c>
      <c r="H66" s="2042"/>
      <c r="I66" s="1409"/>
      <c r="J66" s="93"/>
      <c r="IV66" s="2"/>
    </row>
    <row r="67" spans="1:256" ht="13.5" customHeight="1">
      <c r="A67" s="1859">
        <v>2020</v>
      </c>
      <c r="B67" s="1860"/>
      <c r="C67" s="1861"/>
      <c r="D67" s="154"/>
      <c r="E67" s="1677"/>
      <c r="F67" s="153"/>
      <c r="G67" s="2051">
        <v>0</v>
      </c>
      <c r="H67" s="2042"/>
      <c r="I67" s="1409"/>
      <c r="J67" s="93"/>
      <c r="IV67" s="2"/>
    </row>
    <row r="68" spans="1:256" ht="13.5" customHeight="1">
      <c r="A68" s="1864" t="s">
        <v>46</v>
      </c>
      <c r="B68" s="2047"/>
      <c r="C68" s="2048" t="s">
        <v>5783</v>
      </c>
      <c r="D68" s="2047"/>
      <c r="E68" s="2049"/>
      <c r="F68" s="2050"/>
      <c r="G68" s="1865">
        <v>0</v>
      </c>
      <c r="H68" s="2053"/>
      <c r="I68" s="1409"/>
      <c r="J68" s="93"/>
      <c r="IV68" s="2"/>
    </row>
    <row r="69" spans="1:256" ht="13.5" customHeight="1">
      <c r="A69" s="2492"/>
      <c r="B69" s="2493"/>
      <c r="C69" s="2494"/>
      <c r="D69" s="2493"/>
      <c r="E69" s="2495"/>
      <c r="F69" s="2496"/>
      <c r="G69" s="1858"/>
      <c r="H69" s="2497"/>
      <c r="I69" s="1409"/>
      <c r="J69" s="93"/>
      <c r="IV69" s="2"/>
    </row>
    <row r="70" spans="1:256" ht="13.5" customHeight="1">
      <c r="A70" s="2498">
        <v>2023</v>
      </c>
      <c r="B70" s="2092" t="s">
        <v>164</v>
      </c>
      <c r="C70" s="2092" t="s">
        <v>6700</v>
      </c>
      <c r="D70" s="2092" t="s">
        <v>277</v>
      </c>
      <c r="E70" s="2023">
        <v>45179</v>
      </c>
      <c r="F70" s="2093" t="s">
        <v>6701</v>
      </c>
      <c r="G70" s="2024">
        <v>3</v>
      </c>
      <c r="H70" s="2399" t="s">
        <v>677</v>
      </c>
      <c r="I70" s="1409"/>
      <c r="J70" s="93"/>
      <c r="IV70" s="2"/>
    </row>
    <row r="71" spans="1:256" ht="13.5" customHeight="1">
      <c r="A71" s="2498">
        <v>2023</v>
      </c>
      <c r="B71" s="2092"/>
      <c r="C71" s="2092"/>
      <c r="D71" s="2092"/>
      <c r="E71" s="2023"/>
      <c r="F71" s="2093"/>
      <c r="G71" s="2024">
        <v>3</v>
      </c>
      <c r="H71" s="2399"/>
      <c r="I71" s="1409"/>
      <c r="J71" s="93"/>
      <c r="IV71" s="2"/>
    </row>
    <row r="72" spans="1:256" ht="13.5" customHeight="1">
      <c r="A72" s="2492" t="s">
        <v>46</v>
      </c>
      <c r="B72" s="2493"/>
      <c r="C72" s="2494" t="s">
        <v>6699</v>
      </c>
      <c r="D72" s="2493"/>
      <c r="E72" s="2495"/>
      <c r="F72" s="2496"/>
      <c r="G72" s="2492">
        <v>3</v>
      </c>
      <c r="H72" s="2497"/>
      <c r="I72" s="1409"/>
      <c r="J72" s="93"/>
      <c r="IV72" s="2"/>
    </row>
    <row r="73" spans="1:256" ht="13.5" customHeight="1">
      <c r="A73" s="2054"/>
      <c r="B73" s="2054"/>
      <c r="C73" s="2054"/>
      <c r="D73" s="2054"/>
      <c r="E73" s="2055"/>
      <c r="F73" s="2056"/>
      <c r="G73" s="2057"/>
      <c r="H73" s="2058"/>
      <c r="I73" s="1409"/>
      <c r="J73" s="93"/>
      <c r="IV73" s="2"/>
    </row>
    <row r="74" spans="1:256" ht="13.5" customHeight="1">
      <c r="A74" s="147">
        <v>2019</v>
      </c>
      <c r="B74" s="73" t="s">
        <v>91</v>
      </c>
      <c r="C74" s="72" t="s">
        <v>114</v>
      </c>
      <c r="D74" s="73" t="s">
        <v>255</v>
      </c>
      <c r="E74" s="1673">
        <v>43547</v>
      </c>
      <c r="F74" s="133" t="s">
        <v>274</v>
      </c>
      <c r="G74" s="87">
        <v>0</v>
      </c>
      <c r="H74" s="88" t="s">
        <v>670</v>
      </c>
      <c r="I74" s="1409" t="s">
        <v>234</v>
      </c>
      <c r="J74" s="2"/>
    </row>
    <row r="75" spans="1:256">
      <c r="A75" s="137">
        <v>2019</v>
      </c>
      <c r="B75" s="73" t="s">
        <v>91</v>
      </c>
      <c r="C75" s="72" t="s">
        <v>114</v>
      </c>
      <c r="D75" s="138" t="s">
        <v>227</v>
      </c>
      <c r="E75" s="1674">
        <v>43604</v>
      </c>
      <c r="F75" s="1656" t="s">
        <v>271</v>
      </c>
      <c r="G75" s="141">
        <v>10</v>
      </c>
      <c r="H75" s="1561" t="s">
        <v>276</v>
      </c>
      <c r="I75" s="1409"/>
    </row>
    <row r="76" spans="1:256">
      <c r="A76" s="173">
        <v>2019</v>
      </c>
      <c r="B76" s="73" t="s">
        <v>91</v>
      </c>
      <c r="C76" s="174" t="s">
        <v>114</v>
      </c>
      <c r="D76" s="174" t="s">
        <v>277</v>
      </c>
      <c r="E76" s="1679">
        <v>43716</v>
      </c>
      <c r="F76" s="1657" t="s">
        <v>278</v>
      </c>
      <c r="G76" s="173">
        <v>7</v>
      </c>
      <c r="H76" s="88" t="s">
        <v>279</v>
      </c>
      <c r="I76" s="1409"/>
    </row>
    <row r="77" spans="1:256">
      <c r="A77" s="173">
        <v>2019</v>
      </c>
      <c r="B77" s="73" t="s">
        <v>91</v>
      </c>
      <c r="C77" s="174" t="s">
        <v>114</v>
      </c>
      <c r="D77" s="174" t="s">
        <v>277</v>
      </c>
      <c r="E77" s="1679">
        <v>43716</v>
      </c>
      <c r="F77" s="1657" t="s">
        <v>280</v>
      </c>
      <c r="G77" s="173">
        <v>7</v>
      </c>
      <c r="H77" s="88" t="s">
        <v>269</v>
      </c>
      <c r="I77" s="1409"/>
    </row>
    <row r="78" spans="1:256">
      <c r="A78" s="173">
        <v>2019</v>
      </c>
      <c r="B78" s="73" t="s">
        <v>91</v>
      </c>
      <c r="C78" s="174" t="s">
        <v>114</v>
      </c>
      <c r="D78" s="174" t="s">
        <v>277</v>
      </c>
      <c r="E78" s="1679">
        <v>43716</v>
      </c>
      <c r="F78" s="1657" t="s">
        <v>281</v>
      </c>
      <c r="G78" s="173">
        <v>3</v>
      </c>
      <c r="H78" s="88" t="s">
        <v>282</v>
      </c>
      <c r="I78" s="1409"/>
      <c r="IV78" s="2"/>
    </row>
    <row r="79" spans="1:256">
      <c r="A79" s="173">
        <v>2019</v>
      </c>
      <c r="B79" s="73" t="s">
        <v>91</v>
      </c>
      <c r="C79" s="174" t="s">
        <v>114</v>
      </c>
      <c r="D79" s="174" t="s">
        <v>277</v>
      </c>
      <c r="E79" s="1679">
        <v>43716</v>
      </c>
      <c r="F79" s="1657" t="s">
        <v>283</v>
      </c>
      <c r="G79" s="173">
        <v>10</v>
      </c>
      <c r="H79" s="88" t="s">
        <v>284</v>
      </c>
      <c r="I79" s="1409"/>
      <c r="IV79" s="2"/>
    </row>
    <row r="80" spans="1:256">
      <c r="A80" s="173">
        <v>2019</v>
      </c>
      <c r="B80" s="73" t="s">
        <v>91</v>
      </c>
      <c r="C80" s="174" t="s">
        <v>114</v>
      </c>
      <c r="D80" s="174" t="s">
        <v>277</v>
      </c>
      <c r="E80" s="1679">
        <v>43716</v>
      </c>
      <c r="F80" s="1657" t="s">
        <v>285</v>
      </c>
      <c r="G80" s="173">
        <v>10</v>
      </c>
      <c r="H80" s="88" t="s">
        <v>286</v>
      </c>
      <c r="I80" s="1409"/>
      <c r="IV80" s="2"/>
    </row>
    <row r="81" spans="1:256">
      <c r="A81" s="173">
        <v>2019</v>
      </c>
      <c r="B81" s="73" t="s">
        <v>91</v>
      </c>
      <c r="C81" s="174" t="s">
        <v>114</v>
      </c>
      <c r="D81" s="73" t="s">
        <v>270</v>
      </c>
      <c r="E81" s="1679">
        <v>43735</v>
      </c>
      <c r="F81" s="1657" t="s">
        <v>287</v>
      </c>
      <c r="G81" s="173">
        <v>5</v>
      </c>
      <c r="H81" s="88" t="s">
        <v>288</v>
      </c>
      <c r="I81" s="1409"/>
      <c r="IV81" s="2"/>
    </row>
    <row r="82" spans="1:256">
      <c r="A82" s="173">
        <v>2019</v>
      </c>
      <c r="B82" s="73" t="s">
        <v>91</v>
      </c>
      <c r="C82" s="174" t="s">
        <v>114</v>
      </c>
      <c r="D82" s="73" t="s">
        <v>270</v>
      </c>
      <c r="E82" s="1679">
        <v>43735</v>
      </c>
      <c r="F82" s="1657" t="s">
        <v>287</v>
      </c>
      <c r="G82" s="173">
        <v>5</v>
      </c>
      <c r="H82" s="88" t="s">
        <v>273</v>
      </c>
      <c r="I82" s="1409"/>
      <c r="IV82" s="2"/>
    </row>
    <row r="83" spans="1:256" ht="13.5" customHeight="1">
      <c r="A83" s="147">
        <v>2019</v>
      </c>
      <c r="C83" s="148"/>
      <c r="E83" s="1673"/>
      <c r="F83" s="133"/>
      <c r="G83" s="133">
        <f>SUM(G74:G82)</f>
        <v>57</v>
      </c>
      <c r="I83" s="1409"/>
      <c r="J83" s="93"/>
      <c r="IV83" s="2"/>
    </row>
    <row r="84" spans="1:256" ht="13.5" customHeight="1">
      <c r="A84" s="1866">
        <v>2020</v>
      </c>
      <c r="B84" s="2059" t="s">
        <v>91</v>
      </c>
      <c r="C84" s="2060" t="s">
        <v>114</v>
      </c>
      <c r="D84" s="2060" t="s">
        <v>252</v>
      </c>
      <c r="E84" s="2061">
        <v>43891</v>
      </c>
      <c r="F84" s="2062" t="s">
        <v>271</v>
      </c>
      <c r="G84" s="2063">
        <v>7</v>
      </c>
      <c r="H84" s="2067" t="s">
        <v>289</v>
      </c>
      <c r="J84" s="93"/>
      <c r="IV84" s="2"/>
    </row>
    <row r="85" spans="1:256" ht="13.5" customHeight="1">
      <c r="A85" s="1866">
        <v>2020</v>
      </c>
      <c r="B85" s="2059" t="s">
        <v>91</v>
      </c>
      <c r="C85" s="2060" t="s">
        <v>114</v>
      </c>
      <c r="D85" s="2060" t="s">
        <v>252</v>
      </c>
      <c r="E85" s="2061">
        <v>43891</v>
      </c>
      <c r="F85" s="2062" t="s">
        <v>274</v>
      </c>
      <c r="G85" s="2063">
        <v>7</v>
      </c>
      <c r="H85" s="2067" t="s">
        <v>290</v>
      </c>
      <c r="J85" s="93"/>
      <c r="IV85" s="2"/>
    </row>
    <row r="86" spans="1:256" ht="13.5" customHeight="1">
      <c r="A86" s="1866">
        <v>2020</v>
      </c>
      <c r="B86" s="2059"/>
      <c r="C86" s="2064"/>
      <c r="D86" s="2059"/>
      <c r="E86" s="2065"/>
      <c r="F86" s="2066"/>
      <c r="G86" s="2066">
        <v>14</v>
      </c>
      <c r="H86" s="2068"/>
      <c r="J86" s="93"/>
      <c r="IV86" s="2"/>
    </row>
    <row r="87" spans="1:256" ht="13.5" customHeight="1">
      <c r="A87" s="1497">
        <v>2021</v>
      </c>
      <c r="B87" s="2033" t="s">
        <v>91</v>
      </c>
      <c r="C87" s="2033" t="s">
        <v>114</v>
      </c>
      <c r="D87" s="2033" t="s">
        <v>252</v>
      </c>
      <c r="E87" s="2034">
        <v>44262</v>
      </c>
      <c r="F87" s="2035" t="s">
        <v>5373</v>
      </c>
      <c r="G87" s="2035">
        <v>3</v>
      </c>
      <c r="H87" s="2043" t="s">
        <v>950</v>
      </c>
      <c r="J87" s="93"/>
      <c r="IV87" s="2"/>
    </row>
    <row r="88" spans="1:256" ht="13.5" customHeight="1">
      <c r="A88" s="1497">
        <v>2021</v>
      </c>
      <c r="B88" s="2033" t="s">
        <v>91</v>
      </c>
      <c r="C88" s="2033" t="s">
        <v>114</v>
      </c>
      <c r="D88" s="2033" t="s">
        <v>252</v>
      </c>
      <c r="E88" s="2034">
        <v>44262</v>
      </c>
      <c r="F88" s="2035" t="s">
        <v>1705</v>
      </c>
      <c r="G88" s="2035">
        <v>10</v>
      </c>
      <c r="H88" s="2043" t="s">
        <v>5374</v>
      </c>
      <c r="J88" s="93"/>
      <c r="IV88" s="2"/>
    </row>
    <row r="89" spans="1:256" ht="13.5" customHeight="1">
      <c r="A89" s="1497">
        <v>2021</v>
      </c>
      <c r="B89" s="1362"/>
      <c r="C89" s="1403"/>
      <c r="D89" s="1362"/>
      <c r="E89" s="1681"/>
      <c r="F89" s="1363"/>
      <c r="G89" s="1458">
        <f>SUM(G87:G88)</f>
        <v>13</v>
      </c>
      <c r="H89" s="1405"/>
      <c r="I89" s="1409"/>
      <c r="J89" s="93"/>
      <c r="IV89" s="2"/>
    </row>
    <row r="90" spans="1:256" ht="13.5" customHeight="1">
      <c r="A90" s="1833">
        <v>2022</v>
      </c>
      <c r="B90" s="1827" t="s">
        <v>91</v>
      </c>
      <c r="C90" s="1877" t="s">
        <v>114</v>
      </c>
      <c r="D90" s="1827" t="s">
        <v>252</v>
      </c>
      <c r="E90" s="1829">
        <v>44626</v>
      </c>
      <c r="F90" s="1831" t="s">
        <v>5935</v>
      </c>
      <c r="G90" s="1831">
        <v>10</v>
      </c>
      <c r="H90" s="1832" t="s">
        <v>5844</v>
      </c>
      <c r="I90" s="1857"/>
      <c r="J90" s="93"/>
      <c r="IV90" s="2"/>
    </row>
    <row r="91" spans="1:256" ht="13.5" customHeight="1">
      <c r="A91" s="1833">
        <v>2022</v>
      </c>
      <c r="B91" s="1827" t="s">
        <v>91</v>
      </c>
      <c r="C91" s="1877" t="s">
        <v>114</v>
      </c>
      <c r="D91" s="1827" t="s">
        <v>252</v>
      </c>
      <c r="E91" s="1829">
        <v>44626</v>
      </c>
      <c r="F91" s="1831" t="s">
        <v>5981</v>
      </c>
      <c r="G91" s="1831">
        <v>7</v>
      </c>
      <c r="H91" s="1832" t="s">
        <v>5891</v>
      </c>
      <c r="I91" s="1857"/>
      <c r="J91" s="93"/>
      <c r="IV91" s="2"/>
    </row>
    <row r="92" spans="1:256" ht="13.5" customHeight="1">
      <c r="A92" s="1833">
        <v>2022</v>
      </c>
      <c r="B92" s="1827" t="s">
        <v>91</v>
      </c>
      <c r="C92" s="1877" t="s">
        <v>114</v>
      </c>
      <c r="D92" s="1827" t="s">
        <v>6355</v>
      </c>
      <c r="E92" s="1829">
        <v>44871</v>
      </c>
      <c r="F92" s="1831" t="s">
        <v>5981</v>
      </c>
      <c r="G92" s="1831">
        <v>0</v>
      </c>
      <c r="H92" s="1832" t="s">
        <v>342</v>
      </c>
      <c r="I92" s="1857" t="s">
        <v>234</v>
      </c>
      <c r="J92" s="93"/>
      <c r="IV92" s="2"/>
    </row>
    <row r="93" spans="1:256" ht="13.5" customHeight="1">
      <c r="A93" s="1833">
        <v>2022</v>
      </c>
      <c r="B93" s="1827" t="s">
        <v>91</v>
      </c>
      <c r="C93" s="1877" t="s">
        <v>114</v>
      </c>
      <c r="D93" s="1827" t="s">
        <v>6355</v>
      </c>
      <c r="E93" s="1829">
        <v>44871</v>
      </c>
      <c r="F93" s="1831" t="s">
        <v>5981</v>
      </c>
      <c r="G93" s="1831">
        <v>0</v>
      </c>
      <c r="H93" s="1832" t="s">
        <v>670</v>
      </c>
      <c r="I93" s="1857" t="s">
        <v>234</v>
      </c>
      <c r="J93" s="93"/>
      <c r="IV93" s="2"/>
    </row>
    <row r="94" spans="1:256" ht="13.5" customHeight="1">
      <c r="A94" s="1833">
        <v>2022</v>
      </c>
      <c r="B94" s="1827"/>
      <c r="C94" s="1877"/>
      <c r="D94" s="1827"/>
      <c r="E94" s="1829"/>
      <c r="F94" s="1831"/>
      <c r="G94" s="1831">
        <v>17</v>
      </c>
      <c r="H94" s="1832"/>
      <c r="I94" s="1857"/>
      <c r="J94" s="93"/>
      <c r="IV94" s="2"/>
    </row>
    <row r="95" spans="1:256" ht="13.5" customHeight="1">
      <c r="A95" s="2013">
        <v>2023</v>
      </c>
      <c r="B95" s="2014" t="s">
        <v>91</v>
      </c>
      <c r="C95" s="2019" t="s">
        <v>114</v>
      </c>
      <c r="D95" s="2014" t="s">
        <v>252</v>
      </c>
      <c r="E95" s="2016">
        <v>44990</v>
      </c>
      <c r="F95" s="2017" t="s">
        <v>6446</v>
      </c>
      <c r="G95" s="2017">
        <v>3</v>
      </c>
      <c r="H95" s="2018" t="s">
        <v>5846</v>
      </c>
      <c r="I95" s="1857"/>
      <c r="J95" s="93"/>
      <c r="IV95" s="2"/>
    </row>
    <row r="96" spans="1:256" ht="13.5" customHeight="1">
      <c r="A96" s="2013">
        <v>2023</v>
      </c>
      <c r="B96" s="2014" t="s">
        <v>91</v>
      </c>
      <c r="C96" s="2019" t="s">
        <v>114</v>
      </c>
      <c r="D96" s="2014" t="s">
        <v>252</v>
      </c>
      <c r="E96" s="2016">
        <v>44990</v>
      </c>
      <c r="F96" s="2017" t="s">
        <v>6447</v>
      </c>
      <c r="G96" s="2017">
        <v>7</v>
      </c>
      <c r="H96" s="2018" t="s">
        <v>5898</v>
      </c>
      <c r="I96" s="1857"/>
      <c r="J96" s="93"/>
      <c r="IV96" s="2"/>
    </row>
    <row r="97" spans="1:256" ht="13.5" customHeight="1">
      <c r="A97" s="2013">
        <v>2023</v>
      </c>
      <c r="B97" s="2014" t="s">
        <v>91</v>
      </c>
      <c r="C97" s="2019" t="s">
        <v>114</v>
      </c>
      <c r="D97" s="2014" t="s">
        <v>5683</v>
      </c>
      <c r="E97" s="2016">
        <v>45074</v>
      </c>
      <c r="F97" s="2017" t="s">
        <v>6558</v>
      </c>
      <c r="G97" s="2017">
        <v>7</v>
      </c>
      <c r="H97" s="2018" t="s">
        <v>5845</v>
      </c>
      <c r="I97" s="1857"/>
      <c r="J97" s="93"/>
      <c r="IV97" s="2"/>
    </row>
    <row r="98" spans="1:256" ht="13.5" customHeight="1">
      <c r="A98" s="2013">
        <v>2023</v>
      </c>
      <c r="B98" s="2014"/>
      <c r="C98" s="2019"/>
      <c r="D98" s="2014"/>
      <c r="E98" s="2016"/>
      <c r="F98" s="2017"/>
      <c r="G98" s="2017">
        <v>17</v>
      </c>
      <c r="H98" s="2018"/>
      <c r="I98" s="1857"/>
      <c r="J98" s="93"/>
      <c r="IV98" s="2"/>
    </row>
    <row r="99" spans="1:256" ht="13.5" customHeight="1">
      <c r="A99" s="2177" t="s">
        <v>46</v>
      </c>
      <c r="B99" s="2171"/>
      <c r="C99" s="2178" t="s">
        <v>291</v>
      </c>
      <c r="D99" s="2171"/>
      <c r="E99" s="2173"/>
      <c r="F99" s="2175"/>
      <c r="G99" s="2175">
        <v>118</v>
      </c>
      <c r="H99" s="2176"/>
      <c r="I99" s="1409"/>
      <c r="J99" s="93"/>
      <c r="IV99" s="2"/>
    </row>
    <row r="100" spans="1:256" ht="13.5" customHeight="1">
      <c r="A100" s="178"/>
      <c r="B100" s="154"/>
      <c r="C100" s="155"/>
      <c r="D100" s="154"/>
      <c r="E100" s="1677"/>
      <c r="F100" s="153"/>
      <c r="G100" s="153"/>
      <c r="H100" s="157"/>
      <c r="I100" s="1857"/>
      <c r="J100" s="93"/>
      <c r="IV100" s="2"/>
    </row>
    <row r="101" spans="1:256" ht="13.5" customHeight="1">
      <c r="A101" s="2013">
        <v>2023</v>
      </c>
      <c r="B101" s="2014" t="s">
        <v>164</v>
      </c>
      <c r="C101" s="2019" t="s">
        <v>292</v>
      </c>
      <c r="D101" s="2014"/>
      <c r="E101" s="2016"/>
      <c r="F101" s="2021"/>
      <c r="G101" s="2017">
        <v>0</v>
      </c>
      <c r="I101" s="1857"/>
      <c r="J101" s="93"/>
      <c r="IV101" s="2"/>
    </row>
    <row r="102" spans="1:256" ht="13.5" customHeight="1">
      <c r="A102" s="2013">
        <v>2023</v>
      </c>
      <c r="B102" s="2014"/>
      <c r="C102" s="2069"/>
      <c r="D102" s="2069"/>
      <c r="E102" s="2070"/>
      <c r="F102" s="2071"/>
      <c r="G102" s="2071">
        <v>0</v>
      </c>
      <c r="H102" s="1882"/>
      <c r="I102" s="1857"/>
      <c r="J102" s="2"/>
    </row>
    <row r="103" spans="1:256" ht="13.5" customHeight="1">
      <c r="A103" s="2177" t="s">
        <v>46</v>
      </c>
      <c r="B103" s="2171"/>
      <c r="C103" s="2178" t="s">
        <v>297</v>
      </c>
      <c r="D103" s="2171"/>
      <c r="E103" s="2173"/>
      <c r="F103" s="2175"/>
      <c r="G103" s="2175">
        <v>0</v>
      </c>
      <c r="H103" s="2176"/>
      <c r="I103" s="1857"/>
      <c r="J103" s="93"/>
      <c r="IV103" s="2"/>
    </row>
    <row r="104" spans="1:256" ht="13.5" customHeight="1">
      <c r="A104" s="178"/>
      <c r="B104" s="154"/>
      <c r="C104" s="155"/>
      <c r="D104" s="154"/>
      <c r="E104" s="1677"/>
      <c r="F104" s="153"/>
      <c r="G104" s="153"/>
      <c r="H104" s="157"/>
      <c r="I104" s="1857"/>
      <c r="J104" s="93"/>
      <c r="IV104" s="2"/>
    </row>
    <row r="105" spans="1:256" ht="13.5" customHeight="1">
      <c r="A105" s="2013">
        <v>2023</v>
      </c>
      <c r="B105" s="2014" t="s">
        <v>129</v>
      </c>
      <c r="C105" s="2019" t="s">
        <v>6572</v>
      </c>
      <c r="D105" s="2014" t="s">
        <v>5683</v>
      </c>
      <c r="E105" s="2016">
        <v>45074</v>
      </c>
      <c r="F105" s="2017" t="s">
        <v>6573</v>
      </c>
      <c r="G105" s="2017">
        <v>7</v>
      </c>
      <c r="H105" s="2018" t="s">
        <v>6068</v>
      </c>
      <c r="I105" s="1857"/>
      <c r="J105" s="93"/>
      <c r="IV105" s="2"/>
    </row>
    <row r="106" spans="1:256" ht="13.5" customHeight="1">
      <c r="A106" s="2013">
        <v>2023</v>
      </c>
      <c r="B106" s="2014"/>
      <c r="C106" s="2019"/>
      <c r="D106" s="2014"/>
      <c r="E106" s="2016"/>
      <c r="F106" s="2017"/>
      <c r="G106" s="2017">
        <v>7</v>
      </c>
      <c r="H106" s="2018"/>
      <c r="I106" s="1857"/>
      <c r="J106" s="93"/>
      <c r="IV106" s="2"/>
    </row>
    <row r="107" spans="1:256" s="123" customFormat="1" ht="13.5" customHeight="1">
      <c r="A107" s="2425" t="s">
        <v>46</v>
      </c>
      <c r="B107" s="2402"/>
      <c r="C107" s="2426" t="s">
        <v>300</v>
      </c>
      <c r="D107" s="2402"/>
      <c r="E107" s="2427"/>
      <c r="F107" s="2406"/>
      <c r="G107" s="2406">
        <v>7</v>
      </c>
      <c r="H107" s="2456"/>
      <c r="I107" s="1555"/>
      <c r="J107" s="99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IV107" s="103"/>
    </row>
    <row r="108" spans="1:256" ht="13.5" customHeight="1">
      <c r="A108" s="147"/>
      <c r="C108" s="148"/>
      <c r="E108" s="1673"/>
      <c r="F108" s="133"/>
      <c r="G108" s="133"/>
      <c r="I108" s="1857"/>
      <c r="J108" s="93"/>
      <c r="IV108" s="2"/>
    </row>
    <row r="109" spans="1:256" ht="13.5" customHeight="1">
      <c r="A109" s="2013">
        <v>2023</v>
      </c>
      <c r="B109" s="2014" t="s">
        <v>129</v>
      </c>
      <c r="C109" s="2019" t="s">
        <v>6234</v>
      </c>
      <c r="D109" s="2014"/>
      <c r="E109" s="2016"/>
      <c r="F109" s="2017"/>
      <c r="G109" s="2017">
        <v>0</v>
      </c>
      <c r="H109" s="1832"/>
      <c r="I109" s="1857"/>
      <c r="J109" s="93"/>
    </row>
    <row r="110" spans="1:256" ht="13.5" customHeight="1">
      <c r="A110" s="2013">
        <v>2023</v>
      </c>
      <c r="B110" s="2014"/>
      <c r="C110" s="2019"/>
      <c r="D110" s="2014"/>
      <c r="E110" s="2016"/>
      <c r="F110" s="2017"/>
      <c r="G110" s="2017">
        <v>0</v>
      </c>
      <c r="H110" s="1832"/>
      <c r="I110" s="1857"/>
      <c r="J110" s="93"/>
    </row>
    <row r="111" spans="1:256" ht="13.5" customHeight="1">
      <c r="A111" s="2177" t="s">
        <v>46</v>
      </c>
      <c r="B111" s="2171"/>
      <c r="C111" s="2178" t="s">
        <v>6231</v>
      </c>
      <c r="D111" s="2171"/>
      <c r="E111" s="2173"/>
      <c r="F111" s="2175"/>
      <c r="G111" s="2175">
        <v>0</v>
      </c>
      <c r="H111" s="2216"/>
      <c r="I111" s="1409"/>
      <c r="J111" s="93"/>
    </row>
    <row r="112" spans="1:256" ht="13.5" customHeight="1">
      <c r="A112" s="147"/>
      <c r="C112" s="148"/>
      <c r="E112" s="1673"/>
      <c r="F112" s="133"/>
      <c r="G112" s="133"/>
      <c r="I112" s="1409"/>
      <c r="J112" s="93"/>
    </row>
    <row r="113" spans="1:256" s="115" customFormat="1">
      <c r="A113" s="2072">
        <v>2023</v>
      </c>
      <c r="B113" s="2073" t="s">
        <v>91</v>
      </c>
      <c r="C113" s="2073" t="s">
        <v>128</v>
      </c>
      <c r="D113" s="2073" t="s">
        <v>5683</v>
      </c>
      <c r="E113" s="2074">
        <v>45074</v>
      </c>
      <c r="F113" s="2075" t="s">
        <v>6588</v>
      </c>
      <c r="G113" s="2075">
        <v>7</v>
      </c>
      <c r="H113" s="2073" t="s">
        <v>6107</v>
      </c>
      <c r="I113" s="1409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</row>
    <row r="114" spans="1:256" s="115" customFormat="1">
      <c r="A114" s="2072">
        <v>2023</v>
      </c>
      <c r="B114" s="2073" t="s">
        <v>91</v>
      </c>
      <c r="C114" s="2073" t="s">
        <v>128</v>
      </c>
      <c r="D114" s="2073" t="s">
        <v>277</v>
      </c>
      <c r="E114" s="2074">
        <v>45179</v>
      </c>
      <c r="F114" s="2075" t="s">
        <v>6695</v>
      </c>
      <c r="G114" s="2075">
        <v>10</v>
      </c>
      <c r="H114" s="2073" t="s">
        <v>374</v>
      </c>
      <c r="I114" s="1409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</row>
    <row r="115" spans="1:256" s="115" customFormat="1">
      <c r="A115" s="2072">
        <v>2023</v>
      </c>
      <c r="B115" s="2073" t="s">
        <v>91</v>
      </c>
      <c r="C115" s="2073" t="s">
        <v>128</v>
      </c>
      <c r="D115" s="2073" t="s">
        <v>277</v>
      </c>
      <c r="E115" s="2074">
        <v>45179</v>
      </c>
      <c r="F115" s="2075" t="s">
        <v>6696</v>
      </c>
      <c r="G115" s="2075">
        <v>7</v>
      </c>
      <c r="H115" s="2073" t="s">
        <v>1232</v>
      </c>
      <c r="I115" s="1409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</row>
    <row r="116" spans="1:256">
      <c r="A116" s="2076">
        <v>2023</v>
      </c>
      <c r="B116" s="2077"/>
      <c r="C116" s="2077"/>
      <c r="D116" s="2077"/>
      <c r="E116" s="2078"/>
      <c r="F116" s="2079"/>
      <c r="G116" s="2080">
        <v>24</v>
      </c>
      <c r="H116" s="1931"/>
      <c r="I116" s="1409"/>
      <c r="J116" s="2"/>
      <c r="IV116" s="2"/>
    </row>
    <row r="117" spans="1:256" ht="13.5" customHeight="1">
      <c r="A117" s="2222" t="s">
        <v>46</v>
      </c>
      <c r="B117" s="2223"/>
      <c r="C117" s="2224" t="s">
        <v>330</v>
      </c>
      <c r="D117" s="2223"/>
      <c r="E117" s="2225"/>
      <c r="F117" s="2226"/>
      <c r="G117" s="2226">
        <v>24</v>
      </c>
      <c r="H117" s="2227"/>
      <c r="I117" s="1409"/>
      <c r="J117" s="93"/>
      <c r="IV117" s="2"/>
    </row>
    <row r="118" spans="1:256" ht="13.5" customHeight="1">
      <c r="A118" s="147"/>
      <c r="C118" s="148"/>
      <c r="E118" s="1673"/>
      <c r="F118" s="133"/>
      <c r="G118" s="133"/>
      <c r="I118" s="1541"/>
      <c r="J118" s="93"/>
      <c r="IV118" s="2"/>
    </row>
    <row r="119" spans="1:256" s="188" customFormat="1">
      <c r="A119" s="244">
        <v>2020</v>
      </c>
      <c r="B119" s="180" t="s">
        <v>164</v>
      </c>
      <c r="C119" s="181" t="s">
        <v>177</v>
      </c>
      <c r="D119" s="245" t="s">
        <v>55</v>
      </c>
      <c r="E119" s="1689">
        <v>43876</v>
      </c>
      <c r="F119" s="1714" t="s">
        <v>331</v>
      </c>
      <c r="G119" s="248">
        <v>5</v>
      </c>
      <c r="H119" s="1641" t="s">
        <v>332</v>
      </c>
      <c r="I119" s="1538"/>
      <c r="J119" s="250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IV119" s="186"/>
    </row>
    <row r="120" spans="1:256" s="188" customFormat="1" ht="13.5" customHeight="1">
      <c r="A120" s="177">
        <v>2020</v>
      </c>
      <c r="B120" s="180"/>
      <c r="C120" s="181"/>
      <c r="D120" s="180"/>
      <c r="E120" s="1682"/>
      <c r="F120" s="184"/>
      <c r="G120" s="184">
        <f>SUM(G119:G119)</f>
        <v>5</v>
      </c>
      <c r="H120" s="252"/>
      <c r="I120" s="1538"/>
      <c r="J120" s="187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IV120" s="186"/>
    </row>
    <row r="121" spans="1:256" s="188" customFormat="1" ht="13.5" customHeight="1">
      <c r="A121" s="1497">
        <v>2021</v>
      </c>
      <c r="B121" s="1457" t="s">
        <v>164</v>
      </c>
      <c r="C121" s="2033" t="s">
        <v>177</v>
      </c>
      <c r="D121" s="2033" t="s">
        <v>252</v>
      </c>
      <c r="E121" s="2034">
        <v>44262</v>
      </c>
      <c r="F121" s="2035" t="s">
        <v>5381</v>
      </c>
      <c r="G121" s="2035">
        <v>7</v>
      </c>
      <c r="H121" s="2043" t="s">
        <v>647</v>
      </c>
      <c r="I121" s="2464"/>
      <c r="J121" s="187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IV121" s="186"/>
    </row>
    <row r="122" spans="1:256" s="188" customFormat="1" ht="13.5" customHeight="1">
      <c r="A122" s="1497">
        <v>2021</v>
      </c>
      <c r="B122" s="1457" t="s">
        <v>164</v>
      </c>
      <c r="C122" s="2033" t="s">
        <v>177</v>
      </c>
      <c r="D122" s="2033" t="s">
        <v>5683</v>
      </c>
      <c r="E122" s="2034">
        <v>44332</v>
      </c>
      <c r="F122" s="2035" t="s">
        <v>5716</v>
      </c>
      <c r="G122" s="2035">
        <v>3</v>
      </c>
      <c r="H122" s="2043" t="s">
        <v>5684</v>
      </c>
      <c r="I122" s="2464"/>
      <c r="J122" s="187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IV122" s="186"/>
    </row>
    <row r="123" spans="1:256" s="188" customFormat="1" ht="13.5" customHeight="1">
      <c r="A123" s="1497">
        <v>2021</v>
      </c>
      <c r="B123" s="1457"/>
      <c r="C123" s="2081"/>
      <c r="D123" s="2082"/>
      <c r="E123" s="2083"/>
      <c r="F123" s="2084"/>
      <c r="G123" s="2084">
        <v>10</v>
      </c>
      <c r="H123" s="2085"/>
      <c r="I123" s="2464"/>
      <c r="J123" s="187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IV123" s="186"/>
    </row>
    <row r="124" spans="1:256" s="188" customFormat="1" ht="13.5" customHeight="1">
      <c r="A124" s="1833">
        <v>2022</v>
      </c>
      <c r="B124" s="1827" t="s">
        <v>164</v>
      </c>
      <c r="C124" s="1877" t="s">
        <v>177</v>
      </c>
      <c r="D124" s="1827" t="s">
        <v>252</v>
      </c>
      <c r="E124" s="1829">
        <v>44626</v>
      </c>
      <c r="F124" s="1831" t="s">
        <v>5932</v>
      </c>
      <c r="G124" s="1831">
        <v>10</v>
      </c>
      <c r="H124" s="1832" t="s">
        <v>5841</v>
      </c>
      <c r="I124" s="2465"/>
      <c r="J124" s="187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IV124" s="186"/>
    </row>
    <row r="125" spans="1:256" s="188" customFormat="1" ht="13.5" customHeight="1">
      <c r="A125" s="1833">
        <v>2022</v>
      </c>
      <c r="B125" s="1827" t="s">
        <v>164</v>
      </c>
      <c r="C125" s="1877" t="s">
        <v>177</v>
      </c>
      <c r="D125" s="1827" t="s">
        <v>252</v>
      </c>
      <c r="E125" s="1829">
        <v>44626</v>
      </c>
      <c r="F125" s="1831" t="s">
        <v>5956</v>
      </c>
      <c r="G125" s="1831">
        <v>10</v>
      </c>
      <c r="H125" s="1832" t="s">
        <v>5865</v>
      </c>
      <c r="I125" s="2465"/>
      <c r="J125" s="187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IV125" s="186"/>
    </row>
    <row r="126" spans="1:256" s="188" customFormat="1" ht="13.5" customHeight="1">
      <c r="A126" s="1833">
        <v>2022</v>
      </c>
      <c r="B126" s="1827" t="s">
        <v>164</v>
      </c>
      <c r="C126" s="1877" t="s">
        <v>177</v>
      </c>
      <c r="D126" s="1827" t="s">
        <v>252</v>
      </c>
      <c r="E126" s="1829">
        <v>44626</v>
      </c>
      <c r="F126" s="1831" t="s">
        <v>5957</v>
      </c>
      <c r="G126" s="1831">
        <v>3</v>
      </c>
      <c r="H126" s="1832" t="s">
        <v>5866</v>
      </c>
      <c r="I126" s="2465"/>
      <c r="J126" s="187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IV126" s="186"/>
    </row>
    <row r="127" spans="1:256" s="188" customFormat="1" ht="13.5" customHeight="1">
      <c r="A127" s="1833">
        <v>2022</v>
      </c>
      <c r="B127" s="1827" t="s">
        <v>164</v>
      </c>
      <c r="C127" s="1877" t="s">
        <v>177</v>
      </c>
      <c r="D127" s="1827" t="s">
        <v>252</v>
      </c>
      <c r="E127" s="1829">
        <v>44626</v>
      </c>
      <c r="F127" s="1831" t="s">
        <v>5999</v>
      </c>
      <c r="G127" s="1831">
        <v>3</v>
      </c>
      <c r="H127" s="1832" t="s">
        <v>5909</v>
      </c>
      <c r="I127" s="2465"/>
      <c r="J127" s="187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IV127" s="186"/>
    </row>
    <row r="128" spans="1:256" s="188" customFormat="1" ht="13.5" customHeight="1">
      <c r="A128" s="1833">
        <v>2022</v>
      </c>
      <c r="B128" s="1827" t="s">
        <v>164</v>
      </c>
      <c r="C128" s="1877" t="s">
        <v>177</v>
      </c>
      <c r="D128" s="1827" t="s">
        <v>277</v>
      </c>
      <c r="E128" s="1829">
        <v>44815</v>
      </c>
      <c r="F128" s="1831" t="s">
        <v>6330</v>
      </c>
      <c r="G128" s="1831">
        <v>7</v>
      </c>
      <c r="H128" s="1832" t="s">
        <v>269</v>
      </c>
      <c r="I128" s="2465"/>
      <c r="J128" s="187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IV128" s="186"/>
    </row>
    <row r="129" spans="1:256" s="188" customFormat="1" ht="13.5" customHeight="1">
      <c r="A129" s="1833">
        <v>2022</v>
      </c>
      <c r="B129" s="1827" t="s">
        <v>164</v>
      </c>
      <c r="C129" s="1877" t="s">
        <v>177</v>
      </c>
      <c r="D129" s="1827" t="s">
        <v>6342</v>
      </c>
      <c r="E129" s="1829">
        <v>44857</v>
      </c>
      <c r="F129" s="1831" t="s">
        <v>6344</v>
      </c>
      <c r="G129" s="1831">
        <v>0</v>
      </c>
      <c r="H129" s="1832" t="s">
        <v>354</v>
      </c>
      <c r="I129" s="1907" t="s">
        <v>234</v>
      </c>
      <c r="J129" s="187"/>
      <c r="K129" s="186"/>
      <c r="L129" s="186"/>
      <c r="M129" s="186"/>
      <c r="N129" s="186"/>
      <c r="O129" s="186"/>
      <c r="P129" s="186"/>
      <c r="Q129" s="186"/>
      <c r="R129" s="186"/>
      <c r="S129" s="186"/>
      <c r="T129" s="186"/>
      <c r="IV129" s="186"/>
    </row>
    <row r="130" spans="1:256" s="188" customFormat="1" ht="13.5" customHeight="1">
      <c r="A130" s="1833">
        <v>2022</v>
      </c>
      <c r="B130" s="1827" t="s">
        <v>164</v>
      </c>
      <c r="C130" s="1877" t="s">
        <v>177</v>
      </c>
      <c r="D130" s="1827" t="s">
        <v>6342</v>
      </c>
      <c r="E130" s="1829">
        <v>44857</v>
      </c>
      <c r="F130" s="1831" t="s">
        <v>6345</v>
      </c>
      <c r="G130" s="1831">
        <v>0</v>
      </c>
      <c r="H130" s="1832" t="s">
        <v>352</v>
      </c>
      <c r="I130" s="1907" t="s">
        <v>234</v>
      </c>
      <c r="J130" s="187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IV130" s="186"/>
    </row>
    <row r="131" spans="1:256" s="188" customFormat="1" ht="13.5" customHeight="1">
      <c r="A131" s="1833">
        <v>2022</v>
      </c>
      <c r="B131" s="1827" t="s">
        <v>164</v>
      </c>
      <c r="C131" s="1877" t="s">
        <v>177</v>
      </c>
      <c r="D131" s="1827" t="s">
        <v>6342</v>
      </c>
      <c r="E131" s="1829">
        <v>44857</v>
      </c>
      <c r="F131" s="1831" t="s">
        <v>6346</v>
      </c>
      <c r="G131" s="1831">
        <v>0</v>
      </c>
      <c r="H131" s="1832" t="s">
        <v>414</v>
      </c>
      <c r="I131" s="1907" t="s">
        <v>234</v>
      </c>
      <c r="J131" s="187"/>
      <c r="K131" s="186"/>
      <c r="L131" s="186"/>
      <c r="M131" s="186"/>
      <c r="N131" s="186"/>
      <c r="O131" s="186"/>
      <c r="P131" s="186"/>
      <c r="Q131" s="186"/>
      <c r="R131" s="186"/>
      <c r="S131" s="186"/>
      <c r="T131" s="186"/>
      <c r="IV131" s="186"/>
    </row>
    <row r="132" spans="1:256" s="188" customFormat="1" ht="13.5" customHeight="1">
      <c r="A132" s="1833">
        <v>2022</v>
      </c>
      <c r="B132" s="1827"/>
      <c r="C132" s="1877"/>
      <c r="D132" s="1827"/>
      <c r="E132" s="1829"/>
      <c r="F132" s="1831"/>
      <c r="G132" s="1831">
        <v>33</v>
      </c>
      <c r="H132" s="1832"/>
      <c r="I132" s="2465"/>
      <c r="J132" s="187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IV132" s="186"/>
    </row>
    <row r="133" spans="1:256" s="188" customFormat="1" ht="13.5" customHeight="1">
      <c r="A133" s="2013">
        <v>2023</v>
      </c>
      <c r="B133" s="2014" t="s">
        <v>164</v>
      </c>
      <c r="C133" s="2019" t="s">
        <v>177</v>
      </c>
      <c r="D133" s="2014" t="s">
        <v>252</v>
      </c>
      <c r="E133" s="2016">
        <v>44990</v>
      </c>
      <c r="F133" s="2017" t="s">
        <v>5957</v>
      </c>
      <c r="G133" s="2017">
        <v>7</v>
      </c>
      <c r="H133" s="2018" t="s">
        <v>5864</v>
      </c>
      <c r="I133" s="2465"/>
      <c r="J133" s="187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IV133" s="186"/>
    </row>
    <row r="134" spans="1:256" s="188" customFormat="1" ht="13.5" customHeight="1">
      <c r="A134" s="2013">
        <v>2023</v>
      </c>
      <c r="B134" s="2014" t="s">
        <v>164</v>
      </c>
      <c r="C134" s="2019" t="s">
        <v>177</v>
      </c>
      <c r="D134" s="2014" t="s">
        <v>252</v>
      </c>
      <c r="E134" s="2016">
        <v>44990</v>
      </c>
      <c r="F134" s="2017" t="s">
        <v>6459</v>
      </c>
      <c r="G134" s="2017">
        <v>3</v>
      </c>
      <c r="H134" s="2018" t="s">
        <v>5866</v>
      </c>
      <c r="I134" s="2465"/>
      <c r="J134" s="187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IV134" s="186"/>
    </row>
    <row r="135" spans="1:256" s="188" customFormat="1" ht="13.5" customHeight="1">
      <c r="A135" s="2013">
        <v>2023</v>
      </c>
      <c r="B135" s="2014" t="s">
        <v>164</v>
      </c>
      <c r="C135" s="2019" t="s">
        <v>177</v>
      </c>
      <c r="D135" s="2014" t="s">
        <v>5683</v>
      </c>
      <c r="E135" s="2016">
        <v>45074</v>
      </c>
      <c r="F135" s="2017" t="s">
        <v>6574</v>
      </c>
      <c r="G135" s="2017">
        <v>10</v>
      </c>
      <c r="H135" s="2018" t="s">
        <v>6069</v>
      </c>
      <c r="I135" s="2465"/>
      <c r="J135" s="187"/>
      <c r="K135" s="186"/>
      <c r="L135" s="186"/>
      <c r="M135" s="186"/>
      <c r="N135" s="186"/>
      <c r="O135" s="186"/>
      <c r="P135" s="186"/>
      <c r="Q135" s="186"/>
      <c r="R135" s="186"/>
      <c r="S135" s="186"/>
      <c r="T135" s="186"/>
      <c r="IV135" s="186"/>
    </row>
    <row r="136" spans="1:256" s="188" customFormat="1" ht="13.5" customHeight="1">
      <c r="A136" s="2013">
        <v>2023</v>
      </c>
      <c r="B136" s="2014" t="s">
        <v>164</v>
      </c>
      <c r="C136" s="2019" t="s">
        <v>177</v>
      </c>
      <c r="D136" s="2014" t="s">
        <v>5683</v>
      </c>
      <c r="E136" s="2016">
        <v>45074</v>
      </c>
      <c r="F136" s="2017" t="s">
        <v>6575</v>
      </c>
      <c r="G136" s="2017">
        <v>3</v>
      </c>
      <c r="H136" s="2018" t="s">
        <v>6072</v>
      </c>
      <c r="I136" s="2465"/>
      <c r="J136" s="187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IV136" s="186"/>
    </row>
    <row r="137" spans="1:256" s="188" customFormat="1" ht="13.5" customHeight="1">
      <c r="A137" s="2013">
        <v>2023</v>
      </c>
      <c r="B137" s="2014" t="s">
        <v>164</v>
      </c>
      <c r="C137" s="2019" t="s">
        <v>177</v>
      </c>
      <c r="D137" s="2014" t="s">
        <v>6589</v>
      </c>
      <c r="E137" s="2016">
        <v>45080</v>
      </c>
      <c r="F137" s="2017" t="s">
        <v>6574</v>
      </c>
      <c r="G137" s="2017">
        <v>15</v>
      </c>
      <c r="H137" s="2018" t="s">
        <v>6191</v>
      </c>
      <c r="I137" s="2465"/>
      <c r="J137" s="187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IV137" s="186"/>
    </row>
    <row r="138" spans="1:256" s="188" customFormat="1" ht="13.5" customHeight="1">
      <c r="A138" s="2013">
        <v>2023</v>
      </c>
      <c r="B138" s="2014" t="s">
        <v>164</v>
      </c>
      <c r="C138" s="2019" t="s">
        <v>177</v>
      </c>
      <c r="D138" s="2014" t="s">
        <v>277</v>
      </c>
      <c r="E138" s="2016">
        <v>45179</v>
      </c>
      <c r="F138" s="2017" t="s">
        <v>6675</v>
      </c>
      <c r="G138" s="2017">
        <v>10</v>
      </c>
      <c r="H138" s="2018" t="s">
        <v>1343</v>
      </c>
      <c r="I138" s="2465"/>
      <c r="J138" s="187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IV138" s="186"/>
    </row>
    <row r="139" spans="1:256" s="188" customFormat="1" ht="13.5" customHeight="1">
      <c r="A139" s="2013">
        <v>2023</v>
      </c>
      <c r="B139" s="2014" t="s">
        <v>164</v>
      </c>
      <c r="C139" s="2019" t="s">
        <v>177</v>
      </c>
      <c r="D139" s="2014" t="s">
        <v>6342</v>
      </c>
      <c r="E139" s="2016">
        <v>45228</v>
      </c>
      <c r="F139" s="2017" t="s">
        <v>6741</v>
      </c>
      <c r="G139" s="2017">
        <v>5</v>
      </c>
      <c r="H139" s="2018" t="s">
        <v>414</v>
      </c>
      <c r="I139" s="2465"/>
      <c r="J139" s="187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IV139" s="186"/>
    </row>
    <row r="140" spans="1:256" s="188" customFormat="1" ht="13.5" customHeight="1">
      <c r="A140" s="2013">
        <v>2023</v>
      </c>
      <c r="B140" s="2014"/>
      <c r="C140" s="2019"/>
      <c r="D140" s="2014"/>
      <c r="E140" s="2016"/>
      <c r="F140" s="2017"/>
      <c r="G140" s="2017">
        <v>53</v>
      </c>
      <c r="H140" s="2018"/>
      <c r="I140" s="1908" t="s">
        <v>6399</v>
      </c>
      <c r="J140" s="187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IV140" s="186"/>
    </row>
    <row r="141" spans="1:256" ht="13.5" customHeight="1">
      <c r="A141" s="2177" t="s">
        <v>46</v>
      </c>
      <c r="B141" s="2171"/>
      <c r="C141" s="2178" t="s">
        <v>333</v>
      </c>
      <c r="D141" s="2171"/>
      <c r="E141" s="2173"/>
      <c r="F141" s="2175"/>
      <c r="G141" s="2175">
        <v>101</v>
      </c>
      <c r="H141" s="2176"/>
      <c r="I141" s="1541"/>
      <c r="J141" s="93"/>
      <c r="IV141" s="2"/>
    </row>
    <row r="142" spans="1:256" ht="13.5" customHeight="1">
      <c r="A142" s="147"/>
      <c r="C142" s="148"/>
      <c r="E142" s="1673"/>
      <c r="F142" s="133"/>
      <c r="G142" s="133"/>
      <c r="I142" s="1409"/>
      <c r="J142" s="93"/>
      <c r="IV142" s="2"/>
    </row>
    <row r="143" spans="1:256" ht="13.5" customHeight="1">
      <c r="A143" s="177">
        <v>2020</v>
      </c>
      <c r="B143" s="180" t="s">
        <v>91</v>
      </c>
      <c r="C143" s="2275" t="s">
        <v>113</v>
      </c>
      <c r="D143" s="2098" t="s">
        <v>252</v>
      </c>
      <c r="E143" s="2099">
        <v>43891</v>
      </c>
      <c r="F143" s="2100" t="s">
        <v>334</v>
      </c>
      <c r="G143" s="2101">
        <v>10</v>
      </c>
      <c r="H143" s="2276" t="s">
        <v>335</v>
      </c>
      <c r="I143" s="1409"/>
      <c r="J143" s="2"/>
      <c r="IV143" s="2"/>
    </row>
    <row r="144" spans="1:256" ht="13.5" customHeight="1">
      <c r="A144" s="177">
        <v>2020</v>
      </c>
      <c r="B144" s="180"/>
      <c r="C144" s="259"/>
      <c r="E144" s="1673"/>
      <c r="F144" s="133"/>
      <c r="G144" s="1873">
        <f>SUM(G143:G143)</f>
        <v>10</v>
      </c>
      <c r="I144" s="1409"/>
      <c r="J144" s="2"/>
      <c r="IV144" s="2"/>
    </row>
    <row r="145" spans="1:256" ht="13.5" customHeight="1">
      <c r="A145" s="2170" t="s">
        <v>46</v>
      </c>
      <c r="B145" s="2171"/>
      <c r="C145" s="2171" t="s">
        <v>336</v>
      </c>
      <c r="D145" s="2172"/>
      <c r="E145" s="2173"/>
      <c r="F145" s="2174"/>
      <c r="G145" s="2175">
        <f>G144</f>
        <v>10</v>
      </c>
      <c r="H145" s="2176"/>
      <c r="I145" s="1409"/>
      <c r="J145" s="93"/>
      <c r="IV145" s="2"/>
    </row>
    <row r="146" spans="1:256" ht="13.5" customHeight="1">
      <c r="A146" s="104"/>
      <c r="D146" s="131"/>
      <c r="E146" s="1673"/>
      <c r="F146" s="87"/>
      <c r="G146" s="133"/>
      <c r="I146" s="1409"/>
      <c r="J146" s="93"/>
      <c r="IV146" s="2"/>
    </row>
    <row r="147" spans="1:256" ht="13.5" customHeight="1">
      <c r="A147" s="84">
        <v>2019</v>
      </c>
      <c r="B147" s="73" t="s">
        <v>91</v>
      </c>
      <c r="C147" s="73" t="s">
        <v>194</v>
      </c>
      <c r="D147" s="131" t="s">
        <v>277</v>
      </c>
      <c r="E147" s="1673">
        <v>43716</v>
      </c>
      <c r="F147" s="87" t="s">
        <v>5788</v>
      </c>
      <c r="G147" s="133">
        <v>3</v>
      </c>
      <c r="H147" s="88" t="s">
        <v>5786</v>
      </c>
      <c r="I147" s="1857"/>
      <c r="J147" s="93"/>
      <c r="IV147" s="2"/>
    </row>
    <row r="148" spans="1:256" ht="13.5" customHeight="1">
      <c r="A148" s="84">
        <v>2019</v>
      </c>
      <c r="D148" s="131"/>
      <c r="E148" s="1673"/>
      <c r="F148" s="87"/>
      <c r="G148" s="133">
        <v>3</v>
      </c>
      <c r="I148" s="1857"/>
      <c r="J148" s="93"/>
      <c r="IV148" s="2"/>
    </row>
    <row r="149" spans="1:256">
      <c r="A149" s="1859">
        <v>2020</v>
      </c>
      <c r="B149" s="1860" t="s">
        <v>164</v>
      </c>
      <c r="C149" s="1860" t="s">
        <v>194</v>
      </c>
      <c r="D149" s="1860"/>
      <c r="E149" s="1862"/>
      <c r="F149" s="1863"/>
      <c r="G149" s="1859">
        <v>0</v>
      </c>
      <c r="I149" s="1857"/>
    </row>
    <row r="150" spans="1:256">
      <c r="A150" s="1859">
        <v>2020</v>
      </c>
      <c r="B150" s="1860"/>
      <c r="C150" s="1860"/>
      <c r="D150" s="1860"/>
      <c r="E150" s="1862"/>
      <c r="F150" s="1863"/>
      <c r="G150" s="1859">
        <v>0</v>
      </c>
      <c r="I150" s="1857"/>
    </row>
    <row r="151" spans="1:256">
      <c r="A151" s="2177" t="s">
        <v>46</v>
      </c>
      <c r="B151" s="2171"/>
      <c r="C151" s="2178" t="s">
        <v>340</v>
      </c>
      <c r="D151" s="2171"/>
      <c r="E151" s="2173"/>
      <c r="F151" s="2175"/>
      <c r="G151" s="2175">
        <v>3</v>
      </c>
      <c r="H151" s="2176"/>
      <c r="I151" s="1409"/>
      <c r="J151" s="93"/>
    </row>
    <row r="152" spans="1:256">
      <c r="A152" s="147"/>
      <c r="C152" s="148"/>
      <c r="E152" s="1673"/>
      <c r="F152" s="133"/>
      <c r="G152" s="133"/>
      <c r="I152" s="1409"/>
      <c r="J152" s="93"/>
    </row>
    <row r="153" spans="1:256">
      <c r="A153" s="147">
        <v>2019</v>
      </c>
      <c r="B153" s="73" t="s">
        <v>129</v>
      </c>
      <c r="C153" s="73" t="s">
        <v>139</v>
      </c>
      <c r="D153" s="73" t="s">
        <v>112</v>
      </c>
      <c r="E153" s="1673">
        <v>43786</v>
      </c>
      <c r="F153" s="1657" t="s">
        <v>349</v>
      </c>
      <c r="G153" s="133">
        <v>5</v>
      </c>
      <c r="H153" s="88" t="s">
        <v>295</v>
      </c>
      <c r="I153" s="1649"/>
      <c r="J153" s="262"/>
    </row>
    <row r="154" spans="1:256">
      <c r="A154" s="147">
        <v>2019</v>
      </c>
      <c r="E154" s="1673"/>
      <c r="F154" s="1657"/>
      <c r="G154" s="133">
        <f>SUM(G153)</f>
        <v>5</v>
      </c>
      <c r="I154" s="1649"/>
      <c r="J154" s="262"/>
    </row>
    <row r="155" spans="1:256">
      <c r="A155" s="2013">
        <v>2023</v>
      </c>
      <c r="B155" s="2014" t="s">
        <v>129</v>
      </c>
      <c r="C155" s="2014" t="s">
        <v>139</v>
      </c>
      <c r="D155" s="2014" t="s">
        <v>252</v>
      </c>
      <c r="E155" s="2016">
        <v>44990</v>
      </c>
      <c r="F155" s="2021" t="s">
        <v>6438</v>
      </c>
      <c r="G155" s="2017">
        <v>10</v>
      </c>
      <c r="H155" s="2018" t="s">
        <v>6440</v>
      </c>
      <c r="I155" s="1649"/>
      <c r="J155" s="262"/>
    </row>
    <row r="156" spans="1:256">
      <c r="A156" s="2013">
        <v>2023</v>
      </c>
      <c r="B156" s="2014" t="s">
        <v>129</v>
      </c>
      <c r="C156" s="2014" t="s">
        <v>139</v>
      </c>
      <c r="D156" s="2014" t="s">
        <v>252</v>
      </c>
      <c r="E156" s="2016">
        <v>44990</v>
      </c>
      <c r="F156" s="2021" t="s">
        <v>6439</v>
      </c>
      <c r="G156" s="2017">
        <v>3</v>
      </c>
      <c r="H156" s="2018" t="s">
        <v>5854</v>
      </c>
      <c r="I156" s="1649"/>
      <c r="J156" s="262"/>
    </row>
    <row r="157" spans="1:256">
      <c r="A157" s="2013">
        <v>2023</v>
      </c>
      <c r="B157" s="2014"/>
      <c r="C157" s="2014"/>
      <c r="D157" s="2014"/>
      <c r="E157" s="2016"/>
      <c r="F157" s="2021"/>
      <c r="G157" s="2017">
        <v>13</v>
      </c>
      <c r="H157" s="2018"/>
      <c r="I157" s="1649"/>
      <c r="J157" s="262"/>
    </row>
    <row r="158" spans="1:256">
      <c r="A158" s="2177" t="s">
        <v>46</v>
      </c>
      <c r="B158" s="2171"/>
      <c r="C158" s="2171" t="s">
        <v>350</v>
      </c>
      <c r="D158" s="2171"/>
      <c r="E158" s="2173"/>
      <c r="F158" s="2246"/>
      <c r="G158" s="2174">
        <v>18</v>
      </c>
      <c r="H158" s="2176"/>
      <c r="I158" s="1409"/>
      <c r="J158" s="93"/>
    </row>
    <row r="159" spans="1:256">
      <c r="A159" s="147"/>
      <c r="E159" s="1673"/>
      <c r="F159" s="1657"/>
      <c r="I159" s="1409"/>
      <c r="J159" s="93"/>
    </row>
    <row r="160" spans="1:256">
      <c r="A160" s="137">
        <v>2019</v>
      </c>
      <c r="B160" s="138" t="s">
        <v>164</v>
      </c>
      <c r="C160" s="138" t="s">
        <v>5883</v>
      </c>
      <c r="D160" s="138" t="s">
        <v>227</v>
      </c>
      <c r="E160" s="1674">
        <v>43604</v>
      </c>
      <c r="F160" s="1656" t="s">
        <v>356</v>
      </c>
      <c r="G160" s="141">
        <v>3</v>
      </c>
      <c r="H160" s="1561" t="s">
        <v>357</v>
      </c>
      <c r="I160" s="1409"/>
      <c r="J160" s="2"/>
    </row>
    <row r="161" spans="1:20">
      <c r="A161" s="137">
        <v>2019</v>
      </c>
      <c r="B161" s="143"/>
      <c r="C161" s="143"/>
      <c r="D161" s="138"/>
      <c r="E161" s="1674"/>
      <c r="F161" s="1656"/>
      <c r="G161" s="141">
        <f>SUM(G160)</f>
        <v>3</v>
      </c>
      <c r="H161" s="1561"/>
      <c r="I161" s="1409"/>
      <c r="J161" s="2"/>
    </row>
    <row r="162" spans="1:20">
      <c r="A162" s="1919">
        <v>2022</v>
      </c>
      <c r="B162" s="1920" t="s">
        <v>164</v>
      </c>
      <c r="C162" s="1920" t="s">
        <v>5883</v>
      </c>
      <c r="D162" s="1920" t="s">
        <v>252</v>
      </c>
      <c r="E162" s="1921">
        <v>44626</v>
      </c>
      <c r="F162" s="1922" t="s">
        <v>5974</v>
      </c>
      <c r="G162" s="1923">
        <v>7</v>
      </c>
      <c r="H162" s="1924" t="s">
        <v>5884</v>
      </c>
      <c r="I162" s="1857"/>
      <c r="J162" s="2"/>
    </row>
    <row r="163" spans="1:20">
      <c r="A163" s="1919">
        <v>2022</v>
      </c>
      <c r="B163" s="1920"/>
      <c r="C163" s="1920"/>
      <c r="D163" s="1920"/>
      <c r="E163" s="1921"/>
      <c r="F163" s="1922"/>
      <c r="G163" s="1923">
        <v>7</v>
      </c>
      <c r="H163" s="1924"/>
      <c r="I163" s="1857"/>
      <c r="J163" s="2"/>
    </row>
    <row r="164" spans="1:20">
      <c r="A164" s="2170" t="s">
        <v>46</v>
      </c>
      <c r="B164" s="2171"/>
      <c r="C164" s="2171" t="s">
        <v>358</v>
      </c>
      <c r="D164" s="2172"/>
      <c r="E164" s="2173"/>
      <c r="F164" s="2174"/>
      <c r="G164" s="2175">
        <v>10</v>
      </c>
      <c r="H164" s="2176"/>
      <c r="I164" s="1409"/>
      <c r="J164" s="93"/>
    </row>
    <row r="165" spans="1:20">
      <c r="A165" s="147"/>
      <c r="C165" s="148"/>
      <c r="E165" s="1673"/>
      <c r="F165" s="133"/>
      <c r="G165" s="133"/>
      <c r="I165" s="1409"/>
      <c r="J165" s="93"/>
    </row>
    <row r="166" spans="1:20">
      <c r="A166" s="137">
        <v>2019</v>
      </c>
      <c r="B166" s="138" t="s">
        <v>91</v>
      </c>
      <c r="C166" s="138" t="s">
        <v>110</v>
      </c>
      <c r="D166" s="138" t="s">
        <v>227</v>
      </c>
      <c r="E166" s="1674">
        <v>43604</v>
      </c>
      <c r="F166" s="1656" t="s">
        <v>375</v>
      </c>
      <c r="G166" s="141">
        <v>10</v>
      </c>
      <c r="H166" s="1561" t="s">
        <v>376</v>
      </c>
      <c r="I166" s="1409"/>
    </row>
    <row r="167" spans="1:20">
      <c r="A167" s="137">
        <v>2019</v>
      </c>
      <c r="B167" s="138" t="s">
        <v>91</v>
      </c>
      <c r="C167" s="138" t="s">
        <v>110</v>
      </c>
      <c r="D167" s="138" t="s">
        <v>227</v>
      </c>
      <c r="E167" s="1674">
        <v>43604</v>
      </c>
      <c r="F167" s="1656" t="s">
        <v>377</v>
      </c>
      <c r="G167" s="141">
        <v>10</v>
      </c>
      <c r="H167" s="1561" t="s">
        <v>378</v>
      </c>
      <c r="I167" s="1409"/>
    </row>
    <row r="168" spans="1:20">
      <c r="A168" s="173">
        <v>2019</v>
      </c>
      <c r="B168" s="138" t="s">
        <v>91</v>
      </c>
      <c r="C168" s="138" t="s">
        <v>110</v>
      </c>
      <c r="D168" s="174" t="s">
        <v>277</v>
      </c>
      <c r="E168" s="1679">
        <v>43716</v>
      </c>
      <c r="F168" s="1657" t="s">
        <v>379</v>
      </c>
      <c r="G168" s="173">
        <v>3</v>
      </c>
      <c r="H168" s="88" t="s">
        <v>380</v>
      </c>
      <c r="I168" s="1409"/>
    </row>
    <row r="169" spans="1:20">
      <c r="A169" s="137">
        <v>2019</v>
      </c>
      <c r="B169" s="143"/>
      <c r="C169" s="143"/>
      <c r="D169" s="138"/>
      <c r="E169" s="1674"/>
      <c r="F169" s="1656"/>
      <c r="G169" s="141">
        <f>SUM(G166:G168)</f>
        <v>23</v>
      </c>
      <c r="H169" s="1561"/>
      <c r="I169" s="1409"/>
    </row>
    <row r="170" spans="1:20">
      <c r="A170" s="1874">
        <v>2020</v>
      </c>
      <c r="B170" s="1875" t="s">
        <v>91</v>
      </c>
      <c r="C170" s="2060" t="s">
        <v>110</v>
      </c>
      <c r="D170" s="2060" t="s">
        <v>252</v>
      </c>
      <c r="E170" s="2061">
        <v>43891</v>
      </c>
      <c r="F170" s="2062" t="s">
        <v>381</v>
      </c>
      <c r="G170" s="2086">
        <v>3</v>
      </c>
      <c r="H170" s="2067" t="s">
        <v>382</v>
      </c>
    </row>
    <row r="171" spans="1:20">
      <c r="A171" s="1874">
        <v>2020</v>
      </c>
      <c r="B171" s="1875" t="s">
        <v>91</v>
      </c>
      <c r="C171" s="2060" t="s">
        <v>110</v>
      </c>
      <c r="D171" s="2060" t="s">
        <v>252</v>
      </c>
      <c r="E171" s="2061">
        <v>43891</v>
      </c>
      <c r="F171" s="2062" t="s">
        <v>383</v>
      </c>
      <c r="G171" s="2086">
        <v>10</v>
      </c>
      <c r="H171" s="2067" t="s">
        <v>384</v>
      </c>
    </row>
    <row r="172" spans="1:20">
      <c r="A172" s="1874">
        <v>2020</v>
      </c>
      <c r="B172" s="1875"/>
      <c r="C172" s="2087"/>
      <c r="D172" s="2087"/>
      <c r="E172" s="2088"/>
      <c r="F172" s="2089"/>
      <c r="G172" s="2090">
        <f>SUM(G170:G171)</f>
        <v>13</v>
      </c>
      <c r="H172" s="2091"/>
    </row>
    <row r="173" spans="1:20">
      <c r="A173" s="1518">
        <v>2021</v>
      </c>
      <c r="B173" s="1519" t="s">
        <v>91</v>
      </c>
      <c r="C173" s="2033" t="s">
        <v>110</v>
      </c>
      <c r="D173" s="2033" t="s">
        <v>252</v>
      </c>
      <c r="E173" s="2034">
        <v>44262</v>
      </c>
      <c r="F173" s="2035" t="s">
        <v>5382</v>
      </c>
      <c r="G173" s="2035">
        <v>3</v>
      </c>
      <c r="H173" s="2043" t="s">
        <v>382</v>
      </c>
    </row>
    <row r="174" spans="1:20">
      <c r="A174" s="1518">
        <v>2021</v>
      </c>
      <c r="B174" s="1519" t="s">
        <v>91</v>
      </c>
      <c r="C174" s="2033" t="s">
        <v>110</v>
      </c>
      <c r="D174" s="2033" t="s">
        <v>252</v>
      </c>
      <c r="E174" s="2034">
        <v>44262</v>
      </c>
      <c r="F174" s="2035" t="s">
        <v>5383</v>
      </c>
      <c r="G174" s="2035">
        <v>7</v>
      </c>
      <c r="H174" s="2043" t="s">
        <v>835</v>
      </c>
    </row>
    <row r="175" spans="1:20">
      <c r="A175" s="1520">
        <v>2021</v>
      </c>
      <c r="B175" s="1519" t="s">
        <v>91</v>
      </c>
      <c r="C175" s="2033" t="s">
        <v>110</v>
      </c>
      <c r="D175" s="2033" t="s">
        <v>5486</v>
      </c>
      <c r="E175" s="2034">
        <v>44332</v>
      </c>
      <c r="F175" s="2036" t="s">
        <v>5497</v>
      </c>
      <c r="G175" s="2035">
        <v>15</v>
      </c>
      <c r="H175" s="2043" t="s">
        <v>5498</v>
      </c>
      <c r="I175" s="89"/>
      <c r="J175" s="2"/>
      <c r="T175" s="90"/>
    </row>
    <row r="176" spans="1:20">
      <c r="A176" s="1520">
        <v>2021</v>
      </c>
      <c r="B176" s="1519" t="s">
        <v>91</v>
      </c>
      <c r="C176" s="2033" t="s">
        <v>110</v>
      </c>
      <c r="D176" s="2033" t="s">
        <v>5486</v>
      </c>
      <c r="E176" s="2034">
        <v>44332</v>
      </c>
      <c r="F176" s="2036" t="s">
        <v>5499</v>
      </c>
      <c r="G176" s="2035">
        <v>10</v>
      </c>
      <c r="H176" s="2043" t="s">
        <v>5500</v>
      </c>
      <c r="I176" s="89"/>
      <c r="J176" s="2"/>
      <c r="T176" s="90"/>
    </row>
    <row r="177" spans="1:20">
      <c r="A177" s="1520">
        <v>2021</v>
      </c>
      <c r="B177" s="1519" t="s">
        <v>91</v>
      </c>
      <c r="C177" s="2033" t="s">
        <v>110</v>
      </c>
      <c r="D177" s="2033" t="s">
        <v>5486</v>
      </c>
      <c r="E177" s="2034">
        <v>44332</v>
      </c>
      <c r="F177" s="2036" t="s">
        <v>5501</v>
      </c>
      <c r="G177" s="2035">
        <v>10</v>
      </c>
      <c r="H177" s="2043" t="s">
        <v>5502</v>
      </c>
      <c r="I177" s="89"/>
      <c r="J177" s="2"/>
      <c r="T177" s="90"/>
    </row>
    <row r="178" spans="1:20">
      <c r="A178" s="1518">
        <v>2021</v>
      </c>
      <c r="B178" s="1519"/>
      <c r="C178" s="1519"/>
      <c r="D178" s="1519"/>
      <c r="E178" s="1676"/>
      <c r="F178" s="1711"/>
      <c r="G178" s="1520">
        <v>45</v>
      </c>
      <c r="H178" s="1562"/>
      <c r="I178" s="1409"/>
    </row>
    <row r="179" spans="1:20">
      <c r="A179" s="1919">
        <v>2022</v>
      </c>
      <c r="B179" s="1920" t="s">
        <v>91</v>
      </c>
      <c r="C179" s="1920" t="s">
        <v>110</v>
      </c>
      <c r="D179" s="1920" t="s">
        <v>252</v>
      </c>
      <c r="E179" s="1921">
        <v>44626</v>
      </c>
      <c r="F179" s="1922" t="s">
        <v>5925</v>
      </c>
      <c r="G179" s="1923">
        <v>3</v>
      </c>
      <c r="H179" s="1924" t="s">
        <v>5834</v>
      </c>
      <c r="I179" s="1857"/>
    </row>
    <row r="180" spans="1:20">
      <c r="A180" s="1919">
        <v>2022</v>
      </c>
      <c r="B180" s="1920" t="s">
        <v>91</v>
      </c>
      <c r="C180" s="1920" t="s">
        <v>110</v>
      </c>
      <c r="D180" s="1920" t="s">
        <v>252</v>
      </c>
      <c r="E180" s="1921">
        <v>44626</v>
      </c>
      <c r="F180" s="1922" t="s">
        <v>5972</v>
      </c>
      <c r="G180" s="1923">
        <v>3</v>
      </c>
      <c r="H180" s="1924" t="s">
        <v>5881</v>
      </c>
      <c r="I180" s="1857"/>
    </row>
    <row r="181" spans="1:20">
      <c r="A181" s="1919">
        <v>2022</v>
      </c>
      <c r="B181" s="1920" t="s">
        <v>91</v>
      </c>
      <c r="C181" s="1920" t="s">
        <v>110</v>
      </c>
      <c r="D181" s="1920" t="s">
        <v>5683</v>
      </c>
      <c r="E181" s="1921">
        <v>44703</v>
      </c>
      <c r="F181" s="1922" t="s">
        <v>6123</v>
      </c>
      <c r="G181" s="1923">
        <v>7</v>
      </c>
      <c r="H181" s="1924" t="s">
        <v>6061</v>
      </c>
      <c r="I181" s="1857"/>
    </row>
    <row r="182" spans="1:20">
      <c r="A182" s="1919">
        <v>2022</v>
      </c>
      <c r="B182" s="1920" t="s">
        <v>91</v>
      </c>
      <c r="C182" s="1920" t="s">
        <v>110</v>
      </c>
      <c r="D182" s="1920" t="s">
        <v>5683</v>
      </c>
      <c r="E182" s="1921">
        <v>44703</v>
      </c>
      <c r="F182" s="1922" t="s">
        <v>6213</v>
      </c>
      <c r="G182" s="1923">
        <v>3</v>
      </c>
      <c r="H182" s="1924" t="s">
        <v>6072</v>
      </c>
      <c r="I182" s="1857"/>
    </row>
    <row r="183" spans="1:20">
      <c r="A183" s="1919">
        <v>2022</v>
      </c>
      <c r="B183" s="1920" t="s">
        <v>91</v>
      </c>
      <c r="C183" s="1920" t="s">
        <v>110</v>
      </c>
      <c r="D183" s="1920" t="s">
        <v>5683</v>
      </c>
      <c r="E183" s="1921">
        <v>44703</v>
      </c>
      <c r="F183" s="1922" t="s">
        <v>6124</v>
      </c>
      <c r="G183" s="1923">
        <v>7</v>
      </c>
      <c r="H183" s="1924" t="s">
        <v>6092</v>
      </c>
      <c r="I183" s="1857"/>
    </row>
    <row r="184" spans="1:20">
      <c r="A184" s="1919">
        <v>2022</v>
      </c>
      <c r="B184" s="1920" t="s">
        <v>91</v>
      </c>
      <c r="C184" s="1920" t="s">
        <v>110</v>
      </c>
      <c r="D184" s="1920" t="s">
        <v>5683</v>
      </c>
      <c r="E184" s="1921">
        <v>44703</v>
      </c>
      <c r="F184" s="1922" t="s">
        <v>6223</v>
      </c>
      <c r="G184" s="1923">
        <v>10</v>
      </c>
      <c r="H184" s="1924" t="s">
        <v>6109</v>
      </c>
      <c r="I184" s="1857"/>
    </row>
    <row r="185" spans="1:20">
      <c r="A185" s="1919">
        <v>2022</v>
      </c>
      <c r="B185" s="1920" t="s">
        <v>91</v>
      </c>
      <c r="C185" s="1920" t="s">
        <v>110</v>
      </c>
      <c r="D185" s="1920" t="s">
        <v>6173</v>
      </c>
      <c r="E185" s="1921">
        <v>44709</v>
      </c>
      <c r="F185" s="1922" t="s">
        <v>6123</v>
      </c>
      <c r="G185" s="1923">
        <v>10</v>
      </c>
      <c r="H185" s="1924" t="s">
        <v>6188</v>
      </c>
      <c r="I185" s="1857"/>
    </row>
    <row r="186" spans="1:20">
      <c r="A186" s="1919">
        <v>2022</v>
      </c>
      <c r="B186" s="1920" t="s">
        <v>91</v>
      </c>
      <c r="C186" s="1920" t="s">
        <v>110</v>
      </c>
      <c r="D186" s="1920" t="s">
        <v>6173</v>
      </c>
      <c r="E186" s="1921">
        <v>44710</v>
      </c>
      <c r="F186" s="1922" t="s">
        <v>6124</v>
      </c>
      <c r="G186" s="1923">
        <v>5</v>
      </c>
      <c r="H186" s="1924" t="s">
        <v>6202</v>
      </c>
      <c r="I186" s="1857"/>
    </row>
    <row r="187" spans="1:20">
      <c r="A187" s="1919">
        <v>2022</v>
      </c>
      <c r="B187" s="1920"/>
      <c r="C187" s="1920"/>
      <c r="D187" s="1920"/>
      <c r="E187" s="1921"/>
      <c r="F187" s="1922"/>
      <c r="G187" s="1923">
        <v>48</v>
      </c>
      <c r="H187" s="1924"/>
      <c r="I187" s="1857"/>
    </row>
    <row r="188" spans="1:20">
      <c r="A188" s="2127">
        <v>2023</v>
      </c>
      <c r="B188" s="2128" t="s">
        <v>91</v>
      </c>
      <c r="C188" s="2128" t="s">
        <v>110</v>
      </c>
      <c r="D188" s="2128" t="s">
        <v>252</v>
      </c>
      <c r="E188" s="2129">
        <v>44990</v>
      </c>
      <c r="F188" s="2130" t="s">
        <v>6123</v>
      </c>
      <c r="G188" s="2131">
        <v>3</v>
      </c>
      <c r="H188" s="2423" t="s">
        <v>5857</v>
      </c>
      <c r="I188" s="1857"/>
    </row>
    <row r="189" spans="1:20">
      <c r="A189" s="2127">
        <v>2023</v>
      </c>
      <c r="B189" s="2128" t="s">
        <v>91</v>
      </c>
      <c r="C189" s="2128" t="s">
        <v>110</v>
      </c>
      <c r="D189" s="2128" t="s">
        <v>252</v>
      </c>
      <c r="E189" s="2129">
        <v>44990</v>
      </c>
      <c r="F189" s="2130" t="s">
        <v>6124</v>
      </c>
      <c r="G189" s="2131">
        <v>10</v>
      </c>
      <c r="H189" s="2423" t="s">
        <v>5886</v>
      </c>
      <c r="I189" s="1857"/>
    </row>
    <row r="190" spans="1:20">
      <c r="A190" s="2127">
        <v>2023</v>
      </c>
      <c r="B190" s="2128" t="s">
        <v>91</v>
      </c>
      <c r="C190" s="2128" t="s">
        <v>110</v>
      </c>
      <c r="D190" s="2128" t="s">
        <v>5683</v>
      </c>
      <c r="E190" s="2129">
        <v>45074</v>
      </c>
      <c r="F190" s="2130" t="s">
        <v>6583</v>
      </c>
      <c r="G190" s="2131">
        <v>7</v>
      </c>
      <c r="H190" s="2423" t="s">
        <v>6086</v>
      </c>
      <c r="I190" s="1857"/>
    </row>
    <row r="191" spans="1:20">
      <c r="A191" s="2127">
        <v>2023</v>
      </c>
      <c r="B191" s="2128" t="s">
        <v>91</v>
      </c>
      <c r="C191" s="2128" t="s">
        <v>110</v>
      </c>
      <c r="D191" s="2128" t="s">
        <v>5785</v>
      </c>
      <c r="E191" s="2129">
        <v>45213</v>
      </c>
      <c r="F191" s="2130" t="s">
        <v>6722</v>
      </c>
      <c r="G191" s="2131">
        <v>5</v>
      </c>
      <c r="H191" s="2423" t="s">
        <v>236</v>
      </c>
      <c r="I191" s="1857"/>
    </row>
    <row r="192" spans="1:20">
      <c r="A192" s="2127">
        <v>2023</v>
      </c>
      <c r="B192" s="2128" t="s">
        <v>91</v>
      </c>
      <c r="C192" s="2128" t="s">
        <v>110</v>
      </c>
      <c r="D192" s="2128" t="s">
        <v>5785</v>
      </c>
      <c r="E192" s="2129">
        <v>45213</v>
      </c>
      <c r="F192" s="2130" t="s">
        <v>6722</v>
      </c>
      <c r="G192" s="2131">
        <v>5</v>
      </c>
      <c r="H192" s="2423" t="s">
        <v>273</v>
      </c>
      <c r="I192" s="1857"/>
    </row>
    <row r="193" spans="1:10">
      <c r="A193" s="2127">
        <v>2023</v>
      </c>
      <c r="B193" s="2128" t="s">
        <v>91</v>
      </c>
      <c r="C193" s="2128" t="s">
        <v>110</v>
      </c>
      <c r="D193" s="2128" t="s">
        <v>6342</v>
      </c>
      <c r="E193" s="2129">
        <v>45228</v>
      </c>
      <c r="F193" s="2130" t="s">
        <v>6740</v>
      </c>
      <c r="G193" s="2131">
        <v>5</v>
      </c>
      <c r="H193" s="2423" t="s">
        <v>236</v>
      </c>
      <c r="I193" s="1857"/>
    </row>
    <row r="194" spans="1:10">
      <c r="A194" s="2127">
        <v>2023</v>
      </c>
      <c r="B194" s="2128" t="s">
        <v>91</v>
      </c>
      <c r="C194" s="2128" t="s">
        <v>110</v>
      </c>
      <c r="D194" s="2128" t="s">
        <v>6342</v>
      </c>
      <c r="E194" s="2129">
        <v>45228</v>
      </c>
      <c r="F194" s="2130" t="s">
        <v>6740</v>
      </c>
      <c r="G194" s="2131">
        <v>5</v>
      </c>
      <c r="H194" s="2423" t="s">
        <v>273</v>
      </c>
      <c r="I194" s="1857"/>
    </row>
    <row r="195" spans="1:10">
      <c r="A195" s="2127">
        <v>2023</v>
      </c>
      <c r="B195" s="2128"/>
      <c r="C195" s="2128"/>
      <c r="D195" s="2128"/>
      <c r="E195" s="2129"/>
      <c r="F195" s="2130"/>
      <c r="G195" s="2131">
        <v>40</v>
      </c>
      <c r="H195" s="2423"/>
      <c r="I195" s="1857"/>
    </row>
    <row r="196" spans="1:10">
      <c r="A196" s="2177" t="s">
        <v>46</v>
      </c>
      <c r="B196" s="2171"/>
      <c r="C196" s="2178" t="s">
        <v>385</v>
      </c>
      <c r="D196" s="2171"/>
      <c r="E196" s="2173"/>
      <c r="F196" s="2175"/>
      <c r="G196" s="2175">
        <v>169</v>
      </c>
      <c r="H196" s="2176"/>
      <c r="I196" s="1409"/>
      <c r="J196" s="93"/>
    </row>
    <row r="197" spans="1:10">
      <c r="A197" s="178"/>
      <c r="B197" s="154"/>
      <c r="C197" s="155"/>
      <c r="D197" s="154"/>
      <c r="E197" s="1677"/>
      <c r="F197" s="153"/>
      <c r="G197" s="153"/>
      <c r="H197" s="157"/>
      <c r="I197" s="1857"/>
      <c r="J197" s="93"/>
    </row>
    <row r="198" spans="1:10">
      <c r="A198" s="2013">
        <v>2023</v>
      </c>
      <c r="B198" s="2014" t="s">
        <v>129</v>
      </c>
      <c r="C198" s="2022" t="s">
        <v>5473</v>
      </c>
      <c r="D198" s="2430" t="s">
        <v>252</v>
      </c>
      <c r="E198" s="2431">
        <v>44990</v>
      </c>
      <c r="F198" s="2432" t="s">
        <v>6029</v>
      </c>
      <c r="G198" s="2433">
        <v>10</v>
      </c>
      <c r="H198" s="2022" t="s">
        <v>5844</v>
      </c>
      <c r="I198" s="1857"/>
      <c r="J198" s="93"/>
    </row>
    <row r="199" spans="1:10">
      <c r="A199" s="2013">
        <v>2023</v>
      </c>
      <c r="B199" s="2014" t="s">
        <v>129</v>
      </c>
      <c r="C199" s="2092" t="s">
        <v>5473</v>
      </c>
      <c r="D199" s="2092" t="s">
        <v>277</v>
      </c>
      <c r="E199" s="2023">
        <v>45179</v>
      </c>
      <c r="F199" s="2093" t="s">
        <v>6669</v>
      </c>
      <c r="G199" s="2024">
        <v>10</v>
      </c>
      <c r="H199" s="2422" t="s">
        <v>425</v>
      </c>
      <c r="J199" s="93"/>
    </row>
    <row r="200" spans="1:10">
      <c r="A200" s="2013">
        <v>2023</v>
      </c>
      <c r="B200" s="2014" t="s">
        <v>129</v>
      </c>
      <c r="C200" s="2092" t="s">
        <v>5473</v>
      </c>
      <c r="D200" s="2092" t="s">
        <v>277</v>
      </c>
      <c r="E200" s="2023">
        <v>45179</v>
      </c>
      <c r="F200" s="2093" t="s">
        <v>6670</v>
      </c>
      <c r="G200" s="2024">
        <v>3</v>
      </c>
      <c r="H200" s="2422" t="s">
        <v>1148</v>
      </c>
      <c r="J200" s="93"/>
    </row>
    <row r="201" spans="1:10">
      <c r="A201" s="2013">
        <v>2023</v>
      </c>
      <c r="B201" s="2014"/>
      <c r="C201" s="2019"/>
      <c r="D201" s="2014"/>
      <c r="E201" s="2016"/>
      <c r="F201" s="2017"/>
      <c r="G201" s="2017">
        <v>23</v>
      </c>
      <c r="H201" s="1832"/>
      <c r="I201" s="1857"/>
      <c r="J201" s="93"/>
    </row>
    <row r="202" spans="1:10">
      <c r="A202" s="2257" t="s">
        <v>46</v>
      </c>
      <c r="B202" s="2258"/>
      <c r="C202" s="2259" t="s">
        <v>5475</v>
      </c>
      <c r="D202" s="2258"/>
      <c r="E202" s="2260"/>
      <c r="F202" s="2261"/>
      <c r="G202" s="2261">
        <v>23</v>
      </c>
      <c r="H202" s="2262"/>
      <c r="I202" s="1857"/>
      <c r="J202" s="93"/>
    </row>
    <row r="203" spans="1:10">
      <c r="A203" s="178"/>
      <c r="B203" s="154"/>
      <c r="C203" s="155"/>
      <c r="D203" s="154"/>
      <c r="E203" s="1677"/>
      <c r="F203" s="153"/>
      <c r="G203" s="153"/>
      <c r="I203" s="1541"/>
      <c r="J203" s="93"/>
    </row>
    <row r="204" spans="1:10" ht="13.5" customHeight="1">
      <c r="A204" s="104">
        <v>2019</v>
      </c>
      <c r="B204" s="73" t="s">
        <v>91</v>
      </c>
      <c r="C204" s="73" t="s">
        <v>1616</v>
      </c>
      <c r="D204" s="131"/>
      <c r="E204" s="1673"/>
      <c r="F204" s="87"/>
      <c r="G204" s="133">
        <v>0</v>
      </c>
      <c r="I204" s="1541"/>
      <c r="J204" s="93"/>
    </row>
    <row r="205" spans="1:10" ht="13.5" customHeight="1">
      <c r="A205" s="104">
        <v>2019</v>
      </c>
      <c r="D205" s="131"/>
      <c r="E205" s="1673"/>
      <c r="F205" s="87"/>
      <c r="G205" s="133">
        <v>0</v>
      </c>
      <c r="I205" s="1757" t="s">
        <v>6797</v>
      </c>
      <c r="J205" s="93"/>
    </row>
    <row r="206" spans="1:10" ht="13.5" customHeight="1">
      <c r="A206" s="2170" t="s">
        <v>46</v>
      </c>
      <c r="B206" s="2263"/>
      <c r="C206" s="2171" t="s">
        <v>1788</v>
      </c>
      <c r="D206" s="2264"/>
      <c r="E206" s="2265"/>
      <c r="F206" s="2266"/>
      <c r="G206" s="2175">
        <v>0</v>
      </c>
      <c r="H206" s="2267"/>
      <c r="I206" s="1541"/>
      <c r="J206" s="93"/>
    </row>
    <row r="207" spans="1:10" ht="13.5" customHeight="1">
      <c r="A207" s="278"/>
      <c r="C207" s="154"/>
      <c r="D207" s="131"/>
      <c r="E207" s="1673"/>
      <c r="F207" s="87"/>
      <c r="G207" s="153"/>
      <c r="I207" s="1857"/>
      <c r="J207" s="93"/>
    </row>
    <row r="208" spans="1:10" ht="13.5" customHeight="1">
      <c r="A208" s="2095">
        <v>2023</v>
      </c>
      <c r="B208" s="2014" t="s">
        <v>53</v>
      </c>
      <c r="C208" s="2014" t="s">
        <v>6391</v>
      </c>
      <c r="D208" s="2096" t="s">
        <v>5476</v>
      </c>
      <c r="E208" s="2016">
        <v>44968</v>
      </c>
      <c r="F208" s="2097" t="s">
        <v>6393</v>
      </c>
      <c r="G208" s="2017">
        <v>5</v>
      </c>
      <c r="H208" s="2018" t="s">
        <v>435</v>
      </c>
      <c r="I208" s="1857"/>
      <c r="J208" s="93"/>
    </row>
    <row r="209" spans="1:256" ht="13.5" customHeight="1">
      <c r="A209" s="2095">
        <v>2023</v>
      </c>
      <c r="B209" s="2014" t="s">
        <v>53</v>
      </c>
      <c r="C209" s="2014" t="s">
        <v>6392</v>
      </c>
      <c r="D209" s="2096" t="s">
        <v>5476</v>
      </c>
      <c r="E209" s="2016">
        <v>44968</v>
      </c>
      <c r="F209" s="2097" t="s">
        <v>6394</v>
      </c>
      <c r="G209" s="2017">
        <v>0</v>
      </c>
      <c r="H209" s="2018" t="s">
        <v>309</v>
      </c>
      <c r="I209" s="1857" t="s">
        <v>6395</v>
      </c>
      <c r="J209" s="93"/>
    </row>
    <row r="210" spans="1:256" ht="13.5" customHeight="1">
      <c r="A210" s="2095">
        <v>2023</v>
      </c>
      <c r="B210" s="2014"/>
      <c r="C210" s="2408"/>
      <c r="D210" s="2096"/>
      <c r="E210" s="2016"/>
      <c r="F210" s="2097"/>
      <c r="G210" s="2017">
        <v>5</v>
      </c>
      <c r="H210" s="2018"/>
      <c r="I210" s="1857"/>
      <c r="J210" s="93"/>
    </row>
    <row r="211" spans="1:256" ht="13.5" customHeight="1">
      <c r="A211" s="2400" t="s">
        <v>46</v>
      </c>
      <c r="B211" s="2401"/>
      <c r="C211" s="2402" t="s">
        <v>6390</v>
      </c>
      <c r="D211" s="2403"/>
      <c r="E211" s="2404"/>
      <c r="F211" s="2405"/>
      <c r="G211" s="2406">
        <v>5</v>
      </c>
      <c r="H211" s="2407"/>
      <c r="I211" s="1857"/>
      <c r="J211" s="93"/>
    </row>
    <row r="212" spans="1:256" ht="13.5" customHeight="1">
      <c r="A212" s="278"/>
      <c r="D212" s="131"/>
      <c r="E212" s="1673"/>
      <c r="F212" s="87"/>
      <c r="G212" s="153"/>
      <c r="I212" s="1409"/>
      <c r="J212" s="93"/>
    </row>
    <row r="213" spans="1:256">
      <c r="A213" s="137">
        <v>2019</v>
      </c>
      <c r="B213" s="138" t="s">
        <v>164</v>
      </c>
      <c r="C213" s="143" t="s">
        <v>186</v>
      </c>
      <c r="D213" s="138" t="s">
        <v>227</v>
      </c>
      <c r="E213" s="1674">
        <v>43604</v>
      </c>
      <c r="F213" s="1656" t="s">
        <v>397</v>
      </c>
      <c r="G213" s="141">
        <v>7</v>
      </c>
      <c r="H213" s="1561" t="s">
        <v>398</v>
      </c>
      <c r="I213" s="1409"/>
    </row>
    <row r="214" spans="1:256">
      <c r="A214" s="173">
        <v>2019</v>
      </c>
      <c r="B214" s="138" t="s">
        <v>164</v>
      </c>
      <c r="C214" s="174" t="s">
        <v>186</v>
      </c>
      <c r="D214" s="174" t="s">
        <v>277</v>
      </c>
      <c r="E214" s="1679">
        <v>43716</v>
      </c>
      <c r="F214" s="1657" t="s">
        <v>399</v>
      </c>
      <c r="G214" s="173">
        <v>7</v>
      </c>
      <c r="H214" s="88" t="s">
        <v>400</v>
      </c>
      <c r="I214" s="1409"/>
    </row>
    <row r="215" spans="1:256">
      <c r="A215" s="173">
        <v>2019</v>
      </c>
      <c r="B215" s="138" t="s">
        <v>164</v>
      </c>
      <c r="C215" s="174" t="s">
        <v>186</v>
      </c>
      <c r="D215" s="174" t="s">
        <v>277</v>
      </c>
      <c r="E215" s="1679">
        <v>43716</v>
      </c>
      <c r="F215" s="1657" t="s">
        <v>401</v>
      </c>
      <c r="G215" s="173">
        <v>10</v>
      </c>
      <c r="H215" s="88" t="s">
        <v>402</v>
      </c>
      <c r="I215" s="1409"/>
    </row>
    <row r="216" spans="1:256">
      <c r="A216" s="137">
        <v>2019</v>
      </c>
      <c r="B216" s="143"/>
      <c r="C216" s="143"/>
      <c r="D216" s="138"/>
      <c r="E216" s="1674"/>
      <c r="F216" s="1656"/>
      <c r="G216" s="141">
        <f>SUM(G213:G215)</f>
        <v>24</v>
      </c>
      <c r="H216" s="1561"/>
      <c r="I216" s="1409"/>
    </row>
    <row r="217" spans="1:256" ht="13.5" customHeight="1">
      <c r="A217" s="2177" t="s">
        <v>46</v>
      </c>
      <c r="B217" s="2171"/>
      <c r="C217" s="2268" t="s">
        <v>403</v>
      </c>
      <c r="D217" s="2171"/>
      <c r="E217" s="2173"/>
      <c r="F217" s="2175"/>
      <c r="G217" s="2175">
        <f>G216</f>
        <v>24</v>
      </c>
      <c r="H217" s="2176"/>
      <c r="I217" s="1409"/>
      <c r="J217" s="93"/>
      <c r="IV217" s="2"/>
    </row>
    <row r="218" spans="1:256" ht="13.5" customHeight="1">
      <c r="A218" s="178"/>
      <c r="B218" s="154"/>
      <c r="C218" s="155"/>
      <c r="D218" s="154"/>
      <c r="E218" s="1677"/>
      <c r="F218" s="153"/>
      <c r="G218" s="153"/>
      <c r="H218" s="157"/>
      <c r="I218" s="1409"/>
      <c r="J218" s="93"/>
      <c r="IV218" s="2"/>
    </row>
    <row r="219" spans="1:256" ht="13.5" customHeight="1">
      <c r="A219" s="2013">
        <v>2023</v>
      </c>
      <c r="B219" s="2014" t="s">
        <v>129</v>
      </c>
      <c r="C219" s="2019" t="s">
        <v>59</v>
      </c>
      <c r="D219" s="2014"/>
      <c r="E219" s="2016"/>
      <c r="F219" s="2017"/>
      <c r="G219" s="2017">
        <v>0</v>
      </c>
      <c r="I219" s="1409"/>
      <c r="J219" s="93"/>
    </row>
    <row r="220" spans="1:256" ht="13.5" customHeight="1">
      <c r="A220" s="2013">
        <v>2023</v>
      </c>
      <c r="B220" s="2014"/>
      <c r="C220" s="2019"/>
      <c r="D220" s="2092"/>
      <c r="E220" s="2023"/>
      <c r="F220" s="2024"/>
      <c r="G220" s="2024">
        <v>0</v>
      </c>
      <c r="H220" s="1882"/>
      <c r="I220" s="1409"/>
      <c r="J220" s="2"/>
    </row>
    <row r="221" spans="1:256" ht="13.5" customHeight="1">
      <c r="A221" s="2177" t="s">
        <v>46</v>
      </c>
      <c r="B221" s="2171"/>
      <c r="C221" s="2178" t="s">
        <v>409</v>
      </c>
      <c r="D221" s="2171"/>
      <c r="E221" s="2173"/>
      <c r="F221" s="2175"/>
      <c r="G221" s="2175">
        <v>0</v>
      </c>
      <c r="H221" s="2176"/>
      <c r="I221" s="1409"/>
      <c r="J221" s="93"/>
      <c r="IV221" s="2"/>
    </row>
    <row r="222" spans="1:256" ht="13.5" customHeight="1">
      <c r="A222" s="178"/>
      <c r="B222" s="154"/>
      <c r="C222" s="155"/>
      <c r="D222" s="154"/>
      <c r="E222" s="1677"/>
      <c r="F222" s="153"/>
      <c r="G222" s="153"/>
      <c r="H222" s="157"/>
      <c r="I222" s="1409"/>
      <c r="J222" s="93"/>
      <c r="IV222" s="2"/>
    </row>
    <row r="223" spans="1:256" ht="13.5" customHeight="1">
      <c r="A223" s="177">
        <v>2020</v>
      </c>
      <c r="B223" s="180" t="s">
        <v>129</v>
      </c>
      <c r="C223" s="2025" t="s">
        <v>131</v>
      </c>
      <c r="D223" s="2025" t="s">
        <v>252</v>
      </c>
      <c r="E223" s="2026">
        <v>43891</v>
      </c>
      <c r="F223" s="2027" t="s">
        <v>410</v>
      </c>
      <c r="G223" s="2028">
        <v>10</v>
      </c>
      <c r="H223" s="2094" t="s">
        <v>411</v>
      </c>
      <c r="I223" s="2" t="s">
        <v>2844</v>
      </c>
      <c r="J223" s="93"/>
      <c r="IV223" s="2"/>
    </row>
    <row r="224" spans="1:256" ht="13.5" customHeight="1">
      <c r="A224" s="177">
        <v>2020</v>
      </c>
      <c r="B224" s="180"/>
      <c r="C224" s="2025"/>
      <c r="D224" s="2025"/>
      <c r="E224" s="2026"/>
      <c r="F224" s="2027"/>
      <c r="G224" s="2028">
        <f>G223</f>
        <v>10</v>
      </c>
      <c r="H224" s="2094"/>
      <c r="J224" s="93"/>
      <c r="IV224" s="2"/>
    </row>
    <row r="225" spans="1:256" ht="13.5" customHeight="1">
      <c r="A225" s="1497">
        <v>2021</v>
      </c>
      <c r="B225" s="1457" t="s">
        <v>129</v>
      </c>
      <c r="C225" s="2033" t="s">
        <v>131</v>
      </c>
      <c r="D225" s="2033" t="s">
        <v>5486</v>
      </c>
      <c r="E225" s="2034">
        <v>44332</v>
      </c>
      <c r="F225" s="2036" t="s">
        <v>5503</v>
      </c>
      <c r="G225" s="2035">
        <v>10</v>
      </c>
      <c r="H225" s="2043" t="s">
        <v>5504</v>
      </c>
      <c r="J225" s="93"/>
      <c r="IV225" s="2"/>
    </row>
    <row r="226" spans="1:256" ht="13.5" customHeight="1">
      <c r="A226" s="1497">
        <v>2021</v>
      </c>
      <c r="B226" s="1457"/>
      <c r="C226" s="2033"/>
      <c r="D226" s="2033"/>
      <c r="E226" s="2034"/>
      <c r="F226" s="2036"/>
      <c r="G226" s="2035">
        <f>SUM(G225)</f>
        <v>10</v>
      </c>
      <c r="H226" s="2043"/>
      <c r="J226" s="93"/>
      <c r="IV226" s="2"/>
    </row>
    <row r="227" spans="1:256" ht="13.5" customHeight="1">
      <c r="A227" s="1833">
        <v>2022</v>
      </c>
      <c r="B227" s="1827" t="s">
        <v>129</v>
      </c>
      <c r="C227" s="1896" t="s">
        <v>131</v>
      </c>
      <c r="D227" s="1896" t="s">
        <v>277</v>
      </c>
      <c r="E227" s="1898">
        <v>44815</v>
      </c>
      <c r="F227" s="2038" t="s">
        <v>6336</v>
      </c>
      <c r="G227" s="1902">
        <v>3</v>
      </c>
      <c r="H227" s="2044" t="s">
        <v>677</v>
      </c>
      <c r="J227" s="93"/>
      <c r="IV227" s="2"/>
    </row>
    <row r="228" spans="1:256" ht="13.5" customHeight="1">
      <c r="A228" s="1833">
        <v>2022</v>
      </c>
      <c r="B228" s="1827"/>
      <c r="C228" s="1896"/>
      <c r="D228" s="1896"/>
      <c r="E228" s="1898"/>
      <c r="F228" s="2038"/>
      <c r="G228" s="1902">
        <v>3</v>
      </c>
      <c r="H228" s="2044"/>
      <c r="J228" s="93"/>
      <c r="IV228" s="2"/>
    </row>
    <row r="229" spans="1:256" s="123" customFormat="1" ht="13.5" customHeight="1">
      <c r="A229" s="2177" t="s">
        <v>46</v>
      </c>
      <c r="B229" s="2171"/>
      <c r="C229" s="2274" t="s">
        <v>5804</v>
      </c>
      <c r="D229" s="2171"/>
      <c r="E229" s="2173"/>
      <c r="F229" s="2175"/>
      <c r="G229" s="2175">
        <v>23</v>
      </c>
      <c r="H229" s="2176"/>
      <c r="I229" s="1555"/>
      <c r="J229" s="99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IV229" s="103"/>
    </row>
    <row r="230" spans="1:256" ht="13.5" customHeight="1">
      <c r="A230" s="178"/>
      <c r="B230" s="154"/>
      <c r="C230" s="275"/>
      <c r="D230" s="154"/>
      <c r="E230" s="1677"/>
      <c r="F230" s="153"/>
      <c r="G230" s="153"/>
      <c r="H230" s="157"/>
      <c r="I230" s="1409"/>
      <c r="J230" s="93"/>
      <c r="IV230" s="2"/>
    </row>
    <row r="231" spans="1:256" ht="13.5" customHeight="1">
      <c r="A231" s="2013">
        <v>2023</v>
      </c>
      <c r="B231" s="2014" t="s">
        <v>129</v>
      </c>
      <c r="C231" s="2092" t="s">
        <v>6492</v>
      </c>
      <c r="D231" s="2014" t="s">
        <v>5456</v>
      </c>
      <c r="E231" s="2016">
        <v>45018</v>
      </c>
      <c r="F231" s="2017" t="s">
        <v>6494</v>
      </c>
      <c r="G231" s="2017">
        <v>5</v>
      </c>
      <c r="H231" s="2018" t="s">
        <v>305</v>
      </c>
      <c r="I231" s="1409"/>
      <c r="J231" s="93"/>
      <c r="IV231" s="2"/>
    </row>
    <row r="232" spans="1:256" ht="13.5" customHeight="1">
      <c r="A232" s="2013">
        <v>2023</v>
      </c>
      <c r="B232" s="2014"/>
      <c r="C232" s="2092"/>
      <c r="D232" s="2014"/>
      <c r="E232" s="2016"/>
      <c r="F232" s="2017"/>
      <c r="G232" s="2017">
        <v>5</v>
      </c>
      <c r="H232" s="2018"/>
      <c r="I232" s="1409"/>
      <c r="J232" s="93"/>
      <c r="IV232" s="2"/>
    </row>
    <row r="233" spans="1:256" ht="13.5" customHeight="1">
      <c r="A233" s="2425" t="s">
        <v>46</v>
      </c>
      <c r="B233" s="2402"/>
      <c r="C233" s="2459" t="s">
        <v>6493</v>
      </c>
      <c r="D233" s="2402"/>
      <c r="E233" s="2427"/>
      <c r="F233" s="2406"/>
      <c r="G233" s="2406">
        <v>5</v>
      </c>
      <c r="H233" s="2456"/>
      <c r="I233" s="1409"/>
      <c r="J233" s="93"/>
      <c r="IV233" s="2"/>
    </row>
    <row r="234" spans="1:256" ht="13.5" customHeight="1">
      <c r="A234" s="178"/>
      <c r="B234" s="154"/>
      <c r="C234" s="275"/>
      <c r="D234" s="154"/>
      <c r="E234" s="1677"/>
      <c r="F234" s="153"/>
      <c r="G234" s="153"/>
      <c r="H234" s="157"/>
      <c r="I234" s="1541"/>
      <c r="J234" s="93"/>
      <c r="IV234" s="2"/>
    </row>
    <row r="235" spans="1:256" ht="13.5" customHeight="1">
      <c r="A235" s="147">
        <v>2019</v>
      </c>
      <c r="B235" s="73" t="s">
        <v>164</v>
      </c>
      <c r="C235" s="148" t="s">
        <v>6475</v>
      </c>
      <c r="D235" s="73" t="s">
        <v>6374</v>
      </c>
      <c r="E235" s="1673">
        <v>43786</v>
      </c>
      <c r="F235" s="133" t="s">
        <v>413</v>
      </c>
      <c r="G235" s="133">
        <v>5</v>
      </c>
      <c r="H235" s="88" t="s">
        <v>414</v>
      </c>
      <c r="I235" s="1541"/>
      <c r="J235" s="93"/>
    </row>
    <row r="236" spans="1:256" ht="13.5" customHeight="1">
      <c r="A236" s="147">
        <v>2019</v>
      </c>
      <c r="C236" s="148"/>
      <c r="E236" s="1673"/>
      <c r="F236" s="133"/>
      <c r="G236" s="133">
        <f>SUM(G235)</f>
        <v>5</v>
      </c>
      <c r="I236" s="1541"/>
      <c r="J236" s="93"/>
      <c r="IV236" s="2"/>
    </row>
    <row r="237" spans="1:256" ht="13.5" customHeight="1">
      <c r="A237" s="177">
        <v>2020</v>
      </c>
      <c r="B237" s="1860" t="s">
        <v>164</v>
      </c>
      <c r="C237" s="254" t="s">
        <v>6476</v>
      </c>
      <c r="D237" s="2025" t="s">
        <v>252</v>
      </c>
      <c r="E237" s="2026">
        <v>43891</v>
      </c>
      <c r="F237" s="2027" t="s">
        <v>415</v>
      </c>
      <c r="G237" s="2028">
        <v>7</v>
      </c>
      <c r="H237" s="275" t="s">
        <v>416</v>
      </c>
      <c r="I237" s="1541"/>
      <c r="J237" s="93"/>
      <c r="IV237" s="2"/>
    </row>
    <row r="238" spans="1:256" ht="13.5" customHeight="1">
      <c r="A238" s="177">
        <v>2020</v>
      </c>
      <c r="C238" s="148"/>
      <c r="E238" s="1673"/>
      <c r="F238" s="133"/>
      <c r="G238" s="1859">
        <f>SUM(G237:G237)</f>
        <v>7</v>
      </c>
      <c r="I238" s="1541"/>
      <c r="J238" s="93"/>
      <c r="IV238" s="2"/>
    </row>
    <row r="239" spans="1:256" ht="13.5" customHeight="1">
      <c r="A239" s="2013">
        <v>2023</v>
      </c>
      <c r="B239" s="2014" t="s">
        <v>164</v>
      </c>
      <c r="C239" s="2019" t="s">
        <v>6476</v>
      </c>
      <c r="D239" s="2014" t="s">
        <v>5469</v>
      </c>
      <c r="E239" s="2016">
        <v>45010</v>
      </c>
      <c r="F239" s="2017" t="s">
        <v>6474</v>
      </c>
      <c r="G239" s="2017">
        <v>0</v>
      </c>
      <c r="H239" s="2018" t="s">
        <v>352</v>
      </c>
      <c r="I239" s="1907" t="s">
        <v>234</v>
      </c>
      <c r="J239" s="93"/>
      <c r="IV239" s="2"/>
    </row>
    <row r="240" spans="1:256" ht="13.5" customHeight="1">
      <c r="A240" s="2013">
        <v>2023</v>
      </c>
      <c r="B240" s="2014" t="s">
        <v>164</v>
      </c>
      <c r="C240" s="2019" t="s">
        <v>6476</v>
      </c>
      <c r="D240" s="2014" t="s">
        <v>5683</v>
      </c>
      <c r="E240" s="2016">
        <v>45074</v>
      </c>
      <c r="F240" s="2017" t="s">
        <v>6548</v>
      </c>
      <c r="G240" s="2017">
        <v>7</v>
      </c>
      <c r="H240" s="2018" t="s">
        <v>6037</v>
      </c>
      <c r="I240" s="1907"/>
      <c r="J240" s="93"/>
      <c r="IV240" s="2"/>
    </row>
    <row r="241" spans="1:256" ht="13.5" customHeight="1">
      <c r="A241" s="2013">
        <v>2023</v>
      </c>
      <c r="B241" s="2014" t="s">
        <v>164</v>
      </c>
      <c r="C241" s="2019" t="s">
        <v>6476</v>
      </c>
      <c r="D241" s="2014" t="s">
        <v>5683</v>
      </c>
      <c r="E241" s="2016">
        <v>45074</v>
      </c>
      <c r="F241" s="2017" t="s">
        <v>6549</v>
      </c>
      <c r="G241" s="2017">
        <v>10</v>
      </c>
      <c r="H241" s="2018" t="s">
        <v>6097</v>
      </c>
      <c r="I241" s="1907"/>
      <c r="J241" s="93"/>
      <c r="IV241" s="2"/>
    </row>
    <row r="242" spans="1:256" ht="13.5" customHeight="1">
      <c r="A242" s="2013">
        <v>2023</v>
      </c>
      <c r="B242" s="2014" t="s">
        <v>164</v>
      </c>
      <c r="C242" s="2019" t="s">
        <v>6476</v>
      </c>
      <c r="D242" s="2014" t="s">
        <v>6589</v>
      </c>
      <c r="E242" s="2016">
        <v>45081</v>
      </c>
      <c r="F242" s="2017" t="s">
        <v>6549</v>
      </c>
      <c r="G242" s="2017">
        <v>5</v>
      </c>
      <c r="H242" s="2018" t="s">
        <v>6606</v>
      </c>
      <c r="I242" s="1907"/>
      <c r="J242" s="93"/>
      <c r="IV242" s="2"/>
    </row>
    <row r="243" spans="1:256" ht="13.5" customHeight="1">
      <c r="A243" s="2013">
        <v>2023</v>
      </c>
      <c r="B243" s="2014" t="s">
        <v>164</v>
      </c>
      <c r="C243" s="2019" t="s">
        <v>6476</v>
      </c>
      <c r="D243" s="2014" t="s">
        <v>277</v>
      </c>
      <c r="E243" s="2016">
        <v>45179</v>
      </c>
      <c r="F243" s="2017" t="s">
        <v>6618</v>
      </c>
      <c r="G243" s="2017">
        <v>10</v>
      </c>
      <c r="H243" s="2018" t="s">
        <v>667</v>
      </c>
      <c r="I243" s="1907"/>
      <c r="J243" s="93"/>
      <c r="IV243" s="2"/>
    </row>
    <row r="244" spans="1:256" ht="13.5" customHeight="1">
      <c r="A244" s="2013">
        <v>2023</v>
      </c>
      <c r="B244" s="2014" t="s">
        <v>164</v>
      </c>
      <c r="C244" s="2019" t="s">
        <v>6476</v>
      </c>
      <c r="D244" s="2014" t="s">
        <v>277</v>
      </c>
      <c r="E244" s="2016">
        <v>45179</v>
      </c>
      <c r="F244" s="2017" t="s">
        <v>6619</v>
      </c>
      <c r="G244" s="2017">
        <v>10</v>
      </c>
      <c r="H244" s="2018" t="s">
        <v>402</v>
      </c>
      <c r="I244" s="1907"/>
      <c r="J244" s="93"/>
      <c r="IV244" s="2"/>
    </row>
    <row r="245" spans="1:256" ht="13.5" customHeight="1">
      <c r="A245" s="2013">
        <v>2023</v>
      </c>
      <c r="B245" s="2014" t="s">
        <v>164</v>
      </c>
      <c r="C245" s="2019" t="s">
        <v>6476</v>
      </c>
      <c r="D245" s="2014" t="s">
        <v>6711</v>
      </c>
      <c r="E245" s="2016">
        <v>45206</v>
      </c>
      <c r="F245" s="2017" t="s">
        <v>6712</v>
      </c>
      <c r="G245" s="2017">
        <v>5</v>
      </c>
      <c r="H245" s="2018" t="s">
        <v>236</v>
      </c>
      <c r="I245" s="1907"/>
      <c r="J245" s="93"/>
      <c r="IV245" s="2"/>
    </row>
    <row r="246" spans="1:256" ht="13.5" customHeight="1">
      <c r="A246" s="2013">
        <v>2023</v>
      </c>
      <c r="B246" s="2014" t="s">
        <v>164</v>
      </c>
      <c r="C246" s="2019" t="s">
        <v>6476</v>
      </c>
      <c r="D246" s="2014" t="s">
        <v>6711</v>
      </c>
      <c r="E246" s="2016">
        <v>45206</v>
      </c>
      <c r="F246" s="2017" t="s">
        <v>6712</v>
      </c>
      <c r="G246" s="2017">
        <v>5</v>
      </c>
      <c r="H246" s="2018" t="s">
        <v>414</v>
      </c>
      <c r="I246" s="1941"/>
      <c r="J246" s="93"/>
      <c r="IV246" s="2"/>
    </row>
    <row r="247" spans="1:256" ht="13.5" customHeight="1">
      <c r="A247" s="2013">
        <v>2023</v>
      </c>
      <c r="B247" s="2014" t="s">
        <v>164</v>
      </c>
      <c r="C247" s="2019" t="s">
        <v>6476</v>
      </c>
      <c r="D247" s="2014" t="s">
        <v>6342</v>
      </c>
      <c r="E247" s="2016">
        <v>45228</v>
      </c>
      <c r="F247" s="2017" t="s">
        <v>6549</v>
      </c>
      <c r="G247" s="2017">
        <v>5</v>
      </c>
      <c r="H247" s="2018" t="s">
        <v>352</v>
      </c>
      <c r="I247" s="1908" t="s">
        <v>6399</v>
      </c>
      <c r="J247" s="93"/>
      <c r="IV247" s="2"/>
    </row>
    <row r="248" spans="1:256" ht="13.5" customHeight="1">
      <c r="A248" s="2013">
        <v>2023</v>
      </c>
      <c r="B248" s="2014"/>
      <c r="C248" s="2019"/>
      <c r="D248" s="2014"/>
      <c r="E248" s="2016"/>
      <c r="F248" s="2017"/>
      <c r="G248" s="2017">
        <v>57</v>
      </c>
      <c r="H248" s="2018"/>
      <c r="I248" s="1907"/>
      <c r="J248" s="93"/>
      <c r="IV248" s="2"/>
    </row>
    <row r="249" spans="1:256" ht="13.5" customHeight="1">
      <c r="A249" s="2177" t="s">
        <v>46</v>
      </c>
      <c r="B249" s="2171"/>
      <c r="C249" s="2178" t="s">
        <v>6713</v>
      </c>
      <c r="D249" s="2171"/>
      <c r="E249" s="2173"/>
      <c r="F249" s="2175"/>
      <c r="G249" s="2175">
        <v>69</v>
      </c>
      <c r="H249" s="2176"/>
      <c r="I249" s="1541"/>
      <c r="J249" s="93"/>
      <c r="IV249" s="2"/>
    </row>
    <row r="250" spans="1:256" ht="13.5" customHeight="1">
      <c r="A250" s="178"/>
      <c r="B250" s="154"/>
      <c r="C250" s="155"/>
      <c r="D250" s="154"/>
      <c r="E250" s="1677"/>
      <c r="F250" s="153"/>
      <c r="G250" s="153"/>
      <c r="H250" s="157"/>
      <c r="I250" s="1409"/>
      <c r="J250" s="93"/>
      <c r="IV250" s="2"/>
    </row>
    <row r="251" spans="1:256" ht="13.5" customHeight="1">
      <c r="A251" s="1497">
        <v>2021</v>
      </c>
      <c r="B251" s="1457" t="s">
        <v>129</v>
      </c>
      <c r="C251" s="1459" t="s">
        <v>1622</v>
      </c>
      <c r="D251" s="2033" t="s">
        <v>5486</v>
      </c>
      <c r="E251" s="2034">
        <v>44332</v>
      </c>
      <c r="F251" s="2036" t="s">
        <v>5505</v>
      </c>
      <c r="G251" s="2035">
        <v>10</v>
      </c>
      <c r="H251" s="1494" t="s">
        <v>5506</v>
      </c>
      <c r="I251" s="1409"/>
      <c r="J251" s="93"/>
      <c r="IV251" s="2"/>
    </row>
    <row r="252" spans="1:256" ht="13.5" customHeight="1">
      <c r="A252" s="1497">
        <v>2021</v>
      </c>
      <c r="B252" s="1605"/>
      <c r="C252" s="1606"/>
      <c r="D252" s="1605"/>
      <c r="E252" s="1694"/>
      <c r="F252" s="1719"/>
      <c r="G252" s="1458">
        <v>10</v>
      </c>
      <c r="H252" s="1607"/>
      <c r="I252" s="1409"/>
      <c r="J252" s="93"/>
      <c r="IV252" s="2"/>
    </row>
    <row r="253" spans="1:256" ht="13.5" customHeight="1">
      <c r="A253" s="2177" t="s">
        <v>46</v>
      </c>
      <c r="B253" s="2171"/>
      <c r="C253" s="2178" t="s">
        <v>1807</v>
      </c>
      <c r="D253" s="2171"/>
      <c r="E253" s="2173"/>
      <c r="F253" s="2175"/>
      <c r="G253" s="2175">
        <v>10</v>
      </c>
      <c r="H253" s="2278"/>
      <c r="I253" s="1409"/>
      <c r="J253" s="93"/>
      <c r="IV253" s="2"/>
    </row>
    <row r="254" spans="1:256" ht="13.5" customHeight="1">
      <c r="A254" s="104"/>
      <c r="D254" s="131"/>
      <c r="E254" s="1673"/>
      <c r="F254" s="87"/>
      <c r="G254" s="133"/>
      <c r="I254" s="1409"/>
      <c r="J254" s="93"/>
    </row>
    <row r="255" spans="1:256">
      <c r="A255" s="173">
        <v>2019</v>
      </c>
      <c r="B255" s="73" t="s">
        <v>164</v>
      </c>
      <c r="C255" s="174" t="s">
        <v>172</v>
      </c>
      <c r="D255" s="174" t="s">
        <v>277</v>
      </c>
      <c r="E255" s="1679">
        <v>43716</v>
      </c>
      <c r="F255" s="1657" t="s">
        <v>422</v>
      </c>
      <c r="G255" s="173">
        <v>7</v>
      </c>
      <c r="H255" s="88" t="s">
        <v>423</v>
      </c>
      <c r="I255" s="1409"/>
      <c r="IV255" s="2"/>
    </row>
    <row r="256" spans="1:256">
      <c r="A256" s="173">
        <v>2019</v>
      </c>
      <c r="B256" s="73" t="s">
        <v>164</v>
      </c>
      <c r="C256" s="174" t="s">
        <v>172</v>
      </c>
      <c r="D256" s="174" t="s">
        <v>277</v>
      </c>
      <c r="E256" s="1679">
        <v>43716</v>
      </c>
      <c r="F256" s="1657" t="s">
        <v>424</v>
      </c>
      <c r="G256" s="173">
        <v>10</v>
      </c>
      <c r="H256" s="88" t="s">
        <v>425</v>
      </c>
      <c r="I256" s="1409"/>
      <c r="IV256" s="2"/>
    </row>
    <row r="257" spans="1:256">
      <c r="A257" s="173">
        <v>2019</v>
      </c>
      <c r="B257" s="73" t="s">
        <v>164</v>
      </c>
      <c r="C257" s="174" t="s">
        <v>172</v>
      </c>
      <c r="D257" s="174" t="s">
        <v>277</v>
      </c>
      <c r="E257" s="1679">
        <v>43716</v>
      </c>
      <c r="F257" s="1657" t="s">
        <v>426</v>
      </c>
      <c r="G257" s="173">
        <v>7</v>
      </c>
      <c r="H257" s="88" t="s">
        <v>427</v>
      </c>
      <c r="I257" s="1409"/>
      <c r="IV257" s="2"/>
    </row>
    <row r="258" spans="1:256">
      <c r="A258" s="173">
        <v>2019</v>
      </c>
      <c r="B258" s="73" t="s">
        <v>164</v>
      </c>
      <c r="C258" s="174" t="s">
        <v>172</v>
      </c>
      <c r="D258" s="174" t="s">
        <v>277</v>
      </c>
      <c r="E258" s="1679">
        <v>43716</v>
      </c>
      <c r="F258" s="1657" t="s">
        <v>428</v>
      </c>
      <c r="G258" s="173">
        <v>10</v>
      </c>
      <c r="H258" s="88" t="s">
        <v>429</v>
      </c>
      <c r="I258" s="1409"/>
      <c r="IV258" s="2"/>
    </row>
    <row r="259" spans="1:256">
      <c r="A259" s="173">
        <v>2019</v>
      </c>
      <c r="B259" s="174"/>
      <c r="C259" s="174"/>
      <c r="D259" s="174"/>
      <c r="E259" s="1679"/>
      <c r="F259" s="1715"/>
      <c r="G259" s="173">
        <f>SUM(G255:G258)</f>
        <v>34</v>
      </c>
      <c r="I259" s="1409"/>
      <c r="IV259" s="2"/>
    </row>
    <row r="260" spans="1:256">
      <c r="A260" s="184">
        <v>2020</v>
      </c>
      <c r="B260" s="1860" t="s">
        <v>164</v>
      </c>
      <c r="C260" s="254" t="s">
        <v>172</v>
      </c>
      <c r="D260" s="2025" t="s">
        <v>252</v>
      </c>
      <c r="E260" s="2026">
        <v>43891</v>
      </c>
      <c r="F260" s="2027" t="s">
        <v>420</v>
      </c>
      <c r="G260" s="2028">
        <v>7</v>
      </c>
      <c r="H260" s="275" t="s">
        <v>430</v>
      </c>
      <c r="I260" s="1409"/>
      <c r="IV260" s="2"/>
    </row>
    <row r="261" spans="1:256">
      <c r="A261" s="184">
        <v>2020</v>
      </c>
      <c r="B261" s="174"/>
      <c r="C261" s="174"/>
      <c r="D261" s="174"/>
      <c r="E261" s="1679"/>
      <c r="F261" s="1715"/>
      <c r="G261" s="1363">
        <f>SUM(G260:G260)</f>
        <v>7</v>
      </c>
      <c r="I261" s="1409"/>
      <c r="IV261" s="2"/>
    </row>
    <row r="262" spans="1:256">
      <c r="A262" s="1831">
        <v>2022</v>
      </c>
      <c r="B262" s="1827" t="s">
        <v>164</v>
      </c>
      <c r="C262" s="1827" t="s">
        <v>172</v>
      </c>
      <c r="D262" s="1827" t="s">
        <v>277</v>
      </c>
      <c r="E262" s="1829">
        <v>44815</v>
      </c>
      <c r="F262" s="1843" t="s">
        <v>6323</v>
      </c>
      <c r="G262" s="1831">
        <v>3</v>
      </c>
      <c r="H262" s="1832" t="s">
        <v>2033</v>
      </c>
      <c r="I262" s="1409"/>
      <c r="IV262" s="2"/>
    </row>
    <row r="263" spans="1:256">
      <c r="A263" s="1831">
        <v>2022</v>
      </c>
      <c r="B263" s="174"/>
      <c r="C263" s="174"/>
      <c r="D263" s="174"/>
      <c r="E263" s="1679"/>
      <c r="F263" s="1715"/>
      <c r="G263" s="1831">
        <v>3</v>
      </c>
      <c r="I263" s="1409"/>
      <c r="IV263" s="2"/>
    </row>
    <row r="264" spans="1:256" ht="13.5" customHeight="1">
      <c r="A264" s="2177" t="s">
        <v>46</v>
      </c>
      <c r="B264" s="2171"/>
      <c r="C264" s="2178" t="s">
        <v>431</v>
      </c>
      <c r="D264" s="2171"/>
      <c r="E264" s="2173"/>
      <c r="F264" s="2175"/>
      <c r="G264" s="2175">
        <v>44</v>
      </c>
      <c r="H264" s="2176"/>
      <c r="I264" s="1409"/>
      <c r="J264" s="93"/>
      <c r="IV264" s="2"/>
    </row>
    <row r="265" spans="1:256" ht="13.5" customHeight="1">
      <c r="A265" s="147"/>
      <c r="C265" s="148"/>
      <c r="E265" s="1673"/>
      <c r="F265" s="133"/>
      <c r="G265" s="133"/>
      <c r="I265" s="1409"/>
      <c r="J265" s="93"/>
      <c r="IV265" s="2"/>
    </row>
    <row r="266" spans="1:256" ht="13.5" customHeight="1">
      <c r="A266" s="104">
        <v>2019</v>
      </c>
      <c r="B266" s="73" t="s">
        <v>129</v>
      </c>
      <c r="C266" s="73" t="s">
        <v>432</v>
      </c>
      <c r="D266" s="72"/>
      <c r="E266" s="1673"/>
      <c r="F266" s="133"/>
      <c r="G266" s="87">
        <v>0</v>
      </c>
      <c r="H266" s="269"/>
      <c r="I266" s="1409"/>
      <c r="J266" s="93"/>
      <c r="K266" s="261"/>
      <c r="IV266" s="2"/>
    </row>
    <row r="267" spans="1:256" ht="13.5" customHeight="1">
      <c r="A267" s="104">
        <v>2019</v>
      </c>
      <c r="D267" s="72"/>
      <c r="E267" s="1673"/>
      <c r="F267" s="133"/>
      <c r="G267" s="87">
        <f>G266</f>
        <v>0</v>
      </c>
      <c r="H267" s="269"/>
      <c r="I267" s="1409"/>
      <c r="J267" s="93"/>
      <c r="K267" s="261"/>
      <c r="IV267" s="2"/>
    </row>
    <row r="268" spans="1:256" ht="13.5" customHeight="1">
      <c r="A268" s="2170" t="s">
        <v>46</v>
      </c>
      <c r="B268" s="2171"/>
      <c r="C268" s="2171" t="s">
        <v>436</v>
      </c>
      <c r="D268" s="2268"/>
      <c r="E268" s="2173"/>
      <c r="F268" s="2175"/>
      <c r="G268" s="2174">
        <f>G267</f>
        <v>0</v>
      </c>
      <c r="H268" s="2176"/>
      <c r="I268" s="1409"/>
      <c r="J268" s="93"/>
      <c r="IV268" s="2"/>
    </row>
    <row r="269" spans="1:256" ht="13.5" customHeight="1">
      <c r="A269" s="278"/>
      <c r="B269" s="154"/>
      <c r="C269" s="154"/>
      <c r="D269" s="279"/>
      <c r="E269" s="1677"/>
      <c r="F269" s="153"/>
      <c r="G269" s="280"/>
      <c r="H269" s="157"/>
      <c r="I269" s="1409"/>
      <c r="J269" s="93"/>
      <c r="IV269" s="2"/>
    </row>
    <row r="270" spans="1:256" ht="13.5" customHeight="1">
      <c r="A270" s="1871">
        <v>2020</v>
      </c>
      <c r="B270" s="1860" t="s">
        <v>91</v>
      </c>
      <c r="C270" s="1860" t="s">
        <v>119</v>
      </c>
      <c r="D270" s="1869" t="s">
        <v>392</v>
      </c>
      <c r="E270" s="1862">
        <v>43905</v>
      </c>
      <c r="F270" s="1859" t="s">
        <v>438</v>
      </c>
      <c r="G270" s="1873">
        <v>5</v>
      </c>
      <c r="H270" s="1870" t="s">
        <v>244</v>
      </c>
      <c r="I270" s="1409"/>
      <c r="J270" s="93"/>
      <c r="IV270" s="2"/>
    </row>
    <row r="271" spans="1:256" ht="13.5" customHeight="1">
      <c r="A271" s="1871">
        <v>2020</v>
      </c>
      <c r="B271" s="1860"/>
      <c r="C271" s="1860"/>
      <c r="D271" s="1869"/>
      <c r="E271" s="1862"/>
      <c r="F271" s="1859"/>
      <c r="G271" s="1873">
        <f>SUM(G270)</f>
        <v>5</v>
      </c>
      <c r="H271" s="1870"/>
      <c r="I271" s="1409"/>
      <c r="J271" s="93"/>
      <c r="IV271" s="2"/>
    </row>
    <row r="272" spans="1:256" ht="13.5" customHeight="1">
      <c r="A272" s="1536">
        <v>2021</v>
      </c>
      <c r="B272" s="1457" t="s">
        <v>91</v>
      </c>
      <c r="C272" s="2033" t="s">
        <v>119</v>
      </c>
      <c r="D272" s="2033" t="s">
        <v>5486</v>
      </c>
      <c r="E272" s="2034">
        <v>44332</v>
      </c>
      <c r="F272" s="2036" t="s">
        <v>5734</v>
      </c>
      <c r="G272" s="2035">
        <v>10</v>
      </c>
      <c r="H272" s="2043" t="s">
        <v>5702</v>
      </c>
      <c r="J272" s="93"/>
      <c r="IV272" s="2"/>
    </row>
    <row r="273" spans="1:256" ht="13.5" customHeight="1">
      <c r="A273" s="1536">
        <v>2021</v>
      </c>
      <c r="B273" s="1457" t="s">
        <v>91</v>
      </c>
      <c r="C273" s="2033" t="s">
        <v>119</v>
      </c>
      <c r="D273" s="2033" t="s">
        <v>5486</v>
      </c>
      <c r="E273" s="2034">
        <v>44332</v>
      </c>
      <c r="F273" s="2036" t="s">
        <v>5735</v>
      </c>
      <c r="G273" s="2035">
        <v>3</v>
      </c>
      <c r="H273" s="2043" t="s">
        <v>5701</v>
      </c>
      <c r="J273" s="93"/>
      <c r="IV273" s="2"/>
    </row>
    <row r="274" spans="1:256" ht="13.5" customHeight="1">
      <c r="A274" s="1536">
        <v>2021</v>
      </c>
      <c r="B274" s="1605"/>
      <c r="C274" s="1605"/>
      <c r="D274" s="1608"/>
      <c r="E274" s="1694"/>
      <c r="F274" s="1719"/>
      <c r="G274" s="1534">
        <v>13</v>
      </c>
      <c r="H274" s="1607"/>
      <c r="I274" s="1409"/>
      <c r="J274" s="93"/>
      <c r="IV274" s="2"/>
    </row>
    <row r="275" spans="1:256" ht="13.5" customHeight="1">
      <c r="A275" s="1825">
        <v>2022</v>
      </c>
      <c r="B275" s="1827" t="s">
        <v>91</v>
      </c>
      <c r="C275" s="1827" t="s">
        <v>119</v>
      </c>
      <c r="D275" s="1834" t="s">
        <v>5745</v>
      </c>
      <c r="E275" s="1829">
        <v>44633</v>
      </c>
      <c r="F275" s="1831" t="s">
        <v>6006</v>
      </c>
      <c r="G275" s="1830">
        <v>5</v>
      </c>
      <c r="H275" s="1832" t="s">
        <v>244</v>
      </c>
      <c r="I275" s="1409"/>
      <c r="J275" s="93"/>
      <c r="IV275" s="2"/>
    </row>
    <row r="276" spans="1:256" ht="13.5" customHeight="1">
      <c r="A276" s="1825">
        <v>2022</v>
      </c>
      <c r="B276" s="1827" t="s">
        <v>91</v>
      </c>
      <c r="C276" s="1827" t="s">
        <v>119</v>
      </c>
      <c r="D276" s="1834" t="s">
        <v>5683</v>
      </c>
      <c r="E276" s="1829">
        <v>44703</v>
      </c>
      <c r="F276" s="1831" t="s">
        <v>6006</v>
      </c>
      <c r="G276" s="1830">
        <v>10</v>
      </c>
      <c r="H276" s="1832" t="s">
        <v>6077</v>
      </c>
      <c r="I276" s="1857"/>
      <c r="J276" s="93"/>
      <c r="IV276" s="2"/>
    </row>
    <row r="277" spans="1:256" ht="13.5" customHeight="1">
      <c r="A277" s="1825">
        <v>2022</v>
      </c>
      <c r="B277" s="1827" t="s">
        <v>91</v>
      </c>
      <c r="C277" s="1827" t="s">
        <v>119</v>
      </c>
      <c r="D277" s="1834" t="s">
        <v>6173</v>
      </c>
      <c r="E277" s="1829">
        <v>44710</v>
      </c>
      <c r="F277" s="1831" t="s">
        <v>6006</v>
      </c>
      <c r="G277" s="1830">
        <v>15</v>
      </c>
      <c r="H277" s="1832" t="s">
        <v>6195</v>
      </c>
      <c r="I277" s="1857"/>
      <c r="J277" s="93"/>
      <c r="IV277" s="2"/>
    </row>
    <row r="278" spans="1:256" ht="13.5" customHeight="1">
      <c r="A278" s="1825">
        <v>2022</v>
      </c>
      <c r="B278" s="1827"/>
      <c r="C278" s="1827"/>
      <c r="D278" s="1834"/>
      <c r="E278" s="1829"/>
      <c r="F278" s="1831"/>
      <c r="G278" s="1830">
        <v>30</v>
      </c>
      <c r="H278" s="1832"/>
      <c r="I278" s="1857"/>
      <c r="J278" s="93"/>
      <c r="IV278" s="2"/>
    </row>
    <row r="279" spans="1:256" ht="13.5" customHeight="1">
      <c r="A279" s="2095">
        <v>2023</v>
      </c>
      <c r="B279" s="2014" t="s">
        <v>91</v>
      </c>
      <c r="C279" s="2014" t="s">
        <v>119</v>
      </c>
      <c r="D279" s="2015" t="s">
        <v>252</v>
      </c>
      <c r="E279" s="2016">
        <v>44990</v>
      </c>
      <c r="F279" s="2017" t="s">
        <v>6462</v>
      </c>
      <c r="G279" s="2097">
        <v>7</v>
      </c>
      <c r="H279" s="2018" t="s">
        <v>5871</v>
      </c>
      <c r="I279" s="1857"/>
      <c r="J279" s="93"/>
      <c r="IV279" s="2"/>
    </row>
    <row r="280" spans="1:256" ht="13.5" customHeight="1">
      <c r="A280" s="2095">
        <v>2023</v>
      </c>
      <c r="B280" s="2014" t="s">
        <v>91</v>
      </c>
      <c r="C280" s="2014" t="s">
        <v>119</v>
      </c>
      <c r="D280" s="2015" t="s">
        <v>5745</v>
      </c>
      <c r="E280" s="2016">
        <v>45011</v>
      </c>
      <c r="F280" s="2017" t="s">
        <v>6462</v>
      </c>
      <c r="G280" s="2097">
        <v>5</v>
      </c>
      <c r="H280" s="2018" t="s">
        <v>670</v>
      </c>
      <c r="I280" s="1857"/>
      <c r="J280" s="93"/>
      <c r="IV280" s="2"/>
    </row>
    <row r="281" spans="1:256" ht="13.5" customHeight="1">
      <c r="A281" s="2095">
        <v>2023</v>
      </c>
      <c r="B281" s="2014" t="s">
        <v>91</v>
      </c>
      <c r="C281" s="2014" t="s">
        <v>119</v>
      </c>
      <c r="D281" s="2015" t="s">
        <v>6021</v>
      </c>
      <c r="E281" s="2016">
        <v>45052</v>
      </c>
      <c r="F281" s="2017" t="s">
        <v>6501</v>
      </c>
      <c r="G281" s="2097">
        <v>0</v>
      </c>
      <c r="H281" s="2018" t="s">
        <v>244</v>
      </c>
      <c r="I281" s="1857" t="s">
        <v>234</v>
      </c>
      <c r="J281" s="93"/>
      <c r="IV281" s="2"/>
    </row>
    <row r="282" spans="1:256" ht="13.5" customHeight="1">
      <c r="A282" s="2095">
        <v>2023</v>
      </c>
      <c r="B282" s="2014" t="s">
        <v>91</v>
      </c>
      <c r="C282" s="2014" t="s">
        <v>119</v>
      </c>
      <c r="D282" s="2015" t="s">
        <v>6021</v>
      </c>
      <c r="E282" s="2016">
        <v>45052</v>
      </c>
      <c r="F282" s="2017" t="s">
        <v>6006</v>
      </c>
      <c r="G282" s="2097">
        <v>0</v>
      </c>
      <c r="H282" s="2018" t="s">
        <v>670</v>
      </c>
      <c r="I282" s="1857" t="s">
        <v>234</v>
      </c>
      <c r="J282" s="93"/>
      <c r="IV282" s="2"/>
    </row>
    <row r="283" spans="1:256" ht="13.5" customHeight="1">
      <c r="A283" s="2095">
        <v>2023</v>
      </c>
      <c r="B283" s="2014"/>
      <c r="C283" s="2014"/>
      <c r="D283" s="2015"/>
      <c r="E283" s="2016"/>
      <c r="F283" s="2017"/>
      <c r="G283" s="2097">
        <v>12</v>
      </c>
      <c r="H283" s="2018"/>
      <c r="I283" s="1857"/>
      <c r="J283" s="93"/>
      <c r="IV283" s="2"/>
    </row>
    <row r="284" spans="1:256" ht="13.5" customHeight="1">
      <c r="A284" s="2286" t="s">
        <v>46</v>
      </c>
      <c r="B284" s="2258"/>
      <c r="C284" s="2258" t="s">
        <v>119</v>
      </c>
      <c r="D284" s="2287"/>
      <c r="E284" s="2260"/>
      <c r="F284" s="2261"/>
      <c r="G284" s="2288">
        <v>60</v>
      </c>
      <c r="H284" s="2278"/>
      <c r="I284" s="1857"/>
      <c r="J284" s="93"/>
      <c r="IV284" s="2"/>
    </row>
    <row r="285" spans="1:256" ht="13.5" customHeight="1">
      <c r="A285" s="283"/>
      <c r="B285" s="284"/>
      <c r="C285" s="285"/>
      <c r="D285" s="284"/>
      <c r="E285" s="1695"/>
      <c r="F285" s="288"/>
      <c r="G285" s="288"/>
      <c r="H285" s="287"/>
      <c r="I285" s="1857"/>
      <c r="J285" s="93"/>
    </row>
    <row r="286" spans="1:256" ht="13.5" customHeight="1">
      <c r="A286" s="147">
        <v>2019</v>
      </c>
      <c r="B286" s="73" t="s">
        <v>164</v>
      </c>
      <c r="C286" s="148" t="s">
        <v>208</v>
      </c>
      <c r="E286" s="1673"/>
      <c r="F286" s="133"/>
      <c r="G286" s="133">
        <v>0</v>
      </c>
      <c r="I286" s="1857"/>
      <c r="J286" s="93"/>
    </row>
    <row r="287" spans="1:256" ht="13.5" customHeight="1">
      <c r="A287" s="147">
        <v>2019</v>
      </c>
      <c r="C287" s="148"/>
      <c r="E287" s="1673"/>
      <c r="F287" s="133"/>
      <c r="G287" s="133">
        <v>0</v>
      </c>
      <c r="I287" s="1857"/>
      <c r="J287" s="93"/>
    </row>
    <row r="288" spans="1:256" ht="13.5" customHeight="1">
      <c r="A288" s="2177" t="s">
        <v>46</v>
      </c>
      <c r="B288" s="2263"/>
      <c r="C288" s="2178" t="s">
        <v>441</v>
      </c>
      <c r="D288" s="2263"/>
      <c r="E288" s="2265"/>
      <c r="F288" s="2289"/>
      <c r="G288" s="2289">
        <v>0</v>
      </c>
      <c r="H288" s="2267"/>
      <c r="I288" s="1409"/>
      <c r="J288" s="93"/>
    </row>
    <row r="289" spans="1:10" ht="13.5" customHeight="1">
      <c r="A289" s="178"/>
      <c r="C289" s="155"/>
      <c r="E289" s="1673"/>
      <c r="F289" s="133"/>
      <c r="G289" s="133"/>
      <c r="I289" s="1857"/>
      <c r="J289" s="93"/>
    </row>
    <row r="290" spans="1:10" ht="13.5" customHeight="1">
      <c r="A290" s="2013">
        <v>2023</v>
      </c>
      <c r="B290" s="2014" t="s">
        <v>53</v>
      </c>
      <c r="C290" s="2019" t="s">
        <v>6751</v>
      </c>
      <c r="D290" s="2014" t="s">
        <v>6355</v>
      </c>
      <c r="E290" s="2016">
        <v>45242</v>
      </c>
      <c r="F290" s="2017" t="s">
        <v>6752</v>
      </c>
      <c r="G290" s="2017">
        <v>5</v>
      </c>
      <c r="H290" s="2018" t="s">
        <v>248</v>
      </c>
      <c r="I290" s="1857"/>
      <c r="J290" s="93"/>
    </row>
    <row r="291" spans="1:10" ht="13.5" customHeight="1">
      <c r="A291" s="2013">
        <v>2023</v>
      </c>
      <c r="B291" s="2014" t="s">
        <v>53</v>
      </c>
      <c r="C291" s="2019" t="s">
        <v>6753</v>
      </c>
      <c r="D291" s="2014" t="s">
        <v>6374</v>
      </c>
      <c r="E291" s="2016">
        <v>45249</v>
      </c>
      <c r="F291" s="2017" t="s">
        <v>6752</v>
      </c>
      <c r="G291" s="2017">
        <v>5</v>
      </c>
      <c r="H291" s="2018" t="s">
        <v>236</v>
      </c>
      <c r="I291" s="1857"/>
      <c r="J291" s="93"/>
    </row>
    <row r="292" spans="1:10" ht="13.5" customHeight="1">
      <c r="A292" s="2013">
        <v>2023</v>
      </c>
      <c r="B292" s="2014" t="s">
        <v>53</v>
      </c>
      <c r="C292" s="2019" t="s">
        <v>6753</v>
      </c>
      <c r="D292" s="2014" t="s">
        <v>6374</v>
      </c>
      <c r="E292" s="2016">
        <v>45249</v>
      </c>
      <c r="F292" s="2017" t="s">
        <v>6752</v>
      </c>
      <c r="G292" s="2017">
        <v>5</v>
      </c>
      <c r="H292" s="2018" t="s">
        <v>248</v>
      </c>
      <c r="I292" s="1857"/>
      <c r="J292" s="93"/>
    </row>
    <row r="293" spans="1:10" ht="13.5" customHeight="1">
      <c r="A293" s="2013">
        <v>2023</v>
      </c>
      <c r="B293" s="2014"/>
      <c r="C293" s="2019"/>
      <c r="D293" s="2014"/>
      <c r="E293" s="2016"/>
      <c r="F293" s="2017"/>
      <c r="G293" s="2017">
        <v>15</v>
      </c>
      <c r="H293" s="2018"/>
      <c r="I293" s="1857"/>
      <c r="J293" s="93"/>
    </row>
    <row r="294" spans="1:10" ht="13.5" customHeight="1">
      <c r="A294" s="178" t="s">
        <v>46</v>
      </c>
      <c r="C294" s="155" t="s">
        <v>6750</v>
      </c>
      <c r="E294" s="1673"/>
      <c r="F294" s="133"/>
      <c r="G294" s="153">
        <v>15</v>
      </c>
      <c r="I294" s="1857"/>
      <c r="J294" s="93"/>
    </row>
    <row r="295" spans="1:10" ht="13.5" customHeight="1">
      <c r="A295" s="1990"/>
      <c r="B295" s="284"/>
      <c r="C295" s="1991"/>
      <c r="D295" s="284"/>
      <c r="E295" s="1695"/>
      <c r="F295" s="288"/>
      <c r="G295" s="288"/>
      <c r="H295" s="2006"/>
      <c r="I295" s="1857"/>
      <c r="J295" s="93"/>
    </row>
    <row r="296" spans="1:10" ht="13.5" customHeight="1">
      <c r="A296" s="2013">
        <v>2023</v>
      </c>
      <c r="B296" s="2014" t="s">
        <v>164</v>
      </c>
      <c r="C296" s="2019" t="s">
        <v>6624</v>
      </c>
      <c r="D296" s="2014" t="s">
        <v>277</v>
      </c>
      <c r="E296" s="2016">
        <v>45179</v>
      </c>
      <c r="F296" s="2017" t="s">
        <v>6625</v>
      </c>
      <c r="G296" s="2017">
        <v>3</v>
      </c>
      <c r="H296" s="2018" t="s">
        <v>690</v>
      </c>
      <c r="I296" s="1857"/>
      <c r="J296" s="93"/>
    </row>
    <row r="297" spans="1:10" ht="13.5" customHeight="1">
      <c r="A297" s="2013">
        <v>2023</v>
      </c>
      <c r="B297" s="2014" t="s">
        <v>164</v>
      </c>
      <c r="C297" s="2019" t="s">
        <v>5777</v>
      </c>
      <c r="D297" s="2014" t="s">
        <v>277</v>
      </c>
      <c r="E297" s="2016">
        <v>45179</v>
      </c>
      <c r="F297" s="2017" t="s">
        <v>6626</v>
      </c>
      <c r="G297" s="2017">
        <v>3</v>
      </c>
      <c r="H297" s="2018" t="s">
        <v>1271</v>
      </c>
      <c r="I297" s="1857"/>
      <c r="J297" s="93"/>
    </row>
    <row r="298" spans="1:10" ht="13.5" customHeight="1">
      <c r="A298" s="2013">
        <v>2023</v>
      </c>
      <c r="B298" s="2014" t="s">
        <v>164</v>
      </c>
      <c r="C298" s="2019" t="s">
        <v>5777</v>
      </c>
      <c r="D298" s="2014" t="s">
        <v>277</v>
      </c>
      <c r="E298" s="2016">
        <v>45179</v>
      </c>
      <c r="F298" s="2017" t="s">
        <v>6627</v>
      </c>
      <c r="G298" s="2017">
        <v>7</v>
      </c>
      <c r="H298" s="2018" t="s">
        <v>1047</v>
      </c>
      <c r="I298" s="1857"/>
      <c r="J298" s="93"/>
    </row>
    <row r="299" spans="1:10" ht="13.5" customHeight="1">
      <c r="A299" s="2013">
        <v>2023</v>
      </c>
      <c r="B299" s="2014" t="s">
        <v>164</v>
      </c>
      <c r="C299" s="2019" t="s">
        <v>5777</v>
      </c>
      <c r="D299" s="2014" t="s">
        <v>5446</v>
      </c>
      <c r="E299" s="2016">
        <v>45255</v>
      </c>
      <c r="F299" s="2017" t="s">
        <v>6791</v>
      </c>
      <c r="G299" s="2017">
        <v>0</v>
      </c>
      <c r="H299" s="2018" t="s">
        <v>352</v>
      </c>
      <c r="I299" s="1409" t="s">
        <v>234</v>
      </c>
      <c r="J299" s="93"/>
    </row>
    <row r="300" spans="1:10" ht="13.5" customHeight="1">
      <c r="A300" s="2013">
        <v>2023</v>
      </c>
      <c r="B300" s="2014"/>
      <c r="C300" s="2019"/>
      <c r="D300" s="2014"/>
      <c r="E300" s="2016"/>
      <c r="F300" s="2017"/>
      <c r="G300" s="2017">
        <v>13</v>
      </c>
      <c r="H300" s="2018"/>
      <c r="I300" s="1857"/>
      <c r="J300" s="93"/>
    </row>
    <row r="301" spans="1:10" ht="13.5" customHeight="1">
      <c r="A301" s="178" t="s">
        <v>46</v>
      </c>
      <c r="C301" s="155" t="s">
        <v>5778</v>
      </c>
      <c r="E301" s="1673"/>
      <c r="F301" s="133"/>
      <c r="G301" s="153">
        <v>13</v>
      </c>
      <c r="I301" s="1857"/>
      <c r="J301" s="93"/>
    </row>
    <row r="302" spans="1:10" ht="13.5" customHeight="1">
      <c r="A302" s="1990"/>
      <c r="B302" s="284"/>
      <c r="C302" s="1991"/>
      <c r="D302" s="284"/>
      <c r="E302" s="1695"/>
      <c r="F302" s="288"/>
      <c r="G302" s="288"/>
      <c r="H302" s="2006"/>
      <c r="I302" s="1857"/>
      <c r="J302" s="93"/>
    </row>
    <row r="303" spans="1:10">
      <c r="A303" s="1505">
        <v>2019</v>
      </c>
      <c r="B303" s="1521" t="s">
        <v>164</v>
      </c>
      <c r="C303" s="1521" t="s">
        <v>63</v>
      </c>
      <c r="D303" s="1506" t="s">
        <v>227</v>
      </c>
      <c r="E303" s="1687">
        <v>43604</v>
      </c>
      <c r="F303" s="1713" t="s">
        <v>453</v>
      </c>
      <c r="G303" s="1507">
        <v>10</v>
      </c>
      <c r="H303" s="1640" t="s">
        <v>454</v>
      </c>
      <c r="I303" s="1857"/>
    </row>
    <row r="304" spans="1:10">
      <c r="A304" s="1505">
        <v>2019</v>
      </c>
      <c r="B304" s="1521" t="s">
        <v>164</v>
      </c>
      <c r="C304" s="1521" t="s">
        <v>63</v>
      </c>
      <c r="D304" s="1506" t="s">
        <v>227</v>
      </c>
      <c r="E304" s="1687">
        <v>43604</v>
      </c>
      <c r="F304" s="1713" t="s">
        <v>455</v>
      </c>
      <c r="G304" s="1507">
        <v>7</v>
      </c>
      <c r="H304" s="1640" t="s">
        <v>456</v>
      </c>
      <c r="I304" s="1857"/>
    </row>
    <row r="305" spans="1:10">
      <c r="A305" s="1522">
        <v>2019</v>
      </c>
      <c r="B305" s="1521" t="s">
        <v>164</v>
      </c>
      <c r="C305" s="1521" t="s">
        <v>63</v>
      </c>
      <c r="D305" s="1521" t="s">
        <v>78</v>
      </c>
      <c r="E305" s="1699">
        <v>43611</v>
      </c>
      <c r="F305" s="1723" t="s">
        <v>455</v>
      </c>
      <c r="G305" s="1524">
        <v>5</v>
      </c>
      <c r="H305" s="1523" t="s">
        <v>457</v>
      </c>
      <c r="I305" s="1857"/>
      <c r="J305" s="93"/>
    </row>
    <row r="306" spans="1:10">
      <c r="A306" s="1522">
        <v>2019</v>
      </c>
      <c r="B306" s="1521"/>
      <c r="C306" s="1521"/>
      <c r="D306" s="1521"/>
      <c r="E306" s="1699"/>
      <c r="F306" s="1723"/>
      <c r="G306" s="1524">
        <f>SUM(G303:G305)</f>
        <v>22</v>
      </c>
      <c r="H306" s="1523"/>
      <c r="I306" s="1857"/>
      <c r="J306" s="93"/>
    </row>
    <row r="307" spans="1:10">
      <c r="A307" s="1525">
        <v>2020</v>
      </c>
      <c r="B307" s="1526" t="s">
        <v>164</v>
      </c>
      <c r="C307" s="1527" t="s">
        <v>63</v>
      </c>
      <c r="D307" s="1527" t="s">
        <v>252</v>
      </c>
      <c r="E307" s="1700">
        <v>43891</v>
      </c>
      <c r="F307" s="1724" t="s">
        <v>455</v>
      </c>
      <c r="G307" s="1528">
        <v>7</v>
      </c>
      <c r="H307" s="1644" t="s">
        <v>458</v>
      </c>
      <c r="I307" s="1857"/>
      <c r="J307" s="93"/>
    </row>
    <row r="308" spans="1:10">
      <c r="A308" s="1525">
        <v>2020</v>
      </c>
      <c r="B308" s="1521"/>
      <c r="C308" s="1521"/>
      <c r="D308" s="1521"/>
      <c r="E308" s="1699"/>
      <c r="F308" s="1723"/>
      <c r="G308" s="1524">
        <f>SUM(G307)</f>
        <v>7</v>
      </c>
      <c r="H308" s="1523"/>
      <c r="I308" s="1857"/>
      <c r="J308" s="93"/>
    </row>
    <row r="309" spans="1:10">
      <c r="A309" s="1513">
        <v>2021</v>
      </c>
      <c r="B309" s="1530" t="s">
        <v>164</v>
      </c>
      <c r="C309" s="1494" t="s">
        <v>63</v>
      </c>
      <c r="D309" s="2033" t="s">
        <v>252</v>
      </c>
      <c r="E309" s="2034">
        <v>44262</v>
      </c>
      <c r="F309" s="2035" t="s">
        <v>5384</v>
      </c>
      <c r="G309" s="2035">
        <v>3</v>
      </c>
      <c r="H309" s="1494" t="s">
        <v>1179</v>
      </c>
      <c r="I309" s="1409"/>
      <c r="J309" s="93"/>
    </row>
    <row r="310" spans="1:10">
      <c r="A310" s="1513">
        <v>2021</v>
      </c>
      <c r="B310" s="1530"/>
      <c r="C310" s="1530"/>
      <c r="D310" s="1530"/>
      <c r="E310" s="1701"/>
      <c r="F310" s="1725"/>
      <c r="G310" s="1532">
        <f>SUM(G309)</f>
        <v>3</v>
      </c>
      <c r="H310" s="1531"/>
      <c r="I310" s="1409"/>
      <c r="J310" s="93"/>
    </row>
    <row r="311" spans="1:10">
      <c r="A311" s="2222" t="s">
        <v>46</v>
      </c>
      <c r="B311" s="2223"/>
      <c r="C311" s="2223" t="s">
        <v>460</v>
      </c>
      <c r="D311" s="2223"/>
      <c r="E311" s="2225"/>
      <c r="F311" s="2226"/>
      <c r="G311" s="2290">
        <f>G310+G306+G308</f>
        <v>32</v>
      </c>
      <c r="H311" s="2227"/>
      <c r="I311" s="1409"/>
      <c r="J311" s="93"/>
    </row>
    <row r="312" spans="1:10">
      <c r="A312" s="147"/>
      <c r="C312" s="72"/>
      <c r="E312" s="1673"/>
      <c r="F312" s="133"/>
      <c r="G312" s="133"/>
      <c r="I312" s="1409"/>
      <c r="J312" s="93"/>
    </row>
    <row r="313" spans="1:10">
      <c r="A313" s="173">
        <v>2019</v>
      </c>
      <c r="B313" s="73" t="s">
        <v>164</v>
      </c>
      <c r="C313" s="174" t="s">
        <v>187</v>
      </c>
      <c r="D313" s="174" t="s">
        <v>277</v>
      </c>
      <c r="E313" s="1679">
        <v>43716</v>
      </c>
      <c r="F313" s="1657" t="s">
        <v>468</v>
      </c>
      <c r="G313" s="173">
        <v>7</v>
      </c>
      <c r="H313" s="88" t="s">
        <v>469</v>
      </c>
      <c r="I313" s="1409"/>
    </row>
    <row r="314" spans="1:10">
      <c r="A314" s="173">
        <v>2019</v>
      </c>
      <c r="B314" s="174"/>
      <c r="C314" s="174"/>
      <c r="D314" s="174"/>
      <c r="E314" s="1679"/>
      <c r="F314" s="1715"/>
      <c r="G314" s="173">
        <f>SUM(G313)</f>
        <v>7</v>
      </c>
      <c r="I314" s="1409"/>
    </row>
    <row r="315" spans="1:10">
      <c r="A315" s="1458">
        <v>2021</v>
      </c>
      <c r="B315" s="1457" t="s">
        <v>164</v>
      </c>
      <c r="C315" s="1459" t="s">
        <v>187</v>
      </c>
      <c r="D315" s="2033" t="s">
        <v>5683</v>
      </c>
      <c r="E315" s="2034">
        <v>44332</v>
      </c>
      <c r="F315" s="2036" t="s">
        <v>5509</v>
      </c>
      <c r="G315" s="2035">
        <v>15</v>
      </c>
      <c r="H315" s="1494" t="s">
        <v>6058</v>
      </c>
      <c r="I315" s="1409"/>
    </row>
    <row r="316" spans="1:10">
      <c r="A316" s="1458">
        <v>2021</v>
      </c>
      <c r="B316" s="1457"/>
      <c r="C316" s="1457"/>
      <c r="D316" s="1457"/>
      <c r="E316" s="1684"/>
      <c r="F316" s="1726"/>
      <c r="G316" s="1458">
        <f>SUM(G315)</f>
        <v>15</v>
      </c>
      <c r="H316" s="1499"/>
      <c r="I316" s="1409"/>
    </row>
    <row r="317" spans="1:10">
      <c r="A317" s="2017">
        <v>2023</v>
      </c>
      <c r="B317" s="2014" t="s">
        <v>164</v>
      </c>
      <c r="C317" s="2014" t="s">
        <v>187</v>
      </c>
      <c r="D317" s="2014" t="s">
        <v>5683</v>
      </c>
      <c r="E317" s="2016">
        <v>45074</v>
      </c>
      <c r="F317" s="2021" t="s">
        <v>6581</v>
      </c>
      <c r="G317" s="2017">
        <v>3</v>
      </c>
      <c r="H317" s="2018" t="s">
        <v>6080</v>
      </c>
      <c r="I317" s="1409"/>
    </row>
    <row r="318" spans="1:10">
      <c r="A318" s="2017">
        <v>2023</v>
      </c>
      <c r="B318" s="2014"/>
      <c r="C318" s="2014"/>
      <c r="D318" s="2014"/>
      <c r="E318" s="2016"/>
      <c r="F318" s="2021"/>
      <c r="G318" s="2017">
        <v>3</v>
      </c>
      <c r="H318" s="2018"/>
      <c r="I318" s="1409"/>
    </row>
    <row r="319" spans="1:10">
      <c r="A319" s="2170" t="s">
        <v>46</v>
      </c>
      <c r="B319" s="2171"/>
      <c r="C319" s="2171" t="s">
        <v>470</v>
      </c>
      <c r="D319" s="2172"/>
      <c r="E319" s="2173"/>
      <c r="F319" s="2174"/>
      <c r="G319" s="2175">
        <v>25</v>
      </c>
      <c r="H319" s="2176"/>
      <c r="I319" s="1409"/>
      <c r="J319" s="93"/>
    </row>
    <row r="320" spans="1:10">
      <c r="A320" s="104"/>
      <c r="D320" s="131"/>
      <c r="E320" s="1673"/>
      <c r="F320" s="87"/>
      <c r="G320" s="133"/>
      <c r="I320" s="1409"/>
      <c r="J320" s="93"/>
    </row>
    <row r="321" spans="1:10">
      <c r="A321" s="2095">
        <v>2023</v>
      </c>
      <c r="B321" s="2014" t="s">
        <v>164</v>
      </c>
      <c r="C321" s="2092" t="s">
        <v>5512</v>
      </c>
      <c r="D321" s="2092"/>
      <c r="E321" s="2023"/>
      <c r="F321" s="2093"/>
      <c r="G321" s="2024">
        <v>0</v>
      </c>
      <c r="H321" s="1494"/>
      <c r="I321" s="1409"/>
      <c r="J321" s="93"/>
    </row>
    <row r="322" spans="1:10">
      <c r="A322" s="2095">
        <v>2023</v>
      </c>
      <c r="B322" s="2014"/>
      <c r="C322" s="2014"/>
      <c r="D322" s="2096"/>
      <c r="E322" s="2016"/>
      <c r="F322" s="2097"/>
      <c r="G322" s="2017">
        <v>0</v>
      </c>
      <c r="H322" s="1832"/>
      <c r="I322" s="1409"/>
      <c r="J322" s="93"/>
    </row>
    <row r="323" spans="1:10">
      <c r="A323" s="2170" t="s">
        <v>46</v>
      </c>
      <c r="B323" s="2171"/>
      <c r="C323" s="2171" t="s">
        <v>5511</v>
      </c>
      <c r="D323" s="2172"/>
      <c r="E323" s="2173"/>
      <c r="F323" s="2174"/>
      <c r="G323" s="2175">
        <v>0</v>
      </c>
      <c r="H323" s="2176"/>
      <c r="I323" s="1409"/>
      <c r="J323" s="93"/>
    </row>
    <row r="324" spans="1:10">
      <c r="A324" s="278"/>
      <c r="B324" s="154"/>
      <c r="C324" s="154"/>
      <c r="D324" s="326"/>
      <c r="E324" s="1677"/>
      <c r="F324" s="280"/>
      <c r="G324" s="153"/>
      <c r="H324" s="157"/>
      <c r="I324" s="1541"/>
      <c r="J324" s="93"/>
    </row>
    <row r="325" spans="1:10">
      <c r="A325" s="104">
        <v>2019</v>
      </c>
      <c r="B325" s="73" t="s">
        <v>164</v>
      </c>
      <c r="C325" s="73" t="s">
        <v>192</v>
      </c>
      <c r="D325" s="131" t="s">
        <v>1332</v>
      </c>
      <c r="E325" s="1673">
        <v>43540</v>
      </c>
      <c r="F325" s="87" t="s">
        <v>472</v>
      </c>
      <c r="G325" s="133">
        <v>5</v>
      </c>
      <c r="H325" s="88" t="s">
        <v>342</v>
      </c>
      <c r="I325" s="1541"/>
      <c r="J325" s="93"/>
    </row>
    <row r="326" spans="1:10">
      <c r="A326" s="104">
        <v>2019</v>
      </c>
      <c r="B326" s="73" t="s">
        <v>164</v>
      </c>
      <c r="C326" s="73" t="s">
        <v>192</v>
      </c>
      <c r="D326" s="131" t="s">
        <v>1332</v>
      </c>
      <c r="E326" s="1673">
        <v>43540</v>
      </c>
      <c r="F326" s="87" t="s">
        <v>472</v>
      </c>
      <c r="G326" s="133">
        <v>5</v>
      </c>
      <c r="H326" s="88" t="s">
        <v>391</v>
      </c>
      <c r="I326" s="1541"/>
      <c r="J326" s="93"/>
    </row>
    <row r="327" spans="1:10">
      <c r="A327" s="104">
        <v>2019</v>
      </c>
      <c r="D327" s="131"/>
      <c r="E327" s="1673"/>
      <c r="F327" s="87"/>
      <c r="G327" s="133">
        <f>SUM(G325:G326)</f>
        <v>10</v>
      </c>
      <c r="I327" s="1541"/>
      <c r="J327" s="93"/>
    </row>
    <row r="328" spans="1:10">
      <c r="A328" s="1871">
        <v>2020</v>
      </c>
      <c r="B328" s="1860" t="s">
        <v>164</v>
      </c>
      <c r="C328" s="1860" t="s">
        <v>192</v>
      </c>
      <c r="D328" s="1872" t="s">
        <v>1332</v>
      </c>
      <c r="E328" s="1862">
        <v>43904</v>
      </c>
      <c r="F328" s="1873" t="s">
        <v>474</v>
      </c>
      <c r="G328" s="1859">
        <v>5</v>
      </c>
      <c r="H328" s="1870" t="s">
        <v>352</v>
      </c>
      <c r="I328" s="1541"/>
      <c r="J328" s="93"/>
    </row>
    <row r="329" spans="1:10">
      <c r="A329" s="1871">
        <v>2020</v>
      </c>
      <c r="B329" s="1860" t="s">
        <v>164</v>
      </c>
      <c r="C329" s="1860" t="s">
        <v>192</v>
      </c>
      <c r="D329" s="1872" t="s">
        <v>1332</v>
      </c>
      <c r="E329" s="1862">
        <v>43904</v>
      </c>
      <c r="F329" s="1873" t="s">
        <v>472</v>
      </c>
      <c r="G329" s="1859">
        <v>0</v>
      </c>
      <c r="H329" s="1870" t="s">
        <v>391</v>
      </c>
      <c r="I329" s="1541" t="s">
        <v>234</v>
      </c>
      <c r="J329" s="93"/>
    </row>
    <row r="330" spans="1:10">
      <c r="A330" s="1871">
        <v>2020</v>
      </c>
      <c r="B330" s="1860" t="s">
        <v>164</v>
      </c>
      <c r="C330" s="1860" t="s">
        <v>192</v>
      </c>
      <c r="D330" s="1872" t="s">
        <v>1332</v>
      </c>
      <c r="E330" s="1862">
        <v>43904</v>
      </c>
      <c r="F330" s="1873" t="s">
        <v>472</v>
      </c>
      <c r="G330" s="1859">
        <v>0</v>
      </c>
      <c r="H330" s="1870" t="s">
        <v>342</v>
      </c>
      <c r="I330" s="1541" t="s">
        <v>234</v>
      </c>
      <c r="J330" s="93"/>
    </row>
    <row r="331" spans="1:10">
      <c r="A331" s="1871">
        <v>2020</v>
      </c>
      <c r="B331" s="1860"/>
      <c r="C331" s="1860"/>
      <c r="D331" s="1872"/>
      <c r="E331" s="1862"/>
      <c r="F331" s="1873"/>
      <c r="G331" s="1859">
        <f>SUM(G328:G330)</f>
        <v>5</v>
      </c>
      <c r="H331" s="1870"/>
      <c r="I331" s="1541"/>
      <c r="J331" s="93"/>
    </row>
    <row r="332" spans="1:10">
      <c r="A332" s="1825">
        <v>2022</v>
      </c>
      <c r="B332" s="1827" t="s">
        <v>164</v>
      </c>
      <c r="C332" s="1827" t="s">
        <v>192</v>
      </c>
      <c r="D332" s="1828" t="s">
        <v>5476</v>
      </c>
      <c r="E332" s="1829">
        <v>44604</v>
      </c>
      <c r="F332" s="1830" t="s">
        <v>5772</v>
      </c>
      <c r="G332" s="1831">
        <v>5</v>
      </c>
      <c r="H332" s="1832" t="s">
        <v>5744</v>
      </c>
      <c r="I332" s="1541"/>
      <c r="J332" s="93"/>
    </row>
    <row r="333" spans="1:10">
      <c r="A333" s="1825">
        <v>2022</v>
      </c>
      <c r="B333" s="1827" t="s">
        <v>164</v>
      </c>
      <c r="C333" s="1827" t="s">
        <v>192</v>
      </c>
      <c r="D333" s="1828" t="s">
        <v>5476</v>
      </c>
      <c r="E333" s="1829">
        <v>44604</v>
      </c>
      <c r="F333" s="1830" t="s">
        <v>5772</v>
      </c>
      <c r="G333" s="1831">
        <v>5</v>
      </c>
      <c r="H333" s="1832" t="s">
        <v>352</v>
      </c>
      <c r="I333" s="1541"/>
      <c r="J333" s="93"/>
    </row>
    <row r="334" spans="1:10">
      <c r="A334" s="1825">
        <v>2022</v>
      </c>
      <c r="B334" s="1827" t="s">
        <v>164</v>
      </c>
      <c r="C334" s="1827" t="s">
        <v>192</v>
      </c>
      <c r="D334" s="1828" t="s">
        <v>5476</v>
      </c>
      <c r="E334" s="1829">
        <v>44604</v>
      </c>
      <c r="F334" s="1830" t="s">
        <v>5814</v>
      </c>
      <c r="G334" s="1831">
        <v>5</v>
      </c>
      <c r="H334" s="1832" t="s">
        <v>354</v>
      </c>
      <c r="I334" s="1541"/>
      <c r="J334" s="93"/>
    </row>
    <row r="335" spans="1:10">
      <c r="A335" s="1825">
        <v>2022</v>
      </c>
      <c r="B335" s="1827" t="s">
        <v>164</v>
      </c>
      <c r="C335" s="1827" t="s">
        <v>192</v>
      </c>
      <c r="D335" s="1828" t="s">
        <v>1332</v>
      </c>
      <c r="E335" s="1829">
        <v>44639</v>
      </c>
      <c r="F335" s="1830" t="s">
        <v>6022</v>
      </c>
      <c r="G335" s="1831">
        <v>5</v>
      </c>
      <c r="H335" s="1832" t="s">
        <v>354</v>
      </c>
      <c r="I335" s="1907"/>
      <c r="J335" s="93"/>
    </row>
    <row r="336" spans="1:10">
      <c r="A336" s="1825">
        <v>2022</v>
      </c>
      <c r="B336" s="1827" t="s">
        <v>164</v>
      </c>
      <c r="C336" s="1827" t="s">
        <v>192</v>
      </c>
      <c r="D336" s="1828" t="s">
        <v>6021</v>
      </c>
      <c r="E336" s="1829">
        <v>44723</v>
      </c>
      <c r="F336" s="1830" t="s">
        <v>5772</v>
      </c>
      <c r="G336" s="1831">
        <v>5</v>
      </c>
      <c r="H336" s="1832" t="s">
        <v>5744</v>
      </c>
      <c r="I336" s="1907"/>
      <c r="J336" s="93"/>
    </row>
    <row r="337" spans="1:10">
      <c r="A337" s="1825">
        <v>2022</v>
      </c>
      <c r="B337" s="1827" t="s">
        <v>164</v>
      </c>
      <c r="C337" s="1827" t="s">
        <v>192</v>
      </c>
      <c r="D337" s="1828" t="s">
        <v>6021</v>
      </c>
      <c r="E337" s="1829">
        <v>44723</v>
      </c>
      <c r="F337" s="1830" t="s">
        <v>5772</v>
      </c>
      <c r="G337" s="1831">
        <v>5</v>
      </c>
      <c r="H337" s="1832" t="s">
        <v>352</v>
      </c>
      <c r="I337" s="1907"/>
      <c r="J337" s="93"/>
    </row>
    <row r="338" spans="1:10">
      <c r="A338" s="1825">
        <v>2022</v>
      </c>
      <c r="B338" s="1827" t="s">
        <v>164</v>
      </c>
      <c r="C338" s="1827" t="s">
        <v>192</v>
      </c>
      <c r="D338" s="1828" t="s">
        <v>6021</v>
      </c>
      <c r="E338" s="1829">
        <v>44723</v>
      </c>
      <c r="F338" s="1830" t="s">
        <v>5814</v>
      </c>
      <c r="G338" s="1831">
        <v>0</v>
      </c>
      <c r="H338" s="1832" t="s">
        <v>995</v>
      </c>
      <c r="I338" s="1907" t="s">
        <v>234</v>
      </c>
      <c r="J338" s="93"/>
    </row>
    <row r="339" spans="1:10">
      <c r="A339" s="1825">
        <v>2022</v>
      </c>
      <c r="B339" s="1827" t="s">
        <v>164</v>
      </c>
      <c r="C339" s="1827" t="s">
        <v>192</v>
      </c>
      <c r="D339" s="1828" t="s">
        <v>6021</v>
      </c>
      <c r="E339" s="1829">
        <v>44723</v>
      </c>
      <c r="F339" s="1830" t="s">
        <v>5814</v>
      </c>
      <c r="G339" s="1831">
        <v>0</v>
      </c>
      <c r="H339" s="1832" t="s">
        <v>354</v>
      </c>
      <c r="I339" s="1907" t="s">
        <v>234</v>
      </c>
      <c r="J339" s="93"/>
    </row>
    <row r="340" spans="1:10">
      <c r="A340" s="1825">
        <v>2022</v>
      </c>
      <c r="B340" s="1827" t="s">
        <v>164</v>
      </c>
      <c r="C340" s="1827" t="s">
        <v>192</v>
      </c>
      <c r="D340" s="1828" t="s">
        <v>6355</v>
      </c>
      <c r="E340" s="1829">
        <v>44871</v>
      </c>
      <c r="F340" s="1830" t="s">
        <v>5772</v>
      </c>
      <c r="G340" s="1831">
        <v>5</v>
      </c>
      <c r="H340" s="1832" t="s">
        <v>352</v>
      </c>
      <c r="I340" s="1907"/>
      <c r="J340" s="93"/>
    </row>
    <row r="341" spans="1:10">
      <c r="A341" s="1825">
        <v>2022</v>
      </c>
      <c r="B341" s="1362"/>
      <c r="C341" s="1362"/>
      <c r="D341" s="1407"/>
      <c r="E341" s="1681"/>
      <c r="F341" s="1830"/>
      <c r="G341" s="1831">
        <v>35</v>
      </c>
      <c r="H341" s="1832"/>
      <c r="I341" s="1907"/>
      <c r="J341" s="93"/>
    </row>
    <row r="342" spans="1:10">
      <c r="A342" s="2095">
        <v>2023</v>
      </c>
      <c r="B342" s="2014" t="s">
        <v>164</v>
      </c>
      <c r="C342" s="2014" t="s">
        <v>192</v>
      </c>
      <c r="D342" s="2096" t="s">
        <v>5476</v>
      </c>
      <c r="E342" s="2016">
        <v>44968</v>
      </c>
      <c r="F342" s="2097" t="s">
        <v>6387</v>
      </c>
      <c r="G342" s="2017">
        <v>5</v>
      </c>
      <c r="H342" s="2018" t="s">
        <v>352</v>
      </c>
      <c r="I342" s="1907"/>
      <c r="J342" s="93"/>
    </row>
    <row r="343" spans="1:10">
      <c r="A343" s="2095">
        <v>2023</v>
      </c>
      <c r="B343" s="2014" t="s">
        <v>164</v>
      </c>
      <c r="C343" s="2014" t="s">
        <v>192</v>
      </c>
      <c r="D343" s="2096" t="s">
        <v>5476</v>
      </c>
      <c r="E343" s="2016">
        <v>44968</v>
      </c>
      <c r="F343" s="2097" t="s">
        <v>6388</v>
      </c>
      <c r="G343" s="2017">
        <v>0</v>
      </c>
      <c r="H343" s="2018" t="s">
        <v>354</v>
      </c>
      <c r="I343" s="1907" t="s">
        <v>234</v>
      </c>
      <c r="J343" s="93"/>
    </row>
    <row r="344" spans="1:10">
      <c r="A344" s="2095">
        <v>2023</v>
      </c>
      <c r="B344" s="2014" t="s">
        <v>164</v>
      </c>
      <c r="C344" s="2014" t="s">
        <v>192</v>
      </c>
      <c r="D344" s="2096" t="s">
        <v>406</v>
      </c>
      <c r="E344" s="2016">
        <v>44976</v>
      </c>
      <c r="F344" s="2097" t="s">
        <v>6398</v>
      </c>
      <c r="G344" s="2017">
        <v>5</v>
      </c>
      <c r="H344" s="2018" t="s">
        <v>352</v>
      </c>
      <c r="I344" s="1941"/>
      <c r="J344" s="93"/>
    </row>
    <row r="345" spans="1:10">
      <c r="A345" s="2095">
        <v>2023</v>
      </c>
      <c r="B345" s="2014" t="s">
        <v>164</v>
      </c>
      <c r="C345" s="2014" t="s">
        <v>192</v>
      </c>
      <c r="D345" s="2096" t="s">
        <v>6021</v>
      </c>
      <c r="E345" s="2016">
        <v>45052</v>
      </c>
      <c r="F345" s="2097" t="s">
        <v>6502</v>
      </c>
      <c r="G345" s="2017">
        <v>5</v>
      </c>
      <c r="H345" s="2018" t="s">
        <v>5744</v>
      </c>
      <c r="I345" s="1908"/>
      <c r="J345" s="93"/>
    </row>
    <row r="346" spans="1:10">
      <c r="A346" s="2095">
        <v>2023</v>
      </c>
      <c r="B346" s="2014" t="s">
        <v>164</v>
      </c>
      <c r="C346" s="2014" t="s">
        <v>192</v>
      </c>
      <c r="D346" s="2096" t="s">
        <v>6021</v>
      </c>
      <c r="E346" s="2016">
        <v>45052</v>
      </c>
      <c r="F346" s="2097" t="s">
        <v>6502</v>
      </c>
      <c r="G346" s="2017">
        <v>5</v>
      </c>
      <c r="H346" s="2018" t="s">
        <v>352</v>
      </c>
      <c r="I346" s="1908"/>
      <c r="J346" s="93"/>
    </row>
    <row r="347" spans="1:10">
      <c r="A347" s="2095">
        <v>2023</v>
      </c>
      <c r="B347" s="2014" t="s">
        <v>164</v>
      </c>
      <c r="C347" s="2014" t="s">
        <v>192</v>
      </c>
      <c r="D347" s="2096" t="s">
        <v>6021</v>
      </c>
      <c r="E347" s="2016">
        <v>45052</v>
      </c>
      <c r="F347" s="2097" t="s">
        <v>6503</v>
      </c>
      <c r="G347" s="2017">
        <v>5</v>
      </c>
      <c r="H347" s="2018" t="s">
        <v>995</v>
      </c>
      <c r="I347" s="1908"/>
      <c r="J347" s="93"/>
    </row>
    <row r="348" spans="1:10">
      <c r="A348" s="2095">
        <v>2023</v>
      </c>
      <c r="B348" s="2014" t="s">
        <v>164</v>
      </c>
      <c r="C348" s="2014" t="s">
        <v>192</v>
      </c>
      <c r="D348" s="2096" t="s">
        <v>6021</v>
      </c>
      <c r="E348" s="2016">
        <v>45052</v>
      </c>
      <c r="F348" s="2097" t="s">
        <v>6503</v>
      </c>
      <c r="G348" s="2017">
        <v>0</v>
      </c>
      <c r="H348" s="2018" t="s">
        <v>354</v>
      </c>
      <c r="I348" s="1907" t="s">
        <v>234</v>
      </c>
      <c r="J348" s="93"/>
    </row>
    <row r="349" spans="1:10">
      <c r="A349" s="2095">
        <v>2023</v>
      </c>
      <c r="B349" s="2014" t="s">
        <v>164</v>
      </c>
      <c r="C349" s="2014" t="s">
        <v>192</v>
      </c>
      <c r="D349" s="2096" t="s">
        <v>6355</v>
      </c>
      <c r="E349" s="2016">
        <v>45242</v>
      </c>
      <c r="F349" s="2097" t="s">
        <v>6387</v>
      </c>
      <c r="G349" s="2017">
        <v>5</v>
      </c>
      <c r="H349" s="2018" t="s">
        <v>352</v>
      </c>
      <c r="I349" s="1907"/>
      <c r="J349" s="93"/>
    </row>
    <row r="350" spans="1:10">
      <c r="A350" s="2095">
        <v>2023</v>
      </c>
      <c r="B350" s="2014" t="s">
        <v>164</v>
      </c>
      <c r="C350" s="2014" t="s">
        <v>192</v>
      </c>
      <c r="D350" s="2096" t="s">
        <v>6355</v>
      </c>
      <c r="E350" s="2016">
        <v>45242</v>
      </c>
      <c r="F350" s="2097" t="s">
        <v>6387</v>
      </c>
      <c r="G350" s="2017">
        <v>5</v>
      </c>
      <c r="H350" s="2018" t="s">
        <v>5744</v>
      </c>
      <c r="I350" s="1907"/>
      <c r="J350" s="93"/>
    </row>
    <row r="351" spans="1:10">
      <c r="A351" s="2095">
        <v>2023</v>
      </c>
      <c r="B351" s="2014" t="s">
        <v>164</v>
      </c>
      <c r="C351" s="2014" t="s">
        <v>192</v>
      </c>
      <c r="D351" s="2096" t="s">
        <v>6355</v>
      </c>
      <c r="E351" s="2016">
        <v>45242</v>
      </c>
      <c r="F351" s="2097" t="s">
        <v>6503</v>
      </c>
      <c r="G351" s="2017">
        <v>0</v>
      </c>
      <c r="H351" s="2018" t="s">
        <v>354</v>
      </c>
      <c r="I351" s="1907" t="s">
        <v>234</v>
      </c>
      <c r="J351" s="93"/>
    </row>
    <row r="352" spans="1:10">
      <c r="A352" s="2095">
        <v>2023</v>
      </c>
      <c r="B352" s="2014" t="s">
        <v>164</v>
      </c>
      <c r="C352" s="2014" t="s">
        <v>192</v>
      </c>
      <c r="D352" s="2096" t="s">
        <v>6355</v>
      </c>
      <c r="E352" s="2016">
        <v>45242</v>
      </c>
      <c r="F352" s="2097" t="s">
        <v>6503</v>
      </c>
      <c r="G352" s="2017">
        <v>5</v>
      </c>
      <c r="H352" s="2018" t="s">
        <v>995</v>
      </c>
      <c r="I352" s="1907"/>
      <c r="J352" s="93"/>
    </row>
    <row r="353" spans="1:20">
      <c r="A353" s="2095">
        <v>2023</v>
      </c>
      <c r="B353" s="2014" t="s">
        <v>164</v>
      </c>
      <c r="C353" s="2014" t="s">
        <v>192</v>
      </c>
      <c r="D353" s="2096" t="s">
        <v>6355</v>
      </c>
      <c r="E353" s="2016">
        <v>45242</v>
      </c>
      <c r="F353" s="2097" t="s">
        <v>6744</v>
      </c>
      <c r="G353" s="2017">
        <v>5</v>
      </c>
      <c r="H353" s="2018" t="s">
        <v>414</v>
      </c>
      <c r="I353" s="1907"/>
      <c r="J353" s="93"/>
    </row>
    <row r="354" spans="1:20">
      <c r="A354" s="2095">
        <v>2023</v>
      </c>
      <c r="B354" s="2014"/>
      <c r="C354" s="2014"/>
      <c r="D354" s="2096"/>
      <c r="E354" s="2016"/>
      <c r="F354" s="2097"/>
      <c r="G354" s="2017">
        <v>45</v>
      </c>
      <c r="H354" s="2018"/>
      <c r="I354" s="1908" t="s">
        <v>6399</v>
      </c>
      <c r="J354" s="93"/>
    </row>
    <row r="355" spans="1:20">
      <c r="A355" s="2170" t="s">
        <v>46</v>
      </c>
      <c r="B355" s="2171"/>
      <c r="C355" s="2171" t="s">
        <v>476</v>
      </c>
      <c r="D355" s="2172"/>
      <c r="E355" s="2173"/>
      <c r="F355" s="2174"/>
      <c r="G355" s="2175">
        <v>95</v>
      </c>
      <c r="H355" s="2176"/>
      <c r="I355" s="1541"/>
      <c r="J355" s="93"/>
    </row>
    <row r="356" spans="1:20">
      <c r="A356" s="278"/>
      <c r="B356" s="154"/>
      <c r="C356" s="154"/>
      <c r="D356" s="326"/>
      <c r="E356" s="1677"/>
      <c r="F356" s="280"/>
      <c r="G356" s="153"/>
      <c r="H356" s="157"/>
      <c r="I356" s="1409"/>
      <c r="J356" s="93"/>
    </row>
    <row r="357" spans="1:20" s="115" customFormat="1">
      <c r="A357" s="1536">
        <v>2021</v>
      </c>
      <c r="B357" s="1457" t="s">
        <v>164</v>
      </c>
      <c r="C357" s="1537" t="s">
        <v>5779</v>
      </c>
      <c r="D357" s="2033" t="s">
        <v>5486</v>
      </c>
      <c r="E357" s="2034">
        <v>44332</v>
      </c>
      <c r="F357" s="2036" t="s">
        <v>5518</v>
      </c>
      <c r="G357" s="2035">
        <v>15</v>
      </c>
      <c r="H357" s="1494" t="s">
        <v>6047</v>
      </c>
      <c r="I357" s="1540"/>
      <c r="J357" s="114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</row>
    <row r="358" spans="1:20" s="115" customFormat="1">
      <c r="A358" s="1536">
        <v>2021</v>
      </c>
      <c r="B358" s="1457"/>
      <c r="C358" s="1457"/>
      <c r="D358" s="1533"/>
      <c r="E358" s="1684"/>
      <c r="F358" s="1534"/>
      <c r="G358" s="1458">
        <f>SUM(G357)</f>
        <v>15</v>
      </c>
      <c r="H358" s="1499"/>
      <c r="I358" s="1540"/>
      <c r="J358" s="114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</row>
    <row r="359" spans="1:20">
      <c r="A359" s="2170" t="s">
        <v>46</v>
      </c>
      <c r="B359" s="2171"/>
      <c r="C359" s="2171" t="s">
        <v>479</v>
      </c>
      <c r="D359" s="2172"/>
      <c r="E359" s="2173"/>
      <c r="F359" s="2174"/>
      <c r="G359" s="2175">
        <v>15</v>
      </c>
      <c r="H359" s="2176"/>
      <c r="I359" s="1409"/>
      <c r="J359" s="93"/>
    </row>
    <row r="360" spans="1:20">
      <c r="A360" s="278"/>
      <c r="B360" s="154"/>
      <c r="C360" s="154"/>
      <c r="D360" s="326"/>
      <c r="E360" s="1677"/>
      <c r="F360" s="280"/>
      <c r="G360" s="153"/>
      <c r="H360" s="157"/>
      <c r="I360" s="1409"/>
      <c r="J360" s="93"/>
    </row>
    <row r="361" spans="1:20">
      <c r="A361" s="147">
        <v>2019</v>
      </c>
      <c r="B361" s="73" t="s">
        <v>53</v>
      </c>
      <c r="C361" s="72" t="s">
        <v>89</v>
      </c>
      <c r="D361" s="73" t="s">
        <v>6021</v>
      </c>
      <c r="E361" s="1673">
        <v>43562</v>
      </c>
      <c r="F361" s="133" t="s">
        <v>480</v>
      </c>
      <c r="G361" s="87">
        <v>0</v>
      </c>
      <c r="H361" s="88" t="s">
        <v>309</v>
      </c>
      <c r="I361" s="1409" t="s">
        <v>234</v>
      </c>
      <c r="J361" s="2"/>
    </row>
    <row r="362" spans="1:20">
      <c r="A362" s="104">
        <v>2019</v>
      </c>
      <c r="D362" s="131"/>
      <c r="E362" s="1673"/>
      <c r="F362" s="87"/>
      <c r="G362" s="133">
        <f>SUM(G361)</f>
        <v>0</v>
      </c>
      <c r="I362" s="1409"/>
      <c r="J362" s="93"/>
    </row>
    <row r="363" spans="1:20">
      <c r="A363" s="1825">
        <v>2022</v>
      </c>
      <c r="B363" s="1827" t="s">
        <v>53</v>
      </c>
      <c r="C363" s="1827" t="s">
        <v>6228</v>
      </c>
      <c r="D363" s="1828" t="s">
        <v>6021</v>
      </c>
      <c r="E363" s="1829">
        <v>44723</v>
      </c>
      <c r="F363" s="1830" t="s">
        <v>6229</v>
      </c>
      <c r="G363" s="1831">
        <v>5</v>
      </c>
      <c r="H363" s="1832" t="s">
        <v>435</v>
      </c>
      <c r="I363" s="1857"/>
      <c r="J363" s="93"/>
    </row>
    <row r="364" spans="1:20">
      <c r="A364" s="1825">
        <v>2022</v>
      </c>
      <c r="B364" s="1827"/>
      <c r="C364" s="1827"/>
      <c r="D364" s="1828"/>
      <c r="E364" s="1829"/>
      <c r="F364" s="1830"/>
      <c r="G364" s="1831">
        <v>5</v>
      </c>
      <c r="H364" s="1832"/>
      <c r="I364" s="1857"/>
      <c r="J364" s="93"/>
    </row>
    <row r="365" spans="1:20">
      <c r="A365" s="2170" t="s">
        <v>46</v>
      </c>
      <c r="B365" s="2171"/>
      <c r="C365" s="2171" t="s">
        <v>482</v>
      </c>
      <c r="D365" s="2172"/>
      <c r="E365" s="2173"/>
      <c r="F365" s="2174"/>
      <c r="G365" s="2175">
        <v>5</v>
      </c>
      <c r="H365" s="2176"/>
      <c r="I365" s="1409"/>
      <c r="J365" s="93"/>
    </row>
    <row r="366" spans="1:20">
      <c r="A366" s="278"/>
      <c r="B366" s="154"/>
      <c r="C366" s="154"/>
      <c r="D366" s="326"/>
      <c r="E366" s="1677"/>
      <c r="F366" s="280"/>
      <c r="G366" s="153"/>
      <c r="H366" s="157"/>
      <c r="I366" s="1409"/>
      <c r="J366" s="93"/>
    </row>
    <row r="367" spans="1:20">
      <c r="A367" s="147">
        <v>2019</v>
      </c>
      <c r="B367" s="73" t="s">
        <v>91</v>
      </c>
      <c r="C367" s="73" t="s">
        <v>120</v>
      </c>
      <c r="D367" s="73" t="s">
        <v>58</v>
      </c>
      <c r="E367" s="1673">
        <v>43506</v>
      </c>
      <c r="F367" s="133" t="s">
        <v>502</v>
      </c>
      <c r="G367" s="133">
        <v>5</v>
      </c>
      <c r="H367" s="88" t="s">
        <v>342</v>
      </c>
      <c r="I367" s="1409"/>
      <c r="J367" s="2"/>
    </row>
    <row r="368" spans="1:20">
      <c r="A368" s="147">
        <v>2019</v>
      </c>
      <c r="B368" s="73" t="s">
        <v>91</v>
      </c>
      <c r="C368" s="73" t="s">
        <v>120</v>
      </c>
      <c r="D368" s="73" t="s">
        <v>58</v>
      </c>
      <c r="E368" s="1673">
        <v>43506</v>
      </c>
      <c r="F368" s="133" t="s">
        <v>502</v>
      </c>
      <c r="G368" s="133">
        <v>5</v>
      </c>
      <c r="H368" s="88" t="s">
        <v>503</v>
      </c>
      <c r="I368" s="1409"/>
      <c r="J368" s="2"/>
    </row>
    <row r="369" spans="1:20">
      <c r="A369" s="137">
        <v>2019</v>
      </c>
      <c r="B369" s="73" t="s">
        <v>91</v>
      </c>
      <c r="C369" s="73" t="s">
        <v>120</v>
      </c>
      <c r="D369" s="138" t="s">
        <v>227</v>
      </c>
      <c r="E369" s="1674">
        <v>43604</v>
      </c>
      <c r="F369" s="1656" t="s">
        <v>504</v>
      </c>
      <c r="G369" s="141">
        <v>7</v>
      </c>
      <c r="H369" s="1561" t="s">
        <v>505</v>
      </c>
      <c r="I369" s="1409"/>
    </row>
    <row r="370" spans="1:20">
      <c r="A370" s="137">
        <v>2019</v>
      </c>
      <c r="B370" s="73" t="s">
        <v>91</v>
      </c>
      <c r="C370" s="73" t="s">
        <v>120</v>
      </c>
      <c r="D370" s="138" t="s">
        <v>227</v>
      </c>
      <c r="E370" s="1674">
        <v>43604</v>
      </c>
      <c r="F370" s="1656" t="s">
        <v>506</v>
      </c>
      <c r="G370" s="141">
        <v>10</v>
      </c>
      <c r="H370" s="1561" t="s">
        <v>507</v>
      </c>
      <c r="I370" s="1409"/>
    </row>
    <row r="371" spans="1:20">
      <c r="A371" s="137">
        <v>2019</v>
      </c>
      <c r="B371" s="73" t="s">
        <v>91</v>
      </c>
      <c r="C371" s="73" t="s">
        <v>120</v>
      </c>
      <c r="D371" s="138" t="s">
        <v>227</v>
      </c>
      <c r="E371" s="1674">
        <v>43604</v>
      </c>
      <c r="F371" s="1656" t="s">
        <v>508</v>
      </c>
      <c r="G371" s="141">
        <v>7</v>
      </c>
      <c r="H371" s="1561" t="s">
        <v>509</v>
      </c>
      <c r="I371" s="1409"/>
    </row>
    <row r="372" spans="1:20">
      <c r="A372" s="137">
        <v>2019</v>
      </c>
      <c r="B372" s="73" t="s">
        <v>91</v>
      </c>
      <c r="C372" s="73" t="s">
        <v>120</v>
      </c>
      <c r="D372" s="138" t="s">
        <v>227</v>
      </c>
      <c r="E372" s="1674">
        <v>43604</v>
      </c>
      <c r="F372" s="1656" t="s">
        <v>510</v>
      </c>
      <c r="G372" s="141">
        <v>3</v>
      </c>
      <c r="H372" s="1561" t="s">
        <v>511</v>
      </c>
      <c r="I372" s="1409"/>
    </row>
    <row r="373" spans="1:20">
      <c r="A373" s="147">
        <v>2019</v>
      </c>
      <c r="B373" s="73" t="s">
        <v>91</v>
      </c>
      <c r="C373" s="73" t="s">
        <v>120</v>
      </c>
      <c r="D373" s="73" t="s">
        <v>78</v>
      </c>
      <c r="E373" s="1673">
        <v>43611</v>
      </c>
      <c r="F373" s="133" t="s">
        <v>508</v>
      </c>
      <c r="G373" s="133">
        <v>5</v>
      </c>
      <c r="H373" s="88" t="s">
        <v>512</v>
      </c>
      <c r="I373" s="1409"/>
      <c r="J373" s="2"/>
    </row>
    <row r="374" spans="1:20">
      <c r="A374" s="147">
        <v>2019</v>
      </c>
      <c r="B374" s="73" t="s">
        <v>91</v>
      </c>
      <c r="C374" s="73" t="s">
        <v>120</v>
      </c>
      <c r="D374" s="73" t="s">
        <v>500</v>
      </c>
      <c r="E374" s="1673">
        <v>43779</v>
      </c>
      <c r="F374" s="133" t="s">
        <v>492</v>
      </c>
      <c r="G374" s="133">
        <v>5</v>
      </c>
      <c r="H374" s="88" t="s">
        <v>342</v>
      </c>
      <c r="I374" s="1409"/>
      <c r="J374" s="2"/>
    </row>
    <row r="375" spans="1:20">
      <c r="A375" s="147">
        <v>2019</v>
      </c>
      <c r="B375" s="73" t="s">
        <v>91</v>
      </c>
      <c r="C375" s="73" t="s">
        <v>120</v>
      </c>
      <c r="D375" s="73" t="s">
        <v>500</v>
      </c>
      <c r="E375" s="1673">
        <v>43779</v>
      </c>
      <c r="F375" s="133" t="s">
        <v>492</v>
      </c>
      <c r="G375" s="133">
        <v>5</v>
      </c>
      <c r="H375" s="88" t="s">
        <v>503</v>
      </c>
      <c r="I375" s="1409"/>
      <c r="J375" s="2"/>
    </row>
    <row r="376" spans="1:20" s="115" customFormat="1">
      <c r="A376" s="147">
        <v>2019</v>
      </c>
      <c r="B376" s="107"/>
      <c r="C376" s="169"/>
      <c r="D376" s="107"/>
      <c r="E376" s="1670"/>
      <c r="F376" s="111"/>
      <c r="G376" s="133">
        <f>SUM(G367:G375)</f>
        <v>52</v>
      </c>
      <c r="H376" s="170"/>
      <c r="I376" s="1540"/>
      <c r="J376" s="114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</row>
    <row r="377" spans="1:20" s="115" customFormat="1">
      <c r="A377" s="177">
        <v>2020</v>
      </c>
      <c r="B377" s="1860" t="s">
        <v>91</v>
      </c>
      <c r="C377" s="254" t="s">
        <v>120</v>
      </c>
      <c r="D377" s="2098" t="s">
        <v>252</v>
      </c>
      <c r="E377" s="2099">
        <v>43891</v>
      </c>
      <c r="F377" s="2100" t="s">
        <v>513</v>
      </c>
      <c r="G377" s="2101">
        <v>3</v>
      </c>
      <c r="H377" s="254" t="s">
        <v>514</v>
      </c>
      <c r="I377" s="1540"/>
      <c r="J377" s="114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</row>
    <row r="378" spans="1:20" s="115" customFormat="1">
      <c r="A378" s="177">
        <v>2020</v>
      </c>
      <c r="B378" s="107"/>
      <c r="C378" s="169"/>
      <c r="D378" s="107"/>
      <c r="E378" s="1670"/>
      <c r="F378" s="111"/>
      <c r="G378" s="133">
        <f>SUM(G377)</f>
        <v>3</v>
      </c>
      <c r="H378" s="170"/>
      <c r="I378" s="1540"/>
      <c r="J378" s="114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</row>
    <row r="379" spans="1:20">
      <c r="A379" s="1497">
        <v>2021</v>
      </c>
      <c r="B379" s="1457" t="s">
        <v>91</v>
      </c>
      <c r="C379" s="2033" t="s">
        <v>120</v>
      </c>
      <c r="D379" s="2033" t="s">
        <v>5476</v>
      </c>
      <c r="E379" s="2034">
        <v>44317</v>
      </c>
      <c r="F379" s="2035" t="s">
        <v>5481</v>
      </c>
      <c r="G379" s="2035">
        <v>0</v>
      </c>
      <c r="H379" s="2043" t="s">
        <v>236</v>
      </c>
      <c r="I379" s="2" t="s">
        <v>234</v>
      </c>
      <c r="J379" s="2"/>
    </row>
    <row r="380" spans="1:20">
      <c r="A380" s="1497">
        <v>2021</v>
      </c>
      <c r="B380" s="1457" t="s">
        <v>91</v>
      </c>
      <c r="C380" s="2033" t="s">
        <v>120</v>
      </c>
      <c r="D380" s="2033" t="s">
        <v>5476</v>
      </c>
      <c r="E380" s="2034">
        <v>44317</v>
      </c>
      <c r="F380" s="2035" t="s">
        <v>5481</v>
      </c>
      <c r="G380" s="2035">
        <v>0</v>
      </c>
      <c r="H380" s="2043" t="s">
        <v>273</v>
      </c>
      <c r="I380" s="2" t="s">
        <v>234</v>
      </c>
      <c r="J380" s="2"/>
    </row>
    <row r="381" spans="1:20">
      <c r="A381" s="1497">
        <v>2021</v>
      </c>
      <c r="B381" s="1457" t="s">
        <v>91</v>
      </c>
      <c r="C381" s="2033" t="s">
        <v>120</v>
      </c>
      <c r="D381" s="2033" t="s">
        <v>5486</v>
      </c>
      <c r="E381" s="2034">
        <v>44332</v>
      </c>
      <c r="F381" s="2036" t="s">
        <v>5520</v>
      </c>
      <c r="G381" s="2035">
        <v>10</v>
      </c>
      <c r="H381" s="2043" t="s">
        <v>5521</v>
      </c>
      <c r="J381" s="2"/>
    </row>
    <row r="382" spans="1:20">
      <c r="A382" s="1497">
        <v>2021</v>
      </c>
      <c r="B382" s="1457" t="s">
        <v>91</v>
      </c>
      <c r="C382" s="2033" t="s">
        <v>120</v>
      </c>
      <c r="D382" s="2033" t="s">
        <v>5486</v>
      </c>
      <c r="E382" s="2034">
        <v>44332</v>
      </c>
      <c r="F382" s="2036" t="s">
        <v>5522</v>
      </c>
      <c r="G382" s="2035">
        <v>7</v>
      </c>
      <c r="H382" s="2043" t="s">
        <v>5523</v>
      </c>
      <c r="J382" s="2"/>
    </row>
    <row r="383" spans="1:20">
      <c r="A383" s="1497">
        <v>2021</v>
      </c>
      <c r="B383" s="1457" t="s">
        <v>91</v>
      </c>
      <c r="C383" s="2033" t="s">
        <v>5524</v>
      </c>
      <c r="D383" s="2033" t="s">
        <v>5486</v>
      </c>
      <c r="E383" s="2034">
        <v>44332</v>
      </c>
      <c r="F383" s="2036" t="s">
        <v>5525</v>
      </c>
      <c r="G383" s="2035">
        <v>7</v>
      </c>
      <c r="H383" s="2043" t="s">
        <v>5526</v>
      </c>
      <c r="J383" s="2"/>
    </row>
    <row r="384" spans="1:20">
      <c r="A384" s="1497">
        <v>2021</v>
      </c>
      <c r="B384" s="1457" t="s">
        <v>91</v>
      </c>
      <c r="C384" s="2033" t="s">
        <v>120</v>
      </c>
      <c r="D384" s="2033" t="s">
        <v>5486</v>
      </c>
      <c r="E384" s="2034">
        <v>44332</v>
      </c>
      <c r="F384" s="2036" t="s">
        <v>5736</v>
      </c>
      <c r="G384" s="2035">
        <v>3</v>
      </c>
      <c r="H384" s="2043" t="s">
        <v>5704</v>
      </c>
      <c r="J384" s="2"/>
    </row>
    <row r="385" spans="1:20" s="115" customFormat="1">
      <c r="A385" s="1497">
        <v>2021</v>
      </c>
      <c r="B385" s="107"/>
      <c r="C385" s="2081"/>
      <c r="D385" s="2082"/>
      <c r="E385" s="2083"/>
      <c r="F385" s="2084"/>
      <c r="G385" s="2084">
        <f>SUM(G379:G384)</f>
        <v>27</v>
      </c>
      <c r="H385" s="2085"/>
      <c r="I385" s="113"/>
      <c r="J385" s="114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</row>
    <row r="386" spans="1:20" s="115" customFormat="1">
      <c r="A386" s="1833">
        <v>2022</v>
      </c>
      <c r="B386" s="1827" t="s">
        <v>91</v>
      </c>
      <c r="C386" s="1877" t="s">
        <v>120</v>
      </c>
      <c r="D386" s="1827" t="s">
        <v>252</v>
      </c>
      <c r="E386" s="1829">
        <v>44626</v>
      </c>
      <c r="F386" s="1831" t="s">
        <v>5928</v>
      </c>
      <c r="G386" s="1831">
        <v>3</v>
      </c>
      <c r="H386" s="1832" t="s">
        <v>5837</v>
      </c>
      <c r="I386" s="1925"/>
      <c r="J386" s="114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</row>
    <row r="387" spans="1:20" s="115" customFormat="1">
      <c r="A387" s="1833">
        <v>2022</v>
      </c>
      <c r="B387" s="1827" t="s">
        <v>91</v>
      </c>
      <c r="C387" s="1877" t="s">
        <v>120</v>
      </c>
      <c r="D387" s="1827" t="s">
        <v>252</v>
      </c>
      <c r="E387" s="1829">
        <v>44626</v>
      </c>
      <c r="F387" s="1831" t="s">
        <v>5929</v>
      </c>
      <c r="G387" s="1831">
        <v>10</v>
      </c>
      <c r="H387" s="1832" t="s">
        <v>5838</v>
      </c>
      <c r="I387" s="1925"/>
      <c r="J387" s="114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</row>
    <row r="388" spans="1:20" s="115" customFormat="1">
      <c r="A388" s="1833">
        <v>2022</v>
      </c>
      <c r="B388" s="1827" t="s">
        <v>91</v>
      </c>
      <c r="C388" s="1877" t="s">
        <v>120</v>
      </c>
      <c r="D388" s="1827" t="s">
        <v>252</v>
      </c>
      <c r="E388" s="1829">
        <v>44626</v>
      </c>
      <c r="F388" s="1831" t="s">
        <v>5934</v>
      </c>
      <c r="G388" s="1831">
        <v>3</v>
      </c>
      <c r="H388" s="1832" t="s">
        <v>5843</v>
      </c>
      <c r="I388" s="1925"/>
      <c r="J388" s="114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</row>
    <row r="389" spans="1:20" s="115" customFormat="1">
      <c r="A389" s="1833">
        <v>2022</v>
      </c>
      <c r="B389" s="1827" t="s">
        <v>91</v>
      </c>
      <c r="C389" s="1877" t="s">
        <v>120</v>
      </c>
      <c r="D389" s="1827" t="s">
        <v>252</v>
      </c>
      <c r="E389" s="1829">
        <v>44626</v>
      </c>
      <c r="F389" s="1831" t="s">
        <v>5962</v>
      </c>
      <c r="G389" s="1831">
        <v>10</v>
      </c>
      <c r="H389" s="1832" t="s">
        <v>5870</v>
      </c>
      <c r="I389" s="1925"/>
      <c r="J389" s="114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</row>
    <row r="390" spans="1:20" s="115" customFormat="1">
      <c r="A390" s="1833">
        <v>2022</v>
      </c>
      <c r="B390" s="1827" t="s">
        <v>91</v>
      </c>
      <c r="C390" s="1877" t="s">
        <v>120</v>
      </c>
      <c r="D390" s="1827" t="s">
        <v>252</v>
      </c>
      <c r="E390" s="1829">
        <v>44626</v>
      </c>
      <c r="F390" s="1831" t="s">
        <v>5969</v>
      </c>
      <c r="G390" s="1831">
        <v>3</v>
      </c>
      <c r="H390" s="1832" t="s">
        <v>5877</v>
      </c>
      <c r="I390" s="1925"/>
      <c r="J390" s="114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</row>
    <row r="391" spans="1:20" s="115" customFormat="1">
      <c r="A391" s="1833">
        <v>2022</v>
      </c>
      <c r="B391" s="1827" t="s">
        <v>91</v>
      </c>
      <c r="C391" s="1877" t="s">
        <v>120</v>
      </c>
      <c r="D391" s="1827" t="s">
        <v>252</v>
      </c>
      <c r="E391" s="1829">
        <v>44626</v>
      </c>
      <c r="F391" s="1831" t="s">
        <v>5983</v>
      </c>
      <c r="G391" s="1831">
        <v>7</v>
      </c>
      <c r="H391" s="1832" t="s">
        <v>5893</v>
      </c>
      <c r="I391" s="1925"/>
      <c r="J391" s="114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</row>
    <row r="392" spans="1:20" s="115" customFormat="1">
      <c r="A392" s="1833">
        <v>2022</v>
      </c>
      <c r="B392" s="1827" t="s">
        <v>91</v>
      </c>
      <c r="C392" s="1877" t="s">
        <v>120</v>
      </c>
      <c r="D392" s="1827" t="s">
        <v>5683</v>
      </c>
      <c r="E392" s="1829">
        <v>44703</v>
      </c>
      <c r="F392" s="1831" t="s">
        <v>6125</v>
      </c>
      <c r="G392" s="1831">
        <v>7</v>
      </c>
      <c r="H392" s="1832" t="s">
        <v>6040</v>
      </c>
      <c r="I392" s="1925"/>
      <c r="J392" s="114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</row>
    <row r="393" spans="1:20" s="115" customFormat="1">
      <c r="A393" s="1833">
        <v>2022</v>
      </c>
      <c r="B393" s="1827" t="s">
        <v>91</v>
      </c>
      <c r="C393" s="1877" t="s">
        <v>120</v>
      </c>
      <c r="D393" s="1827" t="s">
        <v>5683</v>
      </c>
      <c r="E393" s="1829">
        <v>44703</v>
      </c>
      <c r="F393" s="1831" t="s">
        <v>6126</v>
      </c>
      <c r="G393" s="1831">
        <v>3</v>
      </c>
      <c r="H393" s="1832" t="s">
        <v>5915</v>
      </c>
      <c r="I393" s="1925"/>
      <c r="J393" s="114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</row>
    <row r="394" spans="1:20" s="115" customFormat="1">
      <c r="A394" s="1833">
        <v>2022</v>
      </c>
      <c r="B394" s="1827" t="s">
        <v>91</v>
      </c>
      <c r="C394" s="1877" t="s">
        <v>120</v>
      </c>
      <c r="D394" s="1827" t="s">
        <v>5683</v>
      </c>
      <c r="E394" s="1829">
        <v>44703</v>
      </c>
      <c r="F394" s="1831" t="s">
        <v>6127</v>
      </c>
      <c r="G394" s="1831">
        <v>7</v>
      </c>
      <c r="H394" s="1832" t="s">
        <v>6090</v>
      </c>
      <c r="I394" s="1925"/>
      <c r="J394" s="114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</row>
    <row r="395" spans="1:20" s="115" customFormat="1">
      <c r="A395" s="1833">
        <v>2022</v>
      </c>
      <c r="B395" s="1827"/>
      <c r="C395" s="1877"/>
      <c r="D395" s="1827"/>
      <c r="E395" s="1829"/>
      <c r="F395" s="1831"/>
      <c r="G395" s="1831">
        <v>53</v>
      </c>
      <c r="H395" s="1832"/>
      <c r="I395" s="1925"/>
      <c r="J395" s="114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</row>
    <row r="396" spans="1:20" s="115" customFormat="1">
      <c r="A396" s="2013">
        <v>2023</v>
      </c>
      <c r="B396" s="2014" t="s">
        <v>91</v>
      </c>
      <c r="C396" s="2019" t="s">
        <v>120</v>
      </c>
      <c r="D396" s="2014" t="s">
        <v>5683</v>
      </c>
      <c r="E396" s="2016">
        <v>45074</v>
      </c>
      <c r="F396" s="2017" t="s">
        <v>6553</v>
      </c>
      <c r="G396" s="2017">
        <v>10</v>
      </c>
      <c r="H396" s="2018" t="s">
        <v>6042</v>
      </c>
      <c r="I396" s="1925"/>
      <c r="J396" s="114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</row>
    <row r="397" spans="1:20" s="115" customFormat="1">
      <c r="A397" s="2013">
        <v>2023</v>
      </c>
      <c r="B397" s="2014" t="s">
        <v>91</v>
      </c>
      <c r="C397" s="2019" t="s">
        <v>120</v>
      </c>
      <c r="D397" s="2014" t="s">
        <v>5683</v>
      </c>
      <c r="E397" s="2016">
        <v>45074</v>
      </c>
      <c r="F397" s="2017" t="s">
        <v>6554</v>
      </c>
      <c r="G397" s="2017">
        <v>7</v>
      </c>
      <c r="H397" s="2018" t="s">
        <v>6075</v>
      </c>
      <c r="I397" s="1925"/>
      <c r="J397" s="114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</row>
    <row r="398" spans="1:20" s="115" customFormat="1">
      <c r="A398" s="2013">
        <v>2023</v>
      </c>
      <c r="B398" s="2014" t="s">
        <v>91</v>
      </c>
      <c r="C398" s="2019" t="s">
        <v>120</v>
      </c>
      <c r="D398" s="2014" t="s">
        <v>6355</v>
      </c>
      <c r="E398" s="2016">
        <v>45242</v>
      </c>
      <c r="F398" s="2017" t="s">
        <v>6745</v>
      </c>
      <c r="G398" s="2017">
        <v>5</v>
      </c>
      <c r="H398" s="2018" t="s">
        <v>244</v>
      </c>
      <c r="I398" s="1925"/>
      <c r="J398" s="114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</row>
    <row r="399" spans="1:20" s="115" customFormat="1">
      <c r="A399" s="2013">
        <v>2023</v>
      </c>
      <c r="B399" s="2014"/>
      <c r="C399" s="2019"/>
      <c r="D399" s="2014"/>
      <c r="E399" s="2016"/>
      <c r="F399" s="2017"/>
      <c r="G399" s="2017">
        <v>22</v>
      </c>
      <c r="H399" s="2018"/>
      <c r="I399" s="1925"/>
      <c r="J399" s="114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</row>
    <row r="400" spans="1:20">
      <c r="A400" s="2177" t="s">
        <v>46</v>
      </c>
      <c r="B400" s="2171"/>
      <c r="C400" s="2178" t="s">
        <v>515</v>
      </c>
      <c r="D400" s="2171"/>
      <c r="E400" s="2173"/>
      <c r="F400" s="2175"/>
      <c r="G400" s="2175">
        <v>157</v>
      </c>
      <c r="H400" s="2176"/>
      <c r="I400" s="1857"/>
      <c r="J400" s="93"/>
    </row>
    <row r="401" spans="1:22">
      <c r="A401" s="178"/>
      <c r="B401" s="154"/>
      <c r="C401" s="155"/>
      <c r="D401" s="154"/>
      <c r="E401" s="1677"/>
      <c r="F401" s="153"/>
      <c r="G401" s="153"/>
      <c r="H401" s="157"/>
      <c r="I401" s="1857"/>
      <c r="J401" s="93"/>
    </row>
    <row r="402" spans="1:22">
      <c r="A402" s="2013">
        <v>2023</v>
      </c>
      <c r="B402" s="2014" t="s">
        <v>53</v>
      </c>
      <c r="C402" s="2019" t="s">
        <v>6710</v>
      </c>
      <c r="D402" s="2014" t="s">
        <v>5683</v>
      </c>
      <c r="E402" s="2016">
        <v>45074</v>
      </c>
      <c r="F402" s="2017" t="s">
        <v>6747</v>
      </c>
      <c r="G402" s="2017">
        <v>10</v>
      </c>
      <c r="H402" s="2018" t="s">
        <v>900</v>
      </c>
      <c r="I402" s="1857"/>
      <c r="J402" s="93"/>
    </row>
    <row r="403" spans="1:22">
      <c r="A403" s="2013">
        <v>2023</v>
      </c>
      <c r="B403" s="2014" t="s">
        <v>53</v>
      </c>
      <c r="C403" s="2019" t="s">
        <v>6708</v>
      </c>
      <c r="D403" s="2014" t="s">
        <v>6355</v>
      </c>
      <c r="E403" s="2016">
        <v>45242</v>
      </c>
      <c r="F403" s="2017" t="s">
        <v>6747</v>
      </c>
      <c r="G403" s="2017">
        <v>5</v>
      </c>
      <c r="H403" s="2018" t="s">
        <v>435</v>
      </c>
      <c r="I403" s="1857"/>
      <c r="J403" s="93"/>
    </row>
    <row r="404" spans="1:22">
      <c r="A404" s="2013">
        <v>2023</v>
      </c>
      <c r="B404" s="2014" t="s">
        <v>53</v>
      </c>
      <c r="C404" s="2019" t="s">
        <v>6708</v>
      </c>
      <c r="D404" s="2014" t="s">
        <v>5446</v>
      </c>
      <c r="E404" s="2016">
        <v>45255</v>
      </c>
      <c r="F404" s="2017" t="s">
        <v>6796</v>
      </c>
      <c r="G404" s="2017">
        <v>5</v>
      </c>
      <c r="H404" s="2018" t="s">
        <v>236</v>
      </c>
      <c r="I404" s="1857"/>
      <c r="J404" s="93"/>
    </row>
    <row r="405" spans="1:22">
      <c r="A405" s="2013">
        <v>2023</v>
      </c>
      <c r="B405" s="2014" t="s">
        <v>53</v>
      </c>
      <c r="C405" s="2019" t="s">
        <v>6708</v>
      </c>
      <c r="D405" s="2014" t="s">
        <v>5446</v>
      </c>
      <c r="E405" s="2016">
        <v>45255</v>
      </c>
      <c r="F405" s="2017" t="s">
        <v>6796</v>
      </c>
      <c r="G405" s="2017">
        <v>5</v>
      </c>
      <c r="H405" s="2018" t="s">
        <v>248</v>
      </c>
      <c r="I405" s="1409"/>
      <c r="J405" s="93"/>
    </row>
    <row r="406" spans="1:22">
      <c r="A406" s="2013">
        <v>2023</v>
      </c>
      <c r="B406" s="2014"/>
      <c r="C406" s="2019"/>
      <c r="D406" s="2014"/>
      <c r="E406" s="2016"/>
      <c r="F406" s="2017"/>
      <c r="G406" s="2017">
        <v>25</v>
      </c>
      <c r="H406" s="2018"/>
      <c r="I406" s="1857"/>
      <c r="J406" s="93"/>
    </row>
    <row r="407" spans="1:22">
      <c r="A407" s="178" t="s">
        <v>46</v>
      </c>
      <c r="B407" s="154"/>
      <c r="C407" s="155" t="s">
        <v>6709</v>
      </c>
      <c r="D407" s="154"/>
      <c r="E407" s="1677"/>
      <c r="F407" s="153"/>
      <c r="G407" s="153">
        <v>25</v>
      </c>
      <c r="H407" s="157"/>
      <c r="I407" s="1857"/>
      <c r="J407" s="93"/>
    </row>
    <row r="408" spans="1:22">
      <c r="A408" s="328"/>
      <c r="B408" s="284"/>
      <c r="C408" s="284"/>
      <c r="D408" s="329"/>
      <c r="E408" s="1695"/>
      <c r="F408" s="1727"/>
      <c r="G408" s="288"/>
      <c r="H408" s="287"/>
      <c r="I408" s="1857"/>
      <c r="J408" s="93"/>
    </row>
    <row r="409" spans="1:22">
      <c r="A409" s="147">
        <v>2019</v>
      </c>
      <c r="B409" s="73" t="s">
        <v>164</v>
      </c>
      <c r="C409" s="72" t="s">
        <v>519</v>
      </c>
      <c r="D409" s="73" t="s">
        <v>55</v>
      </c>
      <c r="E409" s="1673">
        <v>43512</v>
      </c>
      <c r="F409" s="133" t="s">
        <v>520</v>
      </c>
      <c r="G409" s="87">
        <v>0</v>
      </c>
      <c r="H409" s="88" t="s">
        <v>414</v>
      </c>
      <c r="I409" s="1409" t="s">
        <v>234</v>
      </c>
      <c r="J409" s="2"/>
      <c r="U409" s="2"/>
      <c r="V409" s="2"/>
    </row>
    <row r="410" spans="1:22">
      <c r="A410" s="137">
        <v>2019</v>
      </c>
      <c r="B410" s="73" t="s">
        <v>164</v>
      </c>
      <c r="C410" s="143" t="s">
        <v>519</v>
      </c>
      <c r="D410" s="138" t="s">
        <v>227</v>
      </c>
      <c r="E410" s="1674">
        <v>43604</v>
      </c>
      <c r="F410" s="1656" t="s">
        <v>521</v>
      </c>
      <c r="G410" s="141">
        <v>3</v>
      </c>
      <c r="H410" s="1561" t="s">
        <v>522</v>
      </c>
      <c r="I410" s="1409"/>
    </row>
    <row r="411" spans="1:22">
      <c r="A411" s="137">
        <v>2019</v>
      </c>
      <c r="B411" s="73" t="s">
        <v>164</v>
      </c>
      <c r="C411" s="143" t="s">
        <v>519</v>
      </c>
      <c r="D411" s="138" t="s">
        <v>227</v>
      </c>
      <c r="E411" s="1674">
        <v>43604</v>
      </c>
      <c r="F411" s="1656" t="s">
        <v>523</v>
      </c>
      <c r="G411" s="141">
        <v>3</v>
      </c>
      <c r="H411" s="1561" t="s">
        <v>457</v>
      </c>
      <c r="I411" s="1409"/>
    </row>
    <row r="412" spans="1:22">
      <c r="A412" s="147">
        <v>2019</v>
      </c>
      <c r="E412" s="1673"/>
      <c r="F412" s="133"/>
      <c r="G412" s="87">
        <f>SUM(G409:G411)</f>
        <v>6</v>
      </c>
      <c r="I412" s="1535"/>
      <c r="J412" s="2"/>
      <c r="L412" s="93"/>
      <c r="U412" s="2"/>
      <c r="V412" s="2"/>
    </row>
    <row r="413" spans="1:22">
      <c r="A413" s="177">
        <v>2020</v>
      </c>
      <c r="B413" s="180" t="s">
        <v>164</v>
      </c>
      <c r="C413" s="2025" t="s">
        <v>519</v>
      </c>
      <c r="D413" s="2025" t="s">
        <v>252</v>
      </c>
      <c r="E413" s="2026">
        <v>43891</v>
      </c>
      <c r="F413" s="2027" t="s">
        <v>524</v>
      </c>
      <c r="G413" s="2028">
        <v>10</v>
      </c>
      <c r="H413" s="2107" t="s">
        <v>525</v>
      </c>
      <c r="I413" s="338"/>
      <c r="J413" s="2"/>
      <c r="L413" s="93"/>
      <c r="U413" s="2"/>
      <c r="V413" s="2"/>
    </row>
    <row r="414" spans="1:22">
      <c r="A414" s="177">
        <v>2020</v>
      </c>
      <c r="B414" s="180" t="s">
        <v>164</v>
      </c>
      <c r="C414" s="2025" t="s">
        <v>519</v>
      </c>
      <c r="D414" s="2025" t="s">
        <v>252</v>
      </c>
      <c r="E414" s="2026">
        <v>43891</v>
      </c>
      <c r="F414" s="2027" t="s">
        <v>526</v>
      </c>
      <c r="G414" s="2028">
        <v>7</v>
      </c>
      <c r="H414" s="2107" t="s">
        <v>527</v>
      </c>
      <c r="I414" s="338"/>
      <c r="J414" s="2"/>
      <c r="L414" s="93"/>
      <c r="U414" s="2"/>
      <c r="V414" s="2"/>
    </row>
    <row r="415" spans="1:22">
      <c r="A415" s="177">
        <v>2020</v>
      </c>
      <c r="C415" s="2102"/>
      <c r="D415" s="2102"/>
      <c r="E415" s="2103"/>
      <c r="F415" s="2104"/>
      <c r="G415" s="2105">
        <f>SUM(G413:G414)</f>
        <v>17</v>
      </c>
      <c r="H415" s="2108"/>
      <c r="I415" s="338"/>
      <c r="J415" s="2"/>
      <c r="L415" s="93"/>
      <c r="U415" s="2"/>
      <c r="V415" s="2"/>
    </row>
    <row r="416" spans="1:22">
      <c r="A416" s="1497">
        <v>2021</v>
      </c>
      <c r="B416" s="1457" t="s">
        <v>164</v>
      </c>
      <c r="C416" s="2033" t="s">
        <v>519</v>
      </c>
      <c r="D416" s="2033" t="s">
        <v>252</v>
      </c>
      <c r="E416" s="2034">
        <v>44262</v>
      </c>
      <c r="F416" s="2035" t="s">
        <v>2831</v>
      </c>
      <c r="G416" s="2035">
        <v>10</v>
      </c>
      <c r="H416" s="2043" t="s">
        <v>525</v>
      </c>
      <c r="I416" s="338"/>
      <c r="J416" s="2"/>
      <c r="L416" s="93"/>
      <c r="U416" s="2"/>
      <c r="V416" s="2"/>
    </row>
    <row r="417" spans="1:22">
      <c r="A417" s="1497">
        <v>2021</v>
      </c>
      <c r="B417" s="1457" t="s">
        <v>164</v>
      </c>
      <c r="C417" s="2033" t="s">
        <v>519</v>
      </c>
      <c r="D417" s="2033" t="s">
        <v>252</v>
      </c>
      <c r="E417" s="2034">
        <v>44262</v>
      </c>
      <c r="F417" s="2035" t="s">
        <v>5387</v>
      </c>
      <c r="G417" s="2035">
        <v>7</v>
      </c>
      <c r="H417" s="2043" t="s">
        <v>458</v>
      </c>
      <c r="I417" s="338"/>
      <c r="J417" s="2"/>
      <c r="L417" s="93"/>
      <c r="U417" s="2"/>
      <c r="V417" s="2"/>
    </row>
    <row r="418" spans="1:22">
      <c r="A418" s="1497">
        <v>2021</v>
      </c>
      <c r="B418" s="1457"/>
      <c r="C418" s="2082"/>
      <c r="D418" s="2082"/>
      <c r="E418" s="2083"/>
      <c r="F418" s="2084"/>
      <c r="G418" s="2106">
        <f>SUM(G416:G417)</f>
        <v>17</v>
      </c>
      <c r="H418" s="2085"/>
      <c r="I418" s="338"/>
      <c r="J418" s="2"/>
      <c r="L418" s="93"/>
      <c r="U418" s="2"/>
      <c r="V418" s="2"/>
    </row>
    <row r="419" spans="1:22">
      <c r="A419" s="1833">
        <v>2022</v>
      </c>
      <c r="B419" s="1827" t="s">
        <v>164</v>
      </c>
      <c r="C419" s="1827" t="s">
        <v>519</v>
      </c>
      <c r="D419" s="1827" t="s">
        <v>252</v>
      </c>
      <c r="E419" s="1829">
        <v>44626</v>
      </c>
      <c r="F419" s="1831" t="s">
        <v>5950</v>
      </c>
      <c r="G419" s="1830">
        <v>10</v>
      </c>
      <c r="H419" s="1832" t="s">
        <v>5859</v>
      </c>
      <c r="I419" s="1932"/>
      <c r="J419" s="2"/>
      <c r="L419" s="93"/>
      <c r="U419" s="2"/>
      <c r="V419" s="2"/>
    </row>
    <row r="420" spans="1:22">
      <c r="A420" s="1833">
        <v>2022</v>
      </c>
      <c r="B420" s="1827" t="s">
        <v>164</v>
      </c>
      <c r="C420" s="1827" t="s">
        <v>519</v>
      </c>
      <c r="D420" s="1827" t="s">
        <v>252</v>
      </c>
      <c r="E420" s="1829">
        <v>44626</v>
      </c>
      <c r="F420" s="1831" t="s">
        <v>5951</v>
      </c>
      <c r="G420" s="1830">
        <v>7</v>
      </c>
      <c r="H420" s="1832" t="s">
        <v>5860</v>
      </c>
      <c r="I420" s="1932"/>
      <c r="J420" s="2"/>
      <c r="L420" s="93"/>
      <c r="U420" s="2"/>
      <c r="V420" s="2"/>
    </row>
    <row r="421" spans="1:22">
      <c r="A421" s="1833">
        <v>2022</v>
      </c>
      <c r="B421" s="1457"/>
      <c r="C421" s="1457"/>
      <c r="D421" s="1457"/>
      <c r="E421" s="1684"/>
      <c r="F421" s="1458"/>
      <c r="G421" s="1534">
        <v>17</v>
      </c>
      <c r="H421" s="1499"/>
      <c r="I421" s="1932"/>
      <c r="J421" s="2"/>
      <c r="L421" s="93"/>
      <c r="U421" s="2"/>
      <c r="V421" s="2"/>
    </row>
    <row r="422" spans="1:22">
      <c r="A422" s="2177" t="s">
        <v>46</v>
      </c>
      <c r="B422" s="2171"/>
      <c r="C422" s="2171" t="s">
        <v>4201</v>
      </c>
      <c r="D422" s="2171"/>
      <c r="E422" s="2173"/>
      <c r="F422" s="2175"/>
      <c r="G422" s="2174">
        <v>57</v>
      </c>
      <c r="H422" s="2176"/>
      <c r="I422" s="1857"/>
      <c r="J422" s="93"/>
    </row>
    <row r="423" spans="1:22">
      <c r="A423" s="178"/>
      <c r="B423" s="154"/>
      <c r="C423" s="154"/>
      <c r="D423" s="154"/>
      <c r="E423" s="1677"/>
      <c r="F423" s="153"/>
      <c r="G423" s="280"/>
      <c r="H423" s="157"/>
      <c r="I423" s="1857"/>
      <c r="J423" s="93"/>
    </row>
    <row r="424" spans="1:22">
      <c r="A424" s="2013">
        <v>2023</v>
      </c>
      <c r="B424" s="2014" t="s">
        <v>164</v>
      </c>
      <c r="C424" s="2014" t="s">
        <v>6469</v>
      </c>
      <c r="D424" s="2014" t="s">
        <v>252</v>
      </c>
      <c r="E424" s="2016">
        <v>44990</v>
      </c>
      <c r="F424" s="2017" t="s">
        <v>6470</v>
      </c>
      <c r="G424" s="2097">
        <v>7</v>
      </c>
      <c r="H424" s="2018" t="s">
        <v>5884</v>
      </c>
      <c r="I424" s="1857"/>
      <c r="J424" s="93"/>
    </row>
    <row r="425" spans="1:22">
      <c r="A425" s="2013">
        <v>2023</v>
      </c>
      <c r="B425" s="2014"/>
      <c r="C425" s="2014"/>
      <c r="D425" s="2014"/>
      <c r="E425" s="2016"/>
      <c r="F425" s="2017"/>
      <c r="G425" s="2097">
        <v>7</v>
      </c>
      <c r="H425" s="2018"/>
      <c r="I425" s="1857"/>
      <c r="J425" s="93"/>
    </row>
    <row r="426" spans="1:22">
      <c r="A426" s="178" t="s">
        <v>46</v>
      </c>
      <c r="B426" s="154"/>
      <c r="C426" s="154" t="s">
        <v>6468</v>
      </c>
      <c r="D426" s="154"/>
      <c r="E426" s="1677"/>
      <c r="F426" s="153"/>
      <c r="G426" s="280">
        <v>7</v>
      </c>
      <c r="H426" s="157"/>
      <c r="I426" s="1857"/>
      <c r="J426" s="93"/>
    </row>
    <row r="427" spans="1:22">
      <c r="A427" s="2439"/>
      <c r="B427" s="2440"/>
      <c r="C427" s="2440"/>
      <c r="D427" s="2440"/>
      <c r="E427" s="2441"/>
      <c r="F427" s="2442"/>
      <c r="G427" s="2443"/>
      <c r="H427" s="2444"/>
      <c r="I427" s="2347"/>
      <c r="J427" s="296"/>
      <c r="K427" s="271"/>
      <c r="L427" s="261"/>
      <c r="M427" s="261"/>
      <c r="N427" s="261"/>
      <c r="O427" s="261"/>
      <c r="P427" s="261"/>
      <c r="Q427" s="261"/>
      <c r="R427" s="261"/>
      <c r="S427" s="261"/>
      <c r="T427" s="261"/>
      <c r="U427" s="340"/>
      <c r="V427" s="340"/>
    </row>
    <row r="428" spans="1:22">
      <c r="A428" s="1866">
        <v>2020</v>
      </c>
      <c r="B428" s="1860" t="s">
        <v>129</v>
      </c>
      <c r="C428" s="1867" t="s">
        <v>132</v>
      </c>
      <c r="D428" s="2060" t="s">
        <v>252</v>
      </c>
      <c r="E428" s="2061">
        <v>43891</v>
      </c>
      <c r="F428" s="2062" t="s">
        <v>533</v>
      </c>
      <c r="G428" s="2086">
        <v>10</v>
      </c>
      <c r="H428" s="1868" t="s">
        <v>534</v>
      </c>
      <c r="I428" s="1649"/>
      <c r="J428" s="189"/>
      <c r="K428" s="261"/>
      <c r="L428" s="261"/>
      <c r="M428" s="261"/>
      <c r="N428" s="261"/>
      <c r="O428" s="261"/>
      <c r="P428" s="261"/>
      <c r="Q428" s="261"/>
      <c r="R428" s="261"/>
      <c r="S428" s="261"/>
      <c r="T428" s="261"/>
      <c r="U428" s="340"/>
      <c r="V428" s="340"/>
    </row>
    <row r="429" spans="1:22">
      <c r="A429" s="1866">
        <v>2020</v>
      </c>
      <c r="B429" s="1860"/>
      <c r="C429" s="1869"/>
      <c r="D429" s="1860"/>
      <c r="E429" s="1862"/>
      <c r="F429" s="1859"/>
      <c r="G429" s="1859">
        <f>SUM(G428)</f>
        <v>10</v>
      </c>
      <c r="H429" s="1870"/>
      <c r="I429" s="1649"/>
      <c r="J429" s="189"/>
      <c r="K429" s="261"/>
      <c r="L429" s="261"/>
      <c r="M429" s="261"/>
      <c r="N429" s="261"/>
      <c r="O429" s="261"/>
      <c r="P429" s="261"/>
      <c r="Q429" s="261"/>
      <c r="R429" s="261"/>
      <c r="S429" s="261"/>
      <c r="T429" s="261"/>
      <c r="U429" s="340"/>
      <c r="V429" s="340"/>
    </row>
    <row r="430" spans="1:22">
      <c r="A430" s="2177" t="s">
        <v>46</v>
      </c>
      <c r="B430" s="2171"/>
      <c r="C430" s="2268" t="s">
        <v>535</v>
      </c>
      <c r="D430" s="2171"/>
      <c r="E430" s="2173"/>
      <c r="F430" s="2175"/>
      <c r="G430" s="2175">
        <f>G429</f>
        <v>10</v>
      </c>
      <c r="H430" s="2176"/>
      <c r="I430" s="1409"/>
      <c r="J430" s="93"/>
    </row>
    <row r="431" spans="1:22">
      <c r="A431" s="178"/>
      <c r="B431" s="154"/>
      <c r="C431" s="279"/>
      <c r="D431" s="154"/>
      <c r="E431" s="1677"/>
      <c r="F431" s="153"/>
      <c r="G431" s="153"/>
      <c r="H431" s="157"/>
      <c r="I431" s="1857"/>
      <c r="J431" s="93"/>
    </row>
    <row r="432" spans="1:22">
      <c r="A432" s="1833">
        <v>2022</v>
      </c>
      <c r="B432" s="1827" t="s">
        <v>129</v>
      </c>
      <c r="C432" s="1834" t="s">
        <v>6260</v>
      </c>
      <c r="D432" s="1827" t="s">
        <v>461</v>
      </c>
      <c r="E432" s="1829">
        <v>44822</v>
      </c>
      <c r="F432" s="1831" t="s">
        <v>6261</v>
      </c>
      <c r="G432" s="1831">
        <v>0</v>
      </c>
      <c r="H432" s="1832" t="s">
        <v>295</v>
      </c>
      <c r="I432" s="1857" t="s">
        <v>234</v>
      </c>
      <c r="J432" s="93"/>
    </row>
    <row r="433" spans="1:22">
      <c r="A433" s="1833">
        <v>2022</v>
      </c>
      <c r="B433" s="1827"/>
      <c r="C433" s="1834"/>
      <c r="D433" s="1827"/>
      <c r="E433" s="1829"/>
      <c r="F433" s="1831"/>
      <c r="G433" s="1831">
        <v>0</v>
      </c>
      <c r="H433" s="1832"/>
      <c r="I433" s="1857"/>
      <c r="J433" s="93"/>
    </row>
    <row r="434" spans="1:22">
      <c r="A434" s="2013">
        <v>2023</v>
      </c>
      <c r="B434" s="2014" t="s">
        <v>129</v>
      </c>
      <c r="C434" s="2015" t="s">
        <v>6260</v>
      </c>
      <c r="D434" s="2014" t="s">
        <v>277</v>
      </c>
      <c r="E434" s="2016">
        <v>45179</v>
      </c>
      <c r="F434" s="2017" t="s">
        <v>6658</v>
      </c>
      <c r="G434" s="2017">
        <v>7</v>
      </c>
      <c r="H434" s="2018" t="s">
        <v>400</v>
      </c>
      <c r="I434" s="1857"/>
      <c r="J434" s="93"/>
    </row>
    <row r="435" spans="1:22">
      <c r="A435" s="2013">
        <v>2023</v>
      </c>
      <c r="B435" s="2014" t="s">
        <v>129</v>
      </c>
      <c r="C435" s="2015" t="s">
        <v>6260</v>
      </c>
      <c r="D435" s="2014" t="s">
        <v>277</v>
      </c>
      <c r="E435" s="2016">
        <v>45179</v>
      </c>
      <c r="F435" s="2017" t="s">
        <v>6659</v>
      </c>
      <c r="G435" s="2017">
        <v>3</v>
      </c>
      <c r="H435" s="2018" t="s">
        <v>1219</v>
      </c>
      <c r="I435" s="1857"/>
      <c r="J435" s="93"/>
    </row>
    <row r="436" spans="1:22">
      <c r="A436" s="2013">
        <v>2023</v>
      </c>
      <c r="B436" s="2014" t="s">
        <v>129</v>
      </c>
      <c r="C436" s="2015" t="s">
        <v>6260</v>
      </c>
      <c r="D436" s="2014" t="s">
        <v>277</v>
      </c>
      <c r="E436" s="2016">
        <v>45179</v>
      </c>
      <c r="F436" s="2017" t="s">
        <v>6660</v>
      </c>
      <c r="G436" s="2017">
        <v>3</v>
      </c>
      <c r="H436" s="2018" t="s">
        <v>716</v>
      </c>
      <c r="I436" s="1857"/>
      <c r="J436" s="93"/>
    </row>
    <row r="437" spans="1:22">
      <c r="A437" s="2013">
        <v>2023</v>
      </c>
      <c r="B437" s="2014"/>
      <c r="C437" s="2015"/>
      <c r="D437" s="2014"/>
      <c r="E437" s="2016"/>
      <c r="F437" s="2017"/>
      <c r="G437" s="2017">
        <v>13</v>
      </c>
      <c r="H437" s="2018"/>
      <c r="I437" s="1857"/>
      <c r="J437" s="93"/>
    </row>
    <row r="438" spans="1:22">
      <c r="A438" s="178" t="s">
        <v>46</v>
      </c>
      <c r="B438" s="154"/>
      <c r="C438" s="279" t="s">
        <v>2848</v>
      </c>
      <c r="D438" s="154"/>
      <c r="E438" s="1677"/>
      <c r="F438" s="153"/>
      <c r="G438" s="153">
        <v>13</v>
      </c>
      <c r="H438" s="157"/>
      <c r="I438" s="1857"/>
      <c r="J438" s="93"/>
    </row>
    <row r="439" spans="1:22">
      <c r="A439" s="283"/>
      <c r="B439" s="284"/>
      <c r="C439" s="2005"/>
      <c r="D439" s="284"/>
      <c r="E439" s="1695"/>
      <c r="F439" s="288"/>
      <c r="G439" s="288"/>
      <c r="H439" s="2006"/>
      <c r="I439" s="1409"/>
      <c r="J439" s="93"/>
    </row>
    <row r="440" spans="1:22" s="115" customFormat="1">
      <c r="A440" s="1866">
        <v>2020</v>
      </c>
      <c r="B440" s="1860" t="s">
        <v>129</v>
      </c>
      <c r="C440" s="1861" t="s">
        <v>1470</v>
      </c>
      <c r="D440" s="1860"/>
      <c r="E440" s="1862"/>
      <c r="F440" s="1859"/>
      <c r="G440" s="1859">
        <v>0</v>
      </c>
      <c r="H440" s="170"/>
      <c r="I440" s="1409"/>
      <c r="J440" s="114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</row>
    <row r="441" spans="1:22">
      <c r="A441" s="1866">
        <v>2020</v>
      </c>
      <c r="B441" s="1860"/>
      <c r="C441" s="1861"/>
      <c r="D441" s="1860"/>
      <c r="E441" s="1862"/>
      <c r="F441" s="1859"/>
      <c r="G441" s="1859">
        <v>0</v>
      </c>
      <c r="H441" s="152"/>
      <c r="I441" s="1649"/>
      <c r="J441" s="189"/>
      <c r="K441" s="261"/>
      <c r="L441" s="261"/>
      <c r="M441" s="261"/>
      <c r="N441" s="261"/>
      <c r="O441" s="261"/>
      <c r="P441" s="261"/>
      <c r="Q441" s="261"/>
      <c r="R441" s="261"/>
      <c r="S441" s="261"/>
      <c r="T441" s="261"/>
      <c r="U441" s="340"/>
      <c r="V441" s="340"/>
    </row>
    <row r="442" spans="1:22">
      <c r="A442" s="2177" t="s">
        <v>46</v>
      </c>
      <c r="B442" s="2171"/>
      <c r="C442" s="2178" t="s">
        <v>5670</v>
      </c>
      <c r="D442" s="2171"/>
      <c r="E442" s="2173"/>
      <c r="F442" s="2175"/>
      <c r="G442" s="2175">
        <v>0</v>
      </c>
      <c r="H442" s="2176"/>
      <c r="I442" s="1409"/>
      <c r="J442" s="93"/>
    </row>
    <row r="443" spans="1:22">
      <c r="A443" s="178"/>
      <c r="B443" s="154"/>
      <c r="C443" s="155"/>
      <c r="D443" s="154"/>
      <c r="E443" s="1677"/>
      <c r="F443" s="153"/>
      <c r="G443" s="153"/>
      <c r="H443" s="157"/>
      <c r="I443" s="1409"/>
      <c r="J443" s="93"/>
    </row>
    <row r="444" spans="1:22">
      <c r="A444" s="2013">
        <v>2023</v>
      </c>
      <c r="B444" s="2014" t="s">
        <v>129</v>
      </c>
      <c r="C444" s="2019" t="s">
        <v>6560</v>
      </c>
      <c r="D444" s="2014" t="s">
        <v>5683</v>
      </c>
      <c r="E444" s="2016">
        <v>45074</v>
      </c>
      <c r="F444" s="2017" t="s">
        <v>6561</v>
      </c>
      <c r="G444" s="2017">
        <v>3</v>
      </c>
      <c r="H444" s="2018" t="s">
        <v>6052</v>
      </c>
      <c r="I444" s="1857"/>
      <c r="J444" s="93"/>
    </row>
    <row r="445" spans="1:22">
      <c r="A445" s="2013">
        <v>2023</v>
      </c>
      <c r="B445" s="2014"/>
      <c r="C445" s="2019"/>
      <c r="D445" s="2014"/>
      <c r="E445" s="2016"/>
      <c r="F445" s="2017"/>
      <c r="G445" s="2017">
        <v>3</v>
      </c>
      <c r="H445" s="2018"/>
      <c r="I445" s="1857"/>
      <c r="J445" s="93"/>
    </row>
    <row r="446" spans="1:22">
      <c r="A446" s="2425" t="s">
        <v>46</v>
      </c>
      <c r="B446" s="2402"/>
      <c r="C446" s="2426" t="s">
        <v>6559</v>
      </c>
      <c r="D446" s="2402"/>
      <c r="E446" s="2427"/>
      <c r="F446" s="2406"/>
      <c r="G446" s="2406">
        <v>3</v>
      </c>
      <c r="H446" s="2456"/>
      <c r="I446" s="1857"/>
      <c r="J446" s="93"/>
    </row>
    <row r="447" spans="1:22">
      <c r="A447" s="178"/>
      <c r="B447" s="154"/>
      <c r="C447" s="155"/>
      <c r="D447" s="154"/>
      <c r="E447" s="1677"/>
      <c r="F447" s="153"/>
      <c r="G447" s="153"/>
      <c r="H447" s="157"/>
      <c r="I447" s="1857"/>
      <c r="J447" s="93"/>
    </row>
    <row r="448" spans="1:22">
      <c r="A448" s="1833">
        <v>2022</v>
      </c>
      <c r="B448" s="1827" t="s">
        <v>53</v>
      </c>
      <c r="C448" s="1877" t="s">
        <v>5917</v>
      </c>
      <c r="D448" s="1827" t="s">
        <v>6374</v>
      </c>
      <c r="E448" s="1829">
        <v>44885</v>
      </c>
      <c r="F448" s="1831" t="s">
        <v>6380</v>
      </c>
      <c r="G448" s="1831">
        <v>5</v>
      </c>
      <c r="H448" s="1832" t="s">
        <v>435</v>
      </c>
      <c r="I448" s="1409"/>
      <c r="J448" s="93"/>
    </row>
    <row r="449" spans="1:253">
      <c r="A449" s="1833">
        <v>2022</v>
      </c>
      <c r="B449" s="1827"/>
      <c r="C449" s="1877"/>
      <c r="D449" s="1827"/>
      <c r="E449" s="1829"/>
      <c r="F449" s="1831"/>
      <c r="G449" s="1831">
        <v>5</v>
      </c>
      <c r="H449" s="1832"/>
      <c r="I449" s="1409"/>
      <c r="J449" s="93"/>
    </row>
    <row r="450" spans="1:253">
      <c r="A450" s="2013">
        <v>2023</v>
      </c>
      <c r="B450" s="2014" t="s">
        <v>53</v>
      </c>
      <c r="C450" s="2019" t="s">
        <v>5917</v>
      </c>
      <c r="D450" s="2014" t="s">
        <v>6342</v>
      </c>
      <c r="E450" s="2016">
        <v>45228</v>
      </c>
      <c r="F450" s="2017" t="s">
        <v>6735</v>
      </c>
      <c r="G450" s="2017">
        <v>5</v>
      </c>
      <c r="H450" s="2018" t="s">
        <v>435</v>
      </c>
      <c r="I450" s="1857"/>
      <c r="J450" s="93"/>
    </row>
    <row r="451" spans="1:253">
      <c r="A451" s="2013">
        <v>2023</v>
      </c>
      <c r="B451" s="2014" t="s">
        <v>53</v>
      </c>
      <c r="C451" s="2019" t="s">
        <v>5917</v>
      </c>
      <c r="D451" s="2014" t="s">
        <v>6342</v>
      </c>
      <c r="E451" s="2016">
        <v>45228</v>
      </c>
      <c r="F451" s="2017" t="s">
        <v>6736</v>
      </c>
      <c r="G451" s="2017">
        <v>0</v>
      </c>
      <c r="H451" s="2018" t="s">
        <v>309</v>
      </c>
      <c r="I451" s="1857" t="s">
        <v>234</v>
      </c>
      <c r="J451" s="93"/>
    </row>
    <row r="452" spans="1:253">
      <c r="A452" s="2013">
        <v>2023</v>
      </c>
      <c r="B452" s="2014"/>
      <c r="C452" s="2019"/>
      <c r="D452" s="2014"/>
      <c r="E452" s="2016"/>
      <c r="F452" s="2017"/>
      <c r="G452" s="2017">
        <v>5</v>
      </c>
      <c r="H452" s="2018"/>
      <c r="I452" s="1857"/>
      <c r="J452" s="93"/>
    </row>
    <row r="453" spans="1:253">
      <c r="A453" s="178" t="s">
        <v>46</v>
      </c>
      <c r="B453" s="154"/>
      <c r="C453" s="155" t="s">
        <v>6379</v>
      </c>
      <c r="D453" s="154"/>
      <c r="E453" s="1677"/>
      <c r="F453" s="153"/>
      <c r="G453" s="153">
        <v>10</v>
      </c>
      <c r="H453" s="157"/>
      <c r="I453" s="1409"/>
      <c r="J453" s="93"/>
    </row>
    <row r="454" spans="1:253">
      <c r="A454" s="1990"/>
      <c r="B454" s="464"/>
      <c r="C454" s="1991"/>
      <c r="D454" s="464"/>
      <c r="E454" s="1992"/>
      <c r="F454" s="563"/>
      <c r="G454" s="563"/>
      <c r="H454" s="1993"/>
      <c r="I454" s="1409"/>
      <c r="J454" s="93"/>
    </row>
    <row r="455" spans="1:253">
      <c r="A455" s="2013">
        <v>2023</v>
      </c>
      <c r="B455" s="2014" t="s">
        <v>53</v>
      </c>
      <c r="C455" s="2019" t="s">
        <v>6484</v>
      </c>
      <c r="D455" s="2014" t="s">
        <v>5745</v>
      </c>
      <c r="E455" s="2016">
        <v>45011</v>
      </c>
      <c r="F455" s="2017" t="s">
        <v>6485</v>
      </c>
      <c r="G455" s="2017">
        <v>0</v>
      </c>
      <c r="H455" s="2018" t="s">
        <v>435</v>
      </c>
      <c r="I455" s="1857" t="s">
        <v>234</v>
      </c>
      <c r="J455" s="93"/>
    </row>
    <row r="456" spans="1:253">
      <c r="A456" s="2013">
        <v>2023</v>
      </c>
      <c r="B456" s="2014"/>
      <c r="C456" s="2019"/>
      <c r="D456" s="2014"/>
      <c r="E456" s="2016"/>
      <c r="F456" s="2017"/>
      <c r="G456" s="2017">
        <v>0</v>
      </c>
      <c r="H456" s="2018"/>
      <c r="I456" s="1409"/>
      <c r="J456" s="93"/>
    </row>
    <row r="457" spans="1:253">
      <c r="A457" s="2425" t="s">
        <v>46</v>
      </c>
      <c r="B457" s="2402"/>
      <c r="C457" s="2426" t="s">
        <v>6483</v>
      </c>
      <c r="D457" s="2402"/>
      <c r="E457" s="2427"/>
      <c r="F457" s="2406"/>
      <c r="G457" s="2406">
        <v>0</v>
      </c>
      <c r="H457" s="2456"/>
      <c r="I457" s="1409"/>
      <c r="J457" s="93"/>
    </row>
    <row r="458" spans="1:253">
      <c r="A458" s="178"/>
      <c r="B458" s="154"/>
      <c r="C458" s="155"/>
      <c r="D458" s="154"/>
      <c r="E458" s="1677"/>
      <c r="F458" s="153"/>
      <c r="G458" s="153"/>
      <c r="H458" s="157"/>
      <c r="I458" s="1409"/>
      <c r="J458" s="93"/>
    </row>
    <row r="459" spans="1:253">
      <c r="A459" s="147">
        <v>2019</v>
      </c>
      <c r="B459" s="73" t="s">
        <v>91</v>
      </c>
      <c r="C459" s="148" t="s">
        <v>542</v>
      </c>
      <c r="D459" s="73" t="s">
        <v>560</v>
      </c>
      <c r="E459" s="1673">
        <v>43512</v>
      </c>
      <c r="F459" s="133" t="s">
        <v>555</v>
      </c>
      <c r="G459" s="87">
        <v>5</v>
      </c>
      <c r="H459" s="88" t="s">
        <v>556</v>
      </c>
      <c r="I459" s="1409"/>
      <c r="J459" s="2"/>
      <c r="IS459" s="90">
        <f>SUM(A459:IR459)</f>
        <v>45536</v>
      </c>
    </row>
    <row r="460" spans="1:253">
      <c r="A460" s="147">
        <v>2019</v>
      </c>
      <c r="B460" s="73" t="s">
        <v>91</v>
      </c>
      <c r="C460" s="148" t="s">
        <v>542</v>
      </c>
      <c r="D460" s="73" t="s">
        <v>560</v>
      </c>
      <c r="E460" s="1673">
        <v>43512</v>
      </c>
      <c r="F460" s="133" t="s">
        <v>555</v>
      </c>
      <c r="G460" s="87">
        <v>5</v>
      </c>
      <c r="H460" s="88" t="s">
        <v>244</v>
      </c>
      <c r="I460" s="1409"/>
      <c r="J460" s="2"/>
      <c r="IS460" s="90">
        <f>SUM(A460:IR460)</f>
        <v>45536</v>
      </c>
    </row>
    <row r="461" spans="1:253">
      <c r="A461" s="137">
        <v>2019</v>
      </c>
      <c r="B461" s="73" t="s">
        <v>91</v>
      </c>
      <c r="C461" s="148" t="s">
        <v>542</v>
      </c>
      <c r="D461" s="138" t="s">
        <v>227</v>
      </c>
      <c r="E461" s="1674">
        <v>43604</v>
      </c>
      <c r="F461" s="1656" t="s">
        <v>561</v>
      </c>
      <c r="G461" s="141">
        <v>10</v>
      </c>
      <c r="H461" s="1561" t="s">
        <v>562</v>
      </c>
      <c r="I461" s="1409"/>
    </row>
    <row r="462" spans="1:253">
      <c r="A462" s="137">
        <v>2019</v>
      </c>
      <c r="B462" s="73" t="s">
        <v>91</v>
      </c>
      <c r="C462" s="148" t="s">
        <v>542</v>
      </c>
      <c r="D462" s="138" t="s">
        <v>227</v>
      </c>
      <c r="E462" s="1674">
        <v>43604</v>
      </c>
      <c r="F462" s="1656" t="s">
        <v>563</v>
      </c>
      <c r="G462" s="141">
        <v>7</v>
      </c>
      <c r="H462" s="1561" t="s">
        <v>564</v>
      </c>
      <c r="I462" s="1409"/>
    </row>
    <row r="463" spans="1:253">
      <c r="A463" s="137">
        <v>2019</v>
      </c>
      <c r="B463" s="73" t="s">
        <v>91</v>
      </c>
      <c r="C463" s="148" t="s">
        <v>542</v>
      </c>
      <c r="D463" s="138" t="s">
        <v>227</v>
      </c>
      <c r="E463" s="1674">
        <v>43604</v>
      </c>
      <c r="F463" s="1656" t="s">
        <v>555</v>
      </c>
      <c r="G463" s="141">
        <v>10</v>
      </c>
      <c r="H463" s="1561" t="s">
        <v>565</v>
      </c>
      <c r="I463" s="1409"/>
    </row>
    <row r="464" spans="1:253">
      <c r="A464" s="147">
        <v>2019</v>
      </c>
      <c r="B464" s="73" t="s">
        <v>91</v>
      </c>
      <c r="C464" s="148" t="s">
        <v>542</v>
      </c>
      <c r="D464" s="73" t="s">
        <v>78</v>
      </c>
      <c r="E464" s="1673">
        <v>43611</v>
      </c>
      <c r="F464" s="133" t="s">
        <v>561</v>
      </c>
      <c r="G464" s="87">
        <v>10</v>
      </c>
      <c r="H464" s="88" t="s">
        <v>566</v>
      </c>
      <c r="I464" s="1409"/>
      <c r="J464" s="2"/>
      <c r="IS464" s="90">
        <f>SUM(A464:IR464)</f>
        <v>45640</v>
      </c>
    </row>
    <row r="465" spans="1:253">
      <c r="A465" s="147">
        <v>2019</v>
      </c>
      <c r="B465" s="73" t="s">
        <v>91</v>
      </c>
      <c r="C465" s="148" t="s">
        <v>542</v>
      </c>
      <c r="D465" s="73" t="s">
        <v>78</v>
      </c>
      <c r="E465" s="1673">
        <v>43611</v>
      </c>
      <c r="F465" s="133" t="s">
        <v>563</v>
      </c>
      <c r="G465" s="87">
        <v>5</v>
      </c>
      <c r="H465" s="88" t="s">
        <v>511</v>
      </c>
      <c r="I465" s="1409"/>
      <c r="J465" s="2"/>
      <c r="IS465" s="90">
        <f>SUM(A465:IR465)</f>
        <v>45635</v>
      </c>
    </row>
    <row r="466" spans="1:253">
      <c r="A466" s="173">
        <v>2019</v>
      </c>
      <c r="B466" s="73" t="s">
        <v>91</v>
      </c>
      <c r="C466" s="148" t="s">
        <v>542</v>
      </c>
      <c r="D466" s="174" t="s">
        <v>277</v>
      </c>
      <c r="E466" s="1679">
        <v>43716</v>
      </c>
      <c r="F466" s="1657" t="s">
        <v>567</v>
      </c>
      <c r="G466" s="173">
        <v>3</v>
      </c>
      <c r="H466" s="88" t="s">
        <v>554</v>
      </c>
      <c r="I466" s="1409"/>
    </row>
    <row r="467" spans="1:253">
      <c r="A467" s="173">
        <v>2019</v>
      </c>
      <c r="B467" s="73" t="s">
        <v>91</v>
      </c>
      <c r="C467" s="148" t="s">
        <v>542</v>
      </c>
      <c r="D467" s="174" t="s">
        <v>246</v>
      </c>
      <c r="E467" s="1679">
        <v>43779</v>
      </c>
      <c r="F467" s="1657" t="s">
        <v>555</v>
      </c>
      <c r="G467" s="173">
        <v>5</v>
      </c>
      <c r="H467" s="88" t="s">
        <v>244</v>
      </c>
      <c r="I467" s="1409"/>
    </row>
    <row r="468" spans="1:253" s="115" customFormat="1">
      <c r="A468" s="147">
        <v>2019</v>
      </c>
      <c r="B468" s="107"/>
      <c r="C468" s="169"/>
      <c r="D468" s="107"/>
      <c r="E468" s="1670"/>
      <c r="F468" s="111"/>
      <c r="G468" s="133">
        <f>SUM(G459:G467)</f>
        <v>60</v>
      </c>
      <c r="H468" s="170"/>
      <c r="I468" s="1540"/>
      <c r="J468" s="114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</row>
    <row r="469" spans="1:253" s="115" customFormat="1">
      <c r="A469" s="1866">
        <v>2020</v>
      </c>
      <c r="B469" s="1860" t="s">
        <v>91</v>
      </c>
      <c r="C469" s="2060" t="s">
        <v>542</v>
      </c>
      <c r="D469" s="2060" t="s">
        <v>252</v>
      </c>
      <c r="E469" s="2061">
        <v>43891</v>
      </c>
      <c r="F469" s="2062" t="s">
        <v>569</v>
      </c>
      <c r="G469" s="2086">
        <v>10</v>
      </c>
      <c r="H469" s="2067" t="s">
        <v>570</v>
      </c>
      <c r="I469" s="113"/>
      <c r="J469" s="114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</row>
    <row r="470" spans="1:253" s="115" customFormat="1">
      <c r="A470" s="1866">
        <v>2020</v>
      </c>
      <c r="B470" s="1860" t="s">
        <v>91</v>
      </c>
      <c r="C470" s="2060" t="s">
        <v>542</v>
      </c>
      <c r="D470" s="2060" t="s">
        <v>252</v>
      </c>
      <c r="E470" s="2061">
        <v>43891</v>
      </c>
      <c r="F470" s="2062" t="s">
        <v>571</v>
      </c>
      <c r="G470" s="2086">
        <v>7</v>
      </c>
      <c r="H470" s="2067" t="s">
        <v>572</v>
      </c>
      <c r="I470" s="113"/>
      <c r="J470" s="114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</row>
    <row r="471" spans="1:253" s="115" customFormat="1">
      <c r="A471" s="1866">
        <v>2020</v>
      </c>
      <c r="B471" s="1860"/>
      <c r="C471" s="2064"/>
      <c r="D471" s="2059"/>
      <c r="E471" s="2065"/>
      <c r="F471" s="2066"/>
      <c r="G471" s="2066">
        <f>SUM(G469:G470)</f>
        <v>17</v>
      </c>
      <c r="H471" s="2068"/>
      <c r="I471" s="113"/>
      <c r="J471" s="114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</row>
    <row r="472" spans="1:253" s="115" customFormat="1">
      <c r="A472" s="1497">
        <v>2021</v>
      </c>
      <c r="B472" s="1457" t="s">
        <v>91</v>
      </c>
      <c r="C472" s="2033" t="s">
        <v>542</v>
      </c>
      <c r="D472" s="2033" t="s">
        <v>252</v>
      </c>
      <c r="E472" s="2034">
        <v>44262</v>
      </c>
      <c r="F472" s="2035" t="s">
        <v>5429</v>
      </c>
      <c r="G472" s="2035">
        <v>3</v>
      </c>
      <c r="H472" s="2043" t="s">
        <v>1419</v>
      </c>
      <c r="I472" s="113"/>
      <c r="J472" s="114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</row>
    <row r="473" spans="1:253" s="115" customFormat="1">
      <c r="A473" s="1497">
        <v>2021</v>
      </c>
      <c r="B473" s="1457" t="s">
        <v>91</v>
      </c>
      <c r="C473" s="2033" t="s">
        <v>542</v>
      </c>
      <c r="D473" s="2033" t="s">
        <v>252</v>
      </c>
      <c r="E473" s="2034">
        <v>44262</v>
      </c>
      <c r="F473" s="2035" t="s">
        <v>5430</v>
      </c>
      <c r="G473" s="2035">
        <v>10</v>
      </c>
      <c r="H473" s="2043" t="s">
        <v>570</v>
      </c>
      <c r="I473" s="113"/>
      <c r="J473" s="114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</row>
    <row r="474" spans="1:253" s="115" customFormat="1">
      <c r="A474" s="1497">
        <v>2021</v>
      </c>
      <c r="B474" s="1457"/>
      <c r="C474" s="1498"/>
      <c r="D474" s="1457"/>
      <c r="E474" s="1684"/>
      <c r="F474" s="1458"/>
      <c r="G474" s="1458">
        <f>SUM(G472:G473)</f>
        <v>13</v>
      </c>
      <c r="H474" s="1499"/>
      <c r="I474" s="1540"/>
      <c r="J474" s="114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53" s="115" customFormat="1">
      <c r="A475" s="1833">
        <v>2022</v>
      </c>
      <c r="B475" s="1827" t="s">
        <v>91</v>
      </c>
      <c r="C475" s="1877" t="s">
        <v>542</v>
      </c>
      <c r="D475" s="1827" t="s">
        <v>252</v>
      </c>
      <c r="E475" s="1829">
        <v>44626</v>
      </c>
      <c r="F475" s="1831" t="s">
        <v>5923</v>
      </c>
      <c r="G475" s="1831">
        <v>10</v>
      </c>
      <c r="H475" s="1832" t="s">
        <v>5832</v>
      </c>
      <c r="I475" s="1925"/>
      <c r="J475" s="114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</row>
    <row r="476" spans="1:253" s="115" customFormat="1">
      <c r="A476" s="1833">
        <v>2022</v>
      </c>
      <c r="B476" s="1827"/>
      <c r="C476" s="1877"/>
      <c r="D476" s="1827"/>
      <c r="E476" s="1829"/>
      <c r="F476" s="1831"/>
      <c r="G476" s="1831">
        <v>10</v>
      </c>
      <c r="H476" s="1832"/>
      <c r="I476" s="1925"/>
      <c r="J476" s="114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</row>
    <row r="477" spans="1:253" s="115" customFormat="1">
      <c r="A477" s="2013">
        <v>2023</v>
      </c>
      <c r="B477" s="2014" t="s">
        <v>91</v>
      </c>
      <c r="C477" s="2019" t="s">
        <v>542</v>
      </c>
      <c r="D477" s="2014" t="s">
        <v>252</v>
      </c>
      <c r="E477" s="2016">
        <v>44990</v>
      </c>
      <c r="F477" s="2017" t="s">
        <v>6463</v>
      </c>
      <c r="G477" s="2017">
        <v>3</v>
      </c>
      <c r="H477" s="2018" t="s">
        <v>5872</v>
      </c>
      <c r="I477" s="1925"/>
      <c r="J477" s="114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</row>
    <row r="478" spans="1:253" s="115" customFormat="1">
      <c r="A478" s="2013">
        <v>2023</v>
      </c>
      <c r="B478" s="2014" t="s">
        <v>91</v>
      </c>
      <c r="C478" s="2019" t="s">
        <v>542</v>
      </c>
      <c r="D478" s="2014" t="s">
        <v>277</v>
      </c>
      <c r="E478" s="2016">
        <v>45179</v>
      </c>
      <c r="F478" s="2017" t="s">
        <v>6691</v>
      </c>
      <c r="G478" s="2017">
        <v>10</v>
      </c>
      <c r="H478" s="2018" t="s">
        <v>894</v>
      </c>
      <c r="I478" s="1925"/>
      <c r="J478" s="114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</row>
    <row r="479" spans="1:253" s="115" customFormat="1">
      <c r="A479" s="2013">
        <v>2023</v>
      </c>
      <c r="B479" s="2014" t="s">
        <v>91</v>
      </c>
      <c r="C479" s="2019" t="s">
        <v>542</v>
      </c>
      <c r="D479" s="2014" t="s">
        <v>277</v>
      </c>
      <c r="E479" s="2016">
        <v>45179</v>
      </c>
      <c r="F479" s="2017" t="s">
        <v>6690</v>
      </c>
      <c r="G479" s="2017">
        <v>10</v>
      </c>
      <c r="H479" s="2018" t="s">
        <v>1278</v>
      </c>
      <c r="I479" s="1925"/>
      <c r="J479" s="114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</row>
    <row r="480" spans="1:253" s="115" customFormat="1">
      <c r="A480" s="2013">
        <v>2023</v>
      </c>
      <c r="B480" s="2014"/>
      <c r="C480" s="2019"/>
      <c r="D480" s="2014"/>
      <c r="E480" s="2016"/>
      <c r="F480" s="2017"/>
      <c r="G480" s="2017">
        <v>23</v>
      </c>
      <c r="H480" s="2018"/>
      <c r="I480" s="1925"/>
      <c r="J480" s="114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</row>
    <row r="481" spans="1:20">
      <c r="A481" s="2177" t="s">
        <v>46</v>
      </c>
      <c r="B481" s="2171"/>
      <c r="C481" s="2178" t="s">
        <v>573</v>
      </c>
      <c r="D481" s="2171"/>
      <c r="E481" s="2173"/>
      <c r="F481" s="2175"/>
      <c r="G481" s="2175">
        <v>123</v>
      </c>
      <c r="H481" s="2176"/>
      <c r="I481" s="1409"/>
      <c r="J481" s="93"/>
    </row>
    <row r="482" spans="1:20">
      <c r="A482" s="147"/>
      <c r="C482" s="148"/>
      <c r="E482" s="1673"/>
      <c r="F482" s="133"/>
      <c r="G482" s="133"/>
      <c r="I482" s="1409"/>
      <c r="J482" s="93"/>
    </row>
    <row r="483" spans="1:20" s="115" customFormat="1">
      <c r="A483" s="1871">
        <v>2020</v>
      </c>
      <c r="B483" s="1860" t="s">
        <v>129</v>
      </c>
      <c r="C483" s="1860" t="s">
        <v>71</v>
      </c>
      <c r="D483" s="1869"/>
      <c r="E483" s="1862"/>
      <c r="F483" s="1859"/>
      <c r="G483" s="1873">
        <v>0</v>
      </c>
      <c r="H483" s="170"/>
      <c r="I483" s="1540"/>
      <c r="J483" s="114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</row>
    <row r="484" spans="1:20" s="115" customFormat="1">
      <c r="A484" s="1871">
        <v>2020</v>
      </c>
      <c r="B484" s="1860"/>
      <c r="C484" s="1860"/>
      <c r="D484" s="1869"/>
      <c r="E484" s="1862"/>
      <c r="F484" s="1859"/>
      <c r="G484" s="1873">
        <v>0</v>
      </c>
      <c r="H484" s="170"/>
      <c r="I484" s="1540"/>
      <c r="J484" s="114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</row>
    <row r="485" spans="1:20">
      <c r="A485" s="2170" t="s">
        <v>46</v>
      </c>
      <c r="B485" s="2171"/>
      <c r="C485" s="2171" t="s">
        <v>575</v>
      </c>
      <c r="D485" s="2268"/>
      <c r="E485" s="2173"/>
      <c r="F485" s="2175"/>
      <c r="G485" s="2174">
        <f>SUM(G483)</f>
        <v>0</v>
      </c>
      <c r="H485" s="2176"/>
      <c r="I485" s="1409"/>
      <c r="J485" s="93"/>
    </row>
    <row r="486" spans="1:20">
      <c r="A486" s="104"/>
      <c r="D486" s="72"/>
      <c r="E486" s="1673"/>
      <c r="F486" s="133"/>
      <c r="I486" s="1409"/>
      <c r="J486" s="93"/>
    </row>
    <row r="487" spans="1:20">
      <c r="A487" s="104">
        <v>2019</v>
      </c>
      <c r="B487" s="73" t="s">
        <v>164</v>
      </c>
      <c r="C487" s="73" t="s">
        <v>178</v>
      </c>
      <c r="D487" s="72"/>
      <c r="E487" s="1673"/>
      <c r="F487" s="133"/>
      <c r="G487" s="87">
        <v>0</v>
      </c>
      <c r="H487" s="1839"/>
      <c r="I487" s="1857"/>
      <c r="J487" s="93"/>
    </row>
    <row r="488" spans="1:20">
      <c r="A488" s="104">
        <v>2019</v>
      </c>
      <c r="D488" s="72"/>
      <c r="E488" s="1673"/>
      <c r="F488" s="133"/>
      <c r="G488" s="87">
        <v>0</v>
      </c>
      <c r="H488" s="1839"/>
      <c r="I488" s="1857"/>
      <c r="J488" s="93"/>
    </row>
    <row r="489" spans="1:20">
      <c r="A489" s="177">
        <v>2020</v>
      </c>
      <c r="B489" s="180" t="s">
        <v>164</v>
      </c>
      <c r="C489" s="254" t="s">
        <v>178</v>
      </c>
      <c r="D489" s="2025" t="s">
        <v>252</v>
      </c>
      <c r="E489" s="2026">
        <v>43891</v>
      </c>
      <c r="F489" s="2027" t="s">
        <v>582</v>
      </c>
      <c r="G489" s="2028">
        <v>3</v>
      </c>
      <c r="H489" s="275" t="s">
        <v>5831</v>
      </c>
      <c r="I489" s="1409"/>
      <c r="J489" s="93"/>
    </row>
    <row r="490" spans="1:20">
      <c r="A490" s="177">
        <v>2020</v>
      </c>
      <c r="B490" s="180"/>
      <c r="C490" s="148"/>
      <c r="E490" s="1673"/>
      <c r="F490" s="133"/>
      <c r="G490" s="184">
        <f>SUM(G489)</f>
        <v>3</v>
      </c>
      <c r="I490" s="1409"/>
      <c r="J490" s="93"/>
    </row>
    <row r="491" spans="1:20">
      <c r="A491" s="1833">
        <v>2022</v>
      </c>
      <c r="B491" s="1827" t="s">
        <v>164</v>
      </c>
      <c r="C491" s="1877" t="s">
        <v>178</v>
      </c>
      <c r="D491" s="1827" t="s">
        <v>6355</v>
      </c>
      <c r="E491" s="1829">
        <v>44871</v>
      </c>
      <c r="F491" s="1831" t="s">
        <v>6359</v>
      </c>
      <c r="G491" s="1831">
        <v>0</v>
      </c>
      <c r="H491" s="1832" t="s">
        <v>354</v>
      </c>
      <c r="I491" s="1857" t="s">
        <v>234</v>
      </c>
      <c r="J491" s="93"/>
    </row>
    <row r="492" spans="1:20">
      <c r="A492" s="1833">
        <v>2022</v>
      </c>
      <c r="B492" s="1827"/>
      <c r="C492" s="1877"/>
      <c r="D492" s="1827"/>
      <c r="E492" s="1829"/>
      <c r="F492" s="1831"/>
      <c r="G492" s="1831">
        <v>0</v>
      </c>
      <c r="H492" s="1832"/>
      <c r="I492" s="1857"/>
      <c r="J492" s="93"/>
    </row>
    <row r="493" spans="1:20">
      <c r="A493" s="2177" t="s">
        <v>46</v>
      </c>
      <c r="B493" s="2171"/>
      <c r="C493" s="2178" t="s">
        <v>584</v>
      </c>
      <c r="D493" s="2171"/>
      <c r="E493" s="2173"/>
      <c r="F493" s="2175"/>
      <c r="G493" s="2175">
        <v>3</v>
      </c>
      <c r="H493" s="2176"/>
      <c r="I493" s="1409"/>
      <c r="J493" s="93"/>
    </row>
    <row r="494" spans="1:20" ht="13.5" customHeight="1">
      <c r="A494" s="104"/>
      <c r="D494" s="72"/>
      <c r="E494" s="1673"/>
      <c r="F494" s="87"/>
      <c r="G494" s="133"/>
      <c r="I494" s="1409"/>
      <c r="J494" s="93"/>
    </row>
    <row r="495" spans="1:20" ht="13.5" customHeight="1">
      <c r="A495" s="147">
        <v>2019</v>
      </c>
      <c r="B495" s="73" t="s">
        <v>164</v>
      </c>
      <c r="C495" s="148" t="s">
        <v>193</v>
      </c>
      <c r="D495" s="73" t="s">
        <v>5745</v>
      </c>
      <c r="E495" s="1673">
        <v>43183</v>
      </c>
      <c r="F495" s="133" t="s">
        <v>597</v>
      </c>
      <c r="G495" s="133">
        <v>5</v>
      </c>
      <c r="H495" s="88" t="s">
        <v>354</v>
      </c>
      <c r="I495" s="1409"/>
      <c r="J495" s="93"/>
    </row>
    <row r="496" spans="1:20" ht="13.5" customHeight="1">
      <c r="A496" s="147">
        <v>2019</v>
      </c>
      <c r="C496" s="148"/>
      <c r="E496" s="1673"/>
      <c r="F496" s="133"/>
      <c r="G496" s="133">
        <f>SUM(G495)</f>
        <v>5</v>
      </c>
      <c r="I496" s="1409"/>
      <c r="J496" s="93"/>
    </row>
    <row r="497" spans="1:256" ht="13.5" customHeight="1">
      <c r="A497" s="1497">
        <v>2021</v>
      </c>
      <c r="B497" s="1457" t="s">
        <v>164</v>
      </c>
      <c r="C497" s="2033" t="s">
        <v>193</v>
      </c>
      <c r="D497" s="2033" t="s">
        <v>5456</v>
      </c>
      <c r="E497" s="2034">
        <v>44269</v>
      </c>
      <c r="F497" s="2035" t="s">
        <v>5459</v>
      </c>
      <c r="G497" s="2035">
        <v>0</v>
      </c>
      <c r="H497" s="2043" t="s">
        <v>352</v>
      </c>
      <c r="I497" s="2" t="s">
        <v>234</v>
      </c>
      <c r="J497" s="2"/>
    </row>
    <row r="498" spans="1:256" ht="13.5" customHeight="1">
      <c r="A498" s="1497">
        <v>2021</v>
      </c>
      <c r="B498" s="1457" t="s">
        <v>164</v>
      </c>
      <c r="C498" s="2033" t="s">
        <v>193</v>
      </c>
      <c r="D498" s="2033" t="s">
        <v>5456</v>
      </c>
      <c r="E498" s="2034">
        <v>44269</v>
      </c>
      <c r="F498" s="2035" t="s">
        <v>5468</v>
      </c>
      <c r="G498" s="2035">
        <v>0</v>
      </c>
      <c r="H498" s="2043" t="s">
        <v>354</v>
      </c>
      <c r="I498" s="2" t="s">
        <v>234</v>
      </c>
      <c r="J498" s="2"/>
    </row>
    <row r="499" spans="1:256" ht="13.5" customHeight="1">
      <c r="A499" s="1497">
        <v>2021</v>
      </c>
      <c r="B499" s="1457"/>
      <c r="C499" s="2033"/>
      <c r="D499" s="2033"/>
      <c r="E499" s="2034"/>
      <c r="F499" s="2035"/>
      <c r="G499" s="2035">
        <f>SUM(G497:G498)</f>
        <v>0</v>
      </c>
      <c r="H499" s="2043"/>
      <c r="J499" s="2"/>
    </row>
    <row r="500" spans="1:256" ht="13.5" customHeight="1">
      <c r="A500" s="2013">
        <v>2023</v>
      </c>
      <c r="B500" s="2014" t="s">
        <v>164</v>
      </c>
      <c r="C500" s="2092" t="s">
        <v>193</v>
      </c>
      <c r="D500" s="2092" t="s">
        <v>252</v>
      </c>
      <c r="E500" s="2023">
        <v>44990</v>
      </c>
      <c r="F500" s="2024" t="s">
        <v>6444</v>
      </c>
      <c r="G500" s="2024">
        <v>3</v>
      </c>
      <c r="H500" s="2422" t="s">
        <v>5843</v>
      </c>
      <c r="J500" s="2"/>
    </row>
    <row r="501" spans="1:256" ht="13.5" customHeight="1">
      <c r="A501" s="2013">
        <v>2023</v>
      </c>
      <c r="B501" s="2014" t="s">
        <v>164</v>
      </c>
      <c r="C501" s="2092" t="s">
        <v>193</v>
      </c>
      <c r="D501" s="2092" t="s">
        <v>252</v>
      </c>
      <c r="E501" s="2023">
        <v>44990</v>
      </c>
      <c r="F501" s="2024" t="s">
        <v>6445</v>
      </c>
      <c r="G501" s="2024">
        <v>3</v>
      </c>
      <c r="H501" s="2422" t="s">
        <v>5877</v>
      </c>
      <c r="J501" s="2"/>
    </row>
    <row r="502" spans="1:256" ht="13.5" customHeight="1">
      <c r="A502" s="2013">
        <v>2023</v>
      </c>
      <c r="B502" s="2014" t="s">
        <v>164</v>
      </c>
      <c r="C502" s="2092" t="s">
        <v>193</v>
      </c>
      <c r="D502" s="2092" t="s">
        <v>5456</v>
      </c>
      <c r="E502" s="2023">
        <v>45018</v>
      </c>
      <c r="F502" s="2024" t="s">
        <v>6491</v>
      </c>
      <c r="G502" s="2024">
        <v>5</v>
      </c>
      <c r="H502" s="2422" t="s">
        <v>5744</v>
      </c>
      <c r="J502" s="2"/>
    </row>
    <row r="503" spans="1:256" ht="13.5" customHeight="1">
      <c r="A503" s="2013">
        <v>2023</v>
      </c>
      <c r="B503" s="2014" t="s">
        <v>164</v>
      </c>
      <c r="C503" s="2092" t="s">
        <v>193</v>
      </c>
      <c r="D503" s="2092" t="s">
        <v>5456</v>
      </c>
      <c r="E503" s="2023">
        <v>45018</v>
      </c>
      <c r="F503" s="2024" t="s">
        <v>6491</v>
      </c>
      <c r="G503" s="2024">
        <v>5</v>
      </c>
      <c r="H503" s="2422" t="s">
        <v>5467</v>
      </c>
      <c r="J503" s="2"/>
    </row>
    <row r="504" spans="1:256" ht="13.5" customHeight="1">
      <c r="A504" s="2013">
        <v>2023</v>
      </c>
      <c r="B504" s="2014" t="s">
        <v>164</v>
      </c>
      <c r="C504" s="2092" t="s">
        <v>193</v>
      </c>
      <c r="D504" s="2092" t="s">
        <v>5683</v>
      </c>
      <c r="E504" s="2023">
        <v>45074</v>
      </c>
      <c r="F504" s="2024" t="s">
        <v>6582</v>
      </c>
      <c r="G504" s="2024">
        <v>3</v>
      </c>
      <c r="H504" s="2422" t="s">
        <v>6084</v>
      </c>
      <c r="J504" s="2"/>
    </row>
    <row r="505" spans="1:256" ht="13.5" customHeight="1">
      <c r="A505" s="2013">
        <v>2023</v>
      </c>
      <c r="B505" s="2014"/>
      <c r="C505" s="2092"/>
      <c r="D505" s="2092"/>
      <c r="E505" s="2023"/>
      <c r="F505" s="2024"/>
      <c r="G505" s="2024">
        <v>19</v>
      </c>
      <c r="H505" s="2422"/>
      <c r="J505" s="2"/>
    </row>
    <row r="506" spans="1:256" ht="13.5" customHeight="1">
      <c r="A506" s="2177" t="s">
        <v>46</v>
      </c>
      <c r="B506" s="2171"/>
      <c r="C506" s="2178" t="s">
        <v>598</v>
      </c>
      <c r="D506" s="2171"/>
      <c r="E506" s="2173"/>
      <c r="F506" s="2175"/>
      <c r="G506" s="2175">
        <v>24</v>
      </c>
      <c r="H506" s="2176"/>
      <c r="I506" s="1409"/>
      <c r="J506" s="93"/>
    </row>
    <row r="507" spans="1:256" ht="13.5" customHeight="1">
      <c r="A507" s="178"/>
      <c r="B507" s="154"/>
      <c r="C507" s="155"/>
      <c r="D507" s="154"/>
      <c r="E507" s="1677"/>
      <c r="F507" s="153"/>
      <c r="G507" s="153"/>
      <c r="H507" s="157"/>
      <c r="I507" s="1409"/>
      <c r="J507" s="93"/>
    </row>
    <row r="508" spans="1:256" ht="13.5" customHeight="1">
      <c r="A508" s="1833">
        <v>2022</v>
      </c>
      <c r="B508" s="1827" t="s">
        <v>91</v>
      </c>
      <c r="C508" s="1877" t="s">
        <v>166</v>
      </c>
      <c r="D508" s="1878"/>
      <c r="E508" s="1879"/>
      <c r="F508" s="1880"/>
      <c r="G508" s="1831">
        <v>0</v>
      </c>
      <c r="H508" s="157"/>
      <c r="I508" s="1409"/>
      <c r="J508" s="93"/>
    </row>
    <row r="509" spans="1:256" ht="13.5" customHeight="1">
      <c r="A509" s="1833">
        <v>2022</v>
      </c>
      <c r="B509" s="1878"/>
      <c r="C509" s="1881"/>
      <c r="D509" s="1878"/>
      <c r="E509" s="1879"/>
      <c r="F509" s="1880"/>
      <c r="G509" s="1831">
        <v>0</v>
      </c>
      <c r="H509" s="157"/>
      <c r="I509" s="1409"/>
      <c r="J509" s="93"/>
    </row>
    <row r="510" spans="1:256" ht="13.5" customHeight="1">
      <c r="A510" s="2302" t="s">
        <v>46</v>
      </c>
      <c r="B510" s="2171"/>
      <c r="C510" s="2178" t="s">
        <v>595</v>
      </c>
      <c r="D510" s="2171"/>
      <c r="E510" s="2173"/>
      <c r="F510" s="2175"/>
      <c r="G510" s="2175">
        <v>0</v>
      </c>
      <c r="H510" s="2216"/>
      <c r="I510" s="1409"/>
      <c r="J510" s="93"/>
    </row>
    <row r="511" spans="1:256" ht="13.5" customHeight="1">
      <c r="A511" s="1822"/>
      <c r="B511" s="154"/>
      <c r="C511" s="155"/>
      <c r="D511" s="154"/>
      <c r="E511" s="1677"/>
      <c r="F511" s="153"/>
      <c r="G511" s="153"/>
      <c r="H511" s="157"/>
      <c r="I511" s="1409"/>
      <c r="J511" s="93"/>
    </row>
    <row r="512" spans="1:256">
      <c r="A512" s="173">
        <v>2019</v>
      </c>
      <c r="B512" s="73" t="s">
        <v>164</v>
      </c>
      <c r="C512" s="174" t="s">
        <v>599</v>
      </c>
      <c r="D512" s="174" t="s">
        <v>277</v>
      </c>
      <c r="E512" s="1679">
        <v>43716</v>
      </c>
      <c r="F512" s="1657" t="s">
        <v>602</v>
      </c>
      <c r="G512" s="173">
        <v>3</v>
      </c>
      <c r="H512" s="88" t="s">
        <v>601</v>
      </c>
      <c r="I512" s="1409"/>
      <c r="IV512" s="2"/>
    </row>
    <row r="513" spans="1:256">
      <c r="A513" s="173">
        <v>2019</v>
      </c>
      <c r="B513" s="174"/>
      <c r="C513" s="174"/>
      <c r="D513" s="174"/>
      <c r="E513" s="1679"/>
      <c r="F513" s="1715"/>
      <c r="G513" s="173">
        <f>SUM(G512)</f>
        <v>3</v>
      </c>
      <c r="I513" s="1409"/>
      <c r="IV513" s="2"/>
    </row>
    <row r="514" spans="1:256" ht="13.5" customHeight="1">
      <c r="A514" s="2177" t="s">
        <v>46</v>
      </c>
      <c r="B514" s="2171"/>
      <c r="C514" s="2178" t="s">
        <v>5758</v>
      </c>
      <c r="D514" s="2171"/>
      <c r="E514" s="2173"/>
      <c r="F514" s="2175"/>
      <c r="G514" s="2175">
        <v>3</v>
      </c>
      <c r="H514" s="2176"/>
      <c r="I514" s="1409"/>
      <c r="J514" s="2"/>
      <c r="IV514" s="2"/>
    </row>
    <row r="515" spans="1:256" ht="13.5" customHeight="1">
      <c r="A515" s="178"/>
      <c r="B515" s="154"/>
      <c r="C515" s="155"/>
      <c r="D515" s="154"/>
      <c r="E515" s="1677"/>
      <c r="F515" s="153"/>
      <c r="G515" s="153"/>
      <c r="H515" s="157"/>
      <c r="I515" s="1409"/>
      <c r="J515" s="93"/>
      <c r="IV515" s="2"/>
    </row>
    <row r="516" spans="1:256" ht="13.5" customHeight="1">
      <c r="A516" s="2013">
        <v>2023</v>
      </c>
      <c r="B516" s="2014" t="s">
        <v>53</v>
      </c>
      <c r="C516" s="2019" t="s">
        <v>6486</v>
      </c>
      <c r="D516" s="2014" t="s">
        <v>5745</v>
      </c>
      <c r="E516" s="2016">
        <v>45011</v>
      </c>
      <c r="F516" s="2017" t="s">
        <v>6488</v>
      </c>
      <c r="G516" s="2017">
        <v>0</v>
      </c>
      <c r="H516" s="2458" t="s">
        <v>309</v>
      </c>
      <c r="I516" s="2" t="s">
        <v>234</v>
      </c>
      <c r="J516" s="93"/>
      <c r="IV516" s="2"/>
    </row>
    <row r="517" spans="1:256" ht="13.5" customHeight="1">
      <c r="A517" s="2013">
        <v>2023</v>
      </c>
      <c r="B517" s="2014"/>
      <c r="C517" s="2019"/>
      <c r="D517" s="2014"/>
      <c r="E517" s="2016"/>
      <c r="F517" s="2017"/>
      <c r="G517" s="2017">
        <v>0</v>
      </c>
      <c r="H517" s="2458"/>
      <c r="J517" s="93"/>
      <c r="IV517" s="2"/>
    </row>
    <row r="518" spans="1:256" ht="13.5" customHeight="1">
      <c r="A518" s="2425" t="s">
        <v>46</v>
      </c>
      <c r="B518" s="2402"/>
      <c r="C518" s="2426" t="s">
        <v>6487</v>
      </c>
      <c r="D518" s="2402"/>
      <c r="E518" s="2427"/>
      <c r="F518" s="2406"/>
      <c r="G518" s="2406">
        <v>0</v>
      </c>
      <c r="H518" s="2456"/>
      <c r="J518" s="93"/>
      <c r="IV518" s="2"/>
    </row>
    <row r="519" spans="1:256" ht="13.5" customHeight="1">
      <c r="A519" s="178"/>
      <c r="B519" s="154"/>
      <c r="C519" s="155"/>
      <c r="D519" s="154"/>
      <c r="E519" s="1677"/>
      <c r="F519" s="153"/>
      <c r="G519" s="153"/>
      <c r="H519" s="2457"/>
      <c r="J519" s="93"/>
      <c r="IV519" s="2"/>
    </row>
    <row r="520" spans="1:256" ht="13.5" customHeight="1">
      <c r="A520" s="2013">
        <v>2023</v>
      </c>
      <c r="B520" s="2014" t="s">
        <v>129</v>
      </c>
      <c r="C520" s="2019" t="s">
        <v>6732</v>
      </c>
      <c r="D520" s="2014" t="s">
        <v>6342</v>
      </c>
      <c r="E520" s="2016">
        <v>45228</v>
      </c>
      <c r="F520" s="2017" t="s">
        <v>6733</v>
      </c>
      <c r="G520" s="2017">
        <v>5</v>
      </c>
      <c r="H520" s="2513" t="s">
        <v>5744</v>
      </c>
      <c r="J520" s="93"/>
      <c r="IV520" s="2"/>
    </row>
    <row r="521" spans="1:256" ht="13.5" customHeight="1">
      <c r="A521" s="2013">
        <v>2023</v>
      </c>
      <c r="B521" s="2014" t="s">
        <v>129</v>
      </c>
      <c r="C521" s="2019" t="s">
        <v>2651</v>
      </c>
      <c r="D521" s="2014" t="s">
        <v>6342</v>
      </c>
      <c r="E521" s="2016">
        <v>45228</v>
      </c>
      <c r="F521" s="2017" t="s">
        <v>6733</v>
      </c>
      <c r="G521" s="2017">
        <v>5</v>
      </c>
      <c r="H521" s="2513" t="s">
        <v>305</v>
      </c>
      <c r="J521" s="93"/>
      <c r="IV521" s="2"/>
    </row>
    <row r="522" spans="1:256" ht="13.5" customHeight="1">
      <c r="A522" s="2013">
        <v>2023</v>
      </c>
      <c r="B522" s="2014"/>
      <c r="C522" s="2019"/>
      <c r="D522" s="2014"/>
      <c r="E522" s="2016"/>
      <c r="F522" s="2017"/>
      <c r="G522" s="2017">
        <v>10</v>
      </c>
      <c r="H522" s="2514"/>
      <c r="J522" s="93"/>
      <c r="IV522" s="2"/>
    </row>
    <row r="523" spans="1:256" ht="13.5" customHeight="1">
      <c r="A523" s="178" t="s">
        <v>46</v>
      </c>
      <c r="B523" s="154"/>
      <c r="C523" s="155" t="s">
        <v>4745</v>
      </c>
      <c r="D523" s="154"/>
      <c r="E523" s="1677"/>
      <c r="F523" s="153"/>
      <c r="G523" s="153">
        <v>10</v>
      </c>
      <c r="H523" s="2511"/>
      <c r="J523" s="93"/>
      <c r="IV523" s="2"/>
    </row>
    <row r="524" spans="1:256" ht="13.5" customHeight="1">
      <c r="A524" s="1990"/>
      <c r="B524" s="464"/>
      <c r="C524" s="1991"/>
      <c r="D524" s="464"/>
      <c r="E524" s="1992"/>
      <c r="F524" s="563"/>
      <c r="G524" s="563"/>
      <c r="H524" s="2512"/>
      <c r="J524" s="93"/>
      <c r="IV524" s="2"/>
    </row>
    <row r="525" spans="1:256" ht="13.5" customHeight="1">
      <c r="A525" s="2013">
        <v>2023</v>
      </c>
      <c r="B525" s="2014" t="s">
        <v>164</v>
      </c>
      <c r="C525" s="2393" t="s">
        <v>1628</v>
      </c>
      <c r="D525" s="2092" t="s">
        <v>277</v>
      </c>
      <c r="E525" s="2023">
        <v>45179</v>
      </c>
      <c r="F525" s="2024" t="s">
        <v>6698</v>
      </c>
      <c r="G525" s="2024">
        <v>10</v>
      </c>
      <c r="H525" s="2399" t="s">
        <v>286</v>
      </c>
      <c r="J525" s="2"/>
    </row>
    <row r="526" spans="1:256" ht="13.5" customHeight="1">
      <c r="A526" s="2013">
        <v>2023</v>
      </c>
      <c r="B526" s="2014" t="s">
        <v>164</v>
      </c>
      <c r="C526" s="2393" t="s">
        <v>1628</v>
      </c>
      <c r="D526" s="2092" t="s">
        <v>5785</v>
      </c>
      <c r="E526" s="2023">
        <v>45213</v>
      </c>
      <c r="F526" s="2024" t="s">
        <v>6720</v>
      </c>
      <c r="G526" s="2024">
        <v>0</v>
      </c>
      <c r="H526" s="2399" t="s">
        <v>995</v>
      </c>
      <c r="I526" s="2" t="s">
        <v>234</v>
      </c>
      <c r="J526" s="2"/>
    </row>
    <row r="527" spans="1:256" ht="13.5" customHeight="1">
      <c r="A527" s="2013">
        <v>2023</v>
      </c>
      <c r="B527" s="2014" t="s">
        <v>164</v>
      </c>
      <c r="C527" s="2393" t="s">
        <v>1628</v>
      </c>
      <c r="D527" s="2092" t="s">
        <v>5785</v>
      </c>
      <c r="E527" s="2023">
        <v>45213</v>
      </c>
      <c r="F527" s="2024" t="s">
        <v>6720</v>
      </c>
      <c r="G527" s="2024">
        <v>0</v>
      </c>
      <c r="H527" s="2399" t="s">
        <v>354</v>
      </c>
      <c r="I527" s="2" t="s">
        <v>234</v>
      </c>
      <c r="J527" s="2"/>
    </row>
    <row r="528" spans="1:256" ht="13.5" customHeight="1">
      <c r="A528" s="2013">
        <v>2023</v>
      </c>
      <c r="B528" s="2014"/>
      <c r="C528" s="2393"/>
      <c r="D528" s="2092"/>
      <c r="E528" s="2023"/>
      <c r="F528" s="2024"/>
      <c r="G528" s="2024">
        <v>10</v>
      </c>
      <c r="H528" s="2044"/>
      <c r="J528" s="2"/>
    </row>
    <row r="529" spans="1:10" ht="13.5" customHeight="1">
      <c r="A529" s="2177" t="s">
        <v>46</v>
      </c>
      <c r="B529" s="2171"/>
      <c r="C529" s="2178" t="s">
        <v>1959</v>
      </c>
      <c r="D529" s="2258"/>
      <c r="E529" s="2260"/>
      <c r="F529" s="2261"/>
      <c r="G529" s="2288">
        <v>10</v>
      </c>
      <c r="H529" s="2278"/>
      <c r="I529" s="1409"/>
      <c r="J529" s="93"/>
    </row>
    <row r="530" spans="1:10" ht="13.5" customHeight="1">
      <c r="A530" s="178"/>
      <c r="B530" s="154"/>
      <c r="C530" s="155"/>
      <c r="D530" s="154"/>
      <c r="E530" s="1677"/>
      <c r="F530" s="153"/>
      <c r="G530" s="280"/>
      <c r="H530" s="157"/>
      <c r="I530" s="1409"/>
      <c r="J530" s="93"/>
    </row>
    <row r="531" spans="1:10" ht="13.5" customHeight="1">
      <c r="A531" s="177">
        <v>2020</v>
      </c>
      <c r="B531" s="180" t="s">
        <v>164</v>
      </c>
      <c r="C531" s="2025" t="s">
        <v>175</v>
      </c>
      <c r="D531" s="2025" t="s">
        <v>252</v>
      </c>
      <c r="E531" s="2026">
        <v>43891</v>
      </c>
      <c r="F531" s="2027" t="s">
        <v>604</v>
      </c>
      <c r="G531" s="2028">
        <v>3</v>
      </c>
      <c r="H531" s="2107" t="s">
        <v>605</v>
      </c>
      <c r="J531" s="93"/>
    </row>
    <row r="532" spans="1:10" ht="13.5" customHeight="1">
      <c r="A532" s="177">
        <v>2020</v>
      </c>
      <c r="B532" s="180" t="s">
        <v>164</v>
      </c>
      <c r="C532" s="2025" t="s">
        <v>175</v>
      </c>
      <c r="D532" s="2025" t="s">
        <v>252</v>
      </c>
      <c r="E532" s="2026">
        <v>43891</v>
      </c>
      <c r="F532" s="2027" t="s">
        <v>606</v>
      </c>
      <c r="G532" s="2028">
        <v>3</v>
      </c>
      <c r="H532" s="2107" t="s">
        <v>607</v>
      </c>
      <c r="J532" s="93"/>
    </row>
    <row r="533" spans="1:10" ht="13.5" customHeight="1">
      <c r="A533" s="177">
        <v>2020</v>
      </c>
      <c r="B533" s="351"/>
      <c r="C533" s="2025"/>
      <c r="D533" s="2025"/>
      <c r="E533" s="2026"/>
      <c r="F533" s="2027"/>
      <c r="G533" s="2028">
        <f>SUM(G531:G532)</f>
        <v>6</v>
      </c>
      <c r="H533" s="2107"/>
      <c r="J533" s="93"/>
    </row>
    <row r="534" spans="1:10" ht="13.5" customHeight="1">
      <c r="A534" s="1497">
        <v>2021</v>
      </c>
      <c r="B534" s="1457" t="s">
        <v>164</v>
      </c>
      <c r="C534" s="2033" t="s">
        <v>175</v>
      </c>
      <c r="D534" s="2033" t="s">
        <v>5486</v>
      </c>
      <c r="E534" s="2034">
        <v>44332</v>
      </c>
      <c r="F534" s="2036" t="s">
        <v>5527</v>
      </c>
      <c r="G534" s="2035">
        <v>15</v>
      </c>
      <c r="H534" s="2043" t="s">
        <v>5528</v>
      </c>
      <c r="J534" s="93"/>
    </row>
    <row r="535" spans="1:10" ht="13.5" customHeight="1">
      <c r="A535" s="1497">
        <v>2021</v>
      </c>
      <c r="B535" s="1457"/>
      <c r="C535" s="2033"/>
      <c r="D535" s="2033"/>
      <c r="E535" s="2034"/>
      <c r="F535" s="2036"/>
      <c r="G535" s="2035">
        <f>SUM(G534)</f>
        <v>15</v>
      </c>
      <c r="H535" s="2043"/>
      <c r="J535" s="93"/>
    </row>
    <row r="536" spans="1:10" ht="13.5" customHeight="1">
      <c r="A536" s="2177" t="s">
        <v>46</v>
      </c>
      <c r="B536" s="2171"/>
      <c r="C536" s="2171" t="s">
        <v>608</v>
      </c>
      <c r="D536" s="2171"/>
      <c r="E536" s="2173"/>
      <c r="F536" s="2175"/>
      <c r="G536" s="2174">
        <f>G533+G535</f>
        <v>21</v>
      </c>
      <c r="H536" s="2176"/>
      <c r="I536" s="1409"/>
      <c r="J536" s="93"/>
    </row>
    <row r="537" spans="1:10">
      <c r="A537" s="178"/>
      <c r="B537" s="154"/>
      <c r="C537" s="154"/>
      <c r="D537" s="154"/>
      <c r="E537" s="1677"/>
      <c r="F537" s="153"/>
      <c r="G537" s="280"/>
      <c r="H537" s="157"/>
      <c r="I537" s="1409"/>
      <c r="J537" s="93"/>
    </row>
    <row r="538" spans="1:10">
      <c r="A538" s="1497">
        <v>2021</v>
      </c>
      <c r="B538" s="1457" t="s">
        <v>164</v>
      </c>
      <c r="C538" s="1457" t="s">
        <v>5135</v>
      </c>
      <c r="D538" s="1457" t="s">
        <v>5745</v>
      </c>
      <c r="E538" s="1684">
        <v>44276</v>
      </c>
      <c r="F538" s="1458" t="s">
        <v>5752</v>
      </c>
      <c r="G538" s="1534">
        <v>5</v>
      </c>
      <c r="H538" s="1499" t="s">
        <v>995</v>
      </c>
      <c r="I538" s="1409"/>
      <c r="J538" s="93"/>
    </row>
    <row r="539" spans="1:10">
      <c r="A539" s="1497">
        <v>2021</v>
      </c>
      <c r="B539" s="1457" t="s">
        <v>164</v>
      </c>
      <c r="C539" s="1457" t="s">
        <v>5135</v>
      </c>
      <c r="D539" s="1457" t="s">
        <v>5745</v>
      </c>
      <c r="E539" s="1684">
        <v>44276</v>
      </c>
      <c r="F539" s="1458" t="s">
        <v>5752</v>
      </c>
      <c r="G539" s="1534">
        <v>5</v>
      </c>
      <c r="H539" s="1499" t="s">
        <v>354</v>
      </c>
      <c r="I539" s="1409"/>
      <c r="J539" s="93"/>
    </row>
    <row r="540" spans="1:10">
      <c r="A540" s="1497">
        <v>2021</v>
      </c>
      <c r="B540" s="1457"/>
      <c r="C540" s="1457"/>
      <c r="D540" s="1457"/>
      <c r="E540" s="1684"/>
      <c r="F540" s="1458"/>
      <c r="G540" s="1534">
        <v>10</v>
      </c>
      <c r="H540" s="1499"/>
      <c r="I540" s="1409"/>
      <c r="J540" s="93"/>
    </row>
    <row r="541" spans="1:10">
      <c r="A541" s="1833">
        <v>2022</v>
      </c>
      <c r="B541" s="1827" t="s">
        <v>164</v>
      </c>
      <c r="C541" s="1827" t="s">
        <v>5135</v>
      </c>
      <c r="D541" s="1827" t="s">
        <v>5745</v>
      </c>
      <c r="E541" s="1829">
        <v>44633</v>
      </c>
      <c r="F541" s="1831" t="s">
        <v>6001</v>
      </c>
      <c r="G541" s="1830">
        <v>5</v>
      </c>
      <c r="H541" s="1832" t="s">
        <v>5744</v>
      </c>
      <c r="I541" s="1409"/>
      <c r="J541" s="93"/>
    </row>
    <row r="542" spans="1:10">
      <c r="A542" s="1833">
        <v>2022</v>
      </c>
      <c r="B542" s="1827" t="s">
        <v>164</v>
      </c>
      <c r="C542" s="1827" t="s">
        <v>5135</v>
      </c>
      <c r="D542" s="1827" t="s">
        <v>5745</v>
      </c>
      <c r="E542" s="1829">
        <v>44633</v>
      </c>
      <c r="F542" s="1831" t="s">
        <v>6001</v>
      </c>
      <c r="G542" s="1830">
        <v>5</v>
      </c>
      <c r="H542" s="1832" t="s">
        <v>352</v>
      </c>
      <c r="I542" s="1409"/>
      <c r="J542" s="93"/>
    </row>
    <row r="543" spans="1:10">
      <c r="A543" s="1833">
        <v>2022</v>
      </c>
      <c r="B543" s="1827" t="s">
        <v>164</v>
      </c>
      <c r="C543" s="1827" t="s">
        <v>5135</v>
      </c>
      <c r="D543" s="1827" t="s">
        <v>5456</v>
      </c>
      <c r="E543" s="1829">
        <v>44640</v>
      </c>
      <c r="F543" s="1831" t="s">
        <v>6001</v>
      </c>
      <c r="G543" s="1830">
        <v>5</v>
      </c>
      <c r="H543" s="1832" t="s">
        <v>5744</v>
      </c>
      <c r="I543" s="1409"/>
      <c r="J543" s="93"/>
    </row>
    <row r="544" spans="1:10">
      <c r="A544" s="1833">
        <v>2022</v>
      </c>
      <c r="B544" s="1827" t="s">
        <v>164</v>
      </c>
      <c r="C544" s="1827" t="s">
        <v>5135</v>
      </c>
      <c r="D544" s="1827" t="s">
        <v>5456</v>
      </c>
      <c r="E544" s="1829">
        <v>44640</v>
      </c>
      <c r="F544" s="1831" t="s">
        <v>6001</v>
      </c>
      <c r="G544" s="1830">
        <v>5</v>
      </c>
      <c r="H544" s="1832" t="s">
        <v>352</v>
      </c>
      <c r="I544" s="1409"/>
      <c r="J544" s="93"/>
    </row>
    <row r="545" spans="1:20">
      <c r="A545" s="1833">
        <v>2022</v>
      </c>
      <c r="B545" s="1827"/>
      <c r="C545" s="1827"/>
      <c r="D545" s="1827"/>
      <c r="E545" s="1829"/>
      <c r="F545" s="1831"/>
      <c r="G545" s="1830">
        <v>20</v>
      </c>
      <c r="H545" s="1832"/>
      <c r="I545" s="1409"/>
      <c r="J545" s="93"/>
    </row>
    <row r="546" spans="1:20">
      <c r="A546" s="2013">
        <v>2023</v>
      </c>
      <c r="B546" s="2014" t="s">
        <v>164</v>
      </c>
      <c r="C546" s="2014" t="s">
        <v>5135</v>
      </c>
      <c r="D546" s="2014" t="s">
        <v>5745</v>
      </c>
      <c r="E546" s="2016">
        <v>44646</v>
      </c>
      <c r="F546" s="2017" t="s">
        <v>6490</v>
      </c>
      <c r="G546" s="2097">
        <v>5</v>
      </c>
      <c r="H546" s="2018" t="s">
        <v>995</v>
      </c>
      <c r="I546" s="1409"/>
      <c r="J546" s="93"/>
    </row>
    <row r="547" spans="1:20">
      <c r="A547" s="2013">
        <v>2023</v>
      </c>
      <c r="B547" s="2014" t="s">
        <v>164</v>
      </c>
      <c r="C547" s="2014" t="s">
        <v>5135</v>
      </c>
      <c r="D547" s="2014" t="s">
        <v>5745</v>
      </c>
      <c r="E547" s="2016">
        <v>44646</v>
      </c>
      <c r="F547" s="2017" t="s">
        <v>6490</v>
      </c>
      <c r="G547" s="2097">
        <v>5</v>
      </c>
      <c r="H547" s="2018" t="s">
        <v>354</v>
      </c>
      <c r="I547" s="1409"/>
      <c r="J547" s="93"/>
    </row>
    <row r="548" spans="1:20">
      <c r="A548" s="2013">
        <v>2023</v>
      </c>
      <c r="B548" s="2014"/>
      <c r="C548" s="2014"/>
      <c r="D548" s="2014"/>
      <c r="E548" s="2016"/>
      <c r="F548" s="2017"/>
      <c r="G548" s="2097">
        <v>10</v>
      </c>
      <c r="H548" s="2018"/>
      <c r="I548" s="1409"/>
      <c r="J548" s="93"/>
    </row>
    <row r="549" spans="1:20">
      <c r="A549" s="2177" t="s">
        <v>46</v>
      </c>
      <c r="B549" s="2303"/>
      <c r="C549" s="2171" t="s">
        <v>5137</v>
      </c>
      <c r="D549" s="2303"/>
      <c r="E549" s="2304"/>
      <c r="F549" s="2305"/>
      <c r="G549" s="2174">
        <v>40</v>
      </c>
      <c r="H549" s="2306"/>
      <c r="I549" s="1409"/>
      <c r="J549" s="93"/>
    </row>
    <row r="550" spans="1:20">
      <c r="A550" s="178"/>
      <c r="B550" s="154"/>
      <c r="C550" s="154"/>
      <c r="D550" s="154"/>
      <c r="E550" s="1677"/>
      <c r="F550" s="153"/>
      <c r="G550" s="280"/>
      <c r="H550" s="157"/>
      <c r="I550" s="1541"/>
      <c r="J550" s="93"/>
    </row>
    <row r="551" spans="1:20" s="115" customFormat="1">
      <c r="A551" s="1497">
        <v>2021</v>
      </c>
      <c r="B551" s="1457" t="s">
        <v>91</v>
      </c>
      <c r="C551" s="2033" t="s">
        <v>126</v>
      </c>
      <c r="D551" s="2033" t="s">
        <v>252</v>
      </c>
      <c r="E551" s="2034">
        <v>44262</v>
      </c>
      <c r="F551" s="2035" t="s">
        <v>5393</v>
      </c>
      <c r="G551" s="2035">
        <v>7</v>
      </c>
      <c r="H551" s="2043" t="s">
        <v>572</v>
      </c>
      <c r="I551" s="2601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</row>
    <row r="552" spans="1:20" s="115" customFormat="1">
      <c r="A552" s="1497">
        <v>2021</v>
      </c>
      <c r="B552" s="1457" t="s">
        <v>91</v>
      </c>
      <c r="C552" s="2033" t="s">
        <v>126</v>
      </c>
      <c r="D552" s="2033" t="s">
        <v>5486</v>
      </c>
      <c r="E552" s="2034">
        <v>44332</v>
      </c>
      <c r="F552" s="2036" t="s">
        <v>5529</v>
      </c>
      <c r="G552" s="2035">
        <v>10</v>
      </c>
      <c r="H552" s="2043" t="s">
        <v>5530</v>
      </c>
      <c r="I552" s="2601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</row>
    <row r="553" spans="1:20" s="115" customFormat="1">
      <c r="A553" s="1497">
        <v>2021</v>
      </c>
      <c r="B553" s="1457"/>
      <c r="C553" s="1457"/>
      <c r="D553" s="1457"/>
      <c r="E553" s="1684"/>
      <c r="F553" s="1726"/>
      <c r="G553" s="1458">
        <f>SUM(G551:G552)</f>
        <v>17</v>
      </c>
      <c r="H553" s="1499"/>
      <c r="I553" s="1652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</row>
    <row r="554" spans="1:20" s="115" customFormat="1">
      <c r="A554" s="1833">
        <v>2022</v>
      </c>
      <c r="B554" s="1827" t="s">
        <v>91</v>
      </c>
      <c r="C554" s="1827" t="s">
        <v>126</v>
      </c>
      <c r="D554" s="1827" t="s">
        <v>252</v>
      </c>
      <c r="E554" s="1829">
        <v>44626</v>
      </c>
      <c r="F554" s="1843" t="s">
        <v>5986</v>
      </c>
      <c r="G554" s="1831">
        <v>7</v>
      </c>
      <c r="H554" s="1832" t="s">
        <v>5898</v>
      </c>
      <c r="I554" s="1942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</row>
    <row r="555" spans="1:20" s="115" customFormat="1">
      <c r="A555" s="1833">
        <v>2022</v>
      </c>
      <c r="B555" s="1827" t="s">
        <v>91</v>
      </c>
      <c r="C555" s="1827" t="s">
        <v>126</v>
      </c>
      <c r="D555" s="1827" t="s">
        <v>6342</v>
      </c>
      <c r="E555" s="1829">
        <v>44857</v>
      </c>
      <c r="F555" s="1843" t="s">
        <v>6351</v>
      </c>
      <c r="G555" s="1831">
        <v>5</v>
      </c>
      <c r="H555" s="1832" t="s">
        <v>273</v>
      </c>
      <c r="I555" s="1942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</row>
    <row r="556" spans="1:20" s="115" customFormat="1">
      <c r="A556" s="1833">
        <v>2022</v>
      </c>
      <c r="B556" s="1827" t="s">
        <v>91</v>
      </c>
      <c r="C556" s="1827" t="s">
        <v>126</v>
      </c>
      <c r="D556" s="1827" t="s">
        <v>6355</v>
      </c>
      <c r="E556" s="1829">
        <v>44871</v>
      </c>
      <c r="F556" s="1843" t="s">
        <v>6361</v>
      </c>
      <c r="G556" s="1831">
        <v>5</v>
      </c>
      <c r="H556" s="1832" t="s">
        <v>236</v>
      </c>
      <c r="I556" s="1942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</row>
    <row r="557" spans="1:20" s="115" customFormat="1">
      <c r="A557" s="1833">
        <v>2022</v>
      </c>
      <c r="B557" s="1827" t="s">
        <v>91</v>
      </c>
      <c r="C557" s="1827" t="s">
        <v>126</v>
      </c>
      <c r="D557" s="1827" t="s">
        <v>6355</v>
      </c>
      <c r="E557" s="1829">
        <v>44871</v>
      </c>
      <c r="F557" s="1843" t="s">
        <v>6361</v>
      </c>
      <c r="G557" s="1831">
        <v>5</v>
      </c>
      <c r="H557" s="1832" t="s">
        <v>273</v>
      </c>
      <c r="I557" s="1942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</row>
    <row r="558" spans="1:20" s="115" customFormat="1">
      <c r="A558" s="1833">
        <v>2022</v>
      </c>
      <c r="B558" s="1827"/>
      <c r="C558" s="1827"/>
      <c r="D558" s="1827"/>
      <c r="E558" s="1829"/>
      <c r="F558" s="1843"/>
      <c r="G558" s="1831">
        <v>22</v>
      </c>
      <c r="H558" s="1832"/>
      <c r="I558" s="1908" t="s">
        <v>6797</v>
      </c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</row>
    <row r="559" spans="1:20">
      <c r="A559" s="2177" t="s">
        <v>46</v>
      </c>
      <c r="B559" s="2171"/>
      <c r="C559" s="2178" t="s">
        <v>614</v>
      </c>
      <c r="D559" s="2171"/>
      <c r="E559" s="2173"/>
      <c r="F559" s="2175"/>
      <c r="G559" s="2175">
        <v>39</v>
      </c>
      <c r="H559" s="2176"/>
      <c r="I559" s="1907"/>
      <c r="J559" s="93"/>
    </row>
    <row r="560" spans="1:20">
      <c r="A560" s="147"/>
      <c r="C560" s="148"/>
      <c r="E560" s="1673"/>
      <c r="F560" s="133"/>
      <c r="G560" s="133"/>
      <c r="I560" s="1857"/>
      <c r="J560" s="93"/>
    </row>
    <row r="561" spans="1:20" s="115" customFormat="1">
      <c r="A561" s="147">
        <v>2019</v>
      </c>
      <c r="B561" s="73" t="s">
        <v>164</v>
      </c>
      <c r="C561" s="73" t="s">
        <v>211</v>
      </c>
      <c r="D561" s="73"/>
      <c r="E561" s="1673"/>
      <c r="F561" s="1657"/>
      <c r="G561" s="133">
        <v>0</v>
      </c>
      <c r="H561" s="170"/>
      <c r="I561" s="1925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</row>
    <row r="562" spans="1:20" s="115" customFormat="1">
      <c r="A562" s="147">
        <v>2019</v>
      </c>
      <c r="B562" s="73"/>
      <c r="C562" s="73"/>
      <c r="D562" s="73"/>
      <c r="E562" s="1673"/>
      <c r="F562" s="1657"/>
      <c r="G562" s="133">
        <f>G561</f>
        <v>0</v>
      </c>
      <c r="H562" s="170"/>
      <c r="I562" s="1925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</row>
    <row r="563" spans="1:20">
      <c r="A563" s="2170" t="s">
        <v>46</v>
      </c>
      <c r="B563" s="2171"/>
      <c r="C563" s="2171" t="s">
        <v>617</v>
      </c>
      <c r="D563" s="2268"/>
      <c r="E563" s="2173"/>
      <c r="F563" s="2175"/>
      <c r="G563" s="2174">
        <v>0</v>
      </c>
      <c r="H563" s="2176"/>
      <c r="I563" s="1409"/>
      <c r="J563" s="93"/>
    </row>
    <row r="564" spans="1:20">
      <c r="A564" s="278"/>
      <c r="B564" s="154"/>
      <c r="C564" s="154"/>
      <c r="D564" s="279"/>
      <c r="E564" s="1677"/>
      <c r="F564" s="153"/>
      <c r="G564" s="280"/>
      <c r="H564" s="157"/>
      <c r="I564" s="1857"/>
      <c r="J564" s="93"/>
    </row>
    <row r="565" spans="1:20">
      <c r="A565" s="1825">
        <v>2022</v>
      </c>
      <c r="B565" s="1827" t="s">
        <v>53</v>
      </c>
      <c r="C565" s="1827" t="s">
        <v>6352</v>
      </c>
      <c r="D565" s="1834" t="s">
        <v>6342</v>
      </c>
      <c r="E565" s="1829">
        <v>44857</v>
      </c>
      <c r="F565" s="1831" t="s">
        <v>6354</v>
      </c>
      <c r="G565" s="1830">
        <v>5</v>
      </c>
      <c r="H565" s="1832" t="s">
        <v>248</v>
      </c>
      <c r="I565" s="1857"/>
      <c r="J565" s="93"/>
    </row>
    <row r="566" spans="1:20">
      <c r="A566" s="1825">
        <v>2022</v>
      </c>
      <c r="B566" s="1827" t="s">
        <v>53</v>
      </c>
      <c r="C566" s="1827" t="s">
        <v>6352</v>
      </c>
      <c r="D566" s="1834" t="s">
        <v>5785</v>
      </c>
      <c r="E566" s="1829">
        <v>44878</v>
      </c>
      <c r="F566" s="1831" t="s">
        <v>6370</v>
      </c>
      <c r="G566" s="1830">
        <v>5</v>
      </c>
      <c r="H566" s="1832" t="s">
        <v>236</v>
      </c>
      <c r="I566" s="1857"/>
      <c r="J566" s="93"/>
    </row>
    <row r="567" spans="1:20">
      <c r="A567" s="1825">
        <v>2022</v>
      </c>
      <c r="B567" s="1827" t="s">
        <v>53</v>
      </c>
      <c r="C567" s="1827" t="s">
        <v>6352</v>
      </c>
      <c r="D567" s="1834" t="s">
        <v>5785</v>
      </c>
      <c r="E567" s="1829">
        <v>44878</v>
      </c>
      <c r="F567" s="1831" t="s">
        <v>6370</v>
      </c>
      <c r="G567" s="1830">
        <v>5</v>
      </c>
      <c r="H567" s="1832" t="s">
        <v>248</v>
      </c>
      <c r="I567" s="1857"/>
      <c r="J567" s="93"/>
    </row>
    <row r="568" spans="1:20">
      <c r="A568" s="1825">
        <v>2022</v>
      </c>
      <c r="B568" s="154"/>
      <c r="C568" s="154"/>
      <c r="D568" s="279"/>
      <c r="E568" s="1677"/>
      <c r="F568" s="153"/>
      <c r="G568" s="1830">
        <v>15</v>
      </c>
      <c r="H568" s="157"/>
      <c r="I568" s="1857"/>
      <c r="J568" s="93"/>
    </row>
    <row r="569" spans="1:20">
      <c r="A569" s="2170" t="s">
        <v>46</v>
      </c>
      <c r="B569" s="2171"/>
      <c r="C569" s="2171" t="s">
        <v>6353</v>
      </c>
      <c r="D569" s="2268"/>
      <c r="E569" s="2173"/>
      <c r="F569" s="2175"/>
      <c r="G569" s="2174">
        <v>15</v>
      </c>
      <c r="H569" s="2216"/>
      <c r="I569" s="1857"/>
      <c r="J569" s="93"/>
    </row>
    <row r="570" spans="1:20">
      <c r="A570" s="104"/>
      <c r="D570" s="72"/>
      <c r="E570" s="1673"/>
      <c r="F570" s="133"/>
      <c r="I570" s="1541"/>
      <c r="J570" s="93"/>
    </row>
    <row r="571" spans="1:20">
      <c r="A571" s="2095">
        <v>2023</v>
      </c>
      <c r="B571" s="2014" t="s">
        <v>129</v>
      </c>
      <c r="C571" s="2014" t="s">
        <v>5531</v>
      </c>
      <c r="D571" s="2015" t="s">
        <v>5476</v>
      </c>
      <c r="E571" s="2016">
        <v>44968</v>
      </c>
      <c r="F571" s="2017" t="s">
        <v>6389</v>
      </c>
      <c r="G571" s="2097">
        <v>5</v>
      </c>
      <c r="H571" s="2018" t="s">
        <v>305</v>
      </c>
      <c r="I571" s="1541"/>
      <c r="J571" s="93"/>
    </row>
    <row r="572" spans="1:20">
      <c r="A572" s="2095">
        <v>2023</v>
      </c>
      <c r="B572" s="2014" t="s">
        <v>129</v>
      </c>
      <c r="C572" s="2014" t="s">
        <v>5531</v>
      </c>
      <c r="D572" s="2015" t="s">
        <v>5469</v>
      </c>
      <c r="E572" s="2016">
        <v>45010</v>
      </c>
      <c r="F572" s="2017" t="s">
        <v>6477</v>
      </c>
      <c r="G572" s="2097">
        <v>5</v>
      </c>
      <c r="H572" s="2018" t="s">
        <v>305</v>
      </c>
      <c r="I572" s="1541"/>
      <c r="J572" s="93"/>
    </row>
    <row r="573" spans="1:20">
      <c r="A573" s="2095">
        <v>2023</v>
      </c>
      <c r="B573" s="2014" t="s">
        <v>129</v>
      </c>
      <c r="C573" s="2014" t="s">
        <v>5531</v>
      </c>
      <c r="D573" s="2015" t="s">
        <v>5683</v>
      </c>
      <c r="E573" s="2016">
        <v>45074</v>
      </c>
      <c r="F573" s="2017" t="s">
        <v>6529</v>
      </c>
      <c r="G573" s="2097">
        <v>7</v>
      </c>
      <c r="H573" s="2018" t="s">
        <v>6098</v>
      </c>
      <c r="I573" s="1541"/>
      <c r="J573" s="93"/>
    </row>
    <row r="574" spans="1:20">
      <c r="A574" s="2095">
        <v>2023</v>
      </c>
      <c r="B574" s="2014" t="s">
        <v>129</v>
      </c>
      <c r="C574" s="2014" t="s">
        <v>5531</v>
      </c>
      <c r="D574" s="2015" t="s">
        <v>5683</v>
      </c>
      <c r="E574" s="2016">
        <v>45074</v>
      </c>
      <c r="F574" s="2017" t="s">
        <v>6530</v>
      </c>
      <c r="G574" s="2097">
        <v>7</v>
      </c>
      <c r="H574" s="2018" t="s">
        <v>6101</v>
      </c>
      <c r="I574" s="1541"/>
      <c r="J574" s="93"/>
    </row>
    <row r="575" spans="1:20">
      <c r="A575" s="2095">
        <v>2023</v>
      </c>
      <c r="B575" s="2014" t="s">
        <v>129</v>
      </c>
      <c r="C575" s="2014" t="s">
        <v>5531</v>
      </c>
      <c r="D575" s="2015" t="s">
        <v>5683</v>
      </c>
      <c r="E575" s="2016">
        <v>45074</v>
      </c>
      <c r="F575" s="2017" t="s">
        <v>6477</v>
      </c>
      <c r="G575" s="2097">
        <v>10</v>
      </c>
      <c r="H575" s="2018" t="s">
        <v>6104</v>
      </c>
      <c r="I575" s="1541"/>
      <c r="J575" s="93"/>
    </row>
    <row r="576" spans="1:20">
      <c r="A576" s="2095">
        <v>2023</v>
      </c>
      <c r="B576" s="2014" t="s">
        <v>129</v>
      </c>
      <c r="C576" s="2014" t="s">
        <v>5531</v>
      </c>
      <c r="D576" s="2015" t="s">
        <v>5683</v>
      </c>
      <c r="E576" s="2016">
        <v>45074</v>
      </c>
      <c r="F576" s="2017" t="s">
        <v>6531</v>
      </c>
      <c r="G576" s="2097">
        <v>3</v>
      </c>
      <c r="H576" s="2018" t="s">
        <v>6103</v>
      </c>
      <c r="I576" s="1757"/>
      <c r="J576" s="93"/>
    </row>
    <row r="577" spans="1:10">
      <c r="A577" s="2095">
        <v>2023</v>
      </c>
      <c r="B577" s="2014" t="s">
        <v>129</v>
      </c>
      <c r="C577" s="2014" t="s">
        <v>5531</v>
      </c>
      <c r="D577" s="2015" t="s">
        <v>6589</v>
      </c>
      <c r="E577" s="2016">
        <v>45081</v>
      </c>
      <c r="F577" s="2017" t="s">
        <v>6477</v>
      </c>
      <c r="G577" s="2097">
        <v>10</v>
      </c>
      <c r="H577" s="2018" t="s">
        <v>6608</v>
      </c>
      <c r="I577" s="1757"/>
      <c r="J577" s="93"/>
    </row>
    <row r="578" spans="1:10">
      <c r="A578" s="2095">
        <v>2023</v>
      </c>
      <c r="B578" s="2014" t="s">
        <v>129</v>
      </c>
      <c r="C578" s="2014" t="s">
        <v>5531</v>
      </c>
      <c r="D578" s="2015" t="s">
        <v>277</v>
      </c>
      <c r="E578" s="2016">
        <v>45179</v>
      </c>
      <c r="F578" s="2017" t="s">
        <v>6683</v>
      </c>
      <c r="G578" s="2097">
        <v>10</v>
      </c>
      <c r="H578" s="2018" t="s">
        <v>1080</v>
      </c>
      <c r="I578" s="1757"/>
      <c r="J578" s="93"/>
    </row>
    <row r="579" spans="1:10">
      <c r="A579" s="2095">
        <v>2023</v>
      </c>
      <c r="B579" s="2014" t="s">
        <v>129</v>
      </c>
      <c r="C579" s="2014" t="s">
        <v>5531</v>
      </c>
      <c r="D579" s="2015" t="s">
        <v>277</v>
      </c>
      <c r="E579" s="2016">
        <v>45179</v>
      </c>
      <c r="F579" s="2017" t="s">
        <v>6684</v>
      </c>
      <c r="G579" s="2097">
        <v>7</v>
      </c>
      <c r="H579" s="2018" t="s">
        <v>1100</v>
      </c>
      <c r="I579" s="1757"/>
      <c r="J579" s="93"/>
    </row>
    <row r="580" spans="1:10">
      <c r="A580" s="2095">
        <v>2023</v>
      </c>
      <c r="B580" s="2014"/>
      <c r="C580" s="2014"/>
      <c r="D580" s="2015"/>
      <c r="E580" s="2016"/>
      <c r="F580" s="2017"/>
      <c r="G580" s="2097">
        <v>64</v>
      </c>
      <c r="H580" s="1832"/>
      <c r="I580" s="1908" t="s">
        <v>6432</v>
      </c>
      <c r="J580" s="93"/>
    </row>
    <row r="581" spans="1:10">
      <c r="A581" s="2170" t="s">
        <v>46</v>
      </c>
      <c r="B581" s="2171"/>
      <c r="C581" s="2171" t="s">
        <v>5534</v>
      </c>
      <c r="D581" s="2268"/>
      <c r="E581" s="2173"/>
      <c r="F581" s="2175"/>
      <c r="G581" s="2174">
        <v>64</v>
      </c>
      <c r="H581" s="2176"/>
      <c r="I581" s="1541"/>
      <c r="J581" s="93"/>
    </row>
    <row r="582" spans="1:10">
      <c r="A582" s="278"/>
      <c r="B582" s="154"/>
      <c r="C582" s="154"/>
      <c r="D582" s="279"/>
      <c r="E582" s="1677"/>
      <c r="F582" s="153"/>
      <c r="G582" s="280"/>
      <c r="H582" s="157"/>
      <c r="I582" s="1409"/>
      <c r="J582" s="93"/>
    </row>
    <row r="583" spans="1:10">
      <c r="A583" s="1831">
        <v>2022</v>
      </c>
      <c r="B583" s="1827" t="s">
        <v>129</v>
      </c>
      <c r="C583" s="1893" t="s">
        <v>144</v>
      </c>
      <c r="D583" s="1896" t="s">
        <v>5476</v>
      </c>
      <c r="E583" s="1898">
        <v>44604</v>
      </c>
      <c r="F583" s="1900" t="s">
        <v>5784</v>
      </c>
      <c r="G583" s="1902">
        <v>0</v>
      </c>
      <c r="H583" s="1892" t="s">
        <v>304</v>
      </c>
      <c r="I583" s="1409" t="s">
        <v>234</v>
      </c>
      <c r="J583" s="2"/>
    </row>
    <row r="584" spans="1:10">
      <c r="A584" s="1831">
        <v>2022</v>
      </c>
      <c r="B584" s="1827" t="s">
        <v>129</v>
      </c>
      <c r="C584" s="1895" t="s">
        <v>144</v>
      </c>
      <c r="D584" s="1897" t="s">
        <v>406</v>
      </c>
      <c r="E584" s="1899">
        <v>44612</v>
      </c>
      <c r="F584" s="1901" t="s">
        <v>5822</v>
      </c>
      <c r="G584" s="1903">
        <v>5</v>
      </c>
      <c r="H584" s="1894" t="s">
        <v>304</v>
      </c>
      <c r="I584" s="1409"/>
      <c r="J584" s="2"/>
    </row>
    <row r="585" spans="1:10">
      <c r="A585" s="1831">
        <v>2022</v>
      </c>
      <c r="B585" s="1827" t="s">
        <v>129</v>
      </c>
      <c r="C585" s="1894" t="s">
        <v>144</v>
      </c>
      <c r="D585" s="1904" t="s">
        <v>6342</v>
      </c>
      <c r="E585" s="1905">
        <v>44857</v>
      </c>
      <c r="F585" s="1901" t="s">
        <v>5784</v>
      </c>
      <c r="G585" s="1903">
        <v>0</v>
      </c>
      <c r="H585" s="1894" t="s">
        <v>995</v>
      </c>
      <c r="I585" s="1409" t="s">
        <v>234</v>
      </c>
      <c r="J585" s="2"/>
    </row>
    <row r="586" spans="1:10">
      <c r="A586" s="1831">
        <v>2022</v>
      </c>
      <c r="B586" s="1827" t="s">
        <v>129</v>
      </c>
      <c r="C586" s="1894" t="s">
        <v>144</v>
      </c>
      <c r="D586" s="1904" t="s">
        <v>6342</v>
      </c>
      <c r="E586" s="1905">
        <v>44857</v>
      </c>
      <c r="F586" s="1901" t="s">
        <v>5784</v>
      </c>
      <c r="G586" s="1902">
        <v>0</v>
      </c>
      <c r="H586" s="1894" t="s">
        <v>304</v>
      </c>
      <c r="I586" s="1409" t="s">
        <v>234</v>
      </c>
      <c r="J586" s="2"/>
    </row>
    <row r="587" spans="1:10">
      <c r="A587" s="1831">
        <v>2022</v>
      </c>
      <c r="B587" s="1827" t="s">
        <v>129</v>
      </c>
      <c r="C587" s="1894" t="s">
        <v>144</v>
      </c>
      <c r="D587" s="1904" t="s">
        <v>5785</v>
      </c>
      <c r="E587" s="1905">
        <v>44878</v>
      </c>
      <c r="F587" s="1901" t="s">
        <v>5822</v>
      </c>
      <c r="G587" s="1901">
        <v>0</v>
      </c>
      <c r="H587" s="2044" t="s">
        <v>304</v>
      </c>
      <c r="I587" s="1857" t="s">
        <v>234</v>
      </c>
      <c r="J587" s="2"/>
    </row>
    <row r="588" spans="1:10">
      <c r="A588" s="1831">
        <v>2022</v>
      </c>
      <c r="B588" s="1827"/>
      <c r="C588" s="1894"/>
      <c r="D588" s="1904"/>
      <c r="E588" s="1905"/>
      <c r="F588" s="1901"/>
      <c r="G588" s="1901">
        <v>5</v>
      </c>
      <c r="H588" s="1904"/>
      <c r="I588" s="1409"/>
      <c r="J588" s="2"/>
    </row>
    <row r="589" spans="1:10">
      <c r="A589" s="2017">
        <v>2023</v>
      </c>
      <c r="B589" s="2014" t="s">
        <v>129</v>
      </c>
      <c r="C589" s="2092" t="s">
        <v>144</v>
      </c>
      <c r="D589" s="2092" t="s">
        <v>5476</v>
      </c>
      <c r="E589" s="2023">
        <v>44968</v>
      </c>
      <c r="F589" s="2024" t="s">
        <v>6396</v>
      </c>
      <c r="G589" s="2024">
        <v>5</v>
      </c>
      <c r="H589" s="2399" t="s">
        <v>304</v>
      </c>
      <c r="J589" s="2"/>
    </row>
    <row r="590" spans="1:10">
      <c r="A590" s="2017">
        <v>2023</v>
      </c>
      <c r="B590" s="2014" t="s">
        <v>129</v>
      </c>
      <c r="C590" s="2092" t="s">
        <v>144</v>
      </c>
      <c r="D590" s="2092" t="s">
        <v>406</v>
      </c>
      <c r="E590" s="2023">
        <v>44976</v>
      </c>
      <c r="F590" s="2024" t="s">
        <v>5822</v>
      </c>
      <c r="G590" s="2024">
        <v>0</v>
      </c>
      <c r="H590" s="2399" t="s">
        <v>304</v>
      </c>
      <c r="I590" s="2" t="s">
        <v>234</v>
      </c>
      <c r="J590" s="2"/>
    </row>
    <row r="591" spans="1:10">
      <c r="A591" s="2017">
        <v>2023</v>
      </c>
      <c r="B591" s="2014" t="s">
        <v>129</v>
      </c>
      <c r="C591" s="2092" t="s">
        <v>144</v>
      </c>
      <c r="D591" s="2092" t="s">
        <v>252</v>
      </c>
      <c r="E591" s="2023">
        <v>44990</v>
      </c>
      <c r="F591" s="2024" t="s">
        <v>6396</v>
      </c>
      <c r="G591" s="2024">
        <v>3</v>
      </c>
      <c r="H591" s="2399" t="s">
        <v>5899</v>
      </c>
      <c r="J591" s="2"/>
    </row>
    <row r="592" spans="1:10">
      <c r="A592" s="2017">
        <v>2023</v>
      </c>
      <c r="B592" s="2014" t="s">
        <v>129</v>
      </c>
      <c r="C592" s="2092" t="s">
        <v>144</v>
      </c>
      <c r="D592" s="2092" t="s">
        <v>6021</v>
      </c>
      <c r="E592" s="2023">
        <v>45052</v>
      </c>
      <c r="F592" s="2024" t="s">
        <v>6504</v>
      </c>
      <c r="G592" s="2024">
        <v>0</v>
      </c>
      <c r="H592" s="2399" t="s">
        <v>305</v>
      </c>
      <c r="I592" s="2" t="s">
        <v>234</v>
      </c>
      <c r="J592" s="2"/>
    </row>
    <row r="593" spans="1:10">
      <c r="A593" s="2017">
        <v>2023</v>
      </c>
      <c r="B593" s="2014" t="s">
        <v>129</v>
      </c>
      <c r="C593" s="2092" t="s">
        <v>144</v>
      </c>
      <c r="D593" s="2092" t="s">
        <v>6021</v>
      </c>
      <c r="E593" s="2023">
        <v>45052</v>
      </c>
      <c r="F593" s="2024" t="s">
        <v>6396</v>
      </c>
      <c r="G593" s="2024">
        <v>0</v>
      </c>
      <c r="H593" s="2399" t="s">
        <v>304</v>
      </c>
      <c r="I593" s="2" t="s">
        <v>234</v>
      </c>
      <c r="J593" s="2"/>
    </row>
    <row r="594" spans="1:10">
      <c r="A594" s="2017">
        <v>2023</v>
      </c>
      <c r="B594" s="2014" t="s">
        <v>129</v>
      </c>
      <c r="C594" s="2092" t="s">
        <v>144</v>
      </c>
      <c r="D594" s="2092" t="s">
        <v>6342</v>
      </c>
      <c r="E594" s="2023">
        <v>45228</v>
      </c>
      <c r="F594" s="2024" t="s">
        <v>6737</v>
      </c>
      <c r="G594" s="2024">
        <v>0</v>
      </c>
      <c r="H594" s="2399" t="s">
        <v>995</v>
      </c>
      <c r="I594" s="2" t="s">
        <v>234</v>
      </c>
      <c r="J594" s="2"/>
    </row>
    <row r="595" spans="1:10">
      <c r="A595" s="2017">
        <v>2023</v>
      </c>
      <c r="B595" s="2014" t="s">
        <v>129</v>
      </c>
      <c r="C595" s="2092" t="s">
        <v>144</v>
      </c>
      <c r="D595" s="2092" t="s">
        <v>6342</v>
      </c>
      <c r="E595" s="2023">
        <v>45228</v>
      </c>
      <c r="F595" s="2024" t="s">
        <v>6737</v>
      </c>
      <c r="G595" s="2024">
        <v>0</v>
      </c>
      <c r="H595" s="2399" t="s">
        <v>304</v>
      </c>
      <c r="I595" s="2" t="s">
        <v>234</v>
      </c>
      <c r="J595" s="2"/>
    </row>
    <row r="596" spans="1:10">
      <c r="A596" s="2017">
        <v>2023</v>
      </c>
      <c r="B596" s="2014"/>
      <c r="C596" s="2092"/>
      <c r="D596" s="2092"/>
      <c r="E596" s="2023"/>
      <c r="F596" s="2024"/>
      <c r="G596" s="2024">
        <v>8</v>
      </c>
      <c r="H596" s="2399"/>
      <c r="J596" s="2"/>
    </row>
    <row r="597" spans="1:10">
      <c r="A597" s="2170" t="s">
        <v>46</v>
      </c>
      <c r="B597" s="2171"/>
      <c r="C597" s="2171" t="s">
        <v>624</v>
      </c>
      <c r="D597" s="2268"/>
      <c r="E597" s="2173"/>
      <c r="F597" s="2175"/>
      <c r="G597" s="2174">
        <v>13</v>
      </c>
      <c r="H597" s="2176"/>
      <c r="I597" s="1409"/>
      <c r="J597" s="93"/>
    </row>
    <row r="598" spans="1:10">
      <c r="A598" s="278"/>
      <c r="B598" s="154"/>
      <c r="C598" s="154"/>
      <c r="D598" s="279"/>
      <c r="E598" s="1677"/>
      <c r="F598" s="153"/>
      <c r="G598" s="280"/>
      <c r="H598" s="157"/>
      <c r="I598" s="1409"/>
      <c r="J598" s="93"/>
    </row>
    <row r="599" spans="1:10">
      <c r="A599" s="1825">
        <v>2022</v>
      </c>
      <c r="B599" s="1827" t="s">
        <v>91</v>
      </c>
      <c r="C599" s="1827" t="s">
        <v>5815</v>
      </c>
      <c r="D599" s="1834" t="s">
        <v>406</v>
      </c>
      <c r="E599" s="1829">
        <v>44612</v>
      </c>
      <c r="F599" s="1831" t="s">
        <v>5816</v>
      </c>
      <c r="G599" s="1830">
        <v>5</v>
      </c>
      <c r="H599" s="1832" t="s">
        <v>5744</v>
      </c>
      <c r="I599" s="1409"/>
      <c r="J599" s="93"/>
    </row>
    <row r="600" spans="1:10">
      <c r="A600" s="1825">
        <v>2022</v>
      </c>
      <c r="B600" s="1827" t="s">
        <v>91</v>
      </c>
      <c r="C600" s="1827" t="s">
        <v>5815</v>
      </c>
      <c r="D600" s="1834" t="s">
        <v>406</v>
      </c>
      <c r="E600" s="1829">
        <v>44612</v>
      </c>
      <c r="F600" s="1831" t="s">
        <v>5816</v>
      </c>
      <c r="G600" s="1830">
        <v>5</v>
      </c>
      <c r="H600" s="1832" t="s">
        <v>244</v>
      </c>
      <c r="I600" s="1409"/>
      <c r="J600" s="93"/>
    </row>
    <row r="601" spans="1:10">
      <c r="A601" s="1825">
        <v>2022</v>
      </c>
      <c r="B601" s="1827" t="s">
        <v>91</v>
      </c>
      <c r="C601" s="1827" t="s">
        <v>165</v>
      </c>
      <c r="D601" s="1834" t="s">
        <v>252</v>
      </c>
      <c r="E601" s="1829">
        <v>44626</v>
      </c>
      <c r="F601" s="1831" t="s">
        <v>5919</v>
      </c>
      <c r="G601" s="1830">
        <v>7</v>
      </c>
      <c r="H601" s="1832" t="s">
        <v>5827</v>
      </c>
      <c r="I601" s="1409"/>
      <c r="J601" s="93"/>
    </row>
    <row r="602" spans="1:10">
      <c r="A602" s="1825">
        <v>2022</v>
      </c>
      <c r="B602" s="1827" t="s">
        <v>91</v>
      </c>
      <c r="C602" s="1827" t="s">
        <v>165</v>
      </c>
      <c r="D602" s="1834" t="s">
        <v>252</v>
      </c>
      <c r="E602" s="1829">
        <v>44626</v>
      </c>
      <c r="F602" s="1831" t="s">
        <v>5959</v>
      </c>
      <c r="G602" s="1830">
        <v>10</v>
      </c>
      <c r="H602" s="1832" t="s">
        <v>5867</v>
      </c>
      <c r="I602" s="1857"/>
      <c r="J602" s="93"/>
    </row>
    <row r="603" spans="1:10">
      <c r="A603" s="1825">
        <v>2022</v>
      </c>
      <c r="B603" s="1827" t="s">
        <v>91</v>
      </c>
      <c r="C603" s="1827" t="s">
        <v>165</v>
      </c>
      <c r="D603" s="1834" t="s">
        <v>5683</v>
      </c>
      <c r="E603" s="1829">
        <v>44703</v>
      </c>
      <c r="F603" s="1831" t="s">
        <v>6129</v>
      </c>
      <c r="G603" s="1830">
        <v>3</v>
      </c>
      <c r="H603" s="1832" t="s">
        <v>6036</v>
      </c>
      <c r="I603" s="1857"/>
      <c r="J603" s="93"/>
    </row>
    <row r="604" spans="1:10">
      <c r="A604" s="1825">
        <v>2022</v>
      </c>
      <c r="B604" s="1827" t="s">
        <v>91</v>
      </c>
      <c r="C604" s="1827" t="s">
        <v>165</v>
      </c>
      <c r="D604" s="1834" t="s">
        <v>5683</v>
      </c>
      <c r="E604" s="1829">
        <v>44703</v>
      </c>
      <c r="F604" s="1831" t="s">
        <v>6130</v>
      </c>
      <c r="G604" s="1830">
        <v>10</v>
      </c>
      <c r="H604" s="1832" t="s">
        <v>6102</v>
      </c>
      <c r="I604" s="1857"/>
      <c r="J604" s="93"/>
    </row>
    <row r="605" spans="1:10">
      <c r="A605" s="1825">
        <v>2022</v>
      </c>
      <c r="B605" s="1827" t="s">
        <v>91</v>
      </c>
      <c r="C605" s="1827" t="s">
        <v>165</v>
      </c>
      <c r="D605" s="1834" t="s">
        <v>5683</v>
      </c>
      <c r="E605" s="1829">
        <v>44703</v>
      </c>
      <c r="F605" s="1831" t="s">
        <v>6224</v>
      </c>
      <c r="G605" s="1830">
        <v>7</v>
      </c>
      <c r="H605" s="1832" t="s">
        <v>6110</v>
      </c>
      <c r="I605" s="1857"/>
      <c r="J605" s="93"/>
    </row>
    <row r="606" spans="1:10">
      <c r="A606" s="1825">
        <v>2022</v>
      </c>
      <c r="B606" s="1827" t="s">
        <v>91</v>
      </c>
      <c r="C606" s="1827" t="s">
        <v>165</v>
      </c>
      <c r="D606" s="1834" t="s">
        <v>5683</v>
      </c>
      <c r="E606" s="1829">
        <v>44703</v>
      </c>
      <c r="F606" s="1831" t="s">
        <v>5816</v>
      </c>
      <c r="G606" s="1830">
        <v>3</v>
      </c>
      <c r="H606" s="1832" t="s">
        <v>6111</v>
      </c>
      <c r="I606" s="1857"/>
      <c r="J606" s="93"/>
    </row>
    <row r="607" spans="1:10">
      <c r="A607" s="1825">
        <v>2022</v>
      </c>
      <c r="B607" s="1827" t="s">
        <v>91</v>
      </c>
      <c r="C607" s="1827" t="s">
        <v>165</v>
      </c>
      <c r="D607" s="1834" t="s">
        <v>6173</v>
      </c>
      <c r="E607" s="1829">
        <v>44709</v>
      </c>
      <c r="F607" s="1831" t="s">
        <v>6129</v>
      </c>
      <c r="G607" s="1830">
        <v>10</v>
      </c>
      <c r="H607" s="1832" t="s">
        <v>6178</v>
      </c>
      <c r="I607" s="1857"/>
      <c r="J607" s="93"/>
    </row>
    <row r="608" spans="1:10">
      <c r="A608" s="1825">
        <v>2022</v>
      </c>
      <c r="B608" s="1827" t="s">
        <v>91</v>
      </c>
      <c r="C608" s="1827" t="s">
        <v>165</v>
      </c>
      <c r="D608" s="1834" t="s">
        <v>6173</v>
      </c>
      <c r="E608" s="1829">
        <v>44710</v>
      </c>
      <c r="F608" s="1831" t="s">
        <v>5816</v>
      </c>
      <c r="G608" s="1830">
        <v>15</v>
      </c>
      <c r="H608" s="1832" t="s">
        <v>6206</v>
      </c>
      <c r="I608" s="1857"/>
      <c r="J608" s="93"/>
    </row>
    <row r="609" spans="1:10">
      <c r="A609" s="1825">
        <v>2022</v>
      </c>
      <c r="B609" s="1827" t="s">
        <v>91</v>
      </c>
      <c r="C609" s="1827" t="s">
        <v>165</v>
      </c>
      <c r="D609" s="1834" t="s">
        <v>5446</v>
      </c>
      <c r="E609" s="1829">
        <v>44744</v>
      </c>
      <c r="F609" s="1831" t="s">
        <v>6235</v>
      </c>
      <c r="G609" s="1830">
        <v>5</v>
      </c>
      <c r="H609" s="1832" t="s">
        <v>5744</v>
      </c>
      <c r="I609" s="1857"/>
      <c r="J609" s="93"/>
    </row>
    <row r="610" spans="1:10">
      <c r="A610" s="1825">
        <v>2022</v>
      </c>
      <c r="B610" s="1827" t="s">
        <v>91</v>
      </c>
      <c r="C610" s="1827" t="s">
        <v>165</v>
      </c>
      <c r="D610" s="1834" t="s">
        <v>5446</v>
      </c>
      <c r="E610" s="1829">
        <v>44744</v>
      </c>
      <c r="F610" s="1831" t="s">
        <v>6235</v>
      </c>
      <c r="G610" s="1830">
        <v>5</v>
      </c>
      <c r="H610" s="1832" t="s">
        <v>244</v>
      </c>
      <c r="I610" s="1857"/>
      <c r="J610" s="93"/>
    </row>
    <row r="611" spans="1:10">
      <c r="A611" s="1825">
        <v>2022</v>
      </c>
      <c r="B611" s="1827" t="s">
        <v>91</v>
      </c>
      <c r="C611" s="1827" t="s">
        <v>165</v>
      </c>
      <c r="D611" s="1834" t="s">
        <v>277</v>
      </c>
      <c r="E611" s="1829">
        <v>44815</v>
      </c>
      <c r="F611" s="1831" t="s">
        <v>6276</v>
      </c>
      <c r="G611" s="1830">
        <v>7</v>
      </c>
      <c r="H611" s="1832" t="s">
        <v>751</v>
      </c>
      <c r="I611" s="1857"/>
      <c r="J611" s="93"/>
    </row>
    <row r="612" spans="1:10">
      <c r="A612" s="1825">
        <v>2022</v>
      </c>
      <c r="B612" s="1827" t="s">
        <v>91</v>
      </c>
      <c r="C612" s="1827" t="s">
        <v>165</v>
      </c>
      <c r="D612" s="1834" t="s">
        <v>277</v>
      </c>
      <c r="E612" s="1829">
        <v>44815</v>
      </c>
      <c r="F612" s="1831" t="s">
        <v>6277</v>
      </c>
      <c r="G612" s="1830">
        <v>7</v>
      </c>
      <c r="H612" s="1832" t="s">
        <v>692</v>
      </c>
      <c r="I612" s="1857"/>
      <c r="J612" s="93"/>
    </row>
    <row r="613" spans="1:10">
      <c r="A613" s="1825">
        <v>2022</v>
      </c>
      <c r="B613" s="1827" t="s">
        <v>91</v>
      </c>
      <c r="C613" s="1827" t="s">
        <v>165</v>
      </c>
      <c r="D613" s="1834" t="s">
        <v>6355</v>
      </c>
      <c r="E613" s="1829">
        <v>44871</v>
      </c>
      <c r="F613" s="1831" t="s">
        <v>6235</v>
      </c>
      <c r="G613" s="1830">
        <v>10</v>
      </c>
      <c r="H613" s="1832" t="s">
        <v>5744</v>
      </c>
      <c r="I613" s="1857"/>
      <c r="J613" s="93"/>
    </row>
    <row r="614" spans="1:10">
      <c r="A614" s="1825">
        <v>2022</v>
      </c>
      <c r="B614" s="1827" t="s">
        <v>91</v>
      </c>
      <c r="C614" s="1827" t="s">
        <v>165</v>
      </c>
      <c r="D614" s="1834" t="s">
        <v>6355</v>
      </c>
      <c r="E614" s="1829">
        <v>44871</v>
      </c>
      <c r="F614" s="1831" t="s">
        <v>6235</v>
      </c>
      <c r="G614" s="1830">
        <v>0</v>
      </c>
      <c r="H614" s="1832" t="s">
        <v>244</v>
      </c>
      <c r="I614" s="1857"/>
      <c r="J614" s="93"/>
    </row>
    <row r="615" spans="1:10">
      <c r="A615" s="1825">
        <v>2022</v>
      </c>
      <c r="B615" s="1827"/>
      <c r="C615" s="1827"/>
      <c r="D615" s="1834"/>
      <c r="E615" s="1829"/>
      <c r="F615" s="1880"/>
      <c r="G615" s="1830">
        <v>109</v>
      </c>
      <c r="H615" s="1832"/>
      <c r="I615" s="1857"/>
      <c r="J615" s="93"/>
    </row>
    <row r="616" spans="1:10">
      <c r="A616" s="2095">
        <v>2023</v>
      </c>
      <c r="B616" s="2014" t="s">
        <v>91</v>
      </c>
      <c r="C616" s="2014" t="s">
        <v>165</v>
      </c>
      <c r="D616" s="2015" t="s">
        <v>406</v>
      </c>
      <c r="E616" s="2016">
        <v>44976</v>
      </c>
      <c r="F616" s="2017" t="s">
        <v>6277</v>
      </c>
      <c r="G616" s="2097">
        <v>5</v>
      </c>
      <c r="H616" s="2018" t="s">
        <v>5744</v>
      </c>
      <c r="I616" s="1857"/>
      <c r="J616" s="93"/>
    </row>
    <row r="617" spans="1:10">
      <c r="A617" s="2095">
        <v>2023</v>
      </c>
      <c r="B617" s="2014" t="s">
        <v>91</v>
      </c>
      <c r="C617" s="2014" t="s">
        <v>165</v>
      </c>
      <c r="D617" s="2015" t="s">
        <v>406</v>
      </c>
      <c r="E617" s="2016">
        <v>44976</v>
      </c>
      <c r="F617" s="2017" t="s">
        <v>6277</v>
      </c>
      <c r="G617" s="2097">
        <v>5</v>
      </c>
      <c r="H617" s="2018" t="s">
        <v>244</v>
      </c>
      <c r="I617" s="1857"/>
      <c r="J617" s="93"/>
    </row>
    <row r="618" spans="1:10">
      <c r="A618" s="2095">
        <v>2023</v>
      </c>
      <c r="B618" s="2014" t="s">
        <v>91</v>
      </c>
      <c r="C618" s="2014" t="s">
        <v>165</v>
      </c>
      <c r="D618" s="2015" t="s">
        <v>406</v>
      </c>
      <c r="E618" s="2016">
        <v>44976</v>
      </c>
      <c r="F618" s="2017" t="s">
        <v>6397</v>
      </c>
      <c r="G618" s="2097">
        <v>5</v>
      </c>
      <c r="H618" s="2018" t="s">
        <v>236</v>
      </c>
      <c r="I618" s="1857"/>
      <c r="J618" s="93"/>
    </row>
    <row r="619" spans="1:10">
      <c r="A619" s="2095">
        <v>2023</v>
      </c>
      <c r="B619" s="2014" t="s">
        <v>91</v>
      </c>
      <c r="C619" s="2014" t="s">
        <v>165</v>
      </c>
      <c r="D619" s="2015" t="s">
        <v>406</v>
      </c>
      <c r="E619" s="2016">
        <v>44976</v>
      </c>
      <c r="F619" s="2017" t="s">
        <v>6397</v>
      </c>
      <c r="G619" s="2097">
        <v>5</v>
      </c>
      <c r="H619" s="2018" t="s">
        <v>273</v>
      </c>
      <c r="I619" s="1857"/>
      <c r="J619" s="93"/>
    </row>
    <row r="620" spans="1:10">
      <c r="A620" s="2095">
        <v>2023</v>
      </c>
      <c r="B620" s="2014" t="s">
        <v>91</v>
      </c>
      <c r="C620" s="2014" t="s">
        <v>165</v>
      </c>
      <c r="D620" s="2015" t="s">
        <v>252</v>
      </c>
      <c r="E620" s="2016">
        <v>44990</v>
      </c>
      <c r="F620" s="2017" t="s">
        <v>5959</v>
      </c>
      <c r="G620" s="2097">
        <v>10</v>
      </c>
      <c r="H620" s="2018" t="s">
        <v>5867</v>
      </c>
      <c r="I620" s="1857"/>
      <c r="J620" s="93"/>
    </row>
    <row r="621" spans="1:10">
      <c r="A621" s="2095">
        <v>2023</v>
      </c>
      <c r="B621" s="2014" t="s">
        <v>91</v>
      </c>
      <c r="C621" s="2014" t="s">
        <v>165</v>
      </c>
      <c r="D621" s="2015" t="s">
        <v>252</v>
      </c>
      <c r="E621" s="2016">
        <v>44990</v>
      </c>
      <c r="F621" s="2017" t="s">
        <v>6130</v>
      </c>
      <c r="G621" s="2097">
        <v>10</v>
      </c>
      <c r="H621" s="2018" t="s">
        <v>5896</v>
      </c>
      <c r="I621" s="1857"/>
      <c r="J621" s="93"/>
    </row>
    <row r="622" spans="1:10">
      <c r="A622" s="2095">
        <v>2023</v>
      </c>
      <c r="B622" s="2014" t="s">
        <v>91</v>
      </c>
      <c r="C622" s="2014" t="s">
        <v>165</v>
      </c>
      <c r="D622" s="2015" t="s">
        <v>5469</v>
      </c>
      <c r="E622" s="2016">
        <v>45010</v>
      </c>
      <c r="F622" s="2017" t="s">
        <v>6473</v>
      </c>
      <c r="G622" s="2097">
        <v>5</v>
      </c>
      <c r="H622" s="2018" t="s">
        <v>5744</v>
      </c>
      <c r="I622" s="1857"/>
      <c r="J622" s="93"/>
    </row>
    <row r="623" spans="1:10">
      <c r="A623" s="2095">
        <v>2023</v>
      </c>
      <c r="B623" s="2014" t="s">
        <v>91</v>
      </c>
      <c r="C623" s="2014" t="s">
        <v>165</v>
      </c>
      <c r="D623" s="2015" t="s">
        <v>5469</v>
      </c>
      <c r="E623" s="2016">
        <v>45010</v>
      </c>
      <c r="F623" s="2017" t="s">
        <v>6473</v>
      </c>
      <c r="G623" s="2097">
        <v>5</v>
      </c>
      <c r="H623" s="2018" t="s">
        <v>244</v>
      </c>
      <c r="I623" s="1857"/>
      <c r="J623" s="93"/>
    </row>
    <row r="624" spans="1:10">
      <c r="A624" s="2095">
        <v>2023</v>
      </c>
      <c r="B624" s="2014" t="s">
        <v>91</v>
      </c>
      <c r="C624" s="2014" t="s">
        <v>165</v>
      </c>
      <c r="D624" s="2015" t="s">
        <v>5683</v>
      </c>
      <c r="E624" s="2016">
        <v>45074</v>
      </c>
      <c r="F624" s="2017" t="s">
        <v>6510</v>
      </c>
      <c r="G624" s="2097">
        <v>10</v>
      </c>
      <c r="H624" s="2018" t="s">
        <v>6030</v>
      </c>
      <c r="I624" s="1857"/>
      <c r="J624" s="93"/>
    </row>
    <row r="625" spans="1:10">
      <c r="A625" s="2095">
        <v>2023</v>
      </c>
      <c r="B625" s="2014" t="s">
        <v>91</v>
      </c>
      <c r="C625" s="2014" t="s">
        <v>165</v>
      </c>
      <c r="D625" s="2015" t="s">
        <v>5683</v>
      </c>
      <c r="E625" s="2016">
        <v>45074</v>
      </c>
      <c r="F625" s="2017" t="s">
        <v>6511</v>
      </c>
      <c r="G625" s="2097">
        <v>7</v>
      </c>
      <c r="H625" s="2018" t="s">
        <v>6031</v>
      </c>
      <c r="I625" s="1857"/>
      <c r="J625" s="93"/>
    </row>
    <row r="626" spans="1:10">
      <c r="A626" s="2095">
        <v>2023</v>
      </c>
      <c r="B626" s="2014" t="s">
        <v>91</v>
      </c>
      <c r="C626" s="2014" t="s">
        <v>165</v>
      </c>
      <c r="D626" s="2015" t="s">
        <v>5683</v>
      </c>
      <c r="E626" s="2016">
        <v>45074</v>
      </c>
      <c r="F626" s="2017" t="s">
        <v>6277</v>
      </c>
      <c r="G626" s="2097">
        <v>3</v>
      </c>
      <c r="H626" s="2018" t="s">
        <v>6035</v>
      </c>
      <c r="I626" s="1857"/>
      <c r="J626" s="93"/>
    </row>
    <row r="627" spans="1:10">
      <c r="A627" s="2095">
        <v>2023</v>
      </c>
      <c r="B627" s="2014" t="s">
        <v>91</v>
      </c>
      <c r="C627" s="2014" t="s">
        <v>165</v>
      </c>
      <c r="D627" s="2015" t="s">
        <v>5683</v>
      </c>
      <c r="E627" s="2016">
        <v>45074</v>
      </c>
      <c r="F627" s="2017" t="s">
        <v>6512</v>
      </c>
      <c r="G627" s="2097">
        <v>10</v>
      </c>
      <c r="H627" s="2018" t="s">
        <v>6073</v>
      </c>
      <c r="I627" s="1857"/>
      <c r="J627" s="93"/>
    </row>
    <row r="628" spans="1:10">
      <c r="A628" s="2095">
        <v>2023</v>
      </c>
      <c r="B628" s="2014" t="s">
        <v>91</v>
      </c>
      <c r="C628" s="2014" t="s">
        <v>165</v>
      </c>
      <c r="D628" s="2015" t="s">
        <v>5683</v>
      </c>
      <c r="E628" s="2016">
        <v>45074</v>
      </c>
      <c r="F628" s="2017" t="s">
        <v>6473</v>
      </c>
      <c r="G628" s="2097">
        <v>10</v>
      </c>
      <c r="H628" s="2018" t="s">
        <v>6109</v>
      </c>
      <c r="I628" s="1857"/>
      <c r="J628" s="93"/>
    </row>
    <row r="629" spans="1:10">
      <c r="A629" s="2095">
        <v>2023</v>
      </c>
      <c r="B629" s="2014" t="s">
        <v>91</v>
      </c>
      <c r="C629" s="2014" t="s">
        <v>165</v>
      </c>
      <c r="D629" s="2015" t="s">
        <v>5683</v>
      </c>
      <c r="E629" s="2016">
        <v>45074</v>
      </c>
      <c r="F629" s="2017" t="s">
        <v>6513</v>
      </c>
      <c r="G629" s="2097">
        <v>7</v>
      </c>
      <c r="H629" s="2018" t="s">
        <v>6110</v>
      </c>
      <c r="I629" s="1857"/>
      <c r="J629" s="93"/>
    </row>
    <row r="630" spans="1:10">
      <c r="A630" s="2095">
        <v>2023</v>
      </c>
      <c r="B630" s="2014" t="s">
        <v>91</v>
      </c>
      <c r="C630" s="2014" t="s">
        <v>165</v>
      </c>
      <c r="D630" s="2015" t="s">
        <v>6589</v>
      </c>
      <c r="E630" s="2016">
        <v>45080</v>
      </c>
      <c r="F630" s="2017" t="s">
        <v>6511</v>
      </c>
      <c r="G630" s="2097">
        <v>15</v>
      </c>
      <c r="H630" s="2018" t="s">
        <v>6175</v>
      </c>
      <c r="I630" s="1857"/>
      <c r="J630" s="93"/>
    </row>
    <row r="631" spans="1:10">
      <c r="A631" s="2095">
        <v>2023</v>
      </c>
      <c r="B631" s="2014" t="s">
        <v>91</v>
      </c>
      <c r="C631" s="2014" t="s">
        <v>165</v>
      </c>
      <c r="D631" s="2015" t="s">
        <v>6589</v>
      </c>
      <c r="E631" s="2016">
        <v>45080</v>
      </c>
      <c r="F631" s="2017" t="s">
        <v>6277</v>
      </c>
      <c r="G631" s="2097">
        <v>15</v>
      </c>
      <c r="H631" s="2018" t="s">
        <v>6176</v>
      </c>
      <c r="I631" s="1857"/>
      <c r="J631" s="93"/>
    </row>
    <row r="632" spans="1:10">
      <c r="A632" s="2095">
        <v>2023</v>
      </c>
      <c r="B632" s="2014" t="s">
        <v>91</v>
      </c>
      <c r="C632" s="2014" t="s">
        <v>165</v>
      </c>
      <c r="D632" s="2015" t="s">
        <v>6589</v>
      </c>
      <c r="E632" s="2016">
        <v>45080</v>
      </c>
      <c r="F632" s="2017" t="s">
        <v>6512</v>
      </c>
      <c r="G632" s="2097">
        <v>15</v>
      </c>
      <c r="H632" s="2018" t="s">
        <v>6193</v>
      </c>
      <c r="I632" s="1857"/>
      <c r="J632" s="93"/>
    </row>
    <row r="633" spans="1:10">
      <c r="A633" s="2095">
        <v>2023</v>
      </c>
      <c r="B633" s="2014" t="s">
        <v>91</v>
      </c>
      <c r="C633" s="2014" t="s">
        <v>165</v>
      </c>
      <c r="D633" s="2015" t="s">
        <v>6589</v>
      </c>
      <c r="E633" s="2016">
        <v>45081</v>
      </c>
      <c r="F633" s="2017" t="s">
        <v>6473</v>
      </c>
      <c r="G633" s="2097">
        <v>5</v>
      </c>
      <c r="H633" s="2018" t="s">
        <v>6590</v>
      </c>
      <c r="I633" s="1857"/>
      <c r="J633" s="93"/>
    </row>
    <row r="634" spans="1:10">
      <c r="A634" s="2095">
        <v>2023</v>
      </c>
      <c r="B634" s="2014" t="s">
        <v>91</v>
      </c>
      <c r="C634" s="2014" t="s">
        <v>165</v>
      </c>
      <c r="D634" s="2015" t="s">
        <v>277</v>
      </c>
      <c r="E634" s="2016">
        <v>45179</v>
      </c>
      <c r="F634" s="2017" t="s">
        <v>6620</v>
      </c>
      <c r="G634" s="2097">
        <v>7</v>
      </c>
      <c r="H634" s="2018" t="s">
        <v>751</v>
      </c>
      <c r="I634" s="1857"/>
      <c r="J634" s="93"/>
    </row>
    <row r="635" spans="1:10">
      <c r="A635" s="2095">
        <v>2023</v>
      </c>
      <c r="B635" s="2014" t="s">
        <v>91</v>
      </c>
      <c r="C635" s="2014" t="s">
        <v>165</v>
      </c>
      <c r="D635" s="2015" t="s">
        <v>277</v>
      </c>
      <c r="E635" s="2016">
        <v>45179</v>
      </c>
      <c r="F635" s="2017" t="s">
        <v>6621</v>
      </c>
      <c r="G635" s="2097">
        <v>10</v>
      </c>
      <c r="H635" s="2018" t="s">
        <v>1215</v>
      </c>
      <c r="I635" s="1857"/>
      <c r="J635" s="93"/>
    </row>
    <row r="636" spans="1:10">
      <c r="A636" s="2095">
        <v>2023</v>
      </c>
      <c r="B636" s="2014" t="s">
        <v>91</v>
      </c>
      <c r="C636" s="2014" t="s">
        <v>165</v>
      </c>
      <c r="D636" s="2015" t="s">
        <v>277</v>
      </c>
      <c r="E636" s="2016">
        <v>45179</v>
      </c>
      <c r="F636" s="2017" t="s">
        <v>6622</v>
      </c>
      <c r="G636" s="2097">
        <v>10</v>
      </c>
      <c r="H636" s="2018" t="s">
        <v>1225</v>
      </c>
      <c r="I636" s="1857"/>
      <c r="J636" s="93"/>
    </row>
    <row r="637" spans="1:10">
      <c r="A637" s="2095">
        <v>2023</v>
      </c>
      <c r="B637" s="2014" t="s">
        <v>91</v>
      </c>
      <c r="C637" s="2014" t="s">
        <v>165</v>
      </c>
      <c r="D637" s="2015" t="s">
        <v>277</v>
      </c>
      <c r="E637" s="2016">
        <v>45179</v>
      </c>
      <c r="F637" s="2017" t="s">
        <v>6623</v>
      </c>
      <c r="G637" s="2097">
        <v>7</v>
      </c>
      <c r="H637" s="2018" t="s">
        <v>948</v>
      </c>
      <c r="I637" s="1857"/>
      <c r="J637" s="93"/>
    </row>
    <row r="638" spans="1:10">
      <c r="A638" s="2095">
        <v>2023</v>
      </c>
      <c r="B638" s="2014"/>
      <c r="C638" s="2014"/>
      <c r="D638" s="2015"/>
      <c r="E638" s="2016"/>
      <c r="F638" s="2124"/>
      <c r="G638" s="2097">
        <v>181</v>
      </c>
      <c r="H638" s="2018"/>
      <c r="I638" s="1857"/>
      <c r="J638" s="93"/>
    </row>
    <row r="639" spans="1:10">
      <c r="A639" s="2177" t="s">
        <v>46</v>
      </c>
      <c r="B639" s="2171"/>
      <c r="C639" s="2178" t="s">
        <v>640</v>
      </c>
      <c r="D639" s="2263"/>
      <c r="E639" s="2265"/>
      <c r="F639" s="2289"/>
      <c r="G639" s="2175">
        <v>290</v>
      </c>
      <c r="H639" s="2267"/>
      <c r="I639" s="1409"/>
      <c r="J639" s="93"/>
    </row>
    <row r="640" spans="1:10">
      <c r="A640" s="133"/>
      <c r="C640" s="148"/>
      <c r="E640" s="1673"/>
      <c r="F640" s="133"/>
      <c r="G640" s="133"/>
      <c r="I640" s="1409"/>
      <c r="J640" s="93"/>
    </row>
    <row r="641" spans="1:20">
      <c r="A641" s="1859">
        <v>2020</v>
      </c>
      <c r="B641" s="1860" t="s">
        <v>91</v>
      </c>
      <c r="C641" s="1861" t="s">
        <v>95</v>
      </c>
      <c r="D641" s="1860" t="s">
        <v>635</v>
      </c>
      <c r="E641" s="1862">
        <v>43870</v>
      </c>
      <c r="F641" s="1859" t="s">
        <v>641</v>
      </c>
      <c r="G641" s="1859">
        <v>5</v>
      </c>
      <c r="H641" s="1870" t="s">
        <v>5744</v>
      </c>
      <c r="I641" s="1409"/>
      <c r="J641" s="93"/>
    </row>
    <row r="642" spans="1:20">
      <c r="A642" s="1859">
        <v>2020</v>
      </c>
      <c r="B642" s="1860" t="s">
        <v>91</v>
      </c>
      <c r="C642" s="1861" t="s">
        <v>95</v>
      </c>
      <c r="D642" s="1860" t="s">
        <v>635</v>
      </c>
      <c r="E642" s="1862">
        <v>43870</v>
      </c>
      <c r="F642" s="1859" t="s">
        <v>641</v>
      </c>
      <c r="G642" s="1859">
        <v>5</v>
      </c>
      <c r="H642" s="1870" t="s">
        <v>244</v>
      </c>
      <c r="I642" s="1409"/>
      <c r="J642" s="93"/>
    </row>
    <row r="643" spans="1:20">
      <c r="A643" s="1859">
        <v>2020</v>
      </c>
      <c r="B643" s="1860" t="s">
        <v>91</v>
      </c>
      <c r="C643" s="1861" t="s">
        <v>95</v>
      </c>
      <c r="D643" s="1860" t="s">
        <v>635</v>
      </c>
      <c r="E643" s="1862">
        <v>43870</v>
      </c>
      <c r="F643" s="1859"/>
      <c r="G643" s="1859">
        <v>0</v>
      </c>
      <c r="H643" s="1870" t="s">
        <v>5466</v>
      </c>
      <c r="I643" s="1409" t="s">
        <v>637</v>
      </c>
      <c r="J643" s="93"/>
    </row>
    <row r="644" spans="1:20" s="188" customFormat="1">
      <c r="A644" s="1859">
        <v>2020</v>
      </c>
      <c r="B644" s="1860" t="s">
        <v>91</v>
      </c>
      <c r="C644" s="1860" t="s">
        <v>95</v>
      </c>
      <c r="D644" s="1860" t="s">
        <v>55</v>
      </c>
      <c r="E644" s="1862">
        <v>43876</v>
      </c>
      <c r="F644" s="1863" t="s">
        <v>644</v>
      </c>
      <c r="G644" s="1859">
        <v>5</v>
      </c>
      <c r="H644" s="1870" t="s">
        <v>342</v>
      </c>
      <c r="I644" s="1410"/>
      <c r="J644" s="250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</row>
    <row r="645" spans="1:20" s="188" customFormat="1">
      <c r="A645" s="1859">
        <v>2020</v>
      </c>
      <c r="B645" s="1860" t="s">
        <v>91</v>
      </c>
      <c r="C645" s="1860" t="s">
        <v>95</v>
      </c>
      <c r="D645" s="1860" t="s">
        <v>55</v>
      </c>
      <c r="E645" s="1862">
        <v>43876</v>
      </c>
      <c r="F645" s="1863" t="s">
        <v>644</v>
      </c>
      <c r="G645" s="1859">
        <v>0</v>
      </c>
      <c r="H645" s="1870" t="s">
        <v>670</v>
      </c>
      <c r="I645" s="1409" t="s">
        <v>234</v>
      </c>
      <c r="J645" s="250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</row>
    <row r="646" spans="1:20" s="188" customFormat="1">
      <c r="A646" s="1859">
        <v>2020</v>
      </c>
      <c r="B646" s="1860" t="s">
        <v>91</v>
      </c>
      <c r="C646" s="2060" t="s">
        <v>95</v>
      </c>
      <c r="D646" s="2060" t="s">
        <v>252</v>
      </c>
      <c r="E646" s="2061">
        <v>43891</v>
      </c>
      <c r="F646" s="2062" t="s">
        <v>646</v>
      </c>
      <c r="G646" s="2086">
        <v>7</v>
      </c>
      <c r="H646" s="2067" t="s">
        <v>647</v>
      </c>
      <c r="I646" s="186"/>
      <c r="J646" s="187"/>
      <c r="K646" s="186"/>
      <c r="L646" s="186"/>
      <c r="M646" s="186"/>
      <c r="N646" s="186"/>
      <c r="O646" s="186"/>
      <c r="P646" s="186"/>
      <c r="Q646" s="186"/>
      <c r="R646" s="186"/>
      <c r="S646" s="186"/>
      <c r="T646" s="186"/>
    </row>
    <row r="647" spans="1:20" s="188" customFormat="1">
      <c r="A647" s="1859">
        <v>2020</v>
      </c>
      <c r="B647" s="1860" t="s">
        <v>91</v>
      </c>
      <c r="C647" s="2060" t="s">
        <v>95</v>
      </c>
      <c r="D647" s="2060" t="s">
        <v>252</v>
      </c>
      <c r="E647" s="2061">
        <v>43891</v>
      </c>
      <c r="F647" s="2062" t="s">
        <v>644</v>
      </c>
      <c r="G647" s="2086">
        <v>10</v>
      </c>
      <c r="H647" s="2067" t="s">
        <v>648</v>
      </c>
      <c r="I647" s="186"/>
      <c r="J647" s="187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</row>
    <row r="648" spans="1:20" s="188" customFormat="1">
      <c r="A648" s="1859">
        <v>2020</v>
      </c>
      <c r="B648" s="1860" t="s">
        <v>91</v>
      </c>
      <c r="C648" s="2060" t="s">
        <v>95</v>
      </c>
      <c r="D648" s="2060" t="s">
        <v>252</v>
      </c>
      <c r="E648" s="2061">
        <v>43891</v>
      </c>
      <c r="F648" s="2062" t="s">
        <v>649</v>
      </c>
      <c r="G648" s="2086">
        <v>3</v>
      </c>
      <c r="H648" s="2067" t="s">
        <v>650</v>
      </c>
      <c r="I648" s="186"/>
      <c r="J648" s="187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</row>
    <row r="649" spans="1:20" s="188" customFormat="1">
      <c r="A649" s="1871">
        <v>2020</v>
      </c>
      <c r="B649" s="1860" t="s">
        <v>91</v>
      </c>
      <c r="C649" s="2059" t="s">
        <v>95</v>
      </c>
      <c r="D649" s="2110" t="s">
        <v>64</v>
      </c>
      <c r="E649" s="2065">
        <v>43897</v>
      </c>
      <c r="F649" s="2111" t="s">
        <v>644</v>
      </c>
      <c r="G649" s="2066">
        <v>0</v>
      </c>
      <c r="H649" s="2068" t="s">
        <v>342</v>
      </c>
      <c r="I649" s="2" t="s">
        <v>234</v>
      </c>
      <c r="J649" s="187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</row>
    <row r="650" spans="1:20" s="188" customFormat="1">
      <c r="A650" s="1871">
        <v>2020</v>
      </c>
      <c r="B650" s="1860" t="s">
        <v>91</v>
      </c>
      <c r="C650" s="2059" t="s">
        <v>95</v>
      </c>
      <c r="D650" s="2110" t="s">
        <v>64</v>
      </c>
      <c r="E650" s="2065">
        <v>43897</v>
      </c>
      <c r="F650" s="2111" t="s">
        <v>644</v>
      </c>
      <c r="G650" s="2066">
        <v>0</v>
      </c>
      <c r="H650" s="2068" t="s">
        <v>670</v>
      </c>
      <c r="I650" s="2" t="s">
        <v>234</v>
      </c>
      <c r="J650" s="187"/>
      <c r="K650" s="186"/>
      <c r="L650" s="186"/>
      <c r="M650" s="186"/>
      <c r="N650" s="186"/>
      <c r="O650" s="186"/>
      <c r="P650" s="186"/>
      <c r="Q650" s="186"/>
      <c r="R650" s="186"/>
      <c r="S650" s="186"/>
      <c r="T650" s="186"/>
    </row>
    <row r="651" spans="1:20" s="188" customFormat="1">
      <c r="A651" s="1871">
        <v>2020</v>
      </c>
      <c r="B651" s="1860"/>
      <c r="C651" s="2059"/>
      <c r="D651" s="2110"/>
      <c r="E651" s="2065"/>
      <c r="F651" s="2111"/>
      <c r="G651" s="2066">
        <f>SUM(G641:G650)</f>
        <v>35</v>
      </c>
      <c r="H651" s="2068"/>
      <c r="I651" s="2"/>
      <c r="J651" s="187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</row>
    <row r="652" spans="1:20" s="188" customFormat="1">
      <c r="A652" s="1536">
        <v>2021</v>
      </c>
      <c r="B652" s="1457" t="s">
        <v>91</v>
      </c>
      <c r="C652" s="2033" t="s">
        <v>95</v>
      </c>
      <c r="D652" s="2033" t="s">
        <v>252</v>
      </c>
      <c r="E652" s="2034">
        <v>44262</v>
      </c>
      <c r="F652" s="2035" t="s">
        <v>5395</v>
      </c>
      <c r="G652" s="2035">
        <v>7</v>
      </c>
      <c r="H652" s="2043" t="s">
        <v>1000</v>
      </c>
      <c r="I652" s="2"/>
      <c r="J652" s="187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</row>
    <row r="653" spans="1:20" s="188" customFormat="1">
      <c r="A653" s="1536">
        <v>2021</v>
      </c>
      <c r="B653" s="1457" t="s">
        <v>91</v>
      </c>
      <c r="C653" s="2033" t="s">
        <v>95</v>
      </c>
      <c r="D653" s="2033" t="s">
        <v>252</v>
      </c>
      <c r="E653" s="2034">
        <v>44262</v>
      </c>
      <c r="F653" s="2035" t="s">
        <v>2915</v>
      </c>
      <c r="G653" s="2035">
        <v>7</v>
      </c>
      <c r="H653" s="2043" t="s">
        <v>1489</v>
      </c>
      <c r="I653" s="2"/>
      <c r="J653" s="187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</row>
    <row r="654" spans="1:20" s="188" customFormat="1">
      <c r="A654" s="1458">
        <v>2021</v>
      </c>
      <c r="B654" s="1457" t="s">
        <v>91</v>
      </c>
      <c r="C654" s="2033" t="s">
        <v>95</v>
      </c>
      <c r="D654" s="2033" t="s">
        <v>5446</v>
      </c>
      <c r="E654" s="2034">
        <v>44268</v>
      </c>
      <c r="F654" s="2035" t="s">
        <v>5455</v>
      </c>
      <c r="G654" s="2035">
        <v>5</v>
      </c>
      <c r="H654" s="2043" t="s">
        <v>5454</v>
      </c>
      <c r="I654" s="2"/>
      <c r="J654" s="250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</row>
    <row r="655" spans="1:20" s="188" customFormat="1">
      <c r="A655" s="1458">
        <v>2021</v>
      </c>
      <c r="B655" s="1457" t="s">
        <v>91</v>
      </c>
      <c r="C655" s="2033" t="s">
        <v>95</v>
      </c>
      <c r="D655" s="2033" t="s">
        <v>5446</v>
      </c>
      <c r="E655" s="2034">
        <v>44268</v>
      </c>
      <c r="F655" s="2035" t="s">
        <v>5455</v>
      </c>
      <c r="G655" s="2035">
        <v>5</v>
      </c>
      <c r="H655" s="2043" t="s">
        <v>670</v>
      </c>
      <c r="I655" s="2"/>
      <c r="J655" s="250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</row>
    <row r="656" spans="1:20">
      <c r="A656" s="1497">
        <v>2021</v>
      </c>
      <c r="B656" s="1457" t="s">
        <v>91</v>
      </c>
      <c r="C656" s="2033" t="s">
        <v>95</v>
      </c>
      <c r="D656" s="2033" t="s">
        <v>5476</v>
      </c>
      <c r="E656" s="2034">
        <v>44317</v>
      </c>
      <c r="F656" s="2035" t="s">
        <v>5455</v>
      </c>
      <c r="G656" s="2035">
        <v>0</v>
      </c>
      <c r="H656" s="2043" t="s">
        <v>5454</v>
      </c>
      <c r="I656" s="2" t="s">
        <v>234</v>
      </c>
      <c r="J656" s="2"/>
    </row>
    <row r="657" spans="1:20">
      <c r="A657" s="1497">
        <v>2021</v>
      </c>
      <c r="B657" s="1457" t="s">
        <v>91</v>
      </c>
      <c r="C657" s="2033" t="s">
        <v>95</v>
      </c>
      <c r="D657" s="2033" t="s">
        <v>5476</v>
      </c>
      <c r="E657" s="2034">
        <v>44317</v>
      </c>
      <c r="F657" s="2035" t="s">
        <v>5455</v>
      </c>
      <c r="G657" s="2035">
        <v>5</v>
      </c>
      <c r="H657" s="2043" t="s">
        <v>670</v>
      </c>
      <c r="I657" s="186"/>
      <c r="J657" s="2"/>
    </row>
    <row r="658" spans="1:20">
      <c r="A658" s="1497">
        <v>2021</v>
      </c>
      <c r="B658" s="1457" t="s">
        <v>91</v>
      </c>
      <c r="C658" s="2033" t="s">
        <v>95</v>
      </c>
      <c r="D658" s="2033" t="s">
        <v>5683</v>
      </c>
      <c r="E658" s="2034">
        <v>44332</v>
      </c>
      <c r="F658" s="2036" t="s">
        <v>5537</v>
      </c>
      <c r="G658" s="2035">
        <v>15</v>
      </c>
      <c r="H658" s="2043" t="s">
        <v>5538</v>
      </c>
      <c r="I658" s="186"/>
      <c r="J658" s="2"/>
    </row>
    <row r="659" spans="1:20" s="188" customFormat="1">
      <c r="A659" s="1536">
        <v>2021</v>
      </c>
      <c r="B659" s="1457"/>
      <c r="C659" s="1457"/>
      <c r="D659" s="1533"/>
      <c r="E659" s="1684"/>
      <c r="F659" s="1534"/>
      <c r="G659" s="1458">
        <f>SUM(G652:G658)</f>
        <v>44</v>
      </c>
      <c r="H659" s="1499"/>
      <c r="I659" s="1410"/>
      <c r="J659" s="187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</row>
    <row r="660" spans="1:20" s="188" customFormat="1">
      <c r="A660" s="2095">
        <v>2023</v>
      </c>
      <c r="B660" s="2014" t="s">
        <v>91</v>
      </c>
      <c r="C660" s="2014" t="s">
        <v>95</v>
      </c>
      <c r="D660" s="2096" t="s">
        <v>5683</v>
      </c>
      <c r="E660" s="2016">
        <v>45074</v>
      </c>
      <c r="F660" s="2097" t="s">
        <v>6546</v>
      </c>
      <c r="G660" s="2017">
        <v>10</v>
      </c>
      <c r="H660" s="2018" t="s">
        <v>6033</v>
      </c>
      <c r="I660" s="1410"/>
      <c r="J660" s="187"/>
      <c r="K660" s="186"/>
      <c r="L660" s="186"/>
      <c r="M660" s="186"/>
      <c r="N660" s="186"/>
      <c r="O660" s="186"/>
      <c r="P660" s="186"/>
      <c r="Q660" s="186"/>
      <c r="R660" s="186"/>
      <c r="S660" s="186"/>
      <c r="T660" s="186"/>
    </row>
    <row r="661" spans="1:20" s="188" customFormat="1">
      <c r="A661" s="2095">
        <v>2023</v>
      </c>
      <c r="B661" s="2014" t="s">
        <v>91</v>
      </c>
      <c r="C661" s="2014" t="s">
        <v>95</v>
      </c>
      <c r="D661" s="2096" t="s">
        <v>5683</v>
      </c>
      <c r="E661" s="2016">
        <v>45074</v>
      </c>
      <c r="F661" s="2097" t="s">
        <v>6547</v>
      </c>
      <c r="G661" s="2017">
        <v>3</v>
      </c>
      <c r="H661" s="2018" t="s">
        <v>6057</v>
      </c>
      <c r="I661" s="1410"/>
      <c r="J661" s="187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</row>
    <row r="662" spans="1:20" s="188" customFormat="1">
      <c r="A662" s="2095">
        <v>2023</v>
      </c>
      <c r="B662" s="2014" t="s">
        <v>91</v>
      </c>
      <c r="C662" s="2014" t="s">
        <v>95</v>
      </c>
      <c r="D662" s="2096" t="s">
        <v>6589</v>
      </c>
      <c r="E662" s="2016">
        <v>45080</v>
      </c>
      <c r="F662" s="2097" t="s">
        <v>6546</v>
      </c>
      <c r="G662" s="2017">
        <v>5</v>
      </c>
      <c r="H662" s="2018" t="s">
        <v>6591</v>
      </c>
      <c r="I662" s="1891"/>
      <c r="J662" s="187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</row>
    <row r="663" spans="1:20" s="188" customFormat="1">
      <c r="A663" s="2095">
        <v>2023</v>
      </c>
      <c r="B663" s="2014"/>
      <c r="C663" s="2014"/>
      <c r="D663" s="2096"/>
      <c r="E663" s="2016"/>
      <c r="F663" s="2097"/>
      <c r="G663" s="2017">
        <v>18</v>
      </c>
      <c r="H663" s="2018"/>
      <c r="I663" s="1410"/>
      <c r="J663" s="187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</row>
    <row r="664" spans="1:20">
      <c r="A664" s="2170" t="s">
        <v>46</v>
      </c>
      <c r="B664" s="2171"/>
      <c r="C664" s="2171" t="s">
        <v>652</v>
      </c>
      <c r="D664" s="2172"/>
      <c r="E664" s="2173"/>
      <c r="F664" s="2174"/>
      <c r="G664" s="2175">
        <v>97</v>
      </c>
      <c r="H664" s="2176"/>
      <c r="I664" s="1409"/>
      <c r="J664" s="93"/>
    </row>
    <row r="665" spans="1:20">
      <c r="A665" s="104"/>
      <c r="D665" s="131"/>
      <c r="E665" s="1673"/>
      <c r="F665" s="87"/>
      <c r="G665" s="133"/>
      <c r="I665" s="1409"/>
      <c r="J665" s="93"/>
    </row>
    <row r="666" spans="1:20" s="188" customFormat="1">
      <c r="A666" s="244">
        <v>2020</v>
      </c>
      <c r="B666" s="245" t="s">
        <v>129</v>
      </c>
      <c r="C666" s="2025" t="s">
        <v>133</v>
      </c>
      <c r="D666" s="2025" t="s">
        <v>252</v>
      </c>
      <c r="E666" s="2026">
        <v>43891</v>
      </c>
      <c r="F666" s="2027" t="s">
        <v>653</v>
      </c>
      <c r="G666" s="2028">
        <v>10</v>
      </c>
      <c r="H666" s="275" t="s">
        <v>654</v>
      </c>
      <c r="I666" s="1410"/>
      <c r="J666" s="250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</row>
    <row r="667" spans="1:20" s="188" customFormat="1">
      <c r="A667" s="244">
        <v>2020</v>
      </c>
      <c r="B667" s="245"/>
      <c r="C667" s="245"/>
      <c r="D667" s="245"/>
      <c r="E667" s="1689"/>
      <c r="F667" s="1714"/>
      <c r="G667" s="248">
        <f>SUM(G666)</f>
        <v>10</v>
      </c>
      <c r="H667" s="1641"/>
      <c r="I667" s="1410"/>
      <c r="J667" s="250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</row>
    <row r="668" spans="1:20" s="188" customFormat="1">
      <c r="A668" s="2127">
        <v>2023</v>
      </c>
      <c r="B668" s="2128" t="s">
        <v>129</v>
      </c>
      <c r="C668" s="2128" t="s">
        <v>6704</v>
      </c>
      <c r="D668" s="2128" t="s">
        <v>277</v>
      </c>
      <c r="E668" s="2129">
        <v>45179</v>
      </c>
      <c r="F668" s="2130" t="s">
        <v>6705</v>
      </c>
      <c r="G668" s="2131">
        <v>3</v>
      </c>
      <c r="H668" s="2423" t="s">
        <v>1413</v>
      </c>
      <c r="I668" s="1891"/>
      <c r="J668" s="250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</row>
    <row r="669" spans="1:20" s="188" customFormat="1">
      <c r="A669" s="2127">
        <v>2023</v>
      </c>
      <c r="B669" s="2128"/>
      <c r="C669" s="2128"/>
      <c r="D669" s="2128"/>
      <c r="E669" s="2129"/>
      <c r="F669" s="2130"/>
      <c r="G669" s="2131">
        <v>3</v>
      </c>
      <c r="H669" s="2423"/>
      <c r="I669" s="1891"/>
      <c r="J669" s="250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</row>
    <row r="670" spans="1:20">
      <c r="A670" s="2170" t="s">
        <v>46</v>
      </c>
      <c r="B670" s="2171"/>
      <c r="C670" s="2171" t="s">
        <v>655</v>
      </c>
      <c r="D670" s="2172"/>
      <c r="E670" s="2173"/>
      <c r="F670" s="2174"/>
      <c r="G670" s="2175">
        <v>13</v>
      </c>
      <c r="H670" s="2176"/>
      <c r="I670" s="1409"/>
      <c r="J670" s="93"/>
    </row>
    <row r="671" spans="1:20">
      <c r="A671" s="278"/>
      <c r="B671" s="154"/>
      <c r="C671" s="154"/>
      <c r="D671" s="326"/>
      <c r="E671" s="1677"/>
      <c r="F671" s="280"/>
      <c r="G671" s="153"/>
      <c r="H671" s="157"/>
      <c r="I671" s="1410"/>
      <c r="J671" s="93"/>
    </row>
    <row r="672" spans="1:20" s="115" customFormat="1">
      <c r="A672" s="2095">
        <v>2023</v>
      </c>
      <c r="B672" s="2014" t="s">
        <v>164</v>
      </c>
      <c r="C672" s="2014" t="s">
        <v>141</v>
      </c>
      <c r="D672" s="2015"/>
      <c r="E672" s="2016"/>
      <c r="F672" s="2097"/>
      <c r="G672" s="2017">
        <v>0</v>
      </c>
      <c r="H672" s="1839"/>
      <c r="I672" s="1410"/>
      <c r="J672" s="114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</row>
    <row r="673" spans="1:20" s="115" customFormat="1">
      <c r="A673" s="2095">
        <v>2023</v>
      </c>
      <c r="B673" s="2014"/>
      <c r="C673" s="2014"/>
      <c r="D673" s="2015"/>
      <c r="E673" s="2016"/>
      <c r="F673" s="2097"/>
      <c r="G673" s="2017">
        <v>0</v>
      </c>
      <c r="H673" s="1839"/>
      <c r="I673" s="1410"/>
      <c r="J673" s="114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</row>
    <row r="674" spans="1:20">
      <c r="A674" s="2170" t="s">
        <v>46</v>
      </c>
      <c r="B674" s="2171"/>
      <c r="C674" s="2171" t="s">
        <v>664</v>
      </c>
      <c r="D674" s="2172"/>
      <c r="E674" s="2173"/>
      <c r="F674" s="2174"/>
      <c r="G674" s="2175">
        <v>0</v>
      </c>
      <c r="H674" s="2176"/>
      <c r="I674" s="1410"/>
      <c r="J674" s="93"/>
    </row>
    <row r="675" spans="1:20">
      <c r="A675" s="278"/>
      <c r="B675" s="154"/>
      <c r="C675" s="154"/>
      <c r="D675" s="326"/>
      <c r="E675" s="1677"/>
      <c r="F675" s="280"/>
      <c r="G675" s="153"/>
      <c r="H675" s="157"/>
      <c r="I675" s="1891"/>
      <c r="J675" s="93"/>
    </row>
    <row r="676" spans="1:20">
      <c r="A676" s="2095">
        <v>2023</v>
      </c>
      <c r="B676" s="2014" t="s">
        <v>53</v>
      </c>
      <c r="C676" s="2014" t="s">
        <v>6455</v>
      </c>
      <c r="D676" s="2096" t="s">
        <v>252</v>
      </c>
      <c r="E676" s="2016">
        <v>44990</v>
      </c>
      <c r="F676" s="2097" t="s">
        <v>6456</v>
      </c>
      <c r="G676" s="2017">
        <v>7</v>
      </c>
      <c r="H676" s="2018" t="s">
        <v>5862</v>
      </c>
      <c r="I676" s="1891"/>
      <c r="J676" s="93"/>
    </row>
    <row r="677" spans="1:20">
      <c r="A677" s="2095">
        <v>2023</v>
      </c>
      <c r="B677" s="2014" t="s">
        <v>53</v>
      </c>
      <c r="C677" s="2014" t="s">
        <v>6412</v>
      </c>
      <c r="D677" s="2096" t="s">
        <v>252</v>
      </c>
      <c r="E677" s="2016">
        <v>44990</v>
      </c>
      <c r="F677" s="2097" t="s">
        <v>6457</v>
      </c>
      <c r="G677" s="2017">
        <v>10</v>
      </c>
      <c r="H677" s="2018" t="s">
        <v>6458</v>
      </c>
      <c r="I677" s="1891"/>
      <c r="J677" s="93"/>
    </row>
    <row r="678" spans="1:20">
      <c r="A678" s="2095">
        <v>2023</v>
      </c>
      <c r="B678" s="2014"/>
      <c r="C678" s="2014"/>
      <c r="D678" s="2096"/>
      <c r="E678" s="2016"/>
      <c r="F678" s="2097"/>
      <c r="G678" s="2017">
        <v>17</v>
      </c>
      <c r="H678" s="2018"/>
      <c r="I678" s="1891"/>
      <c r="J678" s="93"/>
    </row>
    <row r="679" spans="1:20">
      <c r="A679" s="278" t="s">
        <v>46</v>
      </c>
      <c r="B679" s="154"/>
      <c r="C679" s="154" t="s">
        <v>6454</v>
      </c>
      <c r="D679" s="326"/>
      <c r="E679" s="1677"/>
      <c r="F679" s="280"/>
      <c r="G679" s="153">
        <v>17</v>
      </c>
      <c r="H679" s="157"/>
      <c r="I679" s="1891"/>
      <c r="J679" s="93"/>
    </row>
    <row r="680" spans="1:20">
      <c r="A680" s="328"/>
      <c r="B680" s="284"/>
      <c r="C680" s="284"/>
      <c r="D680" s="329"/>
      <c r="E680" s="1695"/>
      <c r="F680" s="1727"/>
      <c r="G680" s="288"/>
      <c r="H680" s="2006"/>
      <c r="I680" s="1409"/>
      <c r="J680" s="93"/>
    </row>
    <row r="681" spans="1:20">
      <c r="A681" s="147">
        <v>2019</v>
      </c>
      <c r="B681" s="73" t="s">
        <v>91</v>
      </c>
      <c r="C681" s="72" t="s">
        <v>103</v>
      </c>
      <c r="D681" s="73" t="s">
        <v>5476</v>
      </c>
      <c r="E681" s="1673">
        <v>43512</v>
      </c>
      <c r="F681" s="133" t="s">
        <v>671</v>
      </c>
      <c r="G681" s="87">
        <v>5</v>
      </c>
      <c r="H681" s="88" t="s">
        <v>236</v>
      </c>
      <c r="I681" s="1409"/>
      <c r="J681" s="2"/>
    </row>
    <row r="682" spans="1:20">
      <c r="A682" s="147">
        <v>2019</v>
      </c>
      <c r="B682" s="73" t="s">
        <v>91</v>
      </c>
      <c r="C682" s="72" t="s">
        <v>103</v>
      </c>
      <c r="D682" s="73" t="s">
        <v>5476</v>
      </c>
      <c r="E682" s="1673">
        <v>43512</v>
      </c>
      <c r="F682" s="133" t="s">
        <v>671</v>
      </c>
      <c r="G682" s="87">
        <v>5</v>
      </c>
      <c r="H682" s="88" t="s">
        <v>273</v>
      </c>
      <c r="I682" s="1409"/>
      <c r="J682" s="2"/>
    </row>
    <row r="683" spans="1:20">
      <c r="A683" s="137">
        <v>2019</v>
      </c>
      <c r="B683" s="73" t="s">
        <v>91</v>
      </c>
      <c r="C683" s="143" t="s">
        <v>103</v>
      </c>
      <c r="D683" s="138" t="s">
        <v>227</v>
      </c>
      <c r="E683" s="1674">
        <v>43604</v>
      </c>
      <c r="F683" s="1656" t="s">
        <v>672</v>
      </c>
      <c r="G683" s="141">
        <v>3</v>
      </c>
      <c r="H683" s="1561" t="s">
        <v>673</v>
      </c>
      <c r="I683" s="1409"/>
    </row>
    <row r="684" spans="1:20">
      <c r="A684" s="137">
        <v>2019</v>
      </c>
      <c r="B684" s="73" t="s">
        <v>91</v>
      </c>
      <c r="C684" s="143" t="s">
        <v>103</v>
      </c>
      <c r="D684" s="138" t="s">
        <v>227</v>
      </c>
      <c r="E684" s="1674">
        <v>43604</v>
      </c>
      <c r="F684" s="1656" t="s">
        <v>674</v>
      </c>
      <c r="G684" s="141">
        <v>7</v>
      </c>
      <c r="H684" s="1561" t="s">
        <v>497</v>
      </c>
      <c r="I684" s="1409"/>
    </row>
    <row r="685" spans="1:20">
      <c r="A685" s="173">
        <v>2019</v>
      </c>
      <c r="B685" s="73" t="s">
        <v>91</v>
      </c>
      <c r="C685" s="174" t="s">
        <v>103</v>
      </c>
      <c r="D685" s="73" t="s">
        <v>277</v>
      </c>
      <c r="E685" s="1679">
        <v>43716</v>
      </c>
      <c r="F685" s="1657" t="s">
        <v>675</v>
      </c>
      <c r="G685" s="173">
        <v>10</v>
      </c>
      <c r="H685" s="88" t="s">
        <v>667</v>
      </c>
      <c r="I685" s="1409"/>
    </row>
    <row r="686" spans="1:20">
      <c r="A686" s="173">
        <v>2019</v>
      </c>
      <c r="B686" s="73" t="s">
        <v>91</v>
      </c>
      <c r="C686" s="174" t="s">
        <v>103</v>
      </c>
      <c r="D686" s="174" t="s">
        <v>277</v>
      </c>
      <c r="E686" s="1679">
        <v>43716</v>
      </c>
      <c r="F686" s="1657" t="s">
        <v>676</v>
      </c>
      <c r="G686" s="173">
        <v>3</v>
      </c>
      <c r="H686" s="88" t="s">
        <v>677</v>
      </c>
      <c r="I686" s="1409"/>
    </row>
    <row r="687" spans="1:20">
      <c r="A687" s="147">
        <v>2019</v>
      </c>
      <c r="E687" s="1673"/>
      <c r="F687" s="133"/>
      <c r="G687" s="133">
        <f>SUM(G681:G686)</f>
        <v>33</v>
      </c>
      <c r="I687" s="1409"/>
      <c r="J687" s="93"/>
    </row>
    <row r="688" spans="1:20" s="188" customFormat="1">
      <c r="A688" s="1859">
        <v>2020</v>
      </c>
      <c r="B688" s="1860" t="s">
        <v>91</v>
      </c>
      <c r="C688" s="1860" t="s">
        <v>103</v>
      </c>
      <c r="D688" s="1860" t="s">
        <v>5476</v>
      </c>
      <c r="E688" s="1862">
        <v>43876</v>
      </c>
      <c r="F688" s="1863" t="s">
        <v>678</v>
      </c>
      <c r="G688" s="1859">
        <v>0</v>
      </c>
      <c r="H688" s="1870" t="s">
        <v>679</v>
      </c>
      <c r="I688" s="1409" t="s">
        <v>234</v>
      </c>
      <c r="J688" s="250"/>
      <c r="K688" s="186"/>
      <c r="L688" s="186"/>
      <c r="M688" s="186"/>
      <c r="N688" s="186"/>
      <c r="O688" s="186"/>
      <c r="P688" s="186"/>
      <c r="Q688" s="186"/>
      <c r="R688" s="186"/>
      <c r="S688" s="186"/>
      <c r="T688" s="186"/>
    </row>
    <row r="689" spans="1:20" s="188" customFormat="1">
      <c r="A689" s="1859">
        <v>2020</v>
      </c>
      <c r="B689" s="1860" t="s">
        <v>91</v>
      </c>
      <c r="C689" s="1860" t="s">
        <v>103</v>
      </c>
      <c r="D689" s="1860" t="s">
        <v>5476</v>
      </c>
      <c r="E689" s="1862">
        <v>43876</v>
      </c>
      <c r="F689" s="1863" t="s">
        <v>678</v>
      </c>
      <c r="G689" s="1859">
        <v>0</v>
      </c>
      <c r="H689" s="1870" t="s">
        <v>273</v>
      </c>
      <c r="I689" s="1409" t="s">
        <v>234</v>
      </c>
      <c r="J689" s="250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</row>
    <row r="690" spans="1:20" s="188" customFormat="1">
      <c r="A690" s="1859">
        <v>2020</v>
      </c>
      <c r="B690" s="1860" t="s">
        <v>91</v>
      </c>
      <c r="C690" s="2060" t="s">
        <v>103</v>
      </c>
      <c r="D690" s="2060" t="s">
        <v>252</v>
      </c>
      <c r="E690" s="2061">
        <v>43891</v>
      </c>
      <c r="F690" s="2062" t="s">
        <v>672</v>
      </c>
      <c r="G690" s="2086">
        <v>7</v>
      </c>
      <c r="H690" s="2067" t="s">
        <v>680</v>
      </c>
      <c r="I690" s="186"/>
      <c r="J690" s="187"/>
      <c r="K690" s="186"/>
      <c r="L690" s="186"/>
      <c r="M690" s="186"/>
      <c r="N690" s="186"/>
      <c r="O690" s="186"/>
      <c r="P690" s="186"/>
      <c r="Q690" s="186"/>
      <c r="R690" s="186"/>
      <c r="S690" s="186"/>
      <c r="T690" s="186"/>
    </row>
    <row r="691" spans="1:20" s="188" customFormat="1">
      <c r="A691" s="1859">
        <v>2020</v>
      </c>
      <c r="B691" s="1860" t="s">
        <v>91</v>
      </c>
      <c r="C691" s="2060" t="s">
        <v>103</v>
      </c>
      <c r="D691" s="2060" t="s">
        <v>252</v>
      </c>
      <c r="E691" s="2061">
        <v>43891</v>
      </c>
      <c r="F691" s="2062" t="s">
        <v>681</v>
      </c>
      <c r="G691" s="2086">
        <v>3</v>
      </c>
      <c r="H691" s="2067" t="s">
        <v>682</v>
      </c>
      <c r="I691" s="186"/>
      <c r="J691" s="187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</row>
    <row r="692" spans="1:20" s="188" customFormat="1">
      <c r="A692" s="1859">
        <v>2020</v>
      </c>
      <c r="B692" s="1860" t="s">
        <v>91</v>
      </c>
      <c r="C692" s="2060" t="s">
        <v>103</v>
      </c>
      <c r="D692" s="2060" t="s">
        <v>252</v>
      </c>
      <c r="E692" s="2061">
        <v>43891</v>
      </c>
      <c r="F692" s="2062" t="s">
        <v>683</v>
      </c>
      <c r="G692" s="2086">
        <v>3</v>
      </c>
      <c r="H692" s="2067" t="s">
        <v>684</v>
      </c>
      <c r="I692" s="186"/>
      <c r="J692" s="187"/>
      <c r="K692" s="186"/>
      <c r="L692" s="186"/>
      <c r="M692" s="186"/>
      <c r="N692" s="186"/>
      <c r="O692" s="186"/>
      <c r="P692" s="186"/>
      <c r="Q692" s="186"/>
      <c r="R692" s="186"/>
      <c r="S692" s="186"/>
      <c r="T692" s="186"/>
    </row>
    <row r="693" spans="1:20" s="188" customFormat="1">
      <c r="A693" s="1859">
        <v>2020</v>
      </c>
      <c r="B693" s="1860" t="s">
        <v>91</v>
      </c>
      <c r="C693" s="2060" t="s">
        <v>103</v>
      </c>
      <c r="D693" s="2060" t="s">
        <v>252</v>
      </c>
      <c r="E693" s="2061">
        <v>43891</v>
      </c>
      <c r="F693" s="2062" t="s">
        <v>686</v>
      </c>
      <c r="G693" s="2086">
        <v>10</v>
      </c>
      <c r="H693" s="2067" t="s">
        <v>687</v>
      </c>
      <c r="I693" s="186"/>
      <c r="J693" s="187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</row>
    <row r="694" spans="1:20" s="188" customFormat="1">
      <c r="A694" s="1866">
        <v>2020</v>
      </c>
      <c r="B694" s="1860"/>
      <c r="C694" s="2059"/>
      <c r="D694" s="2059"/>
      <c r="E694" s="2065"/>
      <c r="F694" s="2066"/>
      <c r="G694" s="2066">
        <f>SUM(G688:G693)</f>
        <v>23</v>
      </c>
      <c r="H694" s="2068"/>
      <c r="I694" s="186"/>
      <c r="J694" s="187"/>
      <c r="K694" s="186"/>
      <c r="L694" s="186"/>
      <c r="M694" s="186"/>
      <c r="N694" s="186"/>
      <c r="O694" s="186"/>
      <c r="P694" s="186"/>
      <c r="Q694" s="186"/>
      <c r="R694" s="186"/>
      <c r="S694" s="186"/>
      <c r="T694" s="186"/>
    </row>
    <row r="695" spans="1:20" s="188" customFormat="1">
      <c r="A695" s="1497">
        <v>2021</v>
      </c>
      <c r="B695" s="1457" t="s">
        <v>91</v>
      </c>
      <c r="C695" s="2033" t="s">
        <v>103</v>
      </c>
      <c r="D695" s="2033" t="s">
        <v>252</v>
      </c>
      <c r="E695" s="2034">
        <v>44262</v>
      </c>
      <c r="F695" s="2035" t="s">
        <v>5396</v>
      </c>
      <c r="G695" s="2035">
        <v>7</v>
      </c>
      <c r="H695" s="2043" t="s">
        <v>289</v>
      </c>
      <c r="I695" s="186"/>
      <c r="J695" s="187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</row>
    <row r="696" spans="1:20" s="188" customFormat="1">
      <c r="A696" s="1497">
        <v>2021</v>
      </c>
      <c r="B696" s="1457" t="s">
        <v>91</v>
      </c>
      <c r="C696" s="2033" t="s">
        <v>103</v>
      </c>
      <c r="D696" s="2033" t="s">
        <v>252</v>
      </c>
      <c r="E696" s="2034">
        <v>44262</v>
      </c>
      <c r="F696" s="2035" t="s">
        <v>5397</v>
      </c>
      <c r="G696" s="2035">
        <v>10</v>
      </c>
      <c r="H696" s="2043" t="s">
        <v>648</v>
      </c>
      <c r="I696" s="186"/>
      <c r="J696" s="187"/>
      <c r="K696" s="186"/>
      <c r="L696" s="186"/>
      <c r="M696" s="186"/>
      <c r="N696" s="186"/>
      <c r="O696" s="186"/>
      <c r="P696" s="186"/>
      <c r="Q696" s="186"/>
      <c r="R696" s="186"/>
      <c r="S696" s="186"/>
      <c r="T696" s="186"/>
    </row>
    <row r="697" spans="1:20" s="188" customFormat="1">
      <c r="A697" s="1497">
        <v>2021</v>
      </c>
      <c r="B697" s="1457" t="s">
        <v>91</v>
      </c>
      <c r="C697" s="2033" t="s">
        <v>103</v>
      </c>
      <c r="D697" s="2033" t="s">
        <v>252</v>
      </c>
      <c r="E697" s="2034">
        <v>44262</v>
      </c>
      <c r="F697" s="2035" t="s">
        <v>2016</v>
      </c>
      <c r="G697" s="2035">
        <v>3</v>
      </c>
      <c r="H697" s="2043" t="s">
        <v>682</v>
      </c>
      <c r="I697" s="186"/>
      <c r="J697" s="187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</row>
    <row r="698" spans="1:20" s="188" customFormat="1">
      <c r="A698" s="1497">
        <v>2021</v>
      </c>
      <c r="B698" s="1457" t="s">
        <v>91</v>
      </c>
      <c r="C698" s="2033" t="s">
        <v>103</v>
      </c>
      <c r="D698" s="2033" t="s">
        <v>252</v>
      </c>
      <c r="E698" s="2034">
        <v>44262</v>
      </c>
      <c r="F698" s="2035" t="s">
        <v>5678</v>
      </c>
      <c r="G698" s="2035">
        <v>3</v>
      </c>
      <c r="H698" s="2043" t="s">
        <v>5679</v>
      </c>
      <c r="I698" s="186"/>
      <c r="J698" s="187"/>
      <c r="K698" s="186"/>
      <c r="L698" s="186"/>
      <c r="M698" s="186"/>
      <c r="N698" s="186"/>
      <c r="O698" s="186"/>
      <c r="P698" s="186"/>
      <c r="Q698" s="186"/>
      <c r="R698" s="186"/>
      <c r="S698" s="186"/>
      <c r="T698" s="186"/>
    </row>
    <row r="699" spans="1:20" s="188" customFormat="1">
      <c r="A699" s="1497">
        <v>2021</v>
      </c>
      <c r="B699" s="1457" t="s">
        <v>91</v>
      </c>
      <c r="C699" s="2033" t="s">
        <v>103</v>
      </c>
      <c r="D699" s="2033" t="s">
        <v>5486</v>
      </c>
      <c r="E699" s="2034">
        <v>44332</v>
      </c>
      <c r="F699" s="2036" t="s">
        <v>5539</v>
      </c>
      <c r="G699" s="2035">
        <v>10</v>
      </c>
      <c r="H699" s="2043" t="s">
        <v>5540</v>
      </c>
      <c r="I699" s="186"/>
      <c r="J699" s="187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</row>
    <row r="700" spans="1:20" s="188" customFormat="1">
      <c r="A700" s="1497">
        <v>2021</v>
      </c>
      <c r="B700" s="1457" t="s">
        <v>91</v>
      </c>
      <c r="C700" s="2033" t="s">
        <v>103</v>
      </c>
      <c r="D700" s="2033" t="s">
        <v>5486</v>
      </c>
      <c r="E700" s="2034">
        <v>44332</v>
      </c>
      <c r="F700" s="2036" t="s">
        <v>5541</v>
      </c>
      <c r="G700" s="2035">
        <v>10</v>
      </c>
      <c r="H700" s="2043" t="s">
        <v>5542</v>
      </c>
      <c r="I700" s="186"/>
      <c r="J700" s="187"/>
      <c r="K700" s="186"/>
      <c r="L700" s="186"/>
      <c r="M700" s="186"/>
      <c r="N700" s="186"/>
      <c r="O700" s="186"/>
      <c r="P700" s="186"/>
      <c r="Q700" s="186"/>
      <c r="R700" s="186"/>
      <c r="S700" s="186"/>
      <c r="T700" s="186"/>
    </row>
    <row r="701" spans="1:20" s="188" customFormat="1">
      <c r="A701" s="1497">
        <v>2021</v>
      </c>
      <c r="B701" s="1457" t="s">
        <v>91</v>
      </c>
      <c r="C701" s="2033" t="s">
        <v>103</v>
      </c>
      <c r="D701" s="2033" t="s">
        <v>5486</v>
      </c>
      <c r="E701" s="2034">
        <v>44332</v>
      </c>
      <c r="F701" s="2036" t="s">
        <v>5543</v>
      </c>
      <c r="G701" s="2035">
        <v>7</v>
      </c>
      <c r="H701" s="2043" t="s">
        <v>5544</v>
      </c>
      <c r="I701" s="186"/>
      <c r="J701" s="187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</row>
    <row r="702" spans="1:20" s="188" customFormat="1">
      <c r="A702" s="1497">
        <v>2021</v>
      </c>
      <c r="B702" s="1457" t="s">
        <v>91</v>
      </c>
      <c r="C702" s="2033" t="s">
        <v>103</v>
      </c>
      <c r="D702" s="2033" t="s">
        <v>5486</v>
      </c>
      <c r="E702" s="2034">
        <v>44332</v>
      </c>
      <c r="F702" s="2036" t="s">
        <v>5545</v>
      </c>
      <c r="G702" s="2035">
        <v>10</v>
      </c>
      <c r="H702" s="2043" t="s">
        <v>5546</v>
      </c>
      <c r="I702" s="186"/>
      <c r="J702" s="187"/>
      <c r="K702" s="186"/>
      <c r="L702" s="186"/>
      <c r="M702" s="186"/>
      <c r="N702" s="186"/>
      <c r="O702" s="186"/>
      <c r="P702" s="186"/>
      <c r="Q702" s="186"/>
      <c r="R702" s="186"/>
      <c r="S702" s="186"/>
      <c r="T702" s="186"/>
    </row>
    <row r="703" spans="1:20" s="188" customFormat="1">
      <c r="A703" s="1497">
        <v>2021</v>
      </c>
      <c r="B703" s="1457"/>
      <c r="C703" s="2033"/>
      <c r="D703" s="2033"/>
      <c r="E703" s="2034"/>
      <c r="F703" s="2035"/>
      <c r="G703" s="2035">
        <v>60</v>
      </c>
      <c r="H703" s="2043"/>
      <c r="I703" s="186"/>
      <c r="J703" s="187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</row>
    <row r="704" spans="1:20" s="188" customFormat="1">
      <c r="A704" s="1833">
        <v>2022</v>
      </c>
      <c r="B704" s="1827" t="s">
        <v>91</v>
      </c>
      <c r="C704" s="1896" t="s">
        <v>103</v>
      </c>
      <c r="D704" s="1896" t="s">
        <v>252</v>
      </c>
      <c r="E704" s="1898">
        <v>44626</v>
      </c>
      <c r="F704" s="1902" t="s">
        <v>5963</v>
      </c>
      <c r="G704" s="1902">
        <v>7</v>
      </c>
      <c r="H704" s="2044" t="s">
        <v>5871</v>
      </c>
      <c r="I704" s="186"/>
      <c r="J704" s="187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</row>
    <row r="705" spans="1:20" s="188" customFormat="1">
      <c r="A705" s="1833">
        <v>2022</v>
      </c>
      <c r="B705" s="1827" t="s">
        <v>91</v>
      </c>
      <c r="C705" s="1896" t="s">
        <v>103</v>
      </c>
      <c r="D705" s="1896" t="s">
        <v>252</v>
      </c>
      <c r="E705" s="1898">
        <v>44626</v>
      </c>
      <c r="F705" s="1902" t="s">
        <v>5966</v>
      </c>
      <c r="G705" s="1902">
        <v>3</v>
      </c>
      <c r="H705" s="2044" t="s">
        <v>5875</v>
      </c>
      <c r="I705" s="186"/>
      <c r="J705" s="187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</row>
    <row r="706" spans="1:20" s="188" customFormat="1">
      <c r="A706" s="1833">
        <v>2022</v>
      </c>
      <c r="B706" s="1827" t="s">
        <v>91</v>
      </c>
      <c r="C706" s="1896" t="s">
        <v>103</v>
      </c>
      <c r="D706" s="1896" t="s">
        <v>252</v>
      </c>
      <c r="E706" s="1898">
        <v>44626</v>
      </c>
      <c r="F706" s="1902" t="s">
        <v>5979</v>
      </c>
      <c r="G706" s="1902">
        <v>10</v>
      </c>
      <c r="H706" s="2044" t="s">
        <v>5889</v>
      </c>
      <c r="I706" s="186"/>
      <c r="J706" s="187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</row>
    <row r="707" spans="1:20" s="188" customFormat="1">
      <c r="A707" s="1833">
        <v>2022</v>
      </c>
      <c r="B707" s="1827" t="s">
        <v>91</v>
      </c>
      <c r="C707" s="1896" t="s">
        <v>103</v>
      </c>
      <c r="D707" s="1896" t="s">
        <v>252</v>
      </c>
      <c r="E707" s="1898">
        <v>44626</v>
      </c>
      <c r="F707" s="1902" t="s">
        <v>5980</v>
      </c>
      <c r="G707" s="1902">
        <v>3</v>
      </c>
      <c r="H707" s="2044" t="s">
        <v>5890</v>
      </c>
      <c r="I707" s="186"/>
      <c r="J707" s="187"/>
      <c r="K707" s="186"/>
      <c r="L707" s="186"/>
      <c r="M707" s="186"/>
      <c r="N707" s="186"/>
      <c r="O707" s="186"/>
      <c r="P707" s="186"/>
      <c r="Q707" s="186"/>
      <c r="R707" s="186"/>
      <c r="S707" s="186"/>
      <c r="T707" s="186"/>
    </row>
    <row r="708" spans="1:20" s="188" customFormat="1">
      <c r="A708" s="1833">
        <v>2022</v>
      </c>
      <c r="B708" s="1827" t="s">
        <v>91</v>
      </c>
      <c r="C708" s="1896" t="s">
        <v>103</v>
      </c>
      <c r="D708" s="1896" t="s">
        <v>252</v>
      </c>
      <c r="E708" s="1898">
        <v>44626</v>
      </c>
      <c r="F708" s="1902" t="s">
        <v>5982</v>
      </c>
      <c r="G708" s="1902">
        <v>10</v>
      </c>
      <c r="H708" s="2044" t="s">
        <v>5892</v>
      </c>
      <c r="I708" s="186"/>
      <c r="J708" s="187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</row>
    <row r="709" spans="1:20" s="188" customFormat="1">
      <c r="A709" s="1833">
        <v>2022</v>
      </c>
      <c r="B709" s="1827" t="s">
        <v>91</v>
      </c>
      <c r="C709" s="1896" t="s">
        <v>103</v>
      </c>
      <c r="D709" s="1896" t="s">
        <v>5683</v>
      </c>
      <c r="E709" s="1898">
        <v>44703</v>
      </c>
      <c r="F709" s="1902" t="s">
        <v>6116</v>
      </c>
      <c r="G709" s="1902">
        <v>3</v>
      </c>
      <c r="H709" s="2044" t="s">
        <v>6032</v>
      </c>
      <c r="I709" s="186"/>
      <c r="J709" s="187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</row>
    <row r="710" spans="1:20" s="188" customFormat="1">
      <c r="A710" s="1833">
        <v>2022</v>
      </c>
      <c r="B710" s="1827" t="s">
        <v>91</v>
      </c>
      <c r="C710" s="1896" t="s">
        <v>103</v>
      </c>
      <c r="D710" s="1896" t="s">
        <v>5683</v>
      </c>
      <c r="E710" s="1898">
        <v>44703</v>
      </c>
      <c r="F710" s="1902" t="s">
        <v>6117</v>
      </c>
      <c r="G710" s="1902">
        <v>3</v>
      </c>
      <c r="H710" s="2044" t="s">
        <v>6035</v>
      </c>
      <c r="I710" s="186"/>
      <c r="J710" s="187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</row>
    <row r="711" spans="1:20" s="188" customFormat="1">
      <c r="A711" s="1833">
        <v>2022</v>
      </c>
      <c r="B711" s="1827" t="s">
        <v>91</v>
      </c>
      <c r="C711" s="1896" t="s">
        <v>103</v>
      </c>
      <c r="D711" s="1896" t="s">
        <v>5683</v>
      </c>
      <c r="E711" s="1898">
        <v>44703</v>
      </c>
      <c r="F711" s="1902" t="s">
        <v>6218</v>
      </c>
      <c r="G711" s="1902">
        <v>7</v>
      </c>
      <c r="H711" s="2044" t="s">
        <v>6095</v>
      </c>
      <c r="I711" s="186"/>
      <c r="J711" s="187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</row>
    <row r="712" spans="1:20" s="188" customFormat="1">
      <c r="A712" s="1833">
        <v>2022</v>
      </c>
      <c r="B712" s="1827" t="s">
        <v>91</v>
      </c>
      <c r="C712" s="1896" t="s">
        <v>103</v>
      </c>
      <c r="D712" s="1896" t="s">
        <v>6173</v>
      </c>
      <c r="E712" s="1898">
        <v>44709</v>
      </c>
      <c r="F712" s="1902" t="s">
        <v>6116</v>
      </c>
      <c r="G712" s="1902">
        <v>5</v>
      </c>
      <c r="H712" s="2044" t="s">
        <v>6174</v>
      </c>
      <c r="I712" s="186"/>
      <c r="J712" s="187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</row>
    <row r="713" spans="1:20" s="188" customFormat="1">
      <c r="A713" s="1833">
        <v>2022</v>
      </c>
      <c r="B713" s="1827" t="s">
        <v>91</v>
      </c>
      <c r="C713" s="1896" t="s">
        <v>103</v>
      </c>
      <c r="D713" s="1896" t="s">
        <v>6342</v>
      </c>
      <c r="E713" s="1898">
        <v>44857</v>
      </c>
      <c r="F713" s="1902" t="s">
        <v>6343</v>
      </c>
      <c r="G713" s="1902">
        <v>5</v>
      </c>
      <c r="H713" s="2044" t="s">
        <v>244</v>
      </c>
      <c r="I713" s="186"/>
      <c r="J713" s="187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</row>
    <row r="714" spans="1:20" s="188" customFormat="1">
      <c r="A714" s="1833">
        <v>2022</v>
      </c>
      <c r="B714" s="1827" t="s">
        <v>91</v>
      </c>
      <c r="C714" s="1896" t="s">
        <v>103</v>
      </c>
      <c r="D714" s="1896" t="s">
        <v>6342</v>
      </c>
      <c r="E714" s="1898">
        <v>44857</v>
      </c>
      <c r="F714" s="1902" t="s">
        <v>6343</v>
      </c>
      <c r="G714" s="1902">
        <v>5</v>
      </c>
      <c r="H714" s="2044" t="s">
        <v>5744</v>
      </c>
      <c r="I714" s="186"/>
      <c r="J714" s="187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</row>
    <row r="715" spans="1:20" s="188" customFormat="1">
      <c r="A715" s="1833">
        <v>2022</v>
      </c>
      <c r="B715" s="1827"/>
      <c r="C715" s="1896"/>
      <c r="D715" s="1896"/>
      <c r="E715" s="1898"/>
      <c r="F715" s="1902"/>
      <c r="G715" s="1902">
        <v>61</v>
      </c>
      <c r="H715" s="2044"/>
      <c r="I715" s="186"/>
      <c r="J715" s="187"/>
      <c r="K715" s="186"/>
      <c r="L715" s="186"/>
      <c r="M715" s="186"/>
      <c r="N715" s="186"/>
      <c r="O715" s="186"/>
      <c r="P715" s="186"/>
      <c r="Q715" s="186"/>
      <c r="R715" s="186"/>
      <c r="S715" s="186"/>
      <c r="T715" s="186"/>
    </row>
    <row r="716" spans="1:20" s="188" customFormat="1">
      <c r="A716" s="2013">
        <v>2023</v>
      </c>
      <c r="B716" s="2014" t="s">
        <v>91</v>
      </c>
      <c r="C716" s="2092" t="s">
        <v>103</v>
      </c>
      <c r="D716" s="2092" t="s">
        <v>5476</v>
      </c>
      <c r="E716" s="2023">
        <v>44968</v>
      </c>
      <c r="F716" s="2024" t="s">
        <v>6343</v>
      </c>
      <c r="G716" s="2024">
        <v>5</v>
      </c>
      <c r="H716" s="2399" t="s">
        <v>5744</v>
      </c>
      <c r="I716" s="186"/>
      <c r="J716" s="187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</row>
    <row r="717" spans="1:20" s="188" customFormat="1">
      <c r="A717" s="2013">
        <v>2023</v>
      </c>
      <c r="B717" s="2014" t="s">
        <v>91</v>
      </c>
      <c r="C717" s="2092" t="s">
        <v>103</v>
      </c>
      <c r="D717" s="2092" t="s">
        <v>5476</v>
      </c>
      <c r="E717" s="2023">
        <v>44968</v>
      </c>
      <c r="F717" s="2024" t="s">
        <v>6343</v>
      </c>
      <c r="G717" s="2024">
        <v>5</v>
      </c>
      <c r="H717" s="2399" t="s">
        <v>244</v>
      </c>
      <c r="I717" s="186"/>
      <c r="J717" s="187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</row>
    <row r="718" spans="1:20" s="188" customFormat="1">
      <c r="A718" s="2013">
        <v>2023</v>
      </c>
      <c r="B718" s="2014" t="s">
        <v>91</v>
      </c>
      <c r="C718" s="2092" t="s">
        <v>103</v>
      </c>
      <c r="D718" s="2092" t="s">
        <v>5476</v>
      </c>
      <c r="E718" s="2023">
        <v>44968</v>
      </c>
      <c r="F718" s="2024" t="s">
        <v>5982</v>
      </c>
      <c r="G718" s="2024">
        <v>10</v>
      </c>
      <c r="H718" s="2399" t="s">
        <v>995</v>
      </c>
      <c r="I718" s="186"/>
      <c r="J718" s="187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</row>
    <row r="719" spans="1:20" s="188" customFormat="1">
      <c r="A719" s="2013">
        <v>2023</v>
      </c>
      <c r="B719" s="2014" t="s">
        <v>91</v>
      </c>
      <c r="C719" s="2092" t="s">
        <v>103</v>
      </c>
      <c r="D719" s="2092" t="s">
        <v>5476</v>
      </c>
      <c r="E719" s="2023">
        <v>44968</v>
      </c>
      <c r="F719" s="2024" t="s">
        <v>5982</v>
      </c>
      <c r="G719" s="2024">
        <v>0</v>
      </c>
      <c r="H719" s="2399" t="s">
        <v>670</v>
      </c>
      <c r="I719" s="2"/>
      <c r="J719" s="187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</row>
    <row r="720" spans="1:20" s="188" customFormat="1">
      <c r="A720" s="2013">
        <v>2023</v>
      </c>
      <c r="B720" s="2014" t="s">
        <v>91</v>
      </c>
      <c r="C720" s="2092" t="s">
        <v>103</v>
      </c>
      <c r="D720" s="2092" t="s">
        <v>252</v>
      </c>
      <c r="E720" s="2023">
        <v>44990</v>
      </c>
      <c r="F720" s="2024" t="s">
        <v>6116</v>
      </c>
      <c r="G720" s="2024">
        <v>7</v>
      </c>
      <c r="H720" s="2399" t="s">
        <v>5827</v>
      </c>
      <c r="I720" s="2"/>
      <c r="J720" s="187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</row>
    <row r="721" spans="1:20" s="188" customFormat="1">
      <c r="A721" s="2013">
        <v>2023</v>
      </c>
      <c r="B721" s="2014" t="s">
        <v>91</v>
      </c>
      <c r="C721" s="2092" t="s">
        <v>103</v>
      </c>
      <c r="D721" s="2092" t="s">
        <v>252</v>
      </c>
      <c r="E721" s="2023">
        <v>44990</v>
      </c>
      <c r="F721" s="2024" t="s">
        <v>6416</v>
      </c>
      <c r="G721" s="2024">
        <v>10</v>
      </c>
      <c r="H721" s="2399" t="s">
        <v>5870</v>
      </c>
      <c r="I721" s="2"/>
      <c r="J721" s="187"/>
      <c r="K721" s="186"/>
      <c r="L721" s="186"/>
      <c r="M721" s="186"/>
      <c r="N721" s="186"/>
      <c r="O721" s="186"/>
      <c r="P721" s="186"/>
      <c r="Q721" s="186"/>
      <c r="R721" s="186"/>
      <c r="S721" s="186"/>
      <c r="T721" s="186"/>
    </row>
    <row r="722" spans="1:20" s="188" customFormat="1">
      <c r="A722" s="2013">
        <v>2023</v>
      </c>
      <c r="B722" s="2014" t="s">
        <v>91</v>
      </c>
      <c r="C722" s="2092" t="s">
        <v>103</v>
      </c>
      <c r="D722" s="2092" t="s">
        <v>252</v>
      </c>
      <c r="E722" s="2023">
        <v>44990</v>
      </c>
      <c r="F722" s="2024" t="s">
        <v>6417</v>
      </c>
      <c r="G722" s="2024">
        <v>10</v>
      </c>
      <c r="H722" s="2399" t="s">
        <v>5876</v>
      </c>
      <c r="I722" s="2"/>
      <c r="J722" s="187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</row>
    <row r="723" spans="1:20" s="188" customFormat="1">
      <c r="A723" s="2013">
        <v>2023</v>
      </c>
      <c r="B723" s="2014" t="s">
        <v>91</v>
      </c>
      <c r="C723" s="2092" t="s">
        <v>103</v>
      </c>
      <c r="D723" s="2092" t="s">
        <v>252</v>
      </c>
      <c r="E723" s="2023">
        <v>44990</v>
      </c>
      <c r="F723" s="2024" t="s">
        <v>6418</v>
      </c>
      <c r="G723" s="2024">
        <v>10</v>
      </c>
      <c r="H723" s="2399" t="s">
        <v>5889</v>
      </c>
      <c r="I723" s="2"/>
      <c r="J723" s="187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</row>
    <row r="724" spans="1:20" s="188" customFormat="1">
      <c r="A724" s="2013">
        <v>2023</v>
      </c>
      <c r="B724" s="2014" t="s">
        <v>91</v>
      </c>
      <c r="C724" s="2092" t="s">
        <v>103</v>
      </c>
      <c r="D724" s="2092" t="s">
        <v>252</v>
      </c>
      <c r="E724" s="2023">
        <v>44990</v>
      </c>
      <c r="F724" s="2024" t="s">
        <v>6419</v>
      </c>
      <c r="G724" s="2024">
        <v>7</v>
      </c>
      <c r="H724" s="2399" t="s">
        <v>5891</v>
      </c>
      <c r="I724" s="2"/>
      <c r="J724" s="187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</row>
    <row r="725" spans="1:20" s="188" customFormat="1">
      <c r="A725" s="2013">
        <v>2023</v>
      </c>
      <c r="B725" s="2014" t="s">
        <v>91</v>
      </c>
      <c r="C725" s="2092" t="s">
        <v>103</v>
      </c>
      <c r="D725" s="2092" t="s">
        <v>252</v>
      </c>
      <c r="E725" s="2023">
        <v>44990</v>
      </c>
      <c r="F725" s="2024" t="s">
        <v>5982</v>
      </c>
      <c r="G725" s="2024">
        <v>10</v>
      </c>
      <c r="H725" s="2399" t="s">
        <v>5892</v>
      </c>
      <c r="I725" s="2"/>
      <c r="J725" s="187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</row>
    <row r="726" spans="1:20" s="188" customFormat="1">
      <c r="A726" s="2013">
        <v>2023</v>
      </c>
      <c r="B726" s="2014" t="s">
        <v>91</v>
      </c>
      <c r="C726" s="2092" t="s">
        <v>103</v>
      </c>
      <c r="D726" s="2092" t="s">
        <v>252</v>
      </c>
      <c r="E726" s="2023">
        <v>44990</v>
      </c>
      <c r="F726" s="2024" t="s">
        <v>6420</v>
      </c>
      <c r="G726" s="2024">
        <v>7</v>
      </c>
      <c r="H726" s="2399" t="s">
        <v>5911</v>
      </c>
      <c r="I726" s="2"/>
      <c r="J726" s="187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</row>
    <row r="727" spans="1:20" s="188" customFormat="1">
      <c r="A727" s="2013">
        <v>2023</v>
      </c>
      <c r="B727" s="2014" t="s">
        <v>91</v>
      </c>
      <c r="C727" s="2092" t="s">
        <v>103</v>
      </c>
      <c r="D727" s="2092" t="s">
        <v>252</v>
      </c>
      <c r="E727" s="2023">
        <v>44990</v>
      </c>
      <c r="F727" s="2024" t="s">
        <v>6421</v>
      </c>
      <c r="G727" s="2024">
        <v>3</v>
      </c>
      <c r="H727" s="2399" t="s">
        <v>5909</v>
      </c>
      <c r="I727" s="2"/>
      <c r="J727" s="187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</row>
    <row r="728" spans="1:20" s="188" customFormat="1">
      <c r="A728" s="2013">
        <v>2023</v>
      </c>
      <c r="B728" s="2014" t="s">
        <v>91</v>
      </c>
      <c r="C728" s="2092" t="s">
        <v>103</v>
      </c>
      <c r="D728" s="2092" t="s">
        <v>5683</v>
      </c>
      <c r="E728" s="2023">
        <v>45074</v>
      </c>
      <c r="F728" s="2024" t="s">
        <v>6580</v>
      </c>
      <c r="G728" s="2024">
        <v>10</v>
      </c>
      <c r="H728" s="2399" t="s">
        <v>6077</v>
      </c>
      <c r="I728" s="2"/>
      <c r="J728" s="187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</row>
    <row r="729" spans="1:20" s="188" customFormat="1">
      <c r="A729" s="2013">
        <v>2023</v>
      </c>
      <c r="B729" s="2014" t="s">
        <v>91</v>
      </c>
      <c r="C729" s="2092" t="s">
        <v>103</v>
      </c>
      <c r="D729" s="2092" t="s">
        <v>5683</v>
      </c>
      <c r="E729" s="2023">
        <v>45074</v>
      </c>
      <c r="F729" s="2024" t="s">
        <v>6343</v>
      </c>
      <c r="G729" s="2024">
        <v>10</v>
      </c>
      <c r="H729" s="2399" t="s">
        <v>6094</v>
      </c>
      <c r="I729" s="2"/>
      <c r="J729" s="187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</row>
    <row r="730" spans="1:20" s="188" customFormat="1">
      <c r="A730" s="2013">
        <v>2023</v>
      </c>
      <c r="B730" s="2014" t="s">
        <v>91</v>
      </c>
      <c r="C730" s="2092" t="s">
        <v>103</v>
      </c>
      <c r="D730" s="2092" t="s">
        <v>6589</v>
      </c>
      <c r="E730" s="2023">
        <v>45080</v>
      </c>
      <c r="F730" s="2024" t="s">
        <v>6580</v>
      </c>
      <c r="G730" s="2024">
        <v>15</v>
      </c>
      <c r="H730" s="2399" t="s">
        <v>6195</v>
      </c>
      <c r="I730" s="2"/>
      <c r="J730" s="187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</row>
    <row r="731" spans="1:20" s="188" customFormat="1">
      <c r="A731" s="2013">
        <v>2023</v>
      </c>
      <c r="B731" s="2014" t="s">
        <v>91</v>
      </c>
      <c r="C731" s="2092" t="s">
        <v>103</v>
      </c>
      <c r="D731" s="2092" t="s">
        <v>6589</v>
      </c>
      <c r="E731" s="2023">
        <v>45080</v>
      </c>
      <c r="F731" s="2024" t="s">
        <v>6603</v>
      </c>
      <c r="G731" s="2024">
        <v>5</v>
      </c>
      <c r="H731" s="2399" t="s">
        <v>6194</v>
      </c>
      <c r="I731" s="2"/>
      <c r="J731" s="187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</row>
    <row r="732" spans="1:20" s="188" customFormat="1">
      <c r="A732" s="2013">
        <v>2023</v>
      </c>
      <c r="B732" s="2014" t="s">
        <v>91</v>
      </c>
      <c r="C732" s="2092" t="s">
        <v>103</v>
      </c>
      <c r="D732" s="2092" t="s">
        <v>6589</v>
      </c>
      <c r="E732" s="2023">
        <v>45081</v>
      </c>
      <c r="F732" s="2024" t="s">
        <v>6343</v>
      </c>
      <c r="G732" s="2024">
        <v>15</v>
      </c>
      <c r="H732" s="2399" t="s">
        <v>6604</v>
      </c>
      <c r="I732" s="2"/>
      <c r="J732" s="187"/>
      <c r="K732" s="186"/>
      <c r="L732" s="186"/>
      <c r="M732" s="186"/>
      <c r="N732" s="186"/>
      <c r="O732" s="186"/>
      <c r="P732" s="186"/>
      <c r="Q732" s="186"/>
      <c r="R732" s="186"/>
      <c r="S732" s="186"/>
      <c r="T732" s="186"/>
    </row>
    <row r="733" spans="1:20" s="188" customFormat="1">
      <c r="A733" s="2013">
        <v>2023</v>
      </c>
      <c r="B733" s="2014" t="s">
        <v>91</v>
      </c>
      <c r="C733" s="2092" t="s">
        <v>103</v>
      </c>
      <c r="D733" s="2092" t="s">
        <v>277</v>
      </c>
      <c r="E733" s="2023">
        <v>45179</v>
      </c>
      <c r="F733" s="2024" t="s">
        <v>6692</v>
      </c>
      <c r="G733" s="2024">
        <v>7</v>
      </c>
      <c r="H733" s="2399" t="s">
        <v>974</v>
      </c>
      <c r="I733" s="2"/>
      <c r="J733" s="187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</row>
    <row r="734" spans="1:20" s="188" customFormat="1">
      <c r="A734" s="2013">
        <v>2023</v>
      </c>
      <c r="B734" s="2014" t="s">
        <v>91</v>
      </c>
      <c r="C734" s="2092" t="s">
        <v>103</v>
      </c>
      <c r="D734" s="2092" t="s">
        <v>277</v>
      </c>
      <c r="E734" s="2023">
        <v>45179</v>
      </c>
      <c r="F734" s="2024" t="s">
        <v>6693</v>
      </c>
      <c r="G734" s="2024">
        <v>3</v>
      </c>
      <c r="H734" s="2399" t="s">
        <v>1151</v>
      </c>
      <c r="I734" s="2"/>
      <c r="J734" s="187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/>
    </row>
    <row r="735" spans="1:20" s="188" customFormat="1">
      <c r="A735" s="2013">
        <v>2023</v>
      </c>
      <c r="B735" s="2014" t="s">
        <v>91</v>
      </c>
      <c r="C735" s="2092" t="s">
        <v>103</v>
      </c>
      <c r="D735" s="2092" t="s">
        <v>6342</v>
      </c>
      <c r="E735" s="2023">
        <v>45228</v>
      </c>
      <c r="F735" s="2024" t="s">
        <v>6418</v>
      </c>
      <c r="G735" s="2024">
        <v>0</v>
      </c>
      <c r="H735" s="2399" t="s">
        <v>670</v>
      </c>
      <c r="I735" s="2" t="s">
        <v>234</v>
      </c>
      <c r="J735" s="187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</row>
    <row r="736" spans="1:20" s="188" customFormat="1">
      <c r="A736" s="2013">
        <v>2023</v>
      </c>
      <c r="B736" s="2014"/>
      <c r="C736" s="2092"/>
      <c r="D736" s="2092"/>
      <c r="E736" s="2023"/>
      <c r="F736" s="2024"/>
      <c r="G736" s="2024">
        <v>149</v>
      </c>
      <c r="H736" s="2399"/>
      <c r="I736" s="186"/>
      <c r="J736" s="187"/>
      <c r="K736" s="186"/>
      <c r="L736" s="186"/>
      <c r="M736" s="186"/>
      <c r="N736" s="186"/>
      <c r="O736" s="186"/>
      <c r="P736" s="186"/>
      <c r="Q736" s="186"/>
      <c r="R736" s="186"/>
      <c r="S736" s="186"/>
      <c r="T736" s="186"/>
    </row>
    <row r="737" spans="1:20">
      <c r="A737" s="2177" t="s">
        <v>46</v>
      </c>
      <c r="B737" s="2171"/>
      <c r="C737" s="2178" t="s">
        <v>688</v>
      </c>
      <c r="D737" s="2171"/>
      <c r="E737" s="2173"/>
      <c r="F737" s="2175"/>
      <c r="G737" s="2175">
        <v>326</v>
      </c>
      <c r="H737" s="2176"/>
      <c r="I737" s="1409"/>
      <c r="J737" s="93"/>
    </row>
    <row r="738" spans="1:20">
      <c r="A738" s="178"/>
      <c r="B738" s="154"/>
      <c r="C738" s="155"/>
      <c r="D738" s="154"/>
      <c r="E738" s="1677"/>
      <c r="F738" s="153"/>
      <c r="G738" s="153"/>
      <c r="H738" s="157"/>
      <c r="I738" s="1409"/>
      <c r="J738" s="93"/>
    </row>
    <row r="739" spans="1:20">
      <c r="A739" s="1831">
        <v>2022</v>
      </c>
      <c r="B739" s="1827" t="s">
        <v>129</v>
      </c>
      <c r="C739" s="1827" t="s">
        <v>5775</v>
      </c>
      <c r="D739" s="1827" t="s">
        <v>5476</v>
      </c>
      <c r="E739" s="1829">
        <v>44604</v>
      </c>
      <c r="F739" s="1843" t="s">
        <v>5776</v>
      </c>
      <c r="G739" s="1831">
        <v>5</v>
      </c>
      <c r="H739" s="1832" t="s">
        <v>305</v>
      </c>
      <c r="I739" s="1409"/>
    </row>
    <row r="740" spans="1:20">
      <c r="A740" s="1831">
        <v>2022</v>
      </c>
      <c r="B740" s="1827" t="s">
        <v>129</v>
      </c>
      <c r="C740" s="1827" t="s">
        <v>5775</v>
      </c>
      <c r="D740" s="1827" t="s">
        <v>406</v>
      </c>
      <c r="E740" s="1829">
        <v>44612</v>
      </c>
      <c r="F740" s="1843" t="s">
        <v>5776</v>
      </c>
      <c r="G740" s="1831">
        <v>5</v>
      </c>
      <c r="H740" s="1832" t="s">
        <v>305</v>
      </c>
      <c r="I740" s="1409"/>
    </row>
    <row r="741" spans="1:20">
      <c r="A741" s="1831">
        <v>2022</v>
      </c>
      <c r="B741" s="1827"/>
      <c r="C741" s="1827"/>
      <c r="D741" s="1827"/>
      <c r="E741" s="1829"/>
      <c r="F741" s="1843"/>
      <c r="G741" s="1831">
        <v>10</v>
      </c>
      <c r="H741" s="1832"/>
      <c r="I741" s="1409"/>
    </row>
    <row r="742" spans="1:20">
      <c r="A742" s="2177" t="s">
        <v>46</v>
      </c>
      <c r="B742" s="2171"/>
      <c r="C742" s="2268" t="s">
        <v>693</v>
      </c>
      <c r="D742" s="2171"/>
      <c r="E742" s="2173"/>
      <c r="F742" s="2175"/>
      <c r="G742" s="2174">
        <v>10</v>
      </c>
      <c r="H742" s="2176"/>
      <c r="I742" s="1409"/>
      <c r="J742" s="93"/>
    </row>
    <row r="743" spans="1:20">
      <c r="A743" s="178"/>
      <c r="B743" s="154"/>
      <c r="C743" s="155"/>
      <c r="D743" s="154"/>
      <c r="E743" s="1677"/>
      <c r="F743" s="153"/>
      <c r="G743" s="153"/>
      <c r="H743" s="157"/>
      <c r="I743" s="1409"/>
      <c r="J743" s="93"/>
    </row>
    <row r="744" spans="1:20">
      <c r="A744" s="137">
        <v>2019</v>
      </c>
      <c r="B744" s="73" t="s">
        <v>164</v>
      </c>
      <c r="C744" s="73" t="s">
        <v>184</v>
      </c>
      <c r="D744" s="138" t="s">
        <v>227</v>
      </c>
      <c r="E744" s="1674">
        <v>43604</v>
      </c>
      <c r="F744" s="1656" t="s">
        <v>695</v>
      </c>
      <c r="G744" s="141">
        <v>10</v>
      </c>
      <c r="H744" s="1561" t="s">
        <v>696</v>
      </c>
      <c r="I744" s="1409"/>
      <c r="J744" s="2"/>
    </row>
    <row r="745" spans="1:20">
      <c r="A745" s="147">
        <v>2019</v>
      </c>
      <c r="B745" s="73" t="s">
        <v>164</v>
      </c>
      <c r="C745" s="73" t="s">
        <v>184</v>
      </c>
      <c r="D745" s="73" t="s">
        <v>78</v>
      </c>
      <c r="E745" s="1673">
        <v>43611</v>
      </c>
      <c r="F745" s="133" t="s">
        <v>5671</v>
      </c>
      <c r="G745" s="133">
        <v>15</v>
      </c>
      <c r="H745" s="88" t="s">
        <v>696</v>
      </c>
      <c r="I745" s="1409"/>
      <c r="J745" s="2"/>
    </row>
    <row r="746" spans="1:20">
      <c r="A746" s="147">
        <v>2019</v>
      </c>
      <c r="E746" s="1673"/>
      <c r="F746" s="1657"/>
      <c r="G746" s="133">
        <f>SUM(G744:G745)</f>
        <v>25</v>
      </c>
      <c r="I746" s="1409"/>
      <c r="J746" s="2"/>
    </row>
    <row r="747" spans="1:20">
      <c r="A747" s="2177" t="s">
        <v>46</v>
      </c>
      <c r="B747" s="2171"/>
      <c r="C747" s="2268" t="s">
        <v>5756</v>
      </c>
      <c r="D747" s="2171"/>
      <c r="E747" s="2173"/>
      <c r="F747" s="2175"/>
      <c r="G747" s="2174">
        <f>G746</f>
        <v>25</v>
      </c>
      <c r="H747" s="2176"/>
      <c r="I747" s="1409"/>
      <c r="J747" s="93"/>
    </row>
    <row r="748" spans="1:20">
      <c r="A748" s="147"/>
      <c r="C748" s="148"/>
      <c r="E748" s="1673"/>
      <c r="F748" s="133"/>
      <c r="G748" s="133"/>
      <c r="I748" s="1409"/>
      <c r="J748" s="93"/>
    </row>
    <row r="749" spans="1:20" s="188" customFormat="1">
      <c r="A749" s="177">
        <v>2020</v>
      </c>
      <c r="B749" s="180" t="s">
        <v>129</v>
      </c>
      <c r="C749" s="259" t="s">
        <v>135</v>
      </c>
      <c r="D749" s="180" t="s">
        <v>5476</v>
      </c>
      <c r="E749" s="1682">
        <v>43876</v>
      </c>
      <c r="F749" s="184" t="s">
        <v>704</v>
      </c>
      <c r="G749" s="184">
        <v>5</v>
      </c>
      <c r="H749" s="252" t="s">
        <v>304</v>
      </c>
      <c r="I749" s="1410"/>
      <c r="J749" s="187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</row>
    <row r="750" spans="1:20" s="115" customFormat="1">
      <c r="A750" s="177">
        <v>2020</v>
      </c>
      <c r="B750" s="107"/>
      <c r="C750" s="171"/>
      <c r="D750" s="107"/>
      <c r="E750" s="1670"/>
      <c r="F750" s="111"/>
      <c r="G750" s="184">
        <f>SUM(G749:G749)</f>
        <v>5</v>
      </c>
      <c r="H750" s="170"/>
      <c r="I750" s="1540"/>
      <c r="J750" s="114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</row>
    <row r="751" spans="1:20">
      <c r="A751" s="2177" t="s">
        <v>46</v>
      </c>
      <c r="B751" s="2171"/>
      <c r="C751" s="2268" t="s">
        <v>706</v>
      </c>
      <c r="D751" s="2171"/>
      <c r="E751" s="2173"/>
      <c r="F751" s="2175"/>
      <c r="G751" s="2175">
        <v>5</v>
      </c>
      <c r="H751" s="2176"/>
      <c r="I751" s="1409"/>
      <c r="J751" s="93"/>
    </row>
    <row r="752" spans="1:20">
      <c r="A752" s="302"/>
      <c r="B752" s="303"/>
      <c r="C752" s="303"/>
      <c r="D752" s="303"/>
      <c r="E752" s="1698"/>
      <c r="F752" s="1722"/>
      <c r="G752" s="306"/>
      <c r="H752" s="655"/>
      <c r="I752" s="1541"/>
      <c r="J752" s="93"/>
    </row>
    <row r="753" spans="1:20" s="188" customFormat="1">
      <c r="A753" s="184">
        <v>2020</v>
      </c>
      <c r="B753" s="180" t="s">
        <v>164</v>
      </c>
      <c r="C753" s="2025" t="s">
        <v>174</v>
      </c>
      <c r="D753" s="2025" t="s">
        <v>252</v>
      </c>
      <c r="E753" s="2026">
        <v>43891</v>
      </c>
      <c r="F753" s="2027" t="s">
        <v>712</v>
      </c>
      <c r="G753" s="2028">
        <v>7</v>
      </c>
      <c r="H753" s="2107" t="s">
        <v>713</v>
      </c>
      <c r="I753" s="2464"/>
      <c r="J753" s="250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</row>
    <row r="754" spans="1:20" s="188" customFormat="1">
      <c r="A754" s="177">
        <v>2020</v>
      </c>
      <c r="B754" s="180"/>
      <c r="C754" s="2112"/>
      <c r="D754" s="2113"/>
      <c r="E754" s="2114"/>
      <c r="F754" s="2115"/>
      <c r="G754" s="2116">
        <f>SUM(G753:G753)</f>
        <v>7</v>
      </c>
      <c r="H754" s="2118"/>
      <c r="I754" s="2464"/>
      <c r="J754" s="186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</row>
    <row r="755" spans="1:20" s="188" customFormat="1">
      <c r="A755" s="1497">
        <v>2021</v>
      </c>
      <c r="B755" s="1457" t="s">
        <v>164</v>
      </c>
      <c r="C755" s="2033" t="s">
        <v>174</v>
      </c>
      <c r="D755" s="2033" t="s">
        <v>252</v>
      </c>
      <c r="E755" s="2034">
        <v>44262</v>
      </c>
      <c r="F755" s="2035" t="s">
        <v>5398</v>
      </c>
      <c r="G755" s="2035">
        <v>7</v>
      </c>
      <c r="H755" s="2043" t="s">
        <v>430</v>
      </c>
      <c r="I755" s="2464"/>
      <c r="J755" s="186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</row>
    <row r="756" spans="1:20" s="188" customFormat="1">
      <c r="A756" s="1497">
        <v>2021</v>
      </c>
      <c r="B756" s="1457" t="s">
        <v>164</v>
      </c>
      <c r="C756" s="2033" t="s">
        <v>174</v>
      </c>
      <c r="D756" s="2033" t="s">
        <v>5486</v>
      </c>
      <c r="E756" s="2034">
        <v>44332</v>
      </c>
      <c r="F756" s="2036" t="s">
        <v>5547</v>
      </c>
      <c r="G756" s="2035">
        <v>10</v>
      </c>
      <c r="H756" s="2043" t="s">
        <v>5548</v>
      </c>
      <c r="I756" s="2464"/>
      <c r="J756" s="186"/>
      <c r="K756" s="186"/>
      <c r="L756" s="186"/>
      <c r="M756" s="186"/>
      <c r="N756" s="186"/>
      <c r="O756" s="186"/>
      <c r="P756" s="186"/>
      <c r="Q756" s="186"/>
      <c r="R756" s="186"/>
      <c r="S756" s="186"/>
      <c r="T756" s="186"/>
    </row>
    <row r="757" spans="1:20" s="188" customFormat="1">
      <c r="A757" s="1497">
        <v>2021</v>
      </c>
      <c r="B757" s="1457" t="s">
        <v>164</v>
      </c>
      <c r="C757" s="2033" t="s">
        <v>174</v>
      </c>
      <c r="D757" s="2033" t="s">
        <v>5486</v>
      </c>
      <c r="E757" s="2034">
        <v>44332</v>
      </c>
      <c r="F757" s="2036" t="s">
        <v>5723</v>
      </c>
      <c r="G757" s="2035">
        <v>3</v>
      </c>
      <c r="H757" s="2043" t="s">
        <v>5691</v>
      </c>
      <c r="I757" s="2464"/>
      <c r="J757" s="186"/>
      <c r="K757" s="186"/>
      <c r="L757" s="186"/>
      <c r="M757" s="186"/>
      <c r="N757" s="186"/>
      <c r="O757" s="186"/>
      <c r="P757" s="186"/>
      <c r="Q757" s="186"/>
      <c r="R757" s="186"/>
      <c r="S757" s="186"/>
      <c r="T757" s="186"/>
    </row>
    <row r="758" spans="1:20" s="188" customFormat="1">
      <c r="A758" s="1497">
        <v>2021</v>
      </c>
      <c r="B758" s="1457"/>
      <c r="C758" s="2117"/>
      <c r="D758" s="2082"/>
      <c r="E758" s="2083"/>
      <c r="F758" s="2084"/>
      <c r="G758" s="2106">
        <v>20</v>
      </c>
      <c r="H758" s="2085"/>
      <c r="I758" s="2464"/>
      <c r="J758" s="186"/>
      <c r="K758" s="186"/>
      <c r="L758" s="186"/>
      <c r="M758" s="186"/>
      <c r="N758" s="186"/>
      <c r="O758" s="186"/>
      <c r="P758" s="186"/>
      <c r="Q758" s="186"/>
      <c r="R758" s="186"/>
      <c r="S758" s="186"/>
      <c r="T758" s="186"/>
    </row>
    <row r="759" spans="1:20" s="188" customFormat="1">
      <c r="A759" s="1833">
        <v>2022</v>
      </c>
      <c r="B759" s="1827" t="s">
        <v>164</v>
      </c>
      <c r="C759" s="1834" t="s">
        <v>174</v>
      </c>
      <c r="D759" s="1827" t="s">
        <v>5683</v>
      </c>
      <c r="E759" s="1829">
        <v>44703</v>
      </c>
      <c r="F759" s="1831" t="s">
        <v>6132</v>
      </c>
      <c r="G759" s="1830">
        <v>7</v>
      </c>
      <c r="H759" s="1832" t="s">
        <v>6051</v>
      </c>
      <c r="I759" s="2465"/>
      <c r="J759" s="186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</row>
    <row r="760" spans="1:20" s="188" customFormat="1">
      <c r="A760" s="1833">
        <v>2022</v>
      </c>
      <c r="B760" s="1827" t="s">
        <v>164</v>
      </c>
      <c r="C760" s="1834" t="s">
        <v>174</v>
      </c>
      <c r="D760" s="1827" t="s">
        <v>6173</v>
      </c>
      <c r="E760" s="1829">
        <v>44709</v>
      </c>
      <c r="F760" s="1831" t="s">
        <v>6132</v>
      </c>
      <c r="G760" s="1830">
        <v>5</v>
      </c>
      <c r="H760" s="1832" t="s">
        <v>6181</v>
      </c>
      <c r="I760" s="2465"/>
      <c r="J760" s="186"/>
      <c r="K760" s="186"/>
      <c r="L760" s="186"/>
      <c r="M760" s="186"/>
      <c r="N760" s="186"/>
      <c r="O760" s="186"/>
      <c r="P760" s="186"/>
      <c r="Q760" s="186"/>
      <c r="R760" s="186"/>
      <c r="S760" s="186"/>
      <c r="T760" s="186"/>
    </row>
    <row r="761" spans="1:20" s="188" customFormat="1">
      <c r="A761" s="1833">
        <v>2022</v>
      </c>
      <c r="B761" s="1827" t="s">
        <v>164</v>
      </c>
      <c r="C761" s="1834" t="s">
        <v>174</v>
      </c>
      <c r="D761" s="1827" t="s">
        <v>277</v>
      </c>
      <c r="E761" s="1829">
        <v>44815</v>
      </c>
      <c r="F761" s="1831" t="s">
        <v>6320</v>
      </c>
      <c r="G761" s="1830">
        <v>3</v>
      </c>
      <c r="H761" s="1832" t="s">
        <v>1148</v>
      </c>
      <c r="I761" s="2465"/>
      <c r="J761" s="186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</row>
    <row r="762" spans="1:20" s="188" customFormat="1">
      <c r="A762" s="1833">
        <v>2022</v>
      </c>
      <c r="B762" s="1827"/>
      <c r="C762" s="1834"/>
      <c r="D762" s="1827"/>
      <c r="E762" s="1829"/>
      <c r="F762" s="1831"/>
      <c r="G762" s="1830">
        <v>15</v>
      </c>
      <c r="H762" s="1832"/>
      <c r="I762" s="2465"/>
      <c r="J762" s="186"/>
      <c r="K762" s="186"/>
      <c r="L762" s="186"/>
      <c r="M762" s="186"/>
      <c r="N762" s="186"/>
      <c r="O762" s="186"/>
      <c r="P762" s="186"/>
      <c r="Q762" s="186"/>
      <c r="R762" s="186"/>
      <c r="S762" s="186"/>
      <c r="T762" s="186"/>
    </row>
    <row r="763" spans="1:20" s="188" customFormat="1">
      <c r="A763" s="2013">
        <v>2023</v>
      </c>
      <c r="B763" s="2014" t="s">
        <v>164</v>
      </c>
      <c r="C763" s="2015" t="s">
        <v>174</v>
      </c>
      <c r="D763" s="2014" t="s">
        <v>277</v>
      </c>
      <c r="E763" s="2016">
        <v>45179</v>
      </c>
      <c r="F763" s="2017" t="s">
        <v>6655</v>
      </c>
      <c r="G763" s="2097">
        <v>10</v>
      </c>
      <c r="H763" s="2018" t="s">
        <v>1308</v>
      </c>
      <c r="I763" s="2465"/>
      <c r="J763" s="186"/>
      <c r="K763" s="186"/>
      <c r="L763" s="186"/>
      <c r="M763" s="186"/>
      <c r="N763" s="186"/>
      <c r="O763" s="186"/>
      <c r="P763" s="186"/>
      <c r="Q763" s="186"/>
      <c r="R763" s="186"/>
      <c r="S763" s="186"/>
      <c r="T763" s="186"/>
    </row>
    <row r="764" spans="1:20" s="188" customFormat="1">
      <c r="A764" s="2013">
        <v>2023</v>
      </c>
      <c r="B764" s="2014" t="s">
        <v>164</v>
      </c>
      <c r="C764" s="2015" t="s">
        <v>174</v>
      </c>
      <c r="D764" s="2014" t="s">
        <v>277</v>
      </c>
      <c r="E764" s="2016">
        <v>45179</v>
      </c>
      <c r="F764" s="2017" t="s">
        <v>6656</v>
      </c>
      <c r="G764" s="2097">
        <v>7</v>
      </c>
      <c r="H764" s="2018" t="s">
        <v>1041</v>
      </c>
      <c r="I764" s="2465"/>
      <c r="J764" s="186"/>
      <c r="K764" s="186"/>
      <c r="L764" s="186"/>
      <c r="M764" s="186"/>
      <c r="N764" s="186"/>
      <c r="O764" s="186"/>
      <c r="P764" s="186"/>
      <c r="Q764" s="186"/>
      <c r="R764" s="186"/>
      <c r="S764" s="186"/>
      <c r="T764" s="186"/>
    </row>
    <row r="765" spans="1:20" s="188" customFormat="1">
      <c r="A765" s="2013">
        <v>2023</v>
      </c>
      <c r="B765" s="2014" t="s">
        <v>164</v>
      </c>
      <c r="C765" s="2015" t="s">
        <v>174</v>
      </c>
      <c r="D765" s="2014" t="s">
        <v>277</v>
      </c>
      <c r="E765" s="2016">
        <v>45179</v>
      </c>
      <c r="F765" s="2017" t="s">
        <v>6657</v>
      </c>
      <c r="G765" s="2097">
        <v>10</v>
      </c>
      <c r="H765" s="2018" t="s">
        <v>429</v>
      </c>
      <c r="I765" s="2465"/>
      <c r="J765" s="186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</row>
    <row r="766" spans="1:20" s="188" customFormat="1">
      <c r="A766" s="2013">
        <v>2023</v>
      </c>
      <c r="B766" s="1827"/>
      <c r="C766" s="1834"/>
      <c r="D766" s="1827"/>
      <c r="E766" s="1829"/>
      <c r="F766" s="2017"/>
      <c r="G766" s="2097">
        <v>27</v>
      </c>
      <c r="H766" s="2018"/>
      <c r="I766" s="1908" t="s">
        <v>6399</v>
      </c>
      <c r="J766" s="186"/>
      <c r="K766" s="186"/>
      <c r="L766" s="186"/>
      <c r="M766" s="186"/>
      <c r="N766" s="186"/>
      <c r="O766" s="186"/>
      <c r="P766" s="186"/>
      <c r="Q766" s="186"/>
      <c r="R766" s="186"/>
      <c r="S766" s="186"/>
      <c r="T766" s="186"/>
    </row>
    <row r="767" spans="1:20">
      <c r="A767" s="2177" t="s">
        <v>46</v>
      </c>
      <c r="B767" s="2171"/>
      <c r="C767" s="2178" t="s">
        <v>714</v>
      </c>
      <c r="D767" s="2171"/>
      <c r="E767" s="2173"/>
      <c r="F767" s="2175"/>
      <c r="G767" s="2175">
        <v>69</v>
      </c>
      <c r="H767" s="2176"/>
      <c r="I767" s="1541"/>
      <c r="J767" s="93"/>
    </row>
    <row r="768" spans="1:20">
      <c r="A768" s="178"/>
      <c r="B768" s="154"/>
      <c r="C768" s="155"/>
      <c r="D768" s="154"/>
      <c r="E768" s="1677"/>
      <c r="F768" s="153"/>
      <c r="G768" s="153"/>
      <c r="H768" s="157"/>
      <c r="I768" s="1541"/>
      <c r="J768" s="93"/>
    </row>
    <row r="769" spans="1:10">
      <c r="A769" s="147">
        <v>2019</v>
      </c>
      <c r="B769" s="73" t="s">
        <v>91</v>
      </c>
      <c r="C769" s="148" t="s">
        <v>1527</v>
      </c>
      <c r="D769" s="154"/>
      <c r="E769" s="1677"/>
      <c r="F769" s="153"/>
      <c r="G769" s="133">
        <v>0</v>
      </c>
      <c r="H769" s="157"/>
      <c r="I769" s="1541"/>
      <c r="J769" s="93"/>
    </row>
    <row r="770" spans="1:10">
      <c r="A770" s="147">
        <v>2019</v>
      </c>
      <c r="C770" s="148"/>
      <c r="D770" s="154"/>
      <c r="E770" s="1677"/>
      <c r="F770" s="153"/>
      <c r="G770" s="133">
        <v>0</v>
      </c>
      <c r="H770" s="157"/>
      <c r="I770" s="1541"/>
      <c r="J770" s="93"/>
    </row>
    <row r="771" spans="1:10">
      <c r="A771" s="2013">
        <v>2023</v>
      </c>
      <c r="B771" s="2014" t="s">
        <v>91</v>
      </c>
      <c r="C771" s="2019" t="s">
        <v>1527</v>
      </c>
      <c r="D771" s="2014" t="s">
        <v>252</v>
      </c>
      <c r="E771" s="2016">
        <v>44990</v>
      </c>
      <c r="F771" s="2017" t="s">
        <v>6467</v>
      </c>
      <c r="G771" s="2017">
        <v>10</v>
      </c>
      <c r="H771" s="2018" t="s">
        <v>5882</v>
      </c>
      <c r="I771" s="1907"/>
      <c r="J771" s="93"/>
    </row>
    <row r="772" spans="1:10">
      <c r="A772" s="2013">
        <v>2023</v>
      </c>
      <c r="B772" s="2014"/>
      <c r="C772" s="2019"/>
      <c r="D772" s="2408"/>
      <c r="E772" s="2436"/>
      <c r="F772" s="2124"/>
      <c r="G772" s="2017">
        <v>10</v>
      </c>
      <c r="H772" s="2437"/>
      <c r="I772" s="1908" t="s">
        <v>6797</v>
      </c>
      <c r="J772" s="93"/>
    </row>
    <row r="773" spans="1:10">
      <c r="A773" s="2177" t="s">
        <v>46</v>
      </c>
      <c r="B773" s="2171"/>
      <c r="C773" s="2178" t="s">
        <v>2034</v>
      </c>
      <c r="D773" s="2171"/>
      <c r="E773" s="2173"/>
      <c r="F773" s="2175"/>
      <c r="G773" s="2175">
        <v>10</v>
      </c>
      <c r="H773" s="2216"/>
      <c r="I773" s="1541"/>
      <c r="J773" s="93"/>
    </row>
    <row r="774" spans="1:10">
      <c r="A774" s="153"/>
      <c r="B774" s="154"/>
      <c r="C774" s="155"/>
      <c r="D774" s="154"/>
      <c r="E774" s="1677"/>
      <c r="F774" s="153"/>
      <c r="G774" s="153"/>
      <c r="H774" s="157"/>
      <c r="I774" s="1409"/>
      <c r="J774" s="93"/>
    </row>
    <row r="775" spans="1:10">
      <c r="A775" s="173">
        <v>2019</v>
      </c>
      <c r="B775" s="73" t="s">
        <v>129</v>
      </c>
      <c r="C775" s="174" t="s">
        <v>162</v>
      </c>
      <c r="D775" s="174" t="s">
        <v>277</v>
      </c>
      <c r="E775" s="1679">
        <v>43716</v>
      </c>
      <c r="F775" s="1657" t="s">
        <v>715</v>
      </c>
      <c r="G775" s="173">
        <v>3</v>
      </c>
      <c r="H775" s="88" t="s">
        <v>716</v>
      </c>
      <c r="I775" s="1409"/>
    </row>
    <row r="776" spans="1:10">
      <c r="A776" s="104">
        <v>2019</v>
      </c>
      <c r="D776" s="131"/>
      <c r="E776" s="1673"/>
      <c r="F776" s="87"/>
      <c r="G776" s="133">
        <f>SUM(G775)</f>
        <v>3</v>
      </c>
      <c r="I776" s="1409"/>
      <c r="J776" s="93"/>
    </row>
    <row r="777" spans="1:10">
      <c r="A777" s="2170" t="s">
        <v>46</v>
      </c>
      <c r="B777" s="2171"/>
      <c r="C777" s="2171" t="s">
        <v>717</v>
      </c>
      <c r="D777" s="2172"/>
      <c r="E777" s="2173"/>
      <c r="F777" s="2174"/>
      <c r="G777" s="2175">
        <f>G776</f>
        <v>3</v>
      </c>
      <c r="H777" s="2176"/>
      <c r="I777" s="1409"/>
      <c r="J777" s="93"/>
    </row>
    <row r="778" spans="1:10">
      <c r="A778" s="147"/>
      <c r="C778" s="72"/>
      <c r="E778" s="1673"/>
      <c r="F778" s="133"/>
      <c r="G778" s="133"/>
      <c r="I778" s="1409"/>
      <c r="J778" s="93"/>
    </row>
    <row r="779" spans="1:10">
      <c r="A779" s="2013">
        <v>2023</v>
      </c>
      <c r="B779" s="2014" t="s">
        <v>53</v>
      </c>
      <c r="C779" s="2015" t="s">
        <v>6497</v>
      </c>
      <c r="D779" s="2014" t="s">
        <v>5456</v>
      </c>
      <c r="E779" s="2016">
        <v>45018</v>
      </c>
      <c r="F779" s="2017" t="s">
        <v>6498</v>
      </c>
      <c r="G779" s="2017">
        <v>5</v>
      </c>
      <c r="H779" s="2018" t="s">
        <v>309</v>
      </c>
      <c r="I779" s="1409"/>
      <c r="J779" s="93"/>
    </row>
    <row r="780" spans="1:10">
      <c r="A780" s="2013">
        <v>2023</v>
      </c>
      <c r="B780" s="2014"/>
      <c r="C780" s="2015"/>
      <c r="D780" s="2014"/>
      <c r="E780" s="2016"/>
      <c r="F780" s="2017"/>
      <c r="G780" s="2017">
        <v>5</v>
      </c>
      <c r="H780" s="2018"/>
      <c r="I780" s="1409"/>
      <c r="J780" s="93"/>
    </row>
    <row r="781" spans="1:10">
      <c r="A781" s="2425" t="s">
        <v>46</v>
      </c>
      <c r="B781" s="2402"/>
      <c r="C781" s="2460" t="s">
        <v>6496</v>
      </c>
      <c r="D781" s="2401"/>
      <c r="E781" s="2404"/>
      <c r="F781" s="2461"/>
      <c r="G781" s="2406">
        <v>5</v>
      </c>
      <c r="H781" s="2407"/>
      <c r="I781" s="1409"/>
      <c r="J781" s="93"/>
    </row>
    <row r="782" spans="1:10">
      <c r="A782" s="147"/>
      <c r="C782" s="72"/>
      <c r="E782" s="1673"/>
      <c r="F782" s="133"/>
      <c r="G782" s="133"/>
      <c r="I782" s="1409"/>
      <c r="J782" s="93"/>
    </row>
    <row r="783" spans="1:10">
      <c r="A783" s="137">
        <v>2019</v>
      </c>
      <c r="B783" s="73" t="s">
        <v>91</v>
      </c>
      <c r="C783" s="73" t="s">
        <v>123</v>
      </c>
      <c r="D783" s="138" t="s">
        <v>227</v>
      </c>
      <c r="E783" s="1674">
        <v>43604</v>
      </c>
      <c r="F783" s="1656" t="s">
        <v>755</v>
      </c>
      <c r="G783" s="141">
        <v>3</v>
      </c>
      <c r="H783" s="1561" t="s">
        <v>756</v>
      </c>
      <c r="I783" s="1409"/>
      <c r="J783" s="2"/>
    </row>
    <row r="784" spans="1:10">
      <c r="A784" s="137">
        <v>2019</v>
      </c>
      <c r="B784" s="73" t="s">
        <v>91</v>
      </c>
      <c r="C784" s="73" t="s">
        <v>123</v>
      </c>
      <c r="D784" s="138" t="s">
        <v>227</v>
      </c>
      <c r="E784" s="1674">
        <v>43604</v>
      </c>
      <c r="F784" s="1656" t="s">
        <v>754</v>
      </c>
      <c r="G784" s="141">
        <v>3</v>
      </c>
      <c r="H784" s="1561" t="s">
        <v>745</v>
      </c>
      <c r="I784" s="1409"/>
      <c r="J784" s="2"/>
    </row>
    <row r="785" spans="1:10">
      <c r="A785" s="137">
        <v>2019</v>
      </c>
      <c r="B785" s="73" t="s">
        <v>91</v>
      </c>
      <c r="C785" s="73" t="s">
        <v>123</v>
      </c>
      <c r="D785" s="138" t="s">
        <v>227</v>
      </c>
      <c r="E785" s="1674">
        <v>43604</v>
      </c>
      <c r="F785" s="1656" t="s">
        <v>757</v>
      </c>
      <c r="G785" s="141">
        <v>3</v>
      </c>
      <c r="H785" s="1561" t="s">
        <v>758</v>
      </c>
      <c r="I785" s="1409"/>
      <c r="J785" s="2"/>
    </row>
    <row r="786" spans="1:10">
      <c r="A786" s="137">
        <v>2019</v>
      </c>
      <c r="B786" s="73" t="s">
        <v>91</v>
      </c>
      <c r="C786" s="73" t="s">
        <v>123</v>
      </c>
      <c r="D786" s="138" t="s">
        <v>227</v>
      </c>
      <c r="E786" s="1674">
        <v>43604</v>
      </c>
      <c r="F786" s="1656" t="s">
        <v>752</v>
      </c>
      <c r="G786" s="141">
        <v>10</v>
      </c>
      <c r="H786" s="1561" t="s">
        <v>759</v>
      </c>
      <c r="I786" s="1409"/>
    </row>
    <row r="787" spans="1:10">
      <c r="A787" s="104">
        <v>2019</v>
      </c>
      <c r="B787" s="73" t="s">
        <v>91</v>
      </c>
      <c r="C787" s="73" t="s">
        <v>123</v>
      </c>
      <c r="D787" s="72" t="s">
        <v>78</v>
      </c>
      <c r="E787" s="1673">
        <v>43611</v>
      </c>
      <c r="F787" s="133" t="s">
        <v>760</v>
      </c>
      <c r="G787" s="87">
        <v>15</v>
      </c>
      <c r="H787" s="88" t="s">
        <v>761</v>
      </c>
      <c r="I787" s="1409"/>
      <c r="J787" s="2"/>
    </row>
    <row r="788" spans="1:10">
      <c r="A788" s="104">
        <v>2019</v>
      </c>
      <c r="B788" s="73" t="s">
        <v>91</v>
      </c>
      <c r="C788" s="73" t="s">
        <v>123</v>
      </c>
      <c r="D788" s="72" t="s">
        <v>78</v>
      </c>
      <c r="E788" s="1673">
        <v>43611</v>
      </c>
      <c r="F788" s="133" t="s">
        <v>762</v>
      </c>
      <c r="G788" s="87">
        <v>3</v>
      </c>
      <c r="H788" s="88" t="s">
        <v>756</v>
      </c>
      <c r="I788" s="1409"/>
      <c r="J788" s="2"/>
    </row>
    <row r="789" spans="1:10">
      <c r="A789" s="147">
        <v>2019</v>
      </c>
      <c r="C789" s="148"/>
      <c r="E789" s="1673"/>
      <c r="F789" s="133"/>
      <c r="G789" s="133">
        <f>SUM(G783:G788)</f>
        <v>37</v>
      </c>
      <c r="I789" s="1409"/>
      <c r="J789" s="93"/>
    </row>
    <row r="790" spans="1:10">
      <c r="A790" s="1497">
        <v>2021</v>
      </c>
      <c r="B790" s="1457" t="s">
        <v>91</v>
      </c>
      <c r="C790" s="2033" t="s">
        <v>123</v>
      </c>
      <c r="D790" s="2033" t="s">
        <v>252</v>
      </c>
      <c r="E790" s="2034">
        <v>44262</v>
      </c>
      <c r="F790" s="2035" t="s">
        <v>5399</v>
      </c>
      <c r="G790" s="2035">
        <v>7</v>
      </c>
      <c r="H790" s="2043" t="s">
        <v>680</v>
      </c>
      <c r="J790" s="93"/>
    </row>
    <row r="791" spans="1:10">
      <c r="A791" s="1497">
        <v>2021</v>
      </c>
      <c r="B791" s="1457" t="s">
        <v>91</v>
      </c>
      <c r="C791" s="2033" t="s">
        <v>123</v>
      </c>
      <c r="D791" s="2033" t="s">
        <v>252</v>
      </c>
      <c r="E791" s="2034">
        <v>44262</v>
      </c>
      <c r="F791" s="2035" t="s">
        <v>5400</v>
      </c>
      <c r="G791" s="2035">
        <v>10</v>
      </c>
      <c r="H791" s="2043" t="s">
        <v>1357</v>
      </c>
      <c r="J791" s="93"/>
    </row>
    <row r="792" spans="1:10">
      <c r="A792" s="1497">
        <v>2021</v>
      </c>
      <c r="B792" s="1457" t="s">
        <v>91</v>
      </c>
      <c r="C792" s="2033" t="s">
        <v>123</v>
      </c>
      <c r="D792" s="2033" t="s">
        <v>252</v>
      </c>
      <c r="E792" s="2034">
        <v>44262</v>
      </c>
      <c r="F792" s="2035" t="s">
        <v>5401</v>
      </c>
      <c r="G792" s="2035">
        <v>3</v>
      </c>
      <c r="H792" s="2043" t="s">
        <v>816</v>
      </c>
      <c r="J792" s="93"/>
    </row>
    <row r="793" spans="1:10">
      <c r="A793" s="1497">
        <v>2021</v>
      </c>
      <c r="B793" s="1457" t="s">
        <v>91</v>
      </c>
      <c r="C793" s="2033" t="s">
        <v>123</v>
      </c>
      <c r="D793" s="2033" t="s">
        <v>252</v>
      </c>
      <c r="E793" s="2034">
        <v>44262</v>
      </c>
      <c r="F793" s="2035" t="s">
        <v>5680</v>
      </c>
      <c r="G793" s="2035">
        <v>10</v>
      </c>
      <c r="H793" s="2043" t="s">
        <v>5681</v>
      </c>
      <c r="J793" s="93"/>
    </row>
    <row r="794" spans="1:10">
      <c r="A794" s="1497">
        <v>2021</v>
      </c>
      <c r="B794" s="1457" t="s">
        <v>91</v>
      </c>
      <c r="C794" s="2033" t="s">
        <v>123</v>
      </c>
      <c r="D794" s="2033" t="s">
        <v>5486</v>
      </c>
      <c r="E794" s="2034">
        <v>44332</v>
      </c>
      <c r="F794" s="2036" t="s">
        <v>5549</v>
      </c>
      <c r="G794" s="2035">
        <v>15</v>
      </c>
      <c r="H794" s="2043" t="s">
        <v>5550</v>
      </c>
      <c r="J794" s="93"/>
    </row>
    <row r="795" spans="1:10">
      <c r="A795" s="1497">
        <v>2021</v>
      </c>
      <c r="B795" s="1457" t="s">
        <v>91</v>
      </c>
      <c r="C795" s="2033" t="s">
        <v>123</v>
      </c>
      <c r="D795" s="2033" t="s">
        <v>5486</v>
      </c>
      <c r="E795" s="2034">
        <v>44332</v>
      </c>
      <c r="F795" s="2036" t="s">
        <v>5551</v>
      </c>
      <c r="G795" s="2035">
        <v>15</v>
      </c>
      <c r="H795" s="2043" t="s">
        <v>5552</v>
      </c>
      <c r="J795" s="93"/>
    </row>
    <row r="796" spans="1:10">
      <c r="A796" s="1497">
        <v>2021</v>
      </c>
      <c r="B796" s="1457" t="s">
        <v>91</v>
      </c>
      <c r="C796" s="2033" t="s">
        <v>123</v>
      </c>
      <c r="D796" s="2033" t="s">
        <v>5486</v>
      </c>
      <c r="E796" s="2034">
        <v>44332</v>
      </c>
      <c r="F796" s="2036" t="s">
        <v>5553</v>
      </c>
      <c r="G796" s="2035">
        <v>10</v>
      </c>
      <c r="H796" s="2043" t="s">
        <v>5554</v>
      </c>
      <c r="J796" s="93"/>
    </row>
    <row r="797" spans="1:10">
      <c r="A797" s="1497">
        <v>2021</v>
      </c>
      <c r="B797" s="1457" t="s">
        <v>91</v>
      </c>
      <c r="C797" s="2033" t="s">
        <v>123</v>
      </c>
      <c r="D797" s="2033" t="s">
        <v>5486</v>
      </c>
      <c r="E797" s="2034">
        <v>44332</v>
      </c>
      <c r="F797" s="2036" t="s">
        <v>5555</v>
      </c>
      <c r="G797" s="2035">
        <v>7</v>
      </c>
      <c r="H797" s="2043" t="s">
        <v>5556</v>
      </c>
      <c r="J797" s="93"/>
    </row>
    <row r="798" spans="1:10">
      <c r="A798" s="1497">
        <v>2021</v>
      </c>
      <c r="B798" s="1457" t="s">
        <v>91</v>
      </c>
      <c r="C798" s="2033" t="s">
        <v>123</v>
      </c>
      <c r="D798" s="2033" t="s">
        <v>5486</v>
      </c>
      <c r="E798" s="2034">
        <v>44332</v>
      </c>
      <c r="F798" s="2036" t="s">
        <v>5557</v>
      </c>
      <c r="G798" s="2035">
        <v>15</v>
      </c>
      <c r="H798" s="2043" t="s">
        <v>5688</v>
      </c>
      <c r="J798" s="93"/>
    </row>
    <row r="799" spans="1:10">
      <c r="A799" s="1497">
        <v>2021</v>
      </c>
      <c r="B799" s="1457" t="s">
        <v>91</v>
      </c>
      <c r="C799" s="2033" t="s">
        <v>123</v>
      </c>
      <c r="D799" s="2033" t="s">
        <v>5486</v>
      </c>
      <c r="E799" s="2034">
        <v>44332</v>
      </c>
      <c r="F799" s="2036" t="s">
        <v>5719</v>
      </c>
      <c r="G799" s="2035">
        <v>3</v>
      </c>
      <c r="H799" s="2043" t="s">
        <v>5687</v>
      </c>
      <c r="J799" s="93"/>
    </row>
    <row r="800" spans="1:10">
      <c r="A800" s="1497">
        <v>2021</v>
      </c>
      <c r="B800" s="1457" t="s">
        <v>91</v>
      </c>
      <c r="C800" s="2033" t="s">
        <v>123</v>
      </c>
      <c r="D800" s="2033" t="s">
        <v>5486</v>
      </c>
      <c r="E800" s="2034">
        <v>44332</v>
      </c>
      <c r="F800" s="2036" t="s">
        <v>5558</v>
      </c>
      <c r="G800" s="2035">
        <v>15</v>
      </c>
      <c r="H800" s="2043" t="s">
        <v>5559</v>
      </c>
      <c r="J800" s="93"/>
    </row>
    <row r="801" spans="1:10">
      <c r="A801" s="1497">
        <v>2021</v>
      </c>
      <c r="B801" s="1457" t="s">
        <v>91</v>
      </c>
      <c r="C801" s="2033" t="s">
        <v>123</v>
      </c>
      <c r="D801" s="2033" t="s">
        <v>5486</v>
      </c>
      <c r="E801" s="2034">
        <v>44332</v>
      </c>
      <c r="F801" s="2036" t="s">
        <v>5560</v>
      </c>
      <c r="G801" s="2035">
        <v>15</v>
      </c>
      <c r="H801" s="2043" t="s">
        <v>5561</v>
      </c>
      <c r="J801" s="93"/>
    </row>
    <row r="802" spans="1:10">
      <c r="A802" s="1497">
        <v>2021</v>
      </c>
      <c r="B802" s="1457" t="s">
        <v>91</v>
      </c>
      <c r="C802" s="2033" t="s">
        <v>123</v>
      </c>
      <c r="D802" s="2033" t="s">
        <v>5486</v>
      </c>
      <c r="E802" s="2034">
        <v>44332</v>
      </c>
      <c r="F802" s="2036" t="s">
        <v>5562</v>
      </c>
      <c r="G802" s="2035">
        <v>15</v>
      </c>
      <c r="H802" s="2043" t="s">
        <v>5563</v>
      </c>
      <c r="J802" s="93"/>
    </row>
    <row r="803" spans="1:10">
      <c r="A803" s="1497">
        <v>2021</v>
      </c>
      <c r="B803" s="1457" t="s">
        <v>91</v>
      </c>
      <c r="C803" s="2033" t="s">
        <v>123</v>
      </c>
      <c r="D803" s="2033" t="s">
        <v>5486</v>
      </c>
      <c r="E803" s="2034">
        <v>44332</v>
      </c>
      <c r="F803" s="2036" t="s">
        <v>5720</v>
      </c>
      <c r="G803" s="2035">
        <v>3</v>
      </c>
      <c r="H803" s="2043" t="s">
        <v>5710</v>
      </c>
      <c r="J803" s="93"/>
    </row>
    <row r="804" spans="1:10">
      <c r="A804" s="1497">
        <v>2021</v>
      </c>
      <c r="B804" s="1457" t="s">
        <v>91</v>
      </c>
      <c r="C804" s="2033" t="s">
        <v>123</v>
      </c>
      <c r="D804" s="2033" t="s">
        <v>5486</v>
      </c>
      <c r="E804" s="2034">
        <v>44332</v>
      </c>
      <c r="F804" s="2036" t="s">
        <v>5564</v>
      </c>
      <c r="G804" s="2035">
        <v>7</v>
      </c>
      <c r="H804" s="2043" t="s">
        <v>5565</v>
      </c>
      <c r="J804" s="93"/>
    </row>
    <row r="805" spans="1:10">
      <c r="A805" s="1497">
        <v>2021</v>
      </c>
      <c r="B805" s="1457"/>
      <c r="C805" s="1498"/>
      <c r="D805" s="1457"/>
      <c r="E805" s="1684"/>
      <c r="F805" s="1458"/>
      <c r="G805" s="1458">
        <f>SUM(G790:G804)</f>
        <v>150</v>
      </c>
      <c r="H805" s="1499"/>
      <c r="I805" s="1409"/>
      <c r="J805" s="93"/>
    </row>
    <row r="806" spans="1:10">
      <c r="A806" s="1833">
        <v>2022</v>
      </c>
      <c r="B806" s="1827" t="s">
        <v>91</v>
      </c>
      <c r="C806" s="1877" t="s">
        <v>123</v>
      </c>
      <c r="D806" s="1827" t="s">
        <v>252</v>
      </c>
      <c r="E806" s="1829">
        <v>44626</v>
      </c>
      <c r="F806" s="1831" t="s">
        <v>5918</v>
      </c>
      <c r="G806" s="1831">
        <v>10</v>
      </c>
      <c r="H806" s="1832" t="s">
        <v>5826</v>
      </c>
      <c r="I806" s="1409"/>
      <c r="J806" s="93"/>
    </row>
    <row r="807" spans="1:10">
      <c r="A807" s="1833">
        <v>2022</v>
      </c>
      <c r="B807" s="1827" t="s">
        <v>91</v>
      </c>
      <c r="C807" s="1877" t="s">
        <v>123</v>
      </c>
      <c r="D807" s="1827" t="s">
        <v>252</v>
      </c>
      <c r="E807" s="1829">
        <v>44626</v>
      </c>
      <c r="F807" s="1831" t="s">
        <v>5924</v>
      </c>
      <c r="G807" s="1831">
        <v>7</v>
      </c>
      <c r="H807" s="1832" t="s">
        <v>5833</v>
      </c>
      <c r="I807" s="1857"/>
      <c r="J807" s="93"/>
    </row>
    <row r="808" spans="1:10">
      <c r="A808" s="1833">
        <v>2022</v>
      </c>
      <c r="B808" s="1827" t="s">
        <v>91</v>
      </c>
      <c r="C808" s="1877" t="s">
        <v>123</v>
      </c>
      <c r="D808" s="1827" t="s">
        <v>252</v>
      </c>
      <c r="E808" s="1829">
        <v>44626</v>
      </c>
      <c r="F808" s="1831" t="s">
        <v>5968</v>
      </c>
      <c r="G808" s="1831">
        <v>7</v>
      </c>
      <c r="H808" s="1832" t="s">
        <v>5878</v>
      </c>
      <c r="I808" s="1857"/>
      <c r="J808" s="93"/>
    </row>
    <row r="809" spans="1:10">
      <c r="A809" s="1833">
        <v>2022</v>
      </c>
      <c r="B809" s="1827" t="s">
        <v>91</v>
      </c>
      <c r="C809" s="1877" t="s">
        <v>123</v>
      </c>
      <c r="D809" s="1827" t="s">
        <v>252</v>
      </c>
      <c r="E809" s="1829">
        <v>44626</v>
      </c>
      <c r="F809" s="1831" t="s">
        <v>5973</v>
      </c>
      <c r="G809" s="1831">
        <v>10</v>
      </c>
      <c r="H809" s="1832" t="s">
        <v>5882</v>
      </c>
      <c r="I809" s="1857"/>
      <c r="J809" s="93"/>
    </row>
    <row r="810" spans="1:10">
      <c r="A810" s="1833">
        <v>2022</v>
      </c>
      <c r="B810" s="1827" t="s">
        <v>91</v>
      </c>
      <c r="C810" s="1877" t="s">
        <v>123</v>
      </c>
      <c r="D810" s="1827" t="s">
        <v>252</v>
      </c>
      <c r="E810" s="1829">
        <v>44626</v>
      </c>
      <c r="F810" s="1831" t="s">
        <v>5997</v>
      </c>
      <c r="G810" s="1831">
        <v>10</v>
      </c>
      <c r="H810" s="1832" t="s">
        <v>5910</v>
      </c>
      <c r="I810" s="1857"/>
      <c r="J810" s="93"/>
    </row>
    <row r="811" spans="1:10">
      <c r="A811" s="1833">
        <v>2022</v>
      </c>
      <c r="B811" s="1827" t="s">
        <v>91</v>
      </c>
      <c r="C811" s="1877" t="s">
        <v>123</v>
      </c>
      <c r="D811" s="1827" t="s">
        <v>5683</v>
      </c>
      <c r="E811" s="1829">
        <v>44703</v>
      </c>
      <c r="F811" s="1831" t="s">
        <v>6207</v>
      </c>
      <c r="G811" s="1831">
        <v>7</v>
      </c>
      <c r="H811" s="1832" t="s">
        <v>6031</v>
      </c>
      <c r="I811" s="1857"/>
      <c r="J811" s="93"/>
    </row>
    <row r="812" spans="1:10">
      <c r="A812" s="1833">
        <v>2022</v>
      </c>
      <c r="B812" s="1827" t="s">
        <v>91</v>
      </c>
      <c r="C812" s="1877" t="s">
        <v>123</v>
      </c>
      <c r="D812" s="1827" t="s">
        <v>5683</v>
      </c>
      <c r="E812" s="1829">
        <v>44703</v>
      </c>
      <c r="F812" s="1831" t="s">
        <v>6208</v>
      </c>
      <c r="G812" s="1831">
        <v>7</v>
      </c>
      <c r="H812" s="1832" t="s">
        <v>6037</v>
      </c>
      <c r="I812" s="1857"/>
      <c r="J812" s="93"/>
    </row>
    <row r="813" spans="1:10">
      <c r="A813" s="1833">
        <v>2022</v>
      </c>
      <c r="B813" s="1827" t="s">
        <v>91</v>
      </c>
      <c r="C813" s="1877" t="s">
        <v>123</v>
      </c>
      <c r="D813" s="1827" t="s">
        <v>5683</v>
      </c>
      <c r="E813" s="1829">
        <v>44703</v>
      </c>
      <c r="F813" s="1831" t="s">
        <v>6133</v>
      </c>
      <c r="G813" s="1831">
        <v>10</v>
      </c>
      <c r="H813" s="1832" t="s">
        <v>6073</v>
      </c>
      <c r="I813" s="1857"/>
      <c r="J813" s="93"/>
    </row>
    <row r="814" spans="1:10">
      <c r="A814" s="1833">
        <v>2022</v>
      </c>
      <c r="B814" s="1827" t="s">
        <v>91</v>
      </c>
      <c r="C814" s="1877" t="s">
        <v>123</v>
      </c>
      <c r="D814" s="1827" t="s">
        <v>5683</v>
      </c>
      <c r="E814" s="1829">
        <v>44703</v>
      </c>
      <c r="F814" s="1831" t="s">
        <v>6134</v>
      </c>
      <c r="G814" s="1831">
        <v>3</v>
      </c>
      <c r="H814" s="1832" t="s">
        <v>6074</v>
      </c>
      <c r="I814" s="1857"/>
      <c r="J814" s="93"/>
    </row>
    <row r="815" spans="1:10">
      <c r="A815" s="1833">
        <v>2022</v>
      </c>
      <c r="B815" s="1827" t="s">
        <v>91</v>
      </c>
      <c r="C815" s="1877" t="s">
        <v>123</v>
      </c>
      <c r="D815" s="1827" t="s">
        <v>5683</v>
      </c>
      <c r="E815" s="1829">
        <v>44703</v>
      </c>
      <c r="F815" s="1831" t="s">
        <v>6215</v>
      </c>
      <c r="G815" s="1831">
        <v>7</v>
      </c>
      <c r="H815" s="1832" t="s">
        <v>6082</v>
      </c>
      <c r="I815" s="1857"/>
      <c r="J815" s="93"/>
    </row>
    <row r="816" spans="1:10">
      <c r="A816" s="1833">
        <v>2022</v>
      </c>
      <c r="B816" s="1827" t="s">
        <v>91</v>
      </c>
      <c r="C816" s="1877" t="s">
        <v>123</v>
      </c>
      <c r="D816" s="1827" t="s">
        <v>5683</v>
      </c>
      <c r="E816" s="1829">
        <v>44703</v>
      </c>
      <c r="F816" s="1831" t="s">
        <v>6135</v>
      </c>
      <c r="G816" s="1831">
        <v>10</v>
      </c>
      <c r="H816" s="1832" t="s">
        <v>6085</v>
      </c>
      <c r="I816" s="1857"/>
      <c r="J816" s="93"/>
    </row>
    <row r="817" spans="1:10">
      <c r="A817" s="1833">
        <v>2022</v>
      </c>
      <c r="B817" s="1827" t="s">
        <v>91</v>
      </c>
      <c r="C817" s="1877" t="s">
        <v>123</v>
      </c>
      <c r="D817" s="1827" t="s">
        <v>5683</v>
      </c>
      <c r="E817" s="1829">
        <v>44703</v>
      </c>
      <c r="F817" s="1831" t="s">
        <v>6136</v>
      </c>
      <c r="G817" s="1831">
        <v>7</v>
      </c>
      <c r="H817" s="1832" t="s">
        <v>6086</v>
      </c>
      <c r="I817" s="1857"/>
      <c r="J817" s="93"/>
    </row>
    <row r="818" spans="1:10">
      <c r="A818" s="1833">
        <v>2022</v>
      </c>
      <c r="B818" s="1827" t="s">
        <v>91</v>
      </c>
      <c r="C818" s="1877" t="s">
        <v>123</v>
      </c>
      <c r="D818" s="1827" t="s">
        <v>6173</v>
      </c>
      <c r="E818" s="1829">
        <v>44710</v>
      </c>
      <c r="F818" s="1831" t="s">
        <v>6133</v>
      </c>
      <c r="G818" s="1831">
        <v>15</v>
      </c>
      <c r="H818" s="1832" t="s">
        <v>6193</v>
      </c>
      <c r="I818" s="1857"/>
      <c r="J818" s="93"/>
    </row>
    <row r="819" spans="1:10">
      <c r="A819" s="1833">
        <v>2022</v>
      </c>
      <c r="B819" s="1827" t="s">
        <v>91</v>
      </c>
      <c r="C819" s="1877" t="s">
        <v>123</v>
      </c>
      <c r="D819" s="1827" t="s">
        <v>6173</v>
      </c>
      <c r="E819" s="1829">
        <v>44710</v>
      </c>
      <c r="F819" s="1831" t="s">
        <v>6135</v>
      </c>
      <c r="G819" s="1831">
        <v>15</v>
      </c>
      <c r="H819" s="1832" t="s">
        <v>6199</v>
      </c>
      <c r="I819" s="1857"/>
      <c r="J819" s="93"/>
    </row>
    <row r="820" spans="1:10">
      <c r="A820" s="1833">
        <v>2022</v>
      </c>
      <c r="B820" s="1827" t="s">
        <v>91</v>
      </c>
      <c r="C820" s="1877" t="s">
        <v>123</v>
      </c>
      <c r="D820" s="1827" t="s">
        <v>277</v>
      </c>
      <c r="E820" s="1829">
        <v>44815</v>
      </c>
      <c r="F820" s="1831" t="s">
        <v>6262</v>
      </c>
      <c r="G820" s="1831">
        <v>10</v>
      </c>
      <c r="H820" s="1832" t="s">
        <v>667</v>
      </c>
      <c r="I820" s="1857"/>
      <c r="J820" s="93"/>
    </row>
    <row r="821" spans="1:10">
      <c r="A821" s="1833">
        <v>2022</v>
      </c>
      <c r="B821" s="1827" t="s">
        <v>91</v>
      </c>
      <c r="C821" s="1877" t="s">
        <v>123</v>
      </c>
      <c r="D821" s="1827" t="s">
        <v>277</v>
      </c>
      <c r="E821" s="1829">
        <v>44815</v>
      </c>
      <c r="F821" s="1831" t="s">
        <v>6263</v>
      </c>
      <c r="G821" s="1831">
        <v>10</v>
      </c>
      <c r="H821" s="1832" t="s">
        <v>825</v>
      </c>
      <c r="I821" s="1857"/>
      <c r="J821" s="93"/>
    </row>
    <row r="822" spans="1:10">
      <c r="A822" s="1833">
        <v>2022</v>
      </c>
      <c r="B822" s="1827" t="s">
        <v>91</v>
      </c>
      <c r="C822" s="1877" t="s">
        <v>123</v>
      </c>
      <c r="D822" s="1827" t="s">
        <v>277</v>
      </c>
      <c r="E822" s="1829">
        <v>44815</v>
      </c>
      <c r="F822" s="1831" t="s">
        <v>6264</v>
      </c>
      <c r="G822" s="1831">
        <v>3</v>
      </c>
      <c r="H822" s="1832" t="s">
        <v>1010</v>
      </c>
      <c r="I822" s="1857"/>
      <c r="J822" s="93"/>
    </row>
    <row r="823" spans="1:10">
      <c r="A823" s="1833">
        <v>2022</v>
      </c>
      <c r="B823" s="1827" t="s">
        <v>91</v>
      </c>
      <c r="C823" s="1877" t="s">
        <v>123</v>
      </c>
      <c r="D823" s="1827" t="s">
        <v>277</v>
      </c>
      <c r="E823" s="1829">
        <v>44815</v>
      </c>
      <c r="F823" s="1831" t="s">
        <v>6265</v>
      </c>
      <c r="G823" s="1831">
        <v>3</v>
      </c>
      <c r="H823" s="1832" t="s">
        <v>6249</v>
      </c>
      <c r="I823" s="1857"/>
      <c r="J823" s="93"/>
    </row>
    <row r="824" spans="1:10">
      <c r="A824" s="1833">
        <v>2022</v>
      </c>
      <c r="B824" s="1827" t="s">
        <v>91</v>
      </c>
      <c r="C824" s="1877" t="s">
        <v>123</v>
      </c>
      <c r="D824" s="1827" t="s">
        <v>277</v>
      </c>
      <c r="E824" s="1829">
        <v>44815</v>
      </c>
      <c r="F824" s="1831" t="s">
        <v>6266</v>
      </c>
      <c r="G824" s="1831">
        <v>10</v>
      </c>
      <c r="H824" s="1832" t="s">
        <v>1343</v>
      </c>
      <c r="I824" s="1857"/>
      <c r="J824" s="93"/>
    </row>
    <row r="825" spans="1:10">
      <c r="A825" s="1833">
        <v>2022</v>
      </c>
      <c r="B825" s="1827" t="s">
        <v>91</v>
      </c>
      <c r="C825" s="1877" t="s">
        <v>123</v>
      </c>
      <c r="D825" s="1827" t="s">
        <v>277</v>
      </c>
      <c r="E825" s="1829">
        <v>44815</v>
      </c>
      <c r="F825" s="1831" t="s">
        <v>6267</v>
      </c>
      <c r="G825" s="1831">
        <v>7</v>
      </c>
      <c r="H825" s="1832" t="s">
        <v>993</v>
      </c>
      <c r="I825" s="1857"/>
      <c r="J825" s="93"/>
    </row>
    <row r="826" spans="1:10">
      <c r="A826" s="1833">
        <v>2022</v>
      </c>
      <c r="B826" s="1827" t="s">
        <v>91</v>
      </c>
      <c r="C826" s="1877" t="s">
        <v>123</v>
      </c>
      <c r="D826" s="1827" t="s">
        <v>277</v>
      </c>
      <c r="E826" s="1829">
        <v>44815</v>
      </c>
      <c r="F826" s="1831" t="s">
        <v>6268</v>
      </c>
      <c r="G826" s="1831">
        <v>10</v>
      </c>
      <c r="H826" s="1832" t="s">
        <v>753</v>
      </c>
      <c r="I826" s="1857"/>
      <c r="J826" s="93"/>
    </row>
    <row r="827" spans="1:10">
      <c r="A827" s="1833">
        <v>2022</v>
      </c>
      <c r="B827" s="1827" t="s">
        <v>91</v>
      </c>
      <c r="C827" s="1877" t="s">
        <v>123</v>
      </c>
      <c r="D827" s="1827" t="s">
        <v>277</v>
      </c>
      <c r="E827" s="1829">
        <v>44815</v>
      </c>
      <c r="F827" s="1831" t="s">
        <v>6269</v>
      </c>
      <c r="G827" s="1831">
        <v>3</v>
      </c>
      <c r="H827" s="1832" t="s">
        <v>339</v>
      </c>
      <c r="I827" s="1857"/>
      <c r="J827" s="93"/>
    </row>
    <row r="828" spans="1:10">
      <c r="A828" s="1833">
        <v>2022</v>
      </c>
      <c r="B828" s="1827" t="s">
        <v>91</v>
      </c>
      <c r="C828" s="1877" t="s">
        <v>123</v>
      </c>
      <c r="D828" s="1827" t="s">
        <v>277</v>
      </c>
      <c r="E828" s="1829">
        <v>44815</v>
      </c>
      <c r="F828" s="1831" t="s">
        <v>6270</v>
      </c>
      <c r="G828" s="1831">
        <v>3</v>
      </c>
      <c r="H828" s="1832" t="s">
        <v>852</v>
      </c>
      <c r="I828" s="1857"/>
      <c r="J828" s="93"/>
    </row>
    <row r="829" spans="1:10">
      <c r="A829" s="1833">
        <v>2022</v>
      </c>
      <c r="B829" s="1827" t="s">
        <v>91</v>
      </c>
      <c r="C829" s="1877" t="s">
        <v>123</v>
      </c>
      <c r="D829" s="1827" t="s">
        <v>277</v>
      </c>
      <c r="E829" s="1829">
        <v>44815</v>
      </c>
      <c r="F829" s="1831" t="s">
        <v>6271</v>
      </c>
      <c r="G829" s="1831">
        <v>7</v>
      </c>
      <c r="H829" s="1832" t="s">
        <v>948</v>
      </c>
      <c r="I829" s="1857"/>
      <c r="J829" s="93"/>
    </row>
    <row r="830" spans="1:10">
      <c r="A830" s="1833">
        <v>2022</v>
      </c>
      <c r="B830" s="1827" t="s">
        <v>91</v>
      </c>
      <c r="C830" s="1877" t="s">
        <v>123</v>
      </c>
      <c r="D830" s="1827" t="s">
        <v>277</v>
      </c>
      <c r="E830" s="1829">
        <v>44815</v>
      </c>
      <c r="F830" s="1831" t="s">
        <v>6272</v>
      </c>
      <c r="G830" s="1831">
        <v>3</v>
      </c>
      <c r="H830" s="1832" t="s">
        <v>1166</v>
      </c>
      <c r="I830" s="1857"/>
      <c r="J830" s="93"/>
    </row>
    <row r="831" spans="1:10">
      <c r="A831" s="1833">
        <v>2022</v>
      </c>
      <c r="B831" s="1827" t="s">
        <v>91</v>
      </c>
      <c r="C831" s="1877" t="s">
        <v>123</v>
      </c>
      <c r="D831" s="1827" t="s">
        <v>277</v>
      </c>
      <c r="E831" s="1829">
        <v>44815</v>
      </c>
      <c r="F831" s="1831" t="s">
        <v>6273</v>
      </c>
      <c r="G831" s="1831">
        <v>10</v>
      </c>
      <c r="H831" s="1832" t="s">
        <v>1278</v>
      </c>
      <c r="I831" s="1857"/>
      <c r="J831" s="93"/>
    </row>
    <row r="832" spans="1:10">
      <c r="A832" s="1833">
        <v>2022</v>
      </c>
      <c r="B832" s="1827" t="s">
        <v>91</v>
      </c>
      <c r="C832" s="1877" t="s">
        <v>123</v>
      </c>
      <c r="D832" s="1827" t="s">
        <v>277</v>
      </c>
      <c r="E832" s="1829">
        <v>44815</v>
      </c>
      <c r="F832" s="1831" t="s">
        <v>6274</v>
      </c>
      <c r="G832" s="1831">
        <v>7</v>
      </c>
      <c r="H832" s="1832" t="s">
        <v>622</v>
      </c>
      <c r="I832" s="1857"/>
      <c r="J832" s="93"/>
    </row>
    <row r="833" spans="1:10">
      <c r="A833" s="1833">
        <v>2022</v>
      </c>
      <c r="B833" s="1827" t="s">
        <v>91</v>
      </c>
      <c r="C833" s="1877" t="s">
        <v>123</v>
      </c>
      <c r="D833" s="1827" t="s">
        <v>277</v>
      </c>
      <c r="E833" s="1829">
        <v>44815</v>
      </c>
      <c r="F833" s="1831" t="s">
        <v>6275</v>
      </c>
      <c r="G833" s="1831">
        <v>3</v>
      </c>
      <c r="H833" s="1832" t="s">
        <v>620</v>
      </c>
      <c r="I833" s="1857"/>
      <c r="J833" s="93"/>
    </row>
    <row r="834" spans="1:10">
      <c r="A834" s="1833">
        <v>2022</v>
      </c>
      <c r="B834" s="1827"/>
      <c r="C834" s="1877"/>
      <c r="D834" s="1827"/>
      <c r="E834" s="1829"/>
      <c r="F834" s="1831"/>
      <c r="G834" s="1831">
        <v>214</v>
      </c>
      <c r="H834" s="1832"/>
      <c r="I834" s="1857"/>
      <c r="J834" s="93"/>
    </row>
    <row r="835" spans="1:10">
      <c r="A835" s="2013">
        <v>2023</v>
      </c>
      <c r="B835" s="2014" t="s">
        <v>91</v>
      </c>
      <c r="C835" s="2019" t="s">
        <v>123</v>
      </c>
      <c r="D835" s="2014" t="s">
        <v>5683</v>
      </c>
      <c r="E835" s="2016">
        <v>45074</v>
      </c>
      <c r="F835" s="2017" t="s">
        <v>6514</v>
      </c>
      <c r="G835" s="2017">
        <v>3</v>
      </c>
      <c r="H835" s="2018" t="s">
        <v>6032</v>
      </c>
      <c r="I835" s="1857"/>
      <c r="J835" s="93"/>
    </row>
    <row r="836" spans="1:10">
      <c r="A836" s="2013">
        <v>2023</v>
      </c>
      <c r="B836" s="2014" t="s">
        <v>91</v>
      </c>
      <c r="C836" s="2019" t="s">
        <v>123</v>
      </c>
      <c r="D836" s="2014" t="s">
        <v>5683</v>
      </c>
      <c r="E836" s="2016">
        <v>45074</v>
      </c>
      <c r="F836" s="2017" t="s">
        <v>6515</v>
      </c>
      <c r="G836" s="2017">
        <v>7</v>
      </c>
      <c r="H836" s="2018" t="s">
        <v>6034</v>
      </c>
      <c r="I836" s="1857"/>
      <c r="J836" s="93"/>
    </row>
    <row r="837" spans="1:10">
      <c r="A837" s="2013">
        <v>2023</v>
      </c>
      <c r="B837" s="2014" t="s">
        <v>91</v>
      </c>
      <c r="C837" s="2019" t="s">
        <v>123</v>
      </c>
      <c r="D837" s="2014" t="s">
        <v>5683</v>
      </c>
      <c r="E837" s="2016">
        <v>45074</v>
      </c>
      <c r="F837" s="2017" t="s">
        <v>6516</v>
      </c>
      <c r="G837" s="2017">
        <v>10</v>
      </c>
      <c r="H837" s="2018" t="s">
        <v>6058</v>
      </c>
      <c r="I837" s="1857"/>
      <c r="J837" s="93"/>
    </row>
    <row r="838" spans="1:10">
      <c r="A838" s="2013">
        <v>2023</v>
      </c>
      <c r="B838" s="2014" t="s">
        <v>91</v>
      </c>
      <c r="C838" s="2019" t="s">
        <v>123</v>
      </c>
      <c r="D838" s="2014" t="s">
        <v>5683</v>
      </c>
      <c r="E838" s="2016">
        <v>45074</v>
      </c>
      <c r="F838" s="2017" t="s">
        <v>6517</v>
      </c>
      <c r="G838" s="2017">
        <v>7</v>
      </c>
      <c r="H838" s="2018" t="s">
        <v>6059</v>
      </c>
      <c r="I838" s="1857"/>
      <c r="J838" s="93"/>
    </row>
    <row r="839" spans="1:10">
      <c r="A839" s="2013">
        <v>2023</v>
      </c>
      <c r="B839" s="2014" t="s">
        <v>91</v>
      </c>
      <c r="C839" s="2019" t="s">
        <v>123</v>
      </c>
      <c r="D839" s="2014" t="s">
        <v>5683</v>
      </c>
      <c r="E839" s="2016">
        <v>45074</v>
      </c>
      <c r="F839" s="2017" t="s">
        <v>6518</v>
      </c>
      <c r="G839" s="2017">
        <v>10</v>
      </c>
      <c r="H839" s="2018" t="s">
        <v>6081</v>
      </c>
      <c r="I839" s="1857"/>
      <c r="J839" s="93"/>
    </row>
    <row r="840" spans="1:10">
      <c r="A840" s="2013">
        <v>2023</v>
      </c>
      <c r="B840" s="2014" t="s">
        <v>91</v>
      </c>
      <c r="C840" s="2019" t="s">
        <v>123</v>
      </c>
      <c r="D840" s="2014" t="s">
        <v>5683</v>
      </c>
      <c r="E840" s="2016">
        <v>45074</v>
      </c>
      <c r="F840" s="2017" t="s">
        <v>6519</v>
      </c>
      <c r="G840" s="2017">
        <v>10</v>
      </c>
      <c r="H840" s="2018" t="s">
        <v>6085</v>
      </c>
      <c r="I840" s="1857"/>
      <c r="J840" s="93"/>
    </row>
    <row r="841" spans="1:10">
      <c r="A841" s="2013">
        <v>2023</v>
      </c>
      <c r="B841" s="2014" t="s">
        <v>91</v>
      </c>
      <c r="C841" s="2019" t="s">
        <v>123</v>
      </c>
      <c r="D841" s="2014" t="s">
        <v>5683</v>
      </c>
      <c r="E841" s="2016">
        <v>45074</v>
      </c>
      <c r="F841" s="2017" t="s">
        <v>6520</v>
      </c>
      <c r="G841" s="2017">
        <v>3</v>
      </c>
      <c r="H841" s="2018" t="s">
        <v>6087</v>
      </c>
      <c r="I841" s="1857"/>
      <c r="J841" s="93"/>
    </row>
    <row r="842" spans="1:10">
      <c r="A842" s="2013">
        <v>2023</v>
      </c>
      <c r="B842" s="2014" t="s">
        <v>91</v>
      </c>
      <c r="C842" s="2019" t="s">
        <v>123</v>
      </c>
      <c r="D842" s="2014" t="s">
        <v>5683</v>
      </c>
      <c r="E842" s="2016">
        <v>45074</v>
      </c>
      <c r="F842" s="2017" t="s">
        <v>6521</v>
      </c>
      <c r="G842" s="2017">
        <v>3</v>
      </c>
      <c r="H842" s="2018" t="s">
        <v>6089</v>
      </c>
      <c r="I842" s="1857"/>
      <c r="J842" s="93"/>
    </row>
    <row r="843" spans="1:10">
      <c r="A843" s="2013">
        <v>2023</v>
      </c>
      <c r="B843" s="2014" t="s">
        <v>91</v>
      </c>
      <c r="C843" s="2019" t="s">
        <v>123</v>
      </c>
      <c r="D843" s="2014" t="s">
        <v>5683</v>
      </c>
      <c r="E843" s="2016">
        <v>45074</v>
      </c>
      <c r="F843" s="2017" t="s">
        <v>6522</v>
      </c>
      <c r="G843" s="2017">
        <v>3</v>
      </c>
      <c r="H843" s="2018" t="s">
        <v>6096</v>
      </c>
      <c r="I843" s="1857"/>
      <c r="J843" s="93"/>
    </row>
    <row r="844" spans="1:10">
      <c r="A844" s="2013">
        <v>2023</v>
      </c>
      <c r="B844" s="2014" t="s">
        <v>91</v>
      </c>
      <c r="C844" s="2019" t="s">
        <v>123</v>
      </c>
      <c r="D844" s="2014" t="s">
        <v>6589</v>
      </c>
      <c r="E844" s="2016">
        <v>45080</v>
      </c>
      <c r="F844" s="2017" t="s">
        <v>6516</v>
      </c>
      <c r="G844" s="2017">
        <v>15</v>
      </c>
      <c r="H844" s="2018" t="s">
        <v>6186</v>
      </c>
      <c r="I844" s="1857"/>
      <c r="J844" s="93"/>
    </row>
    <row r="845" spans="1:10">
      <c r="A845" s="2013">
        <v>2023</v>
      </c>
      <c r="B845" s="2014" t="s">
        <v>91</v>
      </c>
      <c r="C845" s="2019" t="s">
        <v>123</v>
      </c>
      <c r="D845" s="2014" t="s">
        <v>6589</v>
      </c>
      <c r="E845" s="2016">
        <v>45080</v>
      </c>
      <c r="F845" s="2017" t="s">
        <v>6518</v>
      </c>
      <c r="G845" s="2017">
        <v>15</v>
      </c>
      <c r="H845" s="2018" t="s">
        <v>6599</v>
      </c>
      <c r="I845" s="1857"/>
      <c r="J845" s="93"/>
    </row>
    <row r="846" spans="1:10">
      <c r="A846" s="2013">
        <v>2023</v>
      </c>
      <c r="B846" s="2014" t="s">
        <v>91</v>
      </c>
      <c r="C846" s="2019" t="s">
        <v>123</v>
      </c>
      <c r="D846" s="2014" t="s">
        <v>6589</v>
      </c>
      <c r="E846" s="2016">
        <v>45081</v>
      </c>
      <c r="F846" s="2017" t="s">
        <v>6520</v>
      </c>
      <c r="G846" s="2017">
        <v>15</v>
      </c>
      <c r="H846" s="2018" t="s">
        <v>6199</v>
      </c>
      <c r="I846" s="1857"/>
      <c r="J846" s="93"/>
    </row>
    <row r="847" spans="1:10">
      <c r="A847" s="2013">
        <v>2023</v>
      </c>
      <c r="B847" s="2014" t="s">
        <v>91</v>
      </c>
      <c r="C847" s="2019" t="s">
        <v>123</v>
      </c>
      <c r="D847" s="2014" t="s">
        <v>6589</v>
      </c>
      <c r="E847" s="2016">
        <v>45081</v>
      </c>
      <c r="F847" s="2017" t="s">
        <v>6519</v>
      </c>
      <c r="G847" s="2017">
        <v>10</v>
      </c>
      <c r="H847" s="2018" t="s">
        <v>6612</v>
      </c>
      <c r="I847" s="1857"/>
      <c r="J847" s="93"/>
    </row>
    <row r="848" spans="1:10">
      <c r="A848" s="2013">
        <v>2023</v>
      </c>
      <c r="B848" s="2014" t="s">
        <v>91</v>
      </c>
      <c r="C848" s="2019" t="s">
        <v>123</v>
      </c>
      <c r="D848" s="2014" t="s">
        <v>277</v>
      </c>
      <c r="E848" s="2016">
        <v>45179</v>
      </c>
      <c r="F848" s="2017" t="s">
        <v>6639</v>
      </c>
      <c r="G848" s="2017">
        <v>10</v>
      </c>
      <c r="H848" s="2018" t="s">
        <v>910</v>
      </c>
      <c r="I848" s="1857"/>
      <c r="J848" s="93"/>
    </row>
    <row r="849" spans="1:10">
      <c r="A849" s="2013">
        <v>2023</v>
      </c>
      <c r="B849" s="2014" t="s">
        <v>91</v>
      </c>
      <c r="C849" s="2019" t="s">
        <v>123</v>
      </c>
      <c r="D849" s="2014" t="s">
        <v>277</v>
      </c>
      <c r="E849" s="2016">
        <v>45179</v>
      </c>
      <c r="F849" s="2017" t="s">
        <v>6640</v>
      </c>
      <c r="G849" s="2017">
        <v>10</v>
      </c>
      <c r="H849" s="2018" t="s">
        <v>753</v>
      </c>
      <c r="I849" s="1857"/>
      <c r="J849" s="93"/>
    </row>
    <row r="850" spans="1:10">
      <c r="A850" s="2013">
        <v>2023</v>
      </c>
      <c r="B850" s="2014" t="s">
        <v>91</v>
      </c>
      <c r="C850" s="2019" t="s">
        <v>123</v>
      </c>
      <c r="D850" s="2014" t="s">
        <v>277</v>
      </c>
      <c r="E850" s="2016">
        <v>45179</v>
      </c>
      <c r="F850" s="2017" t="s">
        <v>6641</v>
      </c>
      <c r="G850" s="2017">
        <v>7</v>
      </c>
      <c r="H850" s="2018" t="s">
        <v>1098</v>
      </c>
      <c r="I850" s="1857"/>
      <c r="J850" s="93"/>
    </row>
    <row r="851" spans="1:10">
      <c r="A851" s="2013">
        <v>2023</v>
      </c>
      <c r="B851" s="2014" t="s">
        <v>91</v>
      </c>
      <c r="C851" s="2019" t="s">
        <v>123</v>
      </c>
      <c r="D851" s="2014" t="s">
        <v>277</v>
      </c>
      <c r="E851" s="2016">
        <v>45179</v>
      </c>
      <c r="F851" s="2017" t="s">
        <v>6642</v>
      </c>
      <c r="G851" s="2017">
        <v>7</v>
      </c>
      <c r="H851" s="2018" t="s">
        <v>634</v>
      </c>
      <c r="I851" s="1857"/>
      <c r="J851" s="93"/>
    </row>
    <row r="852" spans="1:10">
      <c r="A852" s="2013">
        <v>2023</v>
      </c>
      <c r="B852" s="2014" t="s">
        <v>91</v>
      </c>
      <c r="C852" s="2019" t="s">
        <v>123</v>
      </c>
      <c r="D852" s="2014" t="s">
        <v>277</v>
      </c>
      <c r="E852" s="2016">
        <v>45179</v>
      </c>
      <c r="F852" s="2017" t="s">
        <v>6643</v>
      </c>
      <c r="G852" s="2017">
        <v>3</v>
      </c>
      <c r="H852" s="2018" t="s">
        <v>1168</v>
      </c>
      <c r="I852" s="1857"/>
      <c r="J852" s="93"/>
    </row>
    <row r="853" spans="1:10">
      <c r="A853" s="2013">
        <v>2023</v>
      </c>
      <c r="B853" s="2014" t="s">
        <v>91</v>
      </c>
      <c r="C853" s="2019" t="s">
        <v>123</v>
      </c>
      <c r="D853" s="2014" t="s">
        <v>277</v>
      </c>
      <c r="E853" s="2016">
        <v>45179</v>
      </c>
      <c r="F853" s="2017" t="s">
        <v>6644</v>
      </c>
      <c r="G853" s="2017">
        <v>10</v>
      </c>
      <c r="H853" s="2018" t="s">
        <v>581</v>
      </c>
      <c r="I853" s="1857"/>
      <c r="J853" s="93"/>
    </row>
    <row r="854" spans="1:10">
      <c r="A854" s="2013">
        <v>2023</v>
      </c>
      <c r="B854" s="2014" t="s">
        <v>91</v>
      </c>
      <c r="C854" s="2019" t="s">
        <v>123</v>
      </c>
      <c r="D854" s="2014" t="s">
        <v>277</v>
      </c>
      <c r="E854" s="2016">
        <v>45179</v>
      </c>
      <c r="F854" s="2017" t="s">
        <v>6645</v>
      </c>
      <c r="G854" s="2017">
        <v>7</v>
      </c>
      <c r="H854" s="2018" t="s">
        <v>1276</v>
      </c>
      <c r="I854" s="1857"/>
      <c r="J854" s="93"/>
    </row>
    <row r="855" spans="1:10">
      <c r="A855" s="2013">
        <v>2023</v>
      </c>
      <c r="B855" s="2014" t="s">
        <v>91</v>
      </c>
      <c r="C855" s="2019" t="s">
        <v>123</v>
      </c>
      <c r="D855" s="2014" t="s">
        <v>277</v>
      </c>
      <c r="E855" s="2016">
        <v>45179</v>
      </c>
      <c r="F855" s="2017" t="s">
        <v>6646</v>
      </c>
      <c r="G855" s="2017">
        <v>7</v>
      </c>
      <c r="H855" s="2018" t="s">
        <v>1170</v>
      </c>
      <c r="I855" s="1857"/>
      <c r="J855" s="93"/>
    </row>
    <row r="856" spans="1:10">
      <c r="A856" s="2013">
        <v>2023</v>
      </c>
      <c r="B856" s="2014" t="s">
        <v>91</v>
      </c>
      <c r="C856" s="2019" t="s">
        <v>123</v>
      </c>
      <c r="D856" s="2014" t="s">
        <v>277</v>
      </c>
      <c r="E856" s="2016">
        <v>45179</v>
      </c>
      <c r="F856" s="2017" t="s">
        <v>6647</v>
      </c>
      <c r="G856" s="2017">
        <v>7</v>
      </c>
      <c r="H856" s="2018" t="s">
        <v>622</v>
      </c>
      <c r="I856" s="1857"/>
      <c r="J856" s="93"/>
    </row>
    <row r="857" spans="1:10">
      <c r="A857" s="2013">
        <v>2023</v>
      </c>
      <c r="B857" s="2014" t="s">
        <v>91</v>
      </c>
      <c r="C857" s="2019" t="s">
        <v>123</v>
      </c>
      <c r="D857" s="2014" t="s">
        <v>277</v>
      </c>
      <c r="E857" s="2016">
        <v>45179</v>
      </c>
      <c r="F857" s="2017" t="s">
        <v>6648</v>
      </c>
      <c r="G857" s="2017">
        <v>3</v>
      </c>
      <c r="H857" s="2018" t="s">
        <v>620</v>
      </c>
      <c r="I857" s="1857"/>
      <c r="J857" s="93"/>
    </row>
    <row r="858" spans="1:10">
      <c r="A858" s="2013">
        <v>2023</v>
      </c>
      <c r="B858" s="1827"/>
      <c r="C858" s="1877"/>
      <c r="D858" s="1827"/>
      <c r="E858" s="1829"/>
      <c r="F858" s="1831"/>
      <c r="G858" s="2017">
        <v>182</v>
      </c>
      <c r="H858" s="1832"/>
      <c r="I858" s="1857"/>
      <c r="J858" s="93"/>
    </row>
    <row r="859" spans="1:10">
      <c r="A859" s="2177" t="s">
        <v>46</v>
      </c>
      <c r="B859" s="2171"/>
      <c r="C859" s="2178" t="s">
        <v>763</v>
      </c>
      <c r="D859" s="2171"/>
      <c r="E859" s="2173"/>
      <c r="F859" s="2175"/>
      <c r="G859" s="2175">
        <v>583</v>
      </c>
      <c r="H859" s="2176"/>
      <c r="I859" s="1409"/>
      <c r="J859" s="93"/>
    </row>
    <row r="860" spans="1:10">
      <c r="A860" s="178"/>
      <c r="B860" s="154"/>
      <c r="C860" s="155"/>
      <c r="D860" s="154"/>
      <c r="E860" s="1677"/>
      <c r="F860" s="153"/>
      <c r="G860" s="153"/>
      <c r="H860" s="157"/>
      <c r="I860" s="1409"/>
      <c r="J860" s="93"/>
    </row>
    <row r="861" spans="1:10">
      <c r="A861" s="1866">
        <v>2020</v>
      </c>
      <c r="B861" s="1860" t="s">
        <v>129</v>
      </c>
      <c r="C861" s="1861" t="s">
        <v>5780</v>
      </c>
      <c r="D861" s="1885"/>
      <c r="E861" s="1886"/>
      <c r="F861" s="1887"/>
      <c r="G861" s="1859">
        <v>0</v>
      </c>
      <c r="H861" s="157"/>
      <c r="I861" s="1409"/>
      <c r="J861" s="93"/>
    </row>
    <row r="862" spans="1:10">
      <c r="A862" s="1866">
        <v>2020</v>
      </c>
      <c r="B862" s="1860"/>
      <c r="C862" s="1888"/>
      <c r="D862" s="1885"/>
      <c r="E862" s="1886"/>
      <c r="F862" s="1887"/>
      <c r="G862" s="1859">
        <v>0</v>
      </c>
      <c r="H862" s="157"/>
      <c r="I862" s="1409"/>
      <c r="J862" s="93"/>
    </row>
    <row r="863" spans="1:10">
      <c r="A863" s="2170" t="s">
        <v>46</v>
      </c>
      <c r="B863" s="2263"/>
      <c r="C863" s="2171" t="s">
        <v>5798</v>
      </c>
      <c r="D863" s="2323"/>
      <c r="E863" s="2265"/>
      <c r="F863" s="2266"/>
      <c r="G863" s="2175">
        <v>0</v>
      </c>
      <c r="H863" s="2267"/>
      <c r="I863" s="1409"/>
      <c r="J863" s="93"/>
    </row>
    <row r="864" spans="1:10">
      <c r="A864" s="104"/>
      <c r="D864" s="72"/>
      <c r="E864" s="1673"/>
      <c r="F864" s="87"/>
      <c r="G864" s="133"/>
      <c r="I864" s="1409"/>
      <c r="J864" s="93"/>
    </row>
    <row r="865" spans="1:20">
      <c r="A865" s="137">
        <v>2019</v>
      </c>
      <c r="B865" s="138" t="s">
        <v>129</v>
      </c>
      <c r="C865" s="138" t="s">
        <v>5825</v>
      </c>
      <c r="D865" s="138" t="s">
        <v>5819</v>
      </c>
      <c r="E865" s="1674">
        <v>43779</v>
      </c>
      <c r="F865" s="1656" t="s">
        <v>764</v>
      </c>
      <c r="G865" s="141">
        <v>0</v>
      </c>
      <c r="H865" s="1561" t="s">
        <v>304</v>
      </c>
      <c r="I865" s="1409" t="s">
        <v>234</v>
      </c>
    </row>
    <row r="866" spans="1:20">
      <c r="A866" s="137">
        <v>2019</v>
      </c>
      <c r="B866" s="138" t="s">
        <v>129</v>
      </c>
      <c r="C866" s="138" t="s">
        <v>5825</v>
      </c>
      <c r="D866" s="138" t="s">
        <v>6241</v>
      </c>
      <c r="E866" s="1674">
        <v>43784</v>
      </c>
      <c r="F866" s="1656" t="s">
        <v>766</v>
      </c>
      <c r="G866" s="141">
        <v>5</v>
      </c>
      <c r="H866" s="1561" t="s">
        <v>236</v>
      </c>
      <c r="I866" s="1409"/>
    </row>
    <row r="867" spans="1:20">
      <c r="A867" s="137">
        <v>2019</v>
      </c>
      <c r="B867" s="138" t="s">
        <v>129</v>
      </c>
      <c r="C867" s="138" t="s">
        <v>5825</v>
      </c>
      <c r="D867" s="138" t="s">
        <v>6241</v>
      </c>
      <c r="E867" s="1674">
        <v>43784</v>
      </c>
      <c r="F867" s="1656" t="s">
        <v>766</v>
      </c>
      <c r="G867" s="141">
        <v>5</v>
      </c>
      <c r="H867" s="1561" t="s">
        <v>6240</v>
      </c>
      <c r="I867" s="1409"/>
    </row>
    <row r="868" spans="1:20">
      <c r="A868" s="147">
        <v>2019</v>
      </c>
      <c r="C868" s="148"/>
      <c r="E868" s="1673"/>
      <c r="F868" s="133"/>
      <c r="G868" s="133">
        <f>SUM(G865:G867)</f>
        <v>10</v>
      </c>
      <c r="I868" s="1409"/>
      <c r="J868" s="93"/>
    </row>
    <row r="869" spans="1:20">
      <c r="A869" s="1866">
        <v>2020</v>
      </c>
      <c r="B869" s="1860" t="s">
        <v>129</v>
      </c>
      <c r="C869" s="1861" t="s">
        <v>5825</v>
      </c>
      <c r="D869" s="1860" t="s">
        <v>5446</v>
      </c>
      <c r="E869" s="1862">
        <v>43897</v>
      </c>
      <c r="F869" s="1859" t="s">
        <v>768</v>
      </c>
      <c r="G869" s="1859">
        <v>5</v>
      </c>
      <c r="H869" s="1870" t="s">
        <v>769</v>
      </c>
      <c r="I869" s="1409"/>
      <c r="J869" s="93"/>
    </row>
    <row r="870" spans="1:20">
      <c r="A870" s="1866">
        <v>2020</v>
      </c>
      <c r="B870" s="1860" t="s">
        <v>129</v>
      </c>
      <c r="C870" s="1861" t="s">
        <v>5825</v>
      </c>
      <c r="D870" s="1860" t="s">
        <v>5446</v>
      </c>
      <c r="E870" s="1862">
        <v>43897</v>
      </c>
      <c r="F870" s="1859" t="s">
        <v>768</v>
      </c>
      <c r="G870" s="1859">
        <v>5</v>
      </c>
      <c r="H870" s="1870" t="s">
        <v>305</v>
      </c>
      <c r="I870" s="1409"/>
      <c r="J870" s="93"/>
    </row>
    <row r="871" spans="1:20">
      <c r="A871" s="1866">
        <v>2020</v>
      </c>
      <c r="B871" s="1860" t="s">
        <v>129</v>
      </c>
      <c r="C871" s="1861" t="s">
        <v>5825</v>
      </c>
      <c r="D871" s="1860" t="s">
        <v>5446</v>
      </c>
      <c r="E871" s="1862">
        <v>43897</v>
      </c>
      <c r="F871" s="1859" t="s">
        <v>764</v>
      </c>
      <c r="G871" s="1859">
        <v>0</v>
      </c>
      <c r="H871" s="1870" t="s">
        <v>304</v>
      </c>
      <c r="I871" s="1409" t="s">
        <v>234</v>
      </c>
      <c r="J871" s="93"/>
    </row>
    <row r="872" spans="1:20">
      <c r="A872" s="1866">
        <v>2020</v>
      </c>
      <c r="B872" s="1860" t="s">
        <v>129</v>
      </c>
      <c r="C872" s="1861" t="s">
        <v>5825</v>
      </c>
      <c r="D872" s="1860" t="s">
        <v>1332</v>
      </c>
      <c r="E872" s="1862">
        <v>43904</v>
      </c>
      <c r="F872" s="1859" t="s">
        <v>768</v>
      </c>
      <c r="G872" s="1859">
        <v>5</v>
      </c>
      <c r="H872" s="1870" t="s">
        <v>305</v>
      </c>
      <c r="I872" s="1409"/>
      <c r="J872" s="93"/>
    </row>
    <row r="873" spans="1:20">
      <c r="A873" s="1866">
        <v>2020</v>
      </c>
      <c r="B873" s="1860" t="s">
        <v>129</v>
      </c>
      <c r="C873" s="1861" t="s">
        <v>5825</v>
      </c>
      <c r="D873" s="1860" t="s">
        <v>1332</v>
      </c>
      <c r="E873" s="1862">
        <v>43904</v>
      </c>
      <c r="F873" s="1859" t="s">
        <v>773</v>
      </c>
      <c r="G873" s="1859">
        <v>0</v>
      </c>
      <c r="H873" s="1870" t="s">
        <v>304</v>
      </c>
      <c r="I873" s="1409" t="s">
        <v>234</v>
      </c>
      <c r="J873" s="93"/>
    </row>
    <row r="874" spans="1:20">
      <c r="A874" s="1866">
        <v>2020</v>
      </c>
      <c r="B874" s="1860"/>
      <c r="C874" s="1861"/>
      <c r="D874" s="1860"/>
      <c r="E874" s="1862"/>
      <c r="F874" s="1859"/>
      <c r="G874" s="1859">
        <f>SUM(G869:G873)</f>
        <v>15</v>
      </c>
      <c r="H874" s="1870"/>
      <c r="I874" s="1409"/>
      <c r="J874" s="93"/>
    </row>
    <row r="875" spans="1:20" s="188" customFormat="1">
      <c r="A875" s="1458">
        <v>2021</v>
      </c>
      <c r="B875" s="1457" t="s">
        <v>129</v>
      </c>
      <c r="C875" s="2033" t="s">
        <v>5825</v>
      </c>
      <c r="D875" s="2033" t="s">
        <v>5446</v>
      </c>
      <c r="E875" s="2034">
        <v>44268</v>
      </c>
      <c r="F875" s="2035" t="s">
        <v>5451</v>
      </c>
      <c r="G875" s="2035">
        <v>0</v>
      </c>
      <c r="H875" s="2043" t="s">
        <v>305</v>
      </c>
      <c r="I875" s="2" t="s">
        <v>234</v>
      </c>
      <c r="J875" s="250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</row>
    <row r="876" spans="1:20" s="188" customFormat="1">
      <c r="A876" s="1458">
        <v>2021</v>
      </c>
      <c r="B876" s="1457" t="s">
        <v>129</v>
      </c>
      <c r="C876" s="2033" t="s">
        <v>5825</v>
      </c>
      <c r="D876" s="2033" t="s">
        <v>5446</v>
      </c>
      <c r="E876" s="2034">
        <v>44268</v>
      </c>
      <c r="F876" s="2035" t="s">
        <v>764</v>
      </c>
      <c r="G876" s="2035">
        <v>0</v>
      </c>
      <c r="H876" s="2043" t="s">
        <v>304</v>
      </c>
      <c r="I876" s="2" t="s">
        <v>234</v>
      </c>
      <c r="J876" s="250"/>
      <c r="K876" s="186"/>
      <c r="L876" s="186"/>
      <c r="M876" s="186"/>
      <c r="N876" s="186"/>
      <c r="O876" s="186"/>
      <c r="P876" s="186"/>
      <c r="Q876" s="186"/>
      <c r="R876" s="186"/>
      <c r="S876" s="186"/>
      <c r="T876" s="186"/>
    </row>
    <row r="877" spans="1:20">
      <c r="A877" s="1497">
        <v>2021</v>
      </c>
      <c r="B877" s="1362"/>
      <c r="C877" s="2119"/>
      <c r="D877" s="2120"/>
      <c r="E877" s="2121"/>
      <c r="F877" s="2122"/>
      <c r="G877" s="2084">
        <v>0</v>
      </c>
      <c r="H877" s="2123"/>
      <c r="J877" s="93"/>
    </row>
    <row r="878" spans="1:20">
      <c r="A878" s="1833">
        <v>2022</v>
      </c>
      <c r="B878" s="1827" t="s">
        <v>129</v>
      </c>
      <c r="C878" s="1877" t="s">
        <v>5825</v>
      </c>
      <c r="D878" s="1827" t="s">
        <v>5446</v>
      </c>
      <c r="E878" s="1829">
        <v>44744</v>
      </c>
      <c r="F878" s="1831" t="s">
        <v>6237</v>
      </c>
      <c r="G878" s="1831">
        <v>0</v>
      </c>
      <c r="H878" s="1832" t="s">
        <v>305</v>
      </c>
      <c r="I878" s="1857" t="s">
        <v>234</v>
      </c>
      <c r="J878" s="93"/>
    </row>
    <row r="879" spans="1:20">
      <c r="A879" s="1833">
        <v>2022</v>
      </c>
      <c r="B879" s="1827" t="s">
        <v>129</v>
      </c>
      <c r="C879" s="1877" t="s">
        <v>5825</v>
      </c>
      <c r="D879" s="1827" t="s">
        <v>5446</v>
      </c>
      <c r="E879" s="1829">
        <v>44744</v>
      </c>
      <c r="F879" s="1831" t="s">
        <v>6239</v>
      </c>
      <c r="G879" s="1831">
        <v>0</v>
      </c>
      <c r="H879" s="1832" t="s">
        <v>304</v>
      </c>
      <c r="I879" s="1857" t="s">
        <v>234</v>
      </c>
      <c r="J879" s="93"/>
    </row>
    <row r="880" spans="1:20">
      <c r="A880" s="1833">
        <v>2022</v>
      </c>
      <c r="B880" s="1827"/>
      <c r="C880" s="1877"/>
      <c r="D880" s="1827"/>
      <c r="E880" s="1829"/>
      <c r="F880" s="1831"/>
      <c r="G880" s="1831">
        <v>0</v>
      </c>
      <c r="H880" s="1832"/>
      <c r="I880" s="1857"/>
      <c r="J880" s="93"/>
    </row>
    <row r="881" spans="1:10">
      <c r="A881" s="2177" t="s">
        <v>46</v>
      </c>
      <c r="B881" s="2171"/>
      <c r="C881" s="2178" t="s">
        <v>774</v>
      </c>
      <c r="D881" s="2171"/>
      <c r="E881" s="2173"/>
      <c r="F881" s="2175"/>
      <c r="G881" s="2175">
        <f>G868+G874</f>
        <v>25</v>
      </c>
      <c r="H881" s="2176"/>
      <c r="I881" s="1409"/>
      <c r="J881" s="93"/>
    </row>
    <row r="882" spans="1:10">
      <c r="A882" s="278"/>
      <c r="B882" s="154"/>
      <c r="C882" s="154"/>
      <c r="D882" s="279"/>
      <c r="E882" s="1677"/>
      <c r="F882" s="280"/>
      <c r="G882" s="153"/>
      <c r="H882" s="157"/>
      <c r="I882" s="1409"/>
      <c r="J882" s="93"/>
    </row>
    <row r="883" spans="1:10">
      <c r="A883" s="2095">
        <v>2023</v>
      </c>
      <c r="B883" s="2014" t="s">
        <v>129</v>
      </c>
      <c r="C883" s="2014" t="s">
        <v>6742</v>
      </c>
      <c r="D883" s="2015" t="s">
        <v>6342</v>
      </c>
      <c r="E883" s="2016">
        <v>45228</v>
      </c>
      <c r="F883" s="2097" t="s">
        <v>6743</v>
      </c>
      <c r="G883" s="2017">
        <v>5</v>
      </c>
      <c r="H883" s="2018" t="s">
        <v>295</v>
      </c>
      <c r="I883" s="1857"/>
      <c r="J883" s="93"/>
    </row>
    <row r="884" spans="1:10">
      <c r="A884" s="2095">
        <v>2023</v>
      </c>
      <c r="B884" s="2014" t="s">
        <v>129</v>
      </c>
      <c r="C884" s="2014" t="s">
        <v>146</v>
      </c>
      <c r="D884" s="2015" t="s">
        <v>6374</v>
      </c>
      <c r="E884" s="2016">
        <v>45249</v>
      </c>
      <c r="F884" s="2097" t="s">
        <v>6757</v>
      </c>
      <c r="G884" s="2017">
        <v>5</v>
      </c>
      <c r="H884" s="2018" t="s">
        <v>305</v>
      </c>
      <c r="I884" s="1857"/>
      <c r="J884" s="93"/>
    </row>
    <row r="885" spans="1:10">
      <c r="A885" s="2095">
        <v>2023</v>
      </c>
      <c r="B885" s="2014" t="s">
        <v>129</v>
      </c>
      <c r="C885" s="2014" t="s">
        <v>146</v>
      </c>
      <c r="D885" s="2015" t="s">
        <v>6374</v>
      </c>
      <c r="E885" s="2016">
        <v>45249</v>
      </c>
      <c r="F885" s="2097" t="s">
        <v>6758</v>
      </c>
      <c r="G885" s="2017">
        <v>5</v>
      </c>
      <c r="H885" s="2018" t="s">
        <v>295</v>
      </c>
      <c r="I885" s="1857"/>
      <c r="J885" s="93"/>
    </row>
    <row r="886" spans="1:10">
      <c r="A886" s="2095">
        <v>2023</v>
      </c>
      <c r="B886" s="2014"/>
      <c r="C886" s="2014"/>
      <c r="D886" s="2015"/>
      <c r="E886" s="2016"/>
      <c r="F886" s="2097"/>
      <c r="G886" s="2017">
        <v>15</v>
      </c>
      <c r="H886" s="2018"/>
      <c r="I886" s="1857"/>
      <c r="J886" s="93"/>
    </row>
    <row r="887" spans="1:10">
      <c r="A887" s="278" t="s">
        <v>46</v>
      </c>
      <c r="B887" s="154"/>
      <c r="C887" s="154" t="s">
        <v>776</v>
      </c>
      <c r="D887" s="279"/>
      <c r="E887" s="1677"/>
      <c r="F887" s="280"/>
      <c r="G887" s="153">
        <v>15</v>
      </c>
      <c r="H887" s="157"/>
      <c r="I887" s="1857"/>
      <c r="J887" s="93"/>
    </row>
    <row r="888" spans="1:10">
      <c r="A888" s="463"/>
      <c r="B888" s="464"/>
      <c r="C888" s="464"/>
      <c r="D888" s="1998"/>
      <c r="E888" s="1992"/>
      <c r="F888" s="467"/>
      <c r="G888" s="563"/>
      <c r="H888" s="1993"/>
      <c r="I888" s="1857"/>
      <c r="J888" s="93"/>
    </row>
    <row r="889" spans="1:10">
      <c r="A889" s="137">
        <v>2019</v>
      </c>
      <c r="B889" s="138" t="s">
        <v>91</v>
      </c>
      <c r="C889" s="143" t="s">
        <v>109</v>
      </c>
      <c r="D889" s="138" t="s">
        <v>227</v>
      </c>
      <c r="E889" s="1674">
        <v>43604</v>
      </c>
      <c r="F889" s="1656" t="s">
        <v>777</v>
      </c>
      <c r="G889" s="141">
        <v>3</v>
      </c>
      <c r="H889" s="1561" t="s">
        <v>778</v>
      </c>
      <c r="I889" s="1409"/>
    </row>
    <row r="890" spans="1:10">
      <c r="A890" s="147">
        <v>2019</v>
      </c>
      <c r="C890" s="148"/>
      <c r="E890" s="1673"/>
      <c r="F890" s="133"/>
      <c r="G890" s="133">
        <f>SUM(G889)</f>
        <v>3</v>
      </c>
      <c r="I890" s="1409"/>
      <c r="J890" s="93"/>
    </row>
    <row r="891" spans="1:10">
      <c r="A891" s="1866">
        <v>2020</v>
      </c>
      <c r="B891" s="1875" t="s">
        <v>91</v>
      </c>
      <c r="C891" s="2060" t="s">
        <v>109</v>
      </c>
      <c r="D891" s="2060" t="s">
        <v>252</v>
      </c>
      <c r="E891" s="2061">
        <v>43891</v>
      </c>
      <c r="F891" s="2062" t="s">
        <v>779</v>
      </c>
      <c r="G891" s="2086">
        <v>7</v>
      </c>
      <c r="H891" s="2067" t="s">
        <v>780</v>
      </c>
      <c r="J891" s="93"/>
    </row>
    <row r="892" spans="1:10">
      <c r="A892" s="1866">
        <v>2020</v>
      </c>
      <c r="B892" s="1875" t="s">
        <v>91</v>
      </c>
      <c r="C892" s="2060" t="s">
        <v>109</v>
      </c>
      <c r="D892" s="2060" t="s">
        <v>252</v>
      </c>
      <c r="E892" s="2061">
        <v>43891</v>
      </c>
      <c r="F892" s="2062" t="s">
        <v>781</v>
      </c>
      <c r="G892" s="2086">
        <v>7</v>
      </c>
      <c r="H892" s="2067" t="s">
        <v>782</v>
      </c>
      <c r="J892" s="93"/>
    </row>
    <row r="893" spans="1:10">
      <c r="A893" s="1866">
        <v>2020</v>
      </c>
      <c r="B893" s="1860"/>
      <c r="C893" s="2064"/>
      <c r="D893" s="2059"/>
      <c r="E893" s="2065"/>
      <c r="F893" s="2066"/>
      <c r="G893" s="2066">
        <f>SUM(G891:G892)</f>
        <v>14</v>
      </c>
      <c r="H893" s="2068"/>
      <c r="J893" s="93"/>
    </row>
    <row r="894" spans="1:10">
      <c r="A894" s="1497">
        <v>2021</v>
      </c>
      <c r="B894" s="1457" t="s">
        <v>91</v>
      </c>
      <c r="C894" s="2033" t="s">
        <v>109</v>
      </c>
      <c r="D894" s="2033" t="s">
        <v>252</v>
      </c>
      <c r="E894" s="2034">
        <v>44262</v>
      </c>
      <c r="F894" s="2035" t="s">
        <v>2973</v>
      </c>
      <c r="G894" s="2035">
        <v>10</v>
      </c>
      <c r="H894" s="2043" t="s">
        <v>845</v>
      </c>
      <c r="J894" s="93"/>
    </row>
    <row r="895" spans="1:10">
      <c r="A895" s="1497">
        <v>2021</v>
      </c>
      <c r="B895" s="1457" t="s">
        <v>91</v>
      </c>
      <c r="C895" s="2033" t="s">
        <v>109</v>
      </c>
      <c r="D895" s="2033" t="s">
        <v>252</v>
      </c>
      <c r="E895" s="2034">
        <v>44262</v>
      </c>
      <c r="F895" s="2035" t="s">
        <v>5402</v>
      </c>
      <c r="G895" s="2035">
        <v>7</v>
      </c>
      <c r="H895" s="2043" t="s">
        <v>782</v>
      </c>
      <c r="J895" s="93"/>
    </row>
    <row r="896" spans="1:10">
      <c r="A896" s="1497">
        <v>2021</v>
      </c>
      <c r="B896" s="1457" t="s">
        <v>91</v>
      </c>
      <c r="C896" s="2033" t="s">
        <v>109</v>
      </c>
      <c r="D896" s="2033" t="s">
        <v>5486</v>
      </c>
      <c r="E896" s="2034">
        <v>44332</v>
      </c>
      <c r="F896" s="2036" t="s">
        <v>5574</v>
      </c>
      <c r="G896" s="2035">
        <v>7</v>
      </c>
      <c r="H896" s="2043" t="s">
        <v>5575</v>
      </c>
      <c r="J896" s="93"/>
    </row>
    <row r="897" spans="1:10">
      <c r="A897" s="1497">
        <v>2021</v>
      </c>
      <c r="B897" s="1457"/>
      <c r="C897" s="1498"/>
      <c r="D897" s="1457"/>
      <c r="E897" s="1684"/>
      <c r="F897" s="1458"/>
      <c r="G897" s="1458">
        <f>SUM(G894:G896)</f>
        <v>24</v>
      </c>
      <c r="H897" s="1499"/>
      <c r="I897" s="1409"/>
      <c r="J897" s="93"/>
    </row>
    <row r="898" spans="1:10">
      <c r="A898" s="1833">
        <v>2022</v>
      </c>
      <c r="B898" s="1827" t="s">
        <v>91</v>
      </c>
      <c r="C898" s="1877" t="s">
        <v>109</v>
      </c>
      <c r="D898" s="1827" t="s">
        <v>252</v>
      </c>
      <c r="E898" s="1829">
        <v>44626</v>
      </c>
      <c r="F898" s="1831" t="s">
        <v>5953</v>
      </c>
      <c r="G898" s="1831">
        <v>10</v>
      </c>
      <c r="H898" s="1832" t="s">
        <v>5861</v>
      </c>
      <c r="I898" s="1857"/>
      <c r="J898" s="93"/>
    </row>
    <row r="899" spans="1:10">
      <c r="A899" s="1833">
        <v>2022</v>
      </c>
      <c r="B899" s="1827" t="s">
        <v>91</v>
      </c>
      <c r="C899" s="1877" t="s">
        <v>109</v>
      </c>
      <c r="D899" s="1827" t="s">
        <v>252</v>
      </c>
      <c r="E899" s="1829">
        <v>44626</v>
      </c>
      <c r="F899" s="1831" t="s">
        <v>5954</v>
      </c>
      <c r="G899" s="1831">
        <v>7</v>
      </c>
      <c r="H899" s="1832" t="s">
        <v>5862</v>
      </c>
      <c r="I899" s="1857"/>
      <c r="J899" s="93"/>
    </row>
    <row r="900" spans="1:10">
      <c r="A900" s="1833">
        <v>2022</v>
      </c>
      <c r="B900" s="1827" t="s">
        <v>91</v>
      </c>
      <c r="C900" s="1877" t="s">
        <v>109</v>
      </c>
      <c r="D900" s="1827" t="s">
        <v>252</v>
      </c>
      <c r="E900" s="1829">
        <v>44626</v>
      </c>
      <c r="F900" s="1831" t="s">
        <v>5978</v>
      </c>
      <c r="G900" s="1831">
        <v>3</v>
      </c>
      <c r="H900" s="1832" t="s">
        <v>5888</v>
      </c>
      <c r="I900" s="1857"/>
      <c r="J900" s="93"/>
    </row>
    <row r="901" spans="1:10">
      <c r="A901" s="1833">
        <v>2022</v>
      </c>
      <c r="B901" s="1457"/>
      <c r="C901" s="1498"/>
      <c r="D901" s="1457"/>
      <c r="E901" s="1684"/>
      <c r="F901" s="1458"/>
      <c r="G901" s="1831">
        <v>20</v>
      </c>
      <c r="H901" s="1499"/>
      <c r="I901" s="1857"/>
      <c r="J901" s="93"/>
    </row>
    <row r="902" spans="1:10">
      <c r="A902" s="2013">
        <v>2023</v>
      </c>
      <c r="B902" s="2014" t="s">
        <v>91</v>
      </c>
      <c r="C902" s="2019" t="s">
        <v>109</v>
      </c>
      <c r="D902" s="2014" t="s">
        <v>252</v>
      </c>
      <c r="E902" s="2016">
        <v>44990</v>
      </c>
      <c r="F902" s="2017" t="s">
        <v>6452</v>
      </c>
      <c r="G902" s="2017">
        <v>10</v>
      </c>
      <c r="H902" s="2018" t="s">
        <v>5861</v>
      </c>
      <c r="I902" s="1857"/>
      <c r="J902" s="93"/>
    </row>
    <row r="903" spans="1:10">
      <c r="A903" s="2013">
        <v>2023</v>
      </c>
      <c r="B903" s="2014" t="s">
        <v>91</v>
      </c>
      <c r="C903" s="2019" t="s">
        <v>109</v>
      </c>
      <c r="D903" s="2014" t="s">
        <v>252</v>
      </c>
      <c r="E903" s="2016">
        <v>44990</v>
      </c>
      <c r="F903" s="2017" t="s">
        <v>6453</v>
      </c>
      <c r="G903" s="2017">
        <v>3</v>
      </c>
      <c r="H903" s="2018" t="s">
        <v>5863</v>
      </c>
      <c r="I903" s="1857"/>
      <c r="J903" s="93"/>
    </row>
    <row r="904" spans="1:10">
      <c r="A904" s="2013">
        <v>2023</v>
      </c>
      <c r="B904" s="2014" t="s">
        <v>91</v>
      </c>
      <c r="C904" s="2019" t="s">
        <v>109</v>
      </c>
      <c r="D904" s="2014" t="s">
        <v>252</v>
      </c>
      <c r="E904" s="2016">
        <v>44990</v>
      </c>
      <c r="F904" s="2017" t="s">
        <v>5978</v>
      </c>
      <c r="G904" s="2017">
        <v>7</v>
      </c>
      <c r="H904" s="2018" t="s">
        <v>5887</v>
      </c>
      <c r="I904" s="1857"/>
      <c r="J904" s="93"/>
    </row>
    <row r="905" spans="1:10">
      <c r="A905" s="2013">
        <v>2023</v>
      </c>
      <c r="B905" s="2014" t="s">
        <v>91</v>
      </c>
      <c r="C905" s="2019" t="s">
        <v>109</v>
      </c>
      <c r="D905" s="2014" t="s">
        <v>277</v>
      </c>
      <c r="E905" s="2016">
        <v>45179</v>
      </c>
      <c r="F905" s="2017" t="s">
        <v>6687</v>
      </c>
      <c r="G905" s="2017">
        <v>3</v>
      </c>
      <c r="H905" s="2018" t="s">
        <v>879</v>
      </c>
      <c r="I905" s="1857"/>
      <c r="J905" s="93"/>
    </row>
    <row r="906" spans="1:10">
      <c r="A906" s="2013">
        <v>2023</v>
      </c>
      <c r="B906" s="2014" t="s">
        <v>91</v>
      </c>
      <c r="C906" s="2019" t="s">
        <v>109</v>
      </c>
      <c r="D906" s="2014" t="s">
        <v>277</v>
      </c>
      <c r="E906" s="2016">
        <v>45179</v>
      </c>
      <c r="F906" s="2017" t="s">
        <v>6688</v>
      </c>
      <c r="G906" s="2017">
        <v>10</v>
      </c>
      <c r="H906" s="2018" t="s">
        <v>1105</v>
      </c>
      <c r="I906" s="1857"/>
      <c r="J906" s="93"/>
    </row>
    <row r="907" spans="1:10">
      <c r="A907" s="2013">
        <v>2023</v>
      </c>
      <c r="B907" s="2014" t="s">
        <v>91</v>
      </c>
      <c r="C907" s="2019" t="s">
        <v>109</v>
      </c>
      <c r="D907" s="2014" t="s">
        <v>277</v>
      </c>
      <c r="E907" s="2016">
        <v>45179</v>
      </c>
      <c r="F907" s="2017" t="s">
        <v>6689</v>
      </c>
      <c r="G907" s="2017">
        <v>7</v>
      </c>
      <c r="H907" s="2018" t="s">
        <v>1400</v>
      </c>
      <c r="I907" s="1857"/>
      <c r="J907" s="93"/>
    </row>
    <row r="908" spans="1:10">
      <c r="A908" s="2013">
        <v>2023</v>
      </c>
      <c r="B908" s="2014"/>
      <c r="C908" s="2019"/>
      <c r="D908" s="2014"/>
      <c r="E908" s="2016"/>
      <c r="F908" s="2017"/>
      <c r="G908" s="2017">
        <v>40</v>
      </c>
      <c r="H908" s="2018"/>
      <c r="I908" s="1857"/>
      <c r="J908" s="93"/>
    </row>
    <row r="909" spans="1:10">
      <c r="A909" s="2177" t="s">
        <v>46</v>
      </c>
      <c r="B909" s="2171"/>
      <c r="C909" s="2178" t="s">
        <v>783</v>
      </c>
      <c r="D909" s="2171"/>
      <c r="E909" s="2173"/>
      <c r="F909" s="2175"/>
      <c r="G909" s="2175">
        <v>101</v>
      </c>
      <c r="H909" s="2176"/>
      <c r="I909" s="1409"/>
      <c r="J909" s="93"/>
    </row>
    <row r="910" spans="1:10">
      <c r="A910" s="147"/>
      <c r="C910" s="148"/>
      <c r="E910" s="1673"/>
      <c r="F910" s="133"/>
      <c r="G910" s="133"/>
      <c r="I910" s="1409"/>
      <c r="J910" s="93"/>
    </row>
    <row r="911" spans="1:10">
      <c r="A911" s="173">
        <v>2019</v>
      </c>
      <c r="B911" s="73" t="s">
        <v>164</v>
      </c>
      <c r="C911" s="174" t="s">
        <v>202</v>
      </c>
      <c r="D911" s="174" t="s">
        <v>277</v>
      </c>
      <c r="E911" s="1679">
        <v>43716</v>
      </c>
      <c r="F911" s="1657" t="s">
        <v>786</v>
      </c>
      <c r="G911" s="173">
        <v>3</v>
      </c>
      <c r="H911" s="88" t="s">
        <v>787</v>
      </c>
      <c r="I911" s="1409"/>
    </row>
    <row r="912" spans="1:10">
      <c r="A912" s="173">
        <v>2019</v>
      </c>
      <c r="B912" s="174"/>
      <c r="C912" s="174"/>
      <c r="D912" s="174"/>
      <c r="E912" s="1679"/>
      <c r="F912" s="1715"/>
      <c r="G912" s="173">
        <f>SUM(G911)</f>
        <v>3</v>
      </c>
      <c r="I912" s="1409"/>
    </row>
    <row r="913" spans="1:20">
      <c r="A913" s="1458">
        <v>2021</v>
      </c>
      <c r="B913" s="1457" t="s">
        <v>164</v>
      </c>
      <c r="C913" s="2033" t="s">
        <v>202</v>
      </c>
      <c r="D913" s="2033" t="s">
        <v>252</v>
      </c>
      <c r="E913" s="2034">
        <v>44262</v>
      </c>
      <c r="F913" s="2035" t="s">
        <v>5403</v>
      </c>
      <c r="G913" s="2035">
        <v>3</v>
      </c>
      <c r="H913" s="1494" t="s">
        <v>1468</v>
      </c>
      <c r="I913" s="1409"/>
    </row>
    <row r="914" spans="1:20">
      <c r="A914" s="1458">
        <v>2021</v>
      </c>
      <c r="B914" s="1457"/>
      <c r="C914" s="1457"/>
      <c r="D914" s="1457"/>
      <c r="E914" s="1684"/>
      <c r="F914" s="1726"/>
      <c r="G914" s="1458">
        <f>SUM(G913)</f>
        <v>3</v>
      </c>
      <c r="H914" s="1499"/>
      <c r="I914" s="1409"/>
    </row>
    <row r="915" spans="1:20">
      <c r="A915" s="1831">
        <v>2022</v>
      </c>
      <c r="B915" s="1827" t="s">
        <v>164</v>
      </c>
      <c r="C915" s="1827" t="s">
        <v>202</v>
      </c>
      <c r="D915" s="1827" t="s">
        <v>5446</v>
      </c>
      <c r="E915" s="1829">
        <v>44744</v>
      </c>
      <c r="F915" s="1843" t="s">
        <v>6236</v>
      </c>
      <c r="G915" s="1831">
        <v>0</v>
      </c>
      <c r="H915" s="1832" t="s">
        <v>352</v>
      </c>
      <c r="I915" s="1857" t="s">
        <v>234</v>
      </c>
    </row>
    <row r="916" spans="1:20">
      <c r="A916" s="1831">
        <v>2022</v>
      </c>
      <c r="B916" s="1827"/>
      <c r="C916" s="1827"/>
      <c r="D916" s="1827"/>
      <c r="E916" s="1829"/>
      <c r="F916" s="1843"/>
      <c r="G916" s="1831">
        <v>0</v>
      </c>
      <c r="H916" s="1832"/>
      <c r="I916" s="1857"/>
    </row>
    <row r="917" spans="1:20">
      <c r="A917" s="2017">
        <v>2023</v>
      </c>
      <c r="B917" s="2014" t="s">
        <v>164</v>
      </c>
      <c r="C917" s="2014" t="s">
        <v>202</v>
      </c>
      <c r="D917" s="2014" t="s">
        <v>406</v>
      </c>
      <c r="E917" s="2016">
        <v>44976</v>
      </c>
      <c r="F917" s="2021" t="s">
        <v>6405</v>
      </c>
      <c r="G917" s="2017">
        <v>0</v>
      </c>
      <c r="H917" s="2018" t="s">
        <v>354</v>
      </c>
      <c r="I917" s="1857" t="s">
        <v>234</v>
      </c>
    </row>
    <row r="918" spans="1:20">
      <c r="A918" s="2017">
        <v>2023</v>
      </c>
      <c r="B918" s="2014" t="s">
        <v>164</v>
      </c>
      <c r="C918" s="2014" t="s">
        <v>202</v>
      </c>
      <c r="D918" s="2014" t="s">
        <v>252</v>
      </c>
      <c r="E918" s="2016">
        <v>44990</v>
      </c>
      <c r="F918" s="2021" t="s">
        <v>6451</v>
      </c>
      <c r="G918" s="2017">
        <v>3</v>
      </c>
      <c r="H918" s="2018" t="s">
        <v>5858</v>
      </c>
      <c r="I918" s="1409"/>
    </row>
    <row r="919" spans="1:20">
      <c r="A919" s="2017">
        <v>2023</v>
      </c>
      <c r="B919" s="2014"/>
      <c r="C919" s="2014"/>
      <c r="D919" s="2014"/>
      <c r="E919" s="2016"/>
      <c r="F919" s="2021"/>
      <c r="G919" s="2017">
        <v>3</v>
      </c>
      <c r="H919" s="2018"/>
      <c r="I919" s="1857"/>
    </row>
    <row r="920" spans="1:20">
      <c r="A920" s="2177" t="s">
        <v>46</v>
      </c>
      <c r="B920" s="2171"/>
      <c r="C920" s="2178" t="s">
        <v>788</v>
      </c>
      <c r="D920" s="2171"/>
      <c r="E920" s="2173"/>
      <c r="F920" s="2175"/>
      <c r="G920" s="2175">
        <v>9</v>
      </c>
      <c r="H920" s="2176"/>
      <c r="I920" s="1409"/>
      <c r="J920" s="93"/>
    </row>
    <row r="921" spans="1:20">
      <c r="A921" s="147"/>
      <c r="C921" s="148"/>
      <c r="E921" s="1673"/>
      <c r="F921" s="133"/>
      <c r="G921" s="133"/>
      <c r="I921" s="1409"/>
      <c r="J921" s="93"/>
    </row>
    <row r="922" spans="1:20">
      <c r="A922" s="2013">
        <v>2023</v>
      </c>
      <c r="B922" s="2014" t="s">
        <v>53</v>
      </c>
      <c r="C922" s="2019" t="s">
        <v>6585</v>
      </c>
      <c r="D922" s="2014" t="s">
        <v>5683</v>
      </c>
      <c r="E922" s="2016">
        <v>45074</v>
      </c>
      <c r="F922" s="2017" t="s">
        <v>6586</v>
      </c>
      <c r="G922" s="2017">
        <v>7</v>
      </c>
      <c r="H922" s="2018" t="s">
        <v>6048</v>
      </c>
      <c r="I922" s="1857"/>
      <c r="J922" s="93"/>
    </row>
    <row r="923" spans="1:20">
      <c r="A923" s="2013">
        <v>2023</v>
      </c>
      <c r="B923" s="2014" t="s">
        <v>53</v>
      </c>
      <c r="C923" s="2019" t="s">
        <v>6587</v>
      </c>
      <c r="D923" s="2014" t="s">
        <v>6589</v>
      </c>
      <c r="E923" s="2016">
        <v>45081</v>
      </c>
      <c r="F923" s="2017" t="s">
        <v>6609</v>
      </c>
      <c r="G923" s="2017">
        <v>15</v>
      </c>
      <c r="H923" s="2018" t="s">
        <v>6204</v>
      </c>
      <c r="I923" s="1857"/>
      <c r="J923" s="93"/>
    </row>
    <row r="924" spans="1:20">
      <c r="A924" s="2013">
        <v>2023</v>
      </c>
      <c r="B924" s="2014" t="s">
        <v>53</v>
      </c>
      <c r="C924" s="2019" t="s">
        <v>6587</v>
      </c>
      <c r="D924" s="2014" t="s">
        <v>6374</v>
      </c>
      <c r="E924" s="2016">
        <v>45249</v>
      </c>
      <c r="F924" s="2017" t="s">
        <v>6759</v>
      </c>
      <c r="G924" s="2017">
        <v>5</v>
      </c>
      <c r="H924" s="2018" t="s">
        <v>435</v>
      </c>
      <c r="I924" s="1857"/>
      <c r="J924" s="93"/>
    </row>
    <row r="925" spans="1:20">
      <c r="A925" s="2013">
        <v>2023</v>
      </c>
      <c r="B925" s="2014" t="s">
        <v>53</v>
      </c>
      <c r="C925" s="2019" t="s">
        <v>6587</v>
      </c>
      <c r="D925" s="2014" t="s">
        <v>6374</v>
      </c>
      <c r="E925" s="2016">
        <v>45249</v>
      </c>
      <c r="F925" s="2017" t="s">
        <v>6795</v>
      </c>
      <c r="G925" s="2017">
        <v>0</v>
      </c>
      <c r="H925" s="2018" t="s">
        <v>309</v>
      </c>
      <c r="I925" s="1857" t="s">
        <v>234</v>
      </c>
      <c r="J925" s="93"/>
    </row>
    <row r="926" spans="1:20">
      <c r="A926" s="2013">
        <v>2023</v>
      </c>
      <c r="B926" s="2014" t="s">
        <v>53</v>
      </c>
      <c r="C926" s="2019" t="s">
        <v>6587</v>
      </c>
      <c r="D926" s="2014" t="s">
        <v>5446</v>
      </c>
      <c r="E926" s="2016">
        <v>45255</v>
      </c>
      <c r="F926" s="2017" t="s">
        <v>6795</v>
      </c>
      <c r="G926" s="2017">
        <v>0</v>
      </c>
      <c r="H926" s="2018" t="s">
        <v>309</v>
      </c>
      <c r="I926" s="1857" t="s">
        <v>234</v>
      </c>
      <c r="J926" s="93"/>
    </row>
    <row r="927" spans="1:20">
      <c r="A927" s="2013">
        <v>2023</v>
      </c>
      <c r="B927" s="2014"/>
      <c r="C927" s="2019"/>
      <c r="D927" s="2014"/>
      <c r="E927" s="2016"/>
      <c r="F927" s="2017"/>
      <c r="G927" s="2017">
        <v>27</v>
      </c>
      <c r="H927" s="2018"/>
      <c r="I927" s="1857"/>
      <c r="J927" s="93"/>
    </row>
    <row r="928" spans="1:20" s="123" customFormat="1">
      <c r="A928" s="2425" t="s">
        <v>46</v>
      </c>
      <c r="B928" s="2402"/>
      <c r="C928" s="2426" t="s">
        <v>6584</v>
      </c>
      <c r="D928" s="2402"/>
      <c r="E928" s="2427"/>
      <c r="F928" s="2406"/>
      <c r="G928" s="2406">
        <v>27</v>
      </c>
      <c r="H928" s="2456"/>
      <c r="I928" s="2169"/>
      <c r="J928" s="99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</row>
    <row r="929" spans="1:20">
      <c r="A929" s="147"/>
      <c r="C929" s="148"/>
      <c r="E929" s="1673"/>
      <c r="F929" s="133"/>
      <c r="G929" s="133"/>
      <c r="I929" s="1857"/>
      <c r="J929" s="93"/>
    </row>
    <row r="930" spans="1:20" s="115" customFormat="1">
      <c r="A930" s="1825">
        <v>2022</v>
      </c>
      <c r="B930" s="1827" t="s">
        <v>129</v>
      </c>
      <c r="C930" s="1827" t="s">
        <v>153</v>
      </c>
      <c r="D930" s="1834" t="s">
        <v>5683</v>
      </c>
      <c r="E930" s="1829">
        <v>44703</v>
      </c>
      <c r="F930" s="1831" t="s">
        <v>6137</v>
      </c>
      <c r="G930" s="1830">
        <v>7</v>
      </c>
      <c r="H930" s="1832" t="s">
        <v>6098</v>
      </c>
      <c r="I930" s="1925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</row>
    <row r="931" spans="1:20" s="115" customFormat="1">
      <c r="A931" s="1825">
        <v>2022</v>
      </c>
      <c r="B931" s="1827"/>
      <c r="C931" s="1827"/>
      <c r="D931" s="1834"/>
      <c r="E931" s="1829"/>
      <c r="F931" s="1831"/>
      <c r="G931" s="1830">
        <v>7</v>
      </c>
      <c r="H931" s="1832"/>
      <c r="I931" s="1925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</row>
    <row r="932" spans="1:20" s="115" customFormat="1">
      <c r="A932" s="2095">
        <v>2023</v>
      </c>
      <c r="B932" s="2014" t="s">
        <v>129</v>
      </c>
      <c r="C932" s="2014" t="s">
        <v>153</v>
      </c>
      <c r="D932" s="2015" t="s">
        <v>252</v>
      </c>
      <c r="E932" s="2016">
        <v>44990</v>
      </c>
      <c r="F932" s="2017" t="s">
        <v>6137</v>
      </c>
      <c r="G932" s="2097">
        <v>3</v>
      </c>
      <c r="H932" s="2018" t="s">
        <v>5894</v>
      </c>
      <c r="I932" s="1925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</row>
    <row r="933" spans="1:20" s="115" customFormat="1">
      <c r="A933" s="2095">
        <v>2023</v>
      </c>
      <c r="B933" s="2014"/>
      <c r="C933" s="2014"/>
      <c r="D933" s="2015"/>
      <c r="E933" s="2016"/>
      <c r="F933" s="2017"/>
      <c r="G933" s="2097">
        <v>3</v>
      </c>
      <c r="H933" s="2018"/>
      <c r="I933" s="1925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</row>
    <row r="934" spans="1:20">
      <c r="A934" s="2170" t="s">
        <v>46</v>
      </c>
      <c r="B934" s="2171"/>
      <c r="C934" s="2171" t="s">
        <v>790</v>
      </c>
      <c r="D934" s="2268"/>
      <c r="E934" s="2173"/>
      <c r="F934" s="2175"/>
      <c r="G934" s="2174">
        <v>10</v>
      </c>
      <c r="H934" s="2176"/>
      <c r="I934" s="1409"/>
      <c r="J934" s="2"/>
    </row>
    <row r="935" spans="1:20">
      <c r="A935" s="104"/>
      <c r="D935" s="72"/>
      <c r="E935" s="1673"/>
      <c r="F935" s="133"/>
      <c r="I935" s="1541"/>
      <c r="J935" s="2"/>
    </row>
    <row r="936" spans="1:20">
      <c r="A936" s="147">
        <v>2019</v>
      </c>
      <c r="B936" s="73" t="s">
        <v>91</v>
      </c>
      <c r="C936" s="73" t="s">
        <v>118</v>
      </c>
      <c r="D936" s="73" t="s">
        <v>66</v>
      </c>
      <c r="E936" s="1673">
        <v>43541</v>
      </c>
      <c r="F936" s="133" t="s">
        <v>797</v>
      </c>
      <c r="G936" s="133">
        <v>5</v>
      </c>
      <c r="H936" s="88" t="s">
        <v>798</v>
      </c>
      <c r="I936" s="1541"/>
      <c r="J936" s="2"/>
    </row>
    <row r="937" spans="1:20">
      <c r="A937" s="137">
        <v>2019</v>
      </c>
      <c r="B937" s="73" t="s">
        <v>91</v>
      </c>
      <c r="C937" s="143" t="s">
        <v>118</v>
      </c>
      <c r="D937" s="138" t="s">
        <v>227</v>
      </c>
      <c r="E937" s="1674">
        <v>43604</v>
      </c>
      <c r="F937" s="1656" t="s">
        <v>797</v>
      </c>
      <c r="G937" s="141">
        <v>10</v>
      </c>
      <c r="H937" s="1561" t="s">
        <v>577</v>
      </c>
      <c r="I937" s="1541"/>
    </row>
    <row r="938" spans="1:20">
      <c r="A938" s="147">
        <v>2019</v>
      </c>
      <c r="C938" s="148"/>
      <c r="E938" s="1673"/>
      <c r="F938" s="133"/>
      <c r="G938" s="133">
        <f>SUM(G936:G937)</f>
        <v>15</v>
      </c>
      <c r="I938" s="1541"/>
      <c r="J938" s="93"/>
    </row>
    <row r="939" spans="1:20">
      <c r="A939" s="1866">
        <v>2020</v>
      </c>
      <c r="B939" s="1860" t="s">
        <v>91</v>
      </c>
      <c r="C939" s="1875" t="s">
        <v>118</v>
      </c>
      <c r="D939" s="1860" t="s">
        <v>392</v>
      </c>
      <c r="E939" s="1862">
        <v>43905</v>
      </c>
      <c r="F939" s="1876" t="s">
        <v>797</v>
      </c>
      <c r="G939" s="1859">
        <v>0</v>
      </c>
      <c r="H939" s="1870" t="s">
        <v>342</v>
      </c>
      <c r="I939" s="1541" t="s">
        <v>234</v>
      </c>
      <c r="J939" s="93"/>
    </row>
    <row r="940" spans="1:20">
      <c r="A940" s="1866">
        <v>2020</v>
      </c>
      <c r="B940" s="1860" t="s">
        <v>91</v>
      </c>
      <c r="C940" s="1861" t="s">
        <v>118</v>
      </c>
      <c r="D940" s="1860" t="s">
        <v>392</v>
      </c>
      <c r="E940" s="1862">
        <v>43905</v>
      </c>
      <c r="F940" s="1876" t="s">
        <v>797</v>
      </c>
      <c r="G940" s="1859">
        <v>5</v>
      </c>
      <c r="H940" s="1870" t="s">
        <v>800</v>
      </c>
      <c r="I940" s="1541"/>
      <c r="J940" s="93"/>
    </row>
    <row r="941" spans="1:20">
      <c r="A941" s="1866">
        <v>2020</v>
      </c>
      <c r="B941" s="1860"/>
      <c r="C941" s="1861"/>
      <c r="D941" s="1860"/>
      <c r="E941" s="1862"/>
      <c r="F941" s="1859"/>
      <c r="G941" s="1859">
        <f>SUM(G939:G940)</f>
        <v>5</v>
      </c>
      <c r="H941" s="1870"/>
      <c r="I941" s="1541"/>
      <c r="J941" s="93"/>
    </row>
    <row r="942" spans="1:20">
      <c r="A942" s="1497">
        <v>2021</v>
      </c>
      <c r="B942" s="1457" t="s">
        <v>91</v>
      </c>
      <c r="C942" s="1498" t="s">
        <v>118</v>
      </c>
      <c r="D942" s="2033" t="s">
        <v>5456</v>
      </c>
      <c r="E942" s="2034">
        <v>44269</v>
      </c>
      <c r="F942" s="2035" t="s">
        <v>5465</v>
      </c>
      <c r="G942" s="2035">
        <v>5</v>
      </c>
      <c r="H942" s="2043" t="s">
        <v>5466</v>
      </c>
      <c r="I942" s="2505"/>
      <c r="J942" s="2"/>
    </row>
    <row r="943" spans="1:20">
      <c r="A943" s="1497">
        <v>2021</v>
      </c>
      <c r="B943" s="1457"/>
      <c r="C943" s="1498"/>
      <c r="D943" s="2033"/>
      <c r="E943" s="2034"/>
      <c r="F943" s="2035"/>
      <c r="G943" s="2035">
        <f>SUM(G942)</f>
        <v>5</v>
      </c>
      <c r="H943" s="2043"/>
      <c r="I943" s="2506" t="s">
        <v>6797</v>
      </c>
      <c r="J943" s="2"/>
    </row>
    <row r="944" spans="1:20">
      <c r="A944" s="2177" t="s">
        <v>46</v>
      </c>
      <c r="B944" s="2171"/>
      <c r="C944" s="2178" t="s">
        <v>801</v>
      </c>
      <c r="D944" s="2171"/>
      <c r="E944" s="2173"/>
      <c r="F944" s="2175"/>
      <c r="G944" s="2175">
        <v>25</v>
      </c>
      <c r="H944" s="2176"/>
      <c r="I944" s="1541"/>
      <c r="J944" s="93"/>
    </row>
    <row r="945" spans="1:20">
      <c r="A945" s="178"/>
      <c r="B945" s="154"/>
      <c r="C945" s="155"/>
      <c r="D945" s="154"/>
      <c r="E945" s="1677"/>
      <c r="F945" s="153"/>
      <c r="G945" s="153"/>
      <c r="H945" s="468"/>
      <c r="J945" s="93"/>
    </row>
    <row r="946" spans="1:20">
      <c r="A946" s="2013">
        <v>2023</v>
      </c>
      <c r="B946" s="2014" t="s">
        <v>129</v>
      </c>
      <c r="C946" s="2019" t="s">
        <v>6245</v>
      </c>
      <c r="D946" s="2014" t="s">
        <v>6374</v>
      </c>
      <c r="E946" s="2016">
        <v>45249</v>
      </c>
      <c r="F946" s="2017" t="s">
        <v>6760</v>
      </c>
      <c r="G946" s="2017">
        <v>0</v>
      </c>
      <c r="H946" s="2501" t="s">
        <v>995</v>
      </c>
      <c r="I946" s="1409" t="s">
        <v>234</v>
      </c>
      <c r="J946" s="93"/>
    </row>
    <row r="947" spans="1:20">
      <c r="A947" s="2013">
        <v>2023</v>
      </c>
      <c r="B947" s="2014" t="s">
        <v>129</v>
      </c>
      <c r="C947" s="2019" t="s">
        <v>6245</v>
      </c>
      <c r="D947" s="2014" t="s">
        <v>6374</v>
      </c>
      <c r="E947" s="2016">
        <v>45249</v>
      </c>
      <c r="F947" s="2017" t="s">
        <v>6760</v>
      </c>
      <c r="G947" s="2017">
        <v>5</v>
      </c>
      <c r="H947" s="2501" t="s">
        <v>304</v>
      </c>
      <c r="J947" s="93"/>
    </row>
    <row r="948" spans="1:20">
      <c r="A948" s="2013">
        <v>2023</v>
      </c>
      <c r="B948" s="2014"/>
      <c r="C948" s="2019"/>
      <c r="D948" s="2014"/>
      <c r="E948" s="2016"/>
      <c r="F948" s="2124"/>
      <c r="G948" s="2017">
        <v>5</v>
      </c>
      <c r="H948" s="2515"/>
      <c r="J948" s="93"/>
    </row>
    <row r="949" spans="1:20">
      <c r="A949" s="178" t="s">
        <v>46</v>
      </c>
      <c r="B949" s="154"/>
      <c r="C949" s="155" t="s">
        <v>6251</v>
      </c>
      <c r="D949" s="154"/>
      <c r="E949" s="1677"/>
      <c r="F949" s="153"/>
      <c r="G949" s="153">
        <v>5</v>
      </c>
      <c r="H949" s="2502"/>
      <c r="J949" s="93"/>
    </row>
    <row r="950" spans="1:20">
      <c r="A950" s="1990"/>
      <c r="B950" s="464"/>
      <c r="C950" s="1991"/>
      <c r="D950" s="464"/>
      <c r="E950" s="1992"/>
      <c r="F950" s="563"/>
      <c r="G950" s="563"/>
      <c r="H950" s="1993"/>
      <c r="I950" s="1857"/>
      <c r="J950" s="93"/>
    </row>
    <row r="951" spans="1:20">
      <c r="A951" s="1833">
        <v>2022</v>
      </c>
      <c r="B951" s="1827" t="s">
        <v>164</v>
      </c>
      <c r="C951" s="1877" t="s">
        <v>802</v>
      </c>
      <c r="D951" s="154"/>
      <c r="E951" s="1677"/>
      <c r="F951" s="153"/>
      <c r="G951" s="133">
        <v>0</v>
      </c>
      <c r="H951" s="157"/>
      <c r="I951" s="1409"/>
      <c r="J951" s="93"/>
    </row>
    <row r="952" spans="1:20">
      <c r="A952" s="1833">
        <v>2022</v>
      </c>
      <c r="B952" s="154"/>
      <c r="C952" s="155"/>
      <c r="D952" s="154"/>
      <c r="E952" s="1677"/>
      <c r="F952" s="153"/>
      <c r="G952" s="133">
        <v>0</v>
      </c>
      <c r="H952" s="157"/>
      <c r="I952" s="1409"/>
      <c r="J952" s="93"/>
    </row>
    <row r="953" spans="1:20">
      <c r="A953" s="2177" t="s">
        <v>46</v>
      </c>
      <c r="B953" s="2171"/>
      <c r="C953" s="2178" t="s">
        <v>5757</v>
      </c>
      <c r="D953" s="2171"/>
      <c r="E953" s="2173"/>
      <c r="F953" s="2175"/>
      <c r="G953" s="2175">
        <v>0</v>
      </c>
      <c r="H953" s="2216"/>
      <c r="I953" s="1409"/>
      <c r="J953" s="93"/>
    </row>
    <row r="954" spans="1:20">
      <c r="A954" s="104"/>
      <c r="D954" s="72"/>
      <c r="E954" s="1673"/>
      <c r="F954" s="133"/>
      <c r="I954" s="1409"/>
      <c r="J954" s="2"/>
    </row>
    <row r="955" spans="1:20">
      <c r="A955" s="1866">
        <v>2020</v>
      </c>
      <c r="B955" s="1860" t="s">
        <v>53</v>
      </c>
      <c r="C955" s="1860" t="s">
        <v>806</v>
      </c>
      <c r="D955" s="1860" t="s">
        <v>5456</v>
      </c>
      <c r="E955" s="1862">
        <v>43905</v>
      </c>
      <c r="F955" s="1859" t="s">
        <v>807</v>
      </c>
      <c r="G955" s="1859">
        <v>0</v>
      </c>
      <c r="H955" s="1870" t="s">
        <v>309</v>
      </c>
      <c r="I955" s="1409" t="s">
        <v>234</v>
      </c>
      <c r="J955" s="2"/>
    </row>
    <row r="956" spans="1:20" s="371" customFormat="1">
      <c r="A956" s="1871">
        <v>2020</v>
      </c>
      <c r="B956" s="1860"/>
      <c r="C956" s="1860"/>
      <c r="D956" s="1869"/>
      <c r="E956" s="1862"/>
      <c r="F956" s="1859"/>
      <c r="G956" s="1873">
        <f>SUM(G955:G955)</f>
        <v>0</v>
      </c>
      <c r="H956" s="1870"/>
      <c r="I956" s="1653"/>
      <c r="J956" s="370"/>
      <c r="K956" s="369"/>
      <c r="L956" s="369"/>
      <c r="M956" s="369"/>
      <c r="N956" s="369"/>
      <c r="O956" s="369"/>
      <c r="P956" s="369"/>
      <c r="Q956" s="369"/>
      <c r="R956" s="369"/>
      <c r="S956" s="369"/>
      <c r="T956" s="369"/>
    </row>
    <row r="957" spans="1:20" s="371" customFormat="1">
      <c r="A957" s="1536">
        <v>2021</v>
      </c>
      <c r="B957" s="1457" t="s">
        <v>53</v>
      </c>
      <c r="C957" s="1457" t="s">
        <v>5750</v>
      </c>
      <c r="D957" s="1537" t="s">
        <v>5745</v>
      </c>
      <c r="E957" s="1684">
        <v>44276</v>
      </c>
      <c r="F957" s="1458" t="s">
        <v>5751</v>
      </c>
      <c r="G957" s="1534">
        <v>0</v>
      </c>
      <c r="H957" s="1499" t="s">
        <v>309</v>
      </c>
      <c r="I957" s="1409" t="s">
        <v>234</v>
      </c>
      <c r="J957" s="370"/>
      <c r="K957" s="369"/>
      <c r="L957" s="369"/>
      <c r="M957" s="369"/>
      <c r="N957" s="369"/>
      <c r="O957" s="369"/>
      <c r="P957" s="369"/>
      <c r="Q957" s="369"/>
      <c r="R957" s="369"/>
      <c r="S957" s="369"/>
      <c r="T957" s="369"/>
    </row>
    <row r="958" spans="1:20" s="371" customFormat="1">
      <c r="A958" s="1536">
        <v>2021</v>
      </c>
      <c r="B958" s="1362"/>
      <c r="C958" s="1362"/>
      <c r="D958" s="1537"/>
      <c r="E958" s="1684"/>
      <c r="F958" s="1458"/>
      <c r="G958" s="1534">
        <v>0</v>
      </c>
      <c r="H958" s="1499"/>
      <c r="I958" s="1653"/>
      <c r="J958" s="370"/>
      <c r="K958" s="369"/>
      <c r="L958" s="369"/>
      <c r="M958" s="369"/>
      <c r="N958" s="369"/>
      <c r="O958" s="369"/>
      <c r="P958" s="369"/>
      <c r="Q958" s="369"/>
      <c r="R958" s="369"/>
      <c r="S958" s="369"/>
      <c r="T958" s="369"/>
    </row>
    <row r="959" spans="1:20" s="371" customFormat="1">
      <c r="A959" s="1825">
        <v>2022</v>
      </c>
      <c r="B959" s="1827" t="s">
        <v>53</v>
      </c>
      <c r="C959" s="1827" t="s">
        <v>806</v>
      </c>
      <c r="D959" s="1834" t="s">
        <v>5745</v>
      </c>
      <c r="E959" s="1829">
        <v>44633</v>
      </c>
      <c r="F959" s="1831" t="s">
        <v>6014</v>
      </c>
      <c r="G959" s="1830">
        <v>0</v>
      </c>
      <c r="H959" s="1832" t="s">
        <v>309</v>
      </c>
      <c r="I959" s="1857" t="s">
        <v>234</v>
      </c>
      <c r="J959" s="370"/>
      <c r="K959" s="369"/>
      <c r="L959" s="369"/>
      <c r="M959" s="369"/>
      <c r="N959" s="369"/>
      <c r="O959" s="369"/>
      <c r="P959" s="369"/>
      <c r="Q959" s="369"/>
      <c r="R959" s="369"/>
      <c r="S959" s="369"/>
      <c r="T959" s="369"/>
    </row>
    <row r="960" spans="1:20" s="371" customFormat="1">
      <c r="A960" s="1825">
        <v>2022</v>
      </c>
      <c r="B960" s="1827"/>
      <c r="C960" s="1827"/>
      <c r="D960" s="1834"/>
      <c r="E960" s="1829"/>
      <c r="F960" s="1831"/>
      <c r="G960" s="1830">
        <v>0</v>
      </c>
      <c r="H960" s="1832"/>
      <c r="I960" s="1940"/>
      <c r="J960" s="370"/>
      <c r="K960" s="369"/>
      <c r="L960" s="369"/>
      <c r="M960" s="369"/>
      <c r="N960" s="369"/>
      <c r="O960" s="369"/>
      <c r="P960" s="369"/>
      <c r="Q960" s="369"/>
      <c r="R960" s="369"/>
      <c r="S960" s="369"/>
      <c r="T960" s="369"/>
    </row>
    <row r="961" spans="1:20" s="371" customFormat="1">
      <c r="A961" s="2095">
        <v>2023</v>
      </c>
      <c r="B961" s="2014" t="s">
        <v>53</v>
      </c>
      <c r="C961" s="2014" t="s">
        <v>806</v>
      </c>
      <c r="D961" s="2015" t="s">
        <v>406</v>
      </c>
      <c r="E961" s="2016">
        <v>44976</v>
      </c>
      <c r="F961" s="2017" t="s">
        <v>6402</v>
      </c>
      <c r="G961" s="2097">
        <v>5</v>
      </c>
      <c r="H961" s="2018" t="s">
        <v>435</v>
      </c>
      <c r="I961" s="1940"/>
      <c r="J961" s="370"/>
      <c r="K961" s="369"/>
      <c r="L961" s="369"/>
      <c r="M961" s="369"/>
      <c r="N961" s="369"/>
      <c r="O961" s="369"/>
      <c r="P961" s="369"/>
      <c r="Q961" s="369"/>
      <c r="R961" s="369"/>
      <c r="S961" s="369"/>
      <c r="T961" s="369"/>
    </row>
    <row r="962" spans="1:20" s="371" customFormat="1">
      <c r="A962" s="2095">
        <v>2023</v>
      </c>
      <c r="B962" s="2014" t="s">
        <v>53</v>
      </c>
      <c r="C962" s="2014" t="s">
        <v>806</v>
      </c>
      <c r="D962" s="2015" t="s">
        <v>406</v>
      </c>
      <c r="E962" s="2016">
        <v>44976</v>
      </c>
      <c r="F962" s="2017" t="s">
        <v>6403</v>
      </c>
      <c r="G962" s="2097">
        <v>0</v>
      </c>
      <c r="H962" s="2018" t="s">
        <v>309</v>
      </c>
      <c r="I962" s="1857" t="s">
        <v>234</v>
      </c>
      <c r="J962" s="370"/>
      <c r="K962" s="369"/>
      <c r="L962" s="369"/>
      <c r="M962" s="369"/>
      <c r="N962" s="369"/>
      <c r="O962" s="369"/>
      <c r="P962" s="369"/>
      <c r="Q962" s="369"/>
      <c r="R962" s="369"/>
      <c r="S962" s="369"/>
      <c r="T962" s="369"/>
    </row>
    <row r="963" spans="1:20" s="371" customFormat="1">
      <c r="A963" s="2095">
        <v>2023</v>
      </c>
      <c r="B963" s="2014"/>
      <c r="C963" s="2014"/>
      <c r="D963" s="2015"/>
      <c r="E963" s="2016"/>
      <c r="F963" s="2017"/>
      <c r="G963" s="2097">
        <v>5</v>
      </c>
      <c r="H963" s="2018"/>
      <c r="I963" s="1940"/>
      <c r="J963" s="370"/>
      <c r="K963" s="369"/>
      <c r="L963" s="369"/>
      <c r="M963" s="369"/>
      <c r="N963" s="369"/>
      <c r="O963" s="369"/>
      <c r="P963" s="369"/>
      <c r="Q963" s="369"/>
      <c r="R963" s="369"/>
      <c r="S963" s="369"/>
      <c r="T963" s="369"/>
    </row>
    <row r="964" spans="1:20">
      <c r="A964" s="2170" t="s">
        <v>46</v>
      </c>
      <c r="B964" s="2171"/>
      <c r="C964" s="2258" t="s">
        <v>808</v>
      </c>
      <c r="D964" s="2268"/>
      <c r="E964" s="2173"/>
      <c r="F964" s="2175"/>
      <c r="G964" s="2174">
        <v>5</v>
      </c>
      <c r="H964" s="2176"/>
      <c r="I964" s="1857"/>
      <c r="J964" s="93"/>
    </row>
    <row r="965" spans="1:20">
      <c r="A965" s="278"/>
      <c r="B965" s="154"/>
      <c r="C965" s="154"/>
      <c r="D965" s="279"/>
      <c r="E965" s="1677"/>
      <c r="F965" s="153"/>
      <c r="G965" s="280"/>
      <c r="H965" s="157"/>
      <c r="I965" s="1857"/>
      <c r="J965" s="93"/>
    </row>
    <row r="966" spans="1:20">
      <c r="A966" s="147">
        <v>2019</v>
      </c>
      <c r="B966" s="73" t="s">
        <v>164</v>
      </c>
      <c r="C966" s="73" t="s">
        <v>168</v>
      </c>
      <c r="D966" s="73" t="s">
        <v>94</v>
      </c>
      <c r="E966" s="1673">
        <v>43772</v>
      </c>
      <c r="F966" s="1657" t="s">
        <v>813</v>
      </c>
      <c r="G966" s="133">
        <v>5</v>
      </c>
      <c r="H966" s="88" t="s">
        <v>414</v>
      </c>
      <c r="I966" s="1857"/>
      <c r="J966" s="2"/>
    </row>
    <row r="967" spans="1:20">
      <c r="A967" s="147">
        <v>2019</v>
      </c>
      <c r="C967" s="148"/>
      <c r="E967" s="1673"/>
      <c r="F967" s="133"/>
      <c r="G967" s="133">
        <f>SUM(G966)</f>
        <v>5</v>
      </c>
      <c r="I967" s="1857"/>
      <c r="J967" s="93"/>
    </row>
    <row r="968" spans="1:20">
      <c r="A968" s="1859">
        <v>2020</v>
      </c>
      <c r="B968" s="1860" t="s">
        <v>164</v>
      </c>
      <c r="C968" s="2060" t="s">
        <v>168</v>
      </c>
      <c r="D968" s="2060" t="s">
        <v>252</v>
      </c>
      <c r="E968" s="2061">
        <v>43891</v>
      </c>
      <c r="F968" s="2062" t="s">
        <v>811</v>
      </c>
      <c r="G968" s="2086">
        <v>7</v>
      </c>
      <c r="H968" s="2067" t="s">
        <v>814</v>
      </c>
      <c r="J968" s="93"/>
    </row>
    <row r="969" spans="1:20">
      <c r="A969" s="1859">
        <v>2020</v>
      </c>
      <c r="B969" s="1860" t="s">
        <v>164</v>
      </c>
      <c r="C969" s="2060" t="s">
        <v>168</v>
      </c>
      <c r="D969" s="2060" t="s">
        <v>252</v>
      </c>
      <c r="E969" s="2061">
        <v>43891</v>
      </c>
      <c r="F969" s="2062" t="s">
        <v>815</v>
      </c>
      <c r="G969" s="2086">
        <v>3</v>
      </c>
      <c r="H969" s="2067" t="s">
        <v>816</v>
      </c>
      <c r="J969" s="93"/>
    </row>
    <row r="970" spans="1:20">
      <c r="A970" s="1859">
        <v>2020</v>
      </c>
      <c r="B970" s="1860"/>
      <c r="C970" s="2064"/>
      <c r="D970" s="2059"/>
      <c r="E970" s="2065"/>
      <c r="F970" s="2066"/>
      <c r="G970" s="2066">
        <f>SUM(G968:G969)</f>
        <v>10</v>
      </c>
      <c r="H970" s="2068"/>
      <c r="J970" s="93"/>
    </row>
    <row r="971" spans="1:20">
      <c r="A971" s="1497">
        <v>2021</v>
      </c>
      <c r="B971" s="1457" t="s">
        <v>164</v>
      </c>
      <c r="C971" s="2033" t="s">
        <v>168</v>
      </c>
      <c r="D971" s="2033" t="s">
        <v>252</v>
      </c>
      <c r="E971" s="2034">
        <v>44262</v>
      </c>
      <c r="F971" s="2035" t="s">
        <v>5405</v>
      </c>
      <c r="G971" s="2035">
        <v>3</v>
      </c>
      <c r="H971" s="2043" t="s">
        <v>1017</v>
      </c>
      <c r="J971" s="93"/>
    </row>
    <row r="972" spans="1:20">
      <c r="A972" s="1497">
        <v>2021</v>
      </c>
      <c r="B972" s="1457"/>
      <c r="C972" s="1498"/>
      <c r="D972" s="1457"/>
      <c r="E972" s="1684"/>
      <c r="F972" s="1458"/>
      <c r="G972" s="1458">
        <f>SUM(G971)</f>
        <v>3</v>
      </c>
      <c r="H972" s="1499"/>
      <c r="I972" s="1409"/>
      <c r="J972" s="93"/>
    </row>
    <row r="973" spans="1:20">
      <c r="A973" s="2013">
        <v>2023</v>
      </c>
      <c r="B973" s="2014" t="s">
        <v>164</v>
      </c>
      <c r="C973" s="2019" t="s">
        <v>168</v>
      </c>
      <c r="D973" s="2014" t="s">
        <v>277</v>
      </c>
      <c r="E973" s="2016">
        <v>45179</v>
      </c>
      <c r="F973" s="2017" t="s">
        <v>6677</v>
      </c>
      <c r="G973" s="2017">
        <v>10</v>
      </c>
      <c r="H973" s="2018" t="s">
        <v>1183</v>
      </c>
      <c r="I973" s="1409"/>
      <c r="J973" s="93"/>
    </row>
    <row r="974" spans="1:20">
      <c r="A974" s="2013">
        <v>2023</v>
      </c>
      <c r="B974" s="2014" t="s">
        <v>164</v>
      </c>
      <c r="C974" s="2019" t="s">
        <v>168</v>
      </c>
      <c r="D974" s="2014" t="s">
        <v>277</v>
      </c>
      <c r="E974" s="2016">
        <v>45179</v>
      </c>
      <c r="F974" s="2017" t="s">
        <v>6678</v>
      </c>
      <c r="G974" s="2017">
        <v>7</v>
      </c>
      <c r="H974" s="2018" t="s">
        <v>1185</v>
      </c>
      <c r="I974" s="1409"/>
      <c r="J974" s="93"/>
    </row>
    <row r="975" spans="1:20">
      <c r="A975" s="2013">
        <v>2023</v>
      </c>
      <c r="B975" s="2014"/>
      <c r="C975" s="2019"/>
      <c r="D975" s="2014"/>
      <c r="E975" s="2016"/>
      <c r="F975" s="2017"/>
      <c r="G975" s="2017">
        <v>17</v>
      </c>
      <c r="H975" s="2018"/>
      <c r="I975" s="1409"/>
      <c r="J975" s="93"/>
    </row>
    <row r="976" spans="1:20">
      <c r="A976" s="2177" t="s">
        <v>46</v>
      </c>
      <c r="B976" s="2171"/>
      <c r="C976" s="2178" t="s">
        <v>817</v>
      </c>
      <c r="D976" s="2171"/>
      <c r="E976" s="2173"/>
      <c r="F976" s="2175"/>
      <c r="G976" s="2175">
        <v>35</v>
      </c>
      <c r="H976" s="2176"/>
      <c r="I976" s="1409"/>
      <c r="J976" s="93"/>
    </row>
    <row r="977" spans="1:10">
      <c r="A977" s="147"/>
      <c r="C977" s="148"/>
      <c r="E977" s="1673"/>
      <c r="F977" s="133"/>
      <c r="G977" s="133"/>
      <c r="I977" s="1409"/>
      <c r="J977" s="93"/>
    </row>
    <row r="978" spans="1:10">
      <c r="A978" s="1871">
        <v>2020</v>
      </c>
      <c r="B978" s="1860" t="s">
        <v>129</v>
      </c>
      <c r="C978" s="1860" t="s">
        <v>154</v>
      </c>
      <c r="D978" s="1869"/>
      <c r="E978" s="1862"/>
      <c r="F978" s="1873"/>
      <c r="G978" s="1859">
        <v>0</v>
      </c>
      <c r="I978" s="1409"/>
      <c r="J978" s="93"/>
    </row>
    <row r="979" spans="1:10">
      <c r="A979" s="1871">
        <v>2020</v>
      </c>
      <c r="B979" s="1860"/>
      <c r="C979" s="1860"/>
      <c r="D979" s="1869"/>
      <c r="E979" s="1862"/>
      <c r="F979" s="1873"/>
      <c r="G979" s="1859">
        <f>SUM(G978:G978)</f>
        <v>0</v>
      </c>
      <c r="I979" s="1409"/>
      <c r="J979" s="93"/>
    </row>
    <row r="980" spans="1:10">
      <c r="A980" s="2170" t="s">
        <v>46</v>
      </c>
      <c r="B980" s="2171"/>
      <c r="C980" s="2171" t="s">
        <v>823</v>
      </c>
      <c r="D980" s="2268"/>
      <c r="E980" s="2173"/>
      <c r="F980" s="2174"/>
      <c r="G980" s="2175">
        <v>0</v>
      </c>
      <c r="H980" s="2176"/>
      <c r="I980" s="1409"/>
      <c r="J980" s="93"/>
    </row>
    <row r="981" spans="1:10">
      <c r="A981" s="278"/>
      <c r="B981" s="154"/>
      <c r="C981" s="154"/>
      <c r="D981" s="279"/>
      <c r="E981" s="1677"/>
      <c r="F981" s="153"/>
      <c r="G981" s="280"/>
      <c r="H981" s="157"/>
      <c r="I981" s="1409"/>
      <c r="J981" s="93"/>
    </row>
    <row r="982" spans="1:10">
      <c r="A982" s="2013">
        <v>2023</v>
      </c>
      <c r="B982" s="2014" t="s">
        <v>129</v>
      </c>
      <c r="C982" s="2014" t="s">
        <v>65</v>
      </c>
      <c r="D982" s="2014" t="s">
        <v>277</v>
      </c>
      <c r="E982" s="2016">
        <v>45179</v>
      </c>
      <c r="F982" s="2017" t="s">
        <v>6666</v>
      </c>
      <c r="G982" s="2017">
        <v>10</v>
      </c>
      <c r="H982" s="2018" t="s">
        <v>6707</v>
      </c>
      <c r="I982" s="1409"/>
      <c r="J982" s="2"/>
    </row>
    <row r="983" spans="1:10">
      <c r="A983" s="2013">
        <v>2023</v>
      </c>
      <c r="B983" s="2014"/>
      <c r="C983" s="2014"/>
      <c r="D983" s="2014"/>
      <c r="E983" s="2016"/>
      <c r="F983" s="2017"/>
      <c r="G983" s="2017">
        <v>10</v>
      </c>
      <c r="H983" s="1839"/>
      <c r="I983" s="1409"/>
      <c r="J983" s="2"/>
    </row>
    <row r="984" spans="1:10">
      <c r="A984" s="2170" t="s">
        <v>46</v>
      </c>
      <c r="B984" s="2171"/>
      <c r="C984" s="2171" t="s">
        <v>827</v>
      </c>
      <c r="D984" s="2268"/>
      <c r="E984" s="2173"/>
      <c r="F984" s="2175"/>
      <c r="G984" s="2174">
        <v>10</v>
      </c>
      <c r="H984" s="2176"/>
      <c r="I984" s="1409"/>
      <c r="J984" s="93"/>
    </row>
    <row r="985" spans="1:10">
      <c r="A985" s="278"/>
      <c r="B985" s="154"/>
      <c r="C985" s="154"/>
      <c r="D985" s="279"/>
      <c r="E985" s="1677"/>
      <c r="F985" s="153"/>
      <c r="G985" s="280"/>
      <c r="H985" s="157"/>
      <c r="I985" s="1857"/>
      <c r="J985" s="93"/>
    </row>
    <row r="986" spans="1:10">
      <c r="A986" s="1825">
        <v>2022</v>
      </c>
      <c r="B986" s="1827" t="s">
        <v>53</v>
      </c>
      <c r="C986" s="1827" t="s">
        <v>6407</v>
      </c>
      <c r="D986" s="1834" t="s">
        <v>277</v>
      </c>
      <c r="E986" s="1829">
        <v>44815</v>
      </c>
      <c r="F986" s="1831" t="s">
        <v>6335</v>
      </c>
      <c r="G986" s="1830">
        <v>10</v>
      </c>
      <c r="H986" s="1832" t="s">
        <v>374</v>
      </c>
      <c r="I986" s="1857"/>
      <c r="J986" s="93"/>
    </row>
    <row r="987" spans="1:10">
      <c r="A987" s="1825">
        <v>2022</v>
      </c>
      <c r="B987" s="1827"/>
      <c r="C987" s="1827"/>
      <c r="D987" s="1834"/>
      <c r="E987" s="1829"/>
      <c r="F987" s="1831"/>
      <c r="G987" s="1830">
        <v>10</v>
      </c>
      <c r="H987" s="1832"/>
      <c r="I987" s="1857"/>
      <c r="J987" s="93"/>
    </row>
    <row r="988" spans="1:10">
      <c r="A988" s="2095">
        <v>2023</v>
      </c>
      <c r="B988" s="2014" t="s">
        <v>53</v>
      </c>
      <c r="C988" s="2014" t="s">
        <v>6409</v>
      </c>
      <c r="D988" s="2015" t="s">
        <v>406</v>
      </c>
      <c r="E988" s="2016">
        <v>44976</v>
      </c>
      <c r="F988" s="2017" t="s">
        <v>6410</v>
      </c>
      <c r="G988" s="2097">
        <v>0</v>
      </c>
      <c r="H988" s="2018" t="s">
        <v>248</v>
      </c>
      <c r="I988" s="1857" t="s">
        <v>234</v>
      </c>
      <c r="J988" s="93"/>
    </row>
    <row r="989" spans="1:10">
      <c r="A989" s="2095">
        <v>2023</v>
      </c>
      <c r="B989" s="2014" t="s">
        <v>53</v>
      </c>
      <c r="C989" s="2014" t="s">
        <v>6409</v>
      </c>
      <c r="D989" s="2015" t="s">
        <v>6021</v>
      </c>
      <c r="E989" s="2016">
        <v>45052</v>
      </c>
      <c r="F989" s="2017" t="s">
        <v>6509</v>
      </c>
      <c r="G989" s="2097">
        <v>0</v>
      </c>
      <c r="H989" s="2018" t="s">
        <v>309</v>
      </c>
      <c r="I989" s="1857" t="s">
        <v>234</v>
      </c>
      <c r="J989" s="93"/>
    </row>
    <row r="990" spans="1:10">
      <c r="A990" s="2095">
        <v>2023</v>
      </c>
      <c r="B990" s="2014" t="s">
        <v>53</v>
      </c>
      <c r="C990" s="2014" t="s">
        <v>6409</v>
      </c>
      <c r="D990" s="2015" t="s">
        <v>6711</v>
      </c>
      <c r="E990" s="2016">
        <v>45206</v>
      </c>
      <c r="F990" s="2017" t="s">
        <v>6716</v>
      </c>
      <c r="G990" s="2097">
        <v>5</v>
      </c>
      <c r="H990" s="2018" t="s">
        <v>248</v>
      </c>
      <c r="I990" s="1857"/>
      <c r="J990" s="93"/>
    </row>
    <row r="991" spans="1:10">
      <c r="A991" s="2095">
        <v>2023</v>
      </c>
      <c r="B991" s="2014" t="s">
        <v>53</v>
      </c>
      <c r="C991" s="2014" t="s">
        <v>6409</v>
      </c>
      <c r="D991" s="2015" t="s">
        <v>5785</v>
      </c>
      <c r="E991" s="2016">
        <v>45213</v>
      </c>
      <c r="F991" s="2017" t="s">
        <v>6509</v>
      </c>
      <c r="G991" s="2097">
        <v>0</v>
      </c>
      <c r="H991" s="2018" t="s">
        <v>309</v>
      </c>
      <c r="I991" s="1857" t="s">
        <v>234</v>
      </c>
      <c r="J991" s="93"/>
    </row>
    <row r="992" spans="1:10">
      <c r="A992" s="2095">
        <v>2023</v>
      </c>
      <c r="B992" s="2014" t="s">
        <v>53</v>
      </c>
      <c r="C992" s="2014" t="s">
        <v>6409</v>
      </c>
      <c r="D992" s="2015" t="s">
        <v>6355</v>
      </c>
      <c r="E992" s="2016">
        <v>45242</v>
      </c>
      <c r="F992" s="2017" t="s">
        <v>6748</v>
      </c>
      <c r="G992" s="2097">
        <v>0</v>
      </c>
      <c r="H992" s="2018" t="s">
        <v>309</v>
      </c>
      <c r="I992" s="1857" t="s">
        <v>234</v>
      </c>
      <c r="J992" s="93"/>
    </row>
    <row r="993" spans="1:10">
      <c r="A993" s="2095">
        <v>2023</v>
      </c>
      <c r="B993" s="2014"/>
      <c r="C993" s="2014"/>
      <c r="D993" s="2015"/>
      <c r="E993" s="2016"/>
      <c r="F993" s="2017"/>
      <c r="G993" s="2097">
        <v>5</v>
      </c>
      <c r="H993" s="2018"/>
      <c r="I993" s="1857"/>
      <c r="J993" s="93"/>
    </row>
    <row r="994" spans="1:10">
      <c r="A994" s="278" t="s">
        <v>46</v>
      </c>
      <c r="B994" s="154"/>
      <c r="C994" s="154" t="s">
        <v>6408</v>
      </c>
      <c r="D994" s="279"/>
      <c r="E994" s="1677"/>
      <c r="F994" s="153"/>
      <c r="G994" s="280">
        <v>15</v>
      </c>
      <c r="H994" s="157"/>
      <c r="I994" s="1857"/>
      <c r="J994" s="93"/>
    </row>
    <row r="995" spans="1:10">
      <c r="A995" s="463"/>
      <c r="B995" s="464"/>
      <c r="C995" s="464"/>
      <c r="D995" s="1998"/>
      <c r="E995" s="1992"/>
      <c r="F995" s="563"/>
      <c r="G995" s="467"/>
      <c r="H995" s="1993"/>
      <c r="I995" s="1857"/>
      <c r="J995" s="93"/>
    </row>
    <row r="996" spans="1:10">
      <c r="A996" s="1497">
        <v>2021</v>
      </c>
      <c r="B996" s="1457" t="s">
        <v>53</v>
      </c>
      <c r="C996" s="1457" t="s">
        <v>5484</v>
      </c>
      <c r="D996" s="2033" t="s">
        <v>5476</v>
      </c>
      <c r="E996" s="2034">
        <v>44317</v>
      </c>
      <c r="F996" s="2035" t="s">
        <v>5485</v>
      </c>
      <c r="G996" s="2035">
        <v>5</v>
      </c>
      <c r="H996" s="2043" t="s">
        <v>248</v>
      </c>
      <c r="J996" s="2"/>
    </row>
    <row r="997" spans="1:10">
      <c r="A997" s="1497">
        <v>2021</v>
      </c>
      <c r="B997" s="1457"/>
      <c r="C997" s="1457"/>
      <c r="D997" s="2033"/>
      <c r="E997" s="2034"/>
      <c r="F997" s="2035"/>
      <c r="G997" s="2035">
        <f>SUM(G996)</f>
        <v>5</v>
      </c>
      <c r="H997" s="2043"/>
      <c r="J997" s="2"/>
    </row>
    <row r="998" spans="1:10">
      <c r="A998" s="2170" t="s">
        <v>46</v>
      </c>
      <c r="B998" s="2171"/>
      <c r="C998" s="2171" t="s">
        <v>5803</v>
      </c>
      <c r="D998" s="2268"/>
      <c r="E998" s="2173"/>
      <c r="F998" s="2175"/>
      <c r="G998" s="2174">
        <f>G997</f>
        <v>5</v>
      </c>
      <c r="H998" s="2360"/>
      <c r="I998" s="1409"/>
      <c r="J998" s="2"/>
    </row>
    <row r="999" spans="1:10">
      <c r="A999" s="278"/>
      <c r="B999" s="154"/>
      <c r="C999" s="154"/>
      <c r="D999" s="279"/>
      <c r="E999" s="1677"/>
      <c r="F999" s="153"/>
      <c r="G999" s="280"/>
      <c r="H999" s="1459"/>
      <c r="I999" s="1857"/>
      <c r="J999" s="2"/>
    </row>
    <row r="1000" spans="1:10">
      <c r="A1000" s="2095">
        <v>2023</v>
      </c>
      <c r="B1000" s="2014" t="s">
        <v>53</v>
      </c>
      <c r="C1000" s="2014" t="s">
        <v>6414</v>
      </c>
      <c r="D1000" s="2451" t="s">
        <v>5469</v>
      </c>
      <c r="E1000" s="2452">
        <v>45010</v>
      </c>
      <c r="F1000" s="2453" t="s">
        <v>6478</v>
      </c>
      <c r="G1000" s="2454">
        <v>5</v>
      </c>
      <c r="H1000" s="2399" t="s">
        <v>435</v>
      </c>
      <c r="J1000" s="2"/>
    </row>
    <row r="1001" spans="1:10">
      <c r="A1001" s="2095">
        <v>2023</v>
      </c>
      <c r="B1001" s="2014" t="s">
        <v>53</v>
      </c>
      <c r="C1001" s="2014" t="s">
        <v>6414</v>
      </c>
      <c r="D1001" s="2451" t="s">
        <v>277</v>
      </c>
      <c r="E1001" s="2452">
        <v>45179</v>
      </c>
      <c r="F1001" s="2453" t="s">
        <v>6694</v>
      </c>
      <c r="G1001" s="2454">
        <v>3</v>
      </c>
      <c r="H1001" s="2399" t="s">
        <v>1166</v>
      </c>
      <c r="J1001" s="2"/>
    </row>
    <row r="1002" spans="1:10">
      <c r="A1002" s="2095">
        <v>2023</v>
      </c>
      <c r="B1002" s="2014" t="s">
        <v>53</v>
      </c>
      <c r="C1002" s="2014" t="s">
        <v>6414</v>
      </c>
      <c r="D1002" s="2451" t="s">
        <v>277</v>
      </c>
      <c r="E1002" s="2452">
        <v>45179</v>
      </c>
      <c r="F1002" s="2453" t="s">
        <v>6719</v>
      </c>
      <c r="G1002" s="2454">
        <v>10</v>
      </c>
      <c r="H1002" s="2399" t="s">
        <v>900</v>
      </c>
      <c r="J1002" s="2"/>
    </row>
    <row r="1003" spans="1:10">
      <c r="A1003" s="2095">
        <v>2023</v>
      </c>
      <c r="B1003" s="2014" t="s">
        <v>53</v>
      </c>
      <c r="C1003" s="2014" t="s">
        <v>6414</v>
      </c>
      <c r="D1003" s="2451" t="s">
        <v>5785</v>
      </c>
      <c r="E1003" s="2452">
        <v>45213</v>
      </c>
      <c r="F1003" s="2453" t="s">
        <v>6794</v>
      </c>
      <c r="G1003" s="2454">
        <v>5</v>
      </c>
      <c r="H1003" s="2399" t="s">
        <v>435</v>
      </c>
      <c r="J1003" s="2"/>
    </row>
    <row r="1004" spans="1:10">
      <c r="A1004" s="2095">
        <v>2023</v>
      </c>
      <c r="B1004" s="2014" t="s">
        <v>53</v>
      </c>
      <c r="C1004" s="2014" t="s">
        <v>6414</v>
      </c>
      <c r="D1004" s="2451" t="s">
        <v>5446</v>
      </c>
      <c r="E1004" s="2452">
        <v>45255</v>
      </c>
      <c r="F1004" s="2453" t="s">
        <v>6794</v>
      </c>
      <c r="G1004" s="2454">
        <v>5</v>
      </c>
      <c r="H1004" s="2399" t="s">
        <v>435</v>
      </c>
      <c r="J1004" s="2"/>
    </row>
    <row r="1005" spans="1:10">
      <c r="A1005" s="2095">
        <v>2023</v>
      </c>
      <c r="B1005" s="2014"/>
      <c r="C1005" s="2014"/>
      <c r="D1005" s="2451"/>
      <c r="E1005" s="2452"/>
      <c r="F1005" s="2453"/>
      <c r="G1005" s="2454">
        <v>28</v>
      </c>
      <c r="H1005" s="2399"/>
      <c r="J1005" s="2"/>
    </row>
    <row r="1006" spans="1:10">
      <c r="A1006" s="2400" t="s">
        <v>46</v>
      </c>
      <c r="B1006" s="2402"/>
      <c r="C1006" s="2402" t="s">
        <v>6479</v>
      </c>
      <c r="D1006" s="2446"/>
      <c r="E1006" s="2447"/>
      <c r="F1006" s="2448"/>
      <c r="G1006" s="2449">
        <v>28</v>
      </c>
      <c r="H1006" s="2450"/>
      <c r="J1006" s="2"/>
    </row>
    <row r="1007" spans="1:10">
      <c r="A1007" s="1497"/>
      <c r="B1007" s="1457"/>
      <c r="C1007" s="1457"/>
      <c r="D1007" s="2204"/>
      <c r="E1007" s="2205"/>
      <c r="F1007" s="2206"/>
      <c r="G1007" s="2206"/>
      <c r="H1007" s="2207"/>
      <c r="J1007" s="2"/>
    </row>
    <row r="1008" spans="1:10">
      <c r="A1008" s="1866">
        <v>2020</v>
      </c>
      <c r="B1008" s="1860" t="s">
        <v>129</v>
      </c>
      <c r="C1008" s="1860" t="s">
        <v>155</v>
      </c>
      <c r="D1008" s="1860"/>
      <c r="E1008" s="1862"/>
      <c r="F1008" s="1859"/>
      <c r="G1008" s="1859">
        <v>0</v>
      </c>
      <c r="H1008" s="170"/>
      <c r="I1008" s="1409"/>
      <c r="J1008" s="2"/>
    </row>
    <row r="1009" spans="1:20" s="371" customFormat="1">
      <c r="A1009" s="1871">
        <v>2020</v>
      </c>
      <c r="B1009" s="1860"/>
      <c r="C1009" s="1860"/>
      <c r="D1009" s="1869"/>
      <c r="E1009" s="1862"/>
      <c r="F1009" s="1859"/>
      <c r="G1009" s="1873">
        <v>0</v>
      </c>
      <c r="H1009" s="367"/>
      <c r="I1009" s="1653"/>
      <c r="J1009" s="370"/>
      <c r="K1009" s="369"/>
      <c r="L1009" s="369"/>
      <c r="M1009" s="369"/>
      <c r="N1009" s="369"/>
      <c r="O1009" s="369"/>
      <c r="P1009" s="369"/>
      <c r="Q1009" s="369"/>
      <c r="R1009" s="369"/>
      <c r="S1009" s="369"/>
      <c r="T1009" s="369"/>
    </row>
    <row r="1010" spans="1:20">
      <c r="A1010" s="2170" t="s">
        <v>46</v>
      </c>
      <c r="B1010" s="2171"/>
      <c r="C1010" s="2171" t="s">
        <v>5802</v>
      </c>
      <c r="D1010" s="2268"/>
      <c r="E1010" s="2173"/>
      <c r="F1010" s="2175"/>
      <c r="G1010" s="2174">
        <f>G1009</f>
        <v>0</v>
      </c>
      <c r="H1010" s="2176"/>
      <c r="I1010" s="1409"/>
      <c r="J1010" s="93"/>
    </row>
    <row r="1011" spans="1:20">
      <c r="A1011" s="104"/>
      <c r="D1011" s="72"/>
      <c r="E1011" s="1673"/>
      <c r="F1011" s="133"/>
      <c r="I1011" s="1409"/>
      <c r="J1011" s="93"/>
    </row>
    <row r="1012" spans="1:20">
      <c r="A1012" s="104">
        <v>2019</v>
      </c>
      <c r="B1012" s="73" t="s">
        <v>164</v>
      </c>
      <c r="C1012" s="73" t="s">
        <v>173</v>
      </c>
      <c r="D1012" s="72" t="s">
        <v>500</v>
      </c>
      <c r="E1012" s="1673">
        <v>43779</v>
      </c>
      <c r="F1012" s="87" t="s">
        <v>832</v>
      </c>
      <c r="G1012" s="133">
        <v>5</v>
      </c>
      <c r="H1012" s="88" t="s">
        <v>414</v>
      </c>
      <c r="I1012" s="1409"/>
      <c r="J1012" s="93"/>
    </row>
    <row r="1013" spans="1:20">
      <c r="A1013" s="104">
        <v>2019</v>
      </c>
      <c r="D1013" s="72"/>
      <c r="E1013" s="1673"/>
      <c r="F1013" s="87"/>
      <c r="G1013" s="133">
        <f>SUM(G1012)</f>
        <v>5</v>
      </c>
      <c r="I1013" s="1409"/>
      <c r="J1013" s="93"/>
    </row>
    <row r="1014" spans="1:20">
      <c r="A1014" s="1871">
        <v>2020</v>
      </c>
      <c r="B1014" s="1860" t="s">
        <v>164</v>
      </c>
      <c r="C1014" s="1867" t="s">
        <v>173</v>
      </c>
      <c r="D1014" s="2060" t="s">
        <v>252</v>
      </c>
      <c r="E1014" s="2061">
        <v>43891</v>
      </c>
      <c r="F1014" s="2062" t="s">
        <v>6464</v>
      </c>
      <c r="G1014" s="2086">
        <v>7</v>
      </c>
      <c r="H1014" s="1868" t="s">
        <v>5880</v>
      </c>
      <c r="I1014" s="1409"/>
      <c r="J1014" s="93"/>
    </row>
    <row r="1015" spans="1:20">
      <c r="A1015" s="1871">
        <v>2020</v>
      </c>
      <c r="B1015" s="1860"/>
      <c r="C1015" s="1860"/>
      <c r="D1015" s="1869"/>
      <c r="E1015" s="1862"/>
      <c r="F1015" s="1873"/>
      <c r="G1015" s="1859">
        <f>SUM(G1014)</f>
        <v>7</v>
      </c>
      <c r="H1015" s="1870"/>
      <c r="I1015" s="1409"/>
      <c r="J1015" s="93"/>
    </row>
    <row r="1016" spans="1:20">
      <c r="A1016" s="1825">
        <v>2022</v>
      </c>
      <c r="B1016" s="1827" t="s">
        <v>164</v>
      </c>
      <c r="C1016" s="1827" t="s">
        <v>173</v>
      </c>
      <c r="D1016" s="1834" t="s">
        <v>6374</v>
      </c>
      <c r="E1016" s="1829">
        <v>44885</v>
      </c>
      <c r="F1016" s="1830" t="s">
        <v>6384</v>
      </c>
      <c r="G1016" s="1831">
        <v>0</v>
      </c>
      <c r="H1016" s="1832" t="s">
        <v>414</v>
      </c>
      <c r="I1016" s="1409" t="s">
        <v>234</v>
      </c>
      <c r="J1016" s="93"/>
    </row>
    <row r="1017" spans="1:20">
      <c r="A1017" s="1825">
        <v>2022</v>
      </c>
      <c r="B1017" s="1827"/>
      <c r="C1017" s="1827"/>
      <c r="D1017" s="1834"/>
      <c r="E1017" s="1829"/>
      <c r="F1017" s="1830"/>
      <c r="G1017" s="1831">
        <v>0</v>
      </c>
      <c r="H1017" s="1832"/>
      <c r="I1017" s="1409"/>
      <c r="J1017" s="93"/>
    </row>
    <row r="1018" spans="1:20">
      <c r="A1018" s="2095">
        <v>2023</v>
      </c>
      <c r="B1018" s="2014" t="s">
        <v>164</v>
      </c>
      <c r="C1018" s="2014" t="s">
        <v>173</v>
      </c>
      <c r="D1018" s="2015" t="s">
        <v>252</v>
      </c>
      <c r="E1018" s="2016">
        <v>44990</v>
      </c>
      <c r="F1018" s="2097" t="s">
        <v>6465</v>
      </c>
      <c r="G1018" s="2017">
        <v>10</v>
      </c>
      <c r="H1018" s="2018" t="s">
        <v>5879</v>
      </c>
      <c r="I1018" s="1857"/>
      <c r="J1018" s="93"/>
    </row>
    <row r="1019" spans="1:20">
      <c r="A1019" s="2095">
        <v>2023</v>
      </c>
      <c r="B1019" s="2014" t="s">
        <v>164</v>
      </c>
      <c r="C1019" s="2014" t="s">
        <v>173</v>
      </c>
      <c r="D1019" s="2015" t="s">
        <v>252</v>
      </c>
      <c r="E1019" s="2016">
        <v>44990</v>
      </c>
      <c r="F1019" s="2097" t="s">
        <v>6466</v>
      </c>
      <c r="G1019" s="2017">
        <v>7</v>
      </c>
      <c r="H1019" s="2018" t="s">
        <v>5880</v>
      </c>
      <c r="I1019" s="1857"/>
      <c r="J1019" s="93"/>
    </row>
    <row r="1020" spans="1:20">
      <c r="A1020" s="2095">
        <v>2023</v>
      </c>
      <c r="B1020" s="2014" t="s">
        <v>164</v>
      </c>
      <c r="C1020" s="2014" t="s">
        <v>173</v>
      </c>
      <c r="D1020" s="2015" t="s">
        <v>5785</v>
      </c>
      <c r="E1020" s="2016">
        <v>45213</v>
      </c>
      <c r="F1020" s="2097" t="s">
        <v>6717</v>
      </c>
      <c r="G1020" s="2017">
        <v>5</v>
      </c>
      <c r="H1020" s="2018" t="s">
        <v>352</v>
      </c>
      <c r="I1020" s="1857"/>
      <c r="J1020" s="93"/>
    </row>
    <row r="1021" spans="1:20">
      <c r="A1021" s="2095">
        <v>2023</v>
      </c>
      <c r="B1021" s="2014"/>
      <c r="C1021" s="2014"/>
      <c r="D1021" s="2015"/>
      <c r="E1021" s="2016"/>
      <c r="F1021" s="2097"/>
      <c r="G1021" s="2017">
        <v>22</v>
      </c>
      <c r="H1021" s="2018"/>
      <c r="I1021" s="1857"/>
      <c r="J1021" s="93"/>
    </row>
    <row r="1022" spans="1:20">
      <c r="A1022" s="2170" t="s">
        <v>46</v>
      </c>
      <c r="B1022" s="2171"/>
      <c r="C1022" s="2171" t="s">
        <v>836</v>
      </c>
      <c r="D1022" s="2268"/>
      <c r="E1022" s="2173"/>
      <c r="F1022" s="2174"/>
      <c r="G1022" s="2175">
        <v>34</v>
      </c>
      <c r="H1022" s="2176"/>
      <c r="I1022" s="1409"/>
      <c r="J1022" s="93"/>
    </row>
    <row r="1023" spans="1:20">
      <c r="A1023" s="278"/>
      <c r="B1023" s="154"/>
      <c r="C1023" s="154"/>
      <c r="D1023" s="279"/>
      <c r="E1023" s="1677"/>
      <c r="F1023" s="280"/>
      <c r="G1023" s="153"/>
      <c r="H1023" s="157"/>
      <c r="I1023" s="1409"/>
      <c r="J1023" s="93"/>
    </row>
    <row r="1024" spans="1:20">
      <c r="A1024" s="2013">
        <v>2023</v>
      </c>
      <c r="B1024" s="2014" t="s">
        <v>91</v>
      </c>
      <c r="C1024" s="2015" t="s">
        <v>167</v>
      </c>
      <c r="D1024" s="2014" t="s">
        <v>252</v>
      </c>
      <c r="E1024" s="2016">
        <v>44990</v>
      </c>
      <c r="F1024" s="2017" t="s">
        <v>6138</v>
      </c>
      <c r="G1024" s="2097">
        <v>10</v>
      </c>
      <c r="H1024" s="2018" t="s">
        <v>5852</v>
      </c>
      <c r="I1024" s="1409"/>
      <c r="J1024" s="2"/>
    </row>
    <row r="1025" spans="1:22">
      <c r="A1025" s="2013">
        <v>2023</v>
      </c>
      <c r="B1025" s="2014" t="s">
        <v>91</v>
      </c>
      <c r="C1025" s="2015" t="s">
        <v>167</v>
      </c>
      <c r="D1025" s="2014" t="s">
        <v>252</v>
      </c>
      <c r="E1025" s="2016">
        <v>44990</v>
      </c>
      <c r="F1025" s="2017" t="s">
        <v>6220</v>
      </c>
      <c r="G1025" s="2097">
        <v>10</v>
      </c>
      <c r="H1025" s="2018" t="s">
        <v>5905</v>
      </c>
      <c r="I1025" s="1857"/>
      <c r="J1025" s="2"/>
    </row>
    <row r="1026" spans="1:22">
      <c r="A1026" s="2127">
        <v>2023</v>
      </c>
      <c r="B1026" s="2128"/>
      <c r="C1026" s="2128"/>
      <c r="D1026" s="2128"/>
      <c r="E1026" s="2129"/>
      <c r="F1026" s="2130"/>
      <c r="G1026" s="2131">
        <v>20</v>
      </c>
      <c r="H1026" s="1924"/>
      <c r="I1026" s="1409"/>
      <c r="J1026" s="2"/>
    </row>
    <row r="1027" spans="1:22">
      <c r="A1027" s="2177" t="s">
        <v>46</v>
      </c>
      <c r="B1027" s="2171"/>
      <c r="C1027" s="2178" t="s">
        <v>847</v>
      </c>
      <c r="D1027" s="2171"/>
      <c r="E1027" s="2173"/>
      <c r="F1027" s="2175"/>
      <c r="G1027" s="2175">
        <v>20</v>
      </c>
      <c r="H1027" s="2176"/>
      <c r="I1027" s="1409"/>
      <c r="J1027" s="93"/>
    </row>
    <row r="1028" spans="1:22">
      <c r="A1028" s="147"/>
      <c r="C1028" s="148"/>
      <c r="E1028" s="1673"/>
      <c r="F1028" s="133"/>
      <c r="G1028" s="133"/>
      <c r="I1028" s="1409"/>
      <c r="J1028" s="93"/>
    </row>
    <row r="1029" spans="1:22">
      <c r="A1029" s="137">
        <v>2019</v>
      </c>
      <c r="B1029" s="138" t="s">
        <v>164</v>
      </c>
      <c r="C1029" s="143" t="s">
        <v>188</v>
      </c>
      <c r="D1029" s="138" t="s">
        <v>227</v>
      </c>
      <c r="E1029" s="1674">
        <v>43604</v>
      </c>
      <c r="F1029" s="1656" t="s">
        <v>854</v>
      </c>
      <c r="G1029" s="141">
        <v>10</v>
      </c>
      <c r="H1029" s="1561" t="s">
        <v>855</v>
      </c>
      <c r="I1029" s="1409"/>
    </row>
    <row r="1030" spans="1:22">
      <c r="A1030" s="137">
        <v>2019</v>
      </c>
      <c r="B1030" s="143"/>
      <c r="C1030" s="143"/>
      <c r="D1030" s="138"/>
      <c r="E1030" s="1674"/>
      <c r="F1030" s="1656"/>
      <c r="G1030" s="141">
        <f>SUM(G1029)</f>
        <v>10</v>
      </c>
      <c r="H1030" s="1561"/>
      <c r="I1030" s="1409"/>
    </row>
    <row r="1031" spans="1:22">
      <c r="A1031" s="2170" t="s">
        <v>46</v>
      </c>
      <c r="B1031" s="2171"/>
      <c r="C1031" s="2171" t="s">
        <v>856</v>
      </c>
      <c r="D1031" s="2172"/>
      <c r="E1031" s="2173"/>
      <c r="F1031" s="2174"/>
      <c r="G1031" s="2175">
        <v>10</v>
      </c>
      <c r="H1031" s="2176"/>
      <c r="I1031" s="1409"/>
      <c r="J1031" s="93"/>
    </row>
    <row r="1032" spans="1:22">
      <c r="A1032" s="104"/>
      <c r="D1032" s="131"/>
      <c r="E1032" s="1673"/>
      <c r="F1032" s="87"/>
      <c r="G1032" s="133"/>
      <c r="I1032" s="1409"/>
      <c r="J1032" s="93"/>
    </row>
    <row r="1033" spans="1:22">
      <c r="A1033" s="2013">
        <v>2023</v>
      </c>
      <c r="B1033" s="2014" t="s">
        <v>91</v>
      </c>
      <c r="C1033" s="2014" t="s">
        <v>5690</v>
      </c>
      <c r="D1033" s="2014" t="s">
        <v>252</v>
      </c>
      <c r="E1033" s="2016">
        <v>44990</v>
      </c>
      <c r="F1033" s="2017" t="s">
        <v>6460</v>
      </c>
      <c r="G1033" s="2097">
        <v>7</v>
      </c>
      <c r="H1033" s="2018" t="s">
        <v>5868</v>
      </c>
      <c r="I1033" s="1409"/>
      <c r="J1033" s="296"/>
      <c r="K1033" s="271"/>
      <c r="N1033" s="271"/>
      <c r="O1033" s="271"/>
      <c r="P1033" s="271"/>
      <c r="Q1033" s="271"/>
      <c r="R1033" s="271"/>
      <c r="S1033" s="271"/>
      <c r="T1033" s="271"/>
      <c r="U1033" s="372"/>
      <c r="V1033" s="372"/>
    </row>
    <row r="1034" spans="1:22">
      <c r="A1034" s="2013">
        <v>2023</v>
      </c>
      <c r="B1034" s="2014" t="s">
        <v>91</v>
      </c>
      <c r="C1034" s="2014" t="s">
        <v>5690</v>
      </c>
      <c r="D1034" s="2014" t="s">
        <v>252</v>
      </c>
      <c r="E1034" s="2016">
        <v>44990</v>
      </c>
      <c r="F1034" s="2017" t="s">
        <v>6461</v>
      </c>
      <c r="G1034" s="2097">
        <v>3</v>
      </c>
      <c r="H1034" s="2018" t="s">
        <v>5875</v>
      </c>
      <c r="I1034" s="1857"/>
      <c r="J1034" s="296"/>
      <c r="K1034" s="271"/>
      <c r="N1034" s="271"/>
      <c r="O1034" s="271"/>
      <c r="P1034" s="271"/>
      <c r="Q1034" s="271"/>
      <c r="R1034" s="271"/>
      <c r="S1034" s="271"/>
      <c r="T1034" s="271"/>
      <c r="U1034" s="372"/>
      <c r="V1034" s="372"/>
    </row>
    <row r="1035" spans="1:22">
      <c r="A1035" s="2013">
        <v>2023</v>
      </c>
      <c r="B1035" s="2014" t="s">
        <v>91</v>
      </c>
      <c r="C1035" s="2014" t="s">
        <v>5690</v>
      </c>
      <c r="D1035" s="2014" t="s">
        <v>277</v>
      </c>
      <c r="E1035" s="2016">
        <v>45179</v>
      </c>
      <c r="F1035" s="2017" t="s">
        <v>6628</v>
      </c>
      <c r="G1035" s="2097">
        <v>10</v>
      </c>
      <c r="H1035" s="2018" t="s">
        <v>825</v>
      </c>
      <c r="I1035" s="1857"/>
      <c r="J1035" s="296"/>
      <c r="K1035" s="271"/>
      <c r="N1035" s="271"/>
      <c r="O1035" s="271"/>
      <c r="P1035" s="271"/>
      <c r="Q1035" s="271"/>
      <c r="R1035" s="271"/>
      <c r="S1035" s="271"/>
      <c r="T1035" s="271"/>
      <c r="U1035" s="372"/>
      <c r="V1035" s="372"/>
    </row>
    <row r="1036" spans="1:22">
      <c r="A1036" s="2013">
        <v>2023</v>
      </c>
      <c r="B1036" s="2014"/>
      <c r="C1036" s="2014"/>
      <c r="D1036" s="2014"/>
      <c r="E1036" s="2016"/>
      <c r="F1036" s="2017"/>
      <c r="G1036" s="2097">
        <v>20</v>
      </c>
      <c r="H1036" s="1839"/>
      <c r="I1036" s="1409"/>
      <c r="J1036" s="296"/>
      <c r="K1036" s="271"/>
      <c r="N1036" s="271"/>
      <c r="O1036" s="271"/>
      <c r="P1036" s="271"/>
      <c r="Q1036" s="271"/>
      <c r="R1036" s="271"/>
      <c r="S1036" s="271"/>
      <c r="T1036" s="271"/>
      <c r="U1036" s="372"/>
      <c r="V1036" s="372"/>
    </row>
    <row r="1037" spans="1:22">
      <c r="A1037" s="2177" t="s">
        <v>46</v>
      </c>
      <c r="B1037" s="2171"/>
      <c r="C1037" s="2171" t="s">
        <v>5759</v>
      </c>
      <c r="D1037" s="2171"/>
      <c r="E1037" s="2173"/>
      <c r="F1037" s="2175"/>
      <c r="G1037" s="2174">
        <v>20</v>
      </c>
      <c r="H1037" s="2176"/>
      <c r="I1037" s="1409"/>
      <c r="J1037" s="2"/>
    </row>
    <row r="1038" spans="1:22">
      <c r="A1038" s="147"/>
      <c r="E1038" s="1673"/>
      <c r="F1038" s="133"/>
      <c r="I1038" s="1409"/>
      <c r="J1038" s="2"/>
    </row>
    <row r="1039" spans="1:22" s="115" customFormat="1">
      <c r="A1039" s="1825">
        <v>2022</v>
      </c>
      <c r="B1039" s="1827" t="s">
        <v>164</v>
      </c>
      <c r="C1039" s="1827" t="s">
        <v>198</v>
      </c>
      <c r="D1039" s="1828" t="s">
        <v>252</v>
      </c>
      <c r="E1039" s="1829">
        <v>44626</v>
      </c>
      <c r="F1039" s="1830" t="s">
        <v>5921</v>
      </c>
      <c r="G1039" s="1831">
        <v>10</v>
      </c>
      <c r="H1039" s="1832" t="s">
        <v>5829</v>
      </c>
      <c r="I1039" s="1540"/>
      <c r="J1039" s="114"/>
      <c r="K1039" s="113"/>
      <c r="L1039" s="113"/>
      <c r="M1039" s="113"/>
      <c r="N1039" s="113"/>
      <c r="O1039" s="113"/>
      <c r="P1039" s="113"/>
      <c r="Q1039" s="113"/>
      <c r="R1039" s="113"/>
      <c r="S1039" s="113"/>
      <c r="T1039" s="113"/>
    </row>
    <row r="1040" spans="1:22" s="115" customFormat="1">
      <c r="A1040" s="1825">
        <v>2022</v>
      </c>
      <c r="B1040" s="1827"/>
      <c r="C1040" s="1827"/>
      <c r="D1040" s="1828"/>
      <c r="E1040" s="1829"/>
      <c r="F1040" s="1830"/>
      <c r="G1040" s="1831">
        <v>10</v>
      </c>
      <c r="H1040" s="1832"/>
      <c r="I1040" s="1540"/>
      <c r="J1040" s="114"/>
      <c r="K1040" s="113"/>
      <c r="L1040" s="113"/>
      <c r="M1040" s="113"/>
      <c r="N1040" s="113"/>
      <c r="O1040" s="113"/>
      <c r="P1040" s="113"/>
      <c r="Q1040" s="113"/>
      <c r="R1040" s="113"/>
      <c r="S1040" s="113"/>
      <c r="T1040" s="113"/>
    </row>
    <row r="1041" spans="1:20" s="115" customFormat="1">
      <c r="A1041" s="2095">
        <v>2023</v>
      </c>
      <c r="B1041" s="2014" t="s">
        <v>164</v>
      </c>
      <c r="C1041" s="2014" t="s">
        <v>198</v>
      </c>
      <c r="D1041" s="2096" t="s">
        <v>252</v>
      </c>
      <c r="E1041" s="2016">
        <v>44990</v>
      </c>
      <c r="F1041" s="2097" t="s">
        <v>6441</v>
      </c>
      <c r="G1041" s="2017">
        <v>3</v>
      </c>
      <c r="H1041" s="2018" t="s">
        <v>5840</v>
      </c>
      <c r="I1041" s="1540"/>
      <c r="J1041" s="114"/>
      <c r="K1041" s="113"/>
      <c r="L1041" s="113"/>
      <c r="M1041" s="113"/>
      <c r="N1041" s="113"/>
      <c r="O1041" s="113"/>
      <c r="P1041" s="113"/>
      <c r="Q1041" s="113"/>
      <c r="R1041" s="113"/>
      <c r="S1041" s="113"/>
      <c r="T1041" s="113"/>
    </row>
    <row r="1042" spans="1:20" s="115" customFormat="1">
      <c r="A1042" s="2095">
        <v>2023</v>
      </c>
      <c r="B1042" s="2014" t="s">
        <v>164</v>
      </c>
      <c r="C1042" s="2014" t="s">
        <v>198</v>
      </c>
      <c r="D1042" s="2096" t="s">
        <v>5683</v>
      </c>
      <c r="E1042" s="2016">
        <v>45074</v>
      </c>
      <c r="F1042" s="2097" t="s">
        <v>6550</v>
      </c>
      <c r="G1042" s="2017">
        <v>7</v>
      </c>
      <c r="H1042" s="2018" t="s">
        <v>6040</v>
      </c>
      <c r="I1042" s="1925"/>
      <c r="J1042" s="114"/>
      <c r="K1042" s="113"/>
      <c r="L1042" s="113"/>
      <c r="M1042" s="113"/>
      <c r="N1042" s="113"/>
      <c r="O1042" s="113"/>
      <c r="P1042" s="113"/>
      <c r="Q1042" s="113"/>
      <c r="R1042" s="113"/>
      <c r="S1042" s="113"/>
      <c r="T1042" s="113"/>
    </row>
    <row r="1043" spans="1:20" s="115" customFormat="1">
      <c r="A1043" s="2095">
        <v>2023</v>
      </c>
      <c r="B1043" s="2014" t="s">
        <v>164</v>
      </c>
      <c r="C1043" s="2014" t="s">
        <v>198</v>
      </c>
      <c r="D1043" s="2096" t="s">
        <v>5683</v>
      </c>
      <c r="E1043" s="2016">
        <v>45074</v>
      </c>
      <c r="F1043" s="2097" t="s">
        <v>6551</v>
      </c>
      <c r="G1043" s="2017">
        <v>7</v>
      </c>
      <c r="H1043" s="2018" t="s">
        <v>6056</v>
      </c>
      <c r="I1043" s="1925"/>
      <c r="J1043" s="114"/>
      <c r="K1043" s="113"/>
      <c r="L1043" s="113"/>
      <c r="M1043" s="113"/>
      <c r="N1043" s="113"/>
      <c r="O1043" s="113"/>
      <c r="P1043" s="113"/>
      <c r="Q1043" s="113"/>
      <c r="R1043" s="113"/>
      <c r="S1043" s="113"/>
      <c r="T1043" s="113"/>
    </row>
    <row r="1044" spans="1:20" s="115" customFormat="1">
      <c r="A1044" s="2095">
        <v>2023</v>
      </c>
      <c r="B1044" s="2014" t="s">
        <v>164</v>
      </c>
      <c r="C1044" s="2014" t="s">
        <v>198</v>
      </c>
      <c r="D1044" s="2096" t="s">
        <v>6589</v>
      </c>
      <c r="E1044" s="2016">
        <v>45080</v>
      </c>
      <c r="F1044" s="2097" t="s">
        <v>6551</v>
      </c>
      <c r="G1044" s="2017">
        <v>10</v>
      </c>
      <c r="H1044" s="2018" t="s">
        <v>6185</v>
      </c>
      <c r="I1044" s="1925"/>
      <c r="J1044" s="114"/>
      <c r="K1044" s="113"/>
      <c r="L1044" s="113"/>
      <c r="M1044" s="113"/>
      <c r="N1044" s="113"/>
      <c r="O1044" s="113"/>
      <c r="P1044" s="113"/>
      <c r="Q1044" s="113"/>
      <c r="R1044" s="113"/>
      <c r="S1044" s="113"/>
      <c r="T1044" s="113"/>
    </row>
    <row r="1045" spans="1:20" s="115" customFormat="1">
      <c r="A1045" s="2095">
        <v>2023</v>
      </c>
      <c r="B1045" s="2014"/>
      <c r="C1045" s="2014"/>
      <c r="D1045" s="2096"/>
      <c r="E1045" s="2016"/>
      <c r="F1045" s="2097"/>
      <c r="G1045" s="2017">
        <v>27</v>
      </c>
      <c r="H1045" s="2018"/>
      <c r="I1045" s="1540"/>
      <c r="J1045" s="114"/>
      <c r="K1045" s="113"/>
      <c r="L1045" s="113"/>
      <c r="M1045" s="113"/>
      <c r="N1045" s="113"/>
      <c r="O1045" s="113"/>
      <c r="P1045" s="113"/>
      <c r="Q1045" s="113"/>
      <c r="R1045" s="113"/>
      <c r="S1045" s="113"/>
      <c r="T1045" s="113"/>
    </row>
    <row r="1046" spans="1:20">
      <c r="A1046" s="2170" t="s">
        <v>46</v>
      </c>
      <c r="B1046" s="2171"/>
      <c r="C1046" s="2171" t="s">
        <v>866</v>
      </c>
      <c r="D1046" s="2172"/>
      <c r="E1046" s="2173"/>
      <c r="F1046" s="2174"/>
      <c r="G1046" s="2175">
        <v>37</v>
      </c>
      <c r="H1046" s="2176"/>
      <c r="I1046" s="1409"/>
      <c r="J1046" s="93"/>
    </row>
    <row r="1047" spans="1:20">
      <c r="A1047" s="104"/>
      <c r="D1047" s="131"/>
      <c r="E1047" s="1673"/>
      <c r="F1047" s="87"/>
      <c r="G1047" s="133"/>
      <c r="I1047" s="1409"/>
      <c r="J1047" s="93"/>
    </row>
    <row r="1048" spans="1:20">
      <c r="A1048" s="137">
        <v>2019</v>
      </c>
      <c r="B1048" s="73" t="s">
        <v>91</v>
      </c>
      <c r="C1048" s="143" t="s">
        <v>96</v>
      </c>
      <c r="D1048" s="138" t="s">
        <v>227</v>
      </c>
      <c r="E1048" s="1674">
        <v>43604</v>
      </c>
      <c r="F1048" s="1656" t="s">
        <v>867</v>
      </c>
      <c r="G1048" s="141">
        <v>10</v>
      </c>
      <c r="H1048" s="1561" t="s">
        <v>868</v>
      </c>
      <c r="I1048" s="1409"/>
    </row>
    <row r="1049" spans="1:20">
      <c r="A1049" s="137">
        <v>2019</v>
      </c>
      <c r="B1049" s="73" t="s">
        <v>91</v>
      </c>
      <c r="C1049" s="143" t="s">
        <v>96</v>
      </c>
      <c r="D1049" s="138" t="s">
        <v>227</v>
      </c>
      <c r="E1049" s="1674">
        <v>43604</v>
      </c>
      <c r="F1049" s="1656" t="s">
        <v>869</v>
      </c>
      <c r="G1049" s="141">
        <v>7</v>
      </c>
      <c r="H1049" s="1561" t="s">
        <v>870</v>
      </c>
      <c r="I1049" s="1409"/>
    </row>
    <row r="1050" spans="1:20">
      <c r="A1050" s="137">
        <v>2019</v>
      </c>
      <c r="B1050" s="73" t="s">
        <v>91</v>
      </c>
      <c r="C1050" s="143" t="s">
        <v>96</v>
      </c>
      <c r="D1050" s="138" t="s">
        <v>227</v>
      </c>
      <c r="E1050" s="1674">
        <v>43604</v>
      </c>
      <c r="F1050" s="1656" t="s">
        <v>871</v>
      </c>
      <c r="G1050" s="141">
        <v>3</v>
      </c>
      <c r="H1050" s="1561" t="s">
        <v>872</v>
      </c>
      <c r="I1050" s="1409"/>
    </row>
    <row r="1051" spans="1:20">
      <c r="A1051" s="137">
        <v>2019</v>
      </c>
      <c r="B1051" s="73" t="s">
        <v>91</v>
      </c>
      <c r="C1051" s="143" t="s">
        <v>96</v>
      </c>
      <c r="D1051" s="138" t="s">
        <v>227</v>
      </c>
      <c r="E1051" s="1674">
        <v>43604</v>
      </c>
      <c r="F1051" s="1656" t="s">
        <v>873</v>
      </c>
      <c r="G1051" s="141">
        <v>7</v>
      </c>
      <c r="H1051" s="1561" t="s">
        <v>874</v>
      </c>
      <c r="I1051" s="1409"/>
    </row>
    <row r="1052" spans="1:20">
      <c r="A1052" s="137">
        <v>2019</v>
      </c>
      <c r="B1052" s="73" t="s">
        <v>91</v>
      </c>
      <c r="C1052" s="143" t="s">
        <v>96</v>
      </c>
      <c r="D1052" s="138" t="s">
        <v>227</v>
      </c>
      <c r="E1052" s="1674">
        <v>43604</v>
      </c>
      <c r="F1052" s="1656" t="s">
        <v>875</v>
      </c>
      <c r="G1052" s="141">
        <v>3</v>
      </c>
      <c r="H1052" s="1561" t="s">
        <v>632</v>
      </c>
      <c r="I1052" s="1409"/>
    </row>
    <row r="1053" spans="1:20">
      <c r="A1053" s="104">
        <v>2019</v>
      </c>
      <c r="B1053" s="73" t="s">
        <v>91</v>
      </c>
      <c r="C1053" s="73" t="s">
        <v>876</v>
      </c>
      <c r="D1053" s="131" t="s">
        <v>78</v>
      </c>
      <c r="E1053" s="1673">
        <v>43611</v>
      </c>
      <c r="F1053" s="87" t="s">
        <v>877</v>
      </c>
      <c r="G1053" s="133">
        <v>15</v>
      </c>
      <c r="H1053" s="88" t="s">
        <v>868</v>
      </c>
      <c r="I1053" s="1409"/>
      <c r="J1053" s="93"/>
    </row>
    <row r="1054" spans="1:20">
      <c r="A1054" s="104">
        <v>2019</v>
      </c>
      <c r="B1054" s="73" t="s">
        <v>91</v>
      </c>
      <c r="C1054" s="73" t="s">
        <v>876</v>
      </c>
      <c r="D1054" s="131" t="s">
        <v>78</v>
      </c>
      <c r="E1054" s="1673">
        <v>43611</v>
      </c>
      <c r="F1054" s="87" t="s">
        <v>871</v>
      </c>
      <c r="G1054" s="133">
        <v>10</v>
      </c>
      <c r="H1054" s="88" t="s">
        <v>870</v>
      </c>
      <c r="I1054" s="1409"/>
      <c r="J1054" s="93"/>
    </row>
    <row r="1055" spans="1:20">
      <c r="A1055" s="173">
        <v>2019</v>
      </c>
      <c r="B1055" s="73" t="s">
        <v>91</v>
      </c>
      <c r="C1055" s="174" t="s">
        <v>96</v>
      </c>
      <c r="D1055" s="174" t="s">
        <v>277</v>
      </c>
      <c r="E1055" s="1679">
        <v>43716</v>
      </c>
      <c r="F1055" s="1657" t="s">
        <v>878</v>
      </c>
      <c r="G1055" s="173">
        <v>3</v>
      </c>
      <c r="H1055" s="88" t="s">
        <v>879</v>
      </c>
      <c r="I1055" s="1409"/>
    </row>
    <row r="1056" spans="1:20">
      <c r="A1056" s="173">
        <v>2019</v>
      </c>
      <c r="B1056" s="174"/>
      <c r="C1056" s="174"/>
      <c r="D1056" s="174"/>
      <c r="E1056" s="1679"/>
      <c r="F1056" s="1715"/>
      <c r="G1056" s="173">
        <f>SUM(G1048:G1055)</f>
        <v>58</v>
      </c>
      <c r="I1056" s="1409"/>
    </row>
    <row r="1057" spans="1:9">
      <c r="A1057" s="1859">
        <v>2020</v>
      </c>
      <c r="B1057" s="1860" t="s">
        <v>91</v>
      </c>
      <c r="C1057" s="2059" t="s">
        <v>96</v>
      </c>
      <c r="D1057" s="2059" t="s">
        <v>252</v>
      </c>
      <c r="E1057" s="2065">
        <v>43891</v>
      </c>
      <c r="F1057" s="2132" t="s">
        <v>5675</v>
      </c>
      <c r="G1057" s="2066">
        <v>10</v>
      </c>
      <c r="H1057" s="2068" t="s">
        <v>5674</v>
      </c>
    </row>
    <row r="1058" spans="1:9">
      <c r="A1058" s="1859">
        <v>2020</v>
      </c>
      <c r="B1058" s="1860" t="s">
        <v>91</v>
      </c>
      <c r="C1058" s="2060" t="s">
        <v>96</v>
      </c>
      <c r="D1058" s="2060" t="s">
        <v>252</v>
      </c>
      <c r="E1058" s="2061">
        <v>43891</v>
      </c>
      <c r="F1058" s="2062" t="s">
        <v>871</v>
      </c>
      <c r="G1058" s="2086">
        <v>3</v>
      </c>
      <c r="H1058" s="2067" t="s">
        <v>880</v>
      </c>
    </row>
    <row r="1059" spans="1:9">
      <c r="A1059" s="1859">
        <v>2020</v>
      </c>
      <c r="B1059" s="1860" t="s">
        <v>91</v>
      </c>
      <c r="C1059" s="2060" t="s">
        <v>96</v>
      </c>
      <c r="D1059" s="2060" t="s">
        <v>252</v>
      </c>
      <c r="E1059" s="2061">
        <v>43891</v>
      </c>
      <c r="F1059" s="2062" t="s">
        <v>873</v>
      </c>
      <c r="G1059" s="2086">
        <v>10</v>
      </c>
      <c r="H1059" s="2067" t="s">
        <v>881</v>
      </c>
    </row>
    <row r="1060" spans="1:9">
      <c r="A1060" s="1859">
        <v>2020</v>
      </c>
      <c r="B1060" s="1860" t="s">
        <v>91</v>
      </c>
      <c r="C1060" s="2060" t="s">
        <v>96</v>
      </c>
      <c r="D1060" s="2060" t="s">
        <v>252</v>
      </c>
      <c r="E1060" s="2061">
        <v>43891</v>
      </c>
      <c r="F1060" s="2062" t="s">
        <v>882</v>
      </c>
      <c r="G1060" s="2086">
        <v>10</v>
      </c>
      <c r="H1060" s="2067" t="s">
        <v>883</v>
      </c>
    </row>
    <row r="1061" spans="1:9">
      <c r="A1061" s="1859">
        <v>2020</v>
      </c>
      <c r="B1061" s="1860" t="s">
        <v>91</v>
      </c>
      <c r="C1061" s="2060" t="s">
        <v>96</v>
      </c>
      <c r="D1061" s="2060" t="s">
        <v>252</v>
      </c>
      <c r="E1061" s="2061">
        <v>43891</v>
      </c>
      <c r="F1061" s="2062" t="s">
        <v>884</v>
      </c>
      <c r="G1061" s="2086">
        <v>10</v>
      </c>
      <c r="H1061" s="2067" t="s">
        <v>885</v>
      </c>
    </row>
    <row r="1062" spans="1:9">
      <c r="A1062" s="1859">
        <v>2020</v>
      </c>
      <c r="B1062" s="1860"/>
      <c r="C1062" s="2059"/>
      <c r="D1062" s="2059"/>
      <c r="E1062" s="2065"/>
      <c r="F1062" s="2132"/>
      <c r="G1062" s="2066">
        <v>43</v>
      </c>
      <c r="H1062" s="2068"/>
    </row>
    <row r="1063" spans="1:9">
      <c r="A1063" s="1458">
        <v>2021</v>
      </c>
      <c r="B1063" s="1457" t="s">
        <v>91</v>
      </c>
      <c r="C1063" s="2033" t="s">
        <v>96</v>
      </c>
      <c r="D1063" s="2033" t="s">
        <v>252</v>
      </c>
      <c r="E1063" s="2034">
        <v>44262</v>
      </c>
      <c r="F1063" s="2035" t="s">
        <v>5406</v>
      </c>
      <c r="G1063" s="2035">
        <v>3</v>
      </c>
      <c r="H1063" s="2043" t="s">
        <v>1177</v>
      </c>
    </row>
    <row r="1064" spans="1:9">
      <c r="A1064" s="1458">
        <v>2021</v>
      </c>
      <c r="B1064" s="1457" t="s">
        <v>91</v>
      </c>
      <c r="C1064" s="2033" t="s">
        <v>96</v>
      </c>
      <c r="D1064" s="2033" t="s">
        <v>252</v>
      </c>
      <c r="E1064" s="2034">
        <v>44262</v>
      </c>
      <c r="F1064" s="2035" t="s">
        <v>5407</v>
      </c>
      <c r="G1064" s="2035">
        <v>10</v>
      </c>
      <c r="H1064" s="2043" t="s">
        <v>881</v>
      </c>
    </row>
    <row r="1065" spans="1:9">
      <c r="A1065" s="1458">
        <v>2021</v>
      </c>
      <c r="B1065" s="1457" t="s">
        <v>91</v>
      </c>
      <c r="C1065" s="2033" t="s">
        <v>96</v>
      </c>
      <c r="D1065" s="2033" t="s">
        <v>252</v>
      </c>
      <c r="E1065" s="2034">
        <v>44262</v>
      </c>
      <c r="F1065" s="2035" t="s">
        <v>5408</v>
      </c>
      <c r="G1065" s="2035">
        <v>7</v>
      </c>
      <c r="H1065" s="2043" t="s">
        <v>1001</v>
      </c>
    </row>
    <row r="1066" spans="1:9">
      <c r="A1066" s="1458">
        <v>2021</v>
      </c>
      <c r="B1066" s="1457" t="s">
        <v>91</v>
      </c>
      <c r="C1066" s="2033" t="s">
        <v>96</v>
      </c>
      <c r="D1066" s="2033" t="s">
        <v>252</v>
      </c>
      <c r="E1066" s="2034">
        <v>44262</v>
      </c>
      <c r="F1066" s="2035" t="s">
        <v>5409</v>
      </c>
      <c r="G1066" s="2035">
        <v>7</v>
      </c>
      <c r="H1066" s="2043" t="s">
        <v>416</v>
      </c>
    </row>
    <row r="1067" spans="1:9">
      <c r="A1067" s="1458">
        <v>2021</v>
      </c>
      <c r="B1067" s="1457" t="s">
        <v>91</v>
      </c>
      <c r="C1067" s="2033" t="s">
        <v>96</v>
      </c>
      <c r="D1067" s="2033" t="s">
        <v>5486</v>
      </c>
      <c r="E1067" s="2034">
        <v>44332</v>
      </c>
      <c r="F1067" s="2036" t="s">
        <v>5581</v>
      </c>
      <c r="G1067" s="2035">
        <v>7</v>
      </c>
      <c r="H1067" s="2043" t="s">
        <v>5582</v>
      </c>
    </row>
    <row r="1068" spans="1:9">
      <c r="A1068" s="1458">
        <v>2021</v>
      </c>
      <c r="B1068" s="1457" t="s">
        <v>91</v>
      </c>
      <c r="C1068" s="2033" t="s">
        <v>96</v>
      </c>
      <c r="D1068" s="2033" t="s">
        <v>5486</v>
      </c>
      <c r="E1068" s="2034">
        <v>44332</v>
      </c>
      <c r="F1068" s="2036" t="s">
        <v>5583</v>
      </c>
      <c r="G1068" s="2035">
        <v>7</v>
      </c>
      <c r="H1068" s="2043" t="s">
        <v>5584</v>
      </c>
    </row>
    <row r="1069" spans="1:9">
      <c r="A1069" s="1458">
        <v>2021</v>
      </c>
      <c r="B1069" s="1457" t="s">
        <v>91</v>
      </c>
      <c r="C1069" s="2033" t="s">
        <v>96</v>
      </c>
      <c r="D1069" s="2033" t="s">
        <v>5486</v>
      </c>
      <c r="E1069" s="2034">
        <v>44332</v>
      </c>
      <c r="F1069" s="2036" t="s">
        <v>5585</v>
      </c>
      <c r="G1069" s="2035">
        <v>7</v>
      </c>
      <c r="H1069" s="2043" t="s">
        <v>5586</v>
      </c>
    </row>
    <row r="1070" spans="1:9">
      <c r="A1070" s="1458">
        <v>2021</v>
      </c>
      <c r="B1070" s="1457" t="s">
        <v>91</v>
      </c>
      <c r="C1070" s="2033" t="s">
        <v>96</v>
      </c>
      <c r="D1070" s="2033" t="s">
        <v>5486</v>
      </c>
      <c r="E1070" s="2034">
        <v>44332</v>
      </c>
      <c r="F1070" s="2036" t="s">
        <v>5587</v>
      </c>
      <c r="G1070" s="2035">
        <v>15</v>
      </c>
      <c r="H1070" s="2043" t="s">
        <v>5588</v>
      </c>
    </row>
    <row r="1071" spans="1:9">
      <c r="A1071" s="1458">
        <v>2021</v>
      </c>
      <c r="B1071" s="1457"/>
      <c r="C1071" s="2082"/>
      <c r="D1071" s="2082"/>
      <c r="E1071" s="2083"/>
      <c r="F1071" s="2133"/>
      <c r="G1071" s="2084">
        <f>SUM(G1063:G1070)</f>
        <v>63</v>
      </c>
      <c r="H1071" s="2085"/>
    </row>
    <row r="1072" spans="1:9">
      <c r="A1072" s="1831">
        <v>2022</v>
      </c>
      <c r="B1072" s="1827" t="s">
        <v>91</v>
      </c>
      <c r="C1072" s="1827" t="s">
        <v>96</v>
      </c>
      <c r="D1072" s="1827" t="s">
        <v>252</v>
      </c>
      <c r="E1072" s="1829">
        <v>44626</v>
      </c>
      <c r="F1072" s="1843" t="s">
        <v>5939</v>
      </c>
      <c r="G1072" s="1831">
        <v>10</v>
      </c>
      <c r="H1072" s="1832" t="s">
        <v>5847</v>
      </c>
      <c r="I1072" s="1409"/>
    </row>
    <row r="1073" spans="1:9">
      <c r="A1073" s="1831">
        <v>2022</v>
      </c>
      <c r="B1073" s="1827" t="s">
        <v>91</v>
      </c>
      <c r="C1073" s="1827" t="s">
        <v>96</v>
      </c>
      <c r="D1073" s="1827" t="s">
        <v>252</v>
      </c>
      <c r="E1073" s="1829">
        <v>44626</v>
      </c>
      <c r="F1073" s="1843" t="s">
        <v>5942</v>
      </c>
      <c r="G1073" s="1831">
        <v>3</v>
      </c>
      <c r="H1073" s="1832" t="s">
        <v>5851</v>
      </c>
      <c r="I1073" s="1409"/>
    </row>
    <row r="1074" spans="1:9">
      <c r="A1074" s="1831">
        <v>2022</v>
      </c>
      <c r="B1074" s="1827" t="s">
        <v>91</v>
      </c>
      <c r="C1074" s="1827" t="s">
        <v>96</v>
      </c>
      <c r="D1074" s="1827" t="s">
        <v>252</v>
      </c>
      <c r="E1074" s="1829">
        <v>44626</v>
      </c>
      <c r="F1074" s="1843" t="s">
        <v>5955</v>
      </c>
      <c r="G1074" s="1831">
        <v>3</v>
      </c>
      <c r="H1074" s="1832" t="s">
        <v>5863</v>
      </c>
      <c r="I1074" s="1409"/>
    </row>
    <row r="1075" spans="1:9">
      <c r="A1075" s="1831">
        <v>2022</v>
      </c>
      <c r="B1075" s="1827" t="s">
        <v>91</v>
      </c>
      <c r="C1075" s="1827" t="s">
        <v>96</v>
      </c>
      <c r="D1075" s="1827" t="s">
        <v>5683</v>
      </c>
      <c r="E1075" s="1829">
        <v>44703</v>
      </c>
      <c r="F1075" s="1843" t="s">
        <v>6139</v>
      </c>
      <c r="G1075" s="1831">
        <v>10</v>
      </c>
      <c r="H1075" s="1832" t="s">
        <v>6053</v>
      </c>
      <c r="I1075" s="1409"/>
    </row>
    <row r="1076" spans="1:9">
      <c r="A1076" s="1831">
        <v>2022</v>
      </c>
      <c r="B1076" s="1827" t="s">
        <v>91</v>
      </c>
      <c r="C1076" s="1827" t="s">
        <v>96</v>
      </c>
      <c r="D1076" s="1827" t="s">
        <v>5683</v>
      </c>
      <c r="E1076" s="1829">
        <v>44703</v>
      </c>
      <c r="F1076" s="1843" t="s">
        <v>6140</v>
      </c>
      <c r="G1076" s="1831">
        <v>7</v>
      </c>
      <c r="H1076" s="1832" t="s">
        <v>6054</v>
      </c>
      <c r="I1076" s="1409"/>
    </row>
    <row r="1077" spans="1:9">
      <c r="A1077" s="1831">
        <v>2022</v>
      </c>
      <c r="B1077" s="1827" t="s">
        <v>91</v>
      </c>
      <c r="C1077" s="1827" t="s">
        <v>96</v>
      </c>
      <c r="D1077" s="1827" t="s">
        <v>5683</v>
      </c>
      <c r="E1077" s="1829">
        <v>44703</v>
      </c>
      <c r="F1077" s="1843" t="s">
        <v>6212</v>
      </c>
      <c r="G1077" s="1831">
        <v>3</v>
      </c>
      <c r="H1077" s="1832" t="s">
        <v>6071</v>
      </c>
      <c r="I1077" s="1409"/>
    </row>
    <row r="1078" spans="1:9">
      <c r="A1078" s="1831">
        <v>2022</v>
      </c>
      <c r="B1078" s="1827" t="s">
        <v>91</v>
      </c>
      <c r="C1078" s="1827" t="s">
        <v>96</v>
      </c>
      <c r="D1078" s="1827" t="s">
        <v>5683</v>
      </c>
      <c r="E1078" s="1829">
        <v>44703</v>
      </c>
      <c r="F1078" s="1843" t="s">
        <v>6141</v>
      </c>
      <c r="G1078" s="1831">
        <v>7</v>
      </c>
      <c r="H1078" s="1832" t="s">
        <v>6076</v>
      </c>
      <c r="I1078" s="1409"/>
    </row>
    <row r="1079" spans="1:9">
      <c r="A1079" s="1831">
        <v>2022</v>
      </c>
      <c r="B1079" s="1827" t="s">
        <v>91</v>
      </c>
      <c r="C1079" s="1827" t="s">
        <v>96</v>
      </c>
      <c r="D1079" s="1827" t="s">
        <v>5683</v>
      </c>
      <c r="E1079" s="1829">
        <v>44703</v>
      </c>
      <c r="F1079" s="1843" t="s">
        <v>6142</v>
      </c>
      <c r="G1079" s="1831">
        <v>3</v>
      </c>
      <c r="H1079" s="1832" t="s">
        <v>6099</v>
      </c>
      <c r="I1079" s="1409"/>
    </row>
    <row r="1080" spans="1:9">
      <c r="A1080" s="1831">
        <v>2022</v>
      </c>
      <c r="B1080" s="1827" t="s">
        <v>91</v>
      </c>
      <c r="C1080" s="1827" t="s">
        <v>96</v>
      </c>
      <c r="D1080" s="1827" t="s">
        <v>5683</v>
      </c>
      <c r="E1080" s="1829">
        <v>44703</v>
      </c>
      <c r="F1080" s="1843" t="s">
        <v>6143</v>
      </c>
      <c r="G1080" s="1831">
        <v>10</v>
      </c>
      <c r="H1080" s="1832" t="s">
        <v>6104</v>
      </c>
      <c r="I1080" s="1409"/>
    </row>
    <row r="1081" spans="1:9">
      <c r="A1081" s="1831">
        <v>2022</v>
      </c>
      <c r="B1081" s="1827" t="s">
        <v>91</v>
      </c>
      <c r="C1081" s="1827" t="s">
        <v>96</v>
      </c>
      <c r="D1081" s="1827" t="s">
        <v>5683</v>
      </c>
      <c r="E1081" s="1829">
        <v>44703</v>
      </c>
      <c r="F1081" s="1843" t="s">
        <v>6144</v>
      </c>
      <c r="G1081" s="1831">
        <v>7</v>
      </c>
      <c r="H1081" s="1832" t="s">
        <v>6105</v>
      </c>
      <c r="I1081" s="1409"/>
    </row>
    <row r="1082" spans="1:9">
      <c r="A1082" s="1831">
        <v>2022</v>
      </c>
      <c r="B1082" s="1827" t="s">
        <v>91</v>
      </c>
      <c r="C1082" s="1827" t="s">
        <v>96</v>
      </c>
      <c r="D1082" s="1827" t="s">
        <v>6173</v>
      </c>
      <c r="E1082" s="1829">
        <v>44709</v>
      </c>
      <c r="F1082" s="1843" t="s">
        <v>6139</v>
      </c>
      <c r="G1082" s="1831">
        <v>15</v>
      </c>
      <c r="H1082" s="1832" t="s">
        <v>6182</v>
      </c>
      <c r="I1082" s="1409"/>
    </row>
    <row r="1083" spans="1:9">
      <c r="A1083" s="1831">
        <v>2022</v>
      </c>
      <c r="B1083" s="1827" t="s">
        <v>91</v>
      </c>
      <c r="C1083" s="1827" t="s">
        <v>96</v>
      </c>
      <c r="D1083" s="1827" t="s">
        <v>6173</v>
      </c>
      <c r="E1083" s="1829">
        <v>44710</v>
      </c>
      <c r="F1083" s="1843" t="s">
        <v>6141</v>
      </c>
      <c r="G1083" s="1831">
        <v>5</v>
      </c>
      <c r="H1083" s="1832" t="s">
        <v>6194</v>
      </c>
      <c r="I1083" s="1409"/>
    </row>
    <row r="1084" spans="1:9">
      <c r="A1084" s="1831">
        <v>2022</v>
      </c>
      <c r="B1084" s="1827"/>
      <c r="C1084" s="1827"/>
      <c r="D1084" s="1827"/>
      <c r="E1084" s="1829"/>
      <c r="F1084" s="1843"/>
      <c r="G1084" s="1831">
        <v>83</v>
      </c>
      <c r="H1084" s="1832"/>
      <c r="I1084" s="1409"/>
    </row>
    <row r="1085" spans="1:9">
      <c r="A1085" s="2017">
        <v>2023</v>
      </c>
      <c r="B1085" s="2014" t="s">
        <v>91</v>
      </c>
      <c r="C1085" s="2014" t="s">
        <v>96</v>
      </c>
      <c r="D1085" s="2014" t="s">
        <v>252</v>
      </c>
      <c r="E1085" s="2016">
        <v>44990</v>
      </c>
      <c r="F1085" s="2021" t="s">
        <v>6428</v>
      </c>
      <c r="G1085" s="2017">
        <v>3</v>
      </c>
      <c r="H1085" s="2018" t="s">
        <v>5834</v>
      </c>
      <c r="I1085" s="1857"/>
    </row>
    <row r="1086" spans="1:9">
      <c r="A1086" s="2017">
        <v>2023</v>
      </c>
      <c r="B1086" s="2014" t="s">
        <v>91</v>
      </c>
      <c r="C1086" s="2014" t="s">
        <v>96</v>
      </c>
      <c r="D1086" s="2014" t="s">
        <v>252</v>
      </c>
      <c r="E1086" s="2016">
        <v>44990</v>
      </c>
      <c r="F1086" s="2021" t="s">
        <v>6140</v>
      </c>
      <c r="G1086" s="2017">
        <v>10</v>
      </c>
      <c r="H1086" s="2018" t="s">
        <v>5847</v>
      </c>
      <c r="I1086" s="1857"/>
    </row>
    <row r="1087" spans="1:9">
      <c r="A1087" s="2017">
        <v>2023</v>
      </c>
      <c r="B1087" s="2014" t="s">
        <v>91</v>
      </c>
      <c r="C1087" s="2014" t="s">
        <v>96</v>
      </c>
      <c r="D1087" s="2014" t="s">
        <v>252</v>
      </c>
      <c r="E1087" s="2016">
        <v>44990</v>
      </c>
      <c r="F1087" s="2021" t="s">
        <v>6429</v>
      </c>
      <c r="G1087" s="2017">
        <v>7</v>
      </c>
      <c r="H1087" s="2018" t="s">
        <v>5848</v>
      </c>
      <c r="I1087" s="1857"/>
    </row>
    <row r="1088" spans="1:9">
      <c r="A1088" s="2017">
        <v>2023</v>
      </c>
      <c r="B1088" s="2014" t="s">
        <v>91</v>
      </c>
      <c r="C1088" s="2014" t="s">
        <v>96</v>
      </c>
      <c r="D1088" s="2014" t="s">
        <v>252</v>
      </c>
      <c r="E1088" s="2016">
        <v>44990</v>
      </c>
      <c r="F1088" s="2021" t="s">
        <v>6142</v>
      </c>
      <c r="G1088" s="2017">
        <v>7</v>
      </c>
      <c r="H1088" s="2018" t="s">
        <v>5893</v>
      </c>
      <c r="I1088" s="1857"/>
    </row>
    <row r="1089" spans="1:10">
      <c r="A1089" s="2017">
        <v>2023</v>
      </c>
      <c r="B1089" s="2014" t="s">
        <v>91</v>
      </c>
      <c r="C1089" s="2014" t="s">
        <v>96</v>
      </c>
      <c r="D1089" s="2014" t="s">
        <v>5683</v>
      </c>
      <c r="E1089" s="2016">
        <v>45074</v>
      </c>
      <c r="F1089" s="2021" t="s">
        <v>6565</v>
      </c>
      <c r="G1089" s="2017">
        <v>7</v>
      </c>
      <c r="H1089" s="2018" t="s">
        <v>6054</v>
      </c>
      <c r="I1089" s="1857"/>
    </row>
    <row r="1090" spans="1:10">
      <c r="A1090" s="2017">
        <v>2023</v>
      </c>
      <c r="B1090" s="2014" t="s">
        <v>91</v>
      </c>
      <c r="C1090" s="2014" t="s">
        <v>96</v>
      </c>
      <c r="D1090" s="2014" t="s">
        <v>5683</v>
      </c>
      <c r="E1090" s="2016">
        <v>45074</v>
      </c>
      <c r="F1090" s="2021" t="s">
        <v>6566</v>
      </c>
      <c r="G1090" s="2017">
        <v>7</v>
      </c>
      <c r="H1090" s="2018" t="s">
        <v>6076</v>
      </c>
      <c r="I1090" s="1857"/>
    </row>
    <row r="1091" spans="1:10">
      <c r="A1091" s="2017">
        <v>2023</v>
      </c>
      <c r="B1091" s="2014" t="s">
        <v>91</v>
      </c>
      <c r="C1091" s="2014" t="s">
        <v>96</v>
      </c>
      <c r="D1091" s="2014" t="s">
        <v>5683</v>
      </c>
      <c r="E1091" s="2016">
        <v>45074</v>
      </c>
      <c r="F1091" s="2021" t="s">
        <v>6567</v>
      </c>
      <c r="G1091" s="2017">
        <v>7</v>
      </c>
      <c r="H1091" s="2018" t="s">
        <v>6105</v>
      </c>
      <c r="I1091" s="1857"/>
    </row>
    <row r="1092" spans="1:10">
      <c r="A1092" s="2017">
        <v>2023</v>
      </c>
      <c r="B1092" s="2014" t="s">
        <v>91</v>
      </c>
      <c r="C1092" s="2014" t="s">
        <v>96</v>
      </c>
      <c r="D1092" s="2014" t="s">
        <v>6589</v>
      </c>
      <c r="E1092" s="2016">
        <v>45081</v>
      </c>
      <c r="F1092" s="2021" t="s">
        <v>6567</v>
      </c>
      <c r="G1092" s="2017">
        <v>5</v>
      </c>
      <c r="H1092" s="2018" t="s">
        <v>6607</v>
      </c>
      <c r="I1092" s="1857"/>
    </row>
    <row r="1093" spans="1:10">
      <c r="A1093" s="2017">
        <v>2023</v>
      </c>
      <c r="B1093" s="2014" t="s">
        <v>91</v>
      </c>
      <c r="C1093" s="2014" t="s">
        <v>96</v>
      </c>
      <c r="D1093" s="2014" t="s">
        <v>277</v>
      </c>
      <c r="E1093" s="2016">
        <v>45179</v>
      </c>
      <c r="F1093" s="2021" t="s">
        <v>6672</v>
      </c>
      <c r="G1093" s="2017">
        <v>3</v>
      </c>
      <c r="H1093" s="2018" t="s">
        <v>991</v>
      </c>
      <c r="I1093" s="1857"/>
    </row>
    <row r="1094" spans="1:10">
      <c r="A1094" s="2017">
        <v>2023</v>
      </c>
      <c r="B1094" s="2014" t="s">
        <v>91</v>
      </c>
      <c r="C1094" s="2014" t="s">
        <v>96</v>
      </c>
      <c r="D1094" s="2014" t="s">
        <v>277</v>
      </c>
      <c r="E1094" s="2016">
        <v>45179</v>
      </c>
      <c r="F1094" s="2021" t="s">
        <v>6673</v>
      </c>
      <c r="G1094" s="2017">
        <v>7</v>
      </c>
      <c r="H1094" s="2018" t="s">
        <v>993</v>
      </c>
      <c r="I1094" s="1857"/>
    </row>
    <row r="1095" spans="1:10">
      <c r="A1095" s="2017">
        <v>2023</v>
      </c>
      <c r="B1095" s="2014" t="s">
        <v>91</v>
      </c>
      <c r="C1095" s="2014" t="s">
        <v>96</v>
      </c>
      <c r="D1095" s="2014" t="s">
        <v>277</v>
      </c>
      <c r="E1095" s="2016">
        <v>45179</v>
      </c>
      <c r="F1095" s="2021" t="s">
        <v>6674</v>
      </c>
      <c r="G1095" s="2017">
        <v>7</v>
      </c>
      <c r="H1095" s="2018" t="s">
        <v>1280</v>
      </c>
      <c r="I1095" s="1857"/>
    </row>
    <row r="1096" spans="1:10">
      <c r="A1096" s="2017">
        <v>2023</v>
      </c>
      <c r="B1096" s="2014"/>
      <c r="C1096" s="2014"/>
      <c r="D1096" s="2014"/>
      <c r="E1096" s="2016"/>
      <c r="F1096" s="2021"/>
      <c r="G1096" s="2017">
        <v>70</v>
      </c>
      <c r="H1096" s="2018"/>
      <c r="I1096" s="1857"/>
    </row>
    <row r="1097" spans="1:10">
      <c r="A1097" s="2177" t="s">
        <v>46</v>
      </c>
      <c r="B1097" s="2171"/>
      <c r="C1097" s="2178" t="s">
        <v>886</v>
      </c>
      <c r="D1097" s="2171"/>
      <c r="E1097" s="2173"/>
      <c r="F1097" s="2175"/>
      <c r="G1097" s="2175">
        <v>317</v>
      </c>
      <c r="H1097" s="2176"/>
      <c r="I1097" s="1409"/>
      <c r="J1097" s="93"/>
    </row>
    <row r="1098" spans="1:10">
      <c r="A1098" s="147"/>
      <c r="C1098" s="148"/>
      <c r="E1098" s="1673"/>
      <c r="F1098" s="133"/>
      <c r="G1098" s="133"/>
      <c r="I1098" s="1409"/>
      <c r="J1098" s="93"/>
    </row>
    <row r="1099" spans="1:10">
      <c r="A1099" s="104">
        <v>2019</v>
      </c>
      <c r="B1099" s="73" t="s">
        <v>164</v>
      </c>
      <c r="C1099" s="73" t="s">
        <v>181</v>
      </c>
      <c r="D1099" s="72" t="s">
        <v>86</v>
      </c>
      <c r="E1099" s="1673">
        <v>43562</v>
      </c>
      <c r="F1099" s="133" t="s">
        <v>889</v>
      </c>
      <c r="G1099" s="87">
        <v>0</v>
      </c>
      <c r="H1099" s="88" t="s">
        <v>831</v>
      </c>
      <c r="I1099" s="1409" t="s">
        <v>234</v>
      </c>
      <c r="J1099" s="93"/>
    </row>
    <row r="1100" spans="1:10">
      <c r="A1100" s="104">
        <v>2019</v>
      </c>
      <c r="D1100" s="72"/>
      <c r="E1100" s="1673"/>
      <c r="F1100" s="133"/>
      <c r="G1100" s="87">
        <f>SUM(G1099)</f>
        <v>0</v>
      </c>
      <c r="I1100" s="1409"/>
      <c r="J1100" s="93"/>
    </row>
    <row r="1101" spans="1:10">
      <c r="A1101" s="1871">
        <v>2020</v>
      </c>
      <c r="B1101" s="1860" t="s">
        <v>164</v>
      </c>
      <c r="C1101" s="1860" t="s">
        <v>181</v>
      </c>
      <c r="D1101" s="1869" t="s">
        <v>64</v>
      </c>
      <c r="E1101" s="1862">
        <v>43897</v>
      </c>
      <c r="F1101" s="1859" t="s">
        <v>890</v>
      </c>
      <c r="G1101" s="1873">
        <v>0</v>
      </c>
      <c r="H1101" s="1870" t="s">
        <v>891</v>
      </c>
      <c r="I1101" s="1409" t="s">
        <v>234</v>
      </c>
      <c r="J1101" s="93"/>
    </row>
    <row r="1102" spans="1:10">
      <c r="A1102" s="1871">
        <v>2020</v>
      </c>
      <c r="B1102" s="1860"/>
      <c r="C1102" s="1860"/>
      <c r="D1102" s="1869"/>
      <c r="E1102" s="1862"/>
      <c r="F1102" s="1859"/>
      <c r="G1102" s="1873">
        <f>SUM(G1101)</f>
        <v>0</v>
      </c>
      <c r="H1102" s="1870"/>
      <c r="I1102" s="1409"/>
      <c r="J1102" s="93"/>
    </row>
    <row r="1103" spans="1:10">
      <c r="A1103" s="2170" t="s">
        <v>46</v>
      </c>
      <c r="B1103" s="2171"/>
      <c r="C1103" s="2171" t="s">
        <v>892</v>
      </c>
      <c r="D1103" s="2268"/>
      <c r="E1103" s="2173"/>
      <c r="F1103" s="2175"/>
      <c r="G1103" s="2174">
        <v>0</v>
      </c>
      <c r="H1103" s="2176"/>
      <c r="I1103" s="1409"/>
      <c r="J1103" s="93"/>
    </row>
    <row r="1104" spans="1:10">
      <c r="A1104" s="104"/>
      <c r="D1104" s="72"/>
      <c r="E1104" s="1673"/>
      <c r="F1104" s="133"/>
      <c r="I1104" s="1409"/>
      <c r="J1104" s="93"/>
    </row>
    <row r="1105" spans="1:10">
      <c r="A1105" s="1871">
        <v>2020</v>
      </c>
      <c r="B1105" s="1860" t="s">
        <v>129</v>
      </c>
      <c r="C1105" s="1860" t="s">
        <v>1633</v>
      </c>
      <c r="D1105" s="1869"/>
      <c r="E1105" s="1862"/>
      <c r="F1105" s="1859"/>
      <c r="G1105" s="1873">
        <v>0</v>
      </c>
      <c r="I1105" s="1409"/>
      <c r="J1105" s="93"/>
    </row>
    <row r="1106" spans="1:10">
      <c r="A1106" s="1871">
        <v>2020</v>
      </c>
      <c r="B1106" s="1860"/>
      <c r="C1106" s="1860"/>
      <c r="D1106" s="1869"/>
      <c r="E1106" s="1862"/>
      <c r="F1106" s="1859"/>
      <c r="G1106" s="1873">
        <v>0</v>
      </c>
      <c r="I1106" s="1409"/>
      <c r="J1106" s="93"/>
    </row>
    <row r="1107" spans="1:10">
      <c r="A1107" s="2170" t="s">
        <v>46</v>
      </c>
      <c r="B1107" s="2171"/>
      <c r="C1107" s="2171" t="s">
        <v>5799</v>
      </c>
      <c r="D1107" s="2323"/>
      <c r="E1107" s="2265"/>
      <c r="F1107" s="2289"/>
      <c r="G1107" s="2174">
        <v>0</v>
      </c>
      <c r="H1107" s="2267"/>
      <c r="I1107" s="1409"/>
      <c r="J1107" s="93"/>
    </row>
    <row r="1108" spans="1:10">
      <c r="A1108" s="278"/>
      <c r="B1108" s="154"/>
      <c r="C1108" s="154"/>
      <c r="D1108" s="72"/>
      <c r="E1108" s="1673"/>
      <c r="F1108" s="133"/>
      <c r="G1108" s="280"/>
      <c r="I1108" s="1409"/>
      <c r="J1108" s="93"/>
    </row>
    <row r="1109" spans="1:10">
      <c r="A1109" s="2095">
        <v>2023</v>
      </c>
      <c r="B1109" s="2014" t="s">
        <v>53</v>
      </c>
      <c r="C1109" s="2014" t="s">
        <v>6506</v>
      </c>
      <c r="D1109" s="2015" t="s">
        <v>6021</v>
      </c>
      <c r="E1109" s="2016">
        <v>45052</v>
      </c>
      <c r="F1109" s="2017" t="s">
        <v>6507</v>
      </c>
      <c r="G1109" s="2097">
        <v>5</v>
      </c>
      <c r="H1109" s="2018" t="s">
        <v>435</v>
      </c>
      <c r="I1109" s="1409"/>
      <c r="J1109" s="93"/>
    </row>
    <row r="1110" spans="1:10">
      <c r="A1110" s="2095">
        <v>2023</v>
      </c>
      <c r="B1110" s="2014"/>
      <c r="C1110" s="2014"/>
      <c r="D1110" s="2015"/>
      <c r="E1110" s="2016"/>
      <c r="F1110" s="2017"/>
      <c r="G1110" s="2097">
        <v>5</v>
      </c>
      <c r="H1110" s="2018"/>
      <c r="I1110" s="1409"/>
      <c r="J1110" s="93"/>
    </row>
    <row r="1111" spans="1:10">
      <c r="A1111" s="278" t="s">
        <v>46</v>
      </c>
      <c r="B1111" s="154"/>
      <c r="C1111" s="154" t="s">
        <v>6505</v>
      </c>
      <c r="D1111" s="72"/>
      <c r="E1111" s="1673"/>
      <c r="F1111" s="133"/>
      <c r="G1111" s="280">
        <v>5</v>
      </c>
      <c r="I1111" s="1409"/>
      <c r="J1111" s="93"/>
    </row>
    <row r="1112" spans="1:10">
      <c r="A1112" s="328"/>
      <c r="B1112" s="284"/>
      <c r="C1112" s="284"/>
      <c r="D1112" s="2005"/>
      <c r="E1112" s="1695"/>
      <c r="F1112" s="288"/>
      <c r="G1112" s="1727"/>
      <c r="H1112" s="2006"/>
      <c r="I1112" s="1409"/>
      <c r="J1112" s="93"/>
    </row>
    <row r="1113" spans="1:10">
      <c r="A1113" s="2013">
        <v>2023</v>
      </c>
      <c r="B1113" s="2014" t="s">
        <v>129</v>
      </c>
      <c r="C1113" s="2019" t="s">
        <v>57</v>
      </c>
      <c r="D1113" s="2014" t="s">
        <v>252</v>
      </c>
      <c r="E1113" s="2016">
        <v>44990</v>
      </c>
      <c r="F1113" s="2017" t="s">
        <v>6471</v>
      </c>
      <c r="G1113" s="2017">
        <v>3</v>
      </c>
      <c r="H1113" s="2018" t="s">
        <v>5885</v>
      </c>
      <c r="I1113" s="1857"/>
      <c r="J1113" s="93"/>
    </row>
    <row r="1114" spans="1:10">
      <c r="A1114" s="2013">
        <v>2023</v>
      </c>
      <c r="B1114" s="2014"/>
      <c r="C1114" s="2019"/>
      <c r="D1114" s="2014"/>
      <c r="E1114" s="2016"/>
      <c r="F1114" s="2017"/>
      <c r="G1114" s="2017">
        <v>3</v>
      </c>
      <c r="H1114" s="1832"/>
      <c r="I1114" s="1857"/>
      <c r="J1114" s="93"/>
    </row>
    <row r="1115" spans="1:10">
      <c r="A1115" s="2177" t="s">
        <v>46</v>
      </c>
      <c r="B1115" s="2171"/>
      <c r="C1115" s="2178" t="s">
        <v>901</v>
      </c>
      <c r="D1115" s="2171"/>
      <c r="E1115" s="2173"/>
      <c r="F1115" s="2175"/>
      <c r="G1115" s="2175">
        <v>3</v>
      </c>
      <c r="H1115" s="2176"/>
      <c r="I1115" s="1409"/>
      <c r="J1115" s="93"/>
    </row>
    <row r="1116" spans="1:10">
      <c r="A1116" s="147"/>
      <c r="C1116" s="148"/>
      <c r="E1116" s="1673"/>
      <c r="F1116" s="133"/>
      <c r="G1116" s="133"/>
      <c r="I1116" s="1409"/>
      <c r="J1116" s="93"/>
    </row>
    <row r="1117" spans="1:10">
      <c r="A1117" s="147">
        <v>2019</v>
      </c>
      <c r="B1117" s="73" t="s">
        <v>91</v>
      </c>
      <c r="C1117" s="72" t="s">
        <v>115</v>
      </c>
      <c r="D1117" s="73" t="s">
        <v>70</v>
      </c>
      <c r="E1117" s="1673">
        <v>43548</v>
      </c>
      <c r="F1117" s="133" t="s">
        <v>913</v>
      </c>
      <c r="G1117" s="87">
        <v>5</v>
      </c>
      <c r="H1117" s="88" t="s">
        <v>800</v>
      </c>
      <c r="I1117" s="1409"/>
      <c r="J1117" s="2"/>
    </row>
    <row r="1118" spans="1:10">
      <c r="A1118" s="147">
        <v>2019</v>
      </c>
      <c r="B1118" s="73" t="s">
        <v>91</v>
      </c>
      <c r="C1118" s="72" t="s">
        <v>115</v>
      </c>
      <c r="D1118" s="73" t="s">
        <v>66</v>
      </c>
      <c r="E1118" s="1673">
        <v>43541</v>
      </c>
      <c r="F1118" s="133" t="s">
        <v>913</v>
      </c>
      <c r="G1118" s="87">
        <v>5</v>
      </c>
      <c r="H1118" s="88" t="s">
        <v>342</v>
      </c>
      <c r="I1118" s="1409"/>
      <c r="J1118" s="2"/>
    </row>
    <row r="1119" spans="1:10">
      <c r="A1119" s="147">
        <v>2019</v>
      </c>
      <c r="B1119" s="73" t="s">
        <v>91</v>
      </c>
      <c r="C1119" s="72" t="s">
        <v>115</v>
      </c>
      <c r="D1119" s="73" t="s">
        <v>66</v>
      </c>
      <c r="E1119" s="1673">
        <v>43541</v>
      </c>
      <c r="F1119" s="133" t="s">
        <v>913</v>
      </c>
      <c r="G1119" s="87">
        <v>5</v>
      </c>
      <c r="H1119" s="88" t="s">
        <v>800</v>
      </c>
      <c r="I1119" s="1409"/>
      <c r="J1119" s="2"/>
    </row>
    <row r="1120" spans="1:10">
      <c r="A1120" s="137">
        <v>2019</v>
      </c>
      <c r="B1120" s="73" t="s">
        <v>91</v>
      </c>
      <c r="C1120" s="143" t="s">
        <v>115</v>
      </c>
      <c r="D1120" s="138" t="s">
        <v>227</v>
      </c>
      <c r="E1120" s="1674">
        <v>43604</v>
      </c>
      <c r="F1120" s="1656" t="s">
        <v>914</v>
      </c>
      <c r="G1120" s="141">
        <v>10</v>
      </c>
      <c r="H1120" s="1561" t="s">
        <v>915</v>
      </c>
      <c r="I1120" s="1409"/>
    </row>
    <row r="1121" spans="1:10">
      <c r="A1121" s="147">
        <v>2019</v>
      </c>
      <c r="B1121" s="73" t="s">
        <v>91</v>
      </c>
      <c r="C1121" s="72" t="s">
        <v>115</v>
      </c>
      <c r="D1121" s="73" t="s">
        <v>78</v>
      </c>
      <c r="E1121" s="1673">
        <v>43611</v>
      </c>
      <c r="F1121" s="133" t="s">
        <v>914</v>
      </c>
      <c r="G1121" s="87">
        <v>10</v>
      </c>
      <c r="H1121" s="88" t="s">
        <v>916</v>
      </c>
      <c r="I1121" s="1409"/>
      <c r="J1121" s="2"/>
    </row>
    <row r="1122" spans="1:10">
      <c r="A1122" s="173">
        <v>2019</v>
      </c>
      <c r="B1122" s="73" t="s">
        <v>91</v>
      </c>
      <c r="C1122" s="174" t="s">
        <v>115</v>
      </c>
      <c r="D1122" s="174" t="s">
        <v>277</v>
      </c>
      <c r="E1122" s="1679">
        <v>43716</v>
      </c>
      <c r="F1122" s="1657" t="s">
        <v>917</v>
      </c>
      <c r="G1122" s="173">
        <v>10</v>
      </c>
      <c r="H1122" s="88" t="s">
        <v>374</v>
      </c>
      <c r="I1122" s="1409"/>
    </row>
    <row r="1123" spans="1:10">
      <c r="A1123" s="147">
        <v>2019</v>
      </c>
      <c r="C1123" s="148"/>
      <c r="E1123" s="1673"/>
      <c r="F1123" s="133"/>
      <c r="G1123" s="133">
        <f>SUM(G1117:G1122)</f>
        <v>45</v>
      </c>
      <c r="I1123" s="1409"/>
      <c r="J1123" s="93"/>
    </row>
    <row r="1124" spans="1:10">
      <c r="A1124" s="1866">
        <v>2020</v>
      </c>
      <c r="B1124" s="1860" t="s">
        <v>91</v>
      </c>
      <c r="C1124" s="2060" t="s">
        <v>115</v>
      </c>
      <c r="D1124" s="2060" t="s">
        <v>252</v>
      </c>
      <c r="E1124" s="2061">
        <v>43891</v>
      </c>
      <c r="F1124" s="2062" t="s">
        <v>918</v>
      </c>
      <c r="G1124" s="2086">
        <v>7</v>
      </c>
      <c r="H1124" s="2067" t="s">
        <v>919</v>
      </c>
      <c r="J1124" s="93"/>
    </row>
    <row r="1125" spans="1:10">
      <c r="A1125" s="1866">
        <v>2020</v>
      </c>
      <c r="B1125" s="1860"/>
      <c r="C1125" s="2064"/>
      <c r="D1125" s="2059"/>
      <c r="E1125" s="2065"/>
      <c r="F1125" s="2066"/>
      <c r="G1125" s="2066">
        <f>SUM(G1124)</f>
        <v>7</v>
      </c>
      <c r="H1125" s="2068"/>
      <c r="J1125" s="93"/>
    </row>
    <row r="1126" spans="1:10">
      <c r="A1126" s="1497">
        <v>2021</v>
      </c>
      <c r="B1126" s="1457" t="s">
        <v>91</v>
      </c>
      <c r="C1126" s="2033" t="s">
        <v>115</v>
      </c>
      <c r="D1126" s="2033" t="s">
        <v>252</v>
      </c>
      <c r="E1126" s="2034">
        <v>44262</v>
      </c>
      <c r="F1126" s="2035" t="s">
        <v>5410</v>
      </c>
      <c r="G1126" s="2035">
        <v>3</v>
      </c>
      <c r="H1126" s="2043" t="s">
        <v>607</v>
      </c>
      <c r="J1126" s="93"/>
    </row>
    <row r="1127" spans="1:10">
      <c r="A1127" s="1497">
        <v>2021</v>
      </c>
      <c r="B1127" s="1457" t="s">
        <v>91</v>
      </c>
      <c r="C1127" s="2033" t="s">
        <v>115</v>
      </c>
      <c r="D1127" s="2033" t="s">
        <v>5486</v>
      </c>
      <c r="E1127" s="2034">
        <v>44332</v>
      </c>
      <c r="F1127" s="2036" t="s">
        <v>5589</v>
      </c>
      <c r="G1127" s="2035">
        <v>15</v>
      </c>
      <c r="H1127" s="2043" t="s">
        <v>5590</v>
      </c>
      <c r="J1127" s="93"/>
    </row>
    <row r="1128" spans="1:10">
      <c r="A1128" s="1497">
        <v>2021</v>
      </c>
      <c r="B1128" s="1457" t="s">
        <v>91</v>
      </c>
      <c r="C1128" s="2033" t="s">
        <v>115</v>
      </c>
      <c r="D1128" s="2033" t="s">
        <v>5486</v>
      </c>
      <c r="E1128" s="2034">
        <v>44332</v>
      </c>
      <c r="F1128" s="2036" t="s">
        <v>5591</v>
      </c>
      <c r="G1128" s="2035">
        <v>7</v>
      </c>
      <c r="H1128" s="2043" t="s">
        <v>5592</v>
      </c>
      <c r="J1128" s="93"/>
    </row>
    <row r="1129" spans="1:10">
      <c r="A1129" s="1497">
        <v>2021</v>
      </c>
      <c r="B1129" s="1457" t="s">
        <v>91</v>
      </c>
      <c r="C1129" s="2033" t="s">
        <v>115</v>
      </c>
      <c r="D1129" s="2033" t="s">
        <v>5486</v>
      </c>
      <c r="E1129" s="2034">
        <v>44332</v>
      </c>
      <c r="F1129" s="2036" t="s">
        <v>5593</v>
      </c>
      <c r="G1129" s="2035">
        <v>10</v>
      </c>
      <c r="H1129" s="2043" t="s">
        <v>5594</v>
      </c>
      <c r="J1129" s="93"/>
    </row>
    <row r="1130" spans="1:10">
      <c r="A1130" s="1497">
        <v>2021</v>
      </c>
      <c r="B1130" s="1457"/>
      <c r="C1130" s="2081"/>
      <c r="D1130" s="2082"/>
      <c r="E1130" s="2083"/>
      <c r="F1130" s="2084"/>
      <c r="G1130" s="2084">
        <f>SUM(G1126:G1129)</f>
        <v>35</v>
      </c>
      <c r="H1130" s="2085"/>
      <c r="J1130" s="93"/>
    </row>
    <row r="1131" spans="1:10">
      <c r="A1131" s="1833">
        <v>2022</v>
      </c>
      <c r="B1131" s="1827" t="s">
        <v>91</v>
      </c>
      <c r="C1131" s="1877" t="s">
        <v>115</v>
      </c>
      <c r="D1131" s="1827" t="s">
        <v>277</v>
      </c>
      <c r="E1131" s="1829">
        <v>44815</v>
      </c>
      <c r="F1131" s="1831" t="s">
        <v>6297</v>
      </c>
      <c r="G1131" s="1831">
        <v>7</v>
      </c>
      <c r="H1131" s="1832" t="s">
        <v>400</v>
      </c>
      <c r="I1131" s="1857"/>
      <c r="J1131" s="93"/>
    </row>
    <row r="1132" spans="1:10">
      <c r="A1132" s="1833">
        <v>2022</v>
      </c>
      <c r="B1132" s="1827" t="s">
        <v>91</v>
      </c>
      <c r="C1132" s="1877" t="s">
        <v>115</v>
      </c>
      <c r="D1132" s="1827" t="s">
        <v>277</v>
      </c>
      <c r="E1132" s="1829">
        <v>44815</v>
      </c>
      <c r="F1132" s="1831" t="s">
        <v>6298</v>
      </c>
      <c r="G1132" s="1831">
        <v>10</v>
      </c>
      <c r="H1132" s="1832" t="s">
        <v>267</v>
      </c>
      <c r="I1132" s="1857"/>
      <c r="J1132" s="93"/>
    </row>
    <row r="1133" spans="1:10">
      <c r="A1133" s="1833">
        <v>2022</v>
      </c>
      <c r="B1133" s="1457"/>
      <c r="C1133" s="1498"/>
      <c r="D1133" s="1457"/>
      <c r="E1133" s="1684"/>
      <c r="F1133" s="1458"/>
      <c r="G1133" s="2507">
        <v>17</v>
      </c>
      <c r="H1133" s="1499"/>
      <c r="I1133" s="1857"/>
      <c r="J1133" s="93"/>
    </row>
    <row r="1134" spans="1:10">
      <c r="A1134" s="2013">
        <v>2023</v>
      </c>
      <c r="B1134" s="2014" t="s">
        <v>91</v>
      </c>
      <c r="C1134" s="2019" t="s">
        <v>115</v>
      </c>
      <c r="D1134" s="2014" t="s">
        <v>5486</v>
      </c>
      <c r="E1134" s="2016">
        <v>45074</v>
      </c>
      <c r="F1134" s="2017" t="s">
        <v>6552</v>
      </c>
      <c r="G1134" s="2017">
        <v>3</v>
      </c>
      <c r="H1134" s="2018" t="s">
        <v>5915</v>
      </c>
      <c r="I1134" s="1857"/>
      <c r="J1134" s="93"/>
    </row>
    <row r="1135" spans="1:10">
      <c r="A1135" s="2013">
        <v>2023</v>
      </c>
      <c r="B1135" s="2014"/>
      <c r="C1135" s="2019"/>
      <c r="D1135" s="2014"/>
      <c r="E1135" s="2016"/>
      <c r="F1135" s="2017"/>
      <c r="G1135" s="2017">
        <v>3</v>
      </c>
      <c r="H1135" s="2018"/>
      <c r="I1135" s="1857"/>
      <c r="J1135" s="93"/>
    </row>
    <row r="1136" spans="1:10">
      <c r="A1136" s="2177" t="s">
        <v>46</v>
      </c>
      <c r="B1136" s="2171"/>
      <c r="C1136" s="2178" t="s">
        <v>920</v>
      </c>
      <c r="D1136" s="2171"/>
      <c r="E1136" s="2173"/>
      <c r="F1136" s="2175"/>
      <c r="G1136" s="2175">
        <v>107</v>
      </c>
      <c r="H1136" s="2176"/>
      <c r="I1136" s="1409"/>
      <c r="J1136" s="93"/>
    </row>
    <row r="1137" spans="1:10">
      <c r="A1137" s="147"/>
      <c r="C1137" s="148"/>
      <c r="E1137" s="1673"/>
      <c r="F1137" s="133"/>
      <c r="G1137" s="133"/>
      <c r="I1137" s="1409"/>
      <c r="J1137" s="93"/>
    </row>
    <row r="1138" spans="1:10">
      <c r="A1138" s="147">
        <v>2019</v>
      </c>
      <c r="B1138" s="73" t="s">
        <v>129</v>
      </c>
      <c r="C1138" s="148" t="s">
        <v>921</v>
      </c>
      <c r="D1138" s="73" t="s">
        <v>70</v>
      </c>
      <c r="E1138" s="1673">
        <v>43548</v>
      </c>
      <c r="F1138" s="133" t="s">
        <v>922</v>
      </c>
      <c r="G1138" s="133">
        <v>5</v>
      </c>
      <c r="H1138" s="88" t="s">
        <v>342</v>
      </c>
      <c r="I1138" s="1409"/>
      <c r="J1138" s="93"/>
    </row>
    <row r="1139" spans="1:10">
      <c r="A1139" s="147">
        <v>2019</v>
      </c>
      <c r="B1139" s="73" t="s">
        <v>129</v>
      </c>
      <c r="C1139" s="148" t="s">
        <v>921</v>
      </c>
      <c r="D1139" s="73" t="s">
        <v>70</v>
      </c>
      <c r="E1139" s="1673">
        <v>43548</v>
      </c>
      <c r="F1139" s="133" t="s">
        <v>922</v>
      </c>
      <c r="G1139" s="133">
        <v>5</v>
      </c>
      <c r="H1139" s="88" t="s">
        <v>765</v>
      </c>
      <c r="I1139" s="1409"/>
      <c r="J1139" s="93"/>
    </row>
    <row r="1140" spans="1:10">
      <c r="A1140" s="104">
        <v>2019</v>
      </c>
      <c r="D1140" s="72"/>
      <c r="E1140" s="1673"/>
      <c r="F1140" s="87"/>
      <c r="G1140" s="133">
        <f>SUM(G1138:G1139)</f>
        <v>10</v>
      </c>
      <c r="I1140" s="1409"/>
      <c r="J1140" s="2"/>
    </row>
    <row r="1141" spans="1:10">
      <c r="A1141" s="1497">
        <v>2021</v>
      </c>
      <c r="B1141" s="1457" t="s">
        <v>129</v>
      </c>
      <c r="C1141" s="2081" t="s">
        <v>921</v>
      </c>
      <c r="D1141" s="2033" t="s">
        <v>5456</v>
      </c>
      <c r="E1141" s="2034">
        <v>44269</v>
      </c>
      <c r="F1141" s="2035" t="s">
        <v>5463</v>
      </c>
      <c r="G1141" s="2035">
        <v>5</v>
      </c>
      <c r="H1141" s="2043" t="s">
        <v>342</v>
      </c>
      <c r="J1141" s="2"/>
    </row>
    <row r="1142" spans="1:10">
      <c r="A1142" s="1497">
        <v>2021</v>
      </c>
      <c r="B1142" s="1457" t="s">
        <v>129</v>
      </c>
      <c r="C1142" s="2081" t="s">
        <v>921</v>
      </c>
      <c r="D1142" s="2033" t="s">
        <v>5456</v>
      </c>
      <c r="E1142" s="2034">
        <v>44269</v>
      </c>
      <c r="F1142" s="2035" t="s">
        <v>5463</v>
      </c>
      <c r="G1142" s="2035">
        <v>0</v>
      </c>
      <c r="H1142" s="2043" t="s">
        <v>5464</v>
      </c>
      <c r="I1142" s="2" t="s">
        <v>234</v>
      </c>
      <c r="J1142" s="2"/>
    </row>
    <row r="1143" spans="1:10">
      <c r="A1143" s="1497">
        <v>2021</v>
      </c>
      <c r="B1143" s="1457"/>
      <c r="C1143" s="2081"/>
      <c r="D1143" s="2033"/>
      <c r="E1143" s="2034"/>
      <c r="F1143" s="2035"/>
      <c r="G1143" s="2035">
        <f>SUM(G1141:G1142)</f>
        <v>5</v>
      </c>
      <c r="H1143" s="2043"/>
      <c r="J1143" s="2"/>
    </row>
    <row r="1144" spans="1:10">
      <c r="A1144" s="1833">
        <v>2022</v>
      </c>
      <c r="B1144" s="1827" t="s">
        <v>129</v>
      </c>
      <c r="C1144" s="2134" t="s">
        <v>1634</v>
      </c>
      <c r="D1144" s="1896" t="s">
        <v>5745</v>
      </c>
      <c r="E1144" s="1898">
        <v>44633</v>
      </c>
      <c r="F1144" s="1902" t="s">
        <v>6013</v>
      </c>
      <c r="G1144" s="1902">
        <v>0</v>
      </c>
      <c r="H1144" s="2044" t="s">
        <v>304</v>
      </c>
      <c r="I1144" s="2" t="s">
        <v>234</v>
      </c>
      <c r="J1144" s="2"/>
    </row>
    <row r="1145" spans="1:10">
      <c r="A1145" s="1833">
        <v>2022</v>
      </c>
      <c r="B1145" s="1827"/>
      <c r="C1145" s="2134"/>
      <c r="D1145" s="1896"/>
      <c r="E1145" s="1898"/>
      <c r="F1145" s="1902"/>
      <c r="G1145" s="1902">
        <v>0</v>
      </c>
      <c r="H1145" s="2044"/>
      <c r="J1145" s="2"/>
    </row>
    <row r="1146" spans="1:10">
      <c r="A1146" s="2170" t="s">
        <v>46</v>
      </c>
      <c r="B1146" s="2171"/>
      <c r="C1146" s="2171" t="s">
        <v>923</v>
      </c>
      <c r="D1146" s="2268"/>
      <c r="E1146" s="2173"/>
      <c r="F1146" s="2174"/>
      <c r="G1146" s="2175">
        <f>G1140+G1143</f>
        <v>15</v>
      </c>
      <c r="H1146" s="2176"/>
      <c r="I1146" s="1409"/>
      <c r="J1146" s="2"/>
    </row>
    <row r="1147" spans="1:10">
      <c r="A1147" s="104"/>
      <c r="D1147" s="72"/>
      <c r="E1147" s="1673"/>
      <c r="F1147" s="87"/>
      <c r="G1147" s="133"/>
      <c r="I1147" s="1409"/>
      <c r="J1147" s="2"/>
    </row>
    <row r="1148" spans="1:10">
      <c r="A1148" s="137">
        <v>2019</v>
      </c>
      <c r="B1148" s="138" t="s">
        <v>91</v>
      </c>
      <c r="C1148" s="138" t="s">
        <v>121</v>
      </c>
      <c r="D1148" s="138" t="s">
        <v>227</v>
      </c>
      <c r="E1148" s="1674">
        <v>43604</v>
      </c>
      <c r="F1148" s="1656" t="s">
        <v>943</v>
      </c>
      <c r="G1148" s="141">
        <v>3</v>
      </c>
      <c r="H1148" s="1561" t="s">
        <v>944</v>
      </c>
      <c r="I1148" s="1409"/>
      <c r="J1148" s="2"/>
    </row>
    <row r="1149" spans="1:10">
      <c r="A1149" s="173">
        <v>2019</v>
      </c>
      <c r="B1149" s="138" t="s">
        <v>91</v>
      </c>
      <c r="C1149" s="174" t="s">
        <v>121</v>
      </c>
      <c r="D1149" s="174" t="s">
        <v>277</v>
      </c>
      <c r="E1149" s="1679">
        <v>43716</v>
      </c>
      <c r="F1149" s="1657" t="s">
        <v>945</v>
      </c>
      <c r="G1149" s="173">
        <v>10</v>
      </c>
      <c r="H1149" s="88" t="s">
        <v>267</v>
      </c>
      <c r="I1149" s="1409"/>
    </row>
    <row r="1150" spans="1:10">
      <c r="A1150" s="173">
        <v>2019</v>
      </c>
      <c r="B1150" s="138" t="s">
        <v>91</v>
      </c>
      <c r="C1150" s="174" t="s">
        <v>121</v>
      </c>
      <c r="D1150" s="174" t="s">
        <v>277</v>
      </c>
      <c r="E1150" s="1679">
        <v>43716</v>
      </c>
      <c r="F1150" s="1657" t="s">
        <v>946</v>
      </c>
      <c r="G1150" s="173">
        <v>10</v>
      </c>
      <c r="H1150" s="88" t="s">
        <v>894</v>
      </c>
      <c r="I1150" s="1409"/>
    </row>
    <row r="1151" spans="1:10">
      <c r="A1151" s="173">
        <v>2019</v>
      </c>
      <c r="B1151" s="138" t="s">
        <v>91</v>
      </c>
      <c r="C1151" s="174" t="s">
        <v>121</v>
      </c>
      <c r="D1151" s="174" t="s">
        <v>277</v>
      </c>
      <c r="E1151" s="1679">
        <v>43716</v>
      </c>
      <c r="F1151" s="1657" t="s">
        <v>947</v>
      </c>
      <c r="G1151" s="173">
        <v>7</v>
      </c>
      <c r="H1151" s="88" t="s">
        <v>948</v>
      </c>
      <c r="I1151" s="1409"/>
    </row>
    <row r="1152" spans="1:10">
      <c r="A1152" s="137">
        <v>2019</v>
      </c>
      <c r="B1152" s="143"/>
      <c r="C1152" s="143"/>
      <c r="D1152" s="138"/>
      <c r="E1152" s="1674"/>
      <c r="F1152" s="1656"/>
      <c r="G1152" s="141">
        <f>SUM(G1148:G1151)</f>
        <v>30</v>
      </c>
      <c r="H1152" s="1561"/>
      <c r="I1152" s="1409"/>
      <c r="J1152" s="2"/>
    </row>
    <row r="1153" spans="1:10">
      <c r="A1153" s="1874">
        <v>2020</v>
      </c>
      <c r="B1153" s="1875" t="s">
        <v>91</v>
      </c>
      <c r="C1153" s="2060" t="s">
        <v>121</v>
      </c>
      <c r="D1153" s="2060" t="s">
        <v>252</v>
      </c>
      <c r="E1153" s="2061">
        <v>43891</v>
      </c>
      <c r="F1153" s="2062" t="s">
        <v>949</v>
      </c>
      <c r="G1153" s="2086">
        <v>3</v>
      </c>
      <c r="H1153" s="2067" t="s">
        <v>950</v>
      </c>
      <c r="J1153" s="2"/>
    </row>
    <row r="1154" spans="1:10">
      <c r="A1154" s="1874">
        <v>2020</v>
      </c>
      <c r="B1154" s="1875"/>
      <c r="C1154" s="2087"/>
      <c r="D1154" s="2087"/>
      <c r="E1154" s="2088"/>
      <c r="F1154" s="2089"/>
      <c r="G1154" s="2090">
        <f>SUM(G1153)</f>
        <v>3</v>
      </c>
      <c r="H1154" s="2091"/>
      <c r="J1154" s="2"/>
    </row>
    <row r="1155" spans="1:10">
      <c r="A1155" s="1518">
        <v>2021</v>
      </c>
      <c r="B1155" s="1519" t="s">
        <v>91</v>
      </c>
      <c r="C1155" s="2033" t="s">
        <v>121</v>
      </c>
      <c r="D1155" s="2033" t="s">
        <v>252</v>
      </c>
      <c r="E1155" s="2034">
        <v>44262</v>
      </c>
      <c r="F1155" s="2035" t="s">
        <v>5411</v>
      </c>
      <c r="G1155" s="2035">
        <v>10</v>
      </c>
      <c r="H1155" s="2043" t="s">
        <v>5865</v>
      </c>
      <c r="J1155" s="2"/>
    </row>
    <row r="1156" spans="1:10">
      <c r="A1156" s="1518">
        <v>2021</v>
      </c>
      <c r="B1156" s="1519" t="s">
        <v>91</v>
      </c>
      <c r="C1156" s="2033" t="s">
        <v>121</v>
      </c>
      <c r="D1156" s="2033" t="s">
        <v>5683</v>
      </c>
      <c r="E1156" s="2034">
        <v>44332</v>
      </c>
      <c r="F1156" s="2035" t="s">
        <v>5731</v>
      </c>
      <c r="G1156" s="2035">
        <v>3</v>
      </c>
      <c r="H1156" s="2043" t="s">
        <v>6577</v>
      </c>
      <c r="J1156" s="2"/>
    </row>
    <row r="1157" spans="1:10">
      <c r="A1157" s="1518">
        <v>2021</v>
      </c>
      <c r="B1157" s="1519"/>
      <c r="C1157" s="2135"/>
      <c r="D1157" s="2135"/>
      <c r="E1157" s="2136"/>
      <c r="F1157" s="2137"/>
      <c r="G1157" s="2138">
        <v>13</v>
      </c>
      <c r="H1157" s="2139"/>
      <c r="J1157" s="2"/>
    </row>
    <row r="1158" spans="1:10">
      <c r="A1158" s="1919">
        <v>2022</v>
      </c>
      <c r="B1158" s="1920" t="s">
        <v>91</v>
      </c>
      <c r="C1158" s="1920" t="s">
        <v>121</v>
      </c>
      <c r="D1158" s="1920" t="s">
        <v>252</v>
      </c>
      <c r="E1158" s="1921">
        <v>44626</v>
      </c>
      <c r="F1158" s="1922" t="s">
        <v>5920</v>
      </c>
      <c r="G1158" s="1923">
        <v>3</v>
      </c>
      <c r="H1158" s="1924" t="s">
        <v>5828</v>
      </c>
      <c r="I1158" s="1409"/>
      <c r="J1158" s="2"/>
    </row>
    <row r="1159" spans="1:10">
      <c r="A1159" s="1919">
        <v>2022</v>
      </c>
      <c r="B1159" s="1920" t="s">
        <v>91</v>
      </c>
      <c r="C1159" s="1920" t="s">
        <v>121</v>
      </c>
      <c r="D1159" s="1920" t="s">
        <v>252</v>
      </c>
      <c r="E1159" s="1921">
        <v>44626</v>
      </c>
      <c r="F1159" s="1922" t="s">
        <v>5946</v>
      </c>
      <c r="G1159" s="1923">
        <v>3</v>
      </c>
      <c r="H1159" s="1924" t="s">
        <v>5854</v>
      </c>
      <c r="I1159" s="1857"/>
      <c r="J1159" s="2"/>
    </row>
    <row r="1160" spans="1:10">
      <c r="A1160" s="1919">
        <v>2022</v>
      </c>
      <c r="B1160" s="1920" t="s">
        <v>91</v>
      </c>
      <c r="C1160" s="1920" t="s">
        <v>121</v>
      </c>
      <c r="D1160" s="1920" t="s">
        <v>252</v>
      </c>
      <c r="E1160" s="1921">
        <v>44626</v>
      </c>
      <c r="F1160" s="1922" t="s">
        <v>5958</v>
      </c>
      <c r="G1160" s="1923">
        <v>7</v>
      </c>
      <c r="H1160" s="1924" t="s">
        <v>5864</v>
      </c>
      <c r="I1160" s="1857"/>
      <c r="J1160" s="2"/>
    </row>
    <row r="1161" spans="1:10">
      <c r="A1161" s="1919">
        <v>2022</v>
      </c>
      <c r="B1161" s="1920" t="s">
        <v>91</v>
      </c>
      <c r="C1161" s="1920" t="s">
        <v>121</v>
      </c>
      <c r="D1161" s="1920" t="s">
        <v>252</v>
      </c>
      <c r="E1161" s="1921">
        <v>44626</v>
      </c>
      <c r="F1161" s="1922" t="s">
        <v>5984</v>
      </c>
      <c r="G1161" s="1923">
        <v>3</v>
      </c>
      <c r="H1161" s="1924" t="s">
        <v>5894</v>
      </c>
      <c r="I1161" s="1857"/>
      <c r="J1161" s="2"/>
    </row>
    <row r="1162" spans="1:10">
      <c r="A1162" s="1919">
        <v>2022</v>
      </c>
      <c r="B1162" s="1920" t="s">
        <v>91</v>
      </c>
      <c r="C1162" s="1920" t="s">
        <v>121</v>
      </c>
      <c r="D1162" s="1920" t="s">
        <v>5785</v>
      </c>
      <c r="E1162" s="1921">
        <v>44878</v>
      </c>
      <c r="F1162" s="1922"/>
      <c r="G1162" s="1923">
        <v>0</v>
      </c>
      <c r="H1162" s="1924" t="s">
        <v>670</v>
      </c>
      <c r="I1162" s="1857" t="s">
        <v>234</v>
      </c>
      <c r="J1162" s="2"/>
    </row>
    <row r="1163" spans="1:10">
      <c r="A1163" s="1919">
        <v>2022</v>
      </c>
      <c r="B1163" s="1920" t="s">
        <v>91</v>
      </c>
      <c r="C1163" s="1920" t="s">
        <v>121</v>
      </c>
      <c r="D1163" s="1920" t="s">
        <v>6374</v>
      </c>
      <c r="E1163" s="1921">
        <v>44885</v>
      </c>
      <c r="F1163" s="1922" t="s">
        <v>6381</v>
      </c>
      <c r="G1163" s="1923">
        <v>0</v>
      </c>
      <c r="H1163" s="1924" t="s">
        <v>995</v>
      </c>
      <c r="I1163" s="1857" t="s">
        <v>234</v>
      </c>
      <c r="J1163" s="2"/>
    </row>
    <row r="1164" spans="1:10">
      <c r="A1164" s="1919">
        <v>2022</v>
      </c>
      <c r="B1164" s="1920" t="s">
        <v>91</v>
      </c>
      <c r="C1164" s="1920" t="s">
        <v>121</v>
      </c>
      <c r="D1164" s="1920" t="s">
        <v>6374</v>
      </c>
      <c r="E1164" s="1921">
        <v>44885</v>
      </c>
      <c r="F1164" s="1922" t="s">
        <v>6381</v>
      </c>
      <c r="G1164" s="1923">
        <v>0</v>
      </c>
      <c r="H1164" s="1924" t="s">
        <v>670</v>
      </c>
      <c r="I1164" s="1857" t="s">
        <v>234</v>
      </c>
      <c r="J1164" s="2"/>
    </row>
    <row r="1165" spans="1:10">
      <c r="A1165" s="1919">
        <v>2022</v>
      </c>
      <c r="B1165" s="1920"/>
      <c r="C1165" s="1920"/>
      <c r="D1165" s="1920"/>
      <c r="E1165" s="1921"/>
      <c r="F1165" s="1922"/>
      <c r="G1165" s="1923">
        <v>16</v>
      </c>
      <c r="H1165" s="1924"/>
      <c r="I1165" s="1857"/>
      <c r="J1165" s="2"/>
    </row>
    <row r="1166" spans="1:10">
      <c r="A1166" s="2127">
        <v>2023</v>
      </c>
      <c r="B1166" s="2128" t="s">
        <v>91</v>
      </c>
      <c r="C1166" s="2128" t="s">
        <v>121</v>
      </c>
      <c r="D1166" s="2128" t="s">
        <v>252</v>
      </c>
      <c r="E1166" s="2129">
        <v>44990</v>
      </c>
      <c r="F1166" s="2130" t="s">
        <v>6381</v>
      </c>
      <c r="G1166" s="2131">
        <v>10</v>
      </c>
      <c r="H1166" s="2423" t="s">
        <v>5865</v>
      </c>
      <c r="I1166" s="1857"/>
      <c r="J1166" s="2"/>
    </row>
    <row r="1167" spans="1:10">
      <c r="A1167" s="2127">
        <v>2023</v>
      </c>
      <c r="B1167" s="2128" t="s">
        <v>91</v>
      </c>
      <c r="C1167" s="2128" t="s">
        <v>121</v>
      </c>
      <c r="D1167" s="2128" t="s">
        <v>5683</v>
      </c>
      <c r="E1167" s="2129">
        <v>45074</v>
      </c>
      <c r="F1167" s="2130" t="s">
        <v>6576</v>
      </c>
      <c r="G1167" s="2131">
        <v>7</v>
      </c>
      <c r="H1167" s="2423" t="s">
        <v>6070</v>
      </c>
      <c r="I1167" s="1857"/>
      <c r="J1167" s="2"/>
    </row>
    <row r="1168" spans="1:10">
      <c r="A1168" s="2127">
        <v>2023</v>
      </c>
      <c r="B1168" s="2128"/>
      <c r="C1168" s="2128"/>
      <c r="D1168" s="2128"/>
      <c r="E1168" s="2129"/>
      <c r="F1168" s="2130"/>
      <c r="G1168" s="2131">
        <v>17</v>
      </c>
      <c r="H1168" s="2423"/>
      <c r="I1168" s="1857"/>
      <c r="J1168" s="2"/>
    </row>
    <row r="1169" spans="1:20">
      <c r="A1169" s="2177" t="s">
        <v>46</v>
      </c>
      <c r="B1169" s="2171"/>
      <c r="C1169" s="2178" t="s">
        <v>951</v>
      </c>
      <c r="D1169" s="2171"/>
      <c r="E1169" s="2173"/>
      <c r="F1169" s="2175"/>
      <c r="G1169" s="2175">
        <v>79</v>
      </c>
      <c r="H1169" s="2176"/>
      <c r="I1169" s="1409"/>
      <c r="J1169" s="93"/>
    </row>
    <row r="1170" spans="1:20">
      <c r="A1170" s="178"/>
      <c r="B1170" s="154"/>
      <c r="C1170" s="155"/>
      <c r="D1170" s="154"/>
      <c r="E1170" s="1677"/>
      <c r="F1170" s="153"/>
      <c r="G1170" s="153"/>
      <c r="H1170" s="157"/>
      <c r="I1170" s="1409"/>
      <c r="J1170" s="93"/>
    </row>
    <row r="1171" spans="1:20">
      <c r="A1171" s="1866">
        <v>2020</v>
      </c>
      <c r="B1171" s="1860" t="s">
        <v>129</v>
      </c>
      <c r="C1171" s="1869" t="s">
        <v>149</v>
      </c>
      <c r="D1171" s="1860"/>
      <c r="E1171" s="1862"/>
      <c r="F1171" s="1859"/>
      <c r="G1171" s="1873">
        <v>0</v>
      </c>
      <c r="H1171" s="170"/>
      <c r="I1171" s="1409"/>
      <c r="J1171" s="2"/>
    </row>
    <row r="1172" spans="1:20" s="115" customFormat="1">
      <c r="A1172" s="1866">
        <v>2020</v>
      </c>
      <c r="B1172" s="1860"/>
      <c r="C1172" s="1861"/>
      <c r="D1172" s="1860"/>
      <c r="E1172" s="1862"/>
      <c r="F1172" s="1859"/>
      <c r="G1172" s="1859">
        <f>SUM(G1171)</f>
        <v>0</v>
      </c>
      <c r="H1172" s="170"/>
      <c r="I1172" s="1540"/>
      <c r="J1172" s="114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</row>
    <row r="1173" spans="1:20">
      <c r="A1173" s="2177" t="s">
        <v>46</v>
      </c>
      <c r="B1173" s="2171"/>
      <c r="C1173" s="2178" t="s">
        <v>953</v>
      </c>
      <c r="D1173" s="2171"/>
      <c r="E1173" s="2173"/>
      <c r="F1173" s="2175"/>
      <c r="G1173" s="2175">
        <f>G1172</f>
        <v>0</v>
      </c>
      <c r="H1173" s="2176"/>
      <c r="I1173" s="1409"/>
      <c r="J1173" s="93"/>
    </row>
    <row r="1174" spans="1:20">
      <c r="A1174" s="147"/>
      <c r="C1174" s="148"/>
      <c r="E1174" s="1673"/>
      <c r="F1174" s="133"/>
      <c r="G1174" s="133"/>
      <c r="I1174" s="1409"/>
      <c r="J1174" s="93"/>
    </row>
    <row r="1175" spans="1:20">
      <c r="A1175" s="1866">
        <v>2020</v>
      </c>
      <c r="B1175" s="1860" t="s">
        <v>129</v>
      </c>
      <c r="C1175" s="1861" t="s">
        <v>5781</v>
      </c>
      <c r="D1175" s="1860"/>
      <c r="E1175" s="1862"/>
      <c r="F1175" s="1859"/>
      <c r="G1175" s="1859">
        <v>0</v>
      </c>
      <c r="I1175" s="1409"/>
      <c r="J1175" s="93"/>
    </row>
    <row r="1176" spans="1:20">
      <c r="A1176" s="1866">
        <v>2020</v>
      </c>
      <c r="B1176" s="1860"/>
      <c r="C1176" s="1861"/>
      <c r="D1176" s="1860"/>
      <c r="E1176" s="1862"/>
      <c r="F1176" s="1859"/>
      <c r="G1176" s="1859">
        <v>0</v>
      </c>
      <c r="I1176" s="1409"/>
      <c r="J1176" s="93"/>
    </row>
    <row r="1177" spans="1:20">
      <c r="A1177" s="2177" t="s">
        <v>46</v>
      </c>
      <c r="B1177" s="2171"/>
      <c r="C1177" s="2178" t="s">
        <v>5800</v>
      </c>
      <c r="D1177" s="2263"/>
      <c r="E1177" s="2265"/>
      <c r="F1177" s="2289"/>
      <c r="G1177" s="2175">
        <v>0</v>
      </c>
      <c r="H1177" s="2267"/>
      <c r="I1177" s="1409"/>
      <c r="J1177" s="93"/>
    </row>
    <row r="1178" spans="1:20">
      <c r="A1178" s="147"/>
      <c r="C1178" s="148"/>
      <c r="E1178" s="1673"/>
      <c r="F1178" s="133"/>
      <c r="G1178" s="133"/>
      <c r="I1178" s="1409"/>
      <c r="J1178" s="93"/>
    </row>
    <row r="1179" spans="1:20" s="115" customFormat="1">
      <c r="A1179" s="147">
        <v>2019</v>
      </c>
      <c r="B1179" s="73" t="s">
        <v>129</v>
      </c>
      <c r="C1179" s="148" t="s">
        <v>156</v>
      </c>
      <c r="D1179" s="73"/>
      <c r="E1179" s="1673"/>
      <c r="F1179" s="133"/>
      <c r="G1179" s="133">
        <v>0</v>
      </c>
      <c r="H1179" s="170"/>
      <c r="I1179" s="1540"/>
      <c r="J1179" s="114"/>
      <c r="K1179" s="113"/>
      <c r="L1179" s="113"/>
      <c r="M1179" s="113"/>
      <c r="N1179" s="113"/>
      <c r="O1179" s="113"/>
      <c r="P1179" s="113"/>
      <c r="Q1179" s="113"/>
      <c r="R1179" s="113"/>
      <c r="S1179" s="113"/>
      <c r="T1179" s="113"/>
    </row>
    <row r="1180" spans="1:20" s="115" customFormat="1">
      <c r="A1180" s="147">
        <v>2019</v>
      </c>
      <c r="B1180" s="73"/>
      <c r="C1180" s="148"/>
      <c r="D1180" s="73"/>
      <c r="E1180" s="1673"/>
      <c r="F1180" s="133"/>
      <c r="G1180" s="133">
        <f>SUM(G1179)</f>
        <v>0</v>
      </c>
      <c r="H1180" s="170"/>
      <c r="I1180" s="1540"/>
      <c r="J1180" s="114"/>
      <c r="K1180" s="113"/>
      <c r="L1180" s="113"/>
      <c r="M1180" s="113"/>
      <c r="N1180" s="113"/>
      <c r="O1180" s="113"/>
      <c r="P1180" s="113"/>
      <c r="Q1180" s="113"/>
      <c r="R1180" s="113"/>
      <c r="S1180" s="113"/>
      <c r="T1180" s="113"/>
    </row>
    <row r="1181" spans="1:20">
      <c r="A1181" s="2177" t="s">
        <v>46</v>
      </c>
      <c r="B1181" s="2171"/>
      <c r="C1181" s="2178" t="s">
        <v>955</v>
      </c>
      <c r="D1181" s="2171"/>
      <c r="E1181" s="2173"/>
      <c r="F1181" s="2175"/>
      <c r="G1181" s="2175">
        <f>G1180</f>
        <v>0</v>
      </c>
      <c r="H1181" s="2176"/>
      <c r="I1181" s="1409"/>
      <c r="J1181" s="93"/>
    </row>
    <row r="1182" spans="1:20">
      <c r="A1182" s="147"/>
      <c r="C1182" s="72"/>
      <c r="E1182" s="1673"/>
      <c r="F1182" s="133"/>
      <c r="G1182" s="133"/>
      <c r="I1182" s="1541"/>
      <c r="J1182" s="93"/>
    </row>
    <row r="1183" spans="1:20">
      <c r="A1183" s="1833">
        <v>2022</v>
      </c>
      <c r="B1183" s="1827" t="s">
        <v>129</v>
      </c>
      <c r="C1183" s="1834" t="s">
        <v>6026</v>
      </c>
      <c r="D1183" s="1827" t="s">
        <v>5469</v>
      </c>
      <c r="E1183" s="1829">
        <v>44646</v>
      </c>
      <c r="F1183" s="1831" t="s">
        <v>6027</v>
      </c>
      <c r="G1183" s="1831">
        <v>5</v>
      </c>
      <c r="H1183" s="1832" t="s">
        <v>305</v>
      </c>
      <c r="I1183" s="1907"/>
      <c r="J1183" s="93"/>
      <c r="M1183" s="338"/>
    </row>
    <row r="1184" spans="1:20">
      <c r="A1184" s="1833">
        <v>2022</v>
      </c>
      <c r="B1184" s="154"/>
      <c r="C1184" s="279"/>
      <c r="D1184" s="154"/>
      <c r="E1184" s="1677"/>
      <c r="F1184" s="153"/>
      <c r="G1184" s="1831">
        <v>5</v>
      </c>
      <c r="H1184" s="157"/>
      <c r="I1184" s="1907"/>
      <c r="J1184" s="93"/>
      <c r="M1184" s="338"/>
    </row>
    <row r="1185" spans="1:20">
      <c r="A1185" s="2013">
        <v>2023</v>
      </c>
      <c r="B1185" s="2014" t="s">
        <v>129</v>
      </c>
      <c r="C1185" s="2015" t="s">
        <v>6026</v>
      </c>
      <c r="D1185" s="2014" t="s">
        <v>5683</v>
      </c>
      <c r="E1185" s="2016">
        <v>45074</v>
      </c>
      <c r="F1185" s="2017" t="s">
        <v>6611</v>
      </c>
      <c r="G1185" s="2017">
        <v>3</v>
      </c>
      <c r="H1185" s="2018" t="s">
        <v>6041</v>
      </c>
      <c r="I1185" s="1907"/>
      <c r="J1185" s="93"/>
      <c r="M1185" s="338"/>
    </row>
    <row r="1186" spans="1:20">
      <c r="A1186" s="2013">
        <v>2023</v>
      </c>
      <c r="B1186" s="2014" t="s">
        <v>129</v>
      </c>
      <c r="C1186" s="2015" t="s">
        <v>6026</v>
      </c>
      <c r="D1186" s="2014" t="s">
        <v>5683</v>
      </c>
      <c r="E1186" s="2016">
        <v>45074</v>
      </c>
      <c r="F1186" s="2017" t="s">
        <v>6557</v>
      </c>
      <c r="G1186" s="2017">
        <v>10</v>
      </c>
      <c r="H1186" s="2018" t="s">
        <v>6050</v>
      </c>
      <c r="I1186" s="1907"/>
      <c r="J1186" s="93"/>
      <c r="M1186" s="338"/>
    </row>
    <row r="1187" spans="1:20">
      <c r="A1187" s="2013">
        <v>2023</v>
      </c>
      <c r="B1187" s="2014" t="s">
        <v>129</v>
      </c>
      <c r="C1187" s="2015" t="s">
        <v>6026</v>
      </c>
      <c r="D1187" s="2014" t="s">
        <v>6589</v>
      </c>
      <c r="E1187" s="2016">
        <v>45080</v>
      </c>
      <c r="F1187" s="2017" t="s">
        <v>6557</v>
      </c>
      <c r="G1187" s="2017">
        <v>15</v>
      </c>
      <c r="H1187" s="2018" t="s">
        <v>6596</v>
      </c>
      <c r="I1187" s="1907"/>
      <c r="J1187" s="93"/>
      <c r="M1187" s="338"/>
    </row>
    <row r="1188" spans="1:20">
      <c r="A1188" s="2013">
        <v>2023</v>
      </c>
      <c r="B1188" s="2014" t="s">
        <v>129</v>
      </c>
      <c r="C1188" s="2015" t="s">
        <v>6026</v>
      </c>
      <c r="D1188" s="2014" t="s">
        <v>6711</v>
      </c>
      <c r="E1188" s="2016">
        <v>45206</v>
      </c>
      <c r="F1188" s="2017" t="s">
        <v>6715</v>
      </c>
      <c r="G1188" s="2017">
        <v>5</v>
      </c>
      <c r="H1188" s="2018" t="s">
        <v>295</v>
      </c>
      <c r="I1188" s="1908" t="s">
        <v>6432</v>
      </c>
      <c r="J1188" s="93"/>
      <c r="M1188" s="338"/>
    </row>
    <row r="1189" spans="1:20">
      <c r="A1189" s="2013">
        <v>2023</v>
      </c>
      <c r="B1189" s="2408"/>
      <c r="C1189" s="2463"/>
      <c r="D1189" s="2408"/>
      <c r="E1189" s="2436"/>
      <c r="F1189" s="2124"/>
      <c r="G1189" s="2017">
        <v>33</v>
      </c>
      <c r="H1189" s="2437"/>
      <c r="I1189" s="1908"/>
      <c r="J1189" s="93"/>
      <c r="M1189" s="338"/>
    </row>
    <row r="1190" spans="1:20">
      <c r="A1190" s="2177" t="s">
        <v>46</v>
      </c>
      <c r="B1190" s="2263"/>
      <c r="C1190" s="2268" t="s">
        <v>6028</v>
      </c>
      <c r="D1190" s="2263"/>
      <c r="E1190" s="2265"/>
      <c r="F1190" s="2289"/>
      <c r="G1190" s="2175">
        <v>38</v>
      </c>
      <c r="H1190" s="2267"/>
      <c r="I1190" s="1541"/>
      <c r="J1190" s="93"/>
    </row>
    <row r="1191" spans="1:20">
      <c r="A1191" s="147"/>
      <c r="C1191" s="72"/>
      <c r="E1191" s="1673"/>
      <c r="F1191" s="133"/>
      <c r="G1191" s="133"/>
      <c r="I1191" s="1857"/>
      <c r="J1191" s="93"/>
    </row>
    <row r="1192" spans="1:20">
      <c r="A1192" s="2013">
        <v>2023</v>
      </c>
      <c r="B1192" s="2014" t="s">
        <v>164</v>
      </c>
      <c r="C1192" s="2015" t="s">
        <v>6702</v>
      </c>
      <c r="D1192" s="2014" t="s">
        <v>277</v>
      </c>
      <c r="E1192" s="2016">
        <v>45179</v>
      </c>
      <c r="F1192" s="2017" t="s">
        <v>6703</v>
      </c>
      <c r="G1192" s="2017">
        <v>7</v>
      </c>
      <c r="H1192" s="2018" t="s">
        <v>976</v>
      </c>
      <c r="I1192" s="1857"/>
      <c r="J1192" s="93"/>
    </row>
    <row r="1193" spans="1:20">
      <c r="A1193" s="2013">
        <v>2023</v>
      </c>
      <c r="B1193" s="2014"/>
      <c r="C1193" s="2015"/>
      <c r="D1193" s="2014"/>
      <c r="E1193" s="2016"/>
      <c r="F1193" s="2017"/>
      <c r="G1193" s="2017">
        <v>7</v>
      </c>
      <c r="H1193" s="2018"/>
      <c r="I1193" s="1857"/>
      <c r="J1193" s="93"/>
    </row>
    <row r="1194" spans="1:20">
      <c r="A1194" s="178" t="s">
        <v>46</v>
      </c>
      <c r="B1194" s="154"/>
      <c r="C1194" s="279" t="s">
        <v>962</v>
      </c>
      <c r="D1194" s="154"/>
      <c r="E1194" s="1677"/>
      <c r="F1194" s="153"/>
      <c r="G1194" s="153">
        <v>7</v>
      </c>
      <c r="I1194" s="1857"/>
      <c r="J1194" s="93"/>
    </row>
    <row r="1195" spans="1:20">
      <c r="A1195" s="283"/>
      <c r="B1195" s="284"/>
      <c r="C1195" s="2005"/>
      <c r="D1195" s="284"/>
      <c r="E1195" s="1695"/>
      <c r="F1195" s="288"/>
      <c r="G1195" s="288"/>
      <c r="H1195" s="2006"/>
      <c r="I1195" s="1857"/>
      <c r="J1195" s="93"/>
    </row>
    <row r="1196" spans="1:20" s="115" customFormat="1">
      <c r="A1196" s="1835">
        <v>2018</v>
      </c>
      <c r="B1196" s="1826" t="s">
        <v>53</v>
      </c>
      <c r="C1196" s="1841" t="s">
        <v>73</v>
      </c>
      <c r="D1196" s="1826" t="s">
        <v>270</v>
      </c>
      <c r="E1196" s="1837">
        <v>43401</v>
      </c>
      <c r="F1196" s="1838" t="s">
        <v>963</v>
      </c>
      <c r="G1196" s="1838">
        <v>5</v>
      </c>
      <c r="H1196" s="1839" t="s">
        <v>435</v>
      </c>
      <c r="I1196" s="1925"/>
      <c r="J1196" s="114"/>
      <c r="K1196" s="113"/>
      <c r="L1196" s="113"/>
      <c r="M1196" s="375"/>
      <c r="N1196" s="113"/>
      <c r="O1196" s="113"/>
      <c r="P1196" s="113"/>
      <c r="Q1196" s="113"/>
      <c r="R1196" s="113"/>
      <c r="S1196" s="113"/>
      <c r="T1196" s="113"/>
    </row>
    <row r="1197" spans="1:20" s="115" customFormat="1">
      <c r="A1197" s="1835">
        <v>2018</v>
      </c>
      <c r="B1197" s="1826"/>
      <c r="C1197" s="1841"/>
      <c r="D1197" s="1826"/>
      <c r="E1197" s="1837"/>
      <c r="F1197" s="1838"/>
      <c r="G1197" s="1838">
        <f>SUM(G1196:G1196)</f>
        <v>5</v>
      </c>
      <c r="H1197" s="1839"/>
      <c r="I1197" s="1925"/>
      <c r="J1197" s="114"/>
      <c r="K1197" s="113"/>
      <c r="L1197" s="113"/>
      <c r="M1197" s="375"/>
      <c r="N1197" s="113"/>
      <c r="O1197" s="113"/>
      <c r="P1197" s="113"/>
      <c r="Q1197" s="113"/>
      <c r="R1197" s="113"/>
      <c r="S1197" s="113"/>
      <c r="T1197" s="113"/>
    </row>
    <row r="1198" spans="1:20">
      <c r="A1198" s="137">
        <v>2019</v>
      </c>
      <c r="B1198" s="138" t="s">
        <v>53</v>
      </c>
      <c r="C1198" s="143" t="s">
        <v>73</v>
      </c>
      <c r="D1198" s="138" t="s">
        <v>227</v>
      </c>
      <c r="E1198" s="1674">
        <v>43604</v>
      </c>
      <c r="F1198" s="1656" t="s">
        <v>964</v>
      </c>
      <c r="G1198" s="141">
        <v>3</v>
      </c>
      <c r="H1198" s="1561" t="s">
        <v>965</v>
      </c>
      <c r="I1198" s="1857"/>
    </row>
    <row r="1199" spans="1:20">
      <c r="A1199" s="137">
        <v>2019</v>
      </c>
      <c r="B1199" s="143"/>
      <c r="C1199" s="143"/>
      <c r="D1199" s="138"/>
      <c r="E1199" s="1674"/>
      <c r="F1199" s="1656"/>
      <c r="G1199" s="141">
        <f>SUM(G1198)</f>
        <v>3</v>
      </c>
      <c r="H1199" s="1561"/>
      <c r="I1199" s="1857"/>
    </row>
    <row r="1200" spans="1:20">
      <c r="A1200" s="2177" t="s">
        <v>46</v>
      </c>
      <c r="B1200" s="2171"/>
      <c r="C1200" s="2268" t="s">
        <v>5747</v>
      </c>
      <c r="D1200" s="2171"/>
      <c r="E1200" s="2173"/>
      <c r="F1200" s="2175"/>
      <c r="G1200" s="2175">
        <f>G1197+G1199</f>
        <v>8</v>
      </c>
      <c r="H1200" s="2176"/>
      <c r="I1200" s="1409"/>
      <c r="J1200" s="93"/>
      <c r="M1200" s="338"/>
    </row>
    <row r="1201" spans="1:10">
      <c r="A1201" s="104"/>
      <c r="D1201" s="131"/>
      <c r="E1201" s="1673"/>
      <c r="F1201" s="87"/>
      <c r="G1201" s="133"/>
      <c r="I1201" s="1409"/>
      <c r="J1201" s="93"/>
    </row>
    <row r="1202" spans="1:10">
      <c r="A1202" s="147">
        <v>2019</v>
      </c>
      <c r="B1202" s="73" t="s">
        <v>91</v>
      </c>
      <c r="C1202" s="73" t="s">
        <v>966</v>
      </c>
      <c r="D1202" s="73" t="s">
        <v>70</v>
      </c>
      <c r="E1202" s="1673">
        <v>43547</v>
      </c>
      <c r="F1202" s="133" t="s">
        <v>980</v>
      </c>
      <c r="G1202" s="87">
        <v>5</v>
      </c>
      <c r="H1202" s="88" t="s">
        <v>981</v>
      </c>
      <c r="I1202" s="1409"/>
      <c r="J1202" s="2"/>
    </row>
    <row r="1203" spans="1:10">
      <c r="A1203" s="147">
        <v>2019</v>
      </c>
      <c r="B1203" s="73" t="s">
        <v>91</v>
      </c>
      <c r="C1203" s="73" t="s">
        <v>966</v>
      </c>
      <c r="D1203" s="73" t="s">
        <v>70</v>
      </c>
      <c r="E1203" s="1673">
        <v>43547</v>
      </c>
      <c r="F1203" s="133" t="s">
        <v>980</v>
      </c>
      <c r="G1203" s="87">
        <v>5</v>
      </c>
      <c r="H1203" s="88" t="s">
        <v>798</v>
      </c>
      <c r="I1203" s="1409"/>
      <c r="J1203" s="2"/>
    </row>
    <row r="1204" spans="1:10">
      <c r="A1204" s="137">
        <v>2019</v>
      </c>
      <c r="B1204" s="73" t="s">
        <v>91</v>
      </c>
      <c r="C1204" s="73" t="s">
        <v>966</v>
      </c>
      <c r="D1204" s="138" t="s">
        <v>227</v>
      </c>
      <c r="E1204" s="1674">
        <v>43604</v>
      </c>
      <c r="F1204" s="1656" t="s">
        <v>982</v>
      </c>
      <c r="G1204" s="141">
        <v>7</v>
      </c>
      <c r="H1204" s="1561" t="s">
        <v>983</v>
      </c>
      <c r="I1204" s="1409"/>
    </row>
    <row r="1205" spans="1:10">
      <c r="A1205" s="137">
        <v>2019</v>
      </c>
      <c r="B1205" s="73" t="s">
        <v>91</v>
      </c>
      <c r="C1205" s="73" t="s">
        <v>966</v>
      </c>
      <c r="D1205" s="138" t="s">
        <v>227</v>
      </c>
      <c r="E1205" s="1674">
        <v>43604</v>
      </c>
      <c r="F1205" s="1656" t="s">
        <v>984</v>
      </c>
      <c r="G1205" s="141">
        <v>7</v>
      </c>
      <c r="H1205" s="1561" t="s">
        <v>916</v>
      </c>
      <c r="I1205" s="1409"/>
    </row>
    <row r="1206" spans="1:10">
      <c r="A1206" s="137">
        <v>2019</v>
      </c>
      <c r="B1206" s="73" t="s">
        <v>91</v>
      </c>
      <c r="C1206" s="73" t="s">
        <v>966</v>
      </c>
      <c r="D1206" s="138" t="s">
        <v>227</v>
      </c>
      <c r="E1206" s="1674">
        <v>43604</v>
      </c>
      <c r="F1206" s="1656" t="s">
        <v>985</v>
      </c>
      <c r="G1206" s="141">
        <v>3</v>
      </c>
      <c r="H1206" s="1561" t="s">
        <v>986</v>
      </c>
      <c r="I1206" s="1409"/>
    </row>
    <row r="1207" spans="1:10">
      <c r="A1207" s="137">
        <v>2019</v>
      </c>
      <c r="B1207" s="73" t="s">
        <v>91</v>
      </c>
      <c r="C1207" s="73" t="s">
        <v>966</v>
      </c>
      <c r="D1207" s="138" t="s">
        <v>227</v>
      </c>
      <c r="E1207" s="1674">
        <v>43604</v>
      </c>
      <c r="F1207" s="1656" t="s">
        <v>987</v>
      </c>
      <c r="G1207" s="141">
        <v>3</v>
      </c>
      <c r="H1207" s="1561" t="s">
        <v>749</v>
      </c>
      <c r="I1207" s="1409"/>
    </row>
    <row r="1208" spans="1:10">
      <c r="A1208" s="147">
        <v>2019</v>
      </c>
      <c r="B1208" s="73" t="s">
        <v>91</v>
      </c>
      <c r="C1208" s="73" t="s">
        <v>966</v>
      </c>
      <c r="D1208" s="73" t="s">
        <v>78</v>
      </c>
      <c r="E1208" s="1673">
        <v>43611</v>
      </c>
      <c r="F1208" s="133" t="s">
        <v>988</v>
      </c>
      <c r="G1208" s="87">
        <v>10</v>
      </c>
      <c r="H1208" s="88" t="s">
        <v>989</v>
      </c>
      <c r="I1208" s="1409"/>
      <c r="J1208" s="2"/>
    </row>
    <row r="1209" spans="1:10">
      <c r="A1209" s="173">
        <v>2019</v>
      </c>
      <c r="B1209" s="73" t="s">
        <v>91</v>
      </c>
      <c r="C1209" s="73" t="s">
        <v>966</v>
      </c>
      <c r="D1209" s="174" t="s">
        <v>277</v>
      </c>
      <c r="E1209" s="1679">
        <v>43716</v>
      </c>
      <c r="F1209" s="1657" t="s">
        <v>6250</v>
      </c>
      <c r="G1209" s="173">
        <v>3</v>
      </c>
      <c r="H1209" s="88" t="s">
        <v>991</v>
      </c>
      <c r="I1209" s="1409"/>
    </row>
    <row r="1210" spans="1:10">
      <c r="A1210" s="173">
        <v>2019</v>
      </c>
      <c r="B1210" s="73" t="s">
        <v>91</v>
      </c>
      <c r="C1210" s="73" t="s">
        <v>966</v>
      </c>
      <c r="D1210" s="174" t="s">
        <v>277</v>
      </c>
      <c r="E1210" s="1679">
        <v>43716</v>
      </c>
      <c r="F1210" s="1662" t="s">
        <v>992</v>
      </c>
      <c r="G1210" s="173">
        <v>7</v>
      </c>
      <c r="H1210" s="88" t="s">
        <v>993</v>
      </c>
      <c r="I1210" s="1409"/>
    </row>
    <row r="1211" spans="1:10">
      <c r="A1211" s="173">
        <v>2019</v>
      </c>
      <c r="B1211" s="73" t="s">
        <v>91</v>
      </c>
      <c r="C1211" s="73" t="s">
        <v>966</v>
      </c>
      <c r="D1211" s="73" t="s">
        <v>94</v>
      </c>
      <c r="E1211" s="1679">
        <v>43772</v>
      </c>
      <c r="F1211" s="1657" t="s">
        <v>994</v>
      </c>
      <c r="G1211" s="173">
        <v>5</v>
      </c>
      <c r="H1211" s="88" t="s">
        <v>995</v>
      </c>
      <c r="I1211" s="1409"/>
    </row>
    <row r="1212" spans="1:10">
      <c r="A1212" s="173">
        <v>2019</v>
      </c>
      <c r="B1212" s="73" t="s">
        <v>91</v>
      </c>
      <c r="C1212" s="73" t="s">
        <v>966</v>
      </c>
      <c r="D1212" s="73" t="s">
        <v>94</v>
      </c>
      <c r="E1212" s="1679">
        <v>43772</v>
      </c>
      <c r="F1212" s="1657" t="s">
        <v>994</v>
      </c>
      <c r="G1212" s="173">
        <v>5</v>
      </c>
      <c r="H1212" s="88" t="s">
        <v>996</v>
      </c>
      <c r="I1212" s="1409"/>
    </row>
    <row r="1213" spans="1:10">
      <c r="A1213" s="173">
        <v>2019</v>
      </c>
      <c r="B1213" s="73" t="s">
        <v>91</v>
      </c>
      <c r="C1213" s="73" t="s">
        <v>966</v>
      </c>
      <c r="D1213" s="73" t="s">
        <v>246</v>
      </c>
      <c r="E1213" s="1679">
        <v>43779</v>
      </c>
      <c r="F1213" s="1657" t="s">
        <v>997</v>
      </c>
      <c r="G1213" s="173">
        <v>5</v>
      </c>
      <c r="H1213" s="88" t="s">
        <v>236</v>
      </c>
      <c r="I1213" s="1409"/>
    </row>
    <row r="1214" spans="1:10">
      <c r="A1214" s="173">
        <v>2019</v>
      </c>
      <c r="B1214" s="73" t="s">
        <v>91</v>
      </c>
      <c r="C1214" s="73" t="s">
        <v>966</v>
      </c>
      <c r="D1214" s="73" t="s">
        <v>246</v>
      </c>
      <c r="E1214" s="1679">
        <v>43779</v>
      </c>
      <c r="F1214" s="1657" t="s">
        <v>997</v>
      </c>
      <c r="G1214" s="173">
        <v>5</v>
      </c>
      <c r="H1214" s="88" t="s">
        <v>273</v>
      </c>
      <c r="I1214" s="1409"/>
    </row>
    <row r="1215" spans="1:10">
      <c r="A1215" s="147">
        <v>2019</v>
      </c>
      <c r="E1215" s="1673"/>
      <c r="F1215" s="1657"/>
      <c r="G1215" s="133">
        <f>SUM(G1202:G1214)</f>
        <v>70</v>
      </c>
      <c r="I1215" s="1409"/>
      <c r="J1215" s="2"/>
    </row>
    <row r="1216" spans="1:10">
      <c r="A1216" s="1866">
        <v>2020</v>
      </c>
      <c r="B1216" s="1860" t="s">
        <v>91</v>
      </c>
      <c r="C1216" s="2060" t="s">
        <v>966</v>
      </c>
      <c r="D1216" s="2060" t="s">
        <v>252</v>
      </c>
      <c r="E1216" s="2061">
        <v>43891</v>
      </c>
      <c r="F1216" s="2062" t="s">
        <v>999</v>
      </c>
      <c r="G1216" s="2086">
        <v>7</v>
      </c>
      <c r="H1216" s="2140" t="s">
        <v>1000</v>
      </c>
      <c r="J1216" s="2"/>
    </row>
    <row r="1217" spans="1:10">
      <c r="A1217" s="1866">
        <v>2020</v>
      </c>
      <c r="B1217" s="1860" t="s">
        <v>91</v>
      </c>
      <c r="C1217" s="2060" t="s">
        <v>966</v>
      </c>
      <c r="D1217" s="2060" t="s">
        <v>252</v>
      </c>
      <c r="E1217" s="2061">
        <v>43891</v>
      </c>
      <c r="F1217" s="2062" t="s">
        <v>987</v>
      </c>
      <c r="G1217" s="2086">
        <v>7</v>
      </c>
      <c r="H1217" s="2140" t="s">
        <v>1001</v>
      </c>
      <c r="J1217" s="2"/>
    </row>
    <row r="1218" spans="1:10">
      <c r="A1218" s="1866">
        <v>2020</v>
      </c>
      <c r="B1218" s="1860"/>
      <c r="C1218" s="2059"/>
      <c r="D1218" s="2059"/>
      <c r="E1218" s="2065"/>
      <c r="F1218" s="2132"/>
      <c r="G1218" s="2066">
        <f>SUM(G1216:G1217)</f>
        <v>14</v>
      </c>
      <c r="H1218" s="2141"/>
      <c r="J1218" s="2"/>
    </row>
    <row r="1219" spans="1:10">
      <c r="A1219" s="1497">
        <v>2021</v>
      </c>
      <c r="B1219" s="1457" t="s">
        <v>91</v>
      </c>
      <c r="C1219" s="2033" t="s">
        <v>966</v>
      </c>
      <c r="D1219" s="2033" t="s">
        <v>252</v>
      </c>
      <c r="E1219" s="2034">
        <v>44262</v>
      </c>
      <c r="F1219" s="2035" t="s">
        <v>2237</v>
      </c>
      <c r="G1219" s="2035">
        <v>7</v>
      </c>
      <c r="H1219" s="2142" t="s">
        <v>1483</v>
      </c>
      <c r="J1219" s="2"/>
    </row>
    <row r="1220" spans="1:10">
      <c r="A1220" s="1497">
        <v>2021</v>
      </c>
      <c r="B1220" s="1457" t="s">
        <v>91</v>
      </c>
      <c r="C1220" s="2033" t="s">
        <v>966</v>
      </c>
      <c r="D1220" s="2033" t="s">
        <v>252</v>
      </c>
      <c r="E1220" s="2034">
        <v>44262</v>
      </c>
      <c r="F1220" s="2035" t="s">
        <v>5412</v>
      </c>
      <c r="G1220" s="2035">
        <v>10</v>
      </c>
      <c r="H1220" s="2142" t="s">
        <v>5413</v>
      </c>
      <c r="J1220" s="2"/>
    </row>
    <row r="1221" spans="1:10">
      <c r="A1221" s="1497">
        <v>2021</v>
      </c>
      <c r="B1221" s="1457" t="s">
        <v>91</v>
      </c>
      <c r="C1221" s="2033" t="s">
        <v>966</v>
      </c>
      <c r="D1221" s="2033" t="s">
        <v>252</v>
      </c>
      <c r="E1221" s="2034">
        <v>44262</v>
      </c>
      <c r="F1221" s="2035" t="s">
        <v>5414</v>
      </c>
      <c r="G1221" s="2035">
        <v>7</v>
      </c>
      <c r="H1221" s="2142" t="s">
        <v>254</v>
      </c>
      <c r="J1221" s="2"/>
    </row>
    <row r="1222" spans="1:10">
      <c r="A1222" s="1497">
        <v>2021</v>
      </c>
      <c r="B1222" s="1457" t="s">
        <v>91</v>
      </c>
      <c r="C1222" s="2033" t="s">
        <v>966</v>
      </c>
      <c r="D1222" s="2033" t="s">
        <v>252</v>
      </c>
      <c r="E1222" s="2034">
        <v>44262</v>
      </c>
      <c r="F1222" s="2035" t="s">
        <v>5415</v>
      </c>
      <c r="G1222" s="2035">
        <v>3</v>
      </c>
      <c r="H1222" s="2142" t="s">
        <v>880</v>
      </c>
      <c r="J1222" s="2"/>
    </row>
    <row r="1223" spans="1:10">
      <c r="A1223" s="1497">
        <v>2021</v>
      </c>
      <c r="B1223" s="1457" t="s">
        <v>91</v>
      </c>
      <c r="C1223" s="2033" t="s">
        <v>966</v>
      </c>
      <c r="D1223" s="2033" t="s">
        <v>252</v>
      </c>
      <c r="E1223" s="2034">
        <v>44262</v>
      </c>
      <c r="F1223" s="2035" t="s">
        <v>5416</v>
      </c>
      <c r="G1223" s="2035">
        <v>7</v>
      </c>
      <c r="H1223" s="2142" t="s">
        <v>1361</v>
      </c>
      <c r="J1223" s="2"/>
    </row>
    <row r="1224" spans="1:10">
      <c r="A1224" s="1497">
        <v>2021</v>
      </c>
      <c r="B1224" s="1457" t="s">
        <v>91</v>
      </c>
      <c r="C1224" s="2033" t="s">
        <v>966</v>
      </c>
      <c r="D1224" s="2033" t="s">
        <v>252</v>
      </c>
      <c r="E1224" s="2034">
        <v>44262</v>
      </c>
      <c r="F1224" s="2035" t="s">
        <v>5417</v>
      </c>
      <c r="G1224" s="2035">
        <v>3</v>
      </c>
      <c r="H1224" s="2142" t="s">
        <v>1120</v>
      </c>
      <c r="J1224" s="2"/>
    </row>
    <row r="1225" spans="1:10">
      <c r="A1225" s="1497">
        <v>2021</v>
      </c>
      <c r="B1225" s="1457" t="s">
        <v>91</v>
      </c>
      <c r="C1225" s="2033" t="s">
        <v>966</v>
      </c>
      <c r="D1225" s="2033" t="s">
        <v>5456</v>
      </c>
      <c r="E1225" s="2034">
        <v>44269</v>
      </c>
      <c r="F1225" s="2035" t="s">
        <v>5457</v>
      </c>
      <c r="G1225" s="2035">
        <v>5</v>
      </c>
      <c r="H1225" s="2142" t="s">
        <v>5744</v>
      </c>
      <c r="J1225" s="2"/>
    </row>
    <row r="1226" spans="1:10">
      <c r="A1226" s="1497">
        <v>2021</v>
      </c>
      <c r="B1226" s="1457" t="s">
        <v>91</v>
      </c>
      <c r="C1226" s="2033" t="s">
        <v>966</v>
      </c>
      <c r="D1226" s="2033" t="s">
        <v>5456</v>
      </c>
      <c r="E1226" s="2034">
        <v>44269</v>
      </c>
      <c r="F1226" s="2035" t="s">
        <v>5457</v>
      </c>
      <c r="G1226" s="2035">
        <v>5</v>
      </c>
      <c r="H1226" s="2142" t="s">
        <v>244</v>
      </c>
      <c r="J1226" s="2"/>
    </row>
    <row r="1227" spans="1:10">
      <c r="A1227" s="1497">
        <v>2021</v>
      </c>
      <c r="B1227" s="1457" t="s">
        <v>91</v>
      </c>
      <c r="C1227" s="2033" t="s">
        <v>966</v>
      </c>
      <c r="D1227" s="2033" t="s">
        <v>5745</v>
      </c>
      <c r="E1227" s="2034">
        <v>44276</v>
      </c>
      <c r="F1227" s="2035" t="s">
        <v>5457</v>
      </c>
      <c r="G1227" s="2035">
        <v>5</v>
      </c>
      <c r="H1227" s="2142" t="s">
        <v>5744</v>
      </c>
      <c r="J1227" s="2"/>
    </row>
    <row r="1228" spans="1:10">
      <c r="A1228" s="1497">
        <v>2021</v>
      </c>
      <c r="B1228" s="1457" t="s">
        <v>91</v>
      </c>
      <c r="C1228" s="2033" t="s">
        <v>966</v>
      </c>
      <c r="D1228" s="2033" t="s">
        <v>5745</v>
      </c>
      <c r="E1228" s="2034">
        <v>44276</v>
      </c>
      <c r="F1228" s="2035" t="s">
        <v>5457</v>
      </c>
      <c r="G1228" s="2035">
        <v>5</v>
      </c>
      <c r="H1228" s="2142" t="s">
        <v>244</v>
      </c>
      <c r="J1228" s="2"/>
    </row>
    <row r="1229" spans="1:10">
      <c r="A1229" s="1497">
        <v>2021</v>
      </c>
      <c r="B1229" s="1457" t="s">
        <v>91</v>
      </c>
      <c r="C1229" s="2033" t="s">
        <v>966</v>
      </c>
      <c r="D1229" s="2033" t="s">
        <v>5745</v>
      </c>
      <c r="E1229" s="2034">
        <v>44276</v>
      </c>
      <c r="F1229" s="2035" t="s">
        <v>5746</v>
      </c>
      <c r="G1229" s="2035">
        <v>5</v>
      </c>
      <c r="H1229" s="2142" t="s">
        <v>996</v>
      </c>
      <c r="J1229" s="2"/>
    </row>
    <row r="1230" spans="1:10">
      <c r="A1230" s="1497">
        <v>2021</v>
      </c>
      <c r="B1230" s="1457" t="s">
        <v>91</v>
      </c>
      <c r="C1230" s="2033" t="s">
        <v>966</v>
      </c>
      <c r="D1230" s="2033" t="s">
        <v>5486</v>
      </c>
      <c r="E1230" s="2034">
        <v>44332</v>
      </c>
      <c r="F1230" s="2036" t="s">
        <v>5724</v>
      </c>
      <c r="G1230" s="2035">
        <v>3</v>
      </c>
      <c r="H1230" s="2142" t="s">
        <v>5692</v>
      </c>
      <c r="J1230" s="2"/>
    </row>
    <row r="1231" spans="1:10">
      <c r="A1231" s="1497">
        <v>2021</v>
      </c>
      <c r="B1231" s="1457" t="s">
        <v>91</v>
      </c>
      <c r="C1231" s="2033" t="s">
        <v>966</v>
      </c>
      <c r="D1231" s="2033" t="s">
        <v>5486</v>
      </c>
      <c r="E1231" s="2034">
        <v>44332</v>
      </c>
      <c r="F1231" s="2036" t="s">
        <v>5566</v>
      </c>
      <c r="G1231" s="2035">
        <v>10</v>
      </c>
      <c r="H1231" s="2142" t="s">
        <v>5567</v>
      </c>
      <c r="J1231" s="2"/>
    </row>
    <row r="1232" spans="1:10">
      <c r="A1232" s="1497">
        <v>2021</v>
      </c>
      <c r="B1232" s="1457" t="s">
        <v>91</v>
      </c>
      <c r="C1232" s="2033" t="s">
        <v>966</v>
      </c>
      <c r="D1232" s="2033" t="s">
        <v>5486</v>
      </c>
      <c r="E1232" s="2034">
        <v>44332</v>
      </c>
      <c r="F1232" s="2036" t="s">
        <v>5568</v>
      </c>
      <c r="G1232" s="2035">
        <v>10</v>
      </c>
      <c r="H1232" s="2142" t="s">
        <v>5569</v>
      </c>
      <c r="J1232" s="2"/>
    </row>
    <row r="1233" spans="1:10">
      <c r="A1233" s="1497">
        <v>2021</v>
      </c>
      <c r="B1233" s="1457" t="s">
        <v>91</v>
      </c>
      <c r="C1233" s="2033" t="s">
        <v>966</v>
      </c>
      <c r="D1233" s="2033" t="s">
        <v>5486</v>
      </c>
      <c r="E1233" s="2034">
        <v>44332</v>
      </c>
      <c r="F1233" s="2036" t="s">
        <v>5570</v>
      </c>
      <c r="G1233" s="2035">
        <v>7</v>
      </c>
      <c r="H1233" s="2142" t="s">
        <v>5571</v>
      </c>
      <c r="J1233" s="2"/>
    </row>
    <row r="1234" spans="1:10">
      <c r="A1234" s="1497">
        <v>2021</v>
      </c>
      <c r="B1234" s="1457" t="s">
        <v>91</v>
      </c>
      <c r="C1234" s="2033" t="s">
        <v>966</v>
      </c>
      <c r="D1234" s="2033" t="s">
        <v>5486</v>
      </c>
      <c r="E1234" s="2034">
        <v>44332</v>
      </c>
      <c r="F1234" s="2036" t="s">
        <v>5572</v>
      </c>
      <c r="G1234" s="2035">
        <v>7</v>
      </c>
      <c r="H1234" s="2142" t="s">
        <v>5573</v>
      </c>
      <c r="J1234" s="2"/>
    </row>
    <row r="1235" spans="1:10">
      <c r="A1235" s="1497">
        <v>2021</v>
      </c>
      <c r="B1235" s="1457" t="s">
        <v>91</v>
      </c>
      <c r="C1235" s="2033" t="s">
        <v>966</v>
      </c>
      <c r="D1235" s="2033" t="s">
        <v>5486</v>
      </c>
      <c r="E1235" s="2034">
        <v>44332</v>
      </c>
      <c r="F1235" s="2036" t="s">
        <v>5725</v>
      </c>
      <c r="G1235" s="2035">
        <v>3</v>
      </c>
      <c r="H1235" s="2142" t="s">
        <v>5712</v>
      </c>
      <c r="J1235" s="2"/>
    </row>
    <row r="1236" spans="1:10">
      <c r="A1236" s="1497">
        <v>2021</v>
      </c>
      <c r="B1236" s="1457"/>
      <c r="C1236" s="2033"/>
      <c r="D1236" s="2033"/>
      <c r="E1236" s="2034"/>
      <c r="F1236" s="2035"/>
      <c r="G1236" s="2035">
        <v>102</v>
      </c>
      <c r="H1236" s="2142"/>
      <c r="J1236" s="2"/>
    </row>
    <row r="1237" spans="1:10">
      <c r="A1237" s="1833">
        <v>2022</v>
      </c>
      <c r="B1237" s="1827" t="s">
        <v>91</v>
      </c>
      <c r="C1237" s="1896" t="s">
        <v>966</v>
      </c>
      <c r="D1237" s="1896" t="s">
        <v>252</v>
      </c>
      <c r="E1237" s="1898">
        <v>44626</v>
      </c>
      <c r="F1237" s="1902" t="s">
        <v>5938</v>
      </c>
      <c r="G1237" s="1902">
        <v>7</v>
      </c>
      <c r="H1237" s="2143" t="s">
        <v>5848</v>
      </c>
      <c r="J1237" s="2"/>
    </row>
    <row r="1238" spans="1:10">
      <c r="A1238" s="1833">
        <v>2022</v>
      </c>
      <c r="B1238" s="1827" t="s">
        <v>91</v>
      </c>
      <c r="C1238" s="1896" t="s">
        <v>966</v>
      </c>
      <c r="D1238" s="1896" t="s">
        <v>252</v>
      </c>
      <c r="E1238" s="1898">
        <v>44626</v>
      </c>
      <c r="F1238" s="1902" t="s">
        <v>5943</v>
      </c>
      <c r="G1238" s="1902">
        <v>7</v>
      </c>
      <c r="H1238" s="2143" t="s">
        <v>5850</v>
      </c>
      <c r="J1238" s="2"/>
    </row>
    <row r="1239" spans="1:10">
      <c r="A1239" s="1833">
        <v>2022</v>
      </c>
      <c r="B1239" s="1827" t="s">
        <v>91</v>
      </c>
      <c r="C1239" s="1896" t="s">
        <v>966</v>
      </c>
      <c r="D1239" s="1896" t="s">
        <v>252</v>
      </c>
      <c r="E1239" s="1898">
        <v>44626</v>
      </c>
      <c r="F1239" s="1902" t="s">
        <v>5987</v>
      </c>
      <c r="G1239" s="1902">
        <v>3</v>
      </c>
      <c r="H1239" s="2143" t="s">
        <v>5899</v>
      </c>
      <c r="J1239" s="2"/>
    </row>
    <row r="1240" spans="1:10">
      <c r="A1240" s="1833">
        <v>2022</v>
      </c>
      <c r="B1240" s="1827" t="s">
        <v>91</v>
      </c>
      <c r="C1240" s="1896" t="s">
        <v>966</v>
      </c>
      <c r="D1240" s="1896" t="s">
        <v>252</v>
      </c>
      <c r="E1240" s="1898">
        <v>44626</v>
      </c>
      <c r="F1240" s="1902" t="s">
        <v>5988</v>
      </c>
      <c r="G1240" s="1902">
        <v>10</v>
      </c>
      <c r="H1240" s="2143" t="s">
        <v>5900</v>
      </c>
      <c r="J1240" s="2"/>
    </row>
    <row r="1241" spans="1:10">
      <c r="A1241" s="1833">
        <v>2022</v>
      </c>
      <c r="B1241" s="1827" t="s">
        <v>91</v>
      </c>
      <c r="C1241" s="1896" t="s">
        <v>966</v>
      </c>
      <c r="D1241" s="1896" t="s">
        <v>252</v>
      </c>
      <c r="E1241" s="1898">
        <v>44626</v>
      </c>
      <c r="F1241" s="1902" t="s">
        <v>5989</v>
      </c>
      <c r="G1241" s="1902">
        <v>7</v>
      </c>
      <c r="H1241" s="2143" t="s">
        <v>5901</v>
      </c>
      <c r="J1241" s="2"/>
    </row>
    <row r="1242" spans="1:10">
      <c r="A1242" s="1833">
        <v>2022</v>
      </c>
      <c r="B1242" s="1827" t="s">
        <v>91</v>
      </c>
      <c r="C1242" s="1896" t="s">
        <v>966</v>
      </c>
      <c r="D1242" s="1896" t="s">
        <v>252</v>
      </c>
      <c r="E1242" s="1898">
        <v>44626</v>
      </c>
      <c r="F1242" s="1902" t="s">
        <v>5990</v>
      </c>
      <c r="G1242" s="1902">
        <v>10</v>
      </c>
      <c r="H1242" s="2143" t="s">
        <v>5897</v>
      </c>
      <c r="J1242" s="2"/>
    </row>
    <row r="1243" spans="1:10">
      <c r="A1243" s="1833">
        <v>2022</v>
      </c>
      <c r="B1243" s="1827" t="s">
        <v>91</v>
      </c>
      <c r="C1243" s="1896" t="s">
        <v>966</v>
      </c>
      <c r="D1243" s="1896" t="s">
        <v>5745</v>
      </c>
      <c r="E1243" s="1898">
        <v>44633</v>
      </c>
      <c r="F1243" s="1902" t="s">
        <v>5987</v>
      </c>
      <c r="G1243" s="1902">
        <v>5</v>
      </c>
      <c r="H1243" s="2143" t="s">
        <v>996</v>
      </c>
      <c r="J1243" s="2"/>
    </row>
    <row r="1244" spans="1:10">
      <c r="A1244" s="1833">
        <v>2022</v>
      </c>
      <c r="B1244" s="1827" t="s">
        <v>91</v>
      </c>
      <c r="C1244" s="1896" t="s">
        <v>966</v>
      </c>
      <c r="D1244" s="1896" t="s">
        <v>5456</v>
      </c>
      <c r="E1244" s="1898">
        <v>44640</v>
      </c>
      <c r="F1244" s="1902" t="s">
        <v>6002</v>
      </c>
      <c r="G1244" s="1902">
        <v>5</v>
      </c>
      <c r="H1244" s="2143" t="s">
        <v>244</v>
      </c>
      <c r="J1244" s="2"/>
    </row>
    <row r="1245" spans="1:10">
      <c r="A1245" s="1833">
        <v>2022</v>
      </c>
      <c r="B1245" s="1827" t="s">
        <v>91</v>
      </c>
      <c r="C1245" s="1896" t="s">
        <v>966</v>
      </c>
      <c r="D1245" s="1896" t="s">
        <v>5456</v>
      </c>
      <c r="E1245" s="1898">
        <v>44640</v>
      </c>
      <c r="F1245" s="1902" t="s">
        <v>5987</v>
      </c>
      <c r="G1245" s="1902">
        <v>0</v>
      </c>
      <c r="H1245" s="2143" t="s">
        <v>996</v>
      </c>
      <c r="I1245" s="2" t="s">
        <v>234</v>
      </c>
      <c r="J1245" s="2"/>
    </row>
    <row r="1246" spans="1:10">
      <c r="A1246" s="1833">
        <v>2022</v>
      </c>
      <c r="B1246" s="1827" t="s">
        <v>91</v>
      </c>
      <c r="C1246" s="1896" t="s">
        <v>966</v>
      </c>
      <c r="D1246" s="1896" t="s">
        <v>5683</v>
      </c>
      <c r="E1246" s="1898">
        <v>44703</v>
      </c>
      <c r="F1246" s="1902" t="s">
        <v>6145</v>
      </c>
      <c r="G1246" s="1902">
        <v>3</v>
      </c>
      <c r="H1246" s="2143" t="s">
        <v>6041</v>
      </c>
      <c r="J1246" s="2"/>
    </row>
    <row r="1247" spans="1:10">
      <c r="A1247" s="1833">
        <v>2022</v>
      </c>
      <c r="B1247" s="1827" t="s">
        <v>91</v>
      </c>
      <c r="C1247" s="1896" t="s">
        <v>966</v>
      </c>
      <c r="D1247" s="1896" t="s">
        <v>5683</v>
      </c>
      <c r="E1247" s="1898">
        <v>44703</v>
      </c>
      <c r="F1247" s="1902" t="s">
        <v>6146</v>
      </c>
      <c r="G1247" s="1902">
        <v>10</v>
      </c>
      <c r="H1247" s="2143" t="s">
        <v>6046</v>
      </c>
      <c r="J1247" s="2"/>
    </row>
    <row r="1248" spans="1:10">
      <c r="A1248" s="1833">
        <v>2022</v>
      </c>
      <c r="B1248" s="1827" t="s">
        <v>91</v>
      </c>
      <c r="C1248" s="1896" t="s">
        <v>966</v>
      </c>
      <c r="D1248" s="1896" t="s">
        <v>5683</v>
      </c>
      <c r="E1248" s="1898">
        <v>44703</v>
      </c>
      <c r="F1248" s="1902" t="s">
        <v>6002</v>
      </c>
      <c r="G1248" s="1902">
        <v>10</v>
      </c>
      <c r="H1248" s="2143" t="s">
        <v>6047</v>
      </c>
      <c r="J1248" s="2"/>
    </row>
    <row r="1249" spans="1:10">
      <c r="A1249" s="1833">
        <v>2022</v>
      </c>
      <c r="B1249" s="1827" t="s">
        <v>91</v>
      </c>
      <c r="C1249" s="1896" t="s">
        <v>966</v>
      </c>
      <c r="D1249" s="1896" t="s">
        <v>5683</v>
      </c>
      <c r="E1249" s="1898">
        <v>44703</v>
      </c>
      <c r="F1249" s="1902" t="s">
        <v>6147</v>
      </c>
      <c r="G1249" s="1902">
        <v>7</v>
      </c>
      <c r="H1249" s="2143" t="s">
        <v>6048</v>
      </c>
      <c r="J1249" s="2"/>
    </row>
    <row r="1250" spans="1:10">
      <c r="A1250" s="1833">
        <v>2022</v>
      </c>
      <c r="B1250" s="1827" t="s">
        <v>91</v>
      </c>
      <c r="C1250" s="1896" t="s">
        <v>966</v>
      </c>
      <c r="D1250" s="1896" t="s">
        <v>5683</v>
      </c>
      <c r="E1250" s="1898">
        <v>44703</v>
      </c>
      <c r="F1250" s="1902" t="s">
        <v>6148</v>
      </c>
      <c r="G1250" s="1902">
        <v>3</v>
      </c>
      <c r="H1250" s="2143" t="s">
        <v>6049</v>
      </c>
      <c r="J1250" s="2"/>
    </row>
    <row r="1251" spans="1:10">
      <c r="A1251" s="1833">
        <v>2022</v>
      </c>
      <c r="B1251" s="1827" t="s">
        <v>91</v>
      </c>
      <c r="C1251" s="1896" t="s">
        <v>966</v>
      </c>
      <c r="D1251" s="1896" t="s">
        <v>6173</v>
      </c>
      <c r="E1251" s="1898">
        <v>44709</v>
      </c>
      <c r="F1251" s="1902" t="s">
        <v>6183</v>
      </c>
      <c r="G1251" s="1902">
        <v>5</v>
      </c>
      <c r="H1251" s="2143" t="s">
        <v>6184</v>
      </c>
      <c r="J1251" s="2"/>
    </row>
    <row r="1252" spans="1:10">
      <c r="A1252" s="1833">
        <v>2022</v>
      </c>
      <c r="B1252" s="1827" t="s">
        <v>91</v>
      </c>
      <c r="C1252" s="1896" t="s">
        <v>966</v>
      </c>
      <c r="D1252" s="1896" t="s">
        <v>6173</v>
      </c>
      <c r="E1252" s="1898">
        <v>44710</v>
      </c>
      <c r="F1252" s="1902" t="s">
        <v>6147</v>
      </c>
      <c r="G1252" s="1902">
        <v>15</v>
      </c>
      <c r="H1252" s="2143" t="s">
        <v>6204</v>
      </c>
      <c r="J1252" s="2"/>
    </row>
    <row r="1253" spans="1:10">
      <c r="A1253" s="1833">
        <v>2022</v>
      </c>
      <c r="B1253" s="1827" t="s">
        <v>91</v>
      </c>
      <c r="C1253" s="1896" t="s">
        <v>966</v>
      </c>
      <c r="D1253" s="1896" t="s">
        <v>6021</v>
      </c>
      <c r="E1253" s="1898">
        <v>44723</v>
      </c>
      <c r="F1253" s="1902" t="s">
        <v>6148</v>
      </c>
      <c r="G1253" s="1902">
        <v>0</v>
      </c>
      <c r="H1253" s="2143" t="s">
        <v>244</v>
      </c>
      <c r="I1253" s="2" t="s">
        <v>234</v>
      </c>
      <c r="J1253" s="2"/>
    </row>
    <row r="1254" spans="1:10">
      <c r="A1254" s="1833">
        <v>2022</v>
      </c>
      <c r="B1254" s="1827" t="s">
        <v>91</v>
      </c>
      <c r="C1254" s="1896" t="s">
        <v>966</v>
      </c>
      <c r="D1254" s="1896" t="s">
        <v>6021</v>
      </c>
      <c r="E1254" s="1898">
        <v>44723</v>
      </c>
      <c r="F1254" s="1902" t="s">
        <v>6226</v>
      </c>
      <c r="G1254" s="1902">
        <v>0</v>
      </c>
      <c r="H1254" s="2143" t="s">
        <v>996</v>
      </c>
      <c r="I1254" s="2" t="s">
        <v>234</v>
      </c>
      <c r="J1254" s="2"/>
    </row>
    <row r="1255" spans="1:10">
      <c r="A1255" s="1833">
        <v>2022</v>
      </c>
      <c r="B1255" s="1827" t="s">
        <v>91</v>
      </c>
      <c r="C1255" s="1896" t="s">
        <v>966</v>
      </c>
      <c r="D1255" s="1896" t="s">
        <v>277</v>
      </c>
      <c r="E1255" s="1898">
        <v>44815</v>
      </c>
      <c r="F1255" s="1902" t="s">
        <v>6299</v>
      </c>
      <c r="G1255" s="1902">
        <v>3</v>
      </c>
      <c r="H1255" s="2143" t="s">
        <v>1219</v>
      </c>
      <c r="J1255" s="2"/>
    </row>
    <row r="1256" spans="1:10">
      <c r="A1256" s="1833">
        <v>2022</v>
      </c>
      <c r="B1256" s="1827" t="s">
        <v>91</v>
      </c>
      <c r="C1256" s="1896" t="s">
        <v>966</v>
      </c>
      <c r="D1256" s="1896" t="s">
        <v>277</v>
      </c>
      <c r="E1256" s="1898">
        <v>44815</v>
      </c>
      <c r="F1256" s="1902" t="s">
        <v>6300</v>
      </c>
      <c r="G1256" s="1902">
        <v>3</v>
      </c>
      <c r="H1256" s="2143" t="s">
        <v>991</v>
      </c>
      <c r="J1256" s="2"/>
    </row>
    <row r="1257" spans="1:10">
      <c r="A1257" s="1833">
        <v>2022</v>
      </c>
      <c r="B1257" s="1827" t="s">
        <v>91</v>
      </c>
      <c r="C1257" s="1896" t="s">
        <v>966</v>
      </c>
      <c r="D1257" s="1896" t="s">
        <v>277</v>
      </c>
      <c r="E1257" s="1898">
        <v>44815</v>
      </c>
      <c r="F1257" s="1902" t="s">
        <v>6301</v>
      </c>
      <c r="G1257" s="1902">
        <v>3</v>
      </c>
      <c r="H1257" s="2143" t="s">
        <v>601</v>
      </c>
      <c r="J1257" s="2"/>
    </row>
    <row r="1258" spans="1:10">
      <c r="A1258" s="1833">
        <v>2022</v>
      </c>
      <c r="B1258" s="1827" t="s">
        <v>91</v>
      </c>
      <c r="C1258" s="1896" t="s">
        <v>966</v>
      </c>
      <c r="D1258" s="1896" t="s">
        <v>277</v>
      </c>
      <c r="E1258" s="1898">
        <v>44815</v>
      </c>
      <c r="F1258" s="1902" t="s">
        <v>6302</v>
      </c>
      <c r="G1258" s="1902">
        <v>10</v>
      </c>
      <c r="H1258" s="2143" t="s">
        <v>429</v>
      </c>
      <c r="J1258" s="2"/>
    </row>
    <row r="1259" spans="1:10">
      <c r="A1259" s="1833">
        <v>2022</v>
      </c>
      <c r="B1259" s="1827" t="s">
        <v>91</v>
      </c>
      <c r="C1259" s="1896" t="s">
        <v>966</v>
      </c>
      <c r="D1259" s="1896" t="s">
        <v>6342</v>
      </c>
      <c r="E1259" s="1898">
        <v>44857</v>
      </c>
      <c r="F1259" s="1902" t="s">
        <v>5989</v>
      </c>
      <c r="G1259" s="1902">
        <v>0</v>
      </c>
      <c r="H1259" s="2143" t="s">
        <v>996</v>
      </c>
      <c r="I1259" s="2" t="s">
        <v>234</v>
      </c>
      <c r="J1259" s="2"/>
    </row>
    <row r="1260" spans="1:10">
      <c r="A1260" s="1833">
        <v>2022</v>
      </c>
      <c r="B1260" s="1827"/>
      <c r="C1260" s="1896"/>
      <c r="D1260" s="1896"/>
      <c r="E1260" s="1898"/>
      <c r="F1260" s="1902"/>
      <c r="G1260" s="1902">
        <v>126</v>
      </c>
      <c r="H1260" s="2143"/>
      <c r="J1260" s="2"/>
    </row>
    <row r="1261" spans="1:10">
      <c r="A1261" s="2013">
        <v>2023</v>
      </c>
      <c r="B1261" s="2014" t="s">
        <v>91</v>
      </c>
      <c r="C1261" s="2092" t="s">
        <v>966</v>
      </c>
      <c r="D1261" s="2092" t="s">
        <v>252</v>
      </c>
      <c r="E1261" s="2023">
        <v>44990</v>
      </c>
      <c r="F1261" s="2024" t="s">
        <v>6434</v>
      </c>
      <c r="G1261" s="2024">
        <v>3</v>
      </c>
      <c r="H1261" s="2399" t="s">
        <v>5837</v>
      </c>
      <c r="J1261" s="2"/>
    </row>
    <row r="1262" spans="1:10">
      <c r="A1262" s="2013">
        <v>2023</v>
      </c>
      <c r="B1262" s="2014" t="s">
        <v>91</v>
      </c>
      <c r="C1262" s="2092" t="s">
        <v>966</v>
      </c>
      <c r="D1262" s="2092" t="s">
        <v>252</v>
      </c>
      <c r="E1262" s="2023">
        <v>44990</v>
      </c>
      <c r="F1262" s="2024" t="s">
        <v>6146</v>
      </c>
      <c r="G1262" s="2024">
        <v>10</v>
      </c>
      <c r="H1262" s="2399" t="s">
        <v>6433</v>
      </c>
      <c r="J1262" s="2"/>
    </row>
    <row r="1263" spans="1:10">
      <c r="A1263" s="2013">
        <v>2023</v>
      </c>
      <c r="B1263" s="2014" t="s">
        <v>91</v>
      </c>
      <c r="C1263" s="2092" t="s">
        <v>966</v>
      </c>
      <c r="D1263" s="2092" t="s">
        <v>252</v>
      </c>
      <c r="E1263" s="2023">
        <v>44990</v>
      </c>
      <c r="F1263" s="2024" t="s">
        <v>6183</v>
      </c>
      <c r="G1263" s="2024">
        <v>7</v>
      </c>
      <c r="H1263" s="2399" t="s">
        <v>5850</v>
      </c>
      <c r="J1263" s="2"/>
    </row>
    <row r="1264" spans="1:10">
      <c r="A1264" s="2013">
        <v>2023</v>
      </c>
      <c r="B1264" s="2014" t="s">
        <v>91</v>
      </c>
      <c r="C1264" s="2092" t="s">
        <v>966</v>
      </c>
      <c r="D1264" s="2092" t="s">
        <v>252</v>
      </c>
      <c r="E1264" s="2023">
        <v>44990</v>
      </c>
      <c r="F1264" s="2024" t="s">
        <v>6147</v>
      </c>
      <c r="G1264" s="2024">
        <v>10</v>
      </c>
      <c r="H1264" s="2399" t="s">
        <v>5900</v>
      </c>
      <c r="J1264" s="2"/>
    </row>
    <row r="1265" spans="1:10">
      <c r="A1265" s="2013">
        <v>2023</v>
      </c>
      <c r="B1265" s="2014" t="s">
        <v>91</v>
      </c>
      <c r="C1265" s="2092" t="s">
        <v>966</v>
      </c>
      <c r="D1265" s="2092" t="s">
        <v>252</v>
      </c>
      <c r="E1265" s="2023">
        <v>44990</v>
      </c>
      <c r="F1265" s="2024" t="s">
        <v>5989</v>
      </c>
      <c r="G1265" s="2024">
        <v>7</v>
      </c>
      <c r="H1265" s="2399" t="s">
        <v>5901</v>
      </c>
      <c r="J1265" s="2"/>
    </row>
    <row r="1266" spans="1:10">
      <c r="A1266" s="2013">
        <v>2023</v>
      </c>
      <c r="B1266" s="2014" t="s">
        <v>91</v>
      </c>
      <c r="C1266" s="2092" t="s">
        <v>966</v>
      </c>
      <c r="D1266" s="2092" t="s">
        <v>5745</v>
      </c>
      <c r="E1266" s="2023">
        <v>45011</v>
      </c>
      <c r="F1266" s="2024" t="s">
        <v>6302</v>
      </c>
      <c r="G1266" s="2024">
        <v>5</v>
      </c>
      <c r="H1266" s="2399" t="s">
        <v>244</v>
      </c>
      <c r="J1266" s="2"/>
    </row>
    <row r="1267" spans="1:10">
      <c r="A1267" s="2013">
        <v>2023</v>
      </c>
      <c r="B1267" s="2014" t="s">
        <v>91</v>
      </c>
      <c r="C1267" s="2092" t="s">
        <v>966</v>
      </c>
      <c r="D1267" s="2092" t="s">
        <v>5456</v>
      </c>
      <c r="E1267" s="2023">
        <v>45018</v>
      </c>
      <c r="F1267" s="2024" t="s">
        <v>6302</v>
      </c>
      <c r="G1267" s="2024">
        <v>5</v>
      </c>
      <c r="H1267" s="2399" t="s">
        <v>244</v>
      </c>
      <c r="J1267" s="2"/>
    </row>
    <row r="1268" spans="1:10">
      <c r="A1268" s="2013">
        <v>2023</v>
      </c>
      <c r="B1268" s="2014" t="s">
        <v>91</v>
      </c>
      <c r="C1268" s="2092" t="s">
        <v>966</v>
      </c>
      <c r="D1268" s="2092" t="s">
        <v>5456</v>
      </c>
      <c r="E1268" s="2023">
        <v>45018</v>
      </c>
      <c r="F1268" s="2024" t="s">
        <v>5988</v>
      </c>
      <c r="G1268" s="2024">
        <v>0</v>
      </c>
      <c r="H1268" s="2399" t="s">
        <v>996</v>
      </c>
      <c r="I1268" s="2" t="s">
        <v>234</v>
      </c>
      <c r="J1268" s="2"/>
    </row>
    <row r="1269" spans="1:10">
      <c r="A1269" s="2013">
        <v>2023</v>
      </c>
      <c r="B1269" s="2014" t="s">
        <v>91</v>
      </c>
      <c r="C1269" s="2092" t="s">
        <v>966</v>
      </c>
      <c r="D1269" s="2092" t="s">
        <v>5683</v>
      </c>
      <c r="E1269" s="2023">
        <v>45074</v>
      </c>
      <c r="F1269" s="2024" t="s">
        <v>6545</v>
      </c>
      <c r="G1269" s="2024">
        <v>3</v>
      </c>
      <c r="H1269" s="2399" t="s">
        <v>6036</v>
      </c>
      <c r="J1269" s="2"/>
    </row>
    <row r="1270" spans="1:10">
      <c r="A1270" s="2013">
        <v>2023</v>
      </c>
      <c r="B1270" s="2014" t="s">
        <v>91</v>
      </c>
      <c r="C1270" s="2092" t="s">
        <v>966</v>
      </c>
      <c r="D1270" s="2092" t="s">
        <v>6589</v>
      </c>
      <c r="E1270" s="2023">
        <v>45080</v>
      </c>
      <c r="F1270" s="2024" t="s">
        <v>6598</v>
      </c>
      <c r="G1270" s="2024">
        <v>5</v>
      </c>
      <c r="H1270" s="2399" t="s">
        <v>6184</v>
      </c>
      <c r="J1270" s="2"/>
    </row>
    <row r="1271" spans="1:10">
      <c r="A1271" s="2013">
        <v>2023</v>
      </c>
      <c r="B1271" s="2014" t="s">
        <v>91</v>
      </c>
      <c r="C1271" s="2092" t="s">
        <v>966</v>
      </c>
      <c r="D1271" s="2092" t="s">
        <v>277</v>
      </c>
      <c r="E1271" s="2023">
        <v>45179</v>
      </c>
      <c r="F1271" s="2024" t="s">
        <v>6653</v>
      </c>
      <c r="G1271" s="2024">
        <v>3</v>
      </c>
      <c r="H1271" s="2399" t="s">
        <v>2033</v>
      </c>
      <c r="J1271" s="2"/>
    </row>
    <row r="1272" spans="1:10">
      <c r="A1272" s="2013">
        <v>2023</v>
      </c>
      <c r="B1272" s="2014" t="s">
        <v>91</v>
      </c>
      <c r="C1272" s="2092" t="s">
        <v>966</v>
      </c>
      <c r="D1272" s="2092" t="s">
        <v>277</v>
      </c>
      <c r="E1272" s="2023">
        <v>45179</v>
      </c>
      <c r="F1272" s="2024" t="s">
        <v>6654</v>
      </c>
      <c r="G1272" s="2024">
        <v>10</v>
      </c>
      <c r="H1272" s="2399" t="s">
        <v>1153</v>
      </c>
      <c r="J1272" s="2"/>
    </row>
    <row r="1273" spans="1:10">
      <c r="A1273" s="2013">
        <v>2023</v>
      </c>
      <c r="B1273" s="2014" t="s">
        <v>91</v>
      </c>
      <c r="C1273" s="2092" t="s">
        <v>966</v>
      </c>
      <c r="D1273" s="2092" t="s">
        <v>5785</v>
      </c>
      <c r="E1273" s="2023">
        <v>45213</v>
      </c>
      <c r="F1273" s="2024" t="s">
        <v>6721</v>
      </c>
      <c r="G1273" s="2024">
        <v>0</v>
      </c>
      <c r="H1273" s="2399" t="s">
        <v>996</v>
      </c>
      <c r="I1273" s="2" t="s">
        <v>234</v>
      </c>
      <c r="J1273" s="2"/>
    </row>
    <row r="1274" spans="1:10">
      <c r="A1274" s="2013">
        <v>2023</v>
      </c>
      <c r="B1274" s="2014" t="s">
        <v>91</v>
      </c>
      <c r="C1274" s="2092" t="s">
        <v>966</v>
      </c>
      <c r="D1274" s="2092" t="s">
        <v>6355</v>
      </c>
      <c r="E1274" s="2023">
        <v>45242</v>
      </c>
      <c r="F1274" s="2024" t="s">
        <v>6226</v>
      </c>
      <c r="G1274" s="2024">
        <v>0</v>
      </c>
      <c r="H1274" s="2399" t="s">
        <v>996</v>
      </c>
      <c r="I1274" s="2" t="s">
        <v>234</v>
      </c>
      <c r="J1274" s="2"/>
    </row>
    <row r="1275" spans="1:10">
      <c r="A1275" s="2013">
        <v>2023</v>
      </c>
      <c r="B1275" s="2014"/>
      <c r="C1275" s="2092"/>
      <c r="D1275" s="2092"/>
      <c r="E1275" s="2023"/>
      <c r="F1275" s="2024"/>
      <c r="G1275" s="2024">
        <v>68</v>
      </c>
      <c r="H1275" s="2399"/>
      <c r="J1275" s="2"/>
    </row>
    <row r="1276" spans="1:10">
      <c r="A1276" s="2170" t="s">
        <v>46</v>
      </c>
      <c r="B1276" s="2171"/>
      <c r="C1276" s="2171" t="s">
        <v>1005</v>
      </c>
      <c r="D1276" s="1933"/>
      <c r="E1276" s="2173"/>
      <c r="F1276" s="2174"/>
      <c r="G1276" s="2175">
        <v>380</v>
      </c>
      <c r="H1276" s="2176"/>
      <c r="I1276" s="1409"/>
      <c r="J1276" s="93"/>
    </row>
    <row r="1277" spans="1:10">
      <c r="A1277" s="147"/>
      <c r="C1277" s="72"/>
      <c r="E1277" s="1673"/>
      <c r="F1277" s="133"/>
      <c r="G1277" s="133"/>
      <c r="I1277" s="1409"/>
      <c r="J1277" s="93"/>
    </row>
    <row r="1278" spans="1:10">
      <c r="A1278" s="173">
        <v>2019</v>
      </c>
      <c r="B1278" s="73" t="s">
        <v>91</v>
      </c>
      <c r="C1278" s="174" t="s">
        <v>125</v>
      </c>
      <c r="D1278" s="174" t="s">
        <v>277</v>
      </c>
      <c r="E1278" s="1679">
        <v>43716</v>
      </c>
      <c r="F1278" s="1662" t="s">
        <v>1009</v>
      </c>
      <c r="G1278" s="173">
        <v>3</v>
      </c>
      <c r="H1278" s="88" t="s">
        <v>1010</v>
      </c>
      <c r="I1278" s="1409"/>
    </row>
    <row r="1279" spans="1:10">
      <c r="A1279" s="173">
        <v>2019</v>
      </c>
      <c r="B1279" s="73" t="s">
        <v>91</v>
      </c>
      <c r="C1279" s="174" t="s">
        <v>125</v>
      </c>
      <c r="D1279" s="73" t="s">
        <v>84</v>
      </c>
      <c r="E1279" s="1679">
        <v>43765</v>
      </c>
      <c r="F1279" s="1657" t="s">
        <v>1011</v>
      </c>
      <c r="G1279" s="173">
        <v>0</v>
      </c>
      <c r="H1279" s="88" t="s">
        <v>342</v>
      </c>
      <c r="I1279" s="1409" t="s">
        <v>234</v>
      </c>
    </row>
    <row r="1280" spans="1:10">
      <c r="A1280" s="173">
        <v>2019</v>
      </c>
      <c r="B1280" s="73" t="s">
        <v>91</v>
      </c>
      <c r="C1280" s="174" t="s">
        <v>125</v>
      </c>
      <c r="D1280" s="73" t="s">
        <v>84</v>
      </c>
      <c r="E1280" s="1679">
        <v>43765</v>
      </c>
      <c r="F1280" s="1657" t="s">
        <v>1011</v>
      </c>
      <c r="G1280" s="173">
        <v>0</v>
      </c>
      <c r="H1280" s="88" t="s">
        <v>670</v>
      </c>
      <c r="I1280" s="1409" t="s">
        <v>234</v>
      </c>
    </row>
    <row r="1281" spans="1:22">
      <c r="A1281" s="173">
        <v>2019</v>
      </c>
      <c r="B1281" s="174"/>
      <c r="C1281" s="174"/>
      <c r="D1281" s="174"/>
      <c r="E1281" s="1679"/>
      <c r="F1281" s="1715"/>
      <c r="G1281" s="173">
        <f>SUM(G1278:G1280)</f>
        <v>3</v>
      </c>
      <c r="I1281" s="1409"/>
    </row>
    <row r="1282" spans="1:22">
      <c r="A1282" s="1497">
        <v>2021</v>
      </c>
      <c r="B1282" s="1457" t="s">
        <v>91</v>
      </c>
      <c r="C1282" s="2033" t="s">
        <v>125</v>
      </c>
      <c r="D1282" s="2033" t="s">
        <v>5469</v>
      </c>
      <c r="E1282" s="2034">
        <v>44282</v>
      </c>
      <c r="F1282" s="2035" t="s">
        <v>5470</v>
      </c>
      <c r="G1282" s="2035">
        <v>5</v>
      </c>
      <c r="H1282" s="2043" t="s">
        <v>5448</v>
      </c>
      <c r="J1282" s="2"/>
    </row>
    <row r="1283" spans="1:22">
      <c r="A1283" s="1497">
        <v>2021</v>
      </c>
      <c r="B1283" s="1457" t="s">
        <v>91</v>
      </c>
      <c r="C1283" s="2033" t="s">
        <v>125</v>
      </c>
      <c r="D1283" s="2033" t="s">
        <v>5469</v>
      </c>
      <c r="E1283" s="2034">
        <v>44282</v>
      </c>
      <c r="F1283" s="2035" t="s">
        <v>5470</v>
      </c>
      <c r="G1283" s="2035">
        <v>5</v>
      </c>
      <c r="H1283" s="2043" t="s">
        <v>5458</v>
      </c>
      <c r="J1283" s="2"/>
    </row>
    <row r="1284" spans="1:22">
      <c r="A1284" s="1497">
        <v>2021</v>
      </c>
      <c r="B1284" s="1457"/>
      <c r="C1284" s="2033"/>
      <c r="D1284" s="2033"/>
      <c r="E1284" s="2034"/>
      <c r="F1284" s="2035"/>
      <c r="G1284" s="2035">
        <f>SUM(G1282:G1283)</f>
        <v>10</v>
      </c>
      <c r="H1284" s="2043"/>
      <c r="J1284" s="2"/>
    </row>
    <row r="1285" spans="1:22">
      <c r="A1285" s="2013">
        <v>2023</v>
      </c>
      <c r="B1285" s="2014" t="s">
        <v>164</v>
      </c>
      <c r="C1285" s="2092" t="s">
        <v>125</v>
      </c>
      <c r="D1285" s="2092" t="s">
        <v>277</v>
      </c>
      <c r="E1285" s="2023">
        <v>45179</v>
      </c>
      <c r="F1285" s="2024" t="s">
        <v>6662</v>
      </c>
      <c r="G1285" s="2024">
        <v>3</v>
      </c>
      <c r="H1285" s="2399" t="s">
        <v>1010</v>
      </c>
      <c r="J1285" s="2"/>
    </row>
    <row r="1286" spans="1:22">
      <c r="A1286" s="2013">
        <v>2023</v>
      </c>
      <c r="B1286" s="2014" t="s">
        <v>164</v>
      </c>
      <c r="C1286" s="2092" t="s">
        <v>125</v>
      </c>
      <c r="D1286" s="2092" t="s">
        <v>277</v>
      </c>
      <c r="E1286" s="2023">
        <v>45179</v>
      </c>
      <c r="F1286" s="2024" t="s">
        <v>6663</v>
      </c>
      <c r="G1286" s="2024">
        <v>10</v>
      </c>
      <c r="H1286" s="2399" t="s">
        <v>6661</v>
      </c>
      <c r="J1286" s="2"/>
    </row>
    <row r="1287" spans="1:22">
      <c r="A1287" s="2013">
        <v>2023</v>
      </c>
      <c r="B1287" s="2014" t="s">
        <v>164</v>
      </c>
      <c r="C1287" s="2092" t="s">
        <v>125</v>
      </c>
      <c r="D1287" s="2092" t="s">
        <v>277</v>
      </c>
      <c r="E1287" s="2023">
        <v>45179</v>
      </c>
      <c r="F1287" s="2024" t="s">
        <v>6664</v>
      </c>
      <c r="G1287" s="2024">
        <v>3</v>
      </c>
      <c r="H1287" s="2399" t="s">
        <v>6249</v>
      </c>
      <c r="J1287" s="2"/>
    </row>
    <row r="1288" spans="1:22">
      <c r="A1288" s="2013">
        <v>2023</v>
      </c>
      <c r="B1288" s="2014"/>
      <c r="C1288" s="2092"/>
      <c r="D1288" s="2092"/>
      <c r="E1288" s="2023"/>
      <c r="F1288" s="2024"/>
      <c r="G1288" s="2024">
        <v>16</v>
      </c>
      <c r="H1288" s="2043"/>
      <c r="J1288" s="2"/>
    </row>
    <row r="1289" spans="1:22">
      <c r="A1289" s="2177" t="s">
        <v>46</v>
      </c>
      <c r="B1289" s="2171"/>
      <c r="C1289" s="2178" t="s">
        <v>1012</v>
      </c>
      <c r="D1289" s="2171"/>
      <c r="E1289" s="2173"/>
      <c r="F1289" s="2175"/>
      <c r="G1289" s="2175">
        <v>29</v>
      </c>
      <c r="H1289" s="2176"/>
      <c r="I1289" s="1409"/>
      <c r="J1289" s="93"/>
    </row>
    <row r="1290" spans="1:22">
      <c r="A1290" s="147"/>
      <c r="C1290" s="72"/>
      <c r="E1290" s="1673"/>
      <c r="F1290" s="133"/>
      <c r="G1290" s="133"/>
      <c r="I1290" s="1409"/>
      <c r="J1290" s="93"/>
    </row>
    <row r="1291" spans="1:22" s="115" customFormat="1">
      <c r="A1291" s="1835">
        <v>2018</v>
      </c>
      <c r="B1291" s="1826" t="s">
        <v>53</v>
      </c>
      <c r="C1291" s="1836" t="s">
        <v>79</v>
      </c>
      <c r="D1291" s="1826" t="s">
        <v>461</v>
      </c>
      <c r="E1291" s="1837">
        <v>43366</v>
      </c>
      <c r="F1291" s="1838" t="s">
        <v>1013</v>
      </c>
      <c r="G1291" s="1838">
        <v>5</v>
      </c>
      <c r="H1291" s="1839" t="s">
        <v>248</v>
      </c>
      <c r="I1291" s="1540"/>
      <c r="J1291" s="114"/>
      <c r="K1291" s="113"/>
      <c r="L1291" s="113"/>
      <c r="M1291" s="113"/>
      <c r="N1291" s="113"/>
      <c r="O1291" s="113"/>
      <c r="P1291" s="113"/>
      <c r="Q1291" s="113"/>
      <c r="R1291" s="113"/>
      <c r="S1291" s="113"/>
      <c r="T1291" s="113"/>
    </row>
    <row r="1292" spans="1:22">
      <c r="A1292" s="1835">
        <v>2018</v>
      </c>
      <c r="B1292" s="1826"/>
      <c r="C1292" s="1836"/>
      <c r="D1292" s="1826"/>
      <c r="E1292" s="1837"/>
      <c r="F1292" s="1838"/>
      <c r="G1292" s="1838">
        <f>SUM(G1291:G1291)</f>
        <v>5</v>
      </c>
      <c r="H1292" s="1839"/>
      <c r="I1292" s="1409"/>
      <c r="J1292" s="189"/>
      <c r="K1292" s="261"/>
      <c r="L1292" s="271"/>
      <c r="M1292" s="271"/>
      <c r="N1292" s="195"/>
      <c r="O1292" s="195"/>
      <c r="P1292" s="195"/>
      <c r="Q1292" s="195"/>
      <c r="R1292" s="195"/>
      <c r="S1292" s="195"/>
      <c r="T1292" s="195"/>
      <c r="U1292" s="197"/>
      <c r="V1292" s="197"/>
    </row>
    <row r="1293" spans="1:22">
      <c r="A1293" s="2177" t="s">
        <v>46</v>
      </c>
      <c r="B1293" s="2171"/>
      <c r="C1293" s="2178" t="s">
        <v>1014</v>
      </c>
      <c r="D1293" s="2171"/>
      <c r="E1293" s="2173"/>
      <c r="F1293" s="2175"/>
      <c r="G1293" s="2175">
        <f>G1292</f>
        <v>5</v>
      </c>
      <c r="H1293" s="2176"/>
      <c r="I1293" s="1409"/>
      <c r="J1293" s="93"/>
    </row>
    <row r="1294" spans="1:22">
      <c r="A1294" s="147"/>
      <c r="C1294" s="148"/>
      <c r="E1294" s="1673"/>
      <c r="F1294" s="133"/>
      <c r="G1294" s="133"/>
      <c r="I1294" s="1409"/>
      <c r="J1294" s="93"/>
    </row>
    <row r="1295" spans="1:22" s="115" customFormat="1">
      <c r="A1295" s="1866">
        <v>2020</v>
      </c>
      <c r="B1295" s="1860" t="s">
        <v>164</v>
      </c>
      <c r="C1295" s="1867" t="s">
        <v>180</v>
      </c>
      <c r="D1295" s="2060" t="s">
        <v>252</v>
      </c>
      <c r="E1295" s="2061">
        <v>43891</v>
      </c>
      <c r="F1295" s="2062" t="s">
        <v>1016</v>
      </c>
      <c r="G1295" s="2086">
        <v>3</v>
      </c>
      <c r="H1295" s="1868" t="s">
        <v>1017</v>
      </c>
      <c r="I1295" s="1540"/>
      <c r="J1295" s="114"/>
      <c r="K1295" s="113"/>
      <c r="L1295" s="113"/>
      <c r="M1295" s="113"/>
      <c r="N1295" s="113"/>
      <c r="O1295" s="113"/>
      <c r="P1295" s="113"/>
      <c r="Q1295" s="113"/>
      <c r="R1295" s="113"/>
      <c r="S1295" s="113"/>
      <c r="T1295" s="113"/>
    </row>
    <row r="1296" spans="1:22" s="115" customFormat="1">
      <c r="A1296" s="1866">
        <v>2020</v>
      </c>
      <c r="B1296" s="1860"/>
      <c r="C1296" s="1860"/>
      <c r="D1296" s="1860"/>
      <c r="E1296" s="1862"/>
      <c r="F1296" s="1859"/>
      <c r="G1296" s="1873">
        <f>SUM(G1295)</f>
        <v>3</v>
      </c>
      <c r="H1296" s="1870"/>
      <c r="I1296" s="1540"/>
      <c r="J1296" s="114"/>
      <c r="K1296" s="113"/>
      <c r="L1296" s="113"/>
      <c r="M1296" s="113"/>
      <c r="N1296" s="113"/>
      <c r="O1296" s="113"/>
      <c r="P1296" s="113"/>
      <c r="Q1296" s="113"/>
      <c r="R1296" s="113"/>
      <c r="S1296" s="113"/>
      <c r="T1296" s="113"/>
    </row>
    <row r="1297" spans="1:22">
      <c r="A1297" s="2177" t="s">
        <v>46</v>
      </c>
      <c r="B1297" s="2171"/>
      <c r="C1297" s="2171" t="s">
        <v>1018</v>
      </c>
      <c r="D1297" s="2171"/>
      <c r="E1297" s="2173"/>
      <c r="F1297" s="2175"/>
      <c r="G1297" s="2174">
        <v>3</v>
      </c>
      <c r="H1297" s="2176"/>
      <c r="I1297" s="1409"/>
      <c r="J1297" s="93"/>
    </row>
    <row r="1298" spans="1:22">
      <c r="A1298" s="178"/>
      <c r="B1298" s="154"/>
      <c r="C1298" s="154"/>
      <c r="D1298" s="154"/>
      <c r="E1298" s="1677"/>
      <c r="F1298" s="153"/>
      <c r="G1298" s="280"/>
      <c r="H1298" s="157"/>
      <c r="I1298" s="1409"/>
      <c r="J1298" s="93"/>
    </row>
    <row r="1299" spans="1:22">
      <c r="A1299" s="1833">
        <v>2022</v>
      </c>
      <c r="B1299" s="1827" t="s">
        <v>164</v>
      </c>
      <c r="C1299" s="1877" t="s">
        <v>206</v>
      </c>
      <c r="D1299" s="1827" t="s">
        <v>252</v>
      </c>
      <c r="E1299" s="1829">
        <v>44626</v>
      </c>
      <c r="F1299" s="1831" t="s">
        <v>5971</v>
      </c>
      <c r="G1299" s="1831">
        <v>7</v>
      </c>
      <c r="H1299" s="1832" t="s">
        <v>5880</v>
      </c>
      <c r="I1299" s="1857"/>
      <c r="J1299" s="189"/>
      <c r="K1299" s="261"/>
      <c r="L1299" s="271"/>
      <c r="M1299" s="271"/>
      <c r="N1299" s="195"/>
      <c r="O1299" s="195"/>
      <c r="P1299" s="195"/>
      <c r="Q1299" s="195"/>
      <c r="R1299" s="195"/>
      <c r="S1299" s="195"/>
      <c r="T1299" s="195"/>
      <c r="U1299" s="197"/>
      <c r="V1299" s="197"/>
    </row>
    <row r="1300" spans="1:22">
      <c r="A1300" s="1833">
        <v>2022</v>
      </c>
      <c r="B1300" s="1827" t="s">
        <v>164</v>
      </c>
      <c r="C1300" s="1877" t="s">
        <v>206</v>
      </c>
      <c r="D1300" s="1827" t="s">
        <v>277</v>
      </c>
      <c r="E1300" s="1829">
        <v>44815</v>
      </c>
      <c r="F1300" s="1831" t="s">
        <v>6326</v>
      </c>
      <c r="G1300" s="1831">
        <v>7</v>
      </c>
      <c r="H1300" s="1832" t="s">
        <v>1185</v>
      </c>
      <c r="I1300" s="1857"/>
      <c r="J1300" s="189"/>
      <c r="K1300" s="261"/>
      <c r="L1300" s="271"/>
      <c r="M1300" s="271"/>
      <c r="N1300" s="195"/>
      <c r="O1300" s="195"/>
      <c r="P1300" s="195"/>
      <c r="Q1300" s="195"/>
      <c r="R1300" s="195"/>
      <c r="S1300" s="195"/>
      <c r="T1300" s="195"/>
      <c r="U1300" s="197"/>
      <c r="V1300" s="197"/>
    </row>
    <row r="1301" spans="1:22">
      <c r="A1301" s="1833">
        <v>2022</v>
      </c>
      <c r="B1301" s="1827" t="s">
        <v>164</v>
      </c>
      <c r="C1301" s="1877" t="s">
        <v>206</v>
      </c>
      <c r="D1301" s="1827" t="s">
        <v>277</v>
      </c>
      <c r="E1301" s="1829">
        <v>44815</v>
      </c>
      <c r="F1301" s="1831" t="s">
        <v>6327</v>
      </c>
      <c r="G1301" s="1831">
        <v>3</v>
      </c>
      <c r="H1301" s="1832" t="s">
        <v>1168</v>
      </c>
      <c r="I1301" s="1857"/>
      <c r="J1301" s="189"/>
      <c r="K1301" s="261"/>
      <c r="L1301" s="271"/>
      <c r="M1301" s="271"/>
      <c r="N1301" s="195"/>
      <c r="O1301" s="195"/>
      <c r="P1301" s="195"/>
      <c r="Q1301" s="195"/>
      <c r="R1301" s="195"/>
      <c r="S1301" s="195"/>
      <c r="T1301" s="195"/>
      <c r="U1301" s="197"/>
      <c r="V1301" s="197"/>
    </row>
    <row r="1302" spans="1:22">
      <c r="A1302" s="1833">
        <v>2022</v>
      </c>
      <c r="B1302" s="1827"/>
      <c r="C1302" s="1877"/>
      <c r="D1302" s="1827"/>
      <c r="E1302" s="1829"/>
      <c r="F1302" s="1831"/>
      <c r="G1302" s="1831">
        <v>17</v>
      </c>
      <c r="H1302" s="1832"/>
      <c r="I1302" s="1857"/>
      <c r="J1302" s="189"/>
      <c r="K1302" s="261"/>
      <c r="L1302" s="271"/>
      <c r="M1302" s="271"/>
      <c r="N1302" s="195"/>
      <c r="O1302" s="195"/>
      <c r="P1302" s="195"/>
      <c r="Q1302" s="195"/>
      <c r="R1302" s="195"/>
      <c r="S1302" s="195"/>
      <c r="T1302" s="195"/>
      <c r="U1302" s="197"/>
      <c r="V1302" s="197"/>
    </row>
    <row r="1303" spans="1:22">
      <c r="A1303" s="2013">
        <v>2023</v>
      </c>
      <c r="B1303" s="2014" t="s">
        <v>164</v>
      </c>
      <c r="C1303" s="2019" t="s">
        <v>206</v>
      </c>
      <c r="D1303" s="2014" t="s">
        <v>252</v>
      </c>
      <c r="E1303" s="2016">
        <v>44990</v>
      </c>
      <c r="F1303" s="2017" t="s">
        <v>5971</v>
      </c>
      <c r="G1303" s="2017">
        <v>3</v>
      </c>
      <c r="H1303" s="2018" t="s">
        <v>5881</v>
      </c>
      <c r="I1303" s="1857"/>
      <c r="J1303" s="189"/>
      <c r="K1303" s="261"/>
      <c r="L1303" s="271"/>
      <c r="M1303" s="271"/>
      <c r="N1303" s="195"/>
      <c r="O1303" s="195"/>
      <c r="P1303" s="195"/>
      <c r="Q1303" s="195"/>
      <c r="R1303" s="195"/>
      <c r="S1303" s="195"/>
      <c r="T1303" s="195"/>
      <c r="U1303" s="197"/>
      <c r="V1303" s="197"/>
    </row>
    <row r="1304" spans="1:22">
      <c r="A1304" s="2013">
        <v>2023</v>
      </c>
      <c r="B1304" s="2014"/>
      <c r="C1304" s="2019"/>
      <c r="D1304" s="2014"/>
      <c r="E1304" s="2016"/>
      <c r="F1304" s="2017"/>
      <c r="G1304" s="2017">
        <v>3</v>
      </c>
      <c r="H1304" s="2018"/>
      <c r="I1304" s="1857"/>
      <c r="J1304" s="189"/>
      <c r="K1304" s="261"/>
      <c r="L1304" s="271"/>
      <c r="M1304" s="271"/>
      <c r="N1304" s="195"/>
      <c r="O1304" s="195"/>
      <c r="P1304" s="195"/>
      <c r="Q1304" s="195"/>
      <c r="R1304" s="195"/>
      <c r="S1304" s="195"/>
      <c r="T1304" s="195"/>
      <c r="U1304" s="197"/>
      <c r="V1304" s="197"/>
    </row>
    <row r="1305" spans="1:22">
      <c r="A1305" s="2177" t="s">
        <v>46</v>
      </c>
      <c r="B1305" s="2171"/>
      <c r="C1305" s="2178" t="s">
        <v>1021</v>
      </c>
      <c r="D1305" s="2171"/>
      <c r="E1305" s="2173"/>
      <c r="F1305" s="2175"/>
      <c r="G1305" s="2175">
        <v>20</v>
      </c>
      <c r="H1305" s="2176"/>
      <c r="I1305" s="1409"/>
      <c r="J1305" s="93"/>
    </row>
    <row r="1306" spans="1:22">
      <c r="A1306" s="147"/>
      <c r="E1306" s="1673"/>
      <c r="F1306" s="133"/>
      <c r="I1306" s="1409"/>
      <c r="J1306" s="93"/>
    </row>
    <row r="1307" spans="1:22">
      <c r="A1307" s="147">
        <v>2019</v>
      </c>
      <c r="B1307" s="73" t="s">
        <v>91</v>
      </c>
      <c r="C1307" s="73" t="s">
        <v>101</v>
      </c>
      <c r="D1307" s="73" t="s">
        <v>94</v>
      </c>
      <c r="E1307" s="1673">
        <v>43772</v>
      </c>
      <c r="F1307" s="133" t="s">
        <v>1022</v>
      </c>
      <c r="G1307" s="87">
        <v>5</v>
      </c>
      <c r="H1307" s="88" t="s">
        <v>236</v>
      </c>
      <c r="I1307" s="1409"/>
      <c r="J1307" s="93"/>
    </row>
    <row r="1308" spans="1:22">
      <c r="A1308" s="147">
        <v>2019</v>
      </c>
      <c r="B1308" s="73" t="s">
        <v>91</v>
      </c>
      <c r="C1308" s="73" t="s">
        <v>101</v>
      </c>
      <c r="D1308" s="73" t="s">
        <v>94</v>
      </c>
      <c r="E1308" s="1673">
        <v>43772</v>
      </c>
      <c r="F1308" s="133" t="s">
        <v>1022</v>
      </c>
      <c r="G1308" s="87">
        <v>5</v>
      </c>
      <c r="H1308" s="88" t="s">
        <v>273</v>
      </c>
      <c r="I1308" s="1409"/>
      <c r="J1308" s="93"/>
    </row>
    <row r="1309" spans="1:22">
      <c r="A1309" s="147">
        <v>2019</v>
      </c>
      <c r="E1309" s="1673"/>
      <c r="F1309" s="133"/>
      <c r="G1309" s="87">
        <f>SUM(G1307:G1308)</f>
        <v>10</v>
      </c>
      <c r="I1309" s="1409"/>
      <c r="J1309" s="93"/>
    </row>
    <row r="1310" spans="1:22">
      <c r="A1310" s="1859">
        <v>2020</v>
      </c>
      <c r="B1310" s="1860" t="s">
        <v>91</v>
      </c>
      <c r="C1310" s="2060" t="s">
        <v>101</v>
      </c>
      <c r="D1310" s="2060" t="s">
        <v>252</v>
      </c>
      <c r="E1310" s="2061">
        <v>43891</v>
      </c>
      <c r="F1310" s="2062" t="s">
        <v>1023</v>
      </c>
      <c r="G1310" s="2086">
        <v>10</v>
      </c>
      <c r="H1310" s="2067" t="s">
        <v>1024</v>
      </c>
      <c r="J1310" s="93"/>
    </row>
    <row r="1311" spans="1:22">
      <c r="A1311" s="1859">
        <v>2020</v>
      </c>
      <c r="B1311" s="1860" t="s">
        <v>91</v>
      </c>
      <c r="C1311" s="2060" t="s">
        <v>101</v>
      </c>
      <c r="D1311" s="2060" t="s">
        <v>252</v>
      </c>
      <c r="E1311" s="2061">
        <v>43891</v>
      </c>
      <c r="F1311" s="2062" t="s">
        <v>1025</v>
      </c>
      <c r="G1311" s="2086">
        <v>7</v>
      </c>
      <c r="H1311" s="2067" t="s">
        <v>1026</v>
      </c>
      <c r="J1311" s="93"/>
    </row>
    <row r="1312" spans="1:22">
      <c r="A1312" s="1859">
        <v>2020</v>
      </c>
      <c r="B1312" s="1860" t="s">
        <v>91</v>
      </c>
      <c r="C1312" s="2060" t="s">
        <v>101</v>
      </c>
      <c r="D1312" s="2060" t="s">
        <v>252</v>
      </c>
      <c r="E1312" s="2061">
        <v>43891</v>
      </c>
      <c r="F1312" s="2062" t="s">
        <v>1027</v>
      </c>
      <c r="G1312" s="2086">
        <v>10</v>
      </c>
      <c r="H1312" s="2067" t="s">
        <v>1028</v>
      </c>
      <c r="J1312" s="93"/>
    </row>
    <row r="1313" spans="1:10">
      <c r="A1313" s="1859">
        <v>2020</v>
      </c>
      <c r="B1313" s="1860" t="s">
        <v>91</v>
      </c>
      <c r="C1313" s="2060" t="s">
        <v>101</v>
      </c>
      <c r="D1313" s="2060" t="s">
        <v>252</v>
      </c>
      <c r="E1313" s="2061">
        <v>43891</v>
      </c>
      <c r="F1313" s="2062" t="s">
        <v>1029</v>
      </c>
      <c r="G1313" s="2086">
        <v>3</v>
      </c>
      <c r="H1313" s="2067" t="s">
        <v>1030</v>
      </c>
      <c r="J1313" s="93"/>
    </row>
    <row r="1314" spans="1:10">
      <c r="A1314" s="1859">
        <v>2020</v>
      </c>
      <c r="B1314" s="1860"/>
      <c r="C1314" s="2060"/>
      <c r="D1314" s="2060"/>
      <c r="E1314" s="2061"/>
      <c r="F1314" s="2062"/>
      <c r="G1314" s="2086">
        <f>SUM(G1310:G1313)</f>
        <v>30</v>
      </c>
      <c r="H1314" s="2067"/>
      <c r="J1314" s="93"/>
    </row>
    <row r="1315" spans="1:10">
      <c r="A1315" s="1458">
        <v>2021</v>
      </c>
      <c r="B1315" s="1457" t="s">
        <v>91</v>
      </c>
      <c r="C1315" s="2033" t="s">
        <v>101</v>
      </c>
      <c r="D1315" s="2033" t="s">
        <v>252</v>
      </c>
      <c r="E1315" s="2034">
        <v>44262</v>
      </c>
      <c r="F1315" s="2035" t="s">
        <v>1031</v>
      </c>
      <c r="G1315" s="2035">
        <v>10</v>
      </c>
      <c r="H1315" s="2043" t="s">
        <v>1024</v>
      </c>
      <c r="J1315" s="93"/>
    </row>
    <row r="1316" spans="1:10">
      <c r="A1316" s="1458">
        <v>2021</v>
      </c>
      <c r="B1316" s="1457" t="s">
        <v>91</v>
      </c>
      <c r="C1316" s="2033" t="s">
        <v>101</v>
      </c>
      <c r="D1316" s="2033" t="s">
        <v>252</v>
      </c>
      <c r="E1316" s="2034">
        <v>44262</v>
      </c>
      <c r="F1316" s="2035" t="s">
        <v>5418</v>
      </c>
      <c r="G1316" s="2035">
        <v>3</v>
      </c>
      <c r="H1316" s="2043" t="s">
        <v>583</v>
      </c>
      <c r="J1316" s="93"/>
    </row>
    <row r="1317" spans="1:10">
      <c r="A1317" s="1458">
        <v>2021</v>
      </c>
      <c r="B1317" s="1457" t="s">
        <v>91</v>
      </c>
      <c r="C1317" s="2033" t="s">
        <v>101</v>
      </c>
      <c r="D1317" s="2033" t="s">
        <v>252</v>
      </c>
      <c r="E1317" s="2034">
        <v>44262</v>
      </c>
      <c r="F1317" s="2035" t="s">
        <v>5419</v>
      </c>
      <c r="G1317" s="2035">
        <v>3</v>
      </c>
      <c r="H1317" s="2043" t="s">
        <v>1359</v>
      </c>
      <c r="J1317" s="93"/>
    </row>
    <row r="1318" spans="1:10">
      <c r="A1318" s="1458">
        <v>2021</v>
      </c>
      <c r="B1318" s="1457" t="s">
        <v>91</v>
      </c>
      <c r="C1318" s="2033" t="s">
        <v>101</v>
      </c>
      <c r="D1318" s="2033" t="s">
        <v>252</v>
      </c>
      <c r="E1318" s="2034">
        <v>44262</v>
      </c>
      <c r="F1318" s="2035" t="s">
        <v>5676</v>
      </c>
      <c r="G1318" s="2035">
        <v>7</v>
      </c>
      <c r="H1318" s="2043" t="s">
        <v>5677</v>
      </c>
      <c r="J1318" s="93"/>
    </row>
    <row r="1319" spans="1:10">
      <c r="A1319" s="1458">
        <v>2021</v>
      </c>
      <c r="B1319" s="1457" t="s">
        <v>91</v>
      </c>
      <c r="C1319" s="2033" t="s">
        <v>101</v>
      </c>
      <c r="D1319" s="2033" t="s">
        <v>5486</v>
      </c>
      <c r="E1319" s="2034">
        <v>44332</v>
      </c>
      <c r="F1319" s="2036" t="s">
        <v>5595</v>
      </c>
      <c r="G1319" s="2035">
        <v>7</v>
      </c>
      <c r="H1319" s="2043" t="s">
        <v>5596</v>
      </c>
      <c r="J1319" s="93"/>
    </row>
    <row r="1320" spans="1:10">
      <c r="A1320" s="1458">
        <v>2021</v>
      </c>
      <c r="B1320" s="1457"/>
      <c r="C1320" s="2033"/>
      <c r="D1320" s="2033"/>
      <c r="E1320" s="2034"/>
      <c r="F1320" s="2035"/>
      <c r="G1320" s="2144">
        <f>SUM(G1315:G1319)</f>
        <v>30</v>
      </c>
      <c r="H1320" s="2043"/>
      <c r="J1320" s="93"/>
    </row>
    <row r="1321" spans="1:10">
      <c r="A1321" s="1831">
        <v>2022</v>
      </c>
      <c r="B1321" s="1827" t="s">
        <v>91</v>
      </c>
      <c r="C1321" s="1896" t="s">
        <v>101</v>
      </c>
      <c r="D1321" s="1896" t="s">
        <v>252</v>
      </c>
      <c r="E1321" s="1898">
        <v>44626</v>
      </c>
      <c r="F1321" s="1902" t="s">
        <v>5961</v>
      </c>
      <c r="G1321" s="2145">
        <v>3</v>
      </c>
      <c r="H1321" s="2044" t="s">
        <v>5869</v>
      </c>
      <c r="J1321" s="93"/>
    </row>
    <row r="1322" spans="1:10">
      <c r="A1322" s="1831">
        <v>2022</v>
      </c>
      <c r="B1322" s="1827" t="s">
        <v>91</v>
      </c>
      <c r="C1322" s="1896" t="s">
        <v>101</v>
      </c>
      <c r="D1322" s="1896" t="s">
        <v>252</v>
      </c>
      <c r="E1322" s="1898">
        <v>44626</v>
      </c>
      <c r="F1322" s="1902" t="s">
        <v>5965</v>
      </c>
      <c r="G1322" s="2145">
        <v>7</v>
      </c>
      <c r="H1322" s="2044" t="s">
        <v>5874</v>
      </c>
      <c r="J1322" s="93"/>
    </row>
    <row r="1323" spans="1:10">
      <c r="A1323" s="1831">
        <v>2022</v>
      </c>
      <c r="B1323" s="1827" t="s">
        <v>91</v>
      </c>
      <c r="C1323" s="1895" t="s">
        <v>101</v>
      </c>
      <c r="D1323" s="1897" t="s">
        <v>6374</v>
      </c>
      <c r="E1323" s="1899">
        <v>44885</v>
      </c>
      <c r="F1323" s="1903" t="s">
        <v>6383</v>
      </c>
      <c r="G1323" s="2339">
        <v>5</v>
      </c>
      <c r="H1323" s="2209" t="s">
        <v>236</v>
      </c>
      <c r="J1323" s="93"/>
    </row>
    <row r="1324" spans="1:10">
      <c r="A1324" s="1831">
        <v>2022</v>
      </c>
      <c r="B1324" s="1827" t="s">
        <v>91</v>
      </c>
      <c r="C1324" s="1895" t="s">
        <v>101</v>
      </c>
      <c r="D1324" s="1897" t="s">
        <v>6374</v>
      </c>
      <c r="E1324" s="1899">
        <v>44885</v>
      </c>
      <c r="F1324" s="1903" t="s">
        <v>6383</v>
      </c>
      <c r="G1324" s="2339">
        <v>5</v>
      </c>
      <c r="H1324" s="2209" t="s">
        <v>273</v>
      </c>
      <c r="J1324" s="93"/>
    </row>
    <row r="1325" spans="1:10">
      <c r="A1325" s="1831">
        <v>2022</v>
      </c>
      <c r="B1325" s="1827"/>
      <c r="C1325" s="1897"/>
      <c r="D1325" s="1897"/>
      <c r="E1325" s="1899"/>
      <c r="F1325" s="1903"/>
      <c r="G1325" s="2339">
        <v>20</v>
      </c>
      <c r="H1325" s="2209"/>
      <c r="J1325" s="93"/>
    </row>
    <row r="1326" spans="1:10">
      <c r="A1326" s="2017">
        <v>2023</v>
      </c>
      <c r="B1326" s="2393" t="s">
        <v>91</v>
      </c>
      <c r="C1326" s="2092" t="s">
        <v>101</v>
      </c>
      <c r="D1326" s="2092" t="s">
        <v>252</v>
      </c>
      <c r="E1326" s="2023">
        <v>44990</v>
      </c>
      <c r="F1326" s="2024" t="s">
        <v>6422</v>
      </c>
      <c r="G1326" s="2418">
        <v>3</v>
      </c>
      <c r="H1326" s="2399" t="s">
        <v>5828</v>
      </c>
      <c r="J1326" s="93"/>
    </row>
    <row r="1327" spans="1:10">
      <c r="A1327" s="2017">
        <v>2023</v>
      </c>
      <c r="B1327" s="2393" t="s">
        <v>91</v>
      </c>
      <c r="C1327" s="2092" t="s">
        <v>101</v>
      </c>
      <c r="D1327" s="2092" t="s">
        <v>252</v>
      </c>
      <c r="E1327" s="2023">
        <v>44990</v>
      </c>
      <c r="F1327" s="2024" t="s">
        <v>6423</v>
      </c>
      <c r="G1327" s="2418">
        <v>10</v>
      </c>
      <c r="H1327" s="2399" t="s">
        <v>5832</v>
      </c>
      <c r="J1327" s="93"/>
    </row>
    <row r="1328" spans="1:10">
      <c r="A1328" s="2017">
        <v>2023</v>
      </c>
      <c r="B1328" s="2393" t="s">
        <v>91</v>
      </c>
      <c r="C1328" s="2092" t="s">
        <v>101</v>
      </c>
      <c r="D1328" s="2092" t="s">
        <v>252</v>
      </c>
      <c r="E1328" s="2023">
        <v>44990</v>
      </c>
      <c r="F1328" s="2024" t="s">
        <v>6424</v>
      </c>
      <c r="G1328" s="2418">
        <v>7</v>
      </c>
      <c r="H1328" s="2399" t="s">
        <v>5833</v>
      </c>
      <c r="J1328" s="93"/>
    </row>
    <row r="1329" spans="1:22">
      <c r="A1329" s="2017">
        <v>2023</v>
      </c>
      <c r="B1329" s="2393" t="s">
        <v>91</v>
      </c>
      <c r="C1329" s="2092" t="s">
        <v>101</v>
      </c>
      <c r="D1329" s="2092" t="s">
        <v>252</v>
      </c>
      <c r="E1329" s="2023">
        <v>44990</v>
      </c>
      <c r="F1329" s="2024" t="s">
        <v>6425</v>
      </c>
      <c r="G1329" s="2418">
        <v>3</v>
      </c>
      <c r="H1329" s="2399" t="s">
        <v>5851</v>
      </c>
      <c r="J1329" s="93"/>
    </row>
    <row r="1330" spans="1:22">
      <c r="A1330" s="2017">
        <v>2023</v>
      </c>
      <c r="B1330" s="2393" t="s">
        <v>91</v>
      </c>
      <c r="C1330" s="2092" t="s">
        <v>101</v>
      </c>
      <c r="D1330" s="2092" t="s">
        <v>252</v>
      </c>
      <c r="E1330" s="2023">
        <v>44990</v>
      </c>
      <c r="F1330" s="2024" t="s">
        <v>6426</v>
      </c>
      <c r="G1330" s="2418">
        <v>7</v>
      </c>
      <c r="H1330" s="2399" t="s">
        <v>5903</v>
      </c>
      <c r="J1330" s="93"/>
    </row>
    <row r="1331" spans="1:22">
      <c r="A1331" s="2017">
        <v>2023</v>
      </c>
      <c r="B1331" s="2393" t="s">
        <v>91</v>
      </c>
      <c r="C1331" s="2092" t="s">
        <v>101</v>
      </c>
      <c r="D1331" s="2092" t="s">
        <v>5683</v>
      </c>
      <c r="E1331" s="2023">
        <v>45074</v>
      </c>
      <c r="F1331" s="2024" t="s">
        <v>6569</v>
      </c>
      <c r="G1331" s="2418">
        <v>3</v>
      </c>
      <c r="H1331" s="2399" t="s">
        <v>6063</v>
      </c>
      <c r="J1331" s="93"/>
    </row>
    <row r="1332" spans="1:22">
      <c r="A1332" s="2017">
        <v>2023</v>
      </c>
      <c r="B1332" s="2393" t="s">
        <v>91</v>
      </c>
      <c r="C1332" s="2092" t="s">
        <v>101</v>
      </c>
      <c r="D1332" s="2092" t="s">
        <v>5683</v>
      </c>
      <c r="E1332" s="2023">
        <v>45074</v>
      </c>
      <c r="F1332" s="2024" t="s">
        <v>6570</v>
      </c>
      <c r="G1332" s="2418">
        <v>3</v>
      </c>
      <c r="H1332" s="2399" t="s">
        <v>6100</v>
      </c>
      <c r="J1332" s="93"/>
    </row>
    <row r="1333" spans="1:22">
      <c r="A1333" s="2017">
        <v>2023</v>
      </c>
      <c r="B1333" s="2393" t="s">
        <v>91</v>
      </c>
      <c r="C1333" s="2092" t="s">
        <v>101</v>
      </c>
      <c r="D1333" s="2092" t="s">
        <v>6589</v>
      </c>
      <c r="E1333" s="2023">
        <v>45080</v>
      </c>
      <c r="F1333" s="2024" t="s">
        <v>6569</v>
      </c>
      <c r="G1333" s="2418">
        <v>10</v>
      </c>
      <c r="H1333" s="2399" t="s">
        <v>6188</v>
      </c>
      <c r="J1333" s="93"/>
    </row>
    <row r="1334" spans="1:22">
      <c r="A1334" s="2017">
        <v>2023</v>
      </c>
      <c r="B1334" s="2393" t="s">
        <v>91</v>
      </c>
      <c r="C1334" s="2092" t="s">
        <v>101</v>
      </c>
      <c r="D1334" s="2092" t="s">
        <v>277</v>
      </c>
      <c r="E1334" s="2023">
        <v>45179</v>
      </c>
      <c r="F1334" s="2024" t="s">
        <v>6665</v>
      </c>
      <c r="G1334" s="2418">
        <v>7</v>
      </c>
      <c r="H1334" s="2399" t="s">
        <v>423</v>
      </c>
      <c r="J1334" s="93"/>
    </row>
    <row r="1335" spans="1:22">
      <c r="A1335" s="2017">
        <v>2023</v>
      </c>
      <c r="B1335" s="2393"/>
      <c r="C1335" s="2092"/>
      <c r="D1335" s="2092"/>
      <c r="E1335" s="2023"/>
      <c r="F1335" s="2024"/>
      <c r="G1335" s="2418">
        <v>53</v>
      </c>
      <c r="H1335" s="2399"/>
      <c r="J1335" s="93"/>
    </row>
    <row r="1336" spans="1:22">
      <c r="A1336" s="2177" t="s">
        <v>46</v>
      </c>
      <c r="B1336" s="2171"/>
      <c r="C1336" s="2178" t="s">
        <v>1032</v>
      </c>
      <c r="D1336" s="2171"/>
      <c r="E1336" s="2173"/>
      <c r="F1336" s="2175"/>
      <c r="G1336" s="2175">
        <v>143</v>
      </c>
      <c r="H1336" s="2176"/>
      <c r="I1336" s="1409"/>
      <c r="J1336" s="93"/>
    </row>
    <row r="1337" spans="1:22">
      <c r="A1337" s="147"/>
      <c r="C1337" s="148"/>
      <c r="E1337" s="1673"/>
      <c r="F1337" s="133"/>
      <c r="G1337" s="133"/>
      <c r="I1337" s="1541"/>
      <c r="J1337" s="93"/>
    </row>
    <row r="1338" spans="1:22">
      <c r="A1338" s="173">
        <v>2019</v>
      </c>
      <c r="B1338" s="73" t="s">
        <v>91</v>
      </c>
      <c r="C1338" s="174" t="s">
        <v>185</v>
      </c>
      <c r="D1338" s="174" t="s">
        <v>461</v>
      </c>
      <c r="E1338" s="1679">
        <v>43730</v>
      </c>
      <c r="F1338" s="1662" t="s">
        <v>1043</v>
      </c>
      <c r="G1338" s="173">
        <v>5</v>
      </c>
      <c r="H1338" s="88" t="s">
        <v>273</v>
      </c>
      <c r="I1338" s="1541"/>
    </row>
    <row r="1339" spans="1:22">
      <c r="A1339" s="173">
        <v>2019</v>
      </c>
      <c r="B1339" s="116"/>
      <c r="C1339" s="151"/>
      <c r="D1339" s="116"/>
      <c r="E1339" s="1671"/>
      <c r="F1339" s="199"/>
      <c r="G1339" s="133">
        <f>SUM(G1338)</f>
        <v>5</v>
      </c>
      <c r="H1339" s="152"/>
      <c r="I1339" s="1541"/>
      <c r="J1339" s="189"/>
      <c r="K1339" s="195"/>
      <c r="L1339" s="271"/>
      <c r="M1339" s="271"/>
      <c r="N1339" s="113"/>
      <c r="O1339" s="113"/>
      <c r="P1339" s="195"/>
      <c r="Q1339" s="195"/>
      <c r="R1339" s="195"/>
      <c r="S1339" s="195"/>
      <c r="T1339" s="195"/>
      <c r="U1339" s="197"/>
      <c r="V1339" s="197"/>
    </row>
    <row r="1340" spans="1:22">
      <c r="A1340" s="1458">
        <v>2021</v>
      </c>
      <c r="B1340" s="2082" t="s">
        <v>386</v>
      </c>
      <c r="C1340" s="2033" t="s">
        <v>185</v>
      </c>
      <c r="D1340" s="2033" t="s">
        <v>5683</v>
      </c>
      <c r="E1340" s="2034">
        <v>44332</v>
      </c>
      <c r="F1340" s="2036" t="s">
        <v>5597</v>
      </c>
      <c r="G1340" s="2035">
        <v>7</v>
      </c>
      <c r="H1340" s="1494" t="s">
        <v>5598</v>
      </c>
      <c r="I1340" s="1541"/>
      <c r="J1340" s="189"/>
      <c r="K1340" s="195"/>
      <c r="L1340" s="271"/>
      <c r="M1340" s="271"/>
      <c r="N1340" s="113"/>
      <c r="O1340" s="113"/>
      <c r="P1340" s="195"/>
      <c r="Q1340" s="195"/>
      <c r="R1340" s="195"/>
      <c r="S1340" s="195"/>
      <c r="T1340" s="195"/>
      <c r="U1340" s="197"/>
      <c r="V1340" s="197"/>
    </row>
    <row r="1341" spans="1:22">
      <c r="A1341" s="1458">
        <v>2021</v>
      </c>
      <c r="B1341" s="180"/>
      <c r="C1341" s="181"/>
      <c r="D1341" s="116"/>
      <c r="E1341" s="1671"/>
      <c r="F1341" s="199"/>
      <c r="G1341" s="133">
        <f>SUM(G1340)</f>
        <v>7</v>
      </c>
      <c r="H1341" s="152"/>
      <c r="I1341" s="1541"/>
      <c r="J1341" s="189"/>
      <c r="K1341" s="195"/>
      <c r="L1341" s="271"/>
      <c r="M1341" s="271"/>
      <c r="N1341" s="113"/>
      <c r="O1341" s="113"/>
      <c r="P1341" s="195"/>
      <c r="Q1341" s="195"/>
      <c r="R1341" s="195"/>
      <c r="S1341" s="195"/>
      <c r="T1341" s="195"/>
      <c r="U1341" s="197"/>
      <c r="V1341" s="197"/>
    </row>
    <row r="1342" spans="1:22">
      <c r="A1342" s="1831">
        <v>2022</v>
      </c>
      <c r="B1342" s="1827" t="s">
        <v>386</v>
      </c>
      <c r="C1342" s="1877" t="s">
        <v>185</v>
      </c>
      <c r="D1342" s="1827" t="s">
        <v>406</v>
      </c>
      <c r="E1342" s="1829">
        <v>44612</v>
      </c>
      <c r="F1342" s="1831" t="s">
        <v>5821</v>
      </c>
      <c r="G1342" s="1831">
        <v>0</v>
      </c>
      <c r="H1342" s="1832" t="s">
        <v>354</v>
      </c>
      <c r="I1342" s="1907" t="s">
        <v>234</v>
      </c>
      <c r="J1342" s="189"/>
      <c r="K1342" s="195"/>
      <c r="L1342" s="271"/>
      <c r="M1342" s="271"/>
      <c r="N1342" s="113"/>
      <c r="O1342" s="113"/>
      <c r="P1342" s="195"/>
      <c r="Q1342" s="195"/>
      <c r="R1342" s="195"/>
      <c r="S1342" s="195"/>
      <c r="T1342" s="195"/>
      <c r="U1342" s="197"/>
      <c r="V1342" s="197"/>
    </row>
    <row r="1343" spans="1:22">
      <c r="A1343" s="1831">
        <v>2022</v>
      </c>
      <c r="B1343" s="1827" t="s">
        <v>386</v>
      </c>
      <c r="C1343" s="1877" t="s">
        <v>185</v>
      </c>
      <c r="D1343" s="1827" t="s">
        <v>252</v>
      </c>
      <c r="E1343" s="1829">
        <v>44626</v>
      </c>
      <c r="F1343" s="1831" t="s">
        <v>5940</v>
      </c>
      <c r="G1343" s="1831">
        <v>3</v>
      </c>
      <c r="H1343" s="1832" t="s">
        <v>5849</v>
      </c>
      <c r="I1343" s="1907"/>
      <c r="J1343" s="189"/>
      <c r="K1343" s="195"/>
      <c r="L1343" s="271"/>
      <c r="M1343" s="271"/>
      <c r="N1343" s="113"/>
      <c r="O1343" s="113"/>
      <c r="P1343" s="195"/>
      <c r="Q1343" s="195"/>
      <c r="R1343" s="195"/>
      <c r="S1343" s="195"/>
      <c r="T1343" s="195"/>
      <c r="U1343" s="197"/>
      <c r="V1343" s="197"/>
    </row>
    <row r="1344" spans="1:22">
      <c r="A1344" s="1831">
        <v>2022</v>
      </c>
      <c r="B1344" s="1827" t="s">
        <v>386</v>
      </c>
      <c r="C1344" s="1877" t="s">
        <v>185</v>
      </c>
      <c r="D1344" s="1827" t="s">
        <v>277</v>
      </c>
      <c r="E1344" s="1829">
        <v>44815</v>
      </c>
      <c r="F1344" s="1831" t="s">
        <v>6321</v>
      </c>
      <c r="G1344" s="1831">
        <v>10</v>
      </c>
      <c r="H1344" s="1832" t="s">
        <v>1308</v>
      </c>
      <c r="I1344" s="1907"/>
      <c r="J1344" s="189"/>
      <c r="K1344" s="195"/>
      <c r="L1344" s="271"/>
      <c r="M1344" s="271"/>
      <c r="N1344" s="113"/>
      <c r="O1344" s="113"/>
      <c r="P1344" s="195"/>
      <c r="Q1344" s="195"/>
      <c r="R1344" s="195"/>
      <c r="S1344" s="195"/>
      <c r="T1344" s="195"/>
      <c r="U1344" s="197"/>
      <c r="V1344" s="197"/>
    </row>
    <row r="1345" spans="1:22">
      <c r="A1345" s="1831">
        <v>2022</v>
      </c>
      <c r="B1345" s="1827" t="s">
        <v>386</v>
      </c>
      <c r="C1345" s="1877" t="s">
        <v>185</v>
      </c>
      <c r="D1345" s="1827" t="s">
        <v>277</v>
      </c>
      <c r="E1345" s="1829">
        <v>44815</v>
      </c>
      <c r="F1345" s="1831" t="s">
        <v>6322</v>
      </c>
      <c r="G1345" s="1831">
        <v>7</v>
      </c>
      <c r="H1345" s="1832" t="s">
        <v>1041</v>
      </c>
      <c r="I1345" s="1907"/>
      <c r="J1345" s="189"/>
      <c r="K1345" s="195"/>
      <c r="L1345" s="271"/>
      <c r="M1345" s="271"/>
      <c r="N1345" s="113"/>
      <c r="O1345" s="113"/>
      <c r="P1345" s="195"/>
      <c r="Q1345" s="195"/>
      <c r="R1345" s="195"/>
      <c r="S1345" s="195"/>
      <c r="T1345" s="195"/>
      <c r="U1345" s="197"/>
      <c r="V1345" s="197"/>
    </row>
    <row r="1346" spans="1:22">
      <c r="A1346" s="1831">
        <v>2022</v>
      </c>
      <c r="B1346" s="1827"/>
      <c r="C1346" s="1877"/>
      <c r="D1346" s="1827"/>
      <c r="E1346" s="1829"/>
      <c r="F1346" s="1831"/>
      <c r="G1346" s="1831">
        <v>20</v>
      </c>
      <c r="H1346" s="1832"/>
      <c r="I1346" s="1907"/>
      <c r="J1346" s="189"/>
      <c r="K1346" s="195"/>
      <c r="L1346" s="271"/>
      <c r="M1346" s="271"/>
      <c r="N1346" s="113"/>
      <c r="O1346" s="113"/>
      <c r="P1346" s="195"/>
      <c r="Q1346" s="195"/>
      <c r="R1346" s="195"/>
      <c r="S1346" s="195"/>
      <c r="T1346" s="195"/>
      <c r="U1346" s="197"/>
      <c r="V1346" s="197"/>
    </row>
    <row r="1347" spans="1:22">
      <c r="A1347" s="2017">
        <v>2023</v>
      </c>
      <c r="B1347" s="2014" t="s">
        <v>386</v>
      </c>
      <c r="C1347" s="2019" t="s">
        <v>185</v>
      </c>
      <c r="D1347" s="2014" t="s">
        <v>252</v>
      </c>
      <c r="E1347" s="2016">
        <v>44990</v>
      </c>
      <c r="F1347" s="2017" t="s">
        <v>6448</v>
      </c>
      <c r="G1347" s="2017">
        <v>3</v>
      </c>
      <c r="H1347" s="2018" t="s">
        <v>5849</v>
      </c>
      <c r="I1347" s="1907"/>
      <c r="J1347" s="189"/>
      <c r="K1347" s="195"/>
      <c r="L1347" s="271"/>
      <c r="M1347" s="271"/>
      <c r="N1347" s="113"/>
      <c r="O1347" s="113"/>
      <c r="P1347" s="195"/>
      <c r="Q1347" s="195"/>
      <c r="R1347" s="195"/>
      <c r="S1347" s="195"/>
      <c r="T1347" s="195"/>
      <c r="U1347" s="197"/>
      <c r="V1347" s="197"/>
    </row>
    <row r="1348" spans="1:22">
      <c r="A1348" s="2017">
        <v>2023</v>
      </c>
      <c r="B1348" s="2014" t="s">
        <v>386</v>
      </c>
      <c r="C1348" s="2019" t="s">
        <v>185</v>
      </c>
      <c r="D1348" s="2014" t="s">
        <v>5683</v>
      </c>
      <c r="E1348" s="2016">
        <v>45074</v>
      </c>
      <c r="F1348" s="2017" t="s">
        <v>6563</v>
      </c>
      <c r="G1348" s="2017">
        <v>10</v>
      </c>
      <c r="H1348" s="2018" t="s">
        <v>6053</v>
      </c>
      <c r="I1348" s="1907"/>
      <c r="J1348" s="189"/>
      <c r="K1348" s="195"/>
      <c r="L1348" s="271"/>
      <c r="M1348" s="271"/>
      <c r="N1348" s="113"/>
      <c r="O1348" s="113"/>
      <c r="P1348" s="195"/>
      <c r="Q1348" s="195"/>
      <c r="R1348" s="195"/>
      <c r="S1348" s="195"/>
      <c r="T1348" s="195"/>
      <c r="U1348" s="197"/>
      <c r="V1348" s="197"/>
    </row>
    <row r="1349" spans="1:22">
      <c r="A1349" s="2017">
        <v>2023</v>
      </c>
      <c r="B1349" s="2014" t="s">
        <v>386</v>
      </c>
      <c r="C1349" s="2019" t="s">
        <v>185</v>
      </c>
      <c r="D1349" s="2014" t="s">
        <v>5683</v>
      </c>
      <c r="E1349" s="2016">
        <v>45074</v>
      </c>
      <c r="F1349" s="2017" t="s">
        <v>6564</v>
      </c>
      <c r="G1349" s="2017">
        <v>3</v>
      </c>
      <c r="H1349" s="2018" t="s">
        <v>6055</v>
      </c>
      <c r="I1349" s="1907"/>
      <c r="J1349" s="189"/>
      <c r="K1349" s="195"/>
      <c r="L1349" s="271"/>
      <c r="M1349" s="271"/>
      <c r="N1349" s="113"/>
      <c r="O1349" s="113"/>
      <c r="P1349" s="195"/>
      <c r="Q1349" s="195"/>
      <c r="R1349" s="195"/>
      <c r="S1349" s="195"/>
      <c r="T1349" s="195"/>
      <c r="U1349" s="197"/>
      <c r="V1349" s="197"/>
    </row>
    <row r="1350" spans="1:22">
      <c r="A1350" s="2017">
        <v>2023</v>
      </c>
      <c r="B1350" s="2014" t="s">
        <v>386</v>
      </c>
      <c r="C1350" s="2019" t="s">
        <v>185</v>
      </c>
      <c r="D1350" s="2014" t="s">
        <v>6589</v>
      </c>
      <c r="E1350" s="2016">
        <v>45080</v>
      </c>
      <c r="F1350" s="2017" t="s">
        <v>6563</v>
      </c>
      <c r="G1350" s="2017">
        <v>15</v>
      </c>
      <c r="H1350" s="2018" t="s">
        <v>6182</v>
      </c>
      <c r="I1350" s="1907"/>
      <c r="J1350" s="189"/>
      <c r="K1350" s="195"/>
      <c r="L1350" s="271"/>
      <c r="M1350" s="271"/>
      <c r="N1350" s="113"/>
      <c r="O1350" s="113"/>
      <c r="P1350" s="195"/>
      <c r="Q1350" s="195"/>
      <c r="R1350" s="195"/>
      <c r="S1350" s="195"/>
      <c r="T1350" s="195"/>
      <c r="U1350" s="197"/>
      <c r="V1350" s="197"/>
    </row>
    <row r="1351" spans="1:22">
      <c r="A1351" s="2017">
        <v>2023</v>
      </c>
      <c r="B1351" s="2014" t="s">
        <v>386</v>
      </c>
      <c r="C1351" s="2019" t="s">
        <v>185</v>
      </c>
      <c r="D1351" s="2014" t="s">
        <v>6589</v>
      </c>
      <c r="E1351" s="2016">
        <v>45080</v>
      </c>
      <c r="F1351" s="2017" t="s">
        <v>6564</v>
      </c>
      <c r="G1351" s="2017">
        <v>5</v>
      </c>
      <c r="H1351" s="2018" t="s">
        <v>6597</v>
      </c>
      <c r="I1351" s="1907"/>
      <c r="J1351" s="189"/>
      <c r="K1351" s="195"/>
      <c r="L1351" s="271"/>
      <c r="M1351" s="271"/>
      <c r="N1351" s="113"/>
      <c r="O1351" s="113"/>
      <c r="P1351" s="195"/>
      <c r="Q1351" s="195"/>
      <c r="R1351" s="195"/>
      <c r="S1351" s="195"/>
      <c r="T1351" s="195"/>
      <c r="U1351" s="197"/>
      <c r="V1351" s="197"/>
    </row>
    <row r="1352" spans="1:22">
      <c r="A1352" s="2017">
        <v>2023</v>
      </c>
      <c r="B1352" s="2014" t="s">
        <v>386</v>
      </c>
      <c r="C1352" s="2019" t="s">
        <v>185</v>
      </c>
      <c r="D1352" s="2014" t="s">
        <v>277</v>
      </c>
      <c r="E1352" s="2016">
        <v>45179</v>
      </c>
      <c r="F1352" s="2017" t="s">
        <v>6697</v>
      </c>
      <c r="G1352" s="2017">
        <v>7</v>
      </c>
      <c r="H1352" s="2018" t="s">
        <v>1274</v>
      </c>
      <c r="I1352" s="1907"/>
      <c r="J1352" s="189"/>
      <c r="K1352" s="195"/>
      <c r="L1352" s="271"/>
      <c r="M1352" s="271"/>
      <c r="N1352" s="113"/>
      <c r="O1352" s="113"/>
      <c r="P1352" s="195"/>
      <c r="Q1352" s="195"/>
      <c r="R1352" s="195"/>
      <c r="S1352" s="195"/>
      <c r="T1352" s="195"/>
      <c r="U1352" s="197"/>
      <c r="V1352" s="197"/>
    </row>
    <row r="1353" spans="1:22">
      <c r="A1353" s="2017">
        <v>2023</v>
      </c>
      <c r="B1353" s="2014"/>
      <c r="C1353" s="2019"/>
      <c r="D1353" s="2014"/>
      <c r="E1353" s="2016"/>
      <c r="F1353" s="2017"/>
      <c r="G1353" s="2017">
        <v>43</v>
      </c>
      <c r="H1353" s="2018"/>
      <c r="I1353" s="1908" t="s">
        <v>6399</v>
      </c>
      <c r="J1353" s="189"/>
      <c r="K1353" s="195"/>
      <c r="L1353" s="271"/>
      <c r="M1353" s="271"/>
      <c r="N1353" s="113"/>
      <c r="O1353" s="113"/>
      <c r="P1353" s="195"/>
      <c r="Q1353" s="195"/>
      <c r="R1353" s="195"/>
      <c r="S1353" s="195"/>
      <c r="T1353" s="195"/>
      <c r="U1353" s="197"/>
      <c r="V1353" s="197"/>
    </row>
    <row r="1354" spans="1:22">
      <c r="A1354" s="2177" t="s">
        <v>46</v>
      </c>
      <c r="B1354" s="2171"/>
      <c r="C1354" s="2178" t="s">
        <v>1045</v>
      </c>
      <c r="D1354" s="2171"/>
      <c r="E1354" s="2173"/>
      <c r="F1354" s="2175"/>
      <c r="G1354" s="2175">
        <v>75</v>
      </c>
      <c r="H1354" s="2176"/>
      <c r="I1354" s="1541"/>
      <c r="J1354" s="93"/>
    </row>
    <row r="1355" spans="1:22">
      <c r="A1355" s="147"/>
      <c r="C1355" s="148"/>
      <c r="E1355" s="1673"/>
      <c r="F1355" s="133"/>
      <c r="G1355" s="133"/>
      <c r="I1355" s="1409"/>
      <c r="J1355" s="93"/>
    </row>
    <row r="1356" spans="1:22">
      <c r="A1356" s="1833">
        <v>2022</v>
      </c>
      <c r="B1356" s="1827" t="s">
        <v>129</v>
      </c>
      <c r="C1356" s="1877" t="s">
        <v>52</v>
      </c>
      <c r="D1356" s="1827" t="s">
        <v>277</v>
      </c>
      <c r="E1356" s="1829">
        <v>44815</v>
      </c>
      <c r="F1356" s="1831" t="s">
        <v>6334</v>
      </c>
      <c r="G1356" s="1831">
        <v>10</v>
      </c>
      <c r="H1356" s="2001" t="s">
        <v>6256</v>
      </c>
      <c r="I1356" s="1409"/>
      <c r="J1356" s="93"/>
    </row>
    <row r="1357" spans="1:22">
      <c r="A1357" s="1833">
        <v>2022</v>
      </c>
      <c r="B1357" s="1827" t="s">
        <v>129</v>
      </c>
      <c r="C1357" s="1877" t="s">
        <v>52</v>
      </c>
      <c r="D1357" s="1827" t="s">
        <v>6374</v>
      </c>
      <c r="E1357" s="1829">
        <v>44885</v>
      </c>
      <c r="F1357" s="1831" t="s">
        <v>6385</v>
      </c>
      <c r="G1357" s="1831">
        <v>5</v>
      </c>
      <c r="H1357" s="1832" t="s">
        <v>295</v>
      </c>
      <c r="I1357" s="1409"/>
      <c r="J1357" s="93"/>
    </row>
    <row r="1358" spans="1:22">
      <c r="A1358" s="1833">
        <v>2022</v>
      </c>
      <c r="B1358" s="1827"/>
      <c r="C1358" s="1877"/>
      <c r="D1358" s="1827"/>
      <c r="E1358" s="1829"/>
      <c r="F1358" s="1831"/>
      <c r="G1358" s="1831">
        <v>15</v>
      </c>
      <c r="I1358" s="1409"/>
      <c r="J1358" s="93"/>
    </row>
    <row r="1359" spans="1:22">
      <c r="A1359" s="2013">
        <v>2023</v>
      </c>
      <c r="B1359" s="2014" t="s">
        <v>129</v>
      </c>
      <c r="C1359" s="2019" t="s">
        <v>52</v>
      </c>
      <c r="D1359" s="2014" t="s">
        <v>5785</v>
      </c>
      <c r="E1359" s="2016">
        <v>45213</v>
      </c>
      <c r="F1359" s="2017" t="s">
        <v>6723</v>
      </c>
      <c r="G1359" s="2017">
        <v>5</v>
      </c>
      <c r="H1359" s="2018" t="s">
        <v>295</v>
      </c>
      <c r="I1359" s="1857"/>
      <c r="J1359" s="93"/>
    </row>
    <row r="1360" spans="1:22">
      <c r="A1360" s="2013">
        <v>2023</v>
      </c>
      <c r="B1360" s="2014"/>
      <c r="C1360" s="2019"/>
      <c r="D1360" s="2014"/>
      <c r="E1360" s="2016"/>
      <c r="F1360" s="2017"/>
      <c r="G1360" s="2017">
        <v>5</v>
      </c>
      <c r="H1360" s="2018"/>
      <c r="I1360" s="1857"/>
      <c r="J1360" s="93"/>
    </row>
    <row r="1361" spans="1:20">
      <c r="A1361" s="2177" t="s">
        <v>46</v>
      </c>
      <c r="B1361" s="2171"/>
      <c r="C1361" s="2178" t="s">
        <v>1053</v>
      </c>
      <c r="D1361" s="2171"/>
      <c r="E1361" s="2173"/>
      <c r="F1361" s="2175"/>
      <c r="G1361" s="2175">
        <v>20</v>
      </c>
      <c r="H1361" s="2267"/>
      <c r="I1361" s="1409"/>
      <c r="J1361" s="93"/>
    </row>
    <row r="1362" spans="1:20">
      <c r="A1362" s="147"/>
      <c r="C1362" s="148"/>
      <c r="E1362" s="1673"/>
      <c r="F1362" s="133"/>
      <c r="G1362" s="133"/>
      <c r="I1362" s="1409"/>
      <c r="J1362" s="93"/>
    </row>
    <row r="1363" spans="1:20" s="188" customFormat="1">
      <c r="A1363" s="2013">
        <v>2023</v>
      </c>
      <c r="B1363" s="2014" t="s">
        <v>129</v>
      </c>
      <c r="C1363" s="2019" t="s">
        <v>67</v>
      </c>
      <c r="D1363" s="2014"/>
      <c r="E1363" s="2016"/>
      <c r="F1363" s="2017"/>
      <c r="G1363" s="2017">
        <v>0</v>
      </c>
      <c r="H1363" s="1870"/>
      <c r="I1363" s="1857"/>
      <c r="J1363" s="187"/>
      <c r="K1363" s="186"/>
      <c r="L1363" s="186"/>
      <c r="M1363" s="186"/>
      <c r="N1363" s="186"/>
      <c r="O1363" s="186"/>
      <c r="P1363" s="186"/>
      <c r="Q1363" s="186"/>
      <c r="R1363" s="186"/>
      <c r="S1363" s="186"/>
      <c r="T1363" s="186"/>
    </row>
    <row r="1364" spans="1:20" s="188" customFormat="1">
      <c r="A1364" s="2013">
        <v>2023</v>
      </c>
      <c r="B1364" s="2014"/>
      <c r="C1364" s="2014"/>
      <c r="D1364" s="2096"/>
      <c r="E1364" s="2016"/>
      <c r="F1364" s="2097"/>
      <c r="G1364" s="2017">
        <f>SUM(G1363)</f>
        <v>0</v>
      </c>
      <c r="H1364" s="1870"/>
      <c r="I1364" s="1891"/>
      <c r="J1364" s="187"/>
      <c r="K1364" s="186"/>
      <c r="L1364" s="186"/>
      <c r="M1364" s="186"/>
      <c r="N1364" s="186"/>
      <c r="O1364" s="186"/>
      <c r="P1364" s="186"/>
      <c r="Q1364" s="186"/>
      <c r="R1364" s="186"/>
      <c r="S1364" s="186"/>
      <c r="T1364" s="186"/>
    </row>
    <row r="1365" spans="1:20">
      <c r="A1365" s="2170" t="s">
        <v>46</v>
      </c>
      <c r="B1365" s="2171"/>
      <c r="C1365" s="2171" t="s">
        <v>1058</v>
      </c>
      <c r="D1365" s="2172"/>
      <c r="E1365" s="2173"/>
      <c r="F1365" s="2174"/>
      <c r="G1365" s="2175">
        <v>0</v>
      </c>
      <c r="H1365" s="2176"/>
      <c r="I1365" s="1409"/>
      <c r="J1365" s="93"/>
    </row>
    <row r="1366" spans="1:20">
      <c r="A1366" s="278"/>
      <c r="B1366" s="154"/>
      <c r="C1366" s="154"/>
      <c r="D1366" s="326"/>
      <c r="E1366" s="1677"/>
      <c r="F1366" s="280"/>
      <c r="G1366" s="153"/>
      <c r="H1366" s="157"/>
      <c r="I1366" s="1409"/>
      <c r="J1366" s="93"/>
    </row>
    <row r="1367" spans="1:20">
      <c r="A1367" s="147">
        <v>2019</v>
      </c>
      <c r="B1367" s="73" t="s">
        <v>129</v>
      </c>
      <c r="C1367" s="148" t="s">
        <v>157</v>
      </c>
      <c r="D1367" s="73" t="s">
        <v>68</v>
      </c>
      <c r="E1367" s="1673">
        <v>43540</v>
      </c>
      <c r="F1367" s="133" t="s">
        <v>1059</v>
      </c>
      <c r="G1367" s="133">
        <v>5</v>
      </c>
      <c r="H1367" s="88" t="s">
        <v>659</v>
      </c>
      <c r="I1367" s="1409"/>
      <c r="J1367" s="93"/>
    </row>
    <row r="1368" spans="1:20">
      <c r="A1368" s="147">
        <v>2019</v>
      </c>
      <c r="D1368" s="131"/>
      <c r="E1368" s="1673"/>
      <c r="F1368" s="87"/>
      <c r="G1368" s="133">
        <f>SUM(G1367)</f>
        <v>5</v>
      </c>
      <c r="I1368" s="1409"/>
      <c r="J1368" s="93"/>
    </row>
    <row r="1369" spans="1:20">
      <c r="A1369" s="2170" t="s">
        <v>46</v>
      </c>
      <c r="B1369" s="2171"/>
      <c r="C1369" s="2171" t="s">
        <v>1060</v>
      </c>
      <c r="D1369" s="2172"/>
      <c r="E1369" s="2173"/>
      <c r="F1369" s="2174"/>
      <c r="G1369" s="2175">
        <f>SUM(G1368)</f>
        <v>5</v>
      </c>
      <c r="H1369" s="2176"/>
      <c r="I1369" s="1409"/>
      <c r="J1369" s="93"/>
    </row>
    <row r="1370" spans="1:20">
      <c r="A1370" s="104"/>
      <c r="D1370" s="131"/>
      <c r="E1370" s="1673"/>
      <c r="F1370" s="87"/>
      <c r="G1370" s="133"/>
      <c r="I1370" s="1409"/>
      <c r="J1370" s="93"/>
    </row>
    <row r="1371" spans="1:20">
      <c r="A1371" s="137">
        <v>2019</v>
      </c>
      <c r="B1371" s="73" t="s">
        <v>91</v>
      </c>
      <c r="C1371" s="143" t="s">
        <v>90</v>
      </c>
      <c r="D1371" s="138" t="s">
        <v>227</v>
      </c>
      <c r="E1371" s="1674">
        <v>43604</v>
      </c>
      <c r="F1371" s="1656" t="s">
        <v>1086</v>
      </c>
      <c r="G1371" s="141">
        <v>3</v>
      </c>
      <c r="H1371" s="1561" t="s">
        <v>1087</v>
      </c>
      <c r="I1371" s="1409"/>
    </row>
    <row r="1372" spans="1:20">
      <c r="A1372" s="137">
        <v>2019</v>
      </c>
      <c r="B1372" s="73" t="s">
        <v>91</v>
      </c>
      <c r="C1372" s="143" t="s">
        <v>90</v>
      </c>
      <c r="D1372" s="138" t="s">
        <v>227</v>
      </c>
      <c r="E1372" s="1674">
        <v>43604</v>
      </c>
      <c r="F1372" s="1656" t="s">
        <v>1083</v>
      </c>
      <c r="G1372" s="141">
        <v>7</v>
      </c>
      <c r="H1372" s="1561" t="s">
        <v>747</v>
      </c>
      <c r="I1372" s="1409"/>
    </row>
    <row r="1373" spans="1:20">
      <c r="A1373" s="137">
        <v>2019</v>
      </c>
      <c r="B1373" s="73" t="s">
        <v>91</v>
      </c>
      <c r="C1373" s="143" t="s">
        <v>90</v>
      </c>
      <c r="D1373" s="138" t="s">
        <v>227</v>
      </c>
      <c r="E1373" s="1674">
        <v>43604</v>
      </c>
      <c r="F1373" s="1656" t="s">
        <v>1088</v>
      </c>
      <c r="G1373" s="141">
        <v>10</v>
      </c>
      <c r="H1373" s="1561" t="s">
        <v>590</v>
      </c>
      <c r="I1373" s="1409"/>
    </row>
    <row r="1374" spans="1:20">
      <c r="A1374" s="137">
        <v>2019</v>
      </c>
      <c r="B1374" s="73" t="s">
        <v>91</v>
      </c>
      <c r="C1374" s="143" t="s">
        <v>90</v>
      </c>
      <c r="D1374" s="138" t="s">
        <v>227</v>
      </c>
      <c r="E1374" s="1674">
        <v>43604</v>
      </c>
      <c r="F1374" s="1656" t="s">
        <v>1089</v>
      </c>
      <c r="G1374" s="141">
        <v>3</v>
      </c>
      <c r="H1374" s="1561" t="s">
        <v>1090</v>
      </c>
      <c r="I1374" s="1409"/>
    </row>
    <row r="1375" spans="1:20">
      <c r="A1375" s="137">
        <v>2019</v>
      </c>
      <c r="B1375" s="73" t="s">
        <v>91</v>
      </c>
      <c r="C1375" s="143" t="s">
        <v>90</v>
      </c>
      <c r="D1375" s="138" t="s">
        <v>227</v>
      </c>
      <c r="E1375" s="1674">
        <v>43604</v>
      </c>
      <c r="F1375" s="1656" t="s">
        <v>1091</v>
      </c>
      <c r="G1375" s="141">
        <v>10</v>
      </c>
      <c r="H1375" s="1561" t="s">
        <v>1092</v>
      </c>
      <c r="I1375" s="1409"/>
    </row>
    <row r="1376" spans="1:20">
      <c r="A1376" s="137">
        <v>2019</v>
      </c>
      <c r="B1376" s="73" t="s">
        <v>91</v>
      </c>
      <c r="C1376" s="143" t="s">
        <v>90</v>
      </c>
      <c r="D1376" s="138" t="s">
        <v>227</v>
      </c>
      <c r="E1376" s="1674">
        <v>43604</v>
      </c>
      <c r="F1376" s="1656" t="s">
        <v>1093</v>
      </c>
      <c r="G1376" s="141">
        <v>3</v>
      </c>
      <c r="H1376" s="1561" t="s">
        <v>1094</v>
      </c>
      <c r="I1376" s="1409"/>
    </row>
    <row r="1377" spans="1:10">
      <c r="A1377" s="147">
        <v>2019</v>
      </c>
      <c r="B1377" s="73" t="s">
        <v>91</v>
      </c>
      <c r="C1377" s="72" t="s">
        <v>90</v>
      </c>
      <c r="D1377" s="73" t="s">
        <v>78</v>
      </c>
      <c r="E1377" s="1673">
        <v>43611</v>
      </c>
      <c r="F1377" s="1657" t="s">
        <v>1095</v>
      </c>
      <c r="G1377" s="87">
        <v>10</v>
      </c>
      <c r="H1377" s="88" t="s">
        <v>588</v>
      </c>
      <c r="I1377" s="1409"/>
      <c r="J1377" s="2"/>
    </row>
    <row r="1378" spans="1:10">
      <c r="A1378" s="173">
        <v>2019</v>
      </c>
      <c r="B1378" s="73" t="s">
        <v>91</v>
      </c>
      <c r="C1378" s="174" t="s">
        <v>90</v>
      </c>
      <c r="D1378" s="174" t="s">
        <v>277</v>
      </c>
      <c r="E1378" s="1679">
        <v>43716</v>
      </c>
      <c r="F1378" s="1662" t="s">
        <v>1096</v>
      </c>
      <c r="G1378" s="173">
        <v>7</v>
      </c>
      <c r="H1378" s="88" t="s">
        <v>751</v>
      </c>
      <c r="I1378" s="1409"/>
    </row>
    <row r="1379" spans="1:10">
      <c r="A1379" s="173">
        <v>2019</v>
      </c>
      <c r="B1379" s="73" t="s">
        <v>91</v>
      </c>
      <c r="C1379" s="174" t="s">
        <v>90</v>
      </c>
      <c r="D1379" s="174" t="s">
        <v>277</v>
      </c>
      <c r="E1379" s="1679">
        <v>43716</v>
      </c>
      <c r="F1379" s="1662" t="s">
        <v>1097</v>
      </c>
      <c r="G1379" s="173">
        <v>7</v>
      </c>
      <c r="H1379" s="88" t="s">
        <v>1098</v>
      </c>
      <c r="I1379" s="1409"/>
    </row>
    <row r="1380" spans="1:10">
      <c r="A1380" s="173">
        <v>2019</v>
      </c>
      <c r="B1380" s="73" t="s">
        <v>91</v>
      </c>
      <c r="C1380" s="174" t="s">
        <v>90</v>
      </c>
      <c r="D1380" s="174" t="s">
        <v>277</v>
      </c>
      <c r="E1380" s="1679">
        <v>43716</v>
      </c>
      <c r="F1380" s="1662" t="s">
        <v>1099</v>
      </c>
      <c r="G1380" s="173">
        <v>7</v>
      </c>
      <c r="H1380" s="88" t="s">
        <v>1100</v>
      </c>
      <c r="I1380" s="1409"/>
    </row>
    <row r="1381" spans="1:10">
      <c r="A1381" s="173">
        <v>2019</v>
      </c>
      <c r="B1381" s="73" t="s">
        <v>91</v>
      </c>
      <c r="C1381" s="174" t="s">
        <v>90</v>
      </c>
      <c r="D1381" s="174" t="s">
        <v>277</v>
      </c>
      <c r="E1381" s="1679">
        <v>43716</v>
      </c>
      <c r="F1381" s="1662" t="s">
        <v>1101</v>
      </c>
      <c r="G1381" s="173">
        <v>3</v>
      </c>
      <c r="H1381" s="88" t="s">
        <v>1082</v>
      </c>
      <c r="I1381" s="1409"/>
    </row>
    <row r="1382" spans="1:10">
      <c r="A1382" s="173">
        <v>2019</v>
      </c>
      <c r="B1382" s="73" t="s">
        <v>91</v>
      </c>
      <c r="C1382" s="174" t="s">
        <v>90</v>
      </c>
      <c r="D1382" s="174" t="s">
        <v>277</v>
      </c>
      <c r="E1382" s="1679">
        <v>43716</v>
      </c>
      <c r="F1382" s="1662" t="s">
        <v>1102</v>
      </c>
      <c r="G1382" s="173">
        <v>10</v>
      </c>
      <c r="H1382" s="88" t="s">
        <v>1103</v>
      </c>
      <c r="I1382" s="1409"/>
    </row>
    <row r="1383" spans="1:10">
      <c r="A1383" s="173">
        <v>2019</v>
      </c>
      <c r="B1383" s="73" t="s">
        <v>91</v>
      </c>
      <c r="C1383" s="174" t="s">
        <v>90</v>
      </c>
      <c r="D1383" s="174" t="s">
        <v>277</v>
      </c>
      <c r="E1383" s="1679">
        <v>43716</v>
      </c>
      <c r="F1383" s="1662" t="s">
        <v>1104</v>
      </c>
      <c r="G1383" s="173">
        <v>10</v>
      </c>
      <c r="H1383" s="88" t="s">
        <v>1105</v>
      </c>
      <c r="I1383" s="1409"/>
    </row>
    <row r="1384" spans="1:10">
      <c r="A1384" s="173">
        <v>2019</v>
      </c>
      <c r="B1384" s="73" t="s">
        <v>91</v>
      </c>
      <c r="C1384" s="174" t="s">
        <v>90</v>
      </c>
      <c r="D1384" s="73" t="s">
        <v>319</v>
      </c>
      <c r="E1384" s="1679">
        <v>43750</v>
      </c>
      <c r="F1384" s="1657" t="s">
        <v>1106</v>
      </c>
      <c r="G1384" s="173">
        <v>5</v>
      </c>
      <c r="H1384" s="88" t="s">
        <v>236</v>
      </c>
      <c r="I1384" s="1409"/>
    </row>
    <row r="1385" spans="1:10">
      <c r="A1385" s="173">
        <v>2019</v>
      </c>
      <c r="B1385" s="73" t="s">
        <v>91</v>
      </c>
      <c r="C1385" s="174" t="s">
        <v>90</v>
      </c>
      <c r="D1385" s="73" t="s">
        <v>319</v>
      </c>
      <c r="E1385" s="1679">
        <v>43750</v>
      </c>
      <c r="F1385" s="1657" t="s">
        <v>1106</v>
      </c>
      <c r="G1385" s="173">
        <v>5</v>
      </c>
      <c r="H1385" s="88" t="s">
        <v>273</v>
      </c>
      <c r="I1385" s="1409"/>
    </row>
    <row r="1386" spans="1:10">
      <c r="A1386" s="173">
        <v>2019</v>
      </c>
      <c r="B1386" s="73" t="s">
        <v>91</v>
      </c>
      <c r="C1386" s="174" t="s">
        <v>90</v>
      </c>
      <c r="D1386" s="73" t="s">
        <v>1107</v>
      </c>
      <c r="E1386" s="1679">
        <v>43765</v>
      </c>
      <c r="F1386" s="1657" t="s">
        <v>1083</v>
      </c>
      <c r="G1386" s="173">
        <v>5</v>
      </c>
      <c r="H1386" s="88" t="s">
        <v>243</v>
      </c>
      <c r="I1386" s="1409"/>
    </row>
    <row r="1387" spans="1:10">
      <c r="A1387" s="173">
        <v>2019</v>
      </c>
      <c r="B1387" s="73" t="s">
        <v>91</v>
      </c>
      <c r="C1387" s="174" t="s">
        <v>90</v>
      </c>
      <c r="D1387" s="73" t="s">
        <v>1107</v>
      </c>
      <c r="E1387" s="1679">
        <v>43765</v>
      </c>
      <c r="F1387" s="1657" t="s">
        <v>1083</v>
      </c>
      <c r="G1387" s="173">
        <v>5</v>
      </c>
      <c r="H1387" s="88" t="s">
        <v>244</v>
      </c>
      <c r="I1387" s="1409"/>
    </row>
    <row r="1388" spans="1:10">
      <c r="A1388" s="147">
        <v>2019</v>
      </c>
      <c r="C1388" s="148"/>
      <c r="E1388" s="1673"/>
      <c r="F1388" s="133"/>
      <c r="G1388" s="133">
        <f>SUM(G1371:G1387)</f>
        <v>110</v>
      </c>
      <c r="I1388" s="1409"/>
      <c r="J1388" s="93"/>
    </row>
    <row r="1389" spans="1:10">
      <c r="A1389" s="1866">
        <v>2020</v>
      </c>
      <c r="B1389" s="1860" t="s">
        <v>91</v>
      </c>
      <c r="C1389" s="2060" t="s">
        <v>90</v>
      </c>
      <c r="D1389" s="2060" t="s">
        <v>252</v>
      </c>
      <c r="E1389" s="2061">
        <v>43891</v>
      </c>
      <c r="F1389" s="2062" t="s">
        <v>1108</v>
      </c>
      <c r="G1389" s="2086">
        <v>3</v>
      </c>
      <c r="H1389" s="2067" t="s">
        <v>1109</v>
      </c>
      <c r="J1389" s="93"/>
    </row>
    <row r="1390" spans="1:10">
      <c r="A1390" s="1866">
        <v>2020</v>
      </c>
      <c r="B1390" s="1860" t="s">
        <v>91</v>
      </c>
      <c r="C1390" s="2060" t="s">
        <v>90</v>
      </c>
      <c r="D1390" s="2060" t="s">
        <v>252</v>
      </c>
      <c r="E1390" s="2061">
        <v>43891</v>
      </c>
      <c r="F1390" s="2062" t="s">
        <v>1110</v>
      </c>
      <c r="G1390" s="2086">
        <v>10</v>
      </c>
      <c r="H1390" s="2067" t="s">
        <v>1111</v>
      </c>
      <c r="J1390" s="93"/>
    </row>
    <row r="1391" spans="1:10">
      <c r="A1391" s="1866">
        <v>2020</v>
      </c>
      <c r="B1391" s="1860" t="s">
        <v>91</v>
      </c>
      <c r="C1391" s="2060" t="s">
        <v>90</v>
      </c>
      <c r="D1391" s="2060" t="s">
        <v>252</v>
      </c>
      <c r="E1391" s="2061">
        <v>43891</v>
      </c>
      <c r="F1391" s="2062" t="s">
        <v>1112</v>
      </c>
      <c r="G1391" s="2086">
        <v>7</v>
      </c>
      <c r="H1391" s="2067" t="s">
        <v>1113</v>
      </c>
      <c r="J1391" s="93"/>
    </row>
    <row r="1392" spans="1:10">
      <c r="A1392" s="1866">
        <v>2020</v>
      </c>
      <c r="B1392" s="1860" t="s">
        <v>91</v>
      </c>
      <c r="C1392" s="2060" t="s">
        <v>90</v>
      </c>
      <c r="D1392" s="2060" t="s">
        <v>252</v>
      </c>
      <c r="E1392" s="2061">
        <v>43891</v>
      </c>
      <c r="F1392" s="2062" t="s">
        <v>1114</v>
      </c>
      <c r="G1392" s="2086">
        <v>3</v>
      </c>
      <c r="H1392" s="2067" t="s">
        <v>1115</v>
      </c>
      <c r="J1392" s="93"/>
    </row>
    <row r="1393" spans="1:10">
      <c r="A1393" s="1866">
        <v>2020</v>
      </c>
      <c r="B1393" s="1860" t="s">
        <v>91</v>
      </c>
      <c r="C1393" s="2060" t="s">
        <v>90</v>
      </c>
      <c r="D1393" s="2060" t="s">
        <v>252</v>
      </c>
      <c r="E1393" s="2061">
        <v>43891</v>
      </c>
      <c r="F1393" s="2062" t="s">
        <v>1083</v>
      </c>
      <c r="G1393" s="2086">
        <v>10</v>
      </c>
      <c r="H1393" s="2067" t="s">
        <v>1116</v>
      </c>
      <c r="J1393" s="93"/>
    </row>
    <row r="1394" spans="1:10">
      <c r="A1394" s="1866">
        <v>2020</v>
      </c>
      <c r="B1394" s="1860" t="s">
        <v>91</v>
      </c>
      <c r="C1394" s="2060" t="s">
        <v>90</v>
      </c>
      <c r="D1394" s="2060" t="s">
        <v>252</v>
      </c>
      <c r="E1394" s="2061">
        <v>43891</v>
      </c>
      <c r="F1394" s="2062" t="s">
        <v>1117</v>
      </c>
      <c r="G1394" s="2086">
        <v>10</v>
      </c>
      <c r="H1394" s="2067" t="s">
        <v>1118</v>
      </c>
      <c r="J1394" s="93"/>
    </row>
    <row r="1395" spans="1:10">
      <c r="A1395" s="1866">
        <v>2020</v>
      </c>
      <c r="B1395" s="1860" t="s">
        <v>91</v>
      </c>
      <c r="C1395" s="2060" t="s">
        <v>90</v>
      </c>
      <c r="D1395" s="2060" t="s">
        <v>252</v>
      </c>
      <c r="E1395" s="2061">
        <v>43891</v>
      </c>
      <c r="F1395" s="2062" t="s">
        <v>1095</v>
      </c>
      <c r="G1395" s="2086">
        <v>10</v>
      </c>
      <c r="H1395" s="2067" t="s">
        <v>1119</v>
      </c>
      <c r="J1395" s="93"/>
    </row>
    <row r="1396" spans="1:10">
      <c r="A1396" s="1866">
        <v>2020</v>
      </c>
      <c r="B1396" s="1860" t="s">
        <v>91</v>
      </c>
      <c r="C1396" s="2060" t="s">
        <v>90</v>
      </c>
      <c r="D1396" s="2060" t="s">
        <v>252</v>
      </c>
      <c r="E1396" s="2061">
        <v>43891</v>
      </c>
      <c r="F1396" s="2062" t="s">
        <v>1071</v>
      </c>
      <c r="G1396" s="2086">
        <v>3</v>
      </c>
      <c r="H1396" s="2067" t="s">
        <v>1120</v>
      </c>
      <c r="J1396" s="93"/>
    </row>
    <row r="1397" spans="1:10">
      <c r="A1397" s="1866">
        <v>2020</v>
      </c>
      <c r="B1397" s="1860" t="s">
        <v>91</v>
      </c>
      <c r="C1397" s="2060" t="s">
        <v>90</v>
      </c>
      <c r="D1397" s="2060" t="s">
        <v>252</v>
      </c>
      <c r="E1397" s="2061">
        <v>43891</v>
      </c>
      <c r="F1397" s="2062" t="s">
        <v>1121</v>
      </c>
      <c r="G1397" s="2086">
        <v>3</v>
      </c>
      <c r="H1397" s="2067" t="s">
        <v>1122</v>
      </c>
      <c r="J1397" s="93"/>
    </row>
    <row r="1398" spans="1:10">
      <c r="A1398" s="1866">
        <v>2020</v>
      </c>
      <c r="B1398" s="1860"/>
      <c r="C1398" s="2064"/>
      <c r="D1398" s="2059"/>
      <c r="E1398" s="2065"/>
      <c r="F1398" s="2066"/>
      <c r="G1398" s="2066">
        <f>SUM(G1389:G1397)</f>
        <v>59</v>
      </c>
      <c r="H1398" s="2068"/>
      <c r="J1398" s="93"/>
    </row>
    <row r="1399" spans="1:10">
      <c r="A1399" s="1497">
        <v>2021</v>
      </c>
      <c r="B1399" s="1457" t="s">
        <v>91</v>
      </c>
      <c r="C1399" s="2033" t="s">
        <v>90</v>
      </c>
      <c r="D1399" s="2033" t="s">
        <v>252</v>
      </c>
      <c r="E1399" s="2034">
        <v>44262</v>
      </c>
      <c r="F1399" s="2035" t="s">
        <v>5420</v>
      </c>
      <c r="G1399" s="2035">
        <v>3</v>
      </c>
      <c r="H1399" s="2043" t="s">
        <v>1109</v>
      </c>
      <c r="J1399" s="93"/>
    </row>
    <row r="1400" spans="1:10">
      <c r="A1400" s="1497">
        <v>2021</v>
      </c>
      <c r="B1400" s="1457" t="s">
        <v>91</v>
      </c>
      <c r="C1400" s="2033" t="s">
        <v>90</v>
      </c>
      <c r="D1400" s="2033" t="s">
        <v>252</v>
      </c>
      <c r="E1400" s="2034">
        <v>44262</v>
      </c>
      <c r="F1400" s="2035" t="s">
        <v>5421</v>
      </c>
      <c r="G1400" s="2035">
        <v>7</v>
      </c>
      <c r="H1400" s="2043" t="s">
        <v>713</v>
      </c>
      <c r="J1400" s="93"/>
    </row>
    <row r="1401" spans="1:10">
      <c r="A1401" s="1497">
        <v>2021</v>
      </c>
      <c r="B1401" s="1457" t="s">
        <v>91</v>
      </c>
      <c r="C1401" s="2033" t="s">
        <v>90</v>
      </c>
      <c r="D1401" s="2033" t="s">
        <v>252</v>
      </c>
      <c r="E1401" s="2034">
        <v>44262</v>
      </c>
      <c r="F1401" s="2035" t="s">
        <v>5422</v>
      </c>
      <c r="G1401" s="2035">
        <v>10</v>
      </c>
      <c r="H1401" s="2043" t="s">
        <v>1111</v>
      </c>
      <c r="J1401" s="93"/>
    </row>
    <row r="1402" spans="1:10">
      <c r="A1402" s="1497">
        <v>2021</v>
      </c>
      <c r="B1402" s="1457" t="s">
        <v>91</v>
      </c>
      <c r="C1402" s="2033" t="s">
        <v>90</v>
      </c>
      <c r="D1402" s="2033" t="s">
        <v>252</v>
      </c>
      <c r="E1402" s="2034">
        <v>44262</v>
      </c>
      <c r="F1402" s="2035" t="s">
        <v>2303</v>
      </c>
      <c r="G1402" s="2035">
        <v>10</v>
      </c>
      <c r="H1402" s="2043" t="s">
        <v>1116</v>
      </c>
      <c r="J1402" s="93"/>
    </row>
    <row r="1403" spans="1:10">
      <c r="A1403" s="1497">
        <v>2021</v>
      </c>
      <c r="B1403" s="1457" t="s">
        <v>91</v>
      </c>
      <c r="C1403" s="2033" t="s">
        <v>90</v>
      </c>
      <c r="D1403" s="2033" t="s">
        <v>5486</v>
      </c>
      <c r="E1403" s="2034">
        <v>44332</v>
      </c>
      <c r="F1403" s="2036" t="s">
        <v>5602</v>
      </c>
      <c r="G1403" s="2035">
        <v>15</v>
      </c>
      <c r="H1403" s="2043" t="s">
        <v>5603</v>
      </c>
      <c r="J1403" s="93"/>
    </row>
    <row r="1404" spans="1:10">
      <c r="A1404" s="1497">
        <v>2021</v>
      </c>
      <c r="B1404" s="1457" t="s">
        <v>91</v>
      </c>
      <c r="C1404" s="2033" t="s">
        <v>90</v>
      </c>
      <c r="D1404" s="2033" t="s">
        <v>5486</v>
      </c>
      <c r="E1404" s="2034">
        <v>44332</v>
      </c>
      <c r="F1404" s="2036" t="s">
        <v>5604</v>
      </c>
      <c r="G1404" s="2035">
        <v>15</v>
      </c>
      <c r="H1404" s="2043" t="s">
        <v>5605</v>
      </c>
      <c r="J1404" s="93"/>
    </row>
    <row r="1405" spans="1:10">
      <c r="A1405" s="1497">
        <v>2021</v>
      </c>
      <c r="B1405" s="1457" t="s">
        <v>91</v>
      </c>
      <c r="C1405" s="2033" t="s">
        <v>90</v>
      </c>
      <c r="D1405" s="2033" t="s">
        <v>5486</v>
      </c>
      <c r="E1405" s="2034">
        <v>44332</v>
      </c>
      <c r="F1405" s="2036" t="s">
        <v>5606</v>
      </c>
      <c r="G1405" s="2035">
        <v>10</v>
      </c>
      <c r="H1405" s="2043" t="s">
        <v>5607</v>
      </c>
      <c r="J1405" s="93"/>
    </row>
    <row r="1406" spans="1:10">
      <c r="A1406" s="1497">
        <v>2021</v>
      </c>
      <c r="B1406" s="1457" t="s">
        <v>91</v>
      </c>
      <c r="C1406" s="2033" t="s">
        <v>90</v>
      </c>
      <c r="D1406" s="2033" t="s">
        <v>5486</v>
      </c>
      <c r="E1406" s="2034">
        <v>44332</v>
      </c>
      <c r="F1406" s="2036" t="s">
        <v>5608</v>
      </c>
      <c r="G1406" s="2035">
        <v>10</v>
      </c>
      <c r="H1406" s="2043" t="s">
        <v>5609</v>
      </c>
      <c r="J1406" s="93"/>
    </row>
    <row r="1407" spans="1:10">
      <c r="A1407" s="1497">
        <v>2021</v>
      </c>
      <c r="B1407" s="1457" t="s">
        <v>91</v>
      </c>
      <c r="C1407" s="2033" t="s">
        <v>90</v>
      </c>
      <c r="D1407" s="2033" t="s">
        <v>5486</v>
      </c>
      <c r="E1407" s="2034">
        <v>44332</v>
      </c>
      <c r="F1407" s="2036" t="s">
        <v>5742</v>
      </c>
      <c r="G1407" s="2035">
        <v>3</v>
      </c>
      <c r="H1407" s="2043" t="s">
        <v>5711</v>
      </c>
      <c r="J1407" s="93"/>
    </row>
    <row r="1408" spans="1:10">
      <c r="A1408" s="1497">
        <v>2021</v>
      </c>
      <c r="B1408" s="1457"/>
      <c r="C1408" s="2033"/>
      <c r="D1408" s="2033"/>
      <c r="E1408" s="2034"/>
      <c r="F1408" s="2035"/>
      <c r="G1408" s="2035">
        <f>SUM(G1399:G1407)</f>
        <v>83</v>
      </c>
      <c r="H1408" s="2043"/>
      <c r="J1408" s="93"/>
    </row>
    <row r="1409" spans="1:10">
      <c r="A1409" s="1833">
        <v>2022</v>
      </c>
      <c r="B1409" s="1827" t="s">
        <v>91</v>
      </c>
      <c r="C1409" s="1896" t="s">
        <v>90</v>
      </c>
      <c r="D1409" s="1896" t="s">
        <v>252</v>
      </c>
      <c r="E1409" s="1898">
        <v>44626</v>
      </c>
      <c r="F1409" s="1902" t="s">
        <v>5944</v>
      </c>
      <c r="G1409" s="1902">
        <v>10</v>
      </c>
      <c r="H1409" s="2044" t="s">
        <v>5852</v>
      </c>
      <c r="J1409" s="93"/>
    </row>
    <row r="1410" spans="1:10">
      <c r="A1410" s="1833">
        <v>2022</v>
      </c>
      <c r="B1410" s="1827" t="s">
        <v>91</v>
      </c>
      <c r="C1410" s="1896" t="s">
        <v>90</v>
      </c>
      <c r="D1410" s="1896" t="s">
        <v>252</v>
      </c>
      <c r="E1410" s="1898">
        <v>44626</v>
      </c>
      <c r="F1410" s="1902" t="s">
        <v>5952</v>
      </c>
      <c r="G1410" s="1902">
        <v>3</v>
      </c>
      <c r="H1410" s="2044" t="s">
        <v>5858</v>
      </c>
      <c r="J1410" s="93"/>
    </row>
    <row r="1411" spans="1:10">
      <c r="A1411" s="1833">
        <v>2022</v>
      </c>
      <c r="B1411" s="1827" t="s">
        <v>91</v>
      </c>
      <c r="C1411" s="1896" t="s">
        <v>90</v>
      </c>
      <c r="D1411" s="1896" t="s">
        <v>252</v>
      </c>
      <c r="E1411" s="1898">
        <v>44626</v>
      </c>
      <c r="F1411" s="1902" t="s">
        <v>5976</v>
      </c>
      <c r="G1411" s="1902">
        <v>10</v>
      </c>
      <c r="H1411" s="2044" t="s">
        <v>5886</v>
      </c>
      <c r="J1411" s="93"/>
    </row>
    <row r="1412" spans="1:10">
      <c r="A1412" s="1833">
        <v>2022</v>
      </c>
      <c r="B1412" s="1827" t="s">
        <v>91</v>
      </c>
      <c r="C1412" s="1896" t="s">
        <v>90</v>
      </c>
      <c r="D1412" s="1896" t="s">
        <v>252</v>
      </c>
      <c r="E1412" s="1898">
        <v>44626</v>
      </c>
      <c r="F1412" s="1902" t="s">
        <v>5992</v>
      </c>
      <c r="G1412" s="1902">
        <v>3</v>
      </c>
      <c r="H1412" s="2044" t="s">
        <v>5904</v>
      </c>
      <c r="J1412" s="93"/>
    </row>
    <row r="1413" spans="1:10">
      <c r="A1413" s="1833">
        <v>2022</v>
      </c>
      <c r="B1413" s="1827" t="s">
        <v>91</v>
      </c>
      <c r="C1413" s="1896" t="s">
        <v>90</v>
      </c>
      <c r="D1413" s="1896" t="s">
        <v>5469</v>
      </c>
      <c r="E1413" s="1898">
        <v>44646</v>
      </c>
      <c r="F1413" s="1902" t="s">
        <v>6024</v>
      </c>
      <c r="G1413" s="1902">
        <v>5</v>
      </c>
      <c r="H1413" s="2044" t="s">
        <v>244</v>
      </c>
      <c r="J1413" s="93"/>
    </row>
    <row r="1414" spans="1:10">
      <c r="A1414" s="1833">
        <v>2022</v>
      </c>
      <c r="B1414" s="1827" t="s">
        <v>91</v>
      </c>
      <c r="C1414" s="1896" t="s">
        <v>90</v>
      </c>
      <c r="D1414" s="1896" t="s">
        <v>5469</v>
      </c>
      <c r="E1414" s="1898">
        <v>44646</v>
      </c>
      <c r="F1414" s="1902" t="s">
        <v>6024</v>
      </c>
      <c r="G1414" s="1902">
        <v>5</v>
      </c>
      <c r="H1414" s="2044" t="s">
        <v>5744</v>
      </c>
      <c r="J1414" s="93"/>
    </row>
    <row r="1415" spans="1:10">
      <c r="A1415" s="1833">
        <v>2022</v>
      </c>
      <c r="B1415" s="1827" t="s">
        <v>91</v>
      </c>
      <c r="C1415" s="1896" t="s">
        <v>90</v>
      </c>
      <c r="D1415" s="1896" t="s">
        <v>5683</v>
      </c>
      <c r="E1415" s="1898">
        <v>44703</v>
      </c>
      <c r="F1415" s="1902" t="s">
        <v>6024</v>
      </c>
      <c r="G1415" s="1902">
        <v>7</v>
      </c>
      <c r="H1415" s="2044" t="s">
        <v>6059</v>
      </c>
      <c r="J1415" s="93"/>
    </row>
    <row r="1416" spans="1:10">
      <c r="A1416" s="1833">
        <v>2022</v>
      </c>
      <c r="B1416" s="1827" t="s">
        <v>91</v>
      </c>
      <c r="C1416" s="1896" t="s">
        <v>90</v>
      </c>
      <c r="D1416" s="1896" t="s">
        <v>5683</v>
      </c>
      <c r="E1416" s="1898">
        <v>44703</v>
      </c>
      <c r="F1416" s="1902" t="s">
        <v>6225</v>
      </c>
      <c r="G1416" s="1902">
        <v>7</v>
      </c>
      <c r="H1416" s="2044" t="s">
        <v>6065</v>
      </c>
      <c r="J1416" s="93"/>
    </row>
    <row r="1417" spans="1:10">
      <c r="A1417" s="1833">
        <v>2022</v>
      </c>
      <c r="B1417" s="1827" t="s">
        <v>91</v>
      </c>
      <c r="C1417" s="1896" t="s">
        <v>90</v>
      </c>
      <c r="D1417" s="1896" t="s">
        <v>5683</v>
      </c>
      <c r="E1417" s="1898">
        <v>44703</v>
      </c>
      <c r="F1417" s="1902" t="s">
        <v>6150</v>
      </c>
      <c r="G1417" s="1902">
        <v>3</v>
      </c>
      <c r="H1417" s="2044" t="s">
        <v>6066</v>
      </c>
      <c r="J1417" s="93"/>
    </row>
    <row r="1418" spans="1:10">
      <c r="A1418" s="1833">
        <v>2022</v>
      </c>
      <c r="B1418" s="1827" t="s">
        <v>91</v>
      </c>
      <c r="C1418" s="1896" t="s">
        <v>90</v>
      </c>
      <c r="D1418" s="1896" t="s">
        <v>5683</v>
      </c>
      <c r="E1418" s="1898">
        <v>44703</v>
      </c>
      <c r="F1418" s="1902" t="s">
        <v>6152</v>
      </c>
      <c r="G1418" s="1902">
        <v>7</v>
      </c>
      <c r="H1418" s="2044" t="s">
        <v>6079</v>
      </c>
      <c r="J1418" s="93"/>
    </row>
    <row r="1419" spans="1:10">
      <c r="A1419" s="1833">
        <v>2022</v>
      </c>
      <c r="B1419" s="1827" t="s">
        <v>91</v>
      </c>
      <c r="C1419" s="1896" t="s">
        <v>90</v>
      </c>
      <c r="D1419" s="1896" t="s">
        <v>5683</v>
      </c>
      <c r="E1419" s="1898">
        <v>44703</v>
      </c>
      <c r="F1419" s="1902" t="s">
        <v>6151</v>
      </c>
      <c r="G1419" s="1902">
        <v>3</v>
      </c>
      <c r="H1419" s="2044" t="s">
        <v>6080</v>
      </c>
      <c r="J1419" s="93"/>
    </row>
    <row r="1420" spans="1:10">
      <c r="A1420" s="1833">
        <v>2022</v>
      </c>
      <c r="B1420" s="1827" t="s">
        <v>91</v>
      </c>
      <c r="C1420" s="1896" t="s">
        <v>90</v>
      </c>
      <c r="D1420" s="1896" t="s">
        <v>5683</v>
      </c>
      <c r="E1420" s="1898">
        <v>44703</v>
      </c>
      <c r="F1420" s="1902" t="s">
        <v>6217</v>
      </c>
      <c r="G1420" s="1902">
        <v>3</v>
      </c>
      <c r="H1420" s="2044" t="s">
        <v>6093</v>
      </c>
      <c r="J1420" s="93"/>
    </row>
    <row r="1421" spans="1:10">
      <c r="A1421" s="1833">
        <v>2022</v>
      </c>
      <c r="B1421" s="1827" t="s">
        <v>91</v>
      </c>
      <c r="C1421" s="1896" t="s">
        <v>90</v>
      </c>
      <c r="D1421" s="1896" t="s">
        <v>5683</v>
      </c>
      <c r="E1421" s="1898">
        <v>44703</v>
      </c>
      <c r="F1421" s="1902" t="s">
        <v>6153</v>
      </c>
      <c r="G1421" s="1902">
        <v>3</v>
      </c>
      <c r="H1421" s="2044" t="s">
        <v>6103</v>
      </c>
      <c r="J1421" s="93"/>
    </row>
    <row r="1422" spans="1:10">
      <c r="A1422" s="1833">
        <v>2022</v>
      </c>
      <c r="B1422" s="1827" t="s">
        <v>91</v>
      </c>
      <c r="C1422" s="1896" t="s">
        <v>90</v>
      </c>
      <c r="D1422" s="1896" t="s">
        <v>6173</v>
      </c>
      <c r="E1422" s="1898">
        <v>44709</v>
      </c>
      <c r="F1422" s="1902" t="s">
        <v>6149</v>
      </c>
      <c r="G1422" s="1902">
        <v>5</v>
      </c>
      <c r="H1422" s="2044" t="s">
        <v>6189</v>
      </c>
      <c r="J1422" s="93"/>
    </row>
    <row r="1423" spans="1:10">
      <c r="A1423" s="1833">
        <v>2022</v>
      </c>
      <c r="B1423" s="1827" t="s">
        <v>91</v>
      </c>
      <c r="C1423" s="1896" t="s">
        <v>90</v>
      </c>
      <c r="D1423" s="1896" t="s">
        <v>277</v>
      </c>
      <c r="E1423" s="1898">
        <v>44815</v>
      </c>
      <c r="F1423" s="1902" t="s">
        <v>6308</v>
      </c>
      <c r="G1423" s="1902">
        <v>10</v>
      </c>
      <c r="H1423" s="2044" t="s">
        <v>1221</v>
      </c>
      <c r="J1423" s="93"/>
    </row>
    <row r="1424" spans="1:10">
      <c r="A1424" s="1833">
        <v>2022</v>
      </c>
      <c r="B1424" s="1827" t="s">
        <v>91</v>
      </c>
      <c r="C1424" s="1896" t="s">
        <v>90</v>
      </c>
      <c r="D1424" s="1896" t="s">
        <v>277</v>
      </c>
      <c r="E1424" s="1898">
        <v>44815</v>
      </c>
      <c r="F1424" s="1902" t="s">
        <v>6309</v>
      </c>
      <c r="G1424" s="1902">
        <v>7</v>
      </c>
      <c r="H1424" s="2044" t="s">
        <v>972</v>
      </c>
      <c r="J1424" s="93"/>
    </row>
    <row r="1425" spans="1:10">
      <c r="A1425" s="1833">
        <v>2022</v>
      </c>
      <c r="B1425" s="1827" t="s">
        <v>91</v>
      </c>
      <c r="C1425" s="1896" t="s">
        <v>90</v>
      </c>
      <c r="D1425" s="1896" t="s">
        <v>277</v>
      </c>
      <c r="E1425" s="1898">
        <v>44815</v>
      </c>
      <c r="F1425" s="1902" t="s">
        <v>6310</v>
      </c>
      <c r="G1425" s="1902">
        <v>7</v>
      </c>
      <c r="H1425" s="2044" t="s">
        <v>1100</v>
      </c>
      <c r="J1425" s="93"/>
    </row>
    <row r="1426" spans="1:10">
      <c r="A1426" s="1833">
        <v>2022</v>
      </c>
      <c r="B1426" s="1827" t="s">
        <v>91</v>
      </c>
      <c r="C1426" s="1896" t="s">
        <v>90</v>
      </c>
      <c r="D1426" s="1896" t="s">
        <v>277</v>
      </c>
      <c r="E1426" s="1898">
        <v>44815</v>
      </c>
      <c r="F1426" s="1902" t="s">
        <v>6311</v>
      </c>
      <c r="G1426" s="1902">
        <v>7</v>
      </c>
      <c r="H1426" s="2044" t="s">
        <v>1280</v>
      </c>
      <c r="J1426" s="93"/>
    </row>
    <row r="1427" spans="1:10">
      <c r="A1427" s="1833">
        <v>2022</v>
      </c>
      <c r="B1427" s="1827" t="s">
        <v>91</v>
      </c>
      <c r="C1427" s="1896" t="s">
        <v>90</v>
      </c>
      <c r="D1427" s="1896" t="s">
        <v>277</v>
      </c>
      <c r="E1427" s="1898">
        <v>44815</v>
      </c>
      <c r="F1427" s="1902" t="s">
        <v>6312</v>
      </c>
      <c r="G1427" s="1902">
        <v>3</v>
      </c>
      <c r="H1427" s="2044" t="s">
        <v>1413</v>
      </c>
      <c r="J1427" s="93"/>
    </row>
    <row r="1428" spans="1:10">
      <c r="A1428" s="1833">
        <v>2022</v>
      </c>
      <c r="B1428" s="1827"/>
      <c r="C1428" s="1896"/>
      <c r="D1428" s="1896"/>
      <c r="E1428" s="1898"/>
      <c r="F1428" s="1902"/>
      <c r="G1428" s="1902">
        <v>108</v>
      </c>
      <c r="H1428" s="2044"/>
      <c r="J1428" s="93"/>
    </row>
    <row r="1429" spans="1:10">
      <c r="A1429" s="2013">
        <v>2023</v>
      </c>
      <c r="B1429" s="2014" t="s">
        <v>91</v>
      </c>
      <c r="C1429" s="2092" t="s">
        <v>90</v>
      </c>
      <c r="D1429" s="2092" t="s">
        <v>252</v>
      </c>
      <c r="E1429" s="2023">
        <v>44990</v>
      </c>
      <c r="F1429" s="2024" t="s">
        <v>6442</v>
      </c>
      <c r="G1429" s="2024">
        <v>10</v>
      </c>
      <c r="H1429" s="2399" t="s">
        <v>5841</v>
      </c>
      <c r="J1429" s="93"/>
    </row>
    <row r="1430" spans="1:10">
      <c r="A1430" s="2013">
        <v>2023</v>
      </c>
      <c r="B1430" s="2014" t="s">
        <v>91</v>
      </c>
      <c r="C1430" s="2092" t="s">
        <v>90</v>
      </c>
      <c r="D1430" s="2092" t="s">
        <v>252</v>
      </c>
      <c r="E1430" s="2023">
        <v>44990</v>
      </c>
      <c r="F1430" s="2024" t="s">
        <v>6443</v>
      </c>
      <c r="G1430" s="2024">
        <v>7</v>
      </c>
      <c r="H1430" s="2399" t="s">
        <v>5842</v>
      </c>
      <c r="J1430" s="93"/>
    </row>
    <row r="1431" spans="1:10">
      <c r="A1431" s="2013">
        <v>2023</v>
      </c>
      <c r="B1431" s="2014" t="s">
        <v>91</v>
      </c>
      <c r="C1431" s="2092" t="s">
        <v>90</v>
      </c>
      <c r="D1431" s="2092" t="s">
        <v>252</v>
      </c>
      <c r="E1431" s="2023">
        <v>44990</v>
      </c>
      <c r="F1431" s="2024" t="s">
        <v>6024</v>
      </c>
      <c r="G1431" s="2024">
        <v>7</v>
      </c>
      <c r="H1431" s="2399" t="s">
        <v>5853</v>
      </c>
      <c r="J1431" s="93"/>
    </row>
    <row r="1432" spans="1:10">
      <c r="A1432" s="2013">
        <v>2023</v>
      </c>
      <c r="B1432" s="2014" t="s">
        <v>91</v>
      </c>
      <c r="C1432" s="2092" t="s">
        <v>90</v>
      </c>
      <c r="D1432" s="2092" t="s">
        <v>252</v>
      </c>
      <c r="E1432" s="2023">
        <v>44990</v>
      </c>
      <c r="F1432" s="2024" t="s">
        <v>6150</v>
      </c>
      <c r="G1432" s="2024">
        <v>10</v>
      </c>
      <c r="H1432" s="2399" t="s">
        <v>5859</v>
      </c>
      <c r="J1432" s="93"/>
    </row>
    <row r="1433" spans="1:10">
      <c r="A1433" s="2013">
        <v>2023</v>
      </c>
      <c r="B1433" s="2014" t="s">
        <v>91</v>
      </c>
      <c r="C1433" s="2092" t="s">
        <v>90</v>
      </c>
      <c r="D1433" s="2092" t="s">
        <v>252</v>
      </c>
      <c r="E1433" s="2023">
        <v>44990</v>
      </c>
      <c r="F1433" s="2024" t="s">
        <v>2311</v>
      </c>
      <c r="G1433" s="2024">
        <v>3</v>
      </c>
      <c r="H1433" s="2399" t="s">
        <v>5902</v>
      </c>
      <c r="J1433" s="93"/>
    </row>
    <row r="1434" spans="1:10">
      <c r="A1434" s="2013">
        <v>2023</v>
      </c>
      <c r="B1434" s="2014" t="s">
        <v>91</v>
      </c>
      <c r="C1434" s="2092" t="s">
        <v>90</v>
      </c>
      <c r="D1434" s="2092" t="s">
        <v>5683</v>
      </c>
      <c r="E1434" s="2023">
        <v>45074</v>
      </c>
      <c r="F1434" s="2024" t="s">
        <v>6540</v>
      </c>
      <c r="G1434" s="2024">
        <v>3</v>
      </c>
      <c r="H1434" s="2399" t="s">
        <v>6044</v>
      </c>
      <c r="J1434" s="93"/>
    </row>
    <row r="1435" spans="1:10">
      <c r="A1435" s="2013">
        <v>2023</v>
      </c>
      <c r="B1435" s="2014" t="s">
        <v>91</v>
      </c>
      <c r="C1435" s="2092" t="s">
        <v>90</v>
      </c>
      <c r="D1435" s="2092" t="s">
        <v>5683</v>
      </c>
      <c r="E1435" s="2023">
        <v>45074</v>
      </c>
      <c r="F1435" s="2024" t="s">
        <v>6541</v>
      </c>
      <c r="G1435" s="2024">
        <v>3</v>
      </c>
      <c r="H1435" s="2399" t="s">
        <v>6060</v>
      </c>
      <c r="J1435" s="93"/>
    </row>
    <row r="1436" spans="1:10">
      <c r="A1436" s="2013">
        <v>2023</v>
      </c>
      <c r="B1436" s="2014" t="s">
        <v>91</v>
      </c>
      <c r="C1436" s="2092" t="s">
        <v>90</v>
      </c>
      <c r="D1436" s="2092" t="s">
        <v>5683</v>
      </c>
      <c r="E1436" s="2023">
        <v>45074</v>
      </c>
      <c r="F1436" s="2024" t="s">
        <v>6542</v>
      </c>
      <c r="G1436" s="2024">
        <v>10</v>
      </c>
      <c r="H1436" s="2399" t="s">
        <v>6064</v>
      </c>
      <c r="J1436" s="93"/>
    </row>
    <row r="1437" spans="1:10">
      <c r="A1437" s="2013">
        <v>2023</v>
      </c>
      <c r="B1437" s="2014" t="s">
        <v>91</v>
      </c>
      <c r="C1437" s="2092" t="s">
        <v>90</v>
      </c>
      <c r="D1437" s="2092" t="s">
        <v>5683</v>
      </c>
      <c r="E1437" s="2023">
        <v>45074</v>
      </c>
      <c r="F1437" s="2024" t="s">
        <v>6543</v>
      </c>
      <c r="G1437" s="2024">
        <v>7</v>
      </c>
      <c r="H1437" s="2399" t="s">
        <v>6065</v>
      </c>
      <c r="J1437" s="93"/>
    </row>
    <row r="1438" spans="1:10">
      <c r="A1438" s="2013">
        <v>2023</v>
      </c>
      <c r="B1438" s="2014" t="s">
        <v>91</v>
      </c>
      <c r="C1438" s="2092" t="s">
        <v>90</v>
      </c>
      <c r="D1438" s="2092" t="s">
        <v>5683</v>
      </c>
      <c r="E1438" s="2023">
        <v>45074</v>
      </c>
      <c r="F1438" s="2024" t="s">
        <v>6544</v>
      </c>
      <c r="G1438" s="2024">
        <v>3</v>
      </c>
      <c r="H1438" s="2399" t="s">
        <v>6093</v>
      </c>
      <c r="J1438" s="93"/>
    </row>
    <row r="1439" spans="1:10">
      <c r="A1439" s="2013">
        <v>2023</v>
      </c>
      <c r="B1439" s="2014" t="s">
        <v>91</v>
      </c>
      <c r="C1439" s="2092" t="s">
        <v>90</v>
      </c>
      <c r="D1439" s="2092" t="s">
        <v>6589</v>
      </c>
      <c r="E1439" s="2023">
        <v>45080</v>
      </c>
      <c r="F1439" s="2024" t="s">
        <v>6542</v>
      </c>
      <c r="G1439" s="2024">
        <v>15</v>
      </c>
      <c r="H1439" s="2399" t="s">
        <v>6600</v>
      </c>
      <c r="J1439" s="93"/>
    </row>
    <row r="1440" spans="1:10">
      <c r="A1440" s="2013">
        <v>2023</v>
      </c>
      <c r="B1440" s="2014" t="s">
        <v>91</v>
      </c>
      <c r="C1440" s="2092" t="s">
        <v>90</v>
      </c>
      <c r="D1440" s="2092" t="s">
        <v>6589</v>
      </c>
      <c r="E1440" s="2023">
        <v>45081</v>
      </c>
      <c r="F1440" s="2024" t="s">
        <v>6544</v>
      </c>
      <c r="G1440" s="2024">
        <v>10</v>
      </c>
      <c r="H1440" s="2399" t="s">
        <v>6601</v>
      </c>
      <c r="J1440" s="93"/>
    </row>
    <row r="1441" spans="1:256">
      <c r="A1441" s="2013">
        <v>2023</v>
      </c>
      <c r="B1441" s="2014" t="s">
        <v>91</v>
      </c>
      <c r="C1441" s="2092" t="s">
        <v>90</v>
      </c>
      <c r="D1441" s="2092" t="s">
        <v>277</v>
      </c>
      <c r="E1441" s="2023">
        <v>45179</v>
      </c>
      <c r="F1441" s="2024" t="s">
        <v>6676</v>
      </c>
      <c r="G1441" s="2024">
        <v>3</v>
      </c>
      <c r="H1441" s="2399" t="s">
        <v>380</v>
      </c>
      <c r="J1441" s="93"/>
    </row>
    <row r="1442" spans="1:256">
      <c r="A1442" s="2013">
        <v>2023</v>
      </c>
      <c r="B1442" s="2014" t="s">
        <v>91</v>
      </c>
      <c r="C1442" s="2092" t="s">
        <v>90</v>
      </c>
      <c r="D1442" s="2092" t="s">
        <v>6711</v>
      </c>
      <c r="E1442" s="2023">
        <v>45206</v>
      </c>
      <c r="F1442" s="2024" t="s">
        <v>6714</v>
      </c>
      <c r="G1442" s="2024">
        <v>5</v>
      </c>
      <c r="H1442" s="2399" t="s">
        <v>273</v>
      </c>
      <c r="J1442" s="93"/>
    </row>
    <row r="1443" spans="1:256">
      <c r="A1443" s="2013">
        <v>2023</v>
      </c>
      <c r="B1443" s="2014" t="s">
        <v>91</v>
      </c>
      <c r="C1443" s="2092" t="s">
        <v>90</v>
      </c>
      <c r="D1443" s="2092" t="s">
        <v>6355</v>
      </c>
      <c r="E1443" s="2023">
        <v>45242</v>
      </c>
      <c r="F1443" s="2024" t="s">
        <v>6749</v>
      </c>
      <c r="G1443" s="2024">
        <v>5</v>
      </c>
      <c r="H1443" s="2399" t="s">
        <v>273</v>
      </c>
      <c r="J1443" s="93"/>
    </row>
    <row r="1444" spans="1:256">
      <c r="A1444" s="2013">
        <v>2023</v>
      </c>
      <c r="B1444" s="2014"/>
      <c r="C1444" s="2092"/>
      <c r="D1444" s="2092"/>
      <c r="E1444" s="2023"/>
      <c r="F1444" s="2024"/>
      <c r="G1444" s="2024">
        <v>101</v>
      </c>
      <c r="H1444" s="2399"/>
      <c r="J1444" s="93"/>
    </row>
    <row r="1445" spans="1:256">
      <c r="A1445" s="2177" t="s">
        <v>46</v>
      </c>
      <c r="B1445" s="2171"/>
      <c r="C1445" s="2178" t="s">
        <v>1123</v>
      </c>
      <c r="D1445" s="2171"/>
      <c r="E1445" s="2173"/>
      <c r="F1445" s="2175"/>
      <c r="G1445" s="2175">
        <v>461</v>
      </c>
      <c r="H1445" s="2176"/>
      <c r="I1445" s="1409"/>
      <c r="J1445" s="93"/>
    </row>
    <row r="1446" spans="1:256">
      <c r="A1446" s="147"/>
      <c r="C1446" s="148"/>
      <c r="E1446" s="1673"/>
      <c r="F1446" s="133"/>
      <c r="G1446" s="133"/>
      <c r="I1446" s="1409"/>
      <c r="J1446" s="93"/>
    </row>
    <row r="1447" spans="1:256">
      <c r="A1447" s="137">
        <v>2019</v>
      </c>
      <c r="B1447" s="73" t="s">
        <v>91</v>
      </c>
      <c r="C1447" s="143" t="s">
        <v>1135</v>
      </c>
      <c r="D1447" s="138" t="s">
        <v>227</v>
      </c>
      <c r="E1447" s="1674">
        <v>43604</v>
      </c>
      <c r="F1447" s="1656" t="s">
        <v>1154</v>
      </c>
      <c r="G1447" s="141">
        <v>3</v>
      </c>
      <c r="H1447" s="1561" t="s">
        <v>1155</v>
      </c>
      <c r="I1447" s="1409"/>
    </row>
    <row r="1448" spans="1:256">
      <c r="A1448" s="137">
        <v>2019</v>
      </c>
      <c r="B1448" s="73" t="s">
        <v>91</v>
      </c>
      <c r="C1448" s="143" t="s">
        <v>1135</v>
      </c>
      <c r="D1448" s="138" t="s">
        <v>227</v>
      </c>
      <c r="E1448" s="1674">
        <v>43604</v>
      </c>
      <c r="F1448" s="1656" t="s">
        <v>1156</v>
      </c>
      <c r="G1448" s="141">
        <v>10</v>
      </c>
      <c r="H1448" s="1561" t="s">
        <v>1157</v>
      </c>
      <c r="I1448" s="1409"/>
    </row>
    <row r="1449" spans="1:256">
      <c r="A1449" s="137">
        <v>2019</v>
      </c>
      <c r="B1449" s="73" t="s">
        <v>91</v>
      </c>
      <c r="C1449" s="143" t="s">
        <v>1135</v>
      </c>
      <c r="D1449" s="138" t="s">
        <v>227</v>
      </c>
      <c r="E1449" s="1674">
        <v>43604</v>
      </c>
      <c r="F1449" s="1656" t="s">
        <v>1158</v>
      </c>
      <c r="G1449" s="141">
        <v>7</v>
      </c>
      <c r="H1449" s="1561" t="s">
        <v>1159</v>
      </c>
      <c r="I1449" s="1409"/>
    </row>
    <row r="1450" spans="1:256">
      <c r="A1450" s="137">
        <v>2019</v>
      </c>
      <c r="B1450" s="73" t="s">
        <v>91</v>
      </c>
      <c r="C1450" s="143" t="s">
        <v>1135</v>
      </c>
      <c r="D1450" s="138" t="s">
        <v>227</v>
      </c>
      <c r="E1450" s="1674">
        <v>43604</v>
      </c>
      <c r="F1450" s="1656" t="s">
        <v>1160</v>
      </c>
      <c r="G1450" s="141">
        <v>10</v>
      </c>
      <c r="H1450" s="1561" t="s">
        <v>487</v>
      </c>
      <c r="I1450" s="1409"/>
    </row>
    <row r="1451" spans="1:256">
      <c r="A1451" s="147">
        <v>2019</v>
      </c>
      <c r="B1451" s="73" t="s">
        <v>91</v>
      </c>
      <c r="C1451" s="72" t="s">
        <v>1135</v>
      </c>
      <c r="D1451" s="73" t="s">
        <v>78</v>
      </c>
      <c r="E1451" s="1673">
        <v>43611</v>
      </c>
      <c r="F1451" s="133" t="s">
        <v>1161</v>
      </c>
      <c r="G1451" s="87">
        <v>10</v>
      </c>
      <c r="H1451" s="88" t="s">
        <v>747</v>
      </c>
      <c r="I1451" s="1409"/>
      <c r="J1451" s="2"/>
    </row>
    <row r="1452" spans="1:256">
      <c r="A1452" s="173">
        <v>2019</v>
      </c>
      <c r="B1452" s="73" t="s">
        <v>91</v>
      </c>
      <c r="C1452" s="174" t="s">
        <v>1135</v>
      </c>
      <c r="D1452" s="174" t="s">
        <v>277</v>
      </c>
      <c r="E1452" s="1679">
        <v>43716</v>
      </c>
      <c r="F1452" s="1662" t="s">
        <v>1162</v>
      </c>
      <c r="G1452" s="173">
        <v>3</v>
      </c>
      <c r="H1452" s="88" t="s">
        <v>1148</v>
      </c>
      <c r="I1452" s="1409"/>
    </row>
    <row r="1453" spans="1:256">
      <c r="A1453" s="173">
        <v>2019</v>
      </c>
      <c r="B1453" s="73" t="s">
        <v>91</v>
      </c>
      <c r="C1453" s="174" t="s">
        <v>1135</v>
      </c>
      <c r="D1453" s="174" t="s">
        <v>277</v>
      </c>
      <c r="E1453" s="1679">
        <v>43716</v>
      </c>
      <c r="F1453" s="1662" t="s">
        <v>1163</v>
      </c>
      <c r="G1453" s="173">
        <v>10</v>
      </c>
      <c r="H1453" s="88" t="s">
        <v>1080</v>
      </c>
      <c r="I1453" s="1409"/>
    </row>
    <row r="1454" spans="1:256">
      <c r="A1454" s="173">
        <v>2019</v>
      </c>
      <c r="B1454" s="73" t="s">
        <v>91</v>
      </c>
      <c r="C1454" s="174" t="s">
        <v>1135</v>
      </c>
      <c r="D1454" s="174" t="s">
        <v>277</v>
      </c>
      <c r="E1454" s="1679">
        <v>43716</v>
      </c>
      <c r="F1454" s="1662" t="s">
        <v>1164</v>
      </c>
      <c r="G1454" s="173">
        <v>7</v>
      </c>
      <c r="H1454" s="88" t="s">
        <v>912</v>
      </c>
      <c r="I1454" s="1409"/>
      <c r="IV1454" s="2"/>
    </row>
    <row r="1455" spans="1:256">
      <c r="A1455" s="173">
        <v>2019</v>
      </c>
      <c r="B1455" s="73" t="s">
        <v>91</v>
      </c>
      <c r="C1455" s="174" t="s">
        <v>1135</v>
      </c>
      <c r="D1455" s="174" t="s">
        <v>277</v>
      </c>
      <c r="E1455" s="1679">
        <v>43716</v>
      </c>
      <c r="F1455" s="1662" t="s">
        <v>1165</v>
      </c>
      <c r="G1455" s="173">
        <v>3</v>
      </c>
      <c r="H1455" s="88" t="s">
        <v>1166</v>
      </c>
      <c r="I1455" s="1409"/>
      <c r="IV1455" s="2"/>
    </row>
    <row r="1456" spans="1:256">
      <c r="A1456" s="173">
        <v>2019</v>
      </c>
      <c r="B1456" s="73" t="s">
        <v>91</v>
      </c>
      <c r="C1456" s="174" t="s">
        <v>1135</v>
      </c>
      <c r="D1456" s="174" t="s">
        <v>277</v>
      </c>
      <c r="E1456" s="1679">
        <v>43716</v>
      </c>
      <c r="F1456" s="1662" t="s">
        <v>1167</v>
      </c>
      <c r="G1456" s="173">
        <v>3</v>
      </c>
      <c r="H1456" s="88" t="s">
        <v>1168</v>
      </c>
      <c r="I1456" s="1409"/>
      <c r="IV1456" s="2"/>
    </row>
    <row r="1457" spans="1:256">
      <c r="A1457" s="173">
        <v>2019</v>
      </c>
      <c r="B1457" s="73" t="s">
        <v>91</v>
      </c>
      <c r="C1457" s="174" t="s">
        <v>1135</v>
      </c>
      <c r="D1457" s="174" t="s">
        <v>277</v>
      </c>
      <c r="E1457" s="1679">
        <v>43716</v>
      </c>
      <c r="F1457" s="1662" t="s">
        <v>1169</v>
      </c>
      <c r="G1457" s="173">
        <v>7</v>
      </c>
      <c r="H1457" s="88" t="s">
        <v>1170</v>
      </c>
      <c r="I1457" s="1409"/>
      <c r="IV1457" s="2"/>
    </row>
    <row r="1458" spans="1:256">
      <c r="A1458" s="173">
        <v>2019</v>
      </c>
      <c r="B1458" s="73" t="s">
        <v>91</v>
      </c>
      <c r="C1458" s="174" t="s">
        <v>1135</v>
      </c>
      <c r="D1458" s="174" t="s">
        <v>277</v>
      </c>
      <c r="E1458" s="1679">
        <v>43716</v>
      </c>
      <c r="F1458" s="1662" t="s">
        <v>1171</v>
      </c>
      <c r="G1458" s="173">
        <v>10</v>
      </c>
      <c r="H1458" s="88" t="s">
        <v>1153</v>
      </c>
      <c r="I1458" s="1409"/>
      <c r="IV1458" s="2"/>
    </row>
    <row r="1459" spans="1:256">
      <c r="A1459" s="173">
        <v>2019</v>
      </c>
      <c r="B1459" s="73" t="s">
        <v>91</v>
      </c>
      <c r="C1459" s="174" t="s">
        <v>1135</v>
      </c>
      <c r="D1459" s="73" t="s">
        <v>112</v>
      </c>
      <c r="E1459" s="1679">
        <v>43786</v>
      </c>
      <c r="F1459" s="1657" t="s">
        <v>1172</v>
      </c>
      <c r="G1459" s="173">
        <v>0</v>
      </c>
      <c r="H1459" s="88" t="s">
        <v>342</v>
      </c>
      <c r="I1459" s="1409" t="s">
        <v>234</v>
      </c>
      <c r="IV1459" s="2"/>
    </row>
    <row r="1460" spans="1:256">
      <c r="A1460" s="173">
        <v>2019</v>
      </c>
      <c r="B1460" s="73" t="s">
        <v>91</v>
      </c>
      <c r="C1460" s="174" t="s">
        <v>1135</v>
      </c>
      <c r="D1460" s="73" t="s">
        <v>112</v>
      </c>
      <c r="E1460" s="1679">
        <v>43786</v>
      </c>
      <c r="F1460" s="1657" t="s">
        <v>1172</v>
      </c>
      <c r="G1460" s="173">
        <v>0</v>
      </c>
      <c r="H1460" s="88" t="s">
        <v>275</v>
      </c>
      <c r="I1460" s="1409" t="s">
        <v>234</v>
      </c>
      <c r="IV1460" s="2"/>
    </row>
    <row r="1461" spans="1:256">
      <c r="A1461" s="173">
        <v>2019</v>
      </c>
      <c r="B1461" s="73" t="s">
        <v>91</v>
      </c>
      <c r="C1461" s="174" t="s">
        <v>1135</v>
      </c>
      <c r="D1461" s="73" t="s">
        <v>112</v>
      </c>
      <c r="E1461" s="1679">
        <v>43786</v>
      </c>
      <c r="F1461" s="1657" t="s">
        <v>1173</v>
      </c>
      <c r="G1461" s="173">
        <v>5</v>
      </c>
      <c r="H1461" s="88" t="s">
        <v>236</v>
      </c>
      <c r="I1461" s="1409"/>
      <c r="IV1461" s="2"/>
    </row>
    <row r="1462" spans="1:256">
      <c r="A1462" s="173">
        <v>2019</v>
      </c>
      <c r="B1462" s="73" t="s">
        <v>91</v>
      </c>
      <c r="C1462" s="174" t="s">
        <v>1135</v>
      </c>
      <c r="D1462" s="73" t="s">
        <v>112</v>
      </c>
      <c r="E1462" s="1679">
        <v>43786</v>
      </c>
      <c r="F1462" s="1657" t="s">
        <v>1173</v>
      </c>
      <c r="G1462" s="173">
        <v>5</v>
      </c>
      <c r="H1462" s="88" t="s">
        <v>273</v>
      </c>
      <c r="I1462" s="1409"/>
      <c r="IV1462" s="2"/>
    </row>
    <row r="1463" spans="1:256" ht="13.5" customHeight="1">
      <c r="A1463" s="147">
        <v>2019</v>
      </c>
      <c r="C1463" s="148"/>
      <c r="E1463" s="1673"/>
      <c r="F1463" s="133"/>
      <c r="G1463" s="133">
        <f>SUM(G1447:G1462)</f>
        <v>93</v>
      </c>
      <c r="I1463" s="1409"/>
      <c r="J1463" s="93"/>
      <c r="IV1463" s="2"/>
    </row>
    <row r="1464" spans="1:256" ht="13.5" customHeight="1">
      <c r="A1464" s="1866">
        <v>2020</v>
      </c>
      <c r="B1464" s="1860" t="s">
        <v>91</v>
      </c>
      <c r="C1464" s="2060" t="s">
        <v>1135</v>
      </c>
      <c r="D1464" s="2060" t="s">
        <v>252</v>
      </c>
      <c r="E1464" s="2061">
        <v>43891</v>
      </c>
      <c r="F1464" s="2062" t="s">
        <v>1174</v>
      </c>
      <c r="G1464" s="2086">
        <v>3</v>
      </c>
      <c r="H1464" s="2067" t="s">
        <v>1175</v>
      </c>
      <c r="J1464" s="93"/>
      <c r="IV1464" s="2"/>
    </row>
    <row r="1465" spans="1:256" ht="13.5" customHeight="1">
      <c r="A1465" s="1866">
        <v>2020</v>
      </c>
      <c r="B1465" s="1860" t="s">
        <v>91</v>
      </c>
      <c r="C1465" s="2060" t="s">
        <v>1135</v>
      </c>
      <c r="D1465" s="2060" t="s">
        <v>252</v>
      </c>
      <c r="E1465" s="2061">
        <v>43891</v>
      </c>
      <c r="F1465" s="2062" t="s">
        <v>1176</v>
      </c>
      <c r="G1465" s="2086">
        <v>3</v>
      </c>
      <c r="H1465" s="2067" t="s">
        <v>1177</v>
      </c>
      <c r="J1465" s="93"/>
      <c r="IV1465" s="2"/>
    </row>
    <row r="1466" spans="1:256" ht="13.5" customHeight="1">
      <c r="A1466" s="1866">
        <v>2020</v>
      </c>
      <c r="B1466" s="1860" t="s">
        <v>91</v>
      </c>
      <c r="C1466" s="2060" t="s">
        <v>1135</v>
      </c>
      <c r="D1466" s="2060" t="s">
        <v>252</v>
      </c>
      <c r="E1466" s="2061">
        <v>43891</v>
      </c>
      <c r="F1466" s="2062" t="s">
        <v>1178</v>
      </c>
      <c r="G1466" s="2086">
        <v>3</v>
      </c>
      <c r="H1466" s="2067" t="s">
        <v>1179</v>
      </c>
      <c r="J1466" s="93"/>
      <c r="IV1466" s="2"/>
    </row>
    <row r="1467" spans="1:256" ht="13.5" customHeight="1">
      <c r="A1467" s="1866">
        <v>2020</v>
      </c>
      <c r="B1467" s="1860" t="s">
        <v>91</v>
      </c>
      <c r="C1467" s="2060" t="s">
        <v>1135</v>
      </c>
      <c r="D1467" s="2060" t="s">
        <v>252</v>
      </c>
      <c r="E1467" s="2061">
        <v>43891</v>
      </c>
      <c r="F1467" s="2062" t="s">
        <v>1158</v>
      </c>
      <c r="G1467" s="2086">
        <v>10</v>
      </c>
      <c r="H1467" s="2067" t="s">
        <v>1180</v>
      </c>
      <c r="J1467" s="93"/>
      <c r="IV1467" s="2"/>
    </row>
    <row r="1468" spans="1:256" ht="13.5" customHeight="1">
      <c r="A1468" s="1866">
        <v>2020</v>
      </c>
      <c r="B1468" s="1860"/>
      <c r="C1468" s="2064"/>
      <c r="D1468" s="2059"/>
      <c r="E1468" s="2065"/>
      <c r="F1468" s="2066"/>
      <c r="G1468" s="2066">
        <f>SUM(G1464:G1467)</f>
        <v>19</v>
      </c>
      <c r="H1468" s="2068"/>
      <c r="J1468" s="93"/>
      <c r="IV1468" s="2"/>
    </row>
    <row r="1469" spans="1:256" ht="13.5" customHeight="1">
      <c r="A1469" s="1497">
        <v>2021</v>
      </c>
      <c r="B1469" s="1457" t="s">
        <v>91</v>
      </c>
      <c r="C1469" s="2033" t="s">
        <v>1135</v>
      </c>
      <c r="D1469" s="2033" t="s">
        <v>252</v>
      </c>
      <c r="E1469" s="2034">
        <v>44262</v>
      </c>
      <c r="F1469" s="2035" t="s">
        <v>5423</v>
      </c>
      <c r="G1469" s="2035">
        <v>7</v>
      </c>
      <c r="H1469" s="2043" t="s">
        <v>1026</v>
      </c>
      <c r="J1469" s="93"/>
      <c r="IV1469" s="2"/>
    </row>
    <row r="1470" spans="1:256" ht="13.5" customHeight="1">
      <c r="A1470" s="1497">
        <v>2021</v>
      </c>
      <c r="B1470" s="1457" t="s">
        <v>91</v>
      </c>
      <c r="C1470" s="2033" t="s">
        <v>1135</v>
      </c>
      <c r="D1470" s="2033" t="s">
        <v>252</v>
      </c>
      <c r="E1470" s="2034">
        <v>44262</v>
      </c>
      <c r="F1470" s="2035" t="s">
        <v>5424</v>
      </c>
      <c r="G1470" s="2035">
        <v>3</v>
      </c>
      <c r="H1470" s="2043" t="s">
        <v>605</v>
      </c>
      <c r="J1470" s="93"/>
      <c r="IV1470" s="2"/>
    </row>
    <row r="1471" spans="1:256" ht="13.5" customHeight="1">
      <c r="A1471" s="1497">
        <v>2021</v>
      </c>
      <c r="B1471" s="1457" t="s">
        <v>91</v>
      </c>
      <c r="C1471" s="2033" t="s">
        <v>1135</v>
      </c>
      <c r="D1471" s="2033" t="s">
        <v>252</v>
      </c>
      <c r="E1471" s="2034">
        <v>44262</v>
      </c>
      <c r="F1471" s="2035" t="s">
        <v>5425</v>
      </c>
      <c r="G1471" s="2035">
        <v>10</v>
      </c>
      <c r="H1471" s="2043" t="s">
        <v>1180</v>
      </c>
      <c r="J1471" s="93"/>
      <c r="IV1471" s="2"/>
    </row>
    <row r="1472" spans="1:256" ht="13.5" customHeight="1">
      <c r="A1472" s="1497">
        <v>2021</v>
      </c>
      <c r="B1472" s="1457" t="s">
        <v>91</v>
      </c>
      <c r="C1472" s="2033" t="s">
        <v>1135</v>
      </c>
      <c r="D1472" s="2033" t="s">
        <v>252</v>
      </c>
      <c r="E1472" s="2034">
        <v>44262</v>
      </c>
      <c r="F1472" s="2035" t="s">
        <v>5426</v>
      </c>
      <c r="G1472" s="2035">
        <v>3</v>
      </c>
      <c r="H1472" s="2043" t="s">
        <v>1115</v>
      </c>
      <c r="J1472" s="93"/>
      <c r="IV1472" s="2"/>
    </row>
    <row r="1473" spans="1:256" ht="13.5" customHeight="1">
      <c r="A1473" s="1497">
        <v>2021</v>
      </c>
      <c r="B1473" s="1457" t="s">
        <v>91</v>
      </c>
      <c r="C1473" s="2033" t="s">
        <v>1135</v>
      </c>
      <c r="D1473" s="2033" t="s">
        <v>252</v>
      </c>
      <c r="E1473" s="2034">
        <v>44262</v>
      </c>
      <c r="F1473" s="2035" t="s">
        <v>5427</v>
      </c>
      <c r="G1473" s="2035">
        <v>7</v>
      </c>
      <c r="H1473" s="2043" t="s">
        <v>1331</v>
      </c>
      <c r="J1473" s="93"/>
      <c r="IV1473" s="2"/>
    </row>
    <row r="1474" spans="1:256" ht="13.5" customHeight="1">
      <c r="A1474" s="1497">
        <v>2021</v>
      </c>
      <c r="B1474" s="1457" t="s">
        <v>91</v>
      </c>
      <c r="C1474" s="2033" t="s">
        <v>1135</v>
      </c>
      <c r="D1474" s="2033" t="s">
        <v>5486</v>
      </c>
      <c r="E1474" s="2034">
        <v>44332</v>
      </c>
      <c r="F1474" s="2036" t="s">
        <v>5610</v>
      </c>
      <c r="G1474" s="2035">
        <v>15</v>
      </c>
      <c r="H1474" s="2043" t="s">
        <v>5611</v>
      </c>
      <c r="J1474" s="93"/>
      <c r="IV1474" s="2"/>
    </row>
    <row r="1475" spans="1:256" ht="13.5" customHeight="1">
      <c r="A1475" s="1497">
        <v>2021</v>
      </c>
      <c r="B1475" s="1457" t="s">
        <v>91</v>
      </c>
      <c r="C1475" s="2033" t="s">
        <v>1135</v>
      </c>
      <c r="D1475" s="2033" t="s">
        <v>5486</v>
      </c>
      <c r="E1475" s="2034">
        <v>44332</v>
      </c>
      <c r="F1475" s="2036" t="s">
        <v>5612</v>
      </c>
      <c r="G1475" s="2035">
        <v>10</v>
      </c>
      <c r="H1475" s="2043" t="s">
        <v>5613</v>
      </c>
      <c r="J1475" s="93"/>
      <c r="IV1475" s="2"/>
    </row>
    <row r="1476" spans="1:256" ht="13.5" customHeight="1">
      <c r="A1476" s="1497">
        <v>2021</v>
      </c>
      <c r="B1476" s="1457" t="s">
        <v>91</v>
      </c>
      <c r="C1476" s="2033" t="s">
        <v>1135</v>
      </c>
      <c r="D1476" s="2033" t="s">
        <v>5486</v>
      </c>
      <c r="E1476" s="2034">
        <v>44332</v>
      </c>
      <c r="F1476" s="2036" t="s">
        <v>5614</v>
      </c>
      <c r="G1476" s="2035">
        <v>7</v>
      </c>
      <c r="H1476" s="2043" t="s">
        <v>5615</v>
      </c>
      <c r="J1476" s="93"/>
      <c r="IV1476" s="2"/>
    </row>
    <row r="1477" spans="1:256" ht="13.5" customHeight="1">
      <c r="A1477" s="1497">
        <v>2021</v>
      </c>
      <c r="B1477" s="1457"/>
      <c r="C1477" s="1498"/>
      <c r="D1477" s="1457"/>
      <c r="E1477" s="1684"/>
      <c r="F1477" s="1458"/>
      <c r="G1477" s="1458">
        <f>SUM(G1469:G1476)</f>
        <v>62</v>
      </c>
      <c r="H1477" s="1499"/>
      <c r="I1477" s="1409"/>
      <c r="J1477" s="93"/>
      <c r="IV1477" s="2"/>
    </row>
    <row r="1478" spans="1:256" ht="13.5" customHeight="1">
      <c r="A1478" s="1833">
        <v>2022</v>
      </c>
      <c r="B1478" s="1827" t="s">
        <v>91</v>
      </c>
      <c r="C1478" s="1877" t="s">
        <v>1135</v>
      </c>
      <c r="D1478" s="1827" t="s">
        <v>252</v>
      </c>
      <c r="E1478" s="1829">
        <v>44626</v>
      </c>
      <c r="F1478" s="1831" t="s">
        <v>5931</v>
      </c>
      <c r="G1478" s="1831">
        <v>3</v>
      </c>
      <c r="H1478" s="1832" t="s">
        <v>5840</v>
      </c>
      <c r="I1478" s="1857"/>
      <c r="J1478" s="93"/>
      <c r="IV1478" s="2"/>
    </row>
    <row r="1479" spans="1:256" ht="13.5" customHeight="1">
      <c r="A1479" s="1833">
        <v>2022</v>
      </c>
      <c r="B1479" s="1827" t="s">
        <v>91</v>
      </c>
      <c r="C1479" s="1877" t="s">
        <v>1135</v>
      </c>
      <c r="D1479" s="1827" t="s">
        <v>252</v>
      </c>
      <c r="E1479" s="1829">
        <v>44626</v>
      </c>
      <c r="F1479" s="1831" t="s">
        <v>5936</v>
      </c>
      <c r="G1479" s="1831">
        <v>7</v>
      </c>
      <c r="H1479" s="1832" t="s">
        <v>5845</v>
      </c>
      <c r="I1479" s="1857"/>
      <c r="J1479" s="93"/>
      <c r="IV1479" s="2"/>
    </row>
    <row r="1480" spans="1:256" ht="13.5" customHeight="1">
      <c r="A1480" s="1833">
        <v>2022</v>
      </c>
      <c r="B1480" s="1827" t="s">
        <v>91</v>
      </c>
      <c r="C1480" s="1877" t="s">
        <v>1135</v>
      </c>
      <c r="D1480" s="1827" t="s">
        <v>252</v>
      </c>
      <c r="E1480" s="1829">
        <v>44626</v>
      </c>
      <c r="F1480" s="1831" t="s">
        <v>5937</v>
      </c>
      <c r="G1480" s="1831">
        <v>3</v>
      </c>
      <c r="H1480" s="1832" t="s">
        <v>5846</v>
      </c>
      <c r="I1480" s="1857"/>
      <c r="J1480" s="93"/>
      <c r="IV1480" s="2"/>
    </row>
    <row r="1481" spans="1:256" ht="13.5" customHeight="1">
      <c r="A1481" s="1833">
        <v>2022</v>
      </c>
      <c r="B1481" s="1827" t="s">
        <v>91</v>
      </c>
      <c r="C1481" s="1877" t="s">
        <v>1135</v>
      </c>
      <c r="D1481" s="1827" t="s">
        <v>252</v>
      </c>
      <c r="E1481" s="1829">
        <v>44626</v>
      </c>
      <c r="F1481" s="1831" t="s">
        <v>5994</v>
      </c>
      <c r="G1481" s="1831">
        <v>10</v>
      </c>
      <c r="H1481" s="1832" t="s">
        <v>5905</v>
      </c>
      <c r="I1481" s="1857"/>
      <c r="J1481" s="93"/>
      <c r="IV1481" s="2"/>
    </row>
    <row r="1482" spans="1:256" ht="13.5" customHeight="1">
      <c r="A1482" s="1833">
        <v>2022</v>
      </c>
      <c r="B1482" s="1827" t="s">
        <v>91</v>
      </c>
      <c r="C1482" s="1877" t="s">
        <v>1135</v>
      </c>
      <c r="D1482" s="1827" t="s">
        <v>5683</v>
      </c>
      <c r="E1482" s="1829">
        <v>44703</v>
      </c>
      <c r="F1482" s="1831" t="s">
        <v>6209</v>
      </c>
      <c r="G1482" s="1831">
        <v>3</v>
      </c>
      <c r="H1482" s="1832" t="s">
        <v>6052</v>
      </c>
      <c r="I1482" s="1857"/>
      <c r="J1482" s="93"/>
      <c r="IV1482" s="2"/>
    </row>
    <row r="1483" spans="1:256" ht="13.5" customHeight="1">
      <c r="A1483" s="1833">
        <v>2022</v>
      </c>
      <c r="B1483" s="1827" t="s">
        <v>91</v>
      </c>
      <c r="C1483" s="1877" t="s">
        <v>1135</v>
      </c>
      <c r="D1483" s="1827" t="s">
        <v>5683</v>
      </c>
      <c r="E1483" s="1829">
        <v>44703</v>
      </c>
      <c r="F1483" s="1831" t="s">
        <v>6154</v>
      </c>
      <c r="G1483" s="1831">
        <v>3</v>
      </c>
      <c r="H1483" s="1832" t="s">
        <v>6100</v>
      </c>
      <c r="I1483" s="1857"/>
      <c r="J1483" s="93"/>
      <c r="IV1483" s="2"/>
    </row>
    <row r="1484" spans="1:256" ht="13.5" customHeight="1">
      <c r="A1484" s="1833">
        <v>2022</v>
      </c>
      <c r="B1484" s="1827" t="s">
        <v>91</v>
      </c>
      <c r="C1484" s="1877" t="s">
        <v>1135</v>
      </c>
      <c r="D1484" s="1827" t="s">
        <v>277</v>
      </c>
      <c r="E1484" s="1829">
        <v>44815</v>
      </c>
      <c r="F1484" s="1831" t="s">
        <v>6340</v>
      </c>
      <c r="G1484" s="1831">
        <v>3</v>
      </c>
      <c r="H1484" s="1832" t="s">
        <v>478</v>
      </c>
      <c r="I1484" s="1857"/>
      <c r="J1484" s="93"/>
      <c r="IV1484" s="2"/>
    </row>
    <row r="1485" spans="1:256" ht="13.5" customHeight="1">
      <c r="A1485" s="1833">
        <v>2022</v>
      </c>
      <c r="B1485" s="1827"/>
      <c r="C1485" s="1877"/>
      <c r="D1485" s="1827"/>
      <c r="E1485" s="1829"/>
      <c r="F1485" s="1831"/>
      <c r="G1485" s="1831">
        <v>32</v>
      </c>
      <c r="H1485" s="1832"/>
      <c r="I1485" s="1857"/>
      <c r="J1485" s="93"/>
      <c r="IV1485" s="2"/>
    </row>
    <row r="1486" spans="1:256" ht="13.5" customHeight="1">
      <c r="A1486" s="2013">
        <v>2023</v>
      </c>
      <c r="B1486" s="2014" t="s">
        <v>91</v>
      </c>
      <c r="C1486" s="2019" t="s">
        <v>1135</v>
      </c>
      <c r="D1486" s="2014" t="s">
        <v>252</v>
      </c>
      <c r="E1486" s="2016">
        <v>44990</v>
      </c>
      <c r="F1486" s="2017" t="s">
        <v>5937</v>
      </c>
      <c r="G1486" s="2017">
        <v>7</v>
      </c>
      <c r="H1486" s="2018" t="s">
        <v>5845</v>
      </c>
      <c r="I1486" s="1857"/>
      <c r="J1486" s="93"/>
      <c r="IV1486" s="2"/>
    </row>
    <row r="1487" spans="1:256" ht="13.5" customHeight="1">
      <c r="A1487" s="2013">
        <v>2023</v>
      </c>
      <c r="B1487" s="2014" t="s">
        <v>91</v>
      </c>
      <c r="C1487" s="2019" t="s">
        <v>1135</v>
      </c>
      <c r="D1487" s="2014" t="s">
        <v>252</v>
      </c>
      <c r="E1487" s="2016">
        <v>44990</v>
      </c>
      <c r="F1487" s="2017" t="s">
        <v>5994</v>
      </c>
      <c r="G1487" s="2017">
        <v>7</v>
      </c>
      <c r="H1487" s="2018" t="s">
        <v>5906</v>
      </c>
      <c r="I1487" s="1857"/>
      <c r="J1487" s="93"/>
      <c r="IV1487" s="2"/>
    </row>
    <row r="1488" spans="1:256" ht="13.5" customHeight="1">
      <c r="A1488" s="2013">
        <v>2023</v>
      </c>
      <c r="B1488" s="2014" t="s">
        <v>91</v>
      </c>
      <c r="C1488" s="2019" t="s">
        <v>1135</v>
      </c>
      <c r="D1488" s="2014" t="s">
        <v>5683</v>
      </c>
      <c r="E1488" s="2016">
        <v>45074</v>
      </c>
      <c r="F1488" s="2017" t="s">
        <v>6340</v>
      </c>
      <c r="G1488" s="2017">
        <v>10</v>
      </c>
      <c r="H1488" s="2018" t="s">
        <v>6047</v>
      </c>
      <c r="I1488" s="1857"/>
      <c r="J1488" s="93"/>
      <c r="IV1488" s="2"/>
    </row>
    <row r="1489" spans="1:256" ht="13.5" customHeight="1">
      <c r="A1489" s="2013">
        <v>2023</v>
      </c>
      <c r="B1489" s="2014" t="s">
        <v>91</v>
      </c>
      <c r="C1489" s="2019" t="s">
        <v>1135</v>
      </c>
      <c r="D1489" s="2014" t="s">
        <v>5683</v>
      </c>
      <c r="E1489" s="2016">
        <v>45074</v>
      </c>
      <c r="F1489" s="2017" t="s">
        <v>6539</v>
      </c>
      <c r="G1489" s="2017">
        <v>3</v>
      </c>
      <c r="H1489" s="2018" t="s">
        <v>6049</v>
      </c>
      <c r="I1489" s="1857"/>
      <c r="J1489" s="93"/>
      <c r="IV1489" s="2"/>
    </row>
    <row r="1490" spans="1:256" ht="13.5" customHeight="1">
      <c r="A1490" s="2013">
        <v>2023</v>
      </c>
      <c r="B1490" s="2014" t="s">
        <v>91</v>
      </c>
      <c r="C1490" s="2019" t="s">
        <v>1135</v>
      </c>
      <c r="D1490" s="2014" t="s">
        <v>6374</v>
      </c>
      <c r="E1490" s="2016">
        <v>45249</v>
      </c>
      <c r="F1490" s="2017" t="s">
        <v>6762</v>
      </c>
      <c r="G1490" s="2017">
        <v>5</v>
      </c>
      <c r="H1490" s="2018" t="s">
        <v>273</v>
      </c>
      <c r="I1490" s="1857"/>
      <c r="J1490" s="93"/>
      <c r="IV1490" s="2"/>
    </row>
    <row r="1491" spans="1:256" ht="13.5" customHeight="1">
      <c r="A1491" s="2013">
        <v>2023</v>
      </c>
      <c r="B1491" s="2014"/>
      <c r="C1491" s="2019"/>
      <c r="D1491" s="2014"/>
      <c r="E1491" s="2016"/>
      <c r="F1491" s="2017"/>
      <c r="G1491" s="2017">
        <v>32</v>
      </c>
      <c r="H1491" s="2018"/>
      <c r="I1491" s="1857"/>
      <c r="J1491" s="93"/>
      <c r="IV1491" s="2"/>
    </row>
    <row r="1492" spans="1:256" ht="13.5" customHeight="1">
      <c r="A1492" s="2177" t="s">
        <v>46</v>
      </c>
      <c r="B1492" s="2171"/>
      <c r="C1492" s="2178" t="s">
        <v>5762</v>
      </c>
      <c r="D1492" s="2171"/>
      <c r="E1492" s="2173"/>
      <c r="F1492" s="2175"/>
      <c r="G1492" s="2175">
        <v>238</v>
      </c>
      <c r="H1492" s="2176"/>
      <c r="I1492" s="1409"/>
      <c r="J1492" s="93"/>
      <c r="IV1492" s="2"/>
    </row>
    <row r="1493" spans="1:256" ht="13.5" customHeight="1">
      <c r="A1493" s="178"/>
      <c r="B1493" s="154"/>
      <c r="C1493" s="155"/>
      <c r="D1493" s="154"/>
      <c r="E1493" s="1677"/>
      <c r="F1493" s="153"/>
      <c r="G1493" s="153"/>
      <c r="H1493" s="157"/>
      <c r="I1493" s="1409"/>
      <c r="J1493" s="93"/>
      <c r="IV1493" s="2"/>
    </row>
    <row r="1494" spans="1:256" ht="13.5" customHeight="1">
      <c r="A1494" s="2013">
        <v>2023</v>
      </c>
      <c r="B1494" s="2014" t="s">
        <v>164</v>
      </c>
      <c r="C1494" s="2019" t="s">
        <v>6679</v>
      </c>
      <c r="D1494" s="2014" t="s">
        <v>277</v>
      </c>
      <c r="E1494" s="2016">
        <v>45179</v>
      </c>
      <c r="F1494" s="2017" t="s">
        <v>6680</v>
      </c>
      <c r="G1494" s="2017">
        <v>3</v>
      </c>
      <c r="H1494" s="2018" t="s">
        <v>601</v>
      </c>
      <c r="I1494" s="1409"/>
      <c r="J1494" s="93"/>
      <c r="IV1494" s="2"/>
    </row>
    <row r="1495" spans="1:256" ht="13.5" customHeight="1">
      <c r="A1495" s="2013">
        <v>2023</v>
      </c>
      <c r="B1495" s="2014" t="s">
        <v>164</v>
      </c>
      <c r="C1495" s="2019" t="s">
        <v>6679</v>
      </c>
      <c r="D1495" s="2014" t="s">
        <v>277</v>
      </c>
      <c r="E1495" s="2016">
        <v>45179</v>
      </c>
      <c r="F1495" s="2017" t="s">
        <v>6681</v>
      </c>
      <c r="G1495" s="2017">
        <v>3</v>
      </c>
      <c r="H1495" s="2018" t="s">
        <v>1751</v>
      </c>
      <c r="I1495" s="1409"/>
      <c r="J1495" s="93"/>
      <c r="IV1495" s="2"/>
    </row>
    <row r="1496" spans="1:256" ht="13.5" customHeight="1">
      <c r="A1496" s="2013">
        <v>2023</v>
      </c>
      <c r="B1496" s="2014" t="s">
        <v>164</v>
      </c>
      <c r="C1496" s="2019" t="s">
        <v>6679</v>
      </c>
      <c r="D1496" s="2014" t="s">
        <v>277</v>
      </c>
      <c r="E1496" s="2016">
        <v>45179</v>
      </c>
      <c r="F1496" s="2017" t="s">
        <v>6682</v>
      </c>
      <c r="G1496" s="2017">
        <v>10</v>
      </c>
      <c r="H1496" s="2018" t="s">
        <v>1230</v>
      </c>
      <c r="I1496" s="1409"/>
      <c r="J1496" s="93"/>
      <c r="IV1496" s="2"/>
    </row>
    <row r="1497" spans="1:256" ht="13.5" customHeight="1">
      <c r="A1497" s="2013">
        <v>2023</v>
      </c>
      <c r="B1497" s="2014"/>
      <c r="C1497" s="2019"/>
      <c r="D1497" s="2014"/>
      <c r="E1497" s="2016"/>
      <c r="F1497" s="2017"/>
      <c r="G1497" s="2017">
        <v>16</v>
      </c>
      <c r="H1497" s="2018"/>
      <c r="I1497" s="1409"/>
      <c r="J1497" s="93"/>
      <c r="IV1497" s="2"/>
    </row>
    <row r="1498" spans="1:256" ht="13.5" customHeight="1">
      <c r="A1498" s="178" t="s">
        <v>46</v>
      </c>
      <c r="B1498" s="154"/>
      <c r="C1498" s="155" t="s">
        <v>4427</v>
      </c>
      <c r="D1498" s="154"/>
      <c r="E1498" s="1677"/>
      <c r="F1498" s="153"/>
      <c r="G1498" s="153">
        <v>16</v>
      </c>
      <c r="H1498" s="157"/>
      <c r="I1498" s="1409"/>
      <c r="J1498" s="93"/>
      <c r="IV1498" s="2"/>
    </row>
    <row r="1499" spans="1:256" ht="13.5" customHeight="1">
      <c r="A1499" s="283"/>
      <c r="B1499" s="284"/>
      <c r="C1499" s="285"/>
      <c r="D1499" s="284"/>
      <c r="E1499" s="1695"/>
      <c r="F1499" s="288"/>
      <c r="G1499" s="288"/>
      <c r="H1499" s="2006"/>
      <c r="I1499" s="1409"/>
      <c r="J1499" s="93"/>
      <c r="IV1499" s="2"/>
    </row>
    <row r="1500" spans="1:256" ht="13.5" customHeight="1">
      <c r="A1500" s="1866">
        <v>2020</v>
      </c>
      <c r="B1500" s="1860" t="s">
        <v>129</v>
      </c>
      <c r="C1500" s="1869" t="s">
        <v>5782</v>
      </c>
      <c r="D1500" s="1885"/>
      <c r="E1500" s="1886"/>
      <c r="F1500" s="1887"/>
      <c r="G1500" s="1859">
        <v>0</v>
      </c>
      <c r="H1500" s="157"/>
      <c r="I1500" s="1409"/>
      <c r="J1500" s="2"/>
    </row>
    <row r="1501" spans="1:256" ht="13.5" customHeight="1">
      <c r="A1501" s="1866">
        <v>2020</v>
      </c>
      <c r="B1501" s="1885"/>
      <c r="C1501" s="1890"/>
      <c r="D1501" s="1885"/>
      <c r="E1501" s="1886"/>
      <c r="F1501" s="1887"/>
      <c r="G1501" s="1859">
        <v>0</v>
      </c>
      <c r="H1501" s="157"/>
      <c r="I1501" s="1409"/>
      <c r="J1501" s="2"/>
    </row>
    <row r="1502" spans="1:256" ht="13.5" customHeight="1">
      <c r="A1502" s="2177" t="s">
        <v>46</v>
      </c>
      <c r="B1502" s="2171"/>
      <c r="C1502" s="2268" t="s">
        <v>5808</v>
      </c>
      <c r="D1502" s="2171"/>
      <c r="E1502" s="2173"/>
      <c r="F1502" s="2175"/>
      <c r="G1502" s="2175">
        <v>0</v>
      </c>
      <c r="H1502" s="2216"/>
      <c r="I1502" s="1409"/>
      <c r="J1502" s="2"/>
    </row>
    <row r="1503" spans="1:256" ht="13.5" customHeight="1">
      <c r="A1503" s="178"/>
      <c r="B1503" s="154"/>
      <c r="C1503" s="279"/>
      <c r="D1503" s="154"/>
      <c r="E1503" s="1677"/>
      <c r="F1503" s="153"/>
      <c r="G1503" s="153"/>
      <c r="H1503" s="157"/>
      <c r="I1503" s="1409"/>
      <c r="J1503" s="2"/>
    </row>
    <row r="1504" spans="1:256" ht="13.5" customHeight="1">
      <c r="A1504" s="1497">
        <v>2021</v>
      </c>
      <c r="B1504" s="1457" t="s">
        <v>53</v>
      </c>
      <c r="C1504" s="1537" t="s">
        <v>5748</v>
      </c>
      <c r="D1504" s="1457" t="s">
        <v>5745</v>
      </c>
      <c r="E1504" s="1684">
        <v>44276</v>
      </c>
      <c r="F1504" s="1458" t="s">
        <v>5749</v>
      </c>
      <c r="G1504" s="1458">
        <v>0</v>
      </c>
      <c r="H1504" s="1499" t="s">
        <v>435</v>
      </c>
      <c r="I1504" s="1409" t="s">
        <v>234</v>
      </c>
      <c r="J1504" s="2"/>
    </row>
    <row r="1505" spans="1:256" ht="13.5" customHeight="1">
      <c r="A1505" s="1497">
        <v>2021</v>
      </c>
      <c r="B1505" s="1457"/>
      <c r="C1505" s="1537"/>
      <c r="D1505" s="1457"/>
      <c r="E1505" s="1684"/>
      <c r="F1505" s="1458"/>
      <c r="G1505" s="1458">
        <v>0</v>
      </c>
      <c r="H1505" s="1499"/>
      <c r="I1505" s="1409"/>
      <c r="J1505" s="2"/>
    </row>
    <row r="1506" spans="1:256" ht="13.5" customHeight="1">
      <c r="A1506" s="2175" t="s">
        <v>46</v>
      </c>
      <c r="B1506" s="2303"/>
      <c r="C1506" s="2268" t="s">
        <v>5801</v>
      </c>
      <c r="D1506" s="2303"/>
      <c r="E1506" s="2304"/>
      <c r="F1506" s="2305"/>
      <c r="G1506" s="2175">
        <v>0</v>
      </c>
      <c r="H1506" s="2340"/>
      <c r="J1506" s="2"/>
    </row>
    <row r="1507" spans="1:256" ht="13.5" customHeight="1">
      <c r="A1507" s="178"/>
      <c r="B1507" s="154"/>
      <c r="C1507" s="279"/>
      <c r="D1507" s="154"/>
      <c r="E1507" s="1677"/>
      <c r="F1507" s="153"/>
      <c r="G1507" s="153"/>
      <c r="H1507" s="157"/>
      <c r="I1507" s="1409"/>
      <c r="J1507" s="2"/>
    </row>
    <row r="1508" spans="1:256" ht="13.5" customHeight="1">
      <c r="A1508" s="1497">
        <v>2021</v>
      </c>
      <c r="B1508" s="1457" t="s">
        <v>91</v>
      </c>
      <c r="C1508" s="1459" t="s">
        <v>171</v>
      </c>
      <c r="D1508" s="2033" t="s">
        <v>5486</v>
      </c>
      <c r="E1508" s="2034">
        <v>44332</v>
      </c>
      <c r="F1508" s="2036" t="s">
        <v>5617</v>
      </c>
      <c r="G1508" s="2035">
        <v>7</v>
      </c>
      <c r="H1508" s="2043" t="s">
        <v>5618</v>
      </c>
      <c r="J1508" s="2"/>
    </row>
    <row r="1509" spans="1:256" ht="13.5" customHeight="1">
      <c r="A1509" s="1497">
        <v>2021</v>
      </c>
      <c r="B1509" s="1457"/>
      <c r="C1509" s="1537"/>
      <c r="D1509" s="2082"/>
      <c r="E1509" s="2083"/>
      <c r="F1509" s="2084"/>
      <c r="G1509" s="2084">
        <f>SUM(G1508)</f>
        <v>7</v>
      </c>
      <c r="H1509" s="2085"/>
      <c r="J1509" s="2"/>
    </row>
    <row r="1510" spans="1:256" ht="13.5" customHeight="1">
      <c r="A1510" s="2341" t="s">
        <v>46</v>
      </c>
      <c r="B1510" s="2342" t="s">
        <v>5616</v>
      </c>
      <c r="C1510" s="2343" t="s">
        <v>1197</v>
      </c>
      <c r="D1510" s="2342"/>
      <c r="E1510" s="2344"/>
      <c r="F1510" s="2345"/>
      <c r="G1510" s="2345">
        <f>G1509</f>
        <v>7</v>
      </c>
      <c r="H1510" s="2346"/>
      <c r="I1510" s="1409"/>
      <c r="J1510" s="2"/>
      <c r="IR1510" s="90">
        <f>SUBTOTAL(9,A1510:IQ1510)</f>
        <v>7</v>
      </c>
    </row>
    <row r="1511" spans="1:256" ht="13.5" customHeight="1">
      <c r="A1511" s="147"/>
      <c r="C1511" s="148"/>
      <c r="E1511" s="1673"/>
      <c r="F1511" s="133"/>
      <c r="G1511" s="133"/>
      <c r="I1511" s="1409"/>
      <c r="J1511" s="2"/>
    </row>
    <row r="1512" spans="1:256">
      <c r="A1512" s="137">
        <v>2019</v>
      </c>
      <c r="B1512" s="73" t="s">
        <v>91</v>
      </c>
      <c r="C1512" s="143" t="s">
        <v>122</v>
      </c>
      <c r="D1512" s="138" t="s">
        <v>227</v>
      </c>
      <c r="E1512" s="1674">
        <v>43604</v>
      </c>
      <c r="F1512" s="1656" t="s">
        <v>1233</v>
      </c>
      <c r="G1512" s="141">
        <v>10</v>
      </c>
      <c r="H1512" s="1561" t="s">
        <v>761</v>
      </c>
      <c r="I1512" s="1409"/>
      <c r="IV1512" s="2"/>
    </row>
    <row r="1513" spans="1:256">
      <c r="A1513" s="137">
        <v>2019</v>
      </c>
      <c r="B1513" s="73" t="s">
        <v>91</v>
      </c>
      <c r="C1513" s="143" t="s">
        <v>122</v>
      </c>
      <c r="D1513" s="138" t="s">
        <v>227</v>
      </c>
      <c r="E1513" s="1674">
        <v>43604</v>
      </c>
      <c r="F1513" s="1656" t="s">
        <v>1251</v>
      </c>
      <c r="G1513" s="141">
        <v>7</v>
      </c>
      <c r="H1513" s="1561" t="s">
        <v>1252</v>
      </c>
      <c r="I1513" s="1409"/>
      <c r="IV1513" s="2"/>
    </row>
    <row r="1514" spans="1:256">
      <c r="A1514" s="137">
        <v>2019</v>
      </c>
      <c r="B1514" s="73" t="s">
        <v>91</v>
      </c>
      <c r="C1514" s="143" t="s">
        <v>122</v>
      </c>
      <c r="D1514" s="138" t="s">
        <v>227</v>
      </c>
      <c r="E1514" s="1674">
        <v>43604</v>
      </c>
      <c r="F1514" s="1656" t="s">
        <v>1234</v>
      </c>
      <c r="G1514" s="141">
        <v>10</v>
      </c>
      <c r="H1514" s="1561" t="s">
        <v>1235</v>
      </c>
      <c r="I1514" s="1409"/>
      <c r="IV1514" s="2"/>
    </row>
    <row r="1515" spans="1:256">
      <c r="A1515" s="137">
        <v>2019</v>
      </c>
      <c r="B1515" s="73" t="s">
        <v>91</v>
      </c>
      <c r="C1515" s="143" t="s">
        <v>122</v>
      </c>
      <c r="D1515" s="138" t="s">
        <v>227</v>
      </c>
      <c r="E1515" s="1674">
        <v>43604</v>
      </c>
      <c r="F1515" s="1656" t="s">
        <v>1236</v>
      </c>
      <c r="G1515" s="141">
        <v>7</v>
      </c>
      <c r="H1515" s="1561" t="s">
        <v>1237</v>
      </c>
      <c r="I1515" s="1409"/>
      <c r="IV1515" s="2"/>
    </row>
    <row r="1516" spans="1:256">
      <c r="A1516" s="137">
        <v>2019</v>
      </c>
      <c r="B1516" s="73" t="s">
        <v>91</v>
      </c>
      <c r="C1516" s="143" t="s">
        <v>122</v>
      </c>
      <c r="D1516" s="138" t="s">
        <v>227</v>
      </c>
      <c r="E1516" s="1674">
        <v>43604</v>
      </c>
      <c r="F1516" s="1656" t="s">
        <v>1238</v>
      </c>
      <c r="G1516" s="141">
        <v>7</v>
      </c>
      <c r="H1516" s="1561" t="s">
        <v>1239</v>
      </c>
      <c r="I1516" s="1409"/>
      <c r="IV1516" s="2"/>
    </row>
    <row r="1517" spans="1:256">
      <c r="A1517" s="137">
        <v>2019</v>
      </c>
      <c r="B1517" s="73" t="s">
        <v>91</v>
      </c>
      <c r="C1517" s="143" t="s">
        <v>122</v>
      </c>
      <c r="D1517" s="138" t="s">
        <v>227</v>
      </c>
      <c r="E1517" s="1674">
        <v>43604</v>
      </c>
      <c r="F1517" s="1656" t="s">
        <v>1240</v>
      </c>
      <c r="G1517" s="141">
        <v>10</v>
      </c>
      <c r="H1517" s="1561" t="s">
        <v>1241</v>
      </c>
      <c r="I1517" s="1409"/>
      <c r="IV1517" s="2"/>
    </row>
    <row r="1518" spans="1:256">
      <c r="A1518" s="137">
        <v>2019</v>
      </c>
      <c r="B1518" s="73" t="s">
        <v>91</v>
      </c>
      <c r="C1518" s="143" t="s">
        <v>122</v>
      </c>
      <c r="D1518" s="138" t="s">
        <v>227</v>
      </c>
      <c r="E1518" s="1674">
        <v>43604</v>
      </c>
      <c r="F1518" s="1656" t="s">
        <v>1242</v>
      </c>
      <c r="G1518" s="141">
        <v>7</v>
      </c>
      <c r="H1518" s="1561" t="s">
        <v>1243</v>
      </c>
      <c r="I1518" s="1409"/>
      <c r="IV1518" s="2"/>
    </row>
    <row r="1519" spans="1:256">
      <c r="A1519" s="137">
        <v>2019</v>
      </c>
      <c r="B1519" s="73" t="s">
        <v>91</v>
      </c>
      <c r="C1519" s="143" t="s">
        <v>122</v>
      </c>
      <c r="D1519" s="138" t="s">
        <v>227</v>
      </c>
      <c r="E1519" s="1674">
        <v>43604</v>
      </c>
      <c r="F1519" s="1656" t="s">
        <v>1244</v>
      </c>
      <c r="G1519" s="141">
        <v>10</v>
      </c>
      <c r="H1519" s="1561" t="s">
        <v>1245</v>
      </c>
      <c r="I1519" s="1409"/>
      <c r="IV1519" s="2"/>
    </row>
    <row r="1520" spans="1:256">
      <c r="A1520" s="137">
        <v>2019</v>
      </c>
      <c r="B1520" s="73" t="s">
        <v>91</v>
      </c>
      <c r="C1520" s="143" t="s">
        <v>122</v>
      </c>
      <c r="D1520" s="138" t="s">
        <v>227</v>
      </c>
      <c r="E1520" s="1674">
        <v>43604</v>
      </c>
      <c r="F1520" s="1656" t="s">
        <v>1246</v>
      </c>
      <c r="G1520" s="141">
        <v>7</v>
      </c>
      <c r="H1520" s="1561" t="s">
        <v>1247</v>
      </c>
      <c r="I1520" s="1409"/>
      <c r="IV1520" s="2"/>
    </row>
    <row r="1521" spans="1:256">
      <c r="A1521" s="137">
        <v>2019</v>
      </c>
      <c r="B1521" s="73" t="s">
        <v>91</v>
      </c>
      <c r="C1521" s="143" t="s">
        <v>122</v>
      </c>
      <c r="D1521" s="138" t="s">
        <v>227</v>
      </c>
      <c r="E1521" s="1674">
        <v>43604</v>
      </c>
      <c r="F1521" s="1656" t="s">
        <v>1248</v>
      </c>
      <c r="G1521" s="141">
        <v>3</v>
      </c>
      <c r="H1521" s="1561" t="s">
        <v>1249</v>
      </c>
      <c r="I1521" s="1409"/>
      <c r="IV1521" s="2"/>
    </row>
    <row r="1522" spans="1:256">
      <c r="A1522" s="137">
        <v>2019</v>
      </c>
      <c r="B1522" s="73" t="s">
        <v>91</v>
      </c>
      <c r="C1522" s="143" t="s">
        <v>1250</v>
      </c>
      <c r="D1522" s="138" t="s">
        <v>227</v>
      </c>
      <c r="E1522" s="1674">
        <v>43604</v>
      </c>
      <c r="F1522" s="1656" t="s">
        <v>1253</v>
      </c>
      <c r="G1522" s="141">
        <v>10</v>
      </c>
      <c r="H1522" s="1561" t="s">
        <v>1209</v>
      </c>
      <c r="I1522" s="1409"/>
      <c r="IV1522" s="2"/>
    </row>
    <row r="1523" spans="1:256">
      <c r="A1523" s="137">
        <v>2019</v>
      </c>
      <c r="B1523" s="73" t="s">
        <v>91</v>
      </c>
      <c r="C1523" s="143" t="s">
        <v>1250</v>
      </c>
      <c r="D1523" s="138" t="s">
        <v>227</v>
      </c>
      <c r="E1523" s="1674">
        <v>43604</v>
      </c>
      <c r="F1523" s="1656" t="s">
        <v>1254</v>
      </c>
      <c r="G1523" s="141">
        <v>7</v>
      </c>
      <c r="H1523" s="1561" t="s">
        <v>1255</v>
      </c>
      <c r="I1523" s="1409"/>
      <c r="IV1523" s="2"/>
    </row>
    <row r="1524" spans="1:256">
      <c r="A1524" s="147">
        <v>2019</v>
      </c>
      <c r="B1524" s="73" t="s">
        <v>91</v>
      </c>
      <c r="C1524" s="72" t="s">
        <v>122</v>
      </c>
      <c r="D1524" s="73" t="s">
        <v>78</v>
      </c>
      <c r="E1524" s="1673">
        <v>43611</v>
      </c>
      <c r="F1524" s="133" t="s">
        <v>1256</v>
      </c>
      <c r="G1524" s="87">
        <v>15</v>
      </c>
      <c r="H1524" s="88" t="s">
        <v>1235</v>
      </c>
      <c r="I1524" s="1409"/>
      <c r="J1524" s="2"/>
      <c r="IV1524" s="2"/>
    </row>
    <row r="1525" spans="1:256">
      <c r="A1525" s="147">
        <v>2019</v>
      </c>
      <c r="B1525" s="73" t="s">
        <v>91</v>
      </c>
      <c r="C1525" s="72" t="s">
        <v>122</v>
      </c>
      <c r="D1525" s="73" t="s">
        <v>78</v>
      </c>
      <c r="E1525" s="1673">
        <v>43611</v>
      </c>
      <c r="F1525" s="133" t="s">
        <v>1257</v>
      </c>
      <c r="G1525" s="87">
        <v>10</v>
      </c>
      <c r="H1525" s="88" t="s">
        <v>1258</v>
      </c>
      <c r="I1525" s="1409"/>
      <c r="J1525" s="2"/>
      <c r="IV1525" s="2"/>
    </row>
    <row r="1526" spans="1:256">
      <c r="A1526" s="147">
        <v>2019</v>
      </c>
      <c r="B1526" s="73" t="s">
        <v>91</v>
      </c>
      <c r="C1526" s="72" t="s">
        <v>122</v>
      </c>
      <c r="D1526" s="73" t="s">
        <v>78</v>
      </c>
      <c r="E1526" s="1673">
        <v>43611</v>
      </c>
      <c r="F1526" s="133" t="s">
        <v>1259</v>
      </c>
      <c r="G1526" s="87">
        <v>15</v>
      </c>
      <c r="H1526" s="88" t="s">
        <v>1209</v>
      </c>
      <c r="I1526" s="1409"/>
      <c r="J1526" s="2"/>
      <c r="IV1526" s="2"/>
    </row>
    <row r="1527" spans="1:256">
      <c r="A1527" s="147">
        <v>2019</v>
      </c>
      <c r="B1527" s="73" t="s">
        <v>91</v>
      </c>
      <c r="C1527" s="72" t="s">
        <v>122</v>
      </c>
      <c r="D1527" s="73" t="s">
        <v>78</v>
      </c>
      <c r="E1527" s="1673">
        <v>43611</v>
      </c>
      <c r="F1527" s="133" t="s">
        <v>1260</v>
      </c>
      <c r="G1527" s="87">
        <v>5</v>
      </c>
      <c r="H1527" s="88" t="s">
        <v>1261</v>
      </c>
      <c r="I1527" s="1409"/>
      <c r="J1527" s="2"/>
      <c r="IV1527" s="2"/>
    </row>
    <row r="1528" spans="1:256">
      <c r="A1528" s="173">
        <v>2019</v>
      </c>
      <c r="B1528" s="73" t="s">
        <v>91</v>
      </c>
      <c r="C1528" s="174" t="s">
        <v>122</v>
      </c>
      <c r="D1528" s="174" t="s">
        <v>277</v>
      </c>
      <c r="E1528" s="1679">
        <v>43716</v>
      </c>
      <c r="F1528" s="1662" t="s">
        <v>1262</v>
      </c>
      <c r="G1528" s="173">
        <v>3</v>
      </c>
      <c r="H1528" s="88" t="s">
        <v>690</v>
      </c>
      <c r="I1528" s="1409"/>
      <c r="IV1528" s="2"/>
    </row>
    <row r="1529" spans="1:256">
      <c r="A1529" s="173">
        <v>2019</v>
      </c>
      <c r="B1529" s="73" t="s">
        <v>91</v>
      </c>
      <c r="C1529" s="174" t="s">
        <v>122</v>
      </c>
      <c r="D1529" s="174" t="s">
        <v>277</v>
      </c>
      <c r="E1529" s="1679">
        <v>43716</v>
      </c>
      <c r="F1529" s="1662" t="s">
        <v>1263</v>
      </c>
      <c r="G1529" s="173">
        <v>10</v>
      </c>
      <c r="H1529" s="88" t="s">
        <v>825</v>
      </c>
      <c r="I1529" s="1409"/>
      <c r="IV1529" s="2"/>
    </row>
    <row r="1530" spans="1:256">
      <c r="A1530" s="173">
        <v>2019</v>
      </c>
      <c r="B1530" s="73" t="s">
        <v>91</v>
      </c>
      <c r="C1530" s="174" t="s">
        <v>122</v>
      </c>
      <c r="D1530" s="174" t="s">
        <v>277</v>
      </c>
      <c r="E1530" s="1679">
        <v>43716</v>
      </c>
      <c r="F1530" s="1662" t="s">
        <v>1264</v>
      </c>
      <c r="G1530" s="173">
        <v>10</v>
      </c>
      <c r="H1530" s="88" t="s">
        <v>910</v>
      </c>
      <c r="I1530" s="1409"/>
      <c r="IV1530" s="2"/>
    </row>
    <row r="1531" spans="1:256">
      <c r="A1531" s="173">
        <v>2019</v>
      </c>
      <c r="B1531" s="73" t="s">
        <v>91</v>
      </c>
      <c r="C1531" s="174" t="s">
        <v>122</v>
      </c>
      <c r="D1531" s="174" t="s">
        <v>277</v>
      </c>
      <c r="E1531" s="1679">
        <v>43716</v>
      </c>
      <c r="F1531" s="1662" t="s">
        <v>1265</v>
      </c>
      <c r="G1531" s="173">
        <v>3</v>
      </c>
      <c r="H1531" s="88" t="s">
        <v>1219</v>
      </c>
      <c r="I1531" s="1409"/>
      <c r="IV1531" s="2"/>
    </row>
    <row r="1532" spans="1:256">
      <c r="A1532" s="173">
        <v>2019</v>
      </c>
      <c r="B1532" s="73" t="s">
        <v>91</v>
      </c>
      <c r="C1532" s="174" t="s">
        <v>122</v>
      </c>
      <c r="D1532" s="174" t="s">
        <v>277</v>
      </c>
      <c r="E1532" s="1679">
        <v>43716</v>
      </c>
      <c r="F1532" s="1662" t="s">
        <v>1266</v>
      </c>
      <c r="G1532" s="173">
        <v>10</v>
      </c>
      <c r="H1532" s="88" t="s">
        <v>1221</v>
      </c>
      <c r="I1532" s="1409"/>
    </row>
    <row r="1533" spans="1:256">
      <c r="A1533" s="173">
        <v>2019</v>
      </c>
      <c r="B1533" s="73" t="s">
        <v>91</v>
      </c>
      <c r="C1533" s="174" t="s">
        <v>122</v>
      </c>
      <c r="D1533" s="174" t="s">
        <v>277</v>
      </c>
      <c r="E1533" s="1679">
        <v>43716</v>
      </c>
      <c r="F1533" s="1662" t="s">
        <v>1267</v>
      </c>
      <c r="G1533" s="173">
        <v>7</v>
      </c>
      <c r="H1533" s="88" t="s">
        <v>972</v>
      </c>
      <c r="I1533" s="1409"/>
    </row>
    <row r="1534" spans="1:256">
      <c r="A1534" s="173">
        <v>2019</v>
      </c>
      <c r="B1534" s="73" t="s">
        <v>91</v>
      </c>
      <c r="C1534" s="174" t="s">
        <v>122</v>
      </c>
      <c r="D1534" s="174" t="s">
        <v>277</v>
      </c>
      <c r="E1534" s="1679">
        <v>43716</v>
      </c>
      <c r="F1534" s="1662" t="s">
        <v>1268</v>
      </c>
      <c r="G1534" s="173">
        <v>3</v>
      </c>
      <c r="H1534" s="88" t="s">
        <v>1269</v>
      </c>
      <c r="I1534" s="1409"/>
    </row>
    <row r="1535" spans="1:256">
      <c r="A1535" s="173">
        <v>2019</v>
      </c>
      <c r="B1535" s="73" t="s">
        <v>91</v>
      </c>
      <c r="C1535" s="174" t="s">
        <v>122</v>
      </c>
      <c r="D1535" s="174" t="s">
        <v>277</v>
      </c>
      <c r="E1535" s="1679">
        <v>43716</v>
      </c>
      <c r="F1535" s="1662" t="s">
        <v>1270</v>
      </c>
      <c r="G1535" s="173">
        <v>3</v>
      </c>
      <c r="H1535" s="88" t="s">
        <v>1271</v>
      </c>
      <c r="I1535" s="1409"/>
    </row>
    <row r="1536" spans="1:256">
      <c r="A1536" s="173">
        <v>2019</v>
      </c>
      <c r="B1536" s="73" t="s">
        <v>91</v>
      </c>
      <c r="C1536" s="174" t="s">
        <v>122</v>
      </c>
      <c r="D1536" s="174" t="s">
        <v>277</v>
      </c>
      <c r="E1536" s="1679">
        <v>43716</v>
      </c>
      <c r="F1536" s="1662" t="s">
        <v>1272</v>
      </c>
      <c r="G1536" s="173">
        <v>3</v>
      </c>
      <c r="H1536" s="88" t="s">
        <v>852</v>
      </c>
      <c r="I1536" s="1409"/>
    </row>
    <row r="1537" spans="1:10">
      <c r="A1537" s="173">
        <v>2019</v>
      </c>
      <c r="B1537" s="73" t="s">
        <v>91</v>
      </c>
      <c r="C1537" s="174" t="s">
        <v>122</v>
      </c>
      <c r="D1537" s="174" t="s">
        <v>277</v>
      </c>
      <c r="E1537" s="1679">
        <v>43716</v>
      </c>
      <c r="F1537" s="1662" t="s">
        <v>1273</v>
      </c>
      <c r="G1537" s="173">
        <v>7</v>
      </c>
      <c r="H1537" s="88" t="s">
        <v>1274</v>
      </c>
      <c r="I1537" s="1409"/>
    </row>
    <row r="1538" spans="1:10">
      <c r="A1538" s="173">
        <v>2019</v>
      </c>
      <c r="B1538" s="73" t="s">
        <v>91</v>
      </c>
      <c r="C1538" s="174" t="s">
        <v>122</v>
      </c>
      <c r="D1538" s="174" t="s">
        <v>277</v>
      </c>
      <c r="E1538" s="1679">
        <v>43716</v>
      </c>
      <c r="F1538" s="1662" t="s">
        <v>1275</v>
      </c>
      <c r="G1538" s="173">
        <v>7</v>
      </c>
      <c r="H1538" s="88" t="s">
        <v>1276</v>
      </c>
      <c r="I1538" s="1409"/>
    </row>
    <row r="1539" spans="1:10">
      <c r="A1539" s="173">
        <v>2019</v>
      </c>
      <c r="B1539" s="73" t="s">
        <v>91</v>
      </c>
      <c r="C1539" s="174" t="s">
        <v>122</v>
      </c>
      <c r="D1539" s="174" t="s">
        <v>277</v>
      </c>
      <c r="E1539" s="1679">
        <v>43716</v>
      </c>
      <c r="F1539" s="1662" t="s">
        <v>1277</v>
      </c>
      <c r="G1539" s="173">
        <v>10</v>
      </c>
      <c r="H1539" s="88" t="s">
        <v>1278</v>
      </c>
      <c r="I1539" s="1409"/>
    </row>
    <row r="1540" spans="1:10">
      <c r="A1540" s="173">
        <v>2019</v>
      </c>
      <c r="B1540" s="73" t="s">
        <v>91</v>
      </c>
      <c r="C1540" s="174" t="s">
        <v>122</v>
      </c>
      <c r="D1540" s="174" t="s">
        <v>277</v>
      </c>
      <c r="E1540" s="1679">
        <v>43716</v>
      </c>
      <c r="F1540" s="1662" t="s">
        <v>1279</v>
      </c>
      <c r="G1540" s="173">
        <v>7</v>
      </c>
      <c r="H1540" s="88" t="s">
        <v>1280</v>
      </c>
      <c r="I1540" s="1409"/>
    </row>
    <row r="1541" spans="1:10">
      <c r="A1541" s="173">
        <v>2019</v>
      </c>
      <c r="B1541" s="73" t="s">
        <v>91</v>
      </c>
      <c r="C1541" s="174" t="s">
        <v>122</v>
      </c>
      <c r="D1541" s="174" t="s">
        <v>277</v>
      </c>
      <c r="E1541" s="1679">
        <v>43716</v>
      </c>
      <c r="F1541" s="1662" t="s">
        <v>1281</v>
      </c>
      <c r="G1541" s="173">
        <v>10</v>
      </c>
      <c r="H1541" s="88" t="s">
        <v>1230</v>
      </c>
      <c r="I1541" s="1409"/>
    </row>
    <row r="1542" spans="1:10">
      <c r="A1542" s="173">
        <v>2019</v>
      </c>
      <c r="B1542" s="73" t="s">
        <v>91</v>
      </c>
      <c r="C1542" s="174" t="s">
        <v>122</v>
      </c>
      <c r="D1542" s="174" t="s">
        <v>277</v>
      </c>
      <c r="E1542" s="1679">
        <v>43716</v>
      </c>
      <c r="F1542" s="1662" t="s">
        <v>1282</v>
      </c>
      <c r="G1542" s="173">
        <v>7</v>
      </c>
      <c r="H1542" s="88" t="s">
        <v>1232</v>
      </c>
      <c r="I1542" s="1409"/>
    </row>
    <row r="1543" spans="1:10">
      <c r="A1543" s="173">
        <v>2019</v>
      </c>
      <c r="B1543" s="73" t="s">
        <v>91</v>
      </c>
      <c r="C1543" s="174" t="s">
        <v>122</v>
      </c>
      <c r="D1543" s="174" t="s">
        <v>277</v>
      </c>
      <c r="E1543" s="1679">
        <v>43716</v>
      </c>
      <c r="F1543" s="1662" t="s">
        <v>1283</v>
      </c>
      <c r="G1543" s="173">
        <v>3</v>
      </c>
      <c r="H1543" s="88" t="s">
        <v>1284</v>
      </c>
      <c r="I1543" s="1409"/>
    </row>
    <row r="1544" spans="1:10">
      <c r="A1544" s="147">
        <v>2019</v>
      </c>
      <c r="E1544" s="1673"/>
      <c r="F1544" s="1657"/>
      <c r="G1544" s="133">
        <f>SUM(G1512:G1543)</f>
        <v>243</v>
      </c>
      <c r="I1544" s="1409"/>
      <c r="J1544" s="2"/>
    </row>
    <row r="1545" spans="1:10">
      <c r="A1545" s="1497">
        <v>2021</v>
      </c>
      <c r="B1545" s="1457" t="s">
        <v>91</v>
      </c>
      <c r="C1545" s="2033" t="s">
        <v>122</v>
      </c>
      <c r="D1545" s="2033" t="s">
        <v>5486</v>
      </c>
      <c r="E1545" s="2034">
        <v>44332</v>
      </c>
      <c r="F1545" s="2036" t="s">
        <v>5619</v>
      </c>
      <c r="G1545" s="2035">
        <v>7</v>
      </c>
      <c r="H1545" s="2043" t="s">
        <v>5620</v>
      </c>
      <c r="J1545" s="2"/>
    </row>
    <row r="1546" spans="1:10">
      <c r="A1546" s="1497">
        <v>2021</v>
      </c>
      <c r="B1546" s="1457" t="s">
        <v>91</v>
      </c>
      <c r="C1546" s="2033" t="s">
        <v>122</v>
      </c>
      <c r="D1546" s="2033" t="s">
        <v>5486</v>
      </c>
      <c r="E1546" s="2034">
        <v>44332</v>
      </c>
      <c r="F1546" s="2036" t="s">
        <v>5715</v>
      </c>
      <c r="G1546" s="2035">
        <v>3</v>
      </c>
      <c r="H1546" s="2043" t="s">
        <v>5682</v>
      </c>
      <c r="J1546" s="2"/>
    </row>
    <row r="1547" spans="1:10">
      <c r="A1547" s="1497">
        <v>2021</v>
      </c>
      <c r="B1547" s="1457" t="s">
        <v>91</v>
      </c>
      <c r="C1547" s="2033" t="s">
        <v>122</v>
      </c>
      <c r="D1547" s="2033" t="s">
        <v>5486</v>
      </c>
      <c r="E1547" s="2034">
        <v>44332</v>
      </c>
      <c r="F1547" s="2036" t="s">
        <v>5621</v>
      </c>
      <c r="G1547" s="2035">
        <v>10</v>
      </c>
      <c r="H1547" s="2043" t="s">
        <v>5622</v>
      </c>
      <c r="J1547" s="2"/>
    </row>
    <row r="1548" spans="1:10">
      <c r="A1548" s="1497">
        <v>2021</v>
      </c>
      <c r="B1548" s="1457" t="s">
        <v>91</v>
      </c>
      <c r="C1548" s="2033" t="s">
        <v>122</v>
      </c>
      <c r="D1548" s="2033" t="s">
        <v>5486</v>
      </c>
      <c r="E1548" s="2034">
        <v>44332</v>
      </c>
      <c r="F1548" s="2036" t="s">
        <v>5623</v>
      </c>
      <c r="G1548" s="2035">
        <v>15</v>
      </c>
      <c r="H1548" s="2043" t="s">
        <v>5624</v>
      </c>
      <c r="J1548" s="2"/>
    </row>
    <row r="1549" spans="1:10">
      <c r="A1549" s="1497">
        <v>2021</v>
      </c>
      <c r="B1549" s="1457" t="s">
        <v>91</v>
      </c>
      <c r="C1549" s="2033" t="s">
        <v>122</v>
      </c>
      <c r="D1549" s="2033" t="s">
        <v>5486</v>
      </c>
      <c r="E1549" s="2034">
        <v>44332</v>
      </c>
      <c r="F1549" s="2036" t="s">
        <v>5625</v>
      </c>
      <c r="G1549" s="2035">
        <v>10</v>
      </c>
      <c r="H1549" s="2043" t="s">
        <v>5626</v>
      </c>
      <c r="J1549" s="2"/>
    </row>
    <row r="1550" spans="1:10">
      <c r="A1550" s="1497">
        <v>2021</v>
      </c>
      <c r="B1550" s="1457" t="s">
        <v>91</v>
      </c>
      <c r="C1550" s="2033" t="s">
        <v>122</v>
      </c>
      <c r="D1550" s="2033" t="s">
        <v>5486</v>
      </c>
      <c r="E1550" s="2034">
        <v>44332</v>
      </c>
      <c r="F1550" s="2036" t="s">
        <v>5627</v>
      </c>
      <c r="G1550" s="2035">
        <v>7</v>
      </c>
      <c r="H1550" s="2043" t="s">
        <v>5628</v>
      </c>
      <c r="J1550" s="2"/>
    </row>
    <row r="1551" spans="1:10">
      <c r="A1551" s="1497">
        <v>2021</v>
      </c>
      <c r="B1551" s="1457" t="s">
        <v>91</v>
      </c>
      <c r="C1551" s="2033" t="s">
        <v>122</v>
      </c>
      <c r="D1551" s="2033" t="s">
        <v>5486</v>
      </c>
      <c r="E1551" s="2034">
        <v>44332</v>
      </c>
      <c r="F1551" s="2036" t="s">
        <v>5629</v>
      </c>
      <c r="G1551" s="2035">
        <v>10</v>
      </c>
      <c r="H1551" s="2043" t="s">
        <v>5630</v>
      </c>
      <c r="J1551" s="2"/>
    </row>
    <row r="1552" spans="1:10">
      <c r="A1552" s="1497">
        <v>2021</v>
      </c>
      <c r="B1552" s="1457" t="s">
        <v>91</v>
      </c>
      <c r="C1552" s="2033" t="s">
        <v>122</v>
      </c>
      <c r="D1552" s="2033" t="s">
        <v>5486</v>
      </c>
      <c r="E1552" s="2034">
        <v>44332</v>
      </c>
      <c r="F1552" s="2036" t="s">
        <v>5732</v>
      </c>
      <c r="G1552" s="2035">
        <v>3</v>
      </c>
      <c r="H1552" s="2043" t="s">
        <v>5700</v>
      </c>
      <c r="J1552" s="2"/>
    </row>
    <row r="1553" spans="1:10">
      <c r="A1553" s="1497">
        <v>2021</v>
      </c>
      <c r="B1553" s="1457" t="s">
        <v>91</v>
      </c>
      <c r="C1553" s="2033" t="s">
        <v>122</v>
      </c>
      <c r="D1553" s="2033" t="s">
        <v>5486</v>
      </c>
      <c r="E1553" s="2034">
        <v>44332</v>
      </c>
      <c r="F1553" s="2036" t="s">
        <v>5733</v>
      </c>
      <c r="G1553" s="2035">
        <v>3</v>
      </c>
      <c r="H1553" s="2043" t="s">
        <v>5703</v>
      </c>
      <c r="J1553" s="2"/>
    </row>
    <row r="1554" spans="1:10">
      <c r="A1554" s="1497">
        <v>2021</v>
      </c>
      <c r="B1554" s="1457" t="s">
        <v>91</v>
      </c>
      <c r="C1554" s="2033" t="s">
        <v>122</v>
      </c>
      <c r="D1554" s="2033" t="s">
        <v>5486</v>
      </c>
      <c r="E1554" s="2034">
        <v>44332</v>
      </c>
      <c r="F1554" s="2036" t="s">
        <v>5631</v>
      </c>
      <c r="G1554" s="2035">
        <v>7</v>
      </c>
      <c r="H1554" s="2043" t="s">
        <v>5632</v>
      </c>
      <c r="J1554" s="2"/>
    </row>
    <row r="1555" spans="1:10">
      <c r="A1555" s="1497">
        <v>2021</v>
      </c>
      <c r="B1555" s="1457" t="s">
        <v>91</v>
      </c>
      <c r="C1555" s="2033" t="s">
        <v>122</v>
      </c>
      <c r="D1555" s="2033" t="s">
        <v>5486</v>
      </c>
      <c r="E1555" s="2034">
        <v>44332</v>
      </c>
      <c r="F1555" s="2036" t="s">
        <v>5633</v>
      </c>
      <c r="G1555" s="2035">
        <v>15</v>
      </c>
      <c r="H1555" s="2043" t="s">
        <v>5634</v>
      </c>
      <c r="J1555" s="2"/>
    </row>
    <row r="1556" spans="1:10">
      <c r="A1556" s="1497">
        <v>2021</v>
      </c>
      <c r="B1556" s="1457" t="s">
        <v>91</v>
      </c>
      <c r="C1556" s="2033" t="s">
        <v>122</v>
      </c>
      <c r="D1556" s="2033" t="s">
        <v>5486</v>
      </c>
      <c r="E1556" s="2034">
        <v>44332</v>
      </c>
      <c r="F1556" s="2036" t="s">
        <v>5635</v>
      </c>
      <c r="G1556" s="2035">
        <v>15</v>
      </c>
      <c r="H1556" s="2043" t="s">
        <v>5636</v>
      </c>
      <c r="J1556" s="2"/>
    </row>
    <row r="1557" spans="1:10">
      <c r="A1557" s="1497">
        <v>2021</v>
      </c>
      <c r="B1557" s="1457" t="s">
        <v>91</v>
      </c>
      <c r="C1557" s="2033" t="s">
        <v>122</v>
      </c>
      <c r="D1557" s="2033" t="s">
        <v>5486</v>
      </c>
      <c r="E1557" s="2034">
        <v>44332</v>
      </c>
      <c r="F1557" s="2036" t="s">
        <v>5637</v>
      </c>
      <c r="G1557" s="2035">
        <v>10</v>
      </c>
      <c r="H1557" s="2043" t="s">
        <v>5638</v>
      </c>
      <c r="J1557" s="2"/>
    </row>
    <row r="1558" spans="1:10">
      <c r="A1558" s="1497">
        <v>2021</v>
      </c>
      <c r="B1558" s="1457" t="s">
        <v>91</v>
      </c>
      <c r="C1558" s="2033" t="s">
        <v>122</v>
      </c>
      <c r="D1558" s="2033" t="s">
        <v>5486</v>
      </c>
      <c r="E1558" s="2034">
        <v>44332</v>
      </c>
      <c r="F1558" s="2036" t="s">
        <v>5639</v>
      </c>
      <c r="G1558" s="2035">
        <v>7</v>
      </c>
      <c r="H1558" s="2043" t="s">
        <v>5640</v>
      </c>
      <c r="J1558" s="2"/>
    </row>
    <row r="1559" spans="1:10">
      <c r="A1559" s="1497">
        <v>2021</v>
      </c>
      <c r="B1559" s="1457"/>
      <c r="C1559" s="2033"/>
      <c r="D1559" s="2033"/>
      <c r="E1559" s="2034"/>
      <c r="F1559" s="2036"/>
      <c r="G1559" s="2035">
        <f>SUM(G1545:G1558)</f>
        <v>122</v>
      </c>
      <c r="H1559" s="2043"/>
      <c r="J1559" s="2"/>
    </row>
    <row r="1560" spans="1:10">
      <c r="A1560" s="1833">
        <v>2022</v>
      </c>
      <c r="B1560" s="1827" t="s">
        <v>91</v>
      </c>
      <c r="C1560" s="1896" t="s">
        <v>122</v>
      </c>
      <c r="D1560" s="1896" t="s">
        <v>5683</v>
      </c>
      <c r="E1560" s="1898">
        <v>44703</v>
      </c>
      <c r="F1560" s="2038" t="s">
        <v>6155</v>
      </c>
      <c r="G1560" s="1902">
        <v>10</v>
      </c>
      <c r="H1560" s="2044" t="s">
        <v>6038</v>
      </c>
      <c r="J1560" s="2"/>
    </row>
    <row r="1561" spans="1:10">
      <c r="A1561" s="1833">
        <v>2022</v>
      </c>
      <c r="B1561" s="1827" t="s">
        <v>91</v>
      </c>
      <c r="C1561" s="1896" t="s">
        <v>122</v>
      </c>
      <c r="D1561" s="1896" t="s">
        <v>5683</v>
      </c>
      <c r="E1561" s="1898">
        <v>44703</v>
      </c>
      <c r="F1561" s="2038" t="s">
        <v>6156</v>
      </c>
      <c r="G1561" s="1902">
        <v>10</v>
      </c>
      <c r="H1561" s="2044" t="s">
        <v>6043</v>
      </c>
      <c r="J1561" s="2"/>
    </row>
    <row r="1562" spans="1:10">
      <c r="A1562" s="1833">
        <v>2022</v>
      </c>
      <c r="B1562" s="1827" t="s">
        <v>91</v>
      </c>
      <c r="C1562" s="1896" t="s">
        <v>122</v>
      </c>
      <c r="D1562" s="1896" t="s">
        <v>5683</v>
      </c>
      <c r="E1562" s="1898">
        <v>44703</v>
      </c>
      <c r="F1562" s="2038" t="s">
        <v>6157</v>
      </c>
      <c r="G1562" s="1902">
        <v>3</v>
      </c>
      <c r="H1562" s="2044" t="s">
        <v>6044</v>
      </c>
      <c r="J1562" s="2"/>
    </row>
    <row r="1563" spans="1:10">
      <c r="A1563" s="1833">
        <v>2022</v>
      </c>
      <c r="B1563" s="1827" t="s">
        <v>91</v>
      </c>
      <c r="C1563" s="1896" t="s">
        <v>122</v>
      </c>
      <c r="D1563" s="1896" t="s">
        <v>5683</v>
      </c>
      <c r="E1563" s="1898">
        <v>44703</v>
      </c>
      <c r="F1563" s="2038" t="s">
        <v>6158</v>
      </c>
      <c r="G1563" s="1902">
        <v>7</v>
      </c>
      <c r="H1563" s="2044" t="s">
        <v>6056</v>
      </c>
      <c r="J1563" s="2"/>
    </row>
    <row r="1564" spans="1:10">
      <c r="A1564" s="1833">
        <v>2022</v>
      </c>
      <c r="B1564" s="1827" t="s">
        <v>91</v>
      </c>
      <c r="C1564" s="1896" t="s">
        <v>122</v>
      </c>
      <c r="D1564" s="1896" t="s">
        <v>5683</v>
      </c>
      <c r="E1564" s="1898">
        <v>44703</v>
      </c>
      <c r="F1564" s="2038" t="s">
        <v>6159</v>
      </c>
      <c r="G1564" s="1902">
        <v>10</v>
      </c>
      <c r="H1564" s="2044" t="s">
        <v>6067</v>
      </c>
      <c r="J1564" s="2"/>
    </row>
    <row r="1565" spans="1:10">
      <c r="A1565" s="1833">
        <v>2022</v>
      </c>
      <c r="B1565" s="1827" t="s">
        <v>91</v>
      </c>
      <c r="C1565" s="1896" t="s">
        <v>122</v>
      </c>
      <c r="D1565" s="1896" t="s">
        <v>5683</v>
      </c>
      <c r="E1565" s="1898">
        <v>44703</v>
      </c>
      <c r="F1565" s="2038" t="s">
        <v>6160</v>
      </c>
      <c r="G1565" s="1902">
        <v>7</v>
      </c>
      <c r="H1565" s="2044" t="s">
        <v>6068</v>
      </c>
      <c r="J1565" s="2"/>
    </row>
    <row r="1566" spans="1:10">
      <c r="A1566" s="1833">
        <v>2022</v>
      </c>
      <c r="B1566" s="1827" t="s">
        <v>91</v>
      </c>
      <c r="C1566" s="1896" t="s">
        <v>122</v>
      </c>
      <c r="D1566" s="1896" t="s">
        <v>5683</v>
      </c>
      <c r="E1566" s="1898">
        <v>44703</v>
      </c>
      <c r="F1566" s="2038" t="s">
        <v>6161</v>
      </c>
      <c r="G1566" s="1902">
        <v>10</v>
      </c>
      <c r="H1566" s="2044" t="s">
        <v>6069</v>
      </c>
      <c r="J1566" s="2"/>
    </row>
    <row r="1567" spans="1:10">
      <c r="A1567" s="1833">
        <v>2022</v>
      </c>
      <c r="B1567" s="1827" t="s">
        <v>91</v>
      </c>
      <c r="C1567" s="1896" t="s">
        <v>122</v>
      </c>
      <c r="D1567" s="1896" t="s">
        <v>5683</v>
      </c>
      <c r="E1567" s="1898">
        <v>44703</v>
      </c>
      <c r="F1567" s="2038" t="s">
        <v>6162</v>
      </c>
      <c r="G1567" s="1902">
        <v>7</v>
      </c>
      <c r="H1567" s="2044" t="s">
        <v>6070</v>
      </c>
      <c r="J1567" s="2"/>
    </row>
    <row r="1568" spans="1:10">
      <c r="A1568" s="1833">
        <v>2022</v>
      </c>
      <c r="B1568" s="1827" t="s">
        <v>91</v>
      </c>
      <c r="C1568" s="1896" t="s">
        <v>122</v>
      </c>
      <c r="D1568" s="1896" t="s">
        <v>5683</v>
      </c>
      <c r="E1568" s="1898">
        <v>44703</v>
      </c>
      <c r="F1568" s="2038" t="s">
        <v>6163</v>
      </c>
      <c r="G1568" s="1902">
        <v>10</v>
      </c>
      <c r="H1568" s="2044" t="s">
        <v>6081</v>
      </c>
      <c r="J1568" s="2"/>
    </row>
    <row r="1569" spans="1:10">
      <c r="A1569" s="1833">
        <v>2022</v>
      </c>
      <c r="B1569" s="1827" t="s">
        <v>91</v>
      </c>
      <c r="C1569" s="1896" t="s">
        <v>122</v>
      </c>
      <c r="D1569" s="1896" t="s">
        <v>5683</v>
      </c>
      <c r="E1569" s="1898">
        <v>44703</v>
      </c>
      <c r="F1569" s="2038" t="s">
        <v>6164</v>
      </c>
      <c r="G1569" s="1902">
        <v>3</v>
      </c>
      <c r="H1569" s="2044" t="s">
        <v>6087</v>
      </c>
      <c r="J1569" s="2"/>
    </row>
    <row r="1570" spans="1:10">
      <c r="A1570" s="1833">
        <v>2022</v>
      </c>
      <c r="B1570" s="1827" t="s">
        <v>91</v>
      </c>
      <c r="C1570" s="1896" t="s">
        <v>122</v>
      </c>
      <c r="D1570" s="1896" t="s">
        <v>6173</v>
      </c>
      <c r="E1570" s="1898">
        <v>44709</v>
      </c>
      <c r="F1570" s="2038" t="s">
        <v>6159</v>
      </c>
      <c r="G1570" s="1902">
        <v>15</v>
      </c>
      <c r="H1570" s="2044" t="s">
        <v>6190</v>
      </c>
      <c r="J1570" s="2"/>
    </row>
    <row r="1571" spans="1:10">
      <c r="A1571" s="1833">
        <v>2022</v>
      </c>
      <c r="B1571" s="1827" t="s">
        <v>91</v>
      </c>
      <c r="C1571" s="1896" t="s">
        <v>122</v>
      </c>
      <c r="D1571" s="1896" t="s">
        <v>6173</v>
      </c>
      <c r="E1571" s="1898">
        <v>44709</v>
      </c>
      <c r="F1571" s="2038" t="s">
        <v>6162</v>
      </c>
      <c r="G1571" s="1902">
        <v>15</v>
      </c>
      <c r="H1571" s="2044" t="s">
        <v>6191</v>
      </c>
      <c r="J1571" s="2"/>
    </row>
    <row r="1572" spans="1:10">
      <c r="A1572" s="1833">
        <v>2022</v>
      </c>
      <c r="B1572" s="1827" t="s">
        <v>91</v>
      </c>
      <c r="C1572" s="1896" t="s">
        <v>122</v>
      </c>
      <c r="D1572" s="1896" t="s">
        <v>6173</v>
      </c>
      <c r="E1572" s="1898">
        <v>44709</v>
      </c>
      <c r="F1572" s="2038" t="s">
        <v>6161</v>
      </c>
      <c r="G1572" s="1902">
        <v>10</v>
      </c>
      <c r="H1572" s="2044" t="s">
        <v>6192</v>
      </c>
      <c r="J1572" s="2"/>
    </row>
    <row r="1573" spans="1:10">
      <c r="A1573" s="1833">
        <v>2022</v>
      </c>
      <c r="B1573" s="1827" t="s">
        <v>91</v>
      </c>
      <c r="C1573" s="1896" t="s">
        <v>122</v>
      </c>
      <c r="D1573" s="1896" t="s">
        <v>6173</v>
      </c>
      <c r="E1573" s="1898">
        <v>44710</v>
      </c>
      <c r="F1573" s="2038" t="s">
        <v>6163</v>
      </c>
      <c r="G1573" s="1902">
        <v>5</v>
      </c>
      <c r="H1573" s="2044" t="s">
        <v>6196</v>
      </c>
      <c r="J1573" s="2"/>
    </row>
    <row r="1574" spans="1:10">
      <c r="A1574" s="1833">
        <v>2022</v>
      </c>
      <c r="B1574" s="1827" t="s">
        <v>91</v>
      </c>
      <c r="C1574" s="1896" t="s">
        <v>122</v>
      </c>
      <c r="D1574" s="1896" t="s">
        <v>6173</v>
      </c>
      <c r="E1574" s="1898">
        <v>44710</v>
      </c>
      <c r="F1574" s="2038" t="s">
        <v>6219</v>
      </c>
      <c r="G1574" s="1902">
        <v>10</v>
      </c>
      <c r="H1574" s="2044" t="s">
        <v>6203</v>
      </c>
      <c r="J1574" s="2"/>
    </row>
    <row r="1575" spans="1:10">
      <c r="A1575" s="1833">
        <v>2022</v>
      </c>
      <c r="B1575" s="1827" t="s">
        <v>91</v>
      </c>
      <c r="C1575" s="1896" t="s">
        <v>122</v>
      </c>
      <c r="D1575" s="1896" t="s">
        <v>277</v>
      </c>
      <c r="E1575" s="1898">
        <v>44815</v>
      </c>
      <c r="F1575" s="2038" t="s">
        <v>6278</v>
      </c>
      <c r="G1575" s="1902">
        <v>3</v>
      </c>
      <c r="H1575" s="2044" t="s">
        <v>690</v>
      </c>
      <c r="J1575" s="2"/>
    </row>
    <row r="1576" spans="1:10">
      <c r="A1576" s="1833">
        <v>2022</v>
      </c>
      <c r="B1576" s="1827" t="s">
        <v>91</v>
      </c>
      <c r="C1576" s="1896" t="s">
        <v>122</v>
      </c>
      <c r="D1576" s="1896" t="s">
        <v>277</v>
      </c>
      <c r="E1576" s="1898">
        <v>44815</v>
      </c>
      <c r="F1576" s="2038" t="s">
        <v>6279</v>
      </c>
      <c r="G1576" s="1902">
        <v>7</v>
      </c>
      <c r="H1576" s="2044" t="s">
        <v>423</v>
      </c>
      <c r="J1576" s="2"/>
    </row>
    <row r="1577" spans="1:10">
      <c r="A1577" s="1833">
        <v>2022</v>
      </c>
      <c r="B1577" s="1827" t="s">
        <v>91</v>
      </c>
      <c r="C1577" s="1896" t="s">
        <v>122</v>
      </c>
      <c r="D1577" s="1896" t="s">
        <v>277</v>
      </c>
      <c r="E1577" s="1898">
        <v>44815</v>
      </c>
      <c r="F1577" s="2038" t="s">
        <v>6280</v>
      </c>
      <c r="G1577" s="1902">
        <v>3</v>
      </c>
      <c r="H1577" s="2044" t="s">
        <v>787</v>
      </c>
      <c r="J1577" s="2"/>
    </row>
    <row r="1578" spans="1:10">
      <c r="A1578" s="1833">
        <v>2022</v>
      </c>
      <c r="B1578" s="1827" t="s">
        <v>91</v>
      </c>
      <c r="C1578" s="1896" t="s">
        <v>122</v>
      </c>
      <c r="D1578" s="1896" t="s">
        <v>277</v>
      </c>
      <c r="E1578" s="1898">
        <v>44815</v>
      </c>
      <c r="F1578" s="2038" t="s">
        <v>6281</v>
      </c>
      <c r="G1578" s="1902">
        <v>10</v>
      </c>
      <c r="H1578" s="2044" t="s">
        <v>910</v>
      </c>
      <c r="J1578" s="2"/>
    </row>
    <row r="1579" spans="1:10">
      <c r="A1579" s="1833">
        <v>2022</v>
      </c>
      <c r="B1579" s="1827" t="s">
        <v>91</v>
      </c>
      <c r="C1579" s="1896" t="s">
        <v>122</v>
      </c>
      <c r="D1579" s="1896" t="s">
        <v>277</v>
      </c>
      <c r="E1579" s="1898">
        <v>44815</v>
      </c>
      <c r="F1579" s="2038" t="s">
        <v>6282</v>
      </c>
      <c r="G1579" s="1902">
        <v>10</v>
      </c>
      <c r="H1579" s="2044" t="s">
        <v>840</v>
      </c>
      <c r="J1579" s="2"/>
    </row>
    <row r="1580" spans="1:10">
      <c r="A1580" s="1833">
        <v>2022</v>
      </c>
      <c r="B1580" s="1827" t="s">
        <v>91</v>
      </c>
      <c r="C1580" s="1896" t="s">
        <v>122</v>
      </c>
      <c r="D1580" s="1896" t="s">
        <v>277</v>
      </c>
      <c r="E1580" s="1898">
        <v>44815</v>
      </c>
      <c r="F1580" s="2038" t="s">
        <v>6283</v>
      </c>
      <c r="G1580" s="1902">
        <v>7</v>
      </c>
      <c r="H1580" s="2044" t="s">
        <v>469</v>
      </c>
      <c r="J1580" s="2"/>
    </row>
    <row r="1581" spans="1:10">
      <c r="A1581" s="1833">
        <v>2022</v>
      </c>
      <c r="B1581" s="1827" t="s">
        <v>91</v>
      </c>
      <c r="C1581" s="1896" t="s">
        <v>122</v>
      </c>
      <c r="D1581" s="1896" t="s">
        <v>277</v>
      </c>
      <c r="E1581" s="1898">
        <v>44815</v>
      </c>
      <c r="F1581" s="2038" t="s">
        <v>6284</v>
      </c>
      <c r="G1581" s="1902">
        <v>3</v>
      </c>
      <c r="H1581" s="2044" t="s">
        <v>282</v>
      </c>
      <c r="J1581" s="2"/>
    </row>
    <row r="1582" spans="1:10">
      <c r="A1582" s="1833">
        <v>2022</v>
      </c>
      <c r="B1582" s="1827" t="s">
        <v>91</v>
      </c>
      <c r="C1582" s="1896" t="s">
        <v>122</v>
      </c>
      <c r="D1582" s="1896" t="s">
        <v>277</v>
      </c>
      <c r="E1582" s="1898">
        <v>44815</v>
      </c>
      <c r="F1582" s="2038" t="s">
        <v>6285</v>
      </c>
      <c r="G1582" s="1902">
        <v>7</v>
      </c>
      <c r="H1582" s="2044" t="s">
        <v>634</v>
      </c>
      <c r="J1582" s="2"/>
    </row>
    <row r="1583" spans="1:10">
      <c r="A1583" s="1833">
        <v>2022</v>
      </c>
      <c r="B1583" s="1827" t="s">
        <v>91</v>
      </c>
      <c r="C1583" s="1896" t="s">
        <v>122</v>
      </c>
      <c r="D1583" s="1896" t="s">
        <v>277</v>
      </c>
      <c r="E1583" s="1898">
        <v>44815</v>
      </c>
      <c r="F1583" s="2038" t="s">
        <v>6286</v>
      </c>
      <c r="G1583" s="1902">
        <v>7</v>
      </c>
      <c r="H1583" s="2044" t="s">
        <v>912</v>
      </c>
      <c r="J1583" s="2"/>
    </row>
    <row r="1584" spans="1:10">
      <c r="A1584" s="1833">
        <v>2022</v>
      </c>
      <c r="B1584" s="1827" t="s">
        <v>91</v>
      </c>
      <c r="C1584" s="1896" t="s">
        <v>122</v>
      </c>
      <c r="D1584" s="1896" t="s">
        <v>277</v>
      </c>
      <c r="E1584" s="1898">
        <v>44815</v>
      </c>
      <c r="F1584" s="2038" t="s">
        <v>6287</v>
      </c>
      <c r="G1584" s="1902">
        <v>10</v>
      </c>
      <c r="H1584" s="2044" t="s">
        <v>1230</v>
      </c>
      <c r="J1584" s="2"/>
    </row>
    <row r="1585" spans="1:10">
      <c r="A1585" s="1833">
        <v>2022</v>
      </c>
      <c r="B1585" s="1827" t="s">
        <v>91</v>
      </c>
      <c r="C1585" s="1896" t="s">
        <v>122</v>
      </c>
      <c r="D1585" s="1896" t="s">
        <v>277</v>
      </c>
      <c r="E1585" s="1898">
        <v>44815</v>
      </c>
      <c r="F1585" s="2038" t="s">
        <v>6288</v>
      </c>
      <c r="G1585" s="1902">
        <v>7</v>
      </c>
      <c r="H1585" s="2044" t="s">
        <v>1232</v>
      </c>
      <c r="J1585" s="2"/>
    </row>
    <row r="1586" spans="1:10">
      <c r="A1586" s="1833">
        <v>2022</v>
      </c>
      <c r="B1586" s="1827" t="s">
        <v>91</v>
      </c>
      <c r="C1586" s="1896" t="s">
        <v>122</v>
      </c>
      <c r="D1586" s="1896" t="s">
        <v>277</v>
      </c>
      <c r="E1586" s="1898">
        <v>44815</v>
      </c>
      <c r="F1586" s="2038" t="s">
        <v>6289</v>
      </c>
      <c r="G1586" s="1902">
        <v>3</v>
      </c>
      <c r="H1586" s="2044" t="s">
        <v>1284</v>
      </c>
      <c r="J1586" s="2"/>
    </row>
    <row r="1587" spans="1:10">
      <c r="A1587" s="1833">
        <v>2022</v>
      </c>
      <c r="B1587" s="1827"/>
      <c r="C1587" s="1896"/>
      <c r="D1587" s="1896"/>
      <c r="E1587" s="1898"/>
      <c r="F1587" s="2038"/>
      <c r="G1587" s="1902">
        <v>209</v>
      </c>
      <c r="H1587" s="2044"/>
      <c r="J1587" s="2"/>
    </row>
    <row r="1588" spans="1:10">
      <c r="A1588" s="2013">
        <v>2023</v>
      </c>
      <c r="B1588" s="2014" t="s">
        <v>91</v>
      </c>
      <c r="C1588" s="2092" t="s">
        <v>122</v>
      </c>
      <c r="D1588" s="2092" t="s">
        <v>5683</v>
      </c>
      <c r="E1588" s="2023">
        <v>45074</v>
      </c>
      <c r="F1588" s="2093" t="s">
        <v>6279</v>
      </c>
      <c r="G1588" s="2024">
        <v>10</v>
      </c>
      <c r="H1588" s="2399" t="s">
        <v>6038</v>
      </c>
      <c r="J1588" s="2"/>
    </row>
    <row r="1589" spans="1:10">
      <c r="A1589" s="2013">
        <v>2023</v>
      </c>
      <c r="B1589" s="2014" t="s">
        <v>91</v>
      </c>
      <c r="C1589" s="2092" t="s">
        <v>122</v>
      </c>
      <c r="D1589" s="2092" t="s">
        <v>5683</v>
      </c>
      <c r="E1589" s="2023">
        <v>45074</v>
      </c>
      <c r="F1589" s="2093" t="s">
        <v>6523</v>
      </c>
      <c r="G1589" s="2024">
        <v>10</v>
      </c>
      <c r="H1589" s="2399" t="s">
        <v>6046</v>
      </c>
      <c r="J1589" s="2"/>
    </row>
    <row r="1590" spans="1:10">
      <c r="A1590" s="2013">
        <v>2023</v>
      </c>
      <c r="B1590" s="2014" t="s">
        <v>91</v>
      </c>
      <c r="C1590" s="2092" t="s">
        <v>122</v>
      </c>
      <c r="D1590" s="2092" t="s">
        <v>5683</v>
      </c>
      <c r="E1590" s="2023">
        <v>45074</v>
      </c>
      <c r="F1590" s="2093" t="s">
        <v>6524</v>
      </c>
      <c r="G1590" s="2024">
        <v>10</v>
      </c>
      <c r="H1590" s="2399" t="s">
        <v>6067</v>
      </c>
      <c r="J1590" s="2"/>
    </row>
    <row r="1591" spans="1:10">
      <c r="A1591" s="2013">
        <v>2023</v>
      </c>
      <c r="B1591" s="2014" t="s">
        <v>91</v>
      </c>
      <c r="C1591" s="2092" t="s">
        <v>122</v>
      </c>
      <c r="D1591" s="2092" t="s">
        <v>5683</v>
      </c>
      <c r="E1591" s="2023">
        <v>45074</v>
      </c>
      <c r="F1591" s="2093" t="s">
        <v>6525</v>
      </c>
      <c r="G1591" s="2024">
        <v>3</v>
      </c>
      <c r="H1591" s="2399" t="s">
        <v>6071</v>
      </c>
      <c r="J1591" s="2"/>
    </row>
    <row r="1592" spans="1:10">
      <c r="A1592" s="2013">
        <v>2023</v>
      </c>
      <c r="B1592" s="2014" t="s">
        <v>91</v>
      </c>
      <c r="C1592" s="2092" t="s">
        <v>122</v>
      </c>
      <c r="D1592" s="2092" t="s">
        <v>5683</v>
      </c>
      <c r="E1592" s="2023">
        <v>45074</v>
      </c>
      <c r="F1592" s="2093" t="s">
        <v>6526</v>
      </c>
      <c r="G1592" s="2024">
        <v>3</v>
      </c>
      <c r="H1592" s="2399" t="s">
        <v>6078</v>
      </c>
      <c r="J1592" s="2"/>
    </row>
    <row r="1593" spans="1:10">
      <c r="A1593" s="2013">
        <v>2023</v>
      </c>
      <c r="B1593" s="2014" t="s">
        <v>91</v>
      </c>
      <c r="C1593" s="2092" t="s">
        <v>122</v>
      </c>
      <c r="D1593" s="2092" t="s">
        <v>5683</v>
      </c>
      <c r="E1593" s="2023">
        <v>45074</v>
      </c>
      <c r="F1593" s="2093" t="s">
        <v>6527</v>
      </c>
      <c r="G1593" s="2024">
        <v>3</v>
      </c>
      <c r="H1593" s="2399" t="s">
        <v>6099</v>
      </c>
      <c r="J1593" s="2"/>
    </row>
    <row r="1594" spans="1:10">
      <c r="A1594" s="2013">
        <v>2023</v>
      </c>
      <c r="B1594" s="2014" t="s">
        <v>91</v>
      </c>
      <c r="C1594" s="2092" t="s">
        <v>122</v>
      </c>
      <c r="D1594" s="2092" t="s">
        <v>5683</v>
      </c>
      <c r="E1594" s="2023">
        <v>45074</v>
      </c>
      <c r="F1594" s="2093" t="s">
        <v>6528</v>
      </c>
      <c r="G1594" s="2024">
        <v>10</v>
      </c>
      <c r="H1594" s="2399" t="s">
        <v>6106</v>
      </c>
      <c r="J1594" s="2"/>
    </row>
    <row r="1595" spans="1:10">
      <c r="A1595" s="2013">
        <v>2023</v>
      </c>
      <c r="B1595" s="2014" t="s">
        <v>91</v>
      </c>
      <c r="C1595" s="2092" t="s">
        <v>122</v>
      </c>
      <c r="D1595" s="2092" t="s">
        <v>5683</v>
      </c>
      <c r="E1595" s="2023">
        <v>45074</v>
      </c>
      <c r="F1595" s="2093" t="s">
        <v>6287</v>
      </c>
      <c r="G1595" s="2024">
        <v>3</v>
      </c>
      <c r="H1595" s="2399" t="s">
        <v>6108</v>
      </c>
      <c r="J1595" s="2"/>
    </row>
    <row r="1596" spans="1:10">
      <c r="A1596" s="2013">
        <v>2023</v>
      </c>
      <c r="B1596" s="2014" t="s">
        <v>91</v>
      </c>
      <c r="C1596" s="2092" t="s">
        <v>122</v>
      </c>
      <c r="D1596" s="2092" t="s">
        <v>6589</v>
      </c>
      <c r="E1596" s="2023">
        <v>45080</v>
      </c>
      <c r="F1596" s="2093" t="s">
        <v>6279</v>
      </c>
      <c r="G1596" s="2024">
        <v>10</v>
      </c>
      <c r="H1596" s="2399" t="s">
        <v>6178</v>
      </c>
      <c r="J1596" s="2"/>
    </row>
    <row r="1597" spans="1:10">
      <c r="A1597" s="2013">
        <v>2023</v>
      </c>
      <c r="B1597" s="2014" t="s">
        <v>91</v>
      </c>
      <c r="C1597" s="2092" t="s">
        <v>122</v>
      </c>
      <c r="D1597" s="2092" t="s">
        <v>6589</v>
      </c>
      <c r="E1597" s="2023">
        <v>45080</v>
      </c>
      <c r="F1597" s="2093" t="s">
        <v>6526</v>
      </c>
      <c r="G1597" s="2024">
        <v>10</v>
      </c>
      <c r="H1597" s="2399" t="s">
        <v>6592</v>
      </c>
      <c r="J1597" s="2"/>
    </row>
    <row r="1598" spans="1:10">
      <c r="A1598" s="2013">
        <v>2023</v>
      </c>
      <c r="B1598" s="2014" t="s">
        <v>91</v>
      </c>
      <c r="C1598" s="2092" t="s">
        <v>122</v>
      </c>
      <c r="D1598" s="2092" t="s">
        <v>6589</v>
      </c>
      <c r="E1598" s="2023">
        <v>45081</v>
      </c>
      <c r="F1598" s="2093" t="s">
        <v>6527</v>
      </c>
      <c r="G1598" s="2024">
        <v>15</v>
      </c>
      <c r="H1598" s="2399" t="s">
        <v>6593</v>
      </c>
      <c r="J1598" s="2"/>
    </row>
    <row r="1599" spans="1:10">
      <c r="A1599" s="2013">
        <v>2023</v>
      </c>
      <c r="B1599" s="2014" t="s">
        <v>91</v>
      </c>
      <c r="C1599" s="2092" t="s">
        <v>122</v>
      </c>
      <c r="D1599" s="2092" t="s">
        <v>6589</v>
      </c>
      <c r="E1599" s="2023">
        <v>45081</v>
      </c>
      <c r="F1599" s="2093" t="s">
        <v>6528</v>
      </c>
      <c r="G1599" s="2024">
        <v>15</v>
      </c>
      <c r="H1599" s="2399" t="s">
        <v>6205</v>
      </c>
      <c r="J1599" s="2"/>
    </row>
    <row r="1600" spans="1:10">
      <c r="A1600" s="2013">
        <v>2023</v>
      </c>
      <c r="B1600" s="2014" t="s">
        <v>91</v>
      </c>
      <c r="C1600" s="2092" t="s">
        <v>122</v>
      </c>
      <c r="D1600" s="2092" t="s">
        <v>277</v>
      </c>
      <c r="E1600" s="2023">
        <v>45179</v>
      </c>
      <c r="F1600" s="2093" t="s">
        <v>6629</v>
      </c>
      <c r="G1600" s="2024">
        <v>3</v>
      </c>
      <c r="H1600" s="2399" t="s">
        <v>787</v>
      </c>
      <c r="J1600" s="2"/>
    </row>
    <row r="1601" spans="1:13">
      <c r="A1601" s="2013">
        <v>2023</v>
      </c>
      <c r="B1601" s="2014" t="s">
        <v>91</v>
      </c>
      <c r="C1601" s="2092" t="s">
        <v>122</v>
      </c>
      <c r="D1601" s="2092" t="s">
        <v>277</v>
      </c>
      <c r="E1601" s="2023">
        <v>45179</v>
      </c>
      <c r="F1601" s="2093" t="s">
        <v>6630</v>
      </c>
      <c r="G1601" s="2024">
        <v>7</v>
      </c>
      <c r="H1601" s="2399" t="s">
        <v>972</v>
      </c>
      <c r="J1601" s="2"/>
    </row>
    <row r="1602" spans="1:13">
      <c r="A1602" s="2013">
        <v>2023</v>
      </c>
      <c r="B1602" s="2014" t="s">
        <v>91</v>
      </c>
      <c r="C1602" s="2092" t="s">
        <v>122</v>
      </c>
      <c r="D1602" s="2092" t="s">
        <v>277</v>
      </c>
      <c r="E1602" s="2023">
        <v>45179</v>
      </c>
      <c r="F1602" s="2093" t="s">
        <v>6631</v>
      </c>
      <c r="G1602" s="2024">
        <v>10</v>
      </c>
      <c r="H1602" s="2399" t="s">
        <v>840</v>
      </c>
      <c r="J1602" s="2"/>
    </row>
    <row r="1603" spans="1:13">
      <c r="A1603" s="2013">
        <v>2023</v>
      </c>
      <c r="B1603" s="2014" t="s">
        <v>91</v>
      </c>
      <c r="C1603" s="2092" t="s">
        <v>122</v>
      </c>
      <c r="D1603" s="2092" t="s">
        <v>277</v>
      </c>
      <c r="E1603" s="2023">
        <v>45179</v>
      </c>
      <c r="F1603" s="2093" t="s">
        <v>6632</v>
      </c>
      <c r="G1603" s="2024">
        <v>7</v>
      </c>
      <c r="H1603" s="2399" t="s">
        <v>469</v>
      </c>
      <c r="J1603" s="2"/>
    </row>
    <row r="1604" spans="1:13">
      <c r="A1604" s="2013">
        <v>2023</v>
      </c>
      <c r="B1604" s="2014" t="s">
        <v>91</v>
      </c>
      <c r="C1604" s="2092" t="s">
        <v>122</v>
      </c>
      <c r="D1604" s="2092" t="s">
        <v>277</v>
      </c>
      <c r="E1604" s="2023">
        <v>45179</v>
      </c>
      <c r="F1604" s="2093" t="s">
        <v>6633</v>
      </c>
      <c r="G1604" s="2024">
        <v>10</v>
      </c>
      <c r="H1604" s="2399" t="s">
        <v>267</v>
      </c>
      <c r="J1604" s="2"/>
    </row>
    <row r="1605" spans="1:13">
      <c r="A1605" s="2013">
        <v>2023</v>
      </c>
      <c r="B1605" s="2014" t="s">
        <v>91</v>
      </c>
      <c r="C1605" s="2092" t="s">
        <v>122</v>
      </c>
      <c r="D1605" s="2092" t="s">
        <v>277</v>
      </c>
      <c r="E1605" s="2023">
        <v>45179</v>
      </c>
      <c r="F1605" s="2093" t="s">
        <v>6634</v>
      </c>
      <c r="G1605" s="2024">
        <v>7</v>
      </c>
      <c r="H1605" s="2399" t="s">
        <v>269</v>
      </c>
      <c r="J1605" s="2"/>
    </row>
    <row r="1606" spans="1:13">
      <c r="A1606" s="2013">
        <v>2023</v>
      </c>
      <c r="B1606" s="2014" t="s">
        <v>91</v>
      </c>
      <c r="C1606" s="2092" t="s">
        <v>122</v>
      </c>
      <c r="D1606" s="2092" t="s">
        <v>277</v>
      </c>
      <c r="E1606" s="2023">
        <v>45179</v>
      </c>
      <c r="F1606" s="2093" t="s">
        <v>6635</v>
      </c>
      <c r="G1606" s="2024">
        <v>3</v>
      </c>
      <c r="H1606" s="2399" t="s">
        <v>282</v>
      </c>
      <c r="J1606" s="2"/>
    </row>
    <row r="1607" spans="1:13">
      <c r="A1607" s="2013">
        <v>2023</v>
      </c>
      <c r="B1607" s="2014" t="s">
        <v>91</v>
      </c>
      <c r="C1607" s="2092" t="s">
        <v>122</v>
      </c>
      <c r="D1607" s="2092" t="s">
        <v>277</v>
      </c>
      <c r="E1607" s="2023">
        <v>45179</v>
      </c>
      <c r="F1607" s="2093" t="s">
        <v>6636</v>
      </c>
      <c r="G1607" s="2024">
        <v>3</v>
      </c>
      <c r="H1607" s="2399" t="s">
        <v>339</v>
      </c>
      <c r="J1607" s="2"/>
    </row>
    <row r="1608" spans="1:13">
      <c r="A1608" s="2013">
        <v>2023</v>
      </c>
      <c r="B1608" s="2014" t="s">
        <v>91</v>
      </c>
      <c r="C1608" s="2092" t="s">
        <v>122</v>
      </c>
      <c r="D1608" s="2092" t="s">
        <v>277</v>
      </c>
      <c r="E1608" s="2023">
        <v>45179</v>
      </c>
      <c r="F1608" s="2093" t="s">
        <v>6637</v>
      </c>
      <c r="G1608" s="2024">
        <v>7</v>
      </c>
      <c r="H1608" s="2399" t="s">
        <v>912</v>
      </c>
      <c r="J1608" s="2"/>
    </row>
    <row r="1609" spans="1:13">
      <c r="A1609" s="2013">
        <v>2023</v>
      </c>
      <c r="B1609" s="2014" t="s">
        <v>91</v>
      </c>
      <c r="C1609" s="2092" t="s">
        <v>122</v>
      </c>
      <c r="D1609" s="2092" t="s">
        <v>277</v>
      </c>
      <c r="E1609" s="2023">
        <v>45179</v>
      </c>
      <c r="F1609" s="2093" t="s">
        <v>6638</v>
      </c>
      <c r="G1609" s="2024">
        <v>3</v>
      </c>
      <c r="H1609" s="2399" t="s">
        <v>852</v>
      </c>
      <c r="J1609" s="2"/>
    </row>
    <row r="1610" spans="1:13">
      <c r="A1610" s="2013">
        <v>2023</v>
      </c>
      <c r="B1610" s="2014" t="s">
        <v>91</v>
      </c>
      <c r="C1610" s="2092" t="s">
        <v>122</v>
      </c>
      <c r="D1610" s="2092" t="s">
        <v>277</v>
      </c>
      <c r="E1610" s="2023">
        <v>45179</v>
      </c>
      <c r="F1610" s="2093" t="s">
        <v>6706</v>
      </c>
      <c r="G1610" s="2024">
        <v>3</v>
      </c>
      <c r="H1610" s="2399" t="s">
        <v>1284</v>
      </c>
      <c r="J1610" s="2"/>
    </row>
    <row r="1611" spans="1:13">
      <c r="A1611" s="2013">
        <v>2023</v>
      </c>
      <c r="B1611" s="1827"/>
      <c r="C1611" s="1896"/>
      <c r="D1611" s="1896"/>
      <c r="E1611" s="1898"/>
      <c r="F1611" s="2038"/>
      <c r="G1611" s="2024">
        <v>165</v>
      </c>
      <c r="H1611" s="2044"/>
      <c r="J1611" s="2"/>
    </row>
    <row r="1612" spans="1:13">
      <c r="A1612" s="2177" t="s">
        <v>46</v>
      </c>
      <c r="B1612" s="2171"/>
      <c r="C1612" s="2178" t="s">
        <v>1285</v>
      </c>
      <c r="D1612" s="2171"/>
      <c r="E1612" s="2173"/>
      <c r="F1612" s="2175"/>
      <c r="G1612" s="2175">
        <v>739</v>
      </c>
      <c r="H1612" s="2176"/>
      <c r="I1612" s="1409"/>
      <c r="J1612" s="93"/>
    </row>
    <row r="1613" spans="1:13">
      <c r="A1613" s="178"/>
      <c r="B1613" s="154"/>
      <c r="C1613" s="155"/>
      <c r="D1613" s="154"/>
      <c r="E1613" s="1677"/>
      <c r="F1613" s="153"/>
      <c r="G1613" s="153"/>
      <c r="H1613" s="157"/>
      <c r="I1613" s="1409"/>
      <c r="J1613" s="93"/>
    </row>
    <row r="1614" spans="1:13">
      <c r="A1614" s="147">
        <v>2019</v>
      </c>
      <c r="B1614" s="73" t="s">
        <v>129</v>
      </c>
      <c r="C1614" s="72" t="s">
        <v>147</v>
      </c>
      <c r="D1614" s="73" t="s">
        <v>55</v>
      </c>
      <c r="E1614" s="1673">
        <v>43506</v>
      </c>
      <c r="F1614" s="133" t="s">
        <v>1286</v>
      </c>
      <c r="G1614" s="87">
        <v>5</v>
      </c>
      <c r="H1614" s="88" t="s">
        <v>765</v>
      </c>
      <c r="I1614" s="1409"/>
      <c r="J1614" s="2"/>
    </row>
    <row r="1615" spans="1:13">
      <c r="A1615" s="147">
        <v>2019</v>
      </c>
      <c r="B1615" s="73" t="s">
        <v>129</v>
      </c>
      <c r="C1615" s="72" t="s">
        <v>147</v>
      </c>
      <c r="D1615" s="73" t="s">
        <v>112</v>
      </c>
      <c r="E1615" s="1673">
        <v>43786</v>
      </c>
      <c r="F1615" s="133" t="s">
        <v>1286</v>
      </c>
      <c r="G1615" s="87">
        <v>5</v>
      </c>
      <c r="H1615" s="88" t="s">
        <v>765</v>
      </c>
      <c r="I1615" s="1409"/>
      <c r="J1615" s="2"/>
    </row>
    <row r="1616" spans="1:13">
      <c r="A1616" s="147">
        <v>2019</v>
      </c>
      <c r="B1616" s="266"/>
      <c r="C1616" s="267"/>
      <c r="D1616" s="266"/>
      <c r="E1616" s="1693"/>
      <c r="F1616" s="341"/>
      <c r="G1616" s="133">
        <f>SUM(G1614:G1615)</f>
        <v>10</v>
      </c>
      <c r="H1616" s="269"/>
      <c r="I1616" s="1651"/>
      <c r="J1616" s="93"/>
      <c r="K1616" s="271"/>
      <c r="L1616" s="195"/>
      <c r="M1616" s="195"/>
    </row>
    <row r="1617" spans="1:10">
      <c r="A1617" s="2177" t="s">
        <v>46</v>
      </c>
      <c r="B1617" s="2171"/>
      <c r="C1617" s="2268" t="s">
        <v>5805</v>
      </c>
      <c r="D1617" s="2171"/>
      <c r="E1617" s="2173"/>
      <c r="F1617" s="2175"/>
      <c r="G1617" s="2175">
        <f>G1616</f>
        <v>10</v>
      </c>
      <c r="H1617" s="2176"/>
      <c r="I1617" s="1409"/>
      <c r="J1617" s="93"/>
    </row>
    <row r="1618" spans="1:10">
      <c r="A1618" s="178"/>
      <c r="B1618" s="154"/>
      <c r="C1618" s="155"/>
      <c r="D1618" s="154"/>
      <c r="E1618" s="1677"/>
      <c r="F1618" s="153"/>
      <c r="G1618" s="153"/>
      <c r="H1618" s="157"/>
      <c r="I1618" s="1409"/>
      <c r="J1618" s="93"/>
    </row>
    <row r="1619" spans="1:10">
      <c r="A1619" s="147">
        <v>2019</v>
      </c>
      <c r="B1619" s="73" t="s">
        <v>91</v>
      </c>
      <c r="C1619" s="72" t="s">
        <v>93</v>
      </c>
      <c r="D1619" s="73" t="s">
        <v>657</v>
      </c>
      <c r="E1619" s="1673">
        <v>43506</v>
      </c>
      <c r="F1619" s="133" t="s">
        <v>1311</v>
      </c>
      <c r="G1619" s="87">
        <v>5</v>
      </c>
      <c r="H1619" s="88" t="s">
        <v>798</v>
      </c>
      <c r="I1619" s="1409"/>
      <c r="J1619" s="2"/>
    </row>
    <row r="1620" spans="1:10">
      <c r="A1620" s="147">
        <v>2019</v>
      </c>
      <c r="B1620" s="73" t="s">
        <v>91</v>
      </c>
      <c r="C1620" s="72" t="s">
        <v>93</v>
      </c>
      <c r="D1620" s="73" t="s">
        <v>64</v>
      </c>
      <c r="E1620" s="1673">
        <v>43533</v>
      </c>
      <c r="F1620" s="133" t="s">
        <v>1312</v>
      </c>
      <c r="G1620" s="87">
        <v>5</v>
      </c>
      <c r="H1620" s="88" t="s">
        <v>798</v>
      </c>
      <c r="I1620" s="1409"/>
      <c r="J1620" s="2"/>
    </row>
    <row r="1621" spans="1:10">
      <c r="A1621" s="147">
        <v>2019</v>
      </c>
      <c r="B1621" s="73" t="s">
        <v>91</v>
      </c>
      <c r="C1621" s="72" t="s">
        <v>93</v>
      </c>
      <c r="D1621" s="73" t="s">
        <v>64</v>
      </c>
      <c r="E1621" s="1673">
        <v>43533</v>
      </c>
      <c r="F1621" s="133" t="s">
        <v>1288</v>
      </c>
      <c r="G1621" s="87">
        <v>5</v>
      </c>
      <c r="H1621" s="88" t="s">
        <v>342</v>
      </c>
      <c r="I1621" s="1409"/>
      <c r="J1621" s="2"/>
    </row>
    <row r="1622" spans="1:10">
      <c r="A1622" s="147">
        <v>2019</v>
      </c>
      <c r="B1622" s="73" t="s">
        <v>91</v>
      </c>
      <c r="C1622" s="72" t="s">
        <v>93</v>
      </c>
      <c r="D1622" s="73" t="s">
        <v>64</v>
      </c>
      <c r="E1622" s="1673">
        <v>43533</v>
      </c>
      <c r="F1622" s="133" t="s">
        <v>1288</v>
      </c>
      <c r="G1622" s="87">
        <v>5</v>
      </c>
      <c r="H1622" s="88" t="s">
        <v>800</v>
      </c>
      <c r="I1622" s="1409"/>
      <c r="J1622" s="2"/>
    </row>
    <row r="1623" spans="1:10">
      <c r="A1623" s="147">
        <v>2019</v>
      </c>
      <c r="B1623" s="73" t="s">
        <v>91</v>
      </c>
      <c r="C1623" s="72" t="s">
        <v>93</v>
      </c>
      <c r="D1623" s="73" t="s">
        <v>72</v>
      </c>
      <c r="E1623" s="1673">
        <v>43547</v>
      </c>
      <c r="F1623" s="133" t="s">
        <v>1313</v>
      </c>
      <c r="G1623" s="87">
        <v>5</v>
      </c>
      <c r="H1623" s="88" t="s">
        <v>342</v>
      </c>
      <c r="I1623" s="1409"/>
      <c r="J1623" s="2"/>
    </row>
    <row r="1624" spans="1:10">
      <c r="A1624" s="147">
        <v>2019</v>
      </c>
      <c r="B1624" s="73" t="s">
        <v>91</v>
      </c>
      <c r="C1624" s="72" t="s">
        <v>93</v>
      </c>
      <c r="D1624" s="73" t="s">
        <v>72</v>
      </c>
      <c r="E1624" s="1673">
        <v>43547</v>
      </c>
      <c r="F1624" s="133" t="s">
        <v>1313</v>
      </c>
      <c r="G1624" s="87">
        <v>5</v>
      </c>
      <c r="H1624" s="88" t="s">
        <v>798</v>
      </c>
      <c r="I1624" s="1409"/>
      <c r="J1624" s="2"/>
    </row>
    <row r="1625" spans="1:10">
      <c r="A1625" s="147">
        <v>2019</v>
      </c>
      <c r="B1625" s="73" t="s">
        <v>91</v>
      </c>
      <c r="C1625" s="72" t="s">
        <v>93</v>
      </c>
      <c r="D1625" s="73" t="s">
        <v>86</v>
      </c>
      <c r="E1625" s="1673">
        <v>43562</v>
      </c>
      <c r="F1625" s="133" t="s">
        <v>1314</v>
      </c>
      <c r="G1625" s="87">
        <v>5</v>
      </c>
      <c r="H1625" s="88" t="s">
        <v>1315</v>
      </c>
      <c r="I1625" s="1409"/>
      <c r="J1625" s="2"/>
    </row>
    <row r="1626" spans="1:10">
      <c r="A1626" s="147">
        <v>2019</v>
      </c>
      <c r="B1626" s="73" t="s">
        <v>91</v>
      </c>
      <c r="C1626" s="72" t="s">
        <v>93</v>
      </c>
      <c r="D1626" s="73" t="s">
        <v>86</v>
      </c>
      <c r="E1626" s="1673">
        <v>43562</v>
      </c>
      <c r="F1626" s="133" t="s">
        <v>1314</v>
      </c>
      <c r="G1626" s="87">
        <v>5</v>
      </c>
      <c r="H1626" s="88" t="s">
        <v>798</v>
      </c>
      <c r="I1626" s="1409"/>
      <c r="J1626" s="2"/>
    </row>
    <row r="1627" spans="1:10">
      <c r="A1627" s="137">
        <v>2019</v>
      </c>
      <c r="B1627" s="73" t="s">
        <v>91</v>
      </c>
      <c r="C1627" s="143" t="s">
        <v>93</v>
      </c>
      <c r="D1627" s="138" t="s">
        <v>227</v>
      </c>
      <c r="E1627" s="1674">
        <v>43604</v>
      </c>
      <c r="F1627" s="1656" t="s">
        <v>1316</v>
      </c>
      <c r="G1627" s="141">
        <v>10</v>
      </c>
      <c r="H1627" s="1561" t="s">
        <v>1317</v>
      </c>
      <c r="I1627" s="1409"/>
    </row>
    <row r="1628" spans="1:10">
      <c r="A1628" s="137">
        <v>2019</v>
      </c>
      <c r="B1628" s="73" t="s">
        <v>91</v>
      </c>
      <c r="C1628" s="143" t="s">
        <v>93</v>
      </c>
      <c r="D1628" s="138" t="s">
        <v>227</v>
      </c>
      <c r="E1628" s="1674">
        <v>43604</v>
      </c>
      <c r="F1628" s="1656" t="s">
        <v>1318</v>
      </c>
      <c r="G1628" s="141">
        <v>3</v>
      </c>
      <c r="H1628" s="1561" t="s">
        <v>1319</v>
      </c>
      <c r="I1628" s="1409"/>
    </row>
    <row r="1629" spans="1:10">
      <c r="A1629" s="147">
        <v>2019</v>
      </c>
      <c r="B1629" s="73" t="s">
        <v>91</v>
      </c>
      <c r="C1629" s="72" t="s">
        <v>93</v>
      </c>
      <c r="D1629" s="73" t="s">
        <v>78</v>
      </c>
      <c r="E1629" s="1673">
        <v>43611</v>
      </c>
      <c r="F1629" s="133" t="s">
        <v>1320</v>
      </c>
      <c r="G1629" s="87">
        <v>10</v>
      </c>
      <c r="H1629" s="88" t="s">
        <v>564</v>
      </c>
      <c r="I1629" s="1409"/>
      <c r="J1629" s="2"/>
    </row>
    <row r="1630" spans="1:10">
      <c r="A1630" s="173">
        <v>2019</v>
      </c>
      <c r="B1630" s="73" t="s">
        <v>91</v>
      </c>
      <c r="C1630" s="174" t="s">
        <v>93</v>
      </c>
      <c r="D1630" s="174" t="s">
        <v>277</v>
      </c>
      <c r="E1630" s="1679">
        <v>43716</v>
      </c>
      <c r="F1630" s="1662" t="s">
        <v>1321</v>
      </c>
      <c r="G1630" s="173">
        <v>10</v>
      </c>
      <c r="H1630" s="88" t="s">
        <v>1308</v>
      </c>
      <c r="I1630" s="1409"/>
    </row>
    <row r="1631" spans="1:10">
      <c r="A1631" s="173">
        <v>2019</v>
      </c>
      <c r="B1631" s="73" t="s">
        <v>91</v>
      </c>
      <c r="C1631" s="174" t="s">
        <v>93</v>
      </c>
      <c r="D1631" s="174" t="s">
        <v>277</v>
      </c>
      <c r="E1631" s="1679">
        <v>43716</v>
      </c>
      <c r="F1631" s="1662" t="s">
        <v>1322</v>
      </c>
      <c r="G1631" s="173">
        <v>7</v>
      </c>
      <c r="H1631" s="88" t="s">
        <v>1041</v>
      </c>
      <c r="I1631" s="1409"/>
    </row>
    <row r="1632" spans="1:10">
      <c r="A1632" s="173">
        <v>2019</v>
      </c>
      <c r="B1632" s="73" t="s">
        <v>91</v>
      </c>
      <c r="C1632" s="174" t="s">
        <v>93</v>
      </c>
      <c r="D1632" s="174" t="s">
        <v>277</v>
      </c>
      <c r="E1632" s="1679">
        <v>43716</v>
      </c>
      <c r="F1632" s="1662" t="s">
        <v>1323</v>
      </c>
      <c r="G1632" s="173">
        <v>10</v>
      </c>
      <c r="H1632" s="88" t="s">
        <v>1225</v>
      </c>
      <c r="I1632" s="1409"/>
    </row>
    <row r="1633" spans="1:20">
      <c r="A1633" s="173">
        <v>2019</v>
      </c>
      <c r="B1633" s="73" t="s">
        <v>91</v>
      </c>
      <c r="C1633" s="174" t="s">
        <v>93</v>
      </c>
      <c r="D1633" s="174" t="s">
        <v>64</v>
      </c>
      <c r="E1633" s="1679">
        <v>43784</v>
      </c>
      <c r="F1633" s="1662" t="s">
        <v>1324</v>
      </c>
      <c r="G1633" s="173">
        <v>5</v>
      </c>
      <c r="H1633" s="88" t="s">
        <v>1325</v>
      </c>
      <c r="I1633" s="1409"/>
    </row>
    <row r="1634" spans="1:20">
      <c r="A1634" s="147">
        <v>2019</v>
      </c>
      <c r="C1634" s="72"/>
      <c r="E1634" s="1673"/>
      <c r="F1634" s="133"/>
      <c r="G1634" s="87">
        <f>SUM(G1619:G1633)</f>
        <v>95</v>
      </c>
      <c r="I1634" s="1409"/>
      <c r="J1634" s="2"/>
    </row>
    <row r="1635" spans="1:20">
      <c r="A1635" s="1866">
        <v>2020</v>
      </c>
      <c r="B1635" s="1860" t="s">
        <v>91</v>
      </c>
      <c r="C1635" s="2060" t="s">
        <v>93</v>
      </c>
      <c r="D1635" s="2060" t="s">
        <v>252</v>
      </c>
      <c r="E1635" s="2061">
        <v>43891</v>
      </c>
      <c r="F1635" s="2062" t="s">
        <v>1311</v>
      </c>
      <c r="G1635" s="2086">
        <v>10</v>
      </c>
      <c r="H1635" s="2067" t="s">
        <v>1326</v>
      </c>
      <c r="J1635" s="2"/>
    </row>
    <row r="1636" spans="1:20">
      <c r="A1636" s="1866">
        <v>2020</v>
      </c>
      <c r="B1636" s="1860" t="s">
        <v>91</v>
      </c>
      <c r="C1636" s="2060" t="s">
        <v>93</v>
      </c>
      <c r="D1636" s="2060" t="s">
        <v>252</v>
      </c>
      <c r="E1636" s="2061">
        <v>43891</v>
      </c>
      <c r="F1636" s="2062" t="s">
        <v>1327</v>
      </c>
      <c r="G1636" s="2086">
        <v>10</v>
      </c>
      <c r="H1636" s="2067" t="s">
        <v>1328</v>
      </c>
      <c r="J1636" s="2"/>
    </row>
    <row r="1637" spans="1:20">
      <c r="A1637" s="1866">
        <v>2020</v>
      </c>
      <c r="B1637" s="1860" t="s">
        <v>91</v>
      </c>
      <c r="C1637" s="2060" t="s">
        <v>93</v>
      </c>
      <c r="D1637" s="2060" t="s">
        <v>252</v>
      </c>
      <c r="E1637" s="2061">
        <v>43891</v>
      </c>
      <c r="F1637" s="2062" t="s">
        <v>1313</v>
      </c>
      <c r="G1637" s="2086">
        <v>7</v>
      </c>
      <c r="H1637" s="2067" t="s">
        <v>1329</v>
      </c>
      <c r="J1637" s="2"/>
    </row>
    <row r="1638" spans="1:20">
      <c r="A1638" s="1866">
        <v>2020</v>
      </c>
      <c r="B1638" s="1860" t="s">
        <v>91</v>
      </c>
      <c r="C1638" s="2060" t="s">
        <v>93</v>
      </c>
      <c r="D1638" s="2060" t="s">
        <v>252</v>
      </c>
      <c r="E1638" s="2061">
        <v>43891</v>
      </c>
      <c r="F1638" s="2062" t="s">
        <v>1330</v>
      </c>
      <c r="G1638" s="2086">
        <v>7</v>
      </c>
      <c r="H1638" s="2067" t="s">
        <v>1331</v>
      </c>
      <c r="J1638" s="2"/>
    </row>
    <row r="1639" spans="1:20">
      <c r="A1639" s="1866">
        <v>2020</v>
      </c>
      <c r="B1639" s="1860" t="s">
        <v>91</v>
      </c>
      <c r="C1639" s="2060" t="s">
        <v>93</v>
      </c>
      <c r="D1639" s="2060" t="s">
        <v>1332</v>
      </c>
      <c r="E1639" s="2061">
        <v>43904</v>
      </c>
      <c r="F1639" s="2062" t="s">
        <v>5773</v>
      </c>
      <c r="G1639" s="2086">
        <v>0</v>
      </c>
      <c r="H1639" s="2067" t="s">
        <v>244</v>
      </c>
      <c r="J1639" s="2"/>
    </row>
    <row r="1640" spans="1:20">
      <c r="A1640" s="1866">
        <v>2020</v>
      </c>
      <c r="B1640" s="1860" t="s">
        <v>91</v>
      </c>
      <c r="C1640" s="2060" t="s">
        <v>93</v>
      </c>
      <c r="D1640" s="2060" t="s">
        <v>1332</v>
      </c>
      <c r="E1640" s="2061">
        <v>43904</v>
      </c>
      <c r="F1640" s="2062" t="s">
        <v>5773</v>
      </c>
      <c r="G1640" s="2086">
        <v>10</v>
      </c>
      <c r="H1640" s="2067" t="s">
        <v>5744</v>
      </c>
      <c r="J1640" s="2"/>
    </row>
    <row r="1641" spans="1:20">
      <c r="A1641" s="1866">
        <v>2020</v>
      </c>
      <c r="B1641" s="1860" t="s">
        <v>91</v>
      </c>
      <c r="C1641" s="2060" t="s">
        <v>93</v>
      </c>
      <c r="D1641" s="2060" t="s">
        <v>1332</v>
      </c>
      <c r="E1641" s="2061">
        <v>43904</v>
      </c>
      <c r="F1641" s="2062" t="s">
        <v>1336</v>
      </c>
      <c r="G1641" s="2086">
        <v>0</v>
      </c>
      <c r="H1641" s="2067" t="s">
        <v>670</v>
      </c>
      <c r="I1641" s="2" t="s">
        <v>234</v>
      </c>
      <c r="J1641" s="2"/>
    </row>
    <row r="1642" spans="1:20">
      <c r="A1642" s="1866">
        <v>2020</v>
      </c>
      <c r="B1642" s="1860"/>
      <c r="C1642" s="2146"/>
      <c r="D1642" s="2059"/>
      <c r="E1642" s="2065"/>
      <c r="F1642" s="2066"/>
      <c r="G1642" s="2111">
        <f>SUM(G1635:G1641)</f>
        <v>44</v>
      </c>
      <c r="H1642" s="2068"/>
      <c r="J1642" s="2"/>
    </row>
    <row r="1643" spans="1:20">
      <c r="A1643" s="1497">
        <v>2021</v>
      </c>
      <c r="B1643" s="1457" t="s">
        <v>91</v>
      </c>
      <c r="C1643" s="2033" t="s">
        <v>93</v>
      </c>
      <c r="D1643" s="2033" t="s">
        <v>252</v>
      </c>
      <c r="E1643" s="2034">
        <v>44262</v>
      </c>
      <c r="F1643" s="2035" t="s">
        <v>5431</v>
      </c>
      <c r="G1643" s="2035">
        <v>10</v>
      </c>
      <c r="H1643" s="2043" t="s">
        <v>639</v>
      </c>
      <c r="J1643" s="2"/>
    </row>
    <row r="1644" spans="1:20">
      <c r="A1644" s="1497">
        <v>2021</v>
      </c>
      <c r="B1644" s="1457" t="s">
        <v>91</v>
      </c>
      <c r="C1644" s="2033" t="s">
        <v>93</v>
      </c>
      <c r="D1644" s="2033" t="s">
        <v>252</v>
      </c>
      <c r="E1644" s="2034">
        <v>44262</v>
      </c>
      <c r="F1644" s="2035" t="s">
        <v>5432</v>
      </c>
      <c r="G1644" s="2035">
        <v>10</v>
      </c>
      <c r="H1644" s="2043" t="s">
        <v>1326</v>
      </c>
      <c r="J1644" s="2"/>
    </row>
    <row r="1645" spans="1:20">
      <c r="A1645" s="1497">
        <v>2021</v>
      </c>
      <c r="B1645" s="1457" t="s">
        <v>91</v>
      </c>
      <c r="C1645" s="2033" t="s">
        <v>93</v>
      </c>
      <c r="D1645" s="2033" t="s">
        <v>252</v>
      </c>
      <c r="E1645" s="2034">
        <v>44262</v>
      </c>
      <c r="F1645" s="2035" t="s">
        <v>5433</v>
      </c>
      <c r="G1645" s="2035">
        <v>3</v>
      </c>
      <c r="H1645" s="2043" t="s">
        <v>1420</v>
      </c>
      <c r="J1645" s="2"/>
    </row>
    <row r="1646" spans="1:20">
      <c r="A1646" s="1497">
        <v>2021</v>
      </c>
      <c r="B1646" s="1457" t="s">
        <v>91</v>
      </c>
      <c r="C1646" s="2033" t="s">
        <v>93</v>
      </c>
      <c r="D1646" s="2033" t="s">
        <v>252</v>
      </c>
      <c r="E1646" s="2034">
        <v>44262</v>
      </c>
      <c r="F1646" s="2035" t="s">
        <v>5434</v>
      </c>
      <c r="G1646" s="2035">
        <v>10</v>
      </c>
      <c r="H1646" s="2043" t="s">
        <v>1354</v>
      </c>
      <c r="J1646" s="2"/>
    </row>
    <row r="1647" spans="1:20">
      <c r="A1647" s="1497">
        <v>2021</v>
      </c>
      <c r="B1647" s="1457" t="s">
        <v>91</v>
      </c>
      <c r="C1647" s="2033" t="s">
        <v>93</v>
      </c>
      <c r="D1647" s="2033" t="s">
        <v>252</v>
      </c>
      <c r="E1647" s="2034">
        <v>44262</v>
      </c>
      <c r="F1647" s="2035" t="s">
        <v>5435</v>
      </c>
      <c r="G1647" s="2035">
        <v>10</v>
      </c>
      <c r="H1647" s="2043" t="s">
        <v>883</v>
      </c>
      <c r="J1647" s="2"/>
    </row>
    <row r="1648" spans="1:20" s="188" customFormat="1">
      <c r="A1648" s="1458">
        <v>2021</v>
      </c>
      <c r="B1648" s="1457" t="s">
        <v>91</v>
      </c>
      <c r="C1648" s="2033" t="s">
        <v>93</v>
      </c>
      <c r="D1648" s="2033" t="s">
        <v>5446</v>
      </c>
      <c r="E1648" s="2034">
        <v>44268</v>
      </c>
      <c r="F1648" s="2035" t="s">
        <v>5641</v>
      </c>
      <c r="G1648" s="2035">
        <v>5</v>
      </c>
      <c r="H1648" s="2043" t="s">
        <v>793</v>
      </c>
      <c r="I1648" s="2"/>
      <c r="J1648" s="250"/>
      <c r="K1648" s="186"/>
      <c r="L1648" s="186"/>
      <c r="M1648" s="186"/>
      <c r="N1648" s="186"/>
      <c r="O1648" s="186"/>
      <c r="P1648" s="186"/>
      <c r="Q1648" s="186"/>
      <c r="R1648" s="186"/>
      <c r="S1648" s="186"/>
      <c r="T1648" s="186"/>
    </row>
    <row r="1649" spans="1:20" s="188" customFormat="1">
      <c r="A1649" s="1458">
        <v>2021</v>
      </c>
      <c r="B1649" s="1457" t="s">
        <v>91</v>
      </c>
      <c r="C1649" s="2033" t="s">
        <v>93</v>
      </c>
      <c r="D1649" s="2033" t="s">
        <v>5486</v>
      </c>
      <c r="E1649" s="2034">
        <v>44332</v>
      </c>
      <c r="F1649" s="2036" t="s">
        <v>5641</v>
      </c>
      <c r="G1649" s="2035">
        <v>10</v>
      </c>
      <c r="H1649" s="2043" t="s">
        <v>5642</v>
      </c>
      <c r="I1649" s="2"/>
      <c r="J1649" s="250"/>
      <c r="K1649" s="186"/>
      <c r="L1649" s="186"/>
      <c r="M1649" s="186"/>
      <c r="N1649" s="186"/>
      <c r="O1649" s="186"/>
      <c r="P1649" s="186"/>
      <c r="Q1649" s="186"/>
      <c r="R1649" s="186"/>
      <c r="S1649" s="186"/>
      <c r="T1649" s="186"/>
    </row>
    <row r="1650" spans="1:20">
      <c r="A1650" s="1458">
        <v>2021</v>
      </c>
      <c r="B1650" s="1457" t="s">
        <v>91</v>
      </c>
      <c r="C1650" s="2033" t="s">
        <v>93</v>
      </c>
      <c r="D1650" s="2033" t="s">
        <v>5486</v>
      </c>
      <c r="E1650" s="2034">
        <v>44332</v>
      </c>
      <c r="F1650" s="2036" t="s">
        <v>5643</v>
      </c>
      <c r="G1650" s="2035">
        <v>7</v>
      </c>
      <c r="H1650" s="2043" t="s">
        <v>5644</v>
      </c>
      <c r="J1650" s="2"/>
    </row>
    <row r="1651" spans="1:20">
      <c r="A1651" s="1458">
        <v>2021</v>
      </c>
      <c r="B1651" s="1457" t="s">
        <v>91</v>
      </c>
      <c r="C1651" s="2033" t="s">
        <v>93</v>
      </c>
      <c r="D1651" s="2033" t="s">
        <v>5486</v>
      </c>
      <c r="E1651" s="2034">
        <v>44332</v>
      </c>
      <c r="F1651" s="2036" t="s">
        <v>5739</v>
      </c>
      <c r="G1651" s="2035">
        <v>3</v>
      </c>
      <c r="H1651" s="2043" t="s">
        <v>5706</v>
      </c>
      <c r="J1651" s="2"/>
    </row>
    <row r="1652" spans="1:20">
      <c r="A1652" s="1497">
        <v>2021</v>
      </c>
      <c r="B1652" s="1457"/>
      <c r="C1652" s="1537"/>
      <c r="D1652" s="1457"/>
      <c r="E1652" s="1684"/>
      <c r="F1652" s="1458"/>
      <c r="G1652" s="1534">
        <f>SUM(G1643:G1651)</f>
        <v>68</v>
      </c>
      <c r="H1652" s="1499"/>
      <c r="I1652" s="1409"/>
      <c r="J1652" s="2"/>
    </row>
    <row r="1653" spans="1:20">
      <c r="A1653" s="1833">
        <v>2022</v>
      </c>
      <c r="B1653" s="1827" t="s">
        <v>91</v>
      </c>
      <c r="C1653" s="1834" t="s">
        <v>93</v>
      </c>
      <c r="D1653" s="1827" t="s">
        <v>5476</v>
      </c>
      <c r="E1653" s="1829">
        <v>44604</v>
      </c>
      <c r="F1653" s="1831" t="s">
        <v>5774</v>
      </c>
      <c r="G1653" s="1830">
        <v>5</v>
      </c>
      <c r="H1653" s="1832" t="s">
        <v>244</v>
      </c>
      <c r="I1653" s="1409"/>
      <c r="J1653" s="2"/>
    </row>
    <row r="1654" spans="1:20">
      <c r="A1654" s="1833">
        <v>2022</v>
      </c>
      <c r="B1654" s="1827" t="s">
        <v>91</v>
      </c>
      <c r="C1654" s="1834" t="s">
        <v>93</v>
      </c>
      <c r="D1654" s="1827" t="s">
        <v>406</v>
      </c>
      <c r="E1654" s="1829">
        <v>44612</v>
      </c>
      <c r="F1654" s="1831" t="s">
        <v>5820</v>
      </c>
      <c r="G1654" s="1830">
        <v>5</v>
      </c>
      <c r="H1654" s="1832" t="s">
        <v>995</v>
      </c>
      <c r="I1654" s="1409"/>
      <c r="J1654" s="2"/>
    </row>
    <row r="1655" spans="1:20">
      <c r="A1655" s="1833">
        <v>2022</v>
      </c>
      <c r="B1655" s="1827" t="s">
        <v>91</v>
      </c>
      <c r="C1655" s="1834" t="s">
        <v>93</v>
      </c>
      <c r="D1655" s="1827" t="s">
        <v>406</v>
      </c>
      <c r="E1655" s="1829">
        <v>44612</v>
      </c>
      <c r="F1655" s="1831" t="s">
        <v>5820</v>
      </c>
      <c r="G1655" s="1830">
        <v>5</v>
      </c>
      <c r="H1655" s="1832" t="s">
        <v>670</v>
      </c>
      <c r="I1655" s="1857"/>
      <c r="J1655" s="2"/>
    </row>
    <row r="1656" spans="1:20">
      <c r="A1656" s="1833">
        <v>2022</v>
      </c>
      <c r="B1656" s="1827" t="s">
        <v>91</v>
      </c>
      <c r="C1656" s="1834" t="s">
        <v>93</v>
      </c>
      <c r="D1656" s="1827" t="s">
        <v>252</v>
      </c>
      <c r="E1656" s="1829">
        <v>44626</v>
      </c>
      <c r="F1656" s="1831" t="s">
        <v>5820</v>
      </c>
      <c r="G1656" s="1830">
        <v>7</v>
      </c>
      <c r="H1656" s="1832" t="s">
        <v>5830</v>
      </c>
      <c r="I1656" s="1857"/>
      <c r="J1656" s="2"/>
    </row>
    <row r="1657" spans="1:20">
      <c r="A1657" s="1833">
        <v>2022</v>
      </c>
      <c r="B1657" s="1827" t="s">
        <v>91</v>
      </c>
      <c r="C1657" s="1834" t="s">
        <v>93</v>
      </c>
      <c r="D1657" s="1827" t="s">
        <v>252</v>
      </c>
      <c r="E1657" s="1829">
        <v>44626</v>
      </c>
      <c r="F1657" s="1831" t="s">
        <v>5960</v>
      </c>
      <c r="G1657" s="1830">
        <v>7</v>
      </c>
      <c r="H1657" s="1832" t="s">
        <v>5868</v>
      </c>
      <c r="I1657" s="1857"/>
      <c r="J1657" s="2"/>
    </row>
    <row r="1658" spans="1:20">
      <c r="A1658" s="1833">
        <v>2022</v>
      </c>
      <c r="B1658" s="1827" t="s">
        <v>91</v>
      </c>
      <c r="C1658" s="1834" t="s">
        <v>93</v>
      </c>
      <c r="D1658" s="1827" t="s">
        <v>1332</v>
      </c>
      <c r="E1658" s="1829">
        <v>44639</v>
      </c>
      <c r="F1658" s="1831" t="s">
        <v>6017</v>
      </c>
      <c r="G1658" s="1830">
        <v>5</v>
      </c>
      <c r="H1658" s="1832" t="s">
        <v>244</v>
      </c>
      <c r="I1658" s="1857"/>
      <c r="J1658" s="2"/>
    </row>
    <row r="1659" spans="1:20">
      <c r="A1659" s="1833">
        <v>2022</v>
      </c>
      <c r="B1659" s="1827" t="s">
        <v>91</v>
      </c>
      <c r="C1659" s="1834" t="s">
        <v>93</v>
      </c>
      <c r="D1659" s="1827" t="s">
        <v>1332</v>
      </c>
      <c r="E1659" s="1829">
        <v>44639</v>
      </c>
      <c r="F1659" s="1831" t="s">
        <v>5960</v>
      </c>
      <c r="G1659" s="1830">
        <v>5</v>
      </c>
      <c r="H1659" s="1832" t="s">
        <v>6023</v>
      </c>
      <c r="I1659" s="1857"/>
      <c r="J1659" s="2"/>
    </row>
    <row r="1660" spans="1:20">
      <c r="A1660" s="1833">
        <v>2022</v>
      </c>
      <c r="B1660" s="1827" t="s">
        <v>91</v>
      </c>
      <c r="C1660" s="1834" t="s">
        <v>93</v>
      </c>
      <c r="D1660" s="1827" t="s">
        <v>1332</v>
      </c>
      <c r="E1660" s="1829">
        <v>44639</v>
      </c>
      <c r="F1660" s="1831" t="s">
        <v>5960</v>
      </c>
      <c r="G1660" s="1830">
        <v>0</v>
      </c>
      <c r="H1660" s="1832" t="s">
        <v>670</v>
      </c>
      <c r="I1660" s="1857" t="s">
        <v>234</v>
      </c>
      <c r="J1660" s="2"/>
    </row>
    <row r="1661" spans="1:20">
      <c r="A1661" s="1833">
        <v>2022</v>
      </c>
      <c r="B1661" s="1827" t="s">
        <v>91</v>
      </c>
      <c r="C1661" s="1834" t="s">
        <v>93</v>
      </c>
      <c r="D1661" s="1827" t="s">
        <v>5683</v>
      </c>
      <c r="E1661" s="1829">
        <v>44703</v>
      </c>
      <c r="F1661" s="1831" t="s">
        <v>6112</v>
      </c>
      <c r="G1661" s="1830">
        <v>10</v>
      </c>
      <c r="H1661" s="1832" t="s">
        <v>6030</v>
      </c>
      <c r="I1661" s="1857"/>
      <c r="J1661" s="2"/>
    </row>
    <row r="1662" spans="1:20">
      <c r="A1662" s="1833">
        <v>2022</v>
      </c>
      <c r="B1662" s="1827" t="s">
        <v>91</v>
      </c>
      <c r="C1662" s="1834" t="s">
        <v>93</v>
      </c>
      <c r="D1662" s="1827" t="s">
        <v>5683</v>
      </c>
      <c r="E1662" s="1829">
        <v>44703</v>
      </c>
      <c r="F1662" s="1831" t="s">
        <v>6113</v>
      </c>
      <c r="G1662" s="1830">
        <v>10</v>
      </c>
      <c r="H1662" s="1832" t="s">
        <v>6039</v>
      </c>
      <c r="I1662" s="1857"/>
      <c r="J1662" s="2"/>
    </row>
    <row r="1663" spans="1:20">
      <c r="A1663" s="1833">
        <v>2022</v>
      </c>
      <c r="B1663" s="1827" t="s">
        <v>91</v>
      </c>
      <c r="C1663" s="1834" t="s">
        <v>93</v>
      </c>
      <c r="D1663" s="1827" t="s">
        <v>5683</v>
      </c>
      <c r="E1663" s="1829">
        <v>44703</v>
      </c>
      <c r="F1663" s="1831" t="s">
        <v>6114</v>
      </c>
      <c r="G1663" s="1830">
        <v>10</v>
      </c>
      <c r="H1663" s="1832" t="s">
        <v>6042</v>
      </c>
      <c r="I1663" s="1857"/>
      <c r="J1663" s="2"/>
    </row>
    <row r="1664" spans="1:20">
      <c r="A1664" s="1833">
        <v>2022</v>
      </c>
      <c r="B1664" s="1827" t="s">
        <v>91</v>
      </c>
      <c r="C1664" s="1834" t="s">
        <v>93</v>
      </c>
      <c r="D1664" s="1827" t="s">
        <v>5683</v>
      </c>
      <c r="E1664" s="1829">
        <v>44703</v>
      </c>
      <c r="F1664" s="1831" t="s">
        <v>6017</v>
      </c>
      <c r="G1664" s="1830">
        <v>10</v>
      </c>
      <c r="H1664" s="1832" t="s">
        <v>6088</v>
      </c>
      <c r="I1664" s="1857"/>
      <c r="J1664" s="2"/>
    </row>
    <row r="1665" spans="1:10">
      <c r="A1665" s="1833">
        <v>2022</v>
      </c>
      <c r="B1665" s="1827" t="s">
        <v>91</v>
      </c>
      <c r="C1665" s="1834" t="s">
        <v>93</v>
      </c>
      <c r="D1665" s="1827" t="s">
        <v>5683</v>
      </c>
      <c r="E1665" s="1829">
        <v>44703</v>
      </c>
      <c r="F1665" s="1831" t="s">
        <v>6115</v>
      </c>
      <c r="G1665" s="1830">
        <v>3</v>
      </c>
      <c r="H1665" s="1832" t="s">
        <v>6089</v>
      </c>
      <c r="I1665" s="1857"/>
      <c r="J1665" s="2"/>
    </row>
    <row r="1666" spans="1:10">
      <c r="A1666" s="1833">
        <v>2022</v>
      </c>
      <c r="B1666" s="1827" t="s">
        <v>91</v>
      </c>
      <c r="C1666" s="1834" t="s">
        <v>93</v>
      </c>
      <c r="D1666" s="1827" t="s">
        <v>6173</v>
      </c>
      <c r="E1666" s="1829">
        <v>44709</v>
      </c>
      <c r="F1666" s="1831" t="s">
        <v>6112</v>
      </c>
      <c r="G1666" s="1830">
        <v>15</v>
      </c>
      <c r="H1666" s="1832" t="s">
        <v>6175</v>
      </c>
      <c r="I1666" s="1857"/>
      <c r="J1666" s="2"/>
    </row>
    <row r="1667" spans="1:10">
      <c r="A1667" s="1833">
        <v>2022</v>
      </c>
      <c r="B1667" s="1827" t="s">
        <v>91</v>
      </c>
      <c r="C1667" s="1834" t="s">
        <v>93</v>
      </c>
      <c r="D1667" s="1827" t="s">
        <v>6173</v>
      </c>
      <c r="E1667" s="1829">
        <v>44709</v>
      </c>
      <c r="F1667" s="1831" t="s">
        <v>6113</v>
      </c>
      <c r="G1667" s="1830">
        <v>15</v>
      </c>
      <c r="H1667" s="1832" t="s">
        <v>6179</v>
      </c>
      <c r="I1667" s="1857"/>
      <c r="J1667" s="2"/>
    </row>
    <row r="1668" spans="1:10">
      <c r="A1668" s="1833">
        <v>2022</v>
      </c>
      <c r="B1668" s="1827" t="s">
        <v>91</v>
      </c>
      <c r="C1668" s="1834" t="s">
        <v>93</v>
      </c>
      <c r="D1668" s="1827" t="s">
        <v>6173</v>
      </c>
      <c r="E1668" s="1829">
        <v>44709</v>
      </c>
      <c r="F1668" s="1831" t="s">
        <v>6114</v>
      </c>
      <c r="G1668" s="1830">
        <v>15</v>
      </c>
      <c r="H1668" s="1832" t="s">
        <v>6180</v>
      </c>
      <c r="I1668" s="1857"/>
      <c r="J1668" s="2"/>
    </row>
    <row r="1669" spans="1:10">
      <c r="A1669" s="1833">
        <v>2022</v>
      </c>
      <c r="B1669" s="1827" t="s">
        <v>91</v>
      </c>
      <c r="C1669" s="1834" t="s">
        <v>93</v>
      </c>
      <c r="D1669" s="1827" t="s">
        <v>6173</v>
      </c>
      <c r="E1669" s="1829">
        <v>44710</v>
      </c>
      <c r="F1669" s="1831" t="s">
        <v>6017</v>
      </c>
      <c r="G1669" s="1830">
        <v>15</v>
      </c>
      <c r="H1669" s="1832" t="s">
        <v>6200</v>
      </c>
      <c r="I1669" s="1857"/>
      <c r="J1669" s="2"/>
    </row>
    <row r="1670" spans="1:10">
      <c r="A1670" s="1833">
        <v>2022</v>
      </c>
      <c r="B1670" s="1827" t="s">
        <v>91</v>
      </c>
      <c r="C1670" s="1834" t="s">
        <v>93</v>
      </c>
      <c r="D1670" s="1827" t="s">
        <v>6173</v>
      </c>
      <c r="E1670" s="1829">
        <v>44710</v>
      </c>
      <c r="F1670" s="1831" t="s">
        <v>6115</v>
      </c>
      <c r="G1670" s="1830">
        <v>10</v>
      </c>
      <c r="H1670" s="1832" t="s">
        <v>6201</v>
      </c>
      <c r="I1670" s="1857"/>
      <c r="J1670" s="2"/>
    </row>
    <row r="1671" spans="1:10">
      <c r="A1671" s="1833">
        <v>2022</v>
      </c>
      <c r="B1671" s="1827" t="s">
        <v>91</v>
      </c>
      <c r="C1671" s="1834" t="s">
        <v>93</v>
      </c>
      <c r="D1671" s="1827" t="s">
        <v>5446</v>
      </c>
      <c r="E1671" s="1829">
        <v>44744</v>
      </c>
      <c r="F1671" s="1831" t="s">
        <v>5960</v>
      </c>
      <c r="G1671" s="1830">
        <v>5</v>
      </c>
      <c r="H1671" s="1832" t="s">
        <v>995</v>
      </c>
      <c r="I1671" s="1857"/>
      <c r="J1671" s="2"/>
    </row>
    <row r="1672" spans="1:10">
      <c r="A1672" s="1833">
        <v>2022</v>
      </c>
      <c r="B1672" s="1827" t="s">
        <v>91</v>
      </c>
      <c r="C1672" s="1834" t="s">
        <v>93</v>
      </c>
      <c r="D1672" s="1827" t="s">
        <v>5446</v>
      </c>
      <c r="E1672" s="1829">
        <v>44744</v>
      </c>
      <c r="F1672" s="1831" t="s">
        <v>5960</v>
      </c>
      <c r="G1672" s="1830">
        <v>0</v>
      </c>
      <c r="H1672" s="1832" t="s">
        <v>670</v>
      </c>
      <c r="I1672" s="1857" t="s">
        <v>234</v>
      </c>
      <c r="J1672" s="2"/>
    </row>
    <row r="1673" spans="1:10">
      <c r="A1673" s="1833">
        <v>2022</v>
      </c>
      <c r="B1673" s="1827" t="s">
        <v>91</v>
      </c>
      <c r="C1673" s="1834" t="s">
        <v>93</v>
      </c>
      <c r="D1673" s="1827" t="s">
        <v>277</v>
      </c>
      <c r="E1673" s="1829">
        <v>44815</v>
      </c>
      <c r="F1673" s="1831" t="s">
        <v>6303</v>
      </c>
      <c r="G1673" s="1830">
        <v>10</v>
      </c>
      <c r="H1673" s="1832" t="s">
        <v>1351</v>
      </c>
      <c r="I1673" s="1857"/>
      <c r="J1673" s="2"/>
    </row>
    <row r="1674" spans="1:10">
      <c r="A1674" s="1833">
        <v>2022</v>
      </c>
      <c r="B1674" s="1827" t="s">
        <v>91</v>
      </c>
      <c r="C1674" s="1834" t="s">
        <v>93</v>
      </c>
      <c r="D1674" s="1827" t="s">
        <v>277</v>
      </c>
      <c r="E1674" s="1829">
        <v>44815</v>
      </c>
      <c r="F1674" s="1831" t="s">
        <v>6304</v>
      </c>
      <c r="G1674" s="1830">
        <v>7</v>
      </c>
      <c r="H1674" s="1832" t="s">
        <v>1400</v>
      </c>
      <c r="I1674" s="1857"/>
      <c r="J1674" s="2"/>
    </row>
    <row r="1675" spans="1:10">
      <c r="A1675" s="1833">
        <v>2022</v>
      </c>
      <c r="B1675" s="1827"/>
      <c r="C1675" s="1834"/>
      <c r="D1675" s="1827"/>
      <c r="E1675" s="1829"/>
      <c r="F1675" s="1831"/>
      <c r="G1675" s="1830">
        <v>174</v>
      </c>
      <c r="H1675" s="1832"/>
      <c r="I1675" s="1857"/>
      <c r="J1675" s="2"/>
    </row>
    <row r="1676" spans="1:10">
      <c r="A1676" s="2013">
        <v>2023</v>
      </c>
      <c r="B1676" s="2014" t="s">
        <v>91</v>
      </c>
      <c r="C1676" s="2015" t="s">
        <v>93</v>
      </c>
      <c r="D1676" s="2014" t="s">
        <v>252</v>
      </c>
      <c r="E1676" s="2016">
        <v>44990</v>
      </c>
      <c r="F1676" s="2017" t="s">
        <v>6112</v>
      </c>
      <c r="G1676" s="2097">
        <v>10</v>
      </c>
      <c r="H1676" s="2018" t="s">
        <v>5826</v>
      </c>
      <c r="I1676" s="1857"/>
      <c r="J1676" s="2"/>
    </row>
    <row r="1677" spans="1:10">
      <c r="A1677" s="2013">
        <v>2023</v>
      </c>
      <c r="B1677" s="2014" t="s">
        <v>91</v>
      </c>
      <c r="C1677" s="2015" t="s">
        <v>93</v>
      </c>
      <c r="D1677" s="2014" t="s">
        <v>252</v>
      </c>
      <c r="E1677" s="2016">
        <v>44990</v>
      </c>
      <c r="F1677" s="2017" t="s">
        <v>6415</v>
      </c>
      <c r="G1677" s="2097">
        <v>7</v>
      </c>
      <c r="H1677" s="2018" t="s">
        <v>5830</v>
      </c>
      <c r="I1677" s="1857"/>
      <c r="J1677" s="2"/>
    </row>
    <row r="1678" spans="1:10">
      <c r="A1678" s="2013">
        <v>2023</v>
      </c>
      <c r="B1678" s="2014" t="s">
        <v>91</v>
      </c>
      <c r="C1678" s="2015" t="s">
        <v>93</v>
      </c>
      <c r="D1678" s="2014" t="s">
        <v>252</v>
      </c>
      <c r="E1678" s="2016">
        <v>44990</v>
      </c>
      <c r="F1678" s="2017" t="s">
        <v>5820</v>
      </c>
      <c r="G1678" s="2097">
        <v>3</v>
      </c>
      <c r="H1678" s="2018" t="s">
        <v>5831</v>
      </c>
      <c r="I1678" s="1857"/>
      <c r="J1678" s="2"/>
    </row>
    <row r="1679" spans="1:10">
      <c r="A1679" s="2013">
        <v>2023</v>
      </c>
      <c r="B1679" s="2014" t="s">
        <v>91</v>
      </c>
      <c r="C1679" s="2015" t="s">
        <v>93</v>
      </c>
      <c r="D1679" s="2014" t="s">
        <v>252</v>
      </c>
      <c r="E1679" s="2016">
        <v>44990</v>
      </c>
      <c r="F1679" s="2017" t="s">
        <v>5774</v>
      </c>
      <c r="G1679" s="2097">
        <v>3</v>
      </c>
      <c r="H1679" s="2018" t="s">
        <v>5869</v>
      </c>
      <c r="I1679" s="1857"/>
      <c r="J1679" s="2"/>
    </row>
    <row r="1680" spans="1:10">
      <c r="A1680" s="2013">
        <v>2023</v>
      </c>
      <c r="B1680" s="2014" t="s">
        <v>91</v>
      </c>
      <c r="C1680" s="2015" t="s">
        <v>93</v>
      </c>
      <c r="D1680" s="2014" t="s">
        <v>5683</v>
      </c>
      <c r="E1680" s="2016">
        <v>45074</v>
      </c>
      <c r="F1680" s="2017" t="s">
        <v>6536</v>
      </c>
      <c r="G1680" s="2097">
        <v>10</v>
      </c>
      <c r="H1680" s="2018" t="s">
        <v>6088</v>
      </c>
      <c r="I1680" s="1857"/>
      <c r="J1680" s="2"/>
    </row>
    <row r="1681" spans="1:10">
      <c r="A1681" s="2013">
        <v>2023</v>
      </c>
      <c r="B1681" s="2014" t="s">
        <v>91</v>
      </c>
      <c r="C1681" s="2015" t="s">
        <v>93</v>
      </c>
      <c r="D1681" s="2014" t="s">
        <v>5683</v>
      </c>
      <c r="E1681" s="2016">
        <v>45074</v>
      </c>
      <c r="F1681" s="2017" t="s">
        <v>6537</v>
      </c>
      <c r="G1681" s="2097">
        <v>7</v>
      </c>
      <c r="H1681" s="2018" t="s">
        <v>6090</v>
      </c>
      <c r="I1681" s="1857"/>
      <c r="J1681" s="2"/>
    </row>
    <row r="1682" spans="1:10">
      <c r="A1682" s="2013">
        <v>2023</v>
      </c>
      <c r="B1682" s="2014" t="s">
        <v>91</v>
      </c>
      <c r="C1682" s="2015" t="s">
        <v>93</v>
      </c>
      <c r="D1682" s="2014" t="s">
        <v>5683</v>
      </c>
      <c r="E1682" s="2016">
        <v>45074</v>
      </c>
      <c r="F1682" s="2017" t="s">
        <v>6538</v>
      </c>
      <c r="G1682" s="2097">
        <v>10</v>
      </c>
      <c r="H1682" s="2018" t="s">
        <v>6102</v>
      </c>
      <c r="I1682" s="1857"/>
      <c r="J1682" s="2"/>
    </row>
    <row r="1683" spans="1:10">
      <c r="A1683" s="2013">
        <v>2023</v>
      </c>
      <c r="B1683" s="2014" t="s">
        <v>91</v>
      </c>
      <c r="C1683" s="2015" t="s">
        <v>93</v>
      </c>
      <c r="D1683" s="2014" t="s">
        <v>5785</v>
      </c>
      <c r="E1683" s="2016">
        <v>45213</v>
      </c>
      <c r="F1683" s="2017" t="s">
        <v>6538</v>
      </c>
      <c r="G1683" s="2097">
        <v>5</v>
      </c>
      <c r="H1683" s="2018" t="s">
        <v>5744</v>
      </c>
      <c r="I1683" s="1857"/>
      <c r="J1683" s="2"/>
    </row>
    <row r="1684" spans="1:10">
      <c r="A1684" s="2013">
        <v>2023</v>
      </c>
      <c r="B1684" s="2014" t="s">
        <v>91</v>
      </c>
      <c r="C1684" s="2015" t="s">
        <v>93</v>
      </c>
      <c r="D1684" s="2014" t="s">
        <v>5785</v>
      </c>
      <c r="E1684" s="2016">
        <v>45213</v>
      </c>
      <c r="F1684" s="2017" t="s">
        <v>6538</v>
      </c>
      <c r="G1684" s="2097">
        <v>5</v>
      </c>
      <c r="H1684" s="2018" t="s">
        <v>244</v>
      </c>
      <c r="I1684" s="1857"/>
      <c r="J1684" s="2"/>
    </row>
    <row r="1685" spans="1:10">
      <c r="A1685" s="2013">
        <v>2023</v>
      </c>
      <c r="B1685" s="2014"/>
      <c r="C1685" s="2015"/>
      <c r="D1685" s="2014"/>
      <c r="E1685" s="2016"/>
      <c r="F1685" s="2017"/>
      <c r="G1685" s="2097">
        <v>60</v>
      </c>
      <c r="H1685" s="2018"/>
      <c r="I1685" s="1857"/>
      <c r="J1685" s="2"/>
    </row>
    <row r="1686" spans="1:10">
      <c r="A1686" s="2177" t="s">
        <v>46</v>
      </c>
      <c r="B1686" s="2171"/>
      <c r="C1686" s="2178" t="s">
        <v>1337</v>
      </c>
      <c r="D1686" s="2171"/>
      <c r="E1686" s="2173"/>
      <c r="F1686" s="2175"/>
      <c r="G1686" s="2175">
        <v>441</v>
      </c>
      <c r="H1686" s="2176"/>
      <c r="I1686" s="1409"/>
      <c r="J1686" s="93"/>
    </row>
    <row r="1687" spans="1:10">
      <c r="A1687" s="278"/>
      <c r="B1687" s="154"/>
      <c r="C1687" s="154"/>
      <c r="D1687" s="279"/>
      <c r="E1687" s="1677"/>
      <c r="F1687" s="280"/>
      <c r="G1687" s="153"/>
      <c r="H1687" s="157"/>
      <c r="I1687" s="1409"/>
      <c r="J1687" s="93"/>
    </row>
    <row r="1688" spans="1:10">
      <c r="A1688" s="1825">
        <v>2022</v>
      </c>
      <c r="B1688" s="1827" t="s">
        <v>129</v>
      </c>
      <c r="C1688" s="1827" t="s">
        <v>6007</v>
      </c>
      <c r="D1688" s="1834" t="s">
        <v>5745</v>
      </c>
      <c r="E1688" s="1829">
        <v>44633</v>
      </c>
      <c r="F1688" s="1830" t="s">
        <v>6008</v>
      </c>
      <c r="G1688" s="1831">
        <v>5</v>
      </c>
      <c r="H1688" s="1832" t="s">
        <v>305</v>
      </c>
      <c r="I1688" s="1409"/>
      <c r="J1688" s="93"/>
    </row>
    <row r="1689" spans="1:10">
      <c r="A1689" s="1825">
        <v>2022</v>
      </c>
      <c r="B1689" s="1827"/>
      <c r="C1689" s="1827"/>
      <c r="D1689" s="1834"/>
      <c r="E1689" s="1829"/>
      <c r="F1689" s="1830"/>
      <c r="G1689" s="1831">
        <v>5</v>
      </c>
      <c r="H1689" s="1832"/>
      <c r="I1689" s="1409"/>
      <c r="J1689" s="93"/>
    </row>
    <row r="1690" spans="1:10">
      <c r="A1690" s="2095">
        <v>2023</v>
      </c>
      <c r="B1690" s="2014" t="s">
        <v>129</v>
      </c>
      <c r="C1690" s="2014" t="s">
        <v>6007</v>
      </c>
      <c r="D1690" s="2015" t="s">
        <v>5745</v>
      </c>
      <c r="E1690" s="2016">
        <v>45011</v>
      </c>
      <c r="F1690" s="2097" t="s">
        <v>6481</v>
      </c>
      <c r="G1690" s="2017">
        <v>0</v>
      </c>
      <c r="H1690" s="2018" t="s">
        <v>305</v>
      </c>
      <c r="I1690" s="1409" t="s">
        <v>234</v>
      </c>
      <c r="J1690" s="93"/>
    </row>
    <row r="1691" spans="1:10">
      <c r="A1691" s="2095">
        <v>2023</v>
      </c>
      <c r="B1691" s="2014" t="s">
        <v>129</v>
      </c>
      <c r="C1691" s="2014" t="s">
        <v>6007</v>
      </c>
      <c r="D1691" s="2015" t="s">
        <v>5745</v>
      </c>
      <c r="E1691" s="2016">
        <v>45011</v>
      </c>
      <c r="F1691" s="2097" t="s">
        <v>6482</v>
      </c>
      <c r="G1691" s="2017">
        <v>0</v>
      </c>
      <c r="H1691" s="2018" t="s">
        <v>304</v>
      </c>
      <c r="I1691" s="1409" t="s">
        <v>234</v>
      </c>
      <c r="J1691" s="93"/>
    </row>
    <row r="1692" spans="1:10">
      <c r="A1692" s="2095">
        <v>2023</v>
      </c>
      <c r="B1692" s="2014" t="s">
        <v>129</v>
      </c>
      <c r="C1692" s="2014" t="s">
        <v>6007</v>
      </c>
      <c r="D1692" s="2015" t="s">
        <v>5456</v>
      </c>
      <c r="E1692" s="2016">
        <v>45018</v>
      </c>
      <c r="F1692" s="2097" t="s">
        <v>6482</v>
      </c>
      <c r="G1692" s="2017">
        <v>5</v>
      </c>
      <c r="H1692" s="2018" t="s">
        <v>304</v>
      </c>
      <c r="I1692" s="1409"/>
      <c r="J1692" s="93"/>
    </row>
    <row r="1693" spans="1:10">
      <c r="A1693" s="2095">
        <v>2023</v>
      </c>
      <c r="B1693" s="2014"/>
      <c r="C1693" s="2014"/>
      <c r="D1693" s="2015"/>
      <c r="E1693" s="2016"/>
      <c r="F1693" s="2097"/>
      <c r="G1693" s="2017">
        <v>5</v>
      </c>
      <c r="H1693" s="2018"/>
      <c r="I1693" s="1409"/>
      <c r="J1693" s="93"/>
    </row>
    <row r="1694" spans="1:10">
      <c r="A1694" s="2170" t="s">
        <v>46</v>
      </c>
      <c r="B1694" s="2171"/>
      <c r="C1694" s="2171" t="s">
        <v>6009</v>
      </c>
      <c r="D1694" s="2268"/>
      <c r="E1694" s="2173"/>
      <c r="F1694" s="2174"/>
      <c r="G1694" s="2175">
        <v>10</v>
      </c>
      <c r="H1694" s="2216"/>
      <c r="I1694" s="1409"/>
      <c r="J1694" s="93"/>
    </row>
    <row r="1695" spans="1:10">
      <c r="A1695" s="278"/>
      <c r="B1695" s="154"/>
      <c r="C1695" s="154"/>
      <c r="D1695" s="279"/>
      <c r="E1695" s="1677"/>
      <c r="F1695" s="280"/>
      <c r="G1695" s="153"/>
      <c r="H1695" s="157"/>
      <c r="I1695" s="1409"/>
      <c r="J1695" s="93"/>
    </row>
    <row r="1696" spans="1:10">
      <c r="A1696" s="2013">
        <v>2023</v>
      </c>
      <c r="B1696" s="2014" t="s">
        <v>91</v>
      </c>
      <c r="C1696" s="2019" t="s">
        <v>182</v>
      </c>
      <c r="D1696" s="2014" t="s">
        <v>252</v>
      </c>
      <c r="E1696" s="2016">
        <v>44990</v>
      </c>
      <c r="F1696" s="2017" t="s">
        <v>6165</v>
      </c>
      <c r="G1696" s="2097">
        <v>7</v>
      </c>
      <c r="H1696" s="2018" t="s">
        <v>5856</v>
      </c>
      <c r="I1696" s="1409"/>
      <c r="J1696" s="2"/>
    </row>
    <row r="1697" spans="1:20">
      <c r="A1697" s="2013">
        <v>2023</v>
      </c>
      <c r="B1697" s="2014" t="s">
        <v>91</v>
      </c>
      <c r="C1697" s="2019" t="s">
        <v>182</v>
      </c>
      <c r="D1697" s="2014" t="s">
        <v>277</v>
      </c>
      <c r="E1697" s="2016">
        <v>45179</v>
      </c>
      <c r="F1697" s="2017" t="s">
        <v>6667</v>
      </c>
      <c r="G1697" s="2097">
        <v>3</v>
      </c>
      <c r="H1697" s="2018" t="s">
        <v>1269</v>
      </c>
      <c r="I1697" s="1409"/>
      <c r="J1697" s="2"/>
    </row>
    <row r="1698" spans="1:20">
      <c r="A1698" s="2013">
        <v>2023</v>
      </c>
      <c r="B1698" s="2014" t="s">
        <v>91</v>
      </c>
      <c r="C1698" s="2019" t="s">
        <v>182</v>
      </c>
      <c r="D1698" s="2014" t="s">
        <v>277</v>
      </c>
      <c r="E1698" s="2016">
        <v>45179</v>
      </c>
      <c r="F1698" s="2017" t="s">
        <v>6668</v>
      </c>
      <c r="G1698" s="2097">
        <v>10</v>
      </c>
      <c r="H1698" s="2018" t="s">
        <v>284</v>
      </c>
      <c r="I1698" s="1409"/>
      <c r="J1698" s="2"/>
    </row>
    <row r="1699" spans="1:20">
      <c r="A1699" s="2013">
        <v>2023</v>
      </c>
      <c r="B1699" s="2014" t="s">
        <v>91</v>
      </c>
      <c r="C1699" s="2019" t="s">
        <v>182</v>
      </c>
      <c r="D1699" s="2014" t="s">
        <v>6374</v>
      </c>
      <c r="E1699" s="2016">
        <v>45249</v>
      </c>
      <c r="F1699" s="2017" t="s">
        <v>6761</v>
      </c>
      <c r="G1699" s="2097">
        <v>0</v>
      </c>
      <c r="H1699" s="2018" t="s">
        <v>670</v>
      </c>
      <c r="I1699" s="1409" t="s">
        <v>234</v>
      </c>
      <c r="J1699" s="2"/>
    </row>
    <row r="1700" spans="1:20" s="115" customFormat="1">
      <c r="A1700" s="2013">
        <v>2023</v>
      </c>
      <c r="B1700" s="2014"/>
      <c r="C1700" s="2019"/>
      <c r="D1700" s="2014"/>
      <c r="E1700" s="2016"/>
      <c r="F1700" s="2017"/>
      <c r="G1700" s="2017">
        <v>20</v>
      </c>
      <c r="H1700" s="1832"/>
      <c r="I1700" s="1409"/>
      <c r="J1700" s="114"/>
      <c r="K1700" s="113"/>
      <c r="L1700" s="113"/>
      <c r="M1700" s="113"/>
      <c r="N1700" s="113"/>
      <c r="O1700" s="113"/>
      <c r="P1700" s="113"/>
      <c r="Q1700" s="113"/>
      <c r="R1700" s="113"/>
      <c r="S1700" s="113"/>
      <c r="T1700" s="113"/>
    </row>
    <row r="1701" spans="1:20">
      <c r="A1701" s="2177" t="s">
        <v>46</v>
      </c>
      <c r="B1701" s="2171"/>
      <c r="C1701" s="2178" t="s">
        <v>1349</v>
      </c>
      <c r="D1701" s="2171"/>
      <c r="E1701" s="2173"/>
      <c r="F1701" s="2175"/>
      <c r="G1701" s="2175">
        <v>20</v>
      </c>
      <c r="H1701" s="2176"/>
      <c r="I1701" s="1409"/>
      <c r="J1701" s="93"/>
    </row>
    <row r="1702" spans="1:20">
      <c r="A1702" s="104"/>
      <c r="D1702" s="72"/>
      <c r="E1702" s="1673"/>
      <c r="F1702" s="87"/>
      <c r="G1702" s="133"/>
      <c r="I1702" s="1541"/>
      <c r="J1702" s="93"/>
    </row>
    <row r="1703" spans="1:20">
      <c r="A1703" s="173">
        <v>2019</v>
      </c>
      <c r="B1703" s="73" t="s">
        <v>164</v>
      </c>
      <c r="C1703" s="174" t="s">
        <v>196</v>
      </c>
      <c r="D1703" s="174" t="s">
        <v>277</v>
      </c>
      <c r="E1703" s="1679">
        <v>43716</v>
      </c>
      <c r="F1703" s="1662" t="s">
        <v>1350</v>
      </c>
      <c r="G1703" s="173">
        <v>10</v>
      </c>
      <c r="H1703" s="88" t="s">
        <v>1351</v>
      </c>
      <c r="I1703" s="1541"/>
    </row>
    <row r="1704" spans="1:20" s="115" customFormat="1">
      <c r="A1704" s="147">
        <v>2019</v>
      </c>
      <c r="B1704" s="107"/>
      <c r="C1704" s="169"/>
      <c r="D1704" s="107"/>
      <c r="E1704" s="1670"/>
      <c r="F1704" s="111"/>
      <c r="G1704" s="133">
        <f>SUM(G1703)</f>
        <v>10</v>
      </c>
      <c r="H1704" s="170"/>
      <c r="I1704" s="1652"/>
      <c r="J1704" s="114"/>
      <c r="K1704" s="113"/>
      <c r="L1704" s="113"/>
      <c r="M1704" s="113"/>
      <c r="N1704" s="113"/>
      <c r="O1704" s="113"/>
      <c r="P1704" s="113"/>
      <c r="Q1704" s="113"/>
      <c r="R1704" s="113"/>
      <c r="S1704" s="113"/>
      <c r="T1704" s="113"/>
    </row>
    <row r="1705" spans="1:20" s="115" customFormat="1">
      <c r="A1705" s="1833">
        <v>2022</v>
      </c>
      <c r="B1705" s="1827" t="s">
        <v>164</v>
      </c>
      <c r="C1705" s="1877" t="s">
        <v>5817</v>
      </c>
      <c r="D1705" s="1827" t="s">
        <v>406</v>
      </c>
      <c r="E1705" s="1829">
        <v>44612</v>
      </c>
      <c r="F1705" s="1831" t="s">
        <v>5818</v>
      </c>
      <c r="G1705" s="1831">
        <v>5</v>
      </c>
      <c r="H1705" s="1832" t="s">
        <v>352</v>
      </c>
      <c r="I1705" s="1652"/>
      <c r="J1705" s="114"/>
      <c r="K1705" s="113"/>
      <c r="L1705" s="113"/>
      <c r="M1705" s="113"/>
      <c r="N1705" s="113"/>
      <c r="O1705" s="113"/>
      <c r="P1705" s="113"/>
      <c r="Q1705" s="113"/>
      <c r="R1705" s="113"/>
      <c r="S1705" s="113"/>
      <c r="T1705" s="113"/>
    </row>
    <row r="1706" spans="1:20" s="115" customFormat="1">
      <c r="A1706" s="1833">
        <v>2022</v>
      </c>
      <c r="B1706" s="1827" t="s">
        <v>164</v>
      </c>
      <c r="C1706" s="1877" t="s">
        <v>196</v>
      </c>
      <c r="D1706" s="1827" t="s">
        <v>277</v>
      </c>
      <c r="E1706" s="1829">
        <v>44815</v>
      </c>
      <c r="F1706" s="1831" t="s">
        <v>6324</v>
      </c>
      <c r="G1706" s="1831">
        <v>10</v>
      </c>
      <c r="H1706" s="1832" t="s">
        <v>1183</v>
      </c>
      <c r="I1706" s="1942"/>
      <c r="J1706" s="114"/>
      <c r="K1706" s="113"/>
      <c r="L1706" s="113"/>
      <c r="M1706" s="113"/>
      <c r="N1706" s="113"/>
      <c r="O1706" s="113"/>
      <c r="P1706" s="113"/>
      <c r="Q1706" s="113"/>
      <c r="R1706" s="113"/>
      <c r="S1706" s="113"/>
      <c r="T1706" s="113"/>
    </row>
    <row r="1707" spans="1:20" s="115" customFormat="1">
      <c r="A1707" s="1833">
        <v>2022</v>
      </c>
      <c r="B1707" s="1827" t="s">
        <v>164</v>
      </c>
      <c r="C1707" s="1877" t="s">
        <v>196</v>
      </c>
      <c r="D1707" s="1827" t="s">
        <v>277</v>
      </c>
      <c r="E1707" s="1829">
        <v>44815</v>
      </c>
      <c r="F1707" s="1831" t="s">
        <v>6325</v>
      </c>
      <c r="G1707" s="1831">
        <v>3</v>
      </c>
      <c r="H1707" s="1832" t="s">
        <v>1751</v>
      </c>
      <c r="I1707" s="1942"/>
      <c r="J1707" s="114"/>
      <c r="K1707" s="113"/>
      <c r="L1707" s="113"/>
      <c r="M1707" s="113"/>
      <c r="N1707" s="113"/>
      <c r="O1707" s="113"/>
      <c r="P1707" s="113"/>
      <c r="Q1707" s="113"/>
      <c r="R1707" s="113"/>
      <c r="S1707" s="113"/>
      <c r="T1707" s="113"/>
    </row>
    <row r="1708" spans="1:20" s="115" customFormat="1">
      <c r="A1708" s="1833">
        <v>2022</v>
      </c>
      <c r="B1708" s="1827" t="s">
        <v>164</v>
      </c>
      <c r="C1708" s="1877" t="s">
        <v>196</v>
      </c>
      <c r="D1708" s="1827" t="s">
        <v>461</v>
      </c>
      <c r="E1708" s="1829">
        <v>44822</v>
      </c>
      <c r="F1708" s="1831" t="s">
        <v>6257</v>
      </c>
      <c r="G1708" s="1831">
        <v>5</v>
      </c>
      <c r="H1708" s="1832" t="s">
        <v>236</v>
      </c>
      <c r="I1708" s="1942"/>
      <c r="J1708" s="114"/>
      <c r="K1708" s="113"/>
      <c r="L1708" s="113"/>
      <c r="M1708" s="113"/>
      <c r="N1708" s="113"/>
      <c r="O1708" s="113"/>
      <c r="P1708" s="113"/>
      <c r="Q1708" s="113"/>
      <c r="R1708" s="113"/>
      <c r="S1708" s="113"/>
      <c r="T1708" s="113"/>
    </row>
    <row r="1709" spans="1:20" s="115" customFormat="1">
      <c r="A1709" s="1833">
        <v>2022</v>
      </c>
      <c r="B1709" s="1827" t="s">
        <v>164</v>
      </c>
      <c r="C1709" s="1877" t="s">
        <v>196</v>
      </c>
      <c r="D1709" s="1827" t="s">
        <v>461</v>
      </c>
      <c r="E1709" s="1829">
        <v>44822</v>
      </c>
      <c r="F1709" s="1831" t="s">
        <v>6257</v>
      </c>
      <c r="G1709" s="1831">
        <v>0</v>
      </c>
      <c r="H1709" s="1832" t="s">
        <v>414</v>
      </c>
      <c r="I1709" s="1907" t="s">
        <v>234</v>
      </c>
      <c r="J1709" s="114"/>
      <c r="K1709" s="113"/>
      <c r="L1709" s="113"/>
      <c r="M1709" s="113"/>
      <c r="N1709" s="113"/>
      <c r="O1709" s="113"/>
      <c r="P1709" s="113"/>
      <c r="Q1709" s="113"/>
      <c r="R1709" s="113"/>
      <c r="S1709" s="113"/>
      <c r="T1709" s="113"/>
    </row>
    <row r="1710" spans="1:20" s="115" customFormat="1">
      <c r="A1710" s="1833">
        <v>2022</v>
      </c>
      <c r="B1710" s="1827" t="s">
        <v>164</v>
      </c>
      <c r="C1710" s="1877" t="s">
        <v>196</v>
      </c>
      <c r="D1710" s="1827" t="s">
        <v>6355</v>
      </c>
      <c r="E1710" s="1829">
        <v>44871</v>
      </c>
      <c r="F1710" s="1831" t="s">
        <v>6362</v>
      </c>
      <c r="G1710" s="1831">
        <v>5</v>
      </c>
      <c r="H1710" s="1832" t="s">
        <v>414</v>
      </c>
      <c r="I1710" s="1907"/>
      <c r="J1710" s="114"/>
      <c r="K1710" s="113"/>
      <c r="L1710" s="113"/>
      <c r="M1710" s="113"/>
      <c r="N1710" s="113"/>
      <c r="O1710" s="113"/>
      <c r="P1710" s="113"/>
      <c r="Q1710" s="113"/>
      <c r="R1710" s="113"/>
      <c r="S1710" s="113"/>
      <c r="T1710" s="113"/>
    </row>
    <row r="1711" spans="1:20" s="115" customFormat="1">
      <c r="A1711" s="1833">
        <v>2022</v>
      </c>
      <c r="B1711" s="1827" t="s">
        <v>164</v>
      </c>
      <c r="C1711" s="1877" t="s">
        <v>196</v>
      </c>
      <c r="D1711" s="1827" t="s">
        <v>5785</v>
      </c>
      <c r="E1711" s="1829">
        <v>44878</v>
      </c>
      <c r="F1711" s="1831" t="s">
        <v>6362</v>
      </c>
      <c r="G1711" s="1831">
        <v>5</v>
      </c>
      <c r="H1711" s="1832" t="s">
        <v>414</v>
      </c>
      <c r="I1711" s="1907"/>
      <c r="J1711" s="114"/>
      <c r="K1711" s="113"/>
      <c r="L1711" s="113"/>
      <c r="M1711" s="113"/>
      <c r="N1711" s="113"/>
      <c r="O1711" s="113"/>
      <c r="P1711" s="113"/>
      <c r="Q1711" s="113"/>
      <c r="R1711" s="113"/>
      <c r="S1711" s="113"/>
      <c r="T1711" s="113"/>
    </row>
    <row r="1712" spans="1:20" s="115" customFormat="1">
      <c r="A1712" s="1833">
        <v>2022</v>
      </c>
      <c r="B1712" s="1827"/>
      <c r="C1712" s="1877"/>
      <c r="D1712" s="1827"/>
      <c r="E1712" s="1829"/>
      <c r="F1712" s="1831"/>
      <c r="G1712" s="1831">
        <v>33</v>
      </c>
      <c r="H1712" s="1832"/>
      <c r="I1712" s="1942"/>
      <c r="J1712" s="114"/>
      <c r="K1712" s="113"/>
      <c r="L1712" s="113"/>
      <c r="M1712" s="113"/>
      <c r="N1712" s="113"/>
      <c r="O1712" s="113"/>
      <c r="P1712" s="113"/>
      <c r="Q1712" s="113"/>
      <c r="R1712" s="113"/>
      <c r="S1712" s="113"/>
      <c r="T1712" s="113"/>
    </row>
    <row r="1713" spans="1:20" s="115" customFormat="1">
      <c r="A1713" s="2013">
        <v>2023</v>
      </c>
      <c r="B1713" s="2014" t="s">
        <v>164</v>
      </c>
      <c r="C1713" s="2019" t="s">
        <v>196</v>
      </c>
      <c r="D1713" s="2014" t="s">
        <v>406</v>
      </c>
      <c r="E1713" s="2016">
        <v>44976</v>
      </c>
      <c r="F1713" s="2017" t="s">
        <v>6406</v>
      </c>
      <c r="G1713" s="2017">
        <v>0</v>
      </c>
      <c r="H1713" s="2018" t="s">
        <v>414</v>
      </c>
      <c r="I1713" s="1907" t="s">
        <v>234</v>
      </c>
      <c r="J1713" s="114"/>
      <c r="K1713" s="113"/>
      <c r="L1713" s="113"/>
      <c r="M1713" s="113"/>
      <c r="N1713" s="113"/>
      <c r="O1713" s="113"/>
      <c r="P1713" s="113"/>
      <c r="Q1713" s="113"/>
      <c r="R1713" s="113"/>
      <c r="S1713" s="113"/>
      <c r="T1713" s="113"/>
    </row>
    <row r="1714" spans="1:20" s="115" customFormat="1">
      <c r="A1714" s="2013">
        <v>2023</v>
      </c>
      <c r="B1714" s="2014" t="s">
        <v>164</v>
      </c>
      <c r="C1714" s="2019" t="s">
        <v>196</v>
      </c>
      <c r="D1714" s="2014" t="s">
        <v>5683</v>
      </c>
      <c r="E1714" s="2016">
        <v>45074</v>
      </c>
      <c r="F1714" s="2017" t="s">
        <v>6362</v>
      </c>
      <c r="G1714" s="2017">
        <v>10</v>
      </c>
      <c r="H1714" s="2018" t="s">
        <v>6039</v>
      </c>
      <c r="I1714" s="1907"/>
      <c r="J1714" s="114"/>
      <c r="K1714" s="113"/>
      <c r="L1714" s="113"/>
      <c r="M1714" s="113"/>
      <c r="N1714" s="113"/>
      <c r="O1714" s="113"/>
      <c r="P1714" s="113"/>
      <c r="Q1714" s="113"/>
      <c r="R1714" s="113"/>
      <c r="S1714" s="113"/>
      <c r="T1714" s="113"/>
    </row>
    <row r="1715" spans="1:20" s="115" customFormat="1">
      <c r="A1715" s="2013">
        <v>2023</v>
      </c>
      <c r="B1715" s="2014" t="s">
        <v>164</v>
      </c>
      <c r="C1715" s="2019" t="s">
        <v>196</v>
      </c>
      <c r="D1715" s="2014" t="s">
        <v>6589</v>
      </c>
      <c r="E1715" s="2016">
        <v>45080</v>
      </c>
      <c r="F1715" s="2017" t="s">
        <v>6362</v>
      </c>
      <c r="G1715" s="2017">
        <v>15</v>
      </c>
      <c r="H1715" s="2018" t="s">
        <v>6179</v>
      </c>
      <c r="I1715" s="1907"/>
      <c r="J1715" s="114"/>
      <c r="K1715" s="113"/>
      <c r="L1715" s="113"/>
      <c r="M1715" s="113"/>
      <c r="N1715" s="113"/>
      <c r="O1715" s="113"/>
      <c r="P1715" s="113"/>
      <c r="Q1715" s="113"/>
      <c r="R1715" s="113"/>
      <c r="S1715" s="113"/>
      <c r="T1715" s="113"/>
    </row>
    <row r="1716" spans="1:20" s="115" customFormat="1">
      <c r="A1716" s="2013">
        <v>2023</v>
      </c>
      <c r="B1716" s="2014" t="s">
        <v>164</v>
      </c>
      <c r="C1716" s="2019" t="s">
        <v>196</v>
      </c>
      <c r="D1716" s="2014" t="s">
        <v>6374</v>
      </c>
      <c r="E1716" s="2016">
        <v>45249</v>
      </c>
      <c r="F1716" s="2017" t="s">
        <v>6257</v>
      </c>
      <c r="G1716" s="2017">
        <v>5</v>
      </c>
      <c r="H1716" s="2018" t="s">
        <v>352</v>
      </c>
      <c r="I1716" s="1907"/>
      <c r="J1716" s="114"/>
      <c r="K1716" s="113"/>
      <c r="L1716" s="113"/>
      <c r="M1716" s="113"/>
      <c r="N1716" s="113"/>
      <c r="O1716" s="113"/>
      <c r="P1716" s="113"/>
      <c r="Q1716" s="113"/>
      <c r="R1716" s="113"/>
      <c r="S1716" s="113"/>
      <c r="T1716" s="113"/>
    </row>
    <row r="1717" spans="1:20" s="115" customFormat="1">
      <c r="A1717" s="2013">
        <v>2023</v>
      </c>
      <c r="B1717" s="2014" t="s">
        <v>164</v>
      </c>
      <c r="C1717" s="2019" t="s">
        <v>196</v>
      </c>
      <c r="D1717" s="2014" t="s">
        <v>6374</v>
      </c>
      <c r="E1717" s="2016">
        <v>45249</v>
      </c>
      <c r="F1717" s="2017" t="s">
        <v>6755</v>
      </c>
      <c r="G1717" s="2017">
        <v>0</v>
      </c>
      <c r="H1717" s="2018" t="s">
        <v>354</v>
      </c>
      <c r="I1717" s="1907" t="s">
        <v>234</v>
      </c>
      <c r="J1717" s="114"/>
      <c r="K1717" s="113"/>
      <c r="L1717" s="113"/>
      <c r="M1717" s="113"/>
      <c r="N1717" s="113"/>
      <c r="O1717" s="113"/>
      <c r="P1717" s="113"/>
      <c r="Q1717" s="113"/>
      <c r="R1717" s="113"/>
      <c r="S1717" s="113"/>
      <c r="T1717" s="113"/>
    </row>
    <row r="1718" spans="1:20" s="115" customFormat="1">
      <c r="A1718" s="2013">
        <v>2023</v>
      </c>
      <c r="B1718" s="2014" t="s">
        <v>164</v>
      </c>
      <c r="C1718" s="2019" t="s">
        <v>196</v>
      </c>
      <c r="D1718" s="2014" t="s">
        <v>6374</v>
      </c>
      <c r="E1718" s="2016">
        <v>45249</v>
      </c>
      <c r="F1718" s="2017" t="s">
        <v>6756</v>
      </c>
      <c r="G1718" s="2017">
        <v>0</v>
      </c>
      <c r="H1718" s="2018" t="s">
        <v>414</v>
      </c>
      <c r="I1718" s="1907" t="s">
        <v>234</v>
      </c>
      <c r="J1718" s="114"/>
      <c r="K1718" s="113"/>
      <c r="L1718" s="113"/>
      <c r="M1718" s="113"/>
      <c r="N1718" s="113"/>
      <c r="O1718" s="113"/>
      <c r="P1718" s="113"/>
      <c r="Q1718" s="113"/>
      <c r="R1718" s="113"/>
      <c r="S1718" s="113"/>
      <c r="T1718" s="113"/>
    </row>
    <row r="1719" spans="1:20" s="115" customFormat="1">
      <c r="A1719" s="2013">
        <v>2023</v>
      </c>
      <c r="B1719" s="2014"/>
      <c r="C1719" s="2019"/>
      <c r="D1719" s="2014"/>
      <c r="E1719" s="2016"/>
      <c r="F1719" s="2017"/>
      <c r="G1719" s="2017">
        <v>30</v>
      </c>
      <c r="H1719" s="2018"/>
      <c r="I1719" s="1908" t="s">
        <v>6399</v>
      </c>
      <c r="J1719" s="114"/>
      <c r="K1719" s="113"/>
      <c r="L1719" s="113"/>
      <c r="M1719" s="113"/>
      <c r="N1719" s="113"/>
      <c r="O1719" s="113"/>
      <c r="P1719" s="113"/>
      <c r="Q1719" s="113"/>
      <c r="R1719" s="113"/>
      <c r="S1719" s="113"/>
      <c r="T1719" s="113"/>
    </row>
    <row r="1720" spans="1:20">
      <c r="A1720" s="2177" t="s">
        <v>46</v>
      </c>
      <c r="B1720" s="2171"/>
      <c r="C1720" s="2178" t="s">
        <v>1352</v>
      </c>
      <c r="D1720" s="2171"/>
      <c r="E1720" s="2173"/>
      <c r="F1720" s="2175"/>
      <c r="G1720" s="2175">
        <v>73</v>
      </c>
      <c r="H1720" s="2176"/>
      <c r="I1720" s="1541"/>
      <c r="J1720" s="93"/>
    </row>
    <row r="1721" spans="1:20">
      <c r="A1721" s="147"/>
      <c r="C1721" s="148"/>
      <c r="E1721" s="1673"/>
      <c r="F1721" s="133"/>
      <c r="G1721" s="133"/>
      <c r="I1721" s="1409"/>
      <c r="J1721" s="93"/>
    </row>
    <row r="1722" spans="1:20">
      <c r="A1722" s="1859">
        <v>2020</v>
      </c>
      <c r="B1722" s="1875" t="s">
        <v>164</v>
      </c>
      <c r="C1722" s="1867" t="s">
        <v>170</v>
      </c>
      <c r="D1722" s="2060" t="s">
        <v>252</v>
      </c>
      <c r="E1722" s="2061">
        <v>43891</v>
      </c>
      <c r="F1722" s="2062" t="s">
        <v>1353</v>
      </c>
      <c r="G1722" s="2086">
        <v>10</v>
      </c>
      <c r="H1722" s="1867" t="s">
        <v>1354</v>
      </c>
      <c r="I1722" s="1409"/>
      <c r="J1722" s="93"/>
    </row>
    <row r="1723" spans="1:20">
      <c r="A1723" s="1871">
        <v>2020</v>
      </c>
      <c r="B1723" s="1860"/>
      <c r="C1723" s="1860"/>
      <c r="D1723" s="1869"/>
      <c r="E1723" s="1862"/>
      <c r="F1723" s="1873"/>
      <c r="G1723" s="1859">
        <f>SUM(G1722:G1722)</f>
        <v>10</v>
      </c>
      <c r="H1723" s="1870"/>
      <c r="I1723" s="1409"/>
      <c r="J1723" s="93"/>
    </row>
    <row r="1724" spans="1:20">
      <c r="A1724" s="2095">
        <v>2023</v>
      </c>
      <c r="B1724" s="2014" t="s">
        <v>164</v>
      </c>
      <c r="C1724" s="2014" t="s">
        <v>6738</v>
      </c>
      <c r="D1724" s="2015" t="s">
        <v>6342</v>
      </c>
      <c r="E1724" s="2016">
        <v>45228</v>
      </c>
      <c r="F1724" s="2097" t="s">
        <v>6739</v>
      </c>
      <c r="G1724" s="2017">
        <v>0</v>
      </c>
      <c r="H1724" s="2018" t="s">
        <v>354</v>
      </c>
      <c r="I1724" s="1409" t="s">
        <v>234</v>
      </c>
      <c r="J1724" s="93"/>
    </row>
    <row r="1725" spans="1:20">
      <c r="A1725" s="2095">
        <v>2023</v>
      </c>
      <c r="B1725" s="2014"/>
      <c r="C1725" s="2014"/>
      <c r="D1725" s="2015"/>
      <c r="E1725" s="2016"/>
      <c r="F1725" s="2097"/>
      <c r="G1725" s="2017">
        <v>0</v>
      </c>
      <c r="H1725" s="2018"/>
      <c r="I1725" s="1409"/>
      <c r="J1725" s="93"/>
    </row>
    <row r="1726" spans="1:20">
      <c r="A1726" s="2170" t="s">
        <v>46</v>
      </c>
      <c r="B1726" s="2171"/>
      <c r="C1726" s="2171" t="s">
        <v>1355</v>
      </c>
      <c r="D1726" s="2268"/>
      <c r="E1726" s="2173"/>
      <c r="F1726" s="2174"/>
      <c r="G1726" s="2175">
        <f>G1723</f>
        <v>10</v>
      </c>
      <c r="H1726" s="2176"/>
      <c r="I1726" s="1409"/>
      <c r="J1726" s="93"/>
    </row>
    <row r="1727" spans="1:20">
      <c r="A1727" s="147"/>
      <c r="C1727" s="148"/>
      <c r="E1727" s="1673"/>
      <c r="F1727" s="133"/>
      <c r="G1727" s="133"/>
      <c r="I1727" s="1541"/>
      <c r="J1727" s="93"/>
    </row>
    <row r="1728" spans="1:20">
      <c r="A1728" s="1871">
        <v>2020</v>
      </c>
      <c r="B1728" s="1860" t="s">
        <v>91</v>
      </c>
      <c r="C1728" s="2060" t="s">
        <v>104</v>
      </c>
      <c r="D1728" s="2060" t="s">
        <v>252</v>
      </c>
      <c r="E1728" s="2061">
        <v>43891</v>
      </c>
      <c r="F1728" s="2062" t="s">
        <v>1356</v>
      </c>
      <c r="G1728" s="2086">
        <v>10</v>
      </c>
      <c r="H1728" s="2067" t="s">
        <v>1357</v>
      </c>
      <c r="I1728" s="2505"/>
      <c r="J1728" s="93"/>
    </row>
    <row r="1729" spans="1:10">
      <c r="A1729" s="1871">
        <v>2020</v>
      </c>
      <c r="B1729" s="1860" t="s">
        <v>91</v>
      </c>
      <c r="C1729" s="2060" t="s">
        <v>104</v>
      </c>
      <c r="D1729" s="2060" t="s">
        <v>252</v>
      </c>
      <c r="E1729" s="2061">
        <v>43891</v>
      </c>
      <c r="F1729" s="2062" t="s">
        <v>1358</v>
      </c>
      <c r="G1729" s="2086">
        <v>3</v>
      </c>
      <c r="H1729" s="2067" t="s">
        <v>1359</v>
      </c>
      <c r="I1729" s="2505"/>
      <c r="J1729" s="93"/>
    </row>
    <row r="1730" spans="1:10">
      <c r="A1730" s="1871">
        <v>2020</v>
      </c>
      <c r="B1730" s="1860" t="s">
        <v>91</v>
      </c>
      <c r="C1730" s="2060" t="s">
        <v>104</v>
      </c>
      <c r="D1730" s="2060" t="s">
        <v>252</v>
      </c>
      <c r="E1730" s="2061">
        <v>43891</v>
      </c>
      <c r="F1730" s="2062" t="s">
        <v>1360</v>
      </c>
      <c r="G1730" s="2086">
        <v>7</v>
      </c>
      <c r="H1730" s="2067" t="s">
        <v>1361</v>
      </c>
      <c r="I1730" s="2505"/>
      <c r="J1730" s="93"/>
    </row>
    <row r="1731" spans="1:10">
      <c r="A1731" s="1871">
        <v>2020</v>
      </c>
      <c r="B1731" s="1860"/>
      <c r="C1731" s="2059"/>
      <c r="D1731" s="2146"/>
      <c r="E1731" s="2065"/>
      <c r="F1731" s="2111"/>
      <c r="G1731" s="2066">
        <f>SUM(G1728:G1730)</f>
        <v>20</v>
      </c>
      <c r="H1731" s="2068"/>
      <c r="I1731" s="2505"/>
      <c r="J1731" s="93"/>
    </row>
    <row r="1732" spans="1:10">
      <c r="A1732" s="1536">
        <v>2021</v>
      </c>
      <c r="B1732" s="1457" t="s">
        <v>91</v>
      </c>
      <c r="C1732" s="1494" t="s">
        <v>104</v>
      </c>
      <c r="D1732" s="2033" t="s">
        <v>252</v>
      </c>
      <c r="E1732" s="2034">
        <v>44262</v>
      </c>
      <c r="F1732" s="2035" t="s">
        <v>5436</v>
      </c>
      <c r="G1732" s="2035">
        <v>3</v>
      </c>
      <c r="H1732" s="1494" t="s">
        <v>846</v>
      </c>
      <c r="I1732" s="1541"/>
      <c r="J1732" s="93"/>
    </row>
    <row r="1733" spans="1:10">
      <c r="A1733" s="1536">
        <v>2021</v>
      </c>
      <c r="B1733" s="1457"/>
      <c r="C1733" s="1457"/>
      <c r="D1733" s="1537"/>
      <c r="E1733" s="1684"/>
      <c r="F1733" s="1534"/>
      <c r="G1733" s="1458">
        <f>SUM(G1732)</f>
        <v>3</v>
      </c>
      <c r="H1733" s="1499"/>
      <c r="I1733" s="1541"/>
      <c r="J1733" s="93"/>
    </row>
    <row r="1734" spans="1:10">
      <c r="A1734" s="1825">
        <v>2022</v>
      </c>
      <c r="B1734" s="1827" t="s">
        <v>91</v>
      </c>
      <c r="C1734" s="1827" t="s">
        <v>104</v>
      </c>
      <c r="D1734" s="1834" t="s">
        <v>5683</v>
      </c>
      <c r="E1734" s="1829">
        <v>44703</v>
      </c>
      <c r="F1734" s="1830" t="s">
        <v>6167</v>
      </c>
      <c r="G1734" s="1831">
        <v>10</v>
      </c>
      <c r="H1734" s="1832" t="s">
        <v>6094</v>
      </c>
      <c r="I1734" s="1907"/>
      <c r="J1734" s="93"/>
    </row>
    <row r="1735" spans="1:10">
      <c r="A1735" s="1825">
        <v>2022</v>
      </c>
      <c r="B1735" s="1827" t="s">
        <v>91</v>
      </c>
      <c r="C1735" s="1827" t="s">
        <v>104</v>
      </c>
      <c r="D1735" s="1834" t="s">
        <v>461</v>
      </c>
      <c r="E1735" s="1829">
        <v>44822</v>
      </c>
      <c r="F1735" s="1830" t="s">
        <v>6258</v>
      </c>
      <c r="G1735" s="1831">
        <v>0</v>
      </c>
      <c r="H1735" s="1832" t="s">
        <v>273</v>
      </c>
      <c r="I1735" s="1907" t="s">
        <v>234</v>
      </c>
      <c r="J1735" s="93"/>
    </row>
    <row r="1736" spans="1:10">
      <c r="A1736" s="1825">
        <v>2022</v>
      </c>
      <c r="B1736" s="1827"/>
      <c r="C1736" s="1827"/>
      <c r="D1736" s="1834"/>
      <c r="E1736" s="1829"/>
      <c r="F1736" s="1830"/>
      <c r="G1736" s="1831">
        <v>10</v>
      </c>
      <c r="H1736" s="1832"/>
      <c r="I1736" s="1908" t="s">
        <v>6797</v>
      </c>
      <c r="J1736" s="93"/>
    </row>
    <row r="1737" spans="1:10">
      <c r="A1737" s="2170" t="s">
        <v>46</v>
      </c>
      <c r="B1737" s="2171"/>
      <c r="C1737" s="2171" t="s">
        <v>1362</v>
      </c>
      <c r="D1737" s="2268"/>
      <c r="E1737" s="2173"/>
      <c r="F1737" s="2174"/>
      <c r="G1737" s="2175">
        <v>33</v>
      </c>
      <c r="H1737" s="2176"/>
      <c r="I1737" s="1541"/>
      <c r="J1737" s="93"/>
    </row>
    <row r="1738" spans="1:10">
      <c r="A1738" s="147"/>
      <c r="C1738" s="148"/>
      <c r="E1738" s="1673"/>
      <c r="F1738" s="133"/>
      <c r="G1738" s="133"/>
      <c r="I1738" s="1409"/>
      <c r="J1738" s="93"/>
    </row>
    <row r="1739" spans="1:10">
      <c r="A1739" s="173">
        <v>2019</v>
      </c>
      <c r="B1739" s="73" t="s">
        <v>164</v>
      </c>
      <c r="C1739" s="174" t="s">
        <v>176</v>
      </c>
      <c r="D1739" s="174" t="s">
        <v>277</v>
      </c>
      <c r="E1739" s="1679">
        <v>43716</v>
      </c>
      <c r="F1739" s="1662" t="s">
        <v>1369</v>
      </c>
      <c r="G1739" s="173">
        <v>7</v>
      </c>
      <c r="H1739" s="88" t="s">
        <v>622</v>
      </c>
      <c r="I1739" s="1409"/>
    </row>
    <row r="1740" spans="1:10">
      <c r="A1740" s="173">
        <v>2019</v>
      </c>
      <c r="C1740" s="174"/>
      <c r="D1740" s="174"/>
      <c r="E1740" s="1679"/>
      <c r="F1740" s="1715"/>
      <c r="G1740" s="173">
        <f>SUM(G1739)</f>
        <v>7</v>
      </c>
      <c r="I1740" s="1409"/>
    </row>
    <row r="1741" spans="1:10">
      <c r="A1741" s="1859">
        <v>2020</v>
      </c>
      <c r="B1741" s="1860" t="s">
        <v>164</v>
      </c>
      <c r="C1741" s="1860" t="s">
        <v>176</v>
      </c>
      <c r="D1741" s="1860" t="s">
        <v>5446</v>
      </c>
      <c r="E1741" s="1862">
        <v>43910</v>
      </c>
      <c r="F1741" s="1863" t="s">
        <v>1370</v>
      </c>
      <c r="G1741" s="1859">
        <v>5</v>
      </c>
      <c r="H1741" s="1870" t="s">
        <v>352</v>
      </c>
      <c r="I1741" s="1409"/>
    </row>
    <row r="1742" spans="1:10">
      <c r="A1742" s="1859">
        <v>2020</v>
      </c>
      <c r="B1742" s="1860"/>
      <c r="C1742" s="1860"/>
      <c r="D1742" s="1860"/>
      <c r="E1742" s="1862"/>
      <c r="F1742" s="1863"/>
      <c r="G1742" s="1859">
        <f>SUM(G1741)</f>
        <v>5</v>
      </c>
      <c r="H1742" s="1870"/>
      <c r="I1742" s="1409"/>
    </row>
    <row r="1743" spans="1:10">
      <c r="A1743" s="1831">
        <v>2022</v>
      </c>
      <c r="B1743" s="1827" t="s">
        <v>164</v>
      </c>
      <c r="C1743" s="1827" t="s">
        <v>176</v>
      </c>
      <c r="D1743" s="1827" t="s">
        <v>5683</v>
      </c>
      <c r="E1743" s="1829">
        <v>44703</v>
      </c>
      <c r="F1743" s="1843" t="s">
        <v>6168</v>
      </c>
      <c r="G1743" s="1831">
        <v>7</v>
      </c>
      <c r="H1743" s="1832" t="s">
        <v>6101</v>
      </c>
      <c r="I1743" s="1857"/>
    </row>
    <row r="1744" spans="1:10">
      <c r="A1744" s="1831">
        <v>2022</v>
      </c>
      <c r="B1744" s="1827"/>
      <c r="C1744" s="1827"/>
      <c r="D1744" s="1827"/>
      <c r="E1744" s="1829"/>
      <c r="F1744" s="1843"/>
      <c r="G1744" s="1831">
        <v>7</v>
      </c>
      <c r="H1744" s="1832"/>
      <c r="I1744" s="1857"/>
    </row>
    <row r="1745" spans="1:10">
      <c r="A1745" s="2017">
        <v>2023</v>
      </c>
      <c r="B1745" s="2014" t="s">
        <v>164</v>
      </c>
      <c r="C1745" s="2014" t="s">
        <v>176</v>
      </c>
      <c r="D1745" s="2014" t="s">
        <v>5683</v>
      </c>
      <c r="E1745" s="2016">
        <v>45074</v>
      </c>
      <c r="F1745" s="2021" t="s">
        <v>6571</v>
      </c>
      <c r="G1745" s="2017">
        <v>3</v>
      </c>
      <c r="H1745" s="2018" t="s">
        <v>6066</v>
      </c>
      <c r="I1745" s="1857"/>
    </row>
    <row r="1746" spans="1:10">
      <c r="A1746" s="2017">
        <v>2023</v>
      </c>
      <c r="B1746" s="2014" t="s">
        <v>164</v>
      </c>
      <c r="C1746" s="2014" t="s">
        <v>176</v>
      </c>
      <c r="D1746" s="2014" t="s">
        <v>6589</v>
      </c>
      <c r="E1746" s="2016">
        <v>45080</v>
      </c>
      <c r="F1746" s="2021" t="s">
        <v>6571</v>
      </c>
      <c r="G1746" s="2017">
        <v>10</v>
      </c>
      <c r="H1746" s="2018" t="s">
        <v>6602</v>
      </c>
      <c r="I1746" s="1857"/>
    </row>
    <row r="1747" spans="1:10">
      <c r="A1747" s="2017">
        <v>2023</v>
      </c>
      <c r="B1747" s="2014"/>
      <c r="C1747" s="2014"/>
      <c r="D1747" s="2014"/>
      <c r="E1747" s="2016"/>
      <c r="F1747" s="2021"/>
      <c r="G1747" s="2017">
        <v>13</v>
      </c>
      <c r="H1747" s="2018"/>
      <c r="I1747" s="1857"/>
    </row>
    <row r="1748" spans="1:10">
      <c r="A1748" s="2177" t="s">
        <v>46</v>
      </c>
      <c r="B1748" s="2171"/>
      <c r="C1748" s="2178" t="s">
        <v>1371</v>
      </c>
      <c r="D1748" s="2171"/>
      <c r="E1748" s="2173"/>
      <c r="F1748" s="2175"/>
      <c r="G1748" s="2175">
        <v>32</v>
      </c>
      <c r="H1748" s="2176"/>
      <c r="I1748" s="1409"/>
      <c r="J1748" s="93"/>
    </row>
    <row r="1749" spans="1:10">
      <c r="A1749" s="178"/>
      <c r="B1749" s="154"/>
      <c r="C1749" s="155"/>
      <c r="D1749" s="154"/>
      <c r="E1749" s="1677"/>
      <c r="F1749" s="153"/>
      <c r="G1749" s="153"/>
      <c r="H1749" s="157"/>
      <c r="I1749" s="1409"/>
      <c r="J1749" s="93"/>
    </row>
    <row r="1750" spans="1:10">
      <c r="A1750" s="1833">
        <v>2022</v>
      </c>
      <c r="B1750" s="1827" t="s">
        <v>53</v>
      </c>
      <c r="C1750" s="1877" t="s">
        <v>6010</v>
      </c>
      <c r="D1750" s="1827" t="s">
        <v>5745</v>
      </c>
      <c r="E1750" s="1829">
        <v>44633</v>
      </c>
      <c r="F1750" s="1831" t="s">
        <v>6011</v>
      </c>
      <c r="G1750" s="1831">
        <v>5</v>
      </c>
      <c r="H1750" s="1832" t="s">
        <v>435</v>
      </c>
      <c r="I1750" s="1409"/>
      <c r="J1750" s="93"/>
    </row>
    <row r="1751" spans="1:10">
      <c r="A1751" s="1833">
        <v>2022</v>
      </c>
      <c r="B1751" s="1827"/>
      <c r="C1751" s="1877"/>
      <c r="D1751" s="1827"/>
      <c r="E1751" s="1829"/>
      <c r="F1751" s="1831"/>
      <c r="G1751" s="1831">
        <v>5</v>
      </c>
      <c r="H1751" s="1832"/>
      <c r="I1751" s="1409"/>
      <c r="J1751" s="93"/>
    </row>
    <row r="1752" spans="1:10">
      <c r="A1752" s="2013">
        <v>2023</v>
      </c>
      <c r="B1752" s="2014" t="s">
        <v>53</v>
      </c>
      <c r="C1752" s="2019" t="s">
        <v>6010</v>
      </c>
      <c r="D1752" s="2014" t="s">
        <v>5456</v>
      </c>
      <c r="E1752" s="2016">
        <v>45018</v>
      </c>
      <c r="F1752" s="2017" t="s">
        <v>6495</v>
      </c>
      <c r="G1752" s="2017">
        <v>5</v>
      </c>
      <c r="H1752" s="2018" t="s">
        <v>435</v>
      </c>
      <c r="I1752" s="1409"/>
      <c r="J1752" s="93"/>
    </row>
    <row r="1753" spans="1:10">
      <c r="A1753" s="2013">
        <v>2023</v>
      </c>
      <c r="B1753" s="2014" t="s">
        <v>53</v>
      </c>
      <c r="C1753" s="2019" t="s">
        <v>6010</v>
      </c>
      <c r="D1753" s="2014" t="s">
        <v>5683</v>
      </c>
      <c r="E1753" s="2016">
        <v>45074</v>
      </c>
      <c r="F1753" s="2017" t="s">
        <v>6495</v>
      </c>
      <c r="G1753" s="2017">
        <v>7</v>
      </c>
      <c r="H1753" s="2018" t="s">
        <v>6045</v>
      </c>
      <c r="I1753" s="1409"/>
      <c r="J1753" s="93"/>
    </row>
    <row r="1754" spans="1:10">
      <c r="A1754" s="2013">
        <v>2023</v>
      </c>
      <c r="B1754" s="2014" t="s">
        <v>53</v>
      </c>
      <c r="C1754" s="2019" t="s">
        <v>6010</v>
      </c>
      <c r="D1754" s="2014" t="s">
        <v>6589</v>
      </c>
      <c r="E1754" s="2016">
        <v>45080</v>
      </c>
      <c r="F1754" s="2017" t="s">
        <v>6495</v>
      </c>
      <c r="G1754" s="2017">
        <v>5</v>
      </c>
      <c r="H1754" s="2018" t="s">
        <v>6595</v>
      </c>
      <c r="I1754" s="1409"/>
      <c r="J1754" s="93"/>
    </row>
    <row r="1755" spans="1:10">
      <c r="A1755" s="2013">
        <v>2023</v>
      </c>
      <c r="B1755" s="2014"/>
      <c r="C1755" s="2019"/>
      <c r="D1755" s="2014"/>
      <c r="E1755" s="2016"/>
      <c r="F1755" s="2017"/>
      <c r="G1755" s="2017">
        <v>17</v>
      </c>
      <c r="H1755" s="2018"/>
      <c r="I1755" s="1409"/>
      <c r="J1755" s="93"/>
    </row>
    <row r="1756" spans="1:10">
      <c r="A1756" s="2177" t="s">
        <v>46</v>
      </c>
      <c r="B1756" s="2171"/>
      <c r="C1756" s="2178" t="s">
        <v>6012</v>
      </c>
      <c r="D1756" s="2171"/>
      <c r="E1756" s="2173"/>
      <c r="F1756" s="2175"/>
      <c r="G1756" s="2175">
        <v>22</v>
      </c>
      <c r="H1756" s="2216"/>
      <c r="I1756" s="1409"/>
      <c r="J1756" s="93"/>
    </row>
    <row r="1757" spans="1:10">
      <c r="A1757" s="104"/>
      <c r="D1757" s="131"/>
      <c r="E1757" s="1673"/>
      <c r="F1757" s="87"/>
      <c r="G1757" s="133"/>
      <c r="I1757" s="1409"/>
      <c r="J1757" s="93"/>
    </row>
    <row r="1758" spans="1:10">
      <c r="A1758" s="147">
        <v>2019</v>
      </c>
      <c r="B1758" s="73" t="s">
        <v>91</v>
      </c>
      <c r="C1758" s="72" t="s">
        <v>92</v>
      </c>
      <c r="D1758" s="73" t="s">
        <v>1402</v>
      </c>
      <c r="E1758" s="1673">
        <v>43512</v>
      </c>
      <c r="F1758" s="133" t="s">
        <v>1403</v>
      </c>
      <c r="G1758" s="87">
        <v>5</v>
      </c>
      <c r="H1758" s="88" t="s">
        <v>342</v>
      </c>
      <c r="I1758" s="1409"/>
      <c r="J1758" s="2"/>
    </row>
    <row r="1759" spans="1:10">
      <c r="A1759" s="147">
        <v>2019</v>
      </c>
      <c r="B1759" s="73" t="s">
        <v>91</v>
      </c>
      <c r="C1759" s="72" t="s">
        <v>92</v>
      </c>
      <c r="D1759" s="73" t="s">
        <v>1402</v>
      </c>
      <c r="E1759" s="1673">
        <v>43512</v>
      </c>
      <c r="F1759" s="133" t="s">
        <v>1403</v>
      </c>
      <c r="G1759" s="87">
        <v>5</v>
      </c>
      <c r="H1759" s="88" t="s">
        <v>1404</v>
      </c>
      <c r="I1759" s="1409"/>
      <c r="J1759" s="2"/>
    </row>
    <row r="1760" spans="1:10">
      <c r="A1760" s="137">
        <v>2019</v>
      </c>
      <c r="B1760" s="73" t="s">
        <v>91</v>
      </c>
      <c r="C1760" s="143" t="s">
        <v>92</v>
      </c>
      <c r="D1760" s="138" t="s">
        <v>227</v>
      </c>
      <c r="E1760" s="1674">
        <v>43604</v>
      </c>
      <c r="F1760" s="1656" t="s">
        <v>1405</v>
      </c>
      <c r="G1760" s="141">
        <v>3</v>
      </c>
      <c r="H1760" s="1561" t="s">
        <v>1406</v>
      </c>
      <c r="I1760" s="1409"/>
    </row>
    <row r="1761" spans="1:20">
      <c r="A1761" s="137">
        <v>2019</v>
      </c>
      <c r="B1761" s="73" t="s">
        <v>91</v>
      </c>
      <c r="C1761" s="143" t="s">
        <v>92</v>
      </c>
      <c r="D1761" s="138" t="s">
        <v>227</v>
      </c>
      <c r="E1761" s="1674">
        <v>43604</v>
      </c>
      <c r="F1761" s="1656" t="s">
        <v>1407</v>
      </c>
      <c r="G1761" s="141">
        <v>10</v>
      </c>
      <c r="H1761" s="1561" t="s">
        <v>1408</v>
      </c>
      <c r="I1761" s="1409"/>
    </row>
    <row r="1762" spans="1:20">
      <c r="A1762" s="137">
        <v>2019</v>
      </c>
      <c r="B1762" s="73" t="s">
        <v>91</v>
      </c>
      <c r="C1762" s="143" t="s">
        <v>92</v>
      </c>
      <c r="D1762" s="138" t="s">
        <v>227</v>
      </c>
      <c r="E1762" s="1674">
        <v>43604</v>
      </c>
      <c r="F1762" s="1656" t="s">
        <v>1409</v>
      </c>
      <c r="G1762" s="141">
        <v>3</v>
      </c>
      <c r="H1762" s="1561" t="s">
        <v>512</v>
      </c>
      <c r="I1762" s="1409"/>
    </row>
    <row r="1763" spans="1:20">
      <c r="A1763" s="137">
        <v>2019</v>
      </c>
      <c r="B1763" s="73" t="s">
        <v>91</v>
      </c>
      <c r="C1763" s="143" t="s">
        <v>92</v>
      </c>
      <c r="D1763" s="138" t="s">
        <v>227</v>
      </c>
      <c r="E1763" s="1674">
        <v>43604</v>
      </c>
      <c r="F1763" s="1656" t="s">
        <v>1399</v>
      </c>
      <c r="G1763" s="141">
        <v>7</v>
      </c>
      <c r="H1763" s="1561" t="s">
        <v>709</v>
      </c>
      <c r="I1763" s="1409"/>
    </row>
    <row r="1764" spans="1:20">
      <c r="A1764" s="147">
        <v>2019</v>
      </c>
      <c r="B1764" s="73" t="s">
        <v>91</v>
      </c>
      <c r="C1764" s="72" t="s">
        <v>92</v>
      </c>
      <c r="D1764" s="73" t="s">
        <v>78</v>
      </c>
      <c r="E1764" s="1673">
        <v>43611</v>
      </c>
      <c r="F1764" s="133" t="s">
        <v>1407</v>
      </c>
      <c r="G1764" s="87">
        <v>10</v>
      </c>
      <c r="H1764" s="88" t="s">
        <v>1410</v>
      </c>
      <c r="I1764" s="1409"/>
      <c r="J1764" s="2"/>
    </row>
    <row r="1765" spans="1:20">
      <c r="A1765" s="147">
        <v>2019</v>
      </c>
      <c r="B1765" s="73" t="s">
        <v>91</v>
      </c>
      <c r="C1765" s="72" t="s">
        <v>92</v>
      </c>
      <c r="D1765" s="73" t="s">
        <v>78</v>
      </c>
      <c r="E1765" s="1673">
        <v>43611</v>
      </c>
      <c r="F1765" s="133" t="s">
        <v>1399</v>
      </c>
      <c r="G1765" s="87">
        <v>15</v>
      </c>
      <c r="H1765" s="88" t="s">
        <v>378</v>
      </c>
      <c r="I1765" s="1409"/>
      <c r="J1765" s="2"/>
    </row>
    <row r="1766" spans="1:20">
      <c r="A1766" s="173">
        <v>2019</v>
      </c>
      <c r="B1766" s="73" t="s">
        <v>91</v>
      </c>
      <c r="C1766" s="174" t="s">
        <v>92</v>
      </c>
      <c r="D1766" s="174" t="s">
        <v>277</v>
      </c>
      <c r="E1766" s="1679">
        <v>43716</v>
      </c>
      <c r="F1766" s="1662" t="s">
        <v>1411</v>
      </c>
      <c r="G1766" s="173">
        <v>7</v>
      </c>
      <c r="H1766" s="88" t="s">
        <v>1400</v>
      </c>
      <c r="I1766" s="1409"/>
    </row>
    <row r="1767" spans="1:20">
      <c r="A1767" s="173">
        <v>2019</v>
      </c>
      <c r="B1767" s="73" t="s">
        <v>91</v>
      </c>
      <c r="C1767" s="174" t="s">
        <v>92</v>
      </c>
      <c r="D1767" s="174" t="s">
        <v>277</v>
      </c>
      <c r="E1767" s="1679">
        <v>43716</v>
      </c>
      <c r="F1767" s="1662" t="s">
        <v>1412</v>
      </c>
      <c r="G1767" s="173">
        <v>3</v>
      </c>
      <c r="H1767" s="88" t="s">
        <v>1413</v>
      </c>
      <c r="I1767" s="1409"/>
    </row>
    <row r="1768" spans="1:20">
      <c r="A1768" s="173">
        <v>2019</v>
      </c>
      <c r="B1768" s="73" t="s">
        <v>91</v>
      </c>
      <c r="C1768" s="174" t="s">
        <v>92</v>
      </c>
      <c r="D1768" s="73" t="s">
        <v>94</v>
      </c>
      <c r="E1768" s="1679">
        <v>43772</v>
      </c>
      <c r="F1768" s="1657" t="s">
        <v>1414</v>
      </c>
      <c r="G1768" s="173">
        <v>5</v>
      </c>
      <c r="H1768" s="88" t="s">
        <v>5744</v>
      </c>
      <c r="I1768" s="1409"/>
    </row>
    <row r="1769" spans="1:20">
      <c r="A1769" s="173">
        <v>2019</v>
      </c>
      <c r="B1769" s="73" t="s">
        <v>91</v>
      </c>
      <c r="C1769" s="174" t="s">
        <v>92</v>
      </c>
      <c r="D1769" s="73" t="s">
        <v>94</v>
      </c>
      <c r="E1769" s="1679">
        <v>43772</v>
      </c>
      <c r="F1769" s="1657" t="s">
        <v>1414</v>
      </c>
      <c r="G1769" s="173">
        <v>5</v>
      </c>
      <c r="H1769" s="88" t="s">
        <v>244</v>
      </c>
      <c r="I1769" s="1409"/>
    </row>
    <row r="1770" spans="1:20">
      <c r="A1770" s="147">
        <v>2019</v>
      </c>
      <c r="C1770" s="148"/>
      <c r="E1770" s="1673"/>
      <c r="F1770" s="133"/>
      <c r="G1770" s="133">
        <f>SUM(G1758:G1769)</f>
        <v>78</v>
      </c>
      <c r="I1770" s="1409"/>
      <c r="J1770" s="93"/>
    </row>
    <row r="1771" spans="1:20" s="188" customFormat="1">
      <c r="A1771" s="1859">
        <v>2020</v>
      </c>
      <c r="B1771" s="1860" t="s">
        <v>91</v>
      </c>
      <c r="C1771" s="1860" t="s">
        <v>92</v>
      </c>
      <c r="D1771" s="1860" t="s">
        <v>5807</v>
      </c>
      <c r="E1771" s="1862">
        <v>43876</v>
      </c>
      <c r="F1771" s="1863" t="s">
        <v>1416</v>
      </c>
      <c r="G1771" s="1859">
        <v>5</v>
      </c>
      <c r="H1771" s="1870" t="s">
        <v>5744</v>
      </c>
      <c r="I1771" s="1410"/>
      <c r="J1771" s="250"/>
      <c r="K1771" s="186"/>
      <c r="L1771" s="186"/>
      <c r="M1771" s="186"/>
      <c r="N1771" s="186"/>
      <c r="O1771" s="186"/>
      <c r="P1771" s="186"/>
      <c r="Q1771" s="186"/>
      <c r="R1771" s="186"/>
      <c r="S1771" s="186"/>
      <c r="T1771" s="186"/>
    </row>
    <row r="1772" spans="1:20" s="188" customFormat="1">
      <c r="A1772" s="1859">
        <v>2020</v>
      </c>
      <c r="B1772" s="1860" t="s">
        <v>91</v>
      </c>
      <c r="C1772" s="1860" t="s">
        <v>92</v>
      </c>
      <c r="D1772" s="1860" t="s">
        <v>5807</v>
      </c>
      <c r="E1772" s="1862">
        <v>43876</v>
      </c>
      <c r="F1772" s="1863" t="s">
        <v>1416</v>
      </c>
      <c r="G1772" s="1859">
        <v>5</v>
      </c>
      <c r="H1772" s="1870" t="s">
        <v>244</v>
      </c>
      <c r="I1772" s="1410"/>
      <c r="J1772" s="250"/>
      <c r="K1772" s="186"/>
      <c r="L1772" s="186"/>
      <c r="M1772" s="186"/>
      <c r="N1772" s="186"/>
      <c r="O1772" s="186"/>
      <c r="P1772" s="186"/>
      <c r="Q1772" s="186"/>
      <c r="R1772" s="186"/>
      <c r="S1772" s="186"/>
      <c r="T1772" s="186"/>
    </row>
    <row r="1773" spans="1:20" s="188" customFormat="1">
      <c r="A1773" s="1859">
        <v>2020</v>
      </c>
      <c r="B1773" s="1860" t="s">
        <v>91</v>
      </c>
      <c r="C1773" s="2060" t="s">
        <v>92</v>
      </c>
      <c r="D1773" s="2060" t="s">
        <v>252</v>
      </c>
      <c r="E1773" s="2061">
        <v>43891</v>
      </c>
      <c r="F1773" s="2062" t="s">
        <v>1418</v>
      </c>
      <c r="G1773" s="2086">
        <v>3</v>
      </c>
      <c r="H1773" s="2067" t="s">
        <v>1419</v>
      </c>
      <c r="I1773" s="186"/>
      <c r="J1773" s="250"/>
      <c r="K1773" s="186"/>
      <c r="L1773" s="186"/>
      <c r="M1773" s="186"/>
      <c r="N1773" s="186"/>
      <c r="O1773" s="186"/>
      <c r="P1773" s="186"/>
      <c r="Q1773" s="186"/>
      <c r="R1773" s="186"/>
      <c r="S1773" s="186"/>
      <c r="T1773" s="186"/>
    </row>
    <row r="1774" spans="1:20" s="188" customFormat="1">
      <c r="A1774" s="1859">
        <v>2020</v>
      </c>
      <c r="B1774" s="1860" t="s">
        <v>91</v>
      </c>
      <c r="C1774" s="2060" t="s">
        <v>92</v>
      </c>
      <c r="D1774" s="2060" t="s">
        <v>252</v>
      </c>
      <c r="E1774" s="2061">
        <v>43891</v>
      </c>
      <c r="F1774" s="2062" t="s">
        <v>1407</v>
      </c>
      <c r="G1774" s="2086">
        <v>3</v>
      </c>
      <c r="H1774" s="2067" t="s">
        <v>1420</v>
      </c>
      <c r="I1774" s="186"/>
      <c r="J1774" s="250"/>
      <c r="K1774" s="186"/>
      <c r="L1774" s="186"/>
      <c r="M1774" s="186"/>
      <c r="N1774" s="186"/>
      <c r="O1774" s="186"/>
      <c r="P1774" s="186"/>
      <c r="Q1774" s="186"/>
      <c r="R1774" s="186"/>
      <c r="S1774" s="186"/>
      <c r="T1774" s="186"/>
    </row>
    <row r="1775" spans="1:20" s="188" customFormat="1">
      <c r="A1775" s="1859">
        <v>2020</v>
      </c>
      <c r="B1775" s="1860" t="s">
        <v>91</v>
      </c>
      <c r="C1775" s="2060" t="s">
        <v>92</v>
      </c>
      <c r="D1775" s="2060" t="s">
        <v>252</v>
      </c>
      <c r="E1775" s="2061">
        <v>43891</v>
      </c>
      <c r="F1775" s="2062" t="s">
        <v>1409</v>
      </c>
      <c r="G1775" s="2086">
        <v>3</v>
      </c>
      <c r="H1775" s="2067" t="s">
        <v>1421</v>
      </c>
      <c r="I1775" s="186"/>
      <c r="J1775" s="250"/>
      <c r="K1775" s="186"/>
      <c r="L1775" s="186"/>
      <c r="M1775" s="186"/>
      <c r="N1775" s="186"/>
      <c r="O1775" s="186"/>
      <c r="P1775" s="186"/>
      <c r="Q1775" s="186"/>
      <c r="R1775" s="186"/>
      <c r="S1775" s="186"/>
      <c r="T1775" s="186"/>
    </row>
    <row r="1776" spans="1:20" s="188" customFormat="1">
      <c r="A1776" s="1859">
        <v>2020</v>
      </c>
      <c r="B1776" s="1860" t="s">
        <v>91</v>
      </c>
      <c r="C1776" s="2060" t="s">
        <v>92</v>
      </c>
      <c r="D1776" s="2060" t="s">
        <v>252</v>
      </c>
      <c r="E1776" s="2061">
        <v>43891</v>
      </c>
      <c r="F1776" s="2062" t="s">
        <v>1399</v>
      </c>
      <c r="G1776" s="2086">
        <v>10</v>
      </c>
      <c r="H1776" s="2067" t="s">
        <v>1422</v>
      </c>
      <c r="I1776" s="186"/>
      <c r="J1776" s="250"/>
      <c r="K1776" s="186"/>
      <c r="L1776" s="186"/>
      <c r="M1776" s="186"/>
      <c r="N1776" s="186"/>
      <c r="O1776" s="186"/>
      <c r="P1776" s="186"/>
      <c r="Q1776" s="186"/>
      <c r="R1776" s="186"/>
      <c r="S1776" s="186"/>
      <c r="T1776" s="186"/>
    </row>
    <row r="1777" spans="1:20" s="188" customFormat="1">
      <c r="A1777" s="1859">
        <v>2020</v>
      </c>
      <c r="B1777" s="1860"/>
      <c r="C1777" s="2059"/>
      <c r="D1777" s="2059"/>
      <c r="E1777" s="2065"/>
      <c r="F1777" s="2132"/>
      <c r="G1777" s="2066">
        <f>SUM(G1771:G1776)</f>
        <v>29</v>
      </c>
      <c r="H1777" s="2068"/>
      <c r="I1777" s="186"/>
      <c r="J1777" s="250"/>
      <c r="K1777" s="186"/>
      <c r="L1777" s="186"/>
      <c r="M1777" s="186"/>
      <c r="N1777" s="186"/>
      <c r="O1777" s="186"/>
      <c r="P1777" s="186"/>
      <c r="Q1777" s="186"/>
      <c r="R1777" s="186"/>
      <c r="S1777" s="186"/>
      <c r="T1777" s="186"/>
    </row>
    <row r="1778" spans="1:20" s="188" customFormat="1">
      <c r="A1778" s="1458">
        <v>2021</v>
      </c>
      <c r="B1778" s="1457" t="s">
        <v>91</v>
      </c>
      <c r="C1778" s="2033" t="s">
        <v>92</v>
      </c>
      <c r="D1778" s="2033" t="s">
        <v>252</v>
      </c>
      <c r="E1778" s="2034">
        <v>44262</v>
      </c>
      <c r="F1778" s="2035" t="s">
        <v>5437</v>
      </c>
      <c r="G1778" s="2035">
        <v>10</v>
      </c>
      <c r="H1778" s="2043" t="s">
        <v>384</v>
      </c>
      <c r="I1778" s="186"/>
      <c r="J1778" s="250"/>
      <c r="K1778" s="186"/>
      <c r="L1778" s="186"/>
      <c r="M1778" s="186"/>
      <c r="N1778" s="186"/>
      <c r="O1778" s="186"/>
      <c r="P1778" s="186"/>
      <c r="Q1778" s="186"/>
      <c r="R1778" s="186"/>
      <c r="S1778" s="186"/>
      <c r="T1778" s="186"/>
    </row>
    <row r="1779" spans="1:20" s="188" customFormat="1">
      <c r="A1779" s="1458">
        <v>2021</v>
      </c>
      <c r="B1779" s="1457" t="s">
        <v>91</v>
      </c>
      <c r="C1779" s="2033" t="s">
        <v>92</v>
      </c>
      <c r="D1779" s="2033" t="s">
        <v>252</v>
      </c>
      <c r="E1779" s="2034">
        <v>44262</v>
      </c>
      <c r="F1779" s="2035" t="s">
        <v>5438</v>
      </c>
      <c r="G1779" s="2035">
        <v>3</v>
      </c>
      <c r="H1779" s="2043" t="s">
        <v>514</v>
      </c>
      <c r="I1779" s="186"/>
      <c r="J1779" s="250"/>
      <c r="K1779" s="186"/>
      <c r="L1779" s="186"/>
      <c r="M1779" s="186"/>
      <c r="N1779" s="186"/>
      <c r="O1779" s="186"/>
      <c r="P1779" s="186"/>
      <c r="Q1779" s="186"/>
      <c r="R1779" s="186"/>
      <c r="S1779" s="186"/>
      <c r="T1779" s="186"/>
    </row>
    <row r="1780" spans="1:20" s="188" customFormat="1">
      <c r="A1780" s="1458">
        <v>2021</v>
      </c>
      <c r="B1780" s="1457" t="s">
        <v>91</v>
      </c>
      <c r="C1780" s="2033" t="s">
        <v>92</v>
      </c>
      <c r="D1780" s="2033" t="s">
        <v>252</v>
      </c>
      <c r="E1780" s="2034">
        <v>44262</v>
      </c>
      <c r="F1780" s="2035" t="s">
        <v>5439</v>
      </c>
      <c r="G1780" s="2035">
        <v>7</v>
      </c>
      <c r="H1780" s="2043" t="s">
        <v>1113</v>
      </c>
      <c r="I1780" s="186"/>
      <c r="J1780" s="250"/>
      <c r="K1780" s="186"/>
      <c r="L1780" s="186"/>
      <c r="M1780" s="186"/>
      <c r="N1780" s="186"/>
      <c r="O1780" s="186"/>
      <c r="P1780" s="186"/>
      <c r="Q1780" s="186"/>
      <c r="R1780" s="186"/>
      <c r="S1780" s="186"/>
      <c r="T1780" s="186"/>
    </row>
    <row r="1781" spans="1:20" s="188" customFormat="1">
      <c r="A1781" s="1458">
        <v>2021</v>
      </c>
      <c r="B1781" s="1457" t="s">
        <v>91</v>
      </c>
      <c r="C1781" s="2033" t="s">
        <v>92</v>
      </c>
      <c r="D1781" s="2033" t="s">
        <v>252</v>
      </c>
      <c r="E1781" s="2034">
        <v>44262</v>
      </c>
      <c r="F1781" s="2035" t="s">
        <v>5440</v>
      </c>
      <c r="G1781" s="2035">
        <v>3</v>
      </c>
      <c r="H1781" s="2043" t="s">
        <v>1030</v>
      </c>
      <c r="I1781" s="186"/>
      <c r="J1781" s="250"/>
      <c r="K1781" s="186"/>
      <c r="L1781" s="186"/>
      <c r="M1781" s="186"/>
      <c r="N1781" s="186"/>
      <c r="O1781" s="186"/>
      <c r="P1781" s="186"/>
      <c r="Q1781" s="186"/>
      <c r="R1781" s="186"/>
      <c r="S1781" s="186"/>
      <c r="T1781" s="186"/>
    </row>
    <row r="1782" spans="1:20" s="188" customFormat="1">
      <c r="A1782" s="1458">
        <v>2021</v>
      </c>
      <c r="B1782" s="1457" t="s">
        <v>91</v>
      </c>
      <c r="C1782" s="2033" t="s">
        <v>92</v>
      </c>
      <c r="D1782" s="2033" t="s">
        <v>252</v>
      </c>
      <c r="E1782" s="2034">
        <v>44262</v>
      </c>
      <c r="F1782" s="2035" t="s">
        <v>5441</v>
      </c>
      <c r="G1782" s="2035">
        <v>10</v>
      </c>
      <c r="H1782" s="2043" t="s">
        <v>1118</v>
      </c>
      <c r="I1782" s="186"/>
      <c r="J1782" s="250"/>
      <c r="K1782" s="186"/>
      <c r="L1782" s="186"/>
      <c r="M1782" s="186"/>
      <c r="N1782" s="186"/>
      <c r="O1782" s="186"/>
      <c r="P1782" s="186"/>
      <c r="Q1782" s="186"/>
      <c r="R1782" s="186"/>
      <c r="S1782" s="186"/>
      <c r="T1782" s="186"/>
    </row>
    <row r="1783" spans="1:20" s="188" customFormat="1">
      <c r="A1783" s="1458">
        <v>2021</v>
      </c>
      <c r="B1783" s="1457" t="s">
        <v>91</v>
      </c>
      <c r="C1783" s="2033" t="s">
        <v>92</v>
      </c>
      <c r="D1783" s="2033" t="s">
        <v>252</v>
      </c>
      <c r="E1783" s="2034">
        <v>44262</v>
      </c>
      <c r="F1783" s="2035" t="s">
        <v>5442</v>
      </c>
      <c r="G1783" s="2035">
        <v>3</v>
      </c>
      <c r="H1783" s="2043" t="s">
        <v>1122</v>
      </c>
      <c r="I1783" s="186"/>
      <c r="J1783" s="250"/>
      <c r="K1783" s="186"/>
      <c r="L1783" s="186"/>
      <c r="M1783" s="186"/>
      <c r="N1783" s="186"/>
      <c r="O1783" s="186"/>
      <c r="P1783" s="186"/>
      <c r="Q1783" s="186"/>
      <c r="R1783" s="186"/>
      <c r="S1783" s="186"/>
      <c r="T1783" s="186"/>
    </row>
    <row r="1784" spans="1:20">
      <c r="A1784" s="1497">
        <v>2021</v>
      </c>
      <c r="B1784" s="1457" t="s">
        <v>91</v>
      </c>
      <c r="C1784" s="2033" t="s">
        <v>92</v>
      </c>
      <c r="D1784" s="2033" t="s">
        <v>5476</v>
      </c>
      <c r="E1784" s="2034">
        <v>44317</v>
      </c>
      <c r="F1784" s="2035" t="s">
        <v>5649</v>
      </c>
      <c r="G1784" s="2035">
        <v>5</v>
      </c>
      <c r="H1784" s="2043" t="s">
        <v>244</v>
      </c>
      <c r="I1784" s="186"/>
      <c r="J1784" s="2"/>
    </row>
    <row r="1785" spans="1:20">
      <c r="A1785" s="1497">
        <v>2021</v>
      </c>
      <c r="B1785" s="1457" t="s">
        <v>91</v>
      </c>
      <c r="C1785" s="2033" t="s">
        <v>92</v>
      </c>
      <c r="D1785" s="2033" t="s">
        <v>5486</v>
      </c>
      <c r="E1785" s="2034">
        <v>44332</v>
      </c>
      <c r="F1785" s="2036" t="s">
        <v>5649</v>
      </c>
      <c r="G1785" s="2035">
        <v>15</v>
      </c>
      <c r="H1785" s="2043" t="s">
        <v>5650</v>
      </c>
      <c r="I1785" s="186"/>
      <c r="J1785" s="2"/>
    </row>
    <row r="1786" spans="1:20">
      <c r="A1786" s="1497">
        <v>2021</v>
      </c>
      <c r="B1786" s="1457" t="s">
        <v>91</v>
      </c>
      <c r="C1786" s="2033" t="s">
        <v>92</v>
      </c>
      <c r="D1786" s="2033" t="s">
        <v>5486</v>
      </c>
      <c r="E1786" s="2034">
        <v>44332</v>
      </c>
      <c r="F1786" s="2036" t="s">
        <v>5717</v>
      </c>
      <c r="G1786" s="2035">
        <v>3</v>
      </c>
      <c r="H1786" s="2043" t="s">
        <v>5685</v>
      </c>
      <c r="I1786" s="186"/>
      <c r="J1786" s="2"/>
    </row>
    <row r="1787" spans="1:20">
      <c r="A1787" s="1497">
        <v>2021</v>
      </c>
      <c r="B1787" s="1457" t="s">
        <v>91</v>
      </c>
      <c r="C1787" s="2033" t="s">
        <v>92</v>
      </c>
      <c r="D1787" s="2033" t="s">
        <v>5486</v>
      </c>
      <c r="E1787" s="2034">
        <v>44332</v>
      </c>
      <c r="F1787" s="2036" t="s">
        <v>5651</v>
      </c>
      <c r="G1787" s="2035">
        <v>15</v>
      </c>
      <c r="H1787" s="2043" t="s">
        <v>5652</v>
      </c>
      <c r="I1787" s="186"/>
      <c r="J1787" s="2"/>
    </row>
    <row r="1788" spans="1:20">
      <c r="A1788" s="1497">
        <v>2021</v>
      </c>
      <c r="B1788" s="1457" t="s">
        <v>91</v>
      </c>
      <c r="C1788" s="2033" t="s">
        <v>92</v>
      </c>
      <c r="D1788" s="2033" t="s">
        <v>5486</v>
      </c>
      <c r="E1788" s="2034">
        <v>44332</v>
      </c>
      <c r="F1788" s="2036" t="s">
        <v>5737</v>
      </c>
      <c r="G1788" s="2035">
        <v>3</v>
      </c>
      <c r="H1788" s="2043" t="s">
        <v>5705</v>
      </c>
      <c r="I1788" s="186"/>
      <c r="J1788" s="2"/>
    </row>
    <row r="1789" spans="1:20">
      <c r="A1789" s="1497">
        <v>2021</v>
      </c>
      <c r="B1789" s="1457" t="s">
        <v>91</v>
      </c>
      <c r="C1789" s="2033" t="s">
        <v>92</v>
      </c>
      <c r="D1789" s="2033" t="s">
        <v>5486</v>
      </c>
      <c r="E1789" s="2034">
        <v>44332</v>
      </c>
      <c r="F1789" s="2036" t="s">
        <v>5653</v>
      </c>
      <c r="G1789" s="2035">
        <v>15</v>
      </c>
      <c r="H1789" s="2043" t="s">
        <v>5654</v>
      </c>
      <c r="I1789" s="186"/>
      <c r="J1789" s="2"/>
    </row>
    <row r="1790" spans="1:20">
      <c r="A1790" s="1497">
        <v>2021</v>
      </c>
      <c r="B1790" s="1457" t="s">
        <v>91</v>
      </c>
      <c r="C1790" s="2033" t="s">
        <v>92</v>
      </c>
      <c r="D1790" s="2033" t="s">
        <v>5486</v>
      </c>
      <c r="E1790" s="2034">
        <v>44332</v>
      </c>
      <c r="F1790" s="2036" t="s">
        <v>5738</v>
      </c>
      <c r="G1790" s="2035">
        <v>3</v>
      </c>
      <c r="H1790" s="2043" t="s">
        <v>5707</v>
      </c>
      <c r="I1790" s="186"/>
      <c r="J1790" s="2"/>
    </row>
    <row r="1791" spans="1:20">
      <c r="A1791" s="1497">
        <v>2021</v>
      </c>
      <c r="B1791" s="1457" t="s">
        <v>91</v>
      </c>
      <c r="C1791" s="2033" t="s">
        <v>92</v>
      </c>
      <c r="D1791" s="2033" t="s">
        <v>5486</v>
      </c>
      <c r="E1791" s="2034">
        <v>44332</v>
      </c>
      <c r="F1791" s="2036" t="s">
        <v>5655</v>
      </c>
      <c r="G1791" s="2035">
        <v>15</v>
      </c>
      <c r="H1791" s="2043" t="s">
        <v>5656</v>
      </c>
      <c r="I1791" s="186"/>
      <c r="J1791" s="2"/>
    </row>
    <row r="1792" spans="1:20">
      <c r="A1792" s="1497">
        <v>2021</v>
      </c>
      <c r="B1792" s="1457" t="s">
        <v>91</v>
      </c>
      <c r="C1792" s="2033" t="s">
        <v>92</v>
      </c>
      <c r="D1792" s="2033" t="s">
        <v>5486</v>
      </c>
      <c r="E1792" s="2034">
        <v>44332</v>
      </c>
      <c r="F1792" s="2036" t="s">
        <v>5657</v>
      </c>
      <c r="G1792" s="2035">
        <v>10</v>
      </c>
      <c r="H1792" s="2043" t="s">
        <v>5658</v>
      </c>
      <c r="I1792" s="186"/>
      <c r="J1792" s="2"/>
    </row>
    <row r="1793" spans="1:20" s="188" customFormat="1">
      <c r="A1793" s="1458">
        <v>2021</v>
      </c>
      <c r="B1793" s="1457"/>
      <c r="C1793" s="1457"/>
      <c r="D1793" s="1457"/>
      <c r="E1793" s="1684"/>
      <c r="F1793" s="1726"/>
      <c r="G1793" s="1458">
        <f>SUM(G1778:G1792)</f>
        <v>120</v>
      </c>
      <c r="H1793" s="1499"/>
      <c r="I1793" s="1410"/>
      <c r="J1793" s="250"/>
      <c r="K1793" s="186"/>
      <c r="L1793" s="186"/>
      <c r="M1793" s="186"/>
      <c r="N1793" s="186"/>
      <c r="O1793" s="186"/>
      <c r="P1793" s="186"/>
      <c r="Q1793" s="186"/>
      <c r="R1793" s="186"/>
      <c r="S1793" s="186"/>
      <c r="T1793" s="186"/>
    </row>
    <row r="1794" spans="1:20" s="188" customFormat="1">
      <c r="A1794" s="1831">
        <v>2022</v>
      </c>
      <c r="B1794" s="1827" t="s">
        <v>91</v>
      </c>
      <c r="C1794" s="1827" t="s">
        <v>92</v>
      </c>
      <c r="D1794" s="1827" t="s">
        <v>5476</v>
      </c>
      <c r="E1794" s="1829">
        <v>44604</v>
      </c>
      <c r="F1794" s="1843" t="s">
        <v>5812</v>
      </c>
      <c r="G1794" s="1831">
        <v>10</v>
      </c>
      <c r="H1794" s="1832" t="s">
        <v>995</v>
      </c>
      <c r="I1794" s="1410"/>
      <c r="J1794" s="250"/>
      <c r="K1794" s="186"/>
      <c r="L1794" s="186"/>
      <c r="M1794" s="186"/>
      <c r="N1794" s="186"/>
      <c r="O1794" s="186"/>
      <c r="P1794" s="186"/>
      <c r="Q1794" s="186"/>
      <c r="R1794" s="186"/>
      <c r="S1794" s="186"/>
      <c r="T1794" s="186"/>
    </row>
    <row r="1795" spans="1:20" s="188" customFormat="1">
      <c r="A1795" s="1831">
        <v>2022</v>
      </c>
      <c r="B1795" s="1827" t="s">
        <v>91</v>
      </c>
      <c r="C1795" s="1827" t="s">
        <v>92</v>
      </c>
      <c r="D1795" s="1827" t="s">
        <v>5476</v>
      </c>
      <c r="E1795" s="1829">
        <v>44604</v>
      </c>
      <c r="F1795" s="1843" t="s">
        <v>5812</v>
      </c>
      <c r="G1795" s="1831">
        <v>0</v>
      </c>
      <c r="H1795" s="1832" t="s">
        <v>670</v>
      </c>
      <c r="I1795" s="1409"/>
      <c r="J1795" s="250"/>
      <c r="K1795" s="186"/>
      <c r="L1795" s="186"/>
      <c r="M1795" s="186"/>
      <c r="N1795" s="186"/>
      <c r="O1795" s="186"/>
      <c r="P1795" s="186"/>
      <c r="Q1795" s="186"/>
      <c r="R1795" s="186"/>
      <c r="S1795" s="186"/>
      <c r="T1795" s="186"/>
    </row>
    <row r="1796" spans="1:20" s="188" customFormat="1">
      <c r="A1796" s="1831">
        <v>2022</v>
      </c>
      <c r="B1796" s="1827" t="s">
        <v>91</v>
      </c>
      <c r="C1796" s="1827" t="s">
        <v>92</v>
      </c>
      <c r="D1796" s="1827" t="s">
        <v>252</v>
      </c>
      <c r="E1796" s="1829">
        <v>44626</v>
      </c>
      <c r="F1796" s="1843" t="s">
        <v>5930</v>
      </c>
      <c r="G1796" s="1831">
        <v>7</v>
      </c>
      <c r="H1796" s="1832" t="s">
        <v>5839</v>
      </c>
      <c r="I1796" s="1409"/>
      <c r="J1796" s="250"/>
      <c r="K1796" s="186"/>
      <c r="L1796" s="186"/>
      <c r="M1796" s="186"/>
      <c r="N1796" s="186"/>
      <c r="O1796" s="186"/>
      <c r="P1796" s="186"/>
      <c r="Q1796" s="186"/>
      <c r="R1796" s="186"/>
      <c r="S1796" s="186"/>
      <c r="T1796" s="186"/>
    </row>
    <row r="1797" spans="1:20" s="188" customFormat="1">
      <c r="A1797" s="1831">
        <v>2022</v>
      </c>
      <c r="B1797" s="1827" t="s">
        <v>91</v>
      </c>
      <c r="C1797" s="1827" t="s">
        <v>92</v>
      </c>
      <c r="D1797" s="1827" t="s">
        <v>252</v>
      </c>
      <c r="E1797" s="1829">
        <v>44626</v>
      </c>
      <c r="F1797" s="1843" t="s">
        <v>5947</v>
      </c>
      <c r="G1797" s="1831">
        <v>10</v>
      </c>
      <c r="H1797" s="1832" t="s">
        <v>5855</v>
      </c>
      <c r="I1797" s="1409"/>
      <c r="J1797" s="250"/>
      <c r="K1797" s="186"/>
      <c r="L1797" s="186"/>
      <c r="M1797" s="186"/>
      <c r="N1797" s="186"/>
      <c r="O1797" s="186"/>
      <c r="P1797" s="186"/>
      <c r="Q1797" s="186"/>
      <c r="R1797" s="186"/>
      <c r="S1797" s="186"/>
      <c r="T1797" s="186"/>
    </row>
    <row r="1798" spans="1:20" s="188" customFormat="1">
      <c r="A1798" s="1831">
        <v>2022</v>
      </c>
      <c r="B1798" s="1827" t="s">
        <v>91</v>
      </c>
      <c r="C1798" s="1827" t="s">
        <v>92</v>
      </c>
      <c r="D1798" s="1827" t="s">
        <v>252</v>
      </c>
      <c r="E1798" s="1829">
        <v>44626</v>
      </c>
      <c r="F1798" s="1843" t="s">
        <v>5964</v>
      </c>
      <c r="G1798" s="1831">
        <v>3</v>
      </c>
      <c r="H1798" s="1832" t="s">
        <v>5872</v>
      </c>
      <c r="I1798" s="1409"/>
      <c r="J1798" s="250"/>
      <c r="K1798" s="186"/>
      <c r="L1798" s="186"/>
      <c r="M1798" s="186"/>
      <c r="N1798" s="186"/>
      <c r="O1798" s="186"/>
      <c r="P1798" s="186"/>
      <c r="Q1798" s="186"/>
      <c r="R1798" s="186"/>
      <c r="S1798" s="186"/>
      <c r="T1798" s="186"/>
    </row>
    <row r="1799" spans="1:20" s="188" customFormat="1">
      <c r="A1799" s="1831">
        <v>2022</v>
      </c>
      <c r="B1799" s="1827" t="s">
        <v>91</v>
      </c>
      <c r="C1799" s="1827" t="s">
        <v>92</v>
      </c>
      <c r="D1799" s="1827" t="s">
        <v>252</v>
      </c>
      <c r="E1799" s="1829">
        <v>44626</v>
      </c>
      <c r="F1799" s="1843" t="s">
        <v>5812</v>
      </c>
      <c r="G1799" s="1831">
        <v>10</v>
      </c>
      <c r="H1799" s="1832" t="s">
        <v>5873</v>
      </c>
      <c r="I1799" s="1409"/>
      <c r="J1799" s="250"/>
      <c r="K1799" s="186"/>
      <c r="L1799" s="186"/>
      <c r="M1799" s="186"/>
      <c r="N1799" s="186"/>
      <c r="O1799" s="186"/>
      <c r="P1799" s="186"/>
      <c r="Q1799" s="186"/>
      <c r="R1799" s="186"/>
      <c r="S1799" s="186"/>
      <c r="T1799" s="186"/>
    </row>
    <row r="1800" spans="1:20" s="188" customFormat="1">
      <c r="A1800" s="1831">
        <v>2022</v>
      </c>
      <c r="B1800" s="1827" t="s">
        <v>91</v>
      </c>
      <c r="C1800" s="1827" t="s">
        <v>92</v>
      </c>
      <c r="D1800" s="1827" t="s">
        <v>252</v>
      </c>
      <c r="E1800" s="1829">
        <v>44626</v>
      </c>
      <c r="F1800" s="1843" t="s">
        <v>5970</v>
      </c>
      <c r="G1800" s="1831">
        <v>10</v>
      </c>
      <c r="H1800" s="1832" t="s">
        <v>5879</v>
      </c>
      <c r="I1800" s="1409"/>
      <c r="J1800" s="250"/>
      <c r="K1800" s="186"/>
      <c r="L1800" s="186"/>
      <c r="M1800" s="186"/>
      <c r="N1800" s="186"/>
      <c r="O1800" s="186"/>
      <c r="P1800" s="186"/>
      <c r="Q1800" s="186"/>
      <c r="R1800" s="186"/>
      <c r="S1800" s="186"/>
      <c r="T1800" s="186"/>
    </row>
    <row r="1801" spans="1:20" s="188" customFormat="1">
      <c r="A1801" s="1831">
        <v>2022</v>
      </c>
      <c r="B1801" s="1827" t="s">
        <v>91</v>
      </c>
      <c r="C1801" s="1827" t="s">
        <v>92</v>
      </c>
      <c r="D1801" s="1827" t="s">
        <v>252</v>
      </c>
      <c r="E1801" s="1829">
        <v>44626</v>
      </c>
      <c r="F1801" s="1843" t="s">
        <v>5977</v>
      </c>
      <c r="G1801" s="1831">
        <v>7</v>
      </c>
      <c r="H1801" s="1832" t="s">
        <v>5887</v>
      </c>
      <c r="I1801" s="1409"/>
      <c r="J1801" s="250"/>
      <c r="K1801" s="186"/>
      <c r="L1801" s="186"/>
      <c r="M1801" s="186"/>
      <c r="N1801" s="186"/>
      <c r="O1801" s="186"/>
      <c r="P1801" s="186"/>
      <c r="Q1801" s="186"/>
      <c r="R1801" s="186"/>
      <c r="S1801" s="186"/>
      <c r="T1801" s="186"/>
    </row>
    <row r="1802" spans="1:20" s="188" customFormat="1">
      <c r="A1802" s="1831">
        <v>2022</v>
      </c>
      <c r="B1802" s="1827" t="s">
        <v>91</v>
      </c>
      <c r="C1802" s="1827" t="s">
        <v>92</v>
      </c>
      <c r="D1802" s="1827" t="s">
        <v>252</v>
      </c>
      <c r="E1802" s="1829">
        <v>44626</v>
      </c>
      <c r="F1802" s="1843" t="s">
        <v>5993</v>
      </c>
      <c r="G1802" s="1831">
        <v>7</v>
      </c>
      <c r="H1802" s="1832" t="s">
        <v>5903</v>
      </c>
      <c r="I1802" s="1409"/>
      <c r="J1802" s="250"/>
      <c r="K1802" s="186"/>
      <c r="L1802" s="186"/>
      <c r="M1802" s="186"/>
      <c r="N1802" s="186"/>
      <c r="O1802" s="186"/>
      <c r="P1802" s="186"/>
      <c r="Q1802" s="186"/>
      <c r="R1802" s="186"/>
      <c r="S1802" s="186"/>
      <c r="T1802" s="186"/>
    </row>
    <row r="1803" spans="1:20" s="188" customFormat="1">
      <c r="A1803" s="1831">
        <v>2022</v>
      </c>
      <c r="B1803" s="1827" t="s">
        <v>91</v>
      </c>
      <c r="C1803" s="1827" t="s">
        <v>92</v>
      </c>
      <c r="D1803" s="1827" t="s">
        <v>5683</v>
      </c>
      <c r="E1803" s="1829">
        <v>44703</v>
      </c>
      <c r="F1803" s="1843" t="s">
        <v>6214</v>
      </c>
      <c r="G1803" s="1831">
        <v>7</v>
      </c>
      <c r="H1803" s="1832" t="s">
        <v>6075</v>
      </c>
      <c r="I1803" s="1409"/>
      <c r="J1803" s="250"/>
      <c r="K1803" s="186"/>
      <c r="L1803" s="186"/>
      <c r="M1803" s="186"/>
      <c r="N1803" s="186"/>
      <c r="O1803" s="186"/>
      <c r="P1803" s="186"/>
      <c r="Q1803" s="186"/>
      <c r="R1803" s="186"/>
      <c r="S1803" s="186"/>
      <c r="T1803" s="186"/>
    </row>
    <row r="1804" spans="1:20" s="188" customFormat="1">
      <c r="A1804" s="1831">
        <v>2022</v>
      </c>
      <c r="B1804" s="1827" t="s">
        <v>91</v>
      </c>
      <c r="C1804" s="1827" t="s">
        <v>92</v>
      </c>
      <c r="D1804" s="1827" t="s">
        <v>5683</v>
      </c>
      <c r="E1804" s="1829">
        <v>44703</v>
      </c>
      <c r="F1804" s="1843" t="s">
        <v>6216</v>
      </c>
      <c r="G1804" s="1831">
        <v>10</v>
      </c>
      <c r="H1804" s="1832" t="s">
        <v>6091</v>
      </c>
      <c r="I1804" s="1409"/>
      <c r="J1804" s="250"/>
      <c r="K1804" s="186"/>
      <c r="L1804" s="186"/>
      <c r="M1804" s="186"/>
      <c r="N1804" s="186"/>
      <c r="O1804" s="186"/>
      <c r="P1804" s="186"/>
      <c r="Q1804" s="186"/>
      <c r="R1804" s="186"/>
      <c r="S1804" s="186"/>
      <c r="T1804" s="186"/>
    </row>
    <row r="1805" spans="1:20" s="188" customFormat="1">
      <c r="A1805" s="1831">
        <v>2022</v>
      </c>
      <c r="B1805" s="1827" t="s">
        <v>91</v>
      </c>
      <c r="C1805" s="1827" t="s">
        <v>92</v>
      </c>
      <c r="D1805" s="1827" t="s">
        <v>277</v>
      </c>
      <c r="E1805" s="1829">
        <v>44815</v>
      </c>
      <c r="F1805" s="1843" t="s">
        <v>6290</v>
      </c>
      <c r="G1805" s="1831">
        <v>10</v>
      </c>
      <c r="H1805" s="1832" t="s">
        <v>1215</v>
      </c>
      <c r="I1805" s="1409"/>
      <c r="J1805" s="250"/>
      <c r="K1805" s="186"/>
      <c r="L1805" s="186"/>
      <c r="M1805" s="186"/>
      <c r="N1805" s="186"/>
      <c r="O1805" s="186"/>
      <c r="P1805" s="186"/>
      <c r="Q1805" s="186"/>
      <c r="R1805" s="186"/>
      <c r="S1805" s="186"/>
      <c r="T1805" s="186"/>
    </row>
    <row r="1806" spans="1:20" s="188" customFormat="1">
      <c r="A1806" s="1831">
        <v>2022</v>
      </c>
      <c r="B1806" s="1827" t="s">
        <v>91</v>
      </c>
      <c r="C1806" s="1827" t="s">
        <v>92</v>
      </c>
      <c r="D1806" s="1827" t="s">
        <v>277</v>
      </c>
      <c r="E1806" s="1829">
        <v>44815</v>
      </c>
      <c r="F1806" s="1843" t="s">
        <v>6291</v>
      </c>
      <c r="G1806" s="1831">
        <v>3</v>
      </c>
      <c r="H1806" s="1832" t="s">
        <v>1269</v>
      </c>
      <c r="I1806" s="1409"/>
      <c r="J1806" s="250"/>
      <c r="K1806" s="186"/>
      <c r="L1806" s="186"/>
      <c r="M1806" s="186"/>
      <c r="N1806" s="186"/>
      <c r="O1806" s="186"/>
      <c r="P1806" s="186"/>
      <c r="Q1806" s="186"/>
      <c r="R1806" s="186"/>
      <c r="S1806" s="186"/>
      <c r="T1806" s="186"/>
    </row>
    <row r="1807" spans="1:20" s="188" customFormat="1">
      <c r="A1807" s="1831">
        <v>2022</v>
      </c>
      <c r="B1807" s="1827" t="s">
        <v>91</v>
      </c>
      <c r="C1807" s="1827" t="s">
        <v>92</v>
      </c>
      <c r="D1807" s="1827" t="s">
        <v>277</v>
      </c>
      <c r="E1807" s="1829">
        <v>44815</v>
      </c>
      <c r="F1807" s="1843" t="s">
        <v>6292</v>
      </c>
      <c r="G1807" s="1831">
        <v>10</v>
      </c>
      <c r="H1807" s="1832" t="s">
        <v>284</v>
      </c>
      <c r="I1807" s="1409"/>
      <c r="J1807" s="250"/>
      <c r="K1807" s="186"/>
      <c r="L1807" s="186"/>
      <c r="M1807" s="186"/>
      <c r="N1807" s="186"/>
      <c r="O1807" s="186"/>
      <c r="P1807" s="186"/>
      <c r="Q1807" s="186"/>
      <c r="R1807" s="186"/>
      <c r="S1807" s="186"/>
      <c r="T1807" s="186"/>
    </row>
    <row r="1808" spans="1:20" s="188" customFormat="1">
      <c r="A1808" s="1831">
        <v>2022</v>
      </c>
      <c r="B1808" s="1827" t="s">
        <v>91</v>
      </c>
      <c r="C1808" s="1827" t="s">
        <v>92</v>
      </c>
      <c r="D1808" s="1827" t="s">
        <v>277</v>
      </c>
      <c r="E1808" s="1829">
        <v>44815</v>
      </c>
      <c r="F1808" s="1843" t="s">
        <v>6293</v>
      </c>
      <c r="G1808" s="1831">
        <v>10</v>
      </c>
      <c r="H1808" s="1832" t="s">
        <v>1105</v>
      </c>
      <c r="I1808" s="1409"/>
      <c r="J1808" s="250"/>
      <c r="K1808" s="186"/>
      <c r="L1808" s="186"/>
      <c r="M1808" s="186"/>
      <c r="N1808" s="186"/>
      <c r="O1808" s="186"/>
      <c r="P1808" s="186"/>
      <c r="Q1808" s="186"/>
      <c r="R1808" s="186"/>
      <c r="S1808" s="186"/>
      <c r="T1808" s="186"/>
    </row>
    <row r="1809" spans="1:20" s="188" customFormat="1">
      <c r="A1809" s="1831">
        <v>2022</v>
      </c>
      <c r="B1809" s="1827" t="s">
        <v>91</v>
      </c>
      <c r="C1809" s="1827" t="s">
        <v>92</v>
      </c>
      <c r="D1809" s="1827" t="s">
        <v>277</v>
      </c>
      <c r="E1809" s="1829">
        <v>44815</v>
      </c>
      <c r="F1809" s="1843" t="s">
        <v>6294</v>
      </c>
      <c r="G1809" s="1831">
        <v>3</v>
      </c>
      <c r="H1809" s="1832" t="s">
        <v>716</v>
      </c>
      <c r="I1809" s="1409"/>
      <c r="J1809" s="250"/>
      <c r="K1809" s="186"/>
      <c r="L1809" s="186"/>
      <c r="M1809" s="186"/>
      <c r="N1809" s="186"/>
      <c r="O1809" s="186"/>
      <c r="P1809" s="186"/>
      <c r="Q1809" s="186"/>
      <c r="R1809" s="186"/>
      <c r="S1809" s="186"/>
      <c r="T1809" s="186"/>
    </row>
    <row r="1810" spans="1:20" s="188" customFormat="1">
      <c r="A1810" s="1831">
        <v>2022</v>
      </c>
      <c r="B1810" s="1827" t="s">
        <v>91</v>
      </c>
      <c r="C1810" s="1827" t="s">
        <v>92</v>
      </c>
      <c r="D1810" s="1827" t="s">
        <v>277</v>
      </c>
      <c r="E1810" s="1829">
        <v>44815</v>
      </c>
      <c r="F1810" s="1843" t="s">
        <v>6295</v>
      </c>
      <c r="G1810" s="1831">
        <v>10</v>
      </c>
      <c r="H1810" s="1832" t="s">
        <v>286</v>
      </c>
      <c r="I1810" s="1409"/>
      <c r="J1810" s="250"/>
      <c r="K1810" s="186"/>
      <c r="L1810" s="186"/>
      <c r="M1810" s="186"/>
      <c r="N1810" s="186"/>
      <c r="O1810" s="186"/>
      <c r="P1810" s="186"/>
      <c r="Q1810" s="186"/>
      <c r="R1810" s="186"/>
      <c r="S1810" s="186"/>
      <c r="T1810" s="186"/>
    </row>
    <row r="1811" spans="1:20" s="188" customFormat="1">
      <c r="A1811" s="1831">
        <v>2022</v>
      </c>
      <c r="B1811" s="1827" t="s">
        <v>91</v>
      </c>
      <c r="C1811" s="1827" t="s">
        <v>92</v>
      </c>
      <c r="D1811" s="1827" t="s">
        <v>277</v>
      </c>
      <c r="E1811" s="1829">
        <v>44815</v>
      </c>
      <c r="F1811" s="1843" t="s">
        <v>6296</v>
      </c>
      <c r="G1811" s="1831">
        <v>7</v>
      </c>
      <c r="H1811" s="1832" t="s">
        <v>1047</v>
      </c>
      <c r="I1811" s="1409"/>
      <c r="J1811" s="250"/>
      <c r="K1811" s="186"/>
      <c r="L1811" s="186"/>
      <c r="M1811" s="186"/>
      <c r="N1811" s="186"/>
      <c r="O1811" s="186"/>
      <c r="P1811" s="186"/>
      <c r="Q1811" s="186"/>
      <c r="R1811" s="186"/>
      <c r="S1811" s="186"/>
      <c r="T1811" s="186"/>
    </row>
    <row r="1812" spans="1:20" s="188" customFormat="1">
      <c r="A1812" s="1831">
        <v>2022</v>
      </c>
      <c r="B1812" s="1827"/>
      <c r="C1812" s="1827"/>
      <c r="D1812" s="1827"/>
      <c r="E1812" s="1829"/>
      <c r="F1812" s="1843"/>
      <c r="G1812" s="1831">
        <v>134</v>
      </c>
      <c r="H1812" s="1832"/>
      <c r="I1812" s="1410"/>
      <c r="J1812" s="250"/>
      <c r="K1812" s="186"/>
      <c r="L1812" s="186"/>
      <c r="M1812" s="186"/>
      <c r="N1812" s="186"/>
      <c r="O1812" s="186"/>
      <c r="P1812" s="186"/>
      <c r="Q1812" s="186"/>
      <c r="R1812" s="186"/>
      <c r="S1812" s="186"/>
      <c r="T1812" s="186"/>
    </row>
    <row r="1813" spans="1:20" s="188" customFormat="1">
      <c r="A1813" s="2017">
        <v>2023</v>
      </c>
      <c r="B1813" s="2014" t="s">
        <v>91</v>
      </c>
      <c r="C1813" s="2014" t="s">
        <v>92</v>
      </c>
      <c r="D1813" s="2014" t="s">
        <v>252</v>
      </c>
      <c r="E1813" s="2016">
        <v>44990</v>
      </c>
      <c r="F1813" s="2021" t="s">
        <v>6435</v>
      </c>
      <c r="G1813" s="2017">
        <v>10</v>
      </c>
      <c r="H1813" s="2018" t="s">
        <v>5838</v>
      </c>
      <c r="I1813" s="1410"/>
      <c r="J1813" s="250"/>
      <c r="K1813" s="186"/>
      <c r="L1813" s="186"/>
      <c r="M1813" s="186"/>
      <c r="N1813" s="186"/>
      <c r="O1813" s="186"/>
      <c r="P1813" s="186"/>
      <c r="Q1813" s="186"/>
      <c r="R1813" s="186"/>
      <c r="S1813" s="186"/>
      <c r="T1813" s="186"/>
    </row>
    <row r="1814" spans="1:20" s="188" customFormat="1">
      <c r="A1814" s="2017">
        <v>2023</v>
      </c>
      <c r="B1814" s="2014" t="s">
        <v>91</v>
      </c>
      <c r="C1814" s="2014" t="s">
        <v>92</v>
      </c>
      <c r="D1814" s="2014" t="s">
        <v>252</v>
      </c>
      <c r="E1814" s="2016">
        <v>44990</v>
      </c>
      <c r="F1814" s="2021" t="s">
        <v>5947</v>
      </c>
      <c r="G1814" s="2017">
        <v>10</v>
      </c>
      <c r="H1814" s="2018" t="s">
        <v>5855</v>
      </c>
      <c r="I1814" s="1410"/>
      <c r="J1814" s="250"/>
      <c r="K1814" s="186"/>
      <c r="L1814" s="186"/>
      <c r="M1814" s="186"/>
      <c r="N1814" s="186"/>
      <c r="O1814" s="186"/>
      <c r="P1814" s="186"/>
      <c r="Q1814" s="186"/>
      <c r="R1814" s="186"/>
      <c r="S1814" s="186"/>
      <c r="T1814" s="186"/>
    </row>
    <row r="1815" spans="1:20" s="188" customFormat="1">
      <c r="A1815" s="2017">
        <v>2023</v>
      </c>
      <c r="B1815" s="2014" t="s">
        <v>91</v>
      </c>
      <c r="C1815" s="2014" t="s">
        <v>92</v>
      </c>
      <c r="D1815" s="2014" t="s">
        <v>252</v>
      </c>
      <c r="E1815" s="2016">
        <v>44990</v>
      </c>
      <c r="F1815" s="2021" t="s">
        <v>5812</v>
      </c>
      <c r="G1815" s="2017">
        <v>10</v>
      </c>
      <c r="H1815" s="2018" t="s">
        <v>5873</v>
      </c>
      <c r="I1815" s="1410"/>
      <c r="J1815" s="250"/>
      <c r="K1815" s="186"/>
      <c r="L1815" s="186"/>
      <c r="M1815" s="186"/>
      <c r="N1815" s="186"/>
      <c r="O1815" s="186"/>
      <c r="P1815" s="186"/>
      <c r="Q1815" s="186"/>
      <c r="R1815" s="186"/>
      <c r="S1815" s="186"/>
      <c r="T1815" s="186"/>
    </row>
    <row r="1816" spans="1:20" s="188" customFormat="1">
      <c r="A1816" s="2017">
        <v>2023</v>
      </c>
      <c r="B1816" s="2014" t="s">
        <v>91</v>
      </c>
      <c r="C1816" s="2014" t="s">
        <v>92</v>
      </c>
      <c r="D1816" s="2014" t="s">
        <v>252</v>
      </c>
      <c r="E1816" s="2016">
        <v>44990</v>
      </c>
      <c r="F1816" s="2021" t="s">
        <v>6436</v>
      </c>
      <c r="G1816" s="2017">
        <v>7</v>
      </c>
      <c r="H1816" s="2018" t="s">
        <v>5874</v>
      </c>
      <c r="I1816" s="1410"/>
      <c r="J1816" s="250"/>
      <c r="K1816" s="186"/>
      <c r="L1816" s="186"/>
      <c r="M1816" s="186"/>
      <c r="N1816" s="186"/>
      <c r="O1816" s="186"/>
      <c r="P1816" s="186"/>
      <c r="Q1816" s="186"/>
      <c r="R1816" s="186"/>
      <c r="S1816" s="186"/>
      <c r="T1816" s="186"/>
    </row>
    <row r="1817" spans="1:20" s="188" customFormat="1">
      <c r="A1817" s="2017">
        <v>2023</v>
      </c>
      <c r="B1817" s="2014" t="s">
        <v>91</v>
      </c>
      <c r="C1817" s="2014" t="s">
        <v>92</v>
      </c>
      <c r="D1817" s="2014" t="s">
        <v>252</v>
      </c>
      <c r="E1817" s="2016">
        <v>44990</v>
      </c>
      <c r="F1817" s="2021" t="s">
        <v>6437</v>
      </c>
      <c r="G1817" s="2017">
        <v>7</v>
      </c>
      <c r="H1817" s="2018" t="s">
        <v>5878</v>
      </c>
      <c r="I1817" s="1410"/>
      <c r="J1817" s="250"/>
      <c r="K1817" s="186"/>
      <c r="L1817" s="186"/>
      <c r="M1817" s="186"/>
      <c r="N1817" s="186"/>
      <c r="O1817" s="186"/>
      <c r="P1817" s="186"/>
      <c r="Q1817" s="186"/>
      <c r="R1817" s="186"/>
      <c r="S1817" s="186"/>
      <c r="T1817" s="186"/>
    </row>
    <row r="1818" spans="1:20" s="188" customFormat="1">
      <c r="A1818" s="2017">
        <v>2023</v>
      </c>
      <c r="B1818" s="2014" t="s">
        <v>91</v>
      </c>
      <c r="C1818" s="2014" t="s">
        <v>92</v>
      </c>
      <c r="D1818" s="2014" t="s">
        <v>252</v>
      </c>
      <c r="E1818" s="2016">
        <v>44990</v>
      </c>
      <c r="F1818" s="2021" t="s">
        <v>5977</v>
      </c>
      <c r="G1818" s="2017">
        <v>3</v>
      </c>
      <c r="H1818" s="2018" t="s">
        <v>5888</v>
      </c>
      <c r="I1818" s="1410"/>
      <c r="J1818" s="250"/>
      <c r="K1818" s="186"/>
      <c r="L1818" s="186"/>
      <c r="M1818" s="186"/>
      <c r="N1818" s="186"/>
      <c r="O1818" s="186"/>
      <c r="P1818" s="186"/>
      <c r="Q1818" s="186"/>
      <c r="R1818" s="186"/>
      <c r="S1818" s="186"/>
      <c r="T1818" s="186"/>
    </row>
    <row r="1819" spans="1:20" s="188" customFormat="1">
      <c r="A1819" s="2017">
        <v>2023</v>
      </c>
      <c r="B1819" s="2014" t="s">
        <v>91</v>
      </c>
      <c r="C1819" s="2014" t="s">
        <v>92</v>
      </c>
      <c r="D1819" s="2014" t="s">
        <v>5683</v>
      </c>
      <c r="E1819" s="2016">
        <v>45074</v>
      </c>
      <c r="F1819" s="2021" t="s">
        <v>6532</v>
      </c>
      <c r="G1819" s="2017">
        <v>7</v>
      </c>
      <c r="H1819" s="2018" t="s">
        <v>6079</v>
      </c>
      <c r="I1819" s="1410"/>
      <c r="J1819" s="250"/>
      <c r="K1819" s="186"/>
      <c r="L1819" s="186"/>
      <c r="M1819" s="186"/>
      <c r="N1819" s="186"/>
      <c r="O1819" s="186"/>
      <c r="P1819" s="186"/>
      <c r="Q1819" s="186"/>
      <c r="R1819" s="186"/>
      <c r="S1819" s="186"/>
      <c r="T1819" s="186"/>
    </row>
    <row r="1820" spans="1:20" s="188" customFormat="1">
      <c r="A1820" s="2017">
        <v>2023</v>
      </c>
      <c r="B1820" s="2014" t="s">
        <v>91</v>
      </c>
      <c r="C1820" s="2014" t="s">
        <v>92</v>
      </c>
      <c r="D1820" s="2014" t="s">
        <v>5683</v>
      </c>
      <c r="E1820" s="2016">
        <v>45074</v>
      </c>
      <c r="F1820" s="2021" t="s">
        <v>6533</v>
      </c>
      <c r="G1820" s="2017">
        <v>10</v>
      </c>
      <c r="H1820" s="2018" t="s">
        <v>6083</v>
      </c>
      <c r="I1820" s="1410"/>
      <c r="J1820" s="250"/>
      <c r="K1820" s="186"/>
      <c r="L1820" s="186"/>
      <c r="M1820" s="186"/>
      <c r="N1820" s="186"/>
      <c r="O1820" s="186"/>
      <c r="P1820" s="186"/>
      <c r="Q1820" s="186"/>
      <c r="R1820" s="186"/>
      <c r="S1820" s="186"/>
      <c r="T1820" s="186"/>
    </row>
    <row r="1821" spans="1:20" s="188" customFormat="1">
      <c r="A1821" s="2017">
        <v>2023</v>
      </c>
      <c r="B1821" s="2014" t="s">
        <v>91</v>
      </c>
      <c r="C1821" s="2014" t="s">
        <v>92</v>
      </c>
      <c r="D1821" s="2014" t="s">
        <v>5683</v>
      </c>
      <c r="E1821" s="2016">
        <v>45074</v>
      </c>
      <c r="F1821" s="2021" t="s">
        <v>6294</v>
      </c>
      <c r="G1821" s="2017">
        <v>10</v>
      </c>
      <c r="H1821" s="2018" t="s">
        <v>6091</v>
      </c>
      <c r="I1821" s="1410"/>
      <c r="J1821" s="250"/>
      <c r="K1821" s="186"/>
      <c r="L1821" s="186"/>
      <c r="M1821" s="186"/>
      <c r="N1821" s="186"/>
      <c r="O1821" s="186"/>
      <c r="P1821" s="186"/>
      <c r="Q1821" s="186"/>
      <c r="R1821" s="186"/>
      <c r="S1821" s="186"/>
      <c r="T1821" s="186"/>
    </row>
    <row r="1822" spans="1:20" s="188" customFormat="1">
      <c r="A1822" s="2017">
        <v>2023</v>
      </c>
      <c r="B1822" s="2014" t="s">
        <v>91</v>
      </c>
      <c r="C1822" s="2014" t="s">
        <v>92</v>
      </c>
      <c r="D1822" s="2014" t="s">
        <v>5683</v>
      </c>
      <c r="E1822" s="2016">
        <v>45074</v>
      </c>
      <c r="F1822" s="2021" t="s">
        <v>6534</v>
      </c>
      <c r="G1822" s="2017">
        <v>7</v>
      </c>
      <c r="H1822" s="2018" t="s">
        <v>6092</v>
      </c>
      <c r="I1822" s="1410"/>
      <c r="J1822" s="250"/>
      <c r="K1822" s="186"/>
      <c r="L1822" s="186"/>
      <c r="M1822" s="186"/>
      <c r="N1822" s="186"/>
      <c r="O1822" s="186"/>
      <c r="P1822" s="186"/>
      <c r="Q1822" s="186"/>
      <c r="R1822" s="186"/>
      <c r="S1822" s="186"/>
      <c r="T1822" s="186"/>
    </row>
    <row r="1823" spans="1:20" s="188" customFormat="1">
      <c r="A1823" s="2017">
        <v>2023</v>
      </c>
      <c r="B1823" s="2014" t="s">
        <v>91</v>
      </c>
      <c r="C1823" s="2014" t="s">
        <v>92</v>
      </c>
      <c r="D1823" s="2014" t="s">
        <v>5683</v>
      </c>
      <c r="E1823" s="2016">
        <v>45074</v>
      </c>
      <c r="F1823" s="2021" t="s">
        <v>6295</v>
      </c>
      <c r="G1823" s="2017">
        <v>7</v>
      </c>
      <c r="H1823" s="2018" t="s">
        <v>6095</v>
      </c>
      <c r="I1823" s="1410"/>
      <c r="J1823" s="250"/>
      <c r="K1823" s="186"/>
      <c r="L1823" s="186"/>
      <c r="M1823" s="186"/>
      <c r="N1823" s="186"/>
      <c r="O1823" s="186"/>
      <c r="P1823" s="186"/>
      <c r="Q1823" s="186"/>
      <c r="R1823" s="186"/>
      <c r="S1823" s="186"/>
      <c r="T1823" s="186"/>
    </row>
    <row r="1824" spans="1:20" s="188" customFormat="1">
      <c r="A1824" s="2017">
        <v>2023</v>
      </c>
      <c r="B1824" s="2014" t="s">
        <v>91</v>
      </c>
      <c r="C1824" s="2014" t="s">
        <v>92</v>
      </c>
      <c r="D1824" s="2014" t="s">
        <v>5683</v>
      </c>
      <c r="E1824" s="2016">
        <v>45074</v>
      </c>
      <c r="F1824" s="2021" t="s">
        <v>6535</v>
      </c>
      <c r="G1824" s="2017">
        <v>3</v>
      </c>
      <c r="H1824" s="2018" t="s">
        <v>6111</v>
      </c>
      <c r="I1824" s="1410"/>
      <c r="J1824" s="250"/>
      <c r="K1824" s="186"/>
      <c r="L1824" s="186"/>
      <c r="M1824" s="186"/>
      <c r="N1824" s="186"/>
      <c r="O1824" s="186"/>
      <c r="P1824" s="186"/>
      <c r="Q1824" s="186"/>
      <c r="R1824" s="186"/>
      <c r="S1824" s="186"/>
      <c r="T1824" s="186"/>
    </row>
    <row r="1825" spans="1:22" s="188" customFormat="1">
      <c r="A1825" s="2017">
        <v>2023</v>
      </c>
      <c r="B1825" s="2014" t="s">
        <v>91</v>
      </c>
      <c r="C1825" s="2014" t="s">
        <v>92</v>
      </c>
      <c r="D1825" s="2014" t="s">
        <v>6589</v>
      </c>
      <c r="E1825" s="2016">
        <v>45081</v>
      </c>
      <c r="F1825" s="2021" t="s">
        <v>6294</v>
      </c>
      <c r="G1825" s="2017">
        <v>15</v>
      </c>
      <c r="H1825" s="2018" t="s">
        <v>6605</v>
      </c>
      <c r="I1825" s="1410"/>
      <c r="J1825" s="250"/>
      <c r="K1825" s="186"/>
      <c r="L1825" s="186"/>
      <c r="M1825" s="186"/>
      <c r="N1825" s="186"/>
      <c r="O1825" s="186"/>
      <c r="P1825" s="186"/>
      <c r="Q1825" s="186"/>
      <c r="R1825" s="186"/>
      <c r="S1825" s="186"/>
      <c r="T1825" s="186"/>
    </row>
    <row r="1826" spans="1:22" s="188" customFormat="1">
      <c r="A1826" s="2017">
        <v>2023</v>
      </c>
      <c r="B1826" s="2014" t="s">
        <v>91</v>
      </c>
      <c r="C1826" s="2014" t="s">
        <v>92</v>
      </c>
      <c r="D1826" s="2014" t="s">
        <v>6589</v>
      </c>
      <c r="E1826" s="2016">
        <v>45081</v>
      </c>
      <c r="F1826" s="2021" t="s">
        <v>6295</v>
      </c>
      <c r="G1826" s="2017">
        <v>10</v>
      </c>
      <c r="H1826" s="2018" t="s">
        <v>6203</v>
      </c>
      <c r="I1826" s="1410"/>
      <c r="J1826" s="250"/>
      <c r="K1826" s="186"/>
      <c r="L1826" s="186"/>
      <c r="M1826" s="186"/>
      <c r="N1826" s="186"/>
      <c r="O1826" s="186"/>
      <c r="P1826" s="186"/>
      <c r="Q1826" s="186"/>
      <c r="R1826" s="186"/>
      <c r="S1826" s="186"/>
      <c r="T1826" s="186"/>
    </row>
    <row r="1827" spans="1:22" s="188" customFormat="1">
      <c r="A1827" s="2017">
        <v>2023</v>
      </c>
      <c r="B1827" s="2014" t="s">
        <v>91</v>
      </c>
      <c r="C1827" s="2014" t="s">
        <v>92</v>
      </c>
      <c r="D1827" s="2014" t="s">
        <v>277</v>
      </c>
      <c r="E1827" s="2016">
        <v>45179</v>
      </c>
      <c r="F1827" s="2021" t="s">
        <v>6650</v>
      </c>
      <c r="G1827" s="2017">
        <v>7</v>
      </c>
      <c r="H1827" s="2018" t="s">
        <v>692</v>
      </c>
      <c r="I1827" s="1891"/>
      <c r="J1827" s="250"/>
      <c r="K1827" s="186"/>
      <c r="L1827" s="186"/>
      <c r="M1827" s="186"/>
      <c r="N1827" s="186"/>
      <c r="O1827" s="186"/>
      <c r="P1827" s="186"/>
      <c r="Q1827" s="186"/>
      <c r="R1827" s="186"/>
      <c r="S1827" s="186"/>
      <c r="T1827" s="186"/>
    </row>
    <row r="1828" spans="1:22" s="188" customFormat="1">
      <c r="A1828" s="2017">
        <v>2023</v>
      </c>
      <c r="B1828" s="2014" t="s">
        <v>91</v>
      </c>
      <c r="C1828" s="2014" t="s">
        <v>92</v>
      </c>
      <c r="D1828" s="2014" t="s">
        <v>277</v>
      </c>
      <c r="E1828" s="2016">
        <v>45179</v>
      </c>
      <c r="F1828" s="2021" t="s">
        <v>6651</v>
      </c>
      <c r="G1828" s="2017">
        <v>10</v>
      </c>
      <c r="H1828" s="2018" t="s">
        <v>1221</v>
      </c>
      <c r="I1828" s="1891"/>
      <c r="J1828" s="250"/>
      <c r="K1828" s="186"/>
      <c r="L1828" s="186"/>
      <c r="M1828" s="186"/>
      <c r="N1828" s="186"/>
      <c r="O1828" s="186"/>
      <c r="P1828" s="186"/>
      <c r="Q1828" s="186"/>
      <c r="R1828" s="186"/>
      <c r="S1828" s="186"/>
      <c r="T1828" s="186"/>
    </row>
    <row r="1829" spans="1:22" s="188" customFormat="1">
      <c r="A1829" s="2017">
        <v>2023</v>
      </c>
      <c r="B1829" s="2014" t="s">
        <v>91</v>
      </c>
      <c r="C1829" s="2014" t="s">
        <v>92</v>
      </c>
      <c r="D1829" s="2014" t="s">
        <v>277</v>
      </c>
      <c r="E1829" s="2016">
        <v>45179</v>
      </c>
      <c r="F1829" s="2021" t="s">
        <v>6652</v>
      </c>
      <c r="G1829" s="2017">
        <v>10</v>
      </c>
      <c r="H1829" s="2018" t="s">
        <v>6649</v>
      </c>
      <c r="I1829" s="1891"/>
      <c r="J1829" s="250"/>
      <c r="K1829" s="186"/>
      <c r="L1829" s="186"/>
      <c r="M1829" s="186"/>
      <c r="N1829" s="186"/>
      <c r="O1829" s="186"/>
      <c r="P1829" s="186"/>
      <c r="Q1829" s="186"/>
      <c r="R1829" s="186"/>
      <c r="S1829" s="186"/>
      <c r="T1829" s="186"/>
    </row>
    <row r="1830" spans="1:22" s="188" customFormat="1">
      <c r="A1830" s="2017">
        <v>2023</v>
      </c>
      <c r="B1830" s="2014" t="s">
        <v>91</v>
      </c>
      <c r="C1830" s="2014" t="s">
        <v>92</v>
      </c>
      <c r="D1830" s="2014" t="s">
        <v>5446</v>
      </c>
      <c r="E1830" s="2016">
        <v>45255</v>
      </c>
      <c r="F1830" s="2021" t="s">
        <v>6295</v>
      </c>
      <c r="G1830" s="2017">
        <v>5</v>
      </c>
      <c r="H1830" s="2018" t="s">
        <v>5744</v>
      </c>
      <c r="I1830" s="1891"/>
      <c r="J1830" s="250"/>
      <c r="K1830" s="186"/>
      <c r="L1830" s="186"/>
      <c r="M1830" s="186"/>
      <c r="N1830" s="186"/>
      <c r="O1830" s="186"/>
      <c r="P1830" s="186"/>
      <c r="Q1830" s="186"/>
      <c r="R1830" s="186"/>
      <c r="S1830" s="186"/>
      <c r="T1830" s="186"/>
    </row>
    <row r="1831" spans="1:22" s="188" customFormat="1">
      <c r="A1831" s="2017">
        <v>2023</v>
      </c>
      <c r="B1831" s="2014" t="s">
        <v>91</v>
      </c>
      <c r="C1831" s="2014" t="s">
        <v>92</v>
      </c>
      <c r="D1831" s="2014" t="s">
        <v>5446</v>
      </c>
      <c r="E1831" s="2016">
        <v>45255</v>
      </c>
      <c r="F1831" s="2021" t="s">
        <v>6295</v>
      </c>
      <c r="G1831" s="2017">
        <v>5</v>
      </c>
      <c r="H1831" s="2018" t="s">
        <v>244</v>
      </c>
      <c r="I1831" s="1891"/>
      <c r="J1831" s="250"/>
      <c r="K1831" s="186"/>
      <c r="L1831" s="186"/>
      <c r="M1831" s="186"/>
      <c r="N1831" s="186"/>
      <c r="O1831" s="186"/>
      <c r="P1831" s="186"/>
      <c r="Q1831" s="186"/>
      <c r="R1831" s="186"/>
      <c r="S1831" s="186"/>
      <c r="T1831" s="186"/>
    </row>
    <row r="1832" spans="1:22" s="188" customFormat="1">
      <c r="A1832" s="2017">
        <v>2023</v>
      </c>
      <c r="B1832" s="2014" t="s">
        <v>91</v>
      </c>
      <c r="C1832" s="2014" t="s">
        <v>92</v>
      </c>
      <c r="D1832" s="2014" t="s">
        <v>5446</v>
      </c>
      <c r="E1832" s="2016">
        <v>45255</v>
      </c>
      <c r="F1832" s="2021" t="s">
        <v>5812</v>
      </c>
      <c r="G1832" s="2017">
        <v>0</v>
      </c>
      <c r="H1832" s="2018" t="s">
        <v>670</v>
      </c>
      <c r="I1832" s="1857" t="s">
        <v>234</v>
      </c>
      <c r="J1832" s="250"/>
      <c r="K1832" s="186"/>
      <c r="L1832" s="186"/>
      <c r="M1832" s="186"/>
      <c r="N1832" s="186"/>
      <c r="O1832" s="186"/>
      <c r="P1832" s="186"/>
      <c r="Q1832" s="186"/>
      <c r="R1832" s="186"/>
      <c r="S1832" s="186"/>
      <c r="T1832" s="186"/>
    </row>
    <row r="1833" spans="1:22" s="188" customFormat="1">
      <c r="A1833" s="2017">
        <v>2023</v>
      </c>
      <c r="B1833" s="2014" t="s">
        <v>91</v>
      </c>
      <c r="C1833" s="2014" t="s">
        <v>92</v>
      </c>
      <c r="D1833" s="2014" t="s">
        <v>5446</v>
      </c>
      <c r="E1833" s="2016">
        <v>45255</v>
      </c>
      <c r="F1833" s="2021" t="s">
        <v>6790</v>
      </c>
      <c r="G1833" s="2017">
        <v>5</v>
      </c>
      <c r="H1833" s="2018" t="s">
        <v>273</v>
      </c>
      <c r="I1833" s="1891"/>
      <c r="J1833" s="250"/>
      <c r="K1833" s="186"/>
      <c r="L1833" s="186"/>
      <c r="M1833" s="186"/>
      <c r="N1833" s="186"/>
      <c r="O1833" s="186"/>
      <c r="P1833" s="186"/>
      <c r="Q1833" s="186"/>
      <c r="R1833" s="186"/>
      <c r="S1833" s="186"/>
      <c r="T1833" s="186"/>
    </row>
    <row r="1834" spans="1:22" s="188" customFormat="1">
      <c r="A1834" s="2017">
        <v>2023</v>
      </c>
      <c r="B1834" s="2014"/>
      <c r="C1834" s="2014"/>
      <c r="D1834" s="2014"/>
      <c r="E1834" s="2016"/>
      <c r="F1834" s="2021"/>
      <c r="G1834" s="2017">
        <v>158</v>
      </c>
      <c r="H1834" s="2018"/>
      <c r="I1834" s="1410"/>
      <c r="J1834" s="250"/>
      <c r="K1834" s="186"/>
      <c r="L1834" s="186"/>
      <c r="M1834" s="186"/>
      <c r="N1834" s="186"/>
      <c r="O1834" s="186"/>
      <c r="P1834" s="186"/>
      <c r="Q1834" s="186"/>
      <c r="R1834" s="186"/>
      <c r="S1834" s="186"/>
      <c r="T1834" s="186"/>
    </row>
    <row r="1835" spans="1:22">
      <c r="A1835" s="2177" t="s">
        <v>46</v>
      </c>
      <c r="B1835" s="2171"/>
      <c r="C1835" s="2178" t="s">
        <v>1424</v>
      </c>
      <c r="D1835" s="2171"/>
      <c r="E1835" s="2173"/>
      <c r="F1835" s="2175"/>
      <c r="G1835" s="2175">
        <v>519</v>
      </c>
      <c r="H1835" s="2176"/>
      <c r="I1835" s="1409"/>
      <c r="J1835" s="93"/>
    </row>
    <row r="1836" spans="1:22">
      <c r="A1836" s="104"/>
      <c r="D1836" s="131"/>
      <c r="E1836" s="1673"/>
      <c r="F1836" s="87"/>
      <c r="G1836" s="133"/>
      <c r="I1836" s="1541"/>
      <c r="J1836" s="93"/>
    </row>
    <row r="1837" spans="1:22">
      <c r="A1837" s="104">
        <v>2019</v>
      </c>
      <c r="B1837" s="73" t="s">
        <v>129</v>
      </c>
      <c r="C1837" s="73" t="s">
        <v>158</v>
      </c>
      <c r="D1837" s="72" t="s">
        <v>6005</v>
      </c>
      <c r="E1837" s="1673">
        <v>43779</v>
      </c>
      <c r="F1837" s="133" t="s">
        <v>1436</v>
      </c>
      <c r="G1837" s="87">
        <v>5</v>
      </c>
      <c r="H1837" s="88" t="s">
        <v>305</v>
      </c>
      <c r="I1837" s="1541"/>
      <c r="J1837" s="93"/>
    </row>
    <row r="1838" spans="1:22">
      <c r="A1838" s="104">
        <v>2019</v>
      </c>
      <c r="B1838" s="116"/>
      <c r="C1838" s="116"/>
      <c r="D1838" s="342"/>
      <c r="E1838" s="1671"/>
      <c r="F1838" s="199"/>
      <c r="G1838" s="87">
        <f>SUM(G1837)</f>
        <v>5</v>
      </c>
      <c r="H1838" s="152"/>
      <c r="I1838" s="2503"/>
      <c r="J1838" s="93"/>
      <c r="K1838" s="271"/>
      <c r="L1838" s="271"/>
      <c r="M1838" s="271"/>
      <c r="N1838" s="271"/>
      <c r="O1838" s="271"/>
      <c r="P1838" s="271"/>
      <c r="Q1838" s="271"/>
      <c r="R1838" s="271"/>
      <c r="S1838" s="271"/>
      <c r="T1838" s="271"/>
      <c r="U1838" s="372"/>
      <c r="V1838" s="372"/>
    </row>
    <row r="1839" spans="1:22">
      <c r="A1839" s="1497">
        <v>2021</v>
      </c>
      <c r="B1839" s="1457" t="s">
        <v>129</v>
      </c>
      <c r="C1839" s="2033" t="s">
        <v>158</v>
      </c>
      <c r="D1839" s="2033" t="s">
        <v>5456</v>
      </c>
      <c r="E1839" s="2034">
        <v>44269</v>
      </c>
      <c r="F1839" s="2035" t="s">
        <v>5460</v>
      </c>
      <c r="G1839" s="2035">
        <v>5</v>
      </c>
      <c r="H1839" s="2043" t="s">
        <v>770</v>
      </c>
      <c r="I1839" s="2504"/>
      <c r="J1839" s="2"/>
    </row>
    <row r="1840" spans="1:22">
      <c r="A1840" s="1497">
        <v>2021</v>
      </c>
      <c r="B1840" s="1457"/>
      <c r="C1840" s="2033"/>
      <c r="D1840" s="2033"/>
      <c r="E1840" s="2034"/>
      <c r="F1840" s="2035"/>
      <c r="G1840" s="2035">
        <f>SUM(G1839)</f>
        <v>5</v>
      </c>
      <c r="H1840" s="2043"/>
      <c r="I1840" s="2504"/>
      <c r="J1840" s="2"/>
    </row>
    <row r="1841" spans="1:10">
      <c r="A1841" s="1833">
        <v>2022</v>
      </c>
      <c r="B1841" s="1827" t="s">
        <v>129</v>
      </c>
      <c r="C1841" s="1896" t="s">
        <v>158</v>
      </c>
      <c r="D1841" s="1896" t="s">
        <v>5456</v>
      </c>
      <c r="E1841" s="1898">
        <v>44640</v>
      </c>
      <c r="F1841" s="1902" t="s">
        <v>6003</v>
      </c>
      <c r="G1841" s="1902">
        <v>5</v>
      </c>
      <c r="H1841" s="2044" t="s">
        <v>305</v>
      </c>
      <c r="I1841" s="2504"/>
      <c r="J1841" s="2"/>
    </row>
    <row r="1842" spans="1:10">
      <c r="A1842" s="1833">
        <v>2022</v>
      </c>
      <c r="B1842" s="1827" t="s">
        <v>129</v>
      </c>
      <c r="C1842" s="1896" t="s">
        <v>158</v>
      </c>
      <c r="D1842" s="1896" t="s">
        <v>5456</v>
      </c>
      <c r="E1842" s="1898">
        <v>44640</v>
      </c>
      <c r="F1842" s="1902" t="s">
        <v>6004</v>
      </c>
      <c r="G1842" s="1902">
        <v>0</v>
      </c>
      <c r="H1842" s="2044" t="s">
        <v>304</v>
      </c>
      <c r="I1842" s="2505" t="s">
        <v>234</v>
      </c>
      <c r="J1842" s="2"/>
    </row>
    <row r="1843" spans="1:10">
      <c r="A1843" s="1833">
        <v>2022</v>
      </c>
      <c r="B1843" s="1827" t="s">
        <v>129</v>
      </c>
      <c r="C1843" s="1896" t="s">
        <v>158</v>
      </c>
      <c r="D1843" s="1896" t="s">
        <v>5683</v>
      </c>
      <c r="E1843" s="1898">
        <v>44703</v>
      </c>
      <c r="F1843" s="1902" t="s">
        <v>6003</v>
      </c>
      <c r="G1843" s="1902">
        <v>7</v>
      </c>
      <c r="H1843" s="2044" t="s">
        <v>6045</v>
      </c>
      <c r="I1843" s="2505"/>
      <c r="J1843" s="2"/>
    </row>
    <row r="1844" spans="1:10">
      <c r="A1844" s="1833">
        <v>2022</v>
      </c>
      <c r="B1844" s="1827" t="s">
        <v>129</v>
      </c>
      <c r="C1844" s="1896" t="s">
        <v>158</v>
      </c>
      <c r="D1844" s="1896" t="s">
        <v>6021</v>
      </c>
      <c r="E1844" s="1898">
        <v>44723</v>
      </c>
      <c r="F1844" s="1902" t="s">
        <v>6227</v>
      </c>
      <c r="G1844" s="1902">
        <v>5</v>
      </c>
      <c r="H1844" s="2044" t="s">
        <v>305</v>
      </c>
      <c r="I1844" s="2505"/>
      <c r="J1844" s="2"/>
    </row>
    <row r="1845" spans="1:10">
      <c r="A1845" s="1833">
        <v>2022</v>
      </c>
      <c r="B1845" s="1827"/>
      <c r="C1845" s="1896"/>
      <c r="D1845" s="1896"/>
      <c r="E1845" s="1898"/>
      <c r="F1845" s="1902"/>
      <c r="G1845" s="1902">
        <v>17</v>
      </c>
      <c r="H1845" s="2044"/>
      <c r="I1845" s="2504"/>
      <c r="J1845" s="2"/>
    </row>
    <row r="1846" spans="1:10">
      <c r="A1846" s="2013">
        <v>2023</v>
      </c>
      <c r="B1846" s="2014" t="s">
        <v>129</v>
      </c>
      <c r="C1846" s="2092" t="s">
        <v>158</v>
      </c>
      <c r="D1846" s="2092" t="s">
        <v>5785</v>
      </c>
      <c r="E1846" s="2023">
        <v>45213</v>
      </c>
      <c r="F1846" s="2024" t="s">
        <v>6718</v>
      </c>
      <c r="G1846" s="2024">
        <v>5</v>
      </c>
      <c r="H1846" s="2422" t="s">
        <v>305</v>
      </c>
      <c r="I1846" s="2504"/>
      <c r="J1846" s="2"/>
    </row>
    <row r="1847" spans="1:10">
      <c r="A1847" s="2013">
        <v>2023</v>
      </c>
      <c r="B1847" s="2014" t="s">
        <v>129</v>
      </c>
      <c r="C1847" s="2092" t="s">
        <v>158</v>
      </c>
      <c r="D1847" s="2092" t="s">
        <v>5785</v>
      </c>
      <c r="E1847" s="2023">
        <v>45213</v>
      </c>
      <c r="F1847" s="2024" t="s">
        <v>6003</v>
      </c>
      <c r="G1847" s="2024">
        <v>0</v>
      </c>
      <c r="H1847" s="2422" t="s">
        <v>304</v>
      </c>
      <c r="I1847" s="2505" t="s">
        <v>234</v>
      </c>
      <c r="J1847" s="2"/>
    </row>
    <row r="1848" spans="1:10">
      <c r="A1848" s="2013">
        <v>2023</v>
      </c>
      <c r="B1848" s="2014" t="s">
        <v>129</v>
      </c>
      <c r="C1848" s="2092" t="s">
        <v>158</v>
      </c>
      <c r="D1848" s="2092" t="s">
        <v>6355</v>
      </c>
      <c r="E1848" s="2023">
        <v>45242</v>
      </c>
      <c r="F1848" s="2024" t="s">
        <v>6718</v>
      </c>
      <c r="G1848" s="2024">
        <v>5</v>
      </c>
      <c r="H1848" s="2422" t="s">
        <v>305</v>
      </c>
      <c r="I1848" s="2505"/>
      <c r="J1848" s="2"/>
    </row>
    <row r="1849" spans="1:10">
      <c r="A1849" s="2013">
        <v>2023</v>
      </c>
      <c r="B1849" s="2014" t="s">
        <v>129</v>
      </c>
      <c r="C1849" s="2092" t="s">
        <v>158</v>
      </c>
      <c r="D1849" s="2092" t="s">
        <v>6355</v>
      </c>
      <c r="E1849" s="2023">
        <v>45242</v>
      </c>
      <c r="F1849" s="2024" t="s">
        <v>6003</v>
      </c>
      <c r="G1849" s="2024">
        <v>0</v>
      </c>
      <c r="H1849" s="2422" t="s">
        <v>304</v>
      </c>
      <c r="I1849" s="2505" t="s">
        <v>234</v>
      </c>
      <c r="J1849" s="2"/>
    </row>
    <row r="1850" spans="1:10">
      <c r="A1850" s="2013">
        <v>2023</v>
      </c>
      <c r="B1850" s="2014" t="s">
        <v>129</v>
      </c>
      <c r="C1850" s="2092" t="s">
        <v>158</v>
      </c>
      <c r="D1850" s="2092" t="s">
        <v>6355</v>
      </c>
      <c r="E1850" s="2023">
        <v>45242</v>
      </c>
      <c r="F1850" s="2024" t="s">
        <v>6746</v>
      </c>
      <c r="G1850" s="2024">
        <v>5</v>
      </c>
      <c r="H1850" s="2422" t="s">
        <v>295</v>
      </c>
      <c r="I1850" s="2505"/>
      <c r="J1850" s="2"/>
    </row>
    <row r="1851" spans="1:10">
      <c r="A1851" s="2013">
        <v>2023</v>
      </c>
      <c r="B1851" s="2014" t="s">
        <v>129</v>
      </c>
      <c r="C1851" s="2092" t="s">
        <v>158</v>
      </c>
      <c r="D1851" s="2092" t="s">
        <v>6355</v>
      </c>
      <c r="E1851" s="2023">
        <v>45242</v>
      </c>
      <c r="F1851" s="2024" t="s">
        <v>6746</v>
      </c>
      <c r="G1851" s="2024">
        <v>5</v>
      </c>
      <c r="H1851" s="2422" t="s">
        <v>236</v>
      </c>
      <c r="I1851" s="2505"/>
      <c r="J1851" s="2"/>
    </row>
    <row r="1852" spans="1:10">
      <c r="A1852" s="2013">
        <v>2023</v>
      </c>
      <c r="B1852" s="2014"/>
      <c r="C1852" s="2092"/>
      <c r="D1852" s="2092"/>
      <c r="E1852" s="2023"/>
      <c r="F1852" s="2024"/>
      <c r="G1852" s="2024">
        <v>20</v>
      </c>
      <c r="H1852" s="2422"/>
      <c r="I1852" s="2506" t="s">
        <v>6432</v>
      </c>
      <c r="J1852" s="2"/>
    </row>
    <row r="1853" spans="1:10">
      <c r="A1853" s="2170" t="s">
        <v>46</v>
      </c>
      <c r="B1853" s="2171"/>
      <c r="C1853" s="2171" t="s">
        <v>1437</v>
      </c>
      <c r="D1853" s="2268"/>
      <c r="E1853" s="2173"/>
      <c r="F1853" s="2175"/>
      <c r="G1853" s="2174">
        <v>47</v>
      </c>
      <c r="H1853" s="2176"/>
      <c r="I1853" s="1541"/>
      <c r="J1853" s="93"/>
    </row>
    <row r="1854" spans="1:10">
      <c r="A1854" s="104"/>
      <c r="D1854" s="72"/>
      <c r="E1854" s="1673"/>
      <c r="F1854" s="133"/>
      <c r="I1854" s="1409"/>
      <c r="J1854" s="93"/>
    </row>
    <row r="1855" spans="1:10">
      <c r="A1855" s="2017">
        <v>2023</v>
      </c>
      <c r="B1855" s="2014" t="s">
        <v>164</v>
      </c>
      <c r="C1855" s="2014" t="s">
        <v>150</v>
      </c>
      <c r="D1855" s="2014" t="s">
        <v>5683</v>
      </c>
      <c r="E1855" s="2016">
        <v>45074</v>
      </c>
      <c r="F1855" s="2021" t="s">
        <v>6568</v>
      </c>
      <c r="G1855" s="2017">
        <v>7</v>
      </c>
      <c r="H1855" s="2501" t="s">
        <v>6061</v>
      </c>
      <c r="I1855" s="2149"/>
    </row>
    <row r="1856" spans="1:10">
      <c r="A1856" s="2017">
        <v>2023</v>
      </c>
      <c r="B1856" s="2014" t="s">
        <v>164</v>
      </c>
      <c r="C1856" s="2014" t="s">
        <v>150</v>
      </c>
      <c r="D1856" s="2014" t="s">
        <v>6589</v>
      </c>
      <c r="E1856" s="2016">
        <v>45080</v>
      </c>
      <c r="F1856" s="2021" t="s">
        <v>6568</v>
      </c>
      <c r="G1856" s="2017">
        <v>15</v>
      </c>
      <c r="H1856" s="2501" t="s">
        <v>6187</v>
      </c>
      <c r="I1856" s="2149"/>
    </row>
    <row r="1857" spans="1:20" s="115" customFormat="1">
      <c r="A1857" s="2017">
        <v>2023</v>
      </c>
      <c r="B1857" s="2014"/>
      <c r="C1857" s="2014"/>
      <c r="D1857" s="2096"/>
      <c r="E1857" s="2016"/>
      <c r="F1857" s="2097"/>
      <c r="G1857" s="2017">
        <v>22</v>
      </c>
      <c r="H1857" s="112"/>
      <c r="I1857" s="2149"/>
      <c r="J1857" s="114"/>
      <c r="K1857" s="113"/>
      <c r="L1857" s="113"/>
      <c r="M1857" s="113"/>
      <c r="N1857" s="113"/>
      <c r="O1857" s="113"/>
      <c r="P1857" s="113"/>
      <c r="Q1857" s="113"/>
      <c r="R1857" s="113"/>
      <c r="S1857" s="113"/>
      <c r="T1857" s="113"/>
    </row>
    <row r="1858" spans="1:20">
      <c r="A1858" s="2170" t="s">
        <v>46</v>
      </c>
      <c r="B1858" s="2171"/>
      <c r="C1858" s="2171" t="s">
        <v>1445</v>
      </c>
      <c r="D1858" s="2172"/>
      <c r="E1858" s="2173"/>
      <c r="F1858" s="2174"/>
      <c r="G1858" s="2175">
        <v>22</v>
      </c>
      <c r="H1858" s="2502"/>
      <c r="I1858" s="2149"/>
      <c r="J1858" s="93"/>
    </row>
    <row r="1859" spans="1:20">
      <c r="A1859" s="104"/>
      <c r="D1859" s="131"/>
      <c r="E1859" s="1673"/>
      <c r="F1859" s="87"/>
      <c r="G1859" s="133"/>
      <c r="I1859" s="1409"/>
      <c r="J1859" s="93"/>
    </row>
    <row r="1860" spans="1:20">
      <c r="A1860" s="104">
        <v>2019</v>
      </c>
      <c r="B1860" s="73" t="s">
        <v>129</v>
      </c>
      <c r="C1860" s="73" t="s">
        <v>159</v>
      </c>
      <c r="D1860" s="72" t="s">
        <v>64</v>
      </c>
      <c r="E1860" s="1673">
        <v>43533</v>
      </c>
      <c r="F1860" s="133" t="s">
        <v>1446</v>
      </c>
      <c r="G1860" s="87">
        <v>0</v>
      </c>
      <c r="H1860" s="88" t="s">
        <v>659</v>
      </c>
      <c r="I1860" s="1409" t="s">
        <v>234</v>
      </c>
      <c r="J1860" s="2"/>
    </row>
    <row r="1861" spans="1:20">
      <c r="A1861" s="104">
        <v>2019</v>
      </c>
      <c r="B1861" s="73" t="s">
        <v>129</v>
      </c>
      <c r="C1861" s="73" t="s">
        <v>159</v>
      </c>
      <c r="D1861" s="72" t="s">
        <v>64</v>
      </c>
      <c r="E1861" s="1673">
        <v>43533</v>
      </c>
      <c r="F1861" s="133" t="s">
        <v>1447</v>
      </c>
      <c r="G1861" s="87">
        <v>0</v>
      </c>
      <c r="H1861" s="88" t="s">
        <v>765</v>
      </c>
      <c r="I1861" s="1409" t="s">
        <v>234</v>
      </c>
      <c r="J1861" s="2"/>
    </row>
    <row r="1862" spans="1:20">
      <c r="A1862" s="104">
        <v>2019</v>
      </c>
      <c r="B1862" s="73" t="s">
        <v>129</v>
      </c>
      <c r="C1862" s="73" t="s">
        <v>159</v>
      </c>
      <c r="D1862" s="72" t="s">
        <v>68</v>
      </c>
      <c r="E1862" s="1673">
        <v>43540</v>
      </c>
      <c r="F1862" s="133" t="s">
        <v>1447</v>
      </c>
      <c r="G1862" s="87">
        <v>0</v>
      </c>
      <c r="H1862" s="88" t="s">
        <v>765</v>
      </c>
      <c r="I1862" s="1409" t="s">
        <v>234</v>
      </c>
      <c r="J1862" s="2"/>
    </row>
    <row r="1863" spans="1:20">
      <c r="A1863" s="104">
        <v>2019</v>
      </c>
      <c r="D1863" s="72"/>
      <c r="E1863" s="1673"/>
      <c r="F1863" s="133"/>
      <c r="G1863" s="87">
        <v>0</v>
      </c>
      <c r="I1863" s="1409"/>
      <c r="J1863" s="2"/>
    </row>
    <row r="1864" spans="1:20">
      <c r="A1864" s="2170" t="s">
        <v>46</v>
      </c>
      <c r="B1864" s="2171"/>
      <c r="C1864" s="2171" t="s">
        <v>1449</v>
      </c>
      <c r="D1864" s="2268"/>
      <c r="E1864" s="2173"/>
      <c r="F1864" s="2175"/>
      <c r="G1864" s="2174">
        <f>G1863</f>
        <v>0</v>
      </c>
      <c r="H1864" s="2176"/>
      <c r="I1864" s="1409"/>
      <c r="J1864" s="2"/>
    </row>
    <row r="1865" spans="1:20">
      <c r="A1865" s="278"/>
      <c r="B1865" s="154"/>
      <c r="C1865" s="154"/>
      <c r="D1865" s="279"/>
      <c r="E1865" s="1677"/>
      <c r="F1865" s="153"/>
      <c r="G1865" s="280"/>
      <c r="H1865" s="157"/>
      <c r="I1865" s="1541"/>
      <c r="J1865" s="2"/>
    </row>
    <row r="1866" spans="1:20">
      <c r="A1866" s="1536">
        <v>2021</v>
      </c>
      <c r="B1866" s="1457" t="s">
        <v>91</v>
      </c>
      <c r="C1866" s="2033" t="s">
        <v>1602</v>
      </c>
      <c r="D1866" s="2033" t="s">
        <v>252</v>
      </c>
      <c r="E1866" s="2034">
        <v>44262</v>
      </c>
      <c r="F1866" s="2035" t="s">
        <v>5443</v>
      </c>
      <c r="G1866" s="2035">
        <v>10</v>
      </c>
      <c r="H1866" s="1494" t="s">
        <v>5897</v>
      </c>
      <c r="I1866" s="1541"/>
      <c r="J1866" s="2"/>
    </row>
    <row r="1867" spans="1:20">
      <c r="A1867" s="1497">
        <v>2021</v>
      </c>
      <c r="B1867" s="1457"/>
      <c r="C1867" s="1498"/>
      <c r="D1867" s="1457"/>
      <c r="E1867" s="1684"/>
      <c r="F1867" s="1458"/>
      <c r="G1867" s="1458">
        <f>SUM(G1866)</f>
        <v>10</v>
      </c>
      <c r="H1867" s="1499"/>
      <c r="I1867" s="1541"/>
      <c r="J1867" s="93"/>
    </row>
    <row r="1868" spans="1:20">
      <c r="A1868" s="1833">
        <v>2022</v>
      </c>
      <c r="B1868" s="1827" t="s">
        <v>91</v>
      </c>
      <c r="C1868" s="1877" t="s">
        <v>5895</v>
      </c>
      <c r="D1868" s="1827" t="s">
        <v>252</v>
      </c>
      <c r="E1868" s="1829">
        <v>44626</v>
      </c>
      <c r="F1868" s="1831" t="s">
        <v>5985</v>
      </c>
      <c r="G1868" s="1831">
        <v>10</v>
      </c>
      <c r="H1868" s="1832" t="s">
        <v>5896</v>
      </c>
      <c r="I1868" s="1907"/>
      <c r="J1868" s="93"/>
    </row>
    <row r="1869" spans="1:20">
      <c r="A1869" s="1833">
        <v>2022</v>
      </c>
      <c r="B1869" s="1827" t="s">
        <v>91</v>
      </c>
      <c r="C1869" s="1877" t="s">
        <v>1602</v>
      </c>
      <c r="D1869" s="1827" t="s">
        <v>277</v>
      </c>
      <c r="E1869" s="1829">
        <v>44815</v>
      </c>
      <c r="F1869" s="1831" t="s">
        <v>6328</v>
      </c>
      <c r="G1869" s="1831">
        <v>10</v>
      </c>
      <c r="H1869" s="1832" t="s">
        <v>1080</v>
      </c>
      <c r="I1869" s="1907"/>
      <c r="J1869" s="93"/>
    </row>
    <row r="1870" spans="1:20">
      <c r="A1870" s="1833">
        <v>2022</v>
      </c>
      <c r="B1870" s="1827"/>
      <c r="C1870" s="1877"/>
      <c r="D1870" s="1827"/>
      <c r="E1870" s="1829"/>
      <c r="F1870" s="1831"/>
      <c r="G1870" s="1831">
        <v>20</v>
      </c>
      <c r="H1870" s="1832"/>
      <c r="I1870" s="1907"/>
      <c r="J1870" s="93"/>
    </row>
    <row r="1871" spans="1:20">
      <c r="A1871" s="2013">
        <v>2023</v>
      </c>
      <c r="B1871" s="2014" t="s">
        <v>91</v>
      </c>
      <c r="C1871" s="2019" t="s">
        <v>1602</v>
      </c>
      <c r="D1871" s="2014" t="s">
        <v>252</v>
      </c>
      <c r="E1871" s="2016">
        <v>44990</v>
      </c>
      <c r="F1871" s="2017" t="s">
        <v>6472</v>
      </c>
      <c r="G1871" s="2017">
        <v>3</v>
      </c>
      <c r="H1871" s="2018" t="s">
        <v>5907</v>
      </c>
      <c r="I1871" s="1907"/>
      <c r="J1871" s="93"/>
    </row>
    <row r="1872" spans="1:20">
      <c r="A1872" s="2013">
        <v>2023</v>
      </c>
      <c r="B1872" s="2014"/>
      <c r="C1872" s="2019"/>
      <c r="D1872" s="2014"/>
      <c r="E1872" s="2016"/>
      <c r="F1872" s="2017"/>
      <c r="G1872" s="2017">
        <v>3</v>
      </c>
      <c r="H1872" s="2018"/>
      <c r="I1872" s="1908" t="s">
        <v>6797</v>
      </c>
      <c r="J1872" s="93"/>
    </row>
    <row r="1873" spans="1:22">
      <c r="A1873" s="2177" t="s">
        <v>46</v>
      </c>
      <c r="B1873" s="2171"/>
      <c r="C1873" s="2178" t="s">
        <v>1450</v>
      </c>
      <c r="D1873" s="2171"/>
      <c r="E1873" s="2173"/>
      <c r="F1873" s="2175"/>
      <c r="G1873" s="2175">
        <v>33</v>
      </c>
      <c r="H1873" s="2176"/>
      <c r="I1873" s="1541"/>
      <c r="J1873" s="93"/>
    </row>
    <row r="1874" spans="1:22">
      <c r="A1874" s="278"/>
      <c r="B1874" s="154"/>
      <c r="C1874" s="154"/>
      <c r="D1874" s="279"/>
      <c r="E1874" s="1677"/>
      <c r="F1874" s="153"/>
      <c r="G1874" s="280"/>
      <c r="H1874" s="157"/>
      <c r="I1874" s="1409"/>
      <c r="J1874" s="93"/>
    </row>
    <row r="1875" spans="1:22" s="115" customFormat="1">
      <c r="A1875" s="1871">
        <v>2020</v>
      </c>
      <c r="B1875" s="1860" t="s">
        <v>129</v>
      </c>
      <c r="C1875" s="1860" t="s">
        <v>5809</v>
      </c>
      <c r="D1875" s="1869"/>
      <c r="E1875" s="1862"/>
      <c r="F1875" s="1859"/>
      <c r="G1875" s="1873">
        <v>0</v>
      </c>
      <c r="H1875" s="88"/>
      <c r="I1875" s="1540"/>
      <c r="J1875" s="113"/>
      <c r="K1875" s="113"/>
      <c r="L1875" s="113"/>
      <c r="M1875" s="113"/>
      <c r="N1875" s="113"/>
      <c r="O1875" s="113"/>
      <c r="P1875" s="113"/>
      <c r="Q1875" s="113"/>
      <c r="R1875" s="113"/>
      <c r="S1875" s="113"/>
      <c r="T1875" s="113"/>
    </row>
    <row r="1876" spans="1:22" s="115" customFormat="1">
      <c r="A1876" s="1871">
        <v>2020</v>
      </c>
      <c r="B1876" s="1860"/>
      <c r="C1876" s="1860"/>
      <c r="D1876" s="1869"/>
      <c r="E1876" s="1862"/>
      <c r="F1876" s="1859"/>
      <c r="G1876" s="1873">
        <v>0</v>
      </c>
      <c r="H1876" s="88"/>
      <c r="I1876" s="1540"/>
      <c r="J1876" s="113"/>
      <c r="K1876" s="113"/>
      <c r="L1876" s="113"/>
      <c r="M1876" s="113"/>
      <c r="N1876" s="113"/>
      <c r="O1876" s="113"/>
      <c r="P1876" s="113"/>
      <c r="Q1876" s="113"/>
      <c r="R1876" s="113"/>
      <c r="S1876" s="113"/>
      <c r="T1876" s="113"/>
    </row>
    <row r="1877" spans="1:22" s="115" customFormat="1">
      <c r="A1877" s="2095">
        <v>2023</v>
      </c>
      <c r="B1877" s="2014" t="s">
        <v>129</v>
      </c>
      <c r="C1877" s="2014" t="s">
        <v>3312</v>
      </c>
      <c r="D1877" s="2015" t="s">
        <v>277</v>
      </c>
      <c r="E1877" s="2016">
        <v>45179</v>
      </c>
      <c r="F1877" s="2017" t="s">
        <v>6671</v>
      </c>
      <c r="G1877" s="2097">
        <v>7</v>
      </c>
      <c r="H1877" s="2018" t="s">
        <v>427</v>
      </c>
      <c r="I1877" s="1540"/>
      <c r="J1877" s="113"/>
      <c r="K1877" s="113"/>
      <c r="L1877" s="113"/>
      <c r="M1877" s="113"/>
      <c r="N1877" s="113"/>
      <c r="O1877" s="113"/>
      <c r="P1877" s="113"/>
      <c r="Q1877" s="113"/>
      <c r="R1877" s="113"/>
      <c r="S1877" s="113"/>
      <c r="T1877" s="113"/>
    </row>
    <row r="1878" spans="1:22" s="115" customFormat="1">
      <c r="A1878" s="2095">
        <v>2023</v>
      </c>
      <c r="B1878" s="2014"/>
      <c r="C1878" s="2014"/>
      <c r="D1878" s="2015"/>
      <c r="E1878" s="2016"/>
      <c r="F1878" s="2017"/>
      <c r="G1878" s="2097">
        <v>7</v>
      </c>
      <c r="H1878" s="2018"/>
      <c r="I1878" s="1540"/>
      <c r="J1878" s="113"/>
      <c r="K1878" s="113"/>
      <c r="L1878" s="113"/>
      <c r="M1878" s="113"/>
      <c r="N1878" s="113"/>
      <c r="O1878" s="113"/>
      <c r="P1878" s="113"/>
      <c r="Q1878" s="113"/>
      <c r="R1878" s="113"/>
      <c r="S1878" s="113"/>
      <c r="T1878" s="113"/>
    </row>
    <row r="1879" spans="1:22">
      <c r="A1879" s="2170" t="s">
        <v>46</v>
      </c>
      <c r="B1879" s="2171"/>
      <c r="C1879" s="2171" t="s">
        <v>5763</v>
      </c>
      <c r="D1879" s="2268"/>
      <c r="E1879" s="2173"/>
      <c r="F1879" s="2175"/>
      <c r="G1879" s="2174">
        <v>7</v>
      </c>
      <c r="H1879" s="2176"/>
      <c r="I1879" s="1409"/>
      <c r="J1879" s="2"/>
    </row>
    <row r="1880" spans="1:22">
      <c r="A1880" s="278"/>
      <c r="B1880" s="154"/>
      <c r="C1880" s="154"/>
      <c r="D1880" s="279"/>
      <c r="E1880" s="1677"/>
      <c r="F1880" s="153"/>
      <c r="G1880" s="280"/>
      <c r="H1880" s="157"/>
      <c r="I1880" s="1541"/>
      <c r="J1880" s="93"/>
    </row>
    <row r="1881" spans="1:22">
      <c r="A1881" s="104">
        <v>2019</v>
      </c>
      <c r="B1881" s="73" t="s">
        <v>129</v>
      </c>
      <c r="C1881" s="73" t="s">
        <v>143</v>
      </c>
      <c r="D1881" s="72" t="s">
        <v>819</v>
      </c>
      <c r="E1881" s="1673">
        <v>43765</v>
      </c>
      <c r="F1881" s="133" t="s">
        <v>1460</v>
      </c>
      <c r="G1881" s="87">
        <v>5</v>
      </c>
      <c r="H1881" s="88" t="s">
        <v>305</v>
      </c>
      <c r="I1881" s="1541"/>
      <c r="J1881" s="2"/>
    </row>
    <row r="1882" spans="1:22">
      <c r="A1882" s="104">
        <v>2019</v>
      </c>
      <c r="B1882" s="73" t="s">
        <v>129</v>
      </c>
      <c r="C1882" s="73" t="s">
        <v>143</v>
      </c>
      <c r="D1882" s="72" t="s">
        <v>819</v>
      </c>
      <c r="E1882" s="1673">
        <v>43765</v>
      </c>
      <c r="F1882" s="133" t="s">
        <v>1461</v>
      </c>
      <c r="G1882" s="87">
        <v>5</v>
      </c>
      <c r="H1882" s="88" t="s">
        <v>295</v>
      </c>
      <c r="I1882" s="1541"/>
      <c r="J1882" s="2"/>
    </row>
    <row r="1883" spans="1:22">
      <c r="A1883" s="104">
        <v>2019</v>
      </c>
      <c r="B1883" s="73" t="s">
        <v>129</v>
      </c>
      <c r="C1883" s="73" t="s">
        <v>143</v>
      </c>
      <c r="D1883" s="72" t="s">
        <v>94</v>
      </c>
      <c r="E1883" s="1673">
        <v>43772</v>
      </c>
      <c r="F1883" s="133" t="s">
        <v>1461</v>
      </c>
      <c r="G1883" s="87">
        <v>5</v>
      </c>
      <c r="H1883" s="88" t="s">
        <v>295</v>
      </c>
      <c r="I1883" s="1541"/>
      <c r="J1883" s="2"/>
    </row>
    <row r="1884" spans="1:22">
      <c r="A1884" s="104">
        <v>2019</v>
      </c>
      <c r="B1884" s="116"/>
      <c r="C1884" s="116"/>
      <c r="D1884" s="342"/>
      <c r="E1884" s="1671"/>
      <c r="F1884" s="199"/>
      <c r="G1884" s="87">
        <f>SUM(G1881:G1883)</f>
        <v>15</v>
      </c>
      <c r="H1884" s="152"/>
      <c r="I1884" s="2420"/>
      <c r="J1884" s="261"/>
      <c r="K1884" s="261"/>
      <c r="L1884" s="261"/>
      <c r="M1884" s="261"/>
      <c r="N1884" s="261"/>
      <c r="O1884" s="261"/>
      <c r="P1884" s="261"/>
      <c r="Q1884" s="261"/>
      <c r="R1884" s="261"/>
      <c r="S1884" s="261"/>
      <c r="T1884" s="261"/>
      <c r="U1884" s="340"/>
      <c r="V1884" s="340"/>
    </row>
    <row r="1885" spans="1:22">
      <c r="A1885" s="2095">
        <v>2023</v>
      </c>
      <c r="B1885" s="2014" t="s">
        <v>129</v>
      </c>
      <c r="C1885" s="2014" t="s">
        <v>143</v>
      </c>
      <c r="D1885" s="2015" t="s">
        <v>252</v>
      </c>
      <c r="E1885" s="2016">
        <v>44990</v>
      </c>
      <c r="F1885" s="2017" t="s">
        <v>6430</v>
      </c>
      <c r="G1885" s="2097">
        <v>10</v>
      </c>
      <c r="H1885" s="2018" t="s">
        <v>5835</v>
      </c>
      <c r="I1885" s="2421"/>
      <c r="J1885" s="261"/>
      <c r="K1885" s="261"/>
      <c r="L1885" s="261"/>
      <c r="M1885" s="261"/>
      <c r="N1885" s="261"/>
      <c r="O1885" s="261"/>
      <c r="P1885" s="261"/>
      <c r="Q1885" s="261"/>
      <c r="R1885" s="261"/>
      <c r="S1885" s="261"/>
      <c r="T1885" s="261"/>
      <c r="U1885" s="340"/>
      <c r="V1885" s="340"/>
    </row>
    <row r="1886" spans="1:22">
      <c r="A1886" s="2095">
        <v>2023</v>
      </c>
      <c r="B1886" s="2014" t="s">
        <v>129</v>
      </c>
      <c r="C1886" s="2014" t="s">
        <v>143</v>
      </c>
      <c r="D1886" s="2015" t="s">
        <v>252</v>
      </c>
      <c r="E1886" s="2016">
        <v>44990</v>
      </c>
      <c r="F1886" s="2017" t="s">
        <v>6431</v>
      </c>
      <c r="G1886" s="2097">
        <v>7</v>
      </c>
      <c r="H1886" s="2018" t="s">
        <v>5836</v>
      </c>
      <c r="I1886" s="2421"/>
      <c r="J1886" s="261"/>
      <c r="K1886" s="261"/>
      <c r="L1886" s="261"/>
      <c r="M1886" s="261"/>
      <c r="N1886" s="261"/>
      <c r="O1886" s="261"/>
      <c r="P1886" s="261"/>
      <c r="Q1886" s="261"/>
      <c r="R1886" s="261"/>
      <c r="S1886" s="261"/>
      <c r="T1886" s="261"/>
      <c r="U1886" s="340"/>
      <c r="V1886" s="340"/>
    </row>
    <row r="1887" spans="1:22">
      <c r="A1887" s="2095">
        <v>2023</v>
      </c>
      <c r="B1887" s="2014"/>
      <c r="C1887" s="2014"/>
      <c r="D1887" s="2015"/>
      <c r="E1887" s="2016"/>
      <c r="F1887" s="2017"/>
      <c r="G1887" s="2097">
        <v>17</v>
      </c>
      <c r="H1887" s="2018"/>
      <c r="I1887" s="1908" t="s">
        <v>6432</v>
      </c>
      <c r="J1887" s="261"/>
      <c r="K1887" s="261"/>
      <c r="L1887" s="261"/>
      <c r="M1887" s="261"/>
      <c r="N1887" s="261"/>
      <c r="O1887" s="261"/>
      <c r="P1887" s="261"/>
      <c r="Q1887" s="261"/>
      <c r="R1887" s="261"/>
      <c r="S1887" s="261"/>
      <c r="T1887" s="261"/>
      <c r="U1887" s="340"/>
      <c r="V1887" s="340"/>
    </row>
    <row r="1888" spans="1:22">
      <c r="A1888" s="2170" t="s">
        <v>46</v>
      </c>
      <c r="B1888" s="2171"/>
      <c r="C1888" s="2171" t="s">
        <v>1459</v>
      </c>
      <c r="D1888" s="2268"/>
      <c r="E1888" s="2173"/>
      <c r="F1888" s="2175"/>
      <c r="G1888" s="2174">
        <v>32</v>
      </c>
      <c r="H1888" s="2176"/>
      <c r="I1888" s="1541"/>
      <c r="J1888" s="2"/>
    </row>
    <row r="1889" spans="1:10">
      <c r="A1889" s="104"/>
      <c r="D1889" s="72"/>
      <c r="E1889" s="1673"/>
      <c r="F1889" s="133"/>
      <c r="I1889" s="1409"/>
      <c r="J1889" s="2"/>
    </row>
    <row r="1890" spans="1:10">
      <c r="A1890" s="104">
        <v>2019</v>
      </c>
      <c r="B1890" s="73" t="s">
        <v>129</v>
      </c>
      <c r="C1890" s="73" t="s">
        <v>161</v>
      </c>
      <c r="D1890" s="72" t="s">
        <v>433</v>
      </c>
      <c r="E1890" s="1673">
        <v>43548</v>
      </c>
      <c r="F1890" s="133" t="s">
        <v>1462</v>
      </c>
      <c r="G1890" s="87">
        <v>5</v>
      </c>
      <c r="H1890" s="88" t="s">
        <v>1463</v>
      </c>
      <c r="I1890" s="1409"/>
      <c r="J1890" s="2"/>
    </row>
    <row r="1891" spans="1:10">
      <c r="A1891" s="104">
        <v>2019</v>
      </c>
      <c r="D1891" s="72"/>
      <c r="E1891" s="1673"/>
      <c r="F1891" s="133"/>
      <c r="G1891" s="87">
        <f>SUM(G1890)</f>
        <v>5</v>
      </c>
      <c r="I1891" s="1409"/>
      <c r="J1891" s="2"/>
    </row>
    <row r="1892" spans="1:10">
      <c r="A1892" s="2170" t="s">
        <v>46</v>
      </c>
      <c r="B1892" s="2171"/>
      <c r="C1892" s="2171" t="s">
        <v>1464</v>
      </c>
      <c r="D1892" s="2268"/>
      <c r="E1892" s="2173"/>
      <c r="F1892" s="2175"/>
      <c r="G1892" s="2174">
        <f>G1891</f>
        <v>5</v>
      </c>
      <c r="H1892" s="2176"/>
      <c r="I1892" s="1409"/>
      <c r="J1892" s="2"/>
    </row>
    <row r="1893" spans="1:10">
      <c r="A1893" s="278"/>
      <c r="B1893" s="154"/>
      <c r="C1893" s="154"/>
      <c r="D1893" s="279"/>
      <c r="E1893" s="1677"/>
      <c r="F1893" s="153"/>
      <c r="G1893" s="280"/>
      <c r="H1893" s="157"/>
      <c r="I1893" s="1409"/>
      <c r="J1893" s="2"/>
    </row>
    <row r="1894" spans="1:10">
      <c r="A1894" s="147">
        <v>2019</v>
      </c>
      <c r="B1894" s="73" t="s">
        <v>129</v>
      </c>
      <c r="C1894" s="148" t="s">
        <v>137</v>
      </c>
      <c r="D1894" s="73" t="s">
        <v>94</v>
      </c>
      <c r="E1894" s="1673">
        <v>43772</v>
      </c>
      <c r="F1894" s="133" t="s">
        <v>1467</v>
      </c>
      <c r="G1894" s="133">
        <v>5</v>
      </c>
      <c r="H1894" s="88" t="s">
        <v>765</v>
      </c>
      <c r="I1894" s="1409"/>
      <c r="J1894" s="93"/>
    </row>
    <row r="1895" spans="1:10">
      <c r="A1895" s="147">
        <v>2018</v>
      </c>
      <c r="C1895" s="148"/>
      <c r="E1895" s="1673"/>
      <c r="F1895" s="133"/>
      <c r="G1895" s="133">
        <f>SUM(G1894)</f>
        <v>5</v>
      </c>
      <c r="I1895" s="1409"/>
      <c r="J1895" s="93"/>
    </row>
    <row r="1896" spans="1:10">
      <c r="A1896" s="1866">
        <v>2020</v>
      </c>
      <c r="B1896" s="1860" t="s">
        <v>129</v>
      </c>
      <c r="C1896" s="1867" t="s">
        <v>137</v>
      </c>
      <c r="D1896" s="2060" t="s">
        <v>252</v>
      </c>
      <c r="E1896" s="2061">
        <v>43891</v>
      </c>
      <c r="F1896" s="2062" t="s">
        <v>1467</v>
      </c>
      <c r="G1896" s="2086">
        <v>3</v>
      </c>
      <c r="H1896" s="1868" t="s">
        <v>1468</v>
      </c>
      <c r="I1896" s="1409"/>
      <c r="J1896" s="93"/>
    </row>
    <row r="1897" spans="1:10">
      <c r="A1897" s="1866">
        <v>2020</v>
      </c>
      <c r="B1897" s="1860"/>
      <c r="C1897" s="1861"/>
      <c r="D1897" s="1860"/>
      <c r="E1897" s="1862"/>
      <c r="F1897" s="1859"/>
      <c r="G1897" s="1859">
        <f>SUM(G1896:G1896)</f>
        <v>3</v>
      </c>
      <c r="H1897" s="1870"/>
      <c r="I1897" s="1409"/>
      <c r="J1897" s="93"/>
    </row>
    <row r="1898" spans="1:10">
      <c r="A1898" s="2177" t="s">
        <v>46</v>
      </c>
      <c r="B1898" s="2171"/>
      <c r="C1898" s="2178" t="s">
        <v>1469</v>
      </c>
      <c r="D1898" s="2171"/>
      <c r="E1898" s="2173"/>
      <c r="F1898" s="2175"/>
      <c r="G1898" s="2175">
        <v>8</v>
      </c>
      <c r="H1898" s="2176"/>
      <c r="I1898" s="1409"/>
      <c r="J1898" s="93"/>
    </row>
    <row r="1899" spans="1:10">
      <c r="A1899" s="147"/>
      <c r="C1899" s="148"/>
      <c r="E1899" s="1673"/>
      <c r="F1899" s="133"/>
      <c r="G1899" s="133"/>
      <c r="I1899" s="1541"/>
      <c r="J1899" s="93"/>
    </row>
    <row r="1900" spans="1:10">
      <c r="A1900" s="147">
        <v>2019</v>
      </c>
      <c r="B1900" s="73" t="s">
        <v>91</v>
      </c>
      <c r="C1900" s="73" t="s">
        <v>116</v>
      </c>
      <c r="D1900" s="73" t="s">
        <v>86</v>
      </c>
      <c r="E1900" s="1673">
        <v>43562</v>
      </c>
      <c r="F1900" s="133" t="s">
        <v>1478</v>
      </c>
      <c r="G1900" s="133">
        <v>0</v>
      </c>
      <c r="H1900" s="88" t="s">
        <v>670</v>
      </c>
      <c r="I1900" s="1541" t="s">
        <v>234</v>
      </c>
      <c r="J1900" s="2"/>
    </row>
    <row r="1901" spans="1:10">
      <c r="A1901" s="173">
        <v>2019</v>
      </c>
      <c r="B1901" s="73" t="s">
        <v>91</v>
      </c>
      <c r="C1901" s="174" t="s">
        <v>116</v>
      </c>
      <c r="D1901" s="174" t="s">
        <v>277</v>
      </c>
      <c r="E1901" s="1679">
        <v>43716</v>
      </c>
      <c r="F1901" s="1662" t="s">
        <v>1479</v>
      </c>
      <c r="G1901" s="173">
        <v>10</v>
      </c>
      <c r="H1901" s="88" t="s">
        <v>1215</v>
      </c>
      <c r="I1901" s="1541"/>
    </row>
    <row r="1902" spans="1:10">
      <c r="A1902" s="173">
        <v>2019</v>
      </c>
      <c r="B1902" s="73" t="s">
        <v>91</v>
      </c>
      <c r="C1902" s="174" t="s">
        <v>116</v>
      </c>
      <c r="D1902" s="174" t="s">
        <v>277</v>
      </c>
      <c r="E1902" s="1679">
        <v>43716</v>
      </c>
      <c r="F1902" s="1662" t="s">
        <v>1480</v>
      </c>
      <c r="G1902" s="173">
        <v>3</v>
      </c>
      <c r="H1902" s="88" t="s">
        <v>1151</v>
      </c>
      <c r="I1902" s="1541"/>
    </row>
    <row r="1903" spans="1:10">
      <c r="A1903" s="173">
        <v>2019</v>
      </c>
      <c r="B1903" s="73" t="s">
        <v>91</v>
      </c>
      <c r="C1903" s="174" t="s">
        <v>116</v>
      </c>
      <c r="D1903" s="174" t="s">
        <v>277</v>
      </c>
      <c r="E1903" s="1679">
        <v>43716</v>
      </c>
      <c r="F1903" s="1662" t="s">
        <v>1481</v>
      </c>
      <c r="G1903" s="173">
        <v>7</v>
      </c>
      <c r="H1903" s="88" t="s">
        <v>976</v>
      </c>
      <c r="I1903" s="1541"/>
    </row>
    <row r="1904" spans="1:10">
      <c r="A1904" s="147">
        <v>2019</v>
      </c>
      <c r="E1904" s="1673"/>
      <c r="F1904" s="133"/>
      <c r="G1904" s="133">
        <f>SUM(G1900:G1903)</f>
        <v>20</v>
      </c>
      <c r="I1904" s="1541"/>
      <c r="J1904" s="2"/>
    </row>
    <row r="1905" spans="1:10">
      <c r="A1905" s="1866">
        <v>2020</v>
      </c>
      <c r="B1905" s="1860" t="s">
        <v>91</v>
      </c>
      <c r="C1905" s="2060" t="s">
        <v>116</v>
      </c>
      <c r="D1905" s="2060" t="s">
        <v>252</v>
      </c>
      <c r="E1905" s="2061">
        <v>43891</v>
      </c>
      <c r="F1905" s="2062" t="s">
        <v>1482</v>
      </c>
      <c r="G1905" s="2086">
        <v>7</v>
      </c>
      <c r="H1905" s="2067" t="s">
        <v>1483</v>
      </c>
      <c r="I1905" s="2505"/>
      <c r="J1905" s="2"/>
    </row>
    <row r="1906" spans="1:10">
      <c r="A1906" s="1866">
        <v>2020</v>
      </c>
      <c r="B1906" s="1860"/>
      <c r="C1906" s="2059"/>
      <c r="D1906" s="2059"/>
      <c r="E1906" s="2065"/>
      <c r="F1906" s="2066"/>
      <c r="G1906" s="2066">
        <f>SUM(G1905:G1905)</f>
        <v>7</v>
      </c>
      <c r="H1906" s="2068"/>
      <c r="I1906" s="2505"/>
      <c r="J1906" s="2"/>
    </row>
    <row r="1907" spans="1:10">
      <c r="A1907" s="1497">
        <v>2021</v>
      </c>
      <c r="B1907" s="1457" t="s">
        <v>91</v>
      </c>
      <c r="C1907" s="2033" t="s">
        <v>116</v>
      </c>
      <c r="D1907" s="2033" t="s">
        <v>252</v>
      </c>
      <c r="E1907" s="2034">
        <v>44262</v>
      </c>
      <c r="F1907" s="2035" t="s">
        <v>2620</v>
      </c>
      <c r="G1907" s="2035">
        <v>10</v>
      </c>
      <c r="H1907" s="2043" t="s">
        <v>335</v>
      </c>
      <c r="I1907" s="2505"/>
      <c r="J1907" s="2"/>
    </row>
    <row r="1908" spans="1:10">
      <c r="A1908" s="1497">
        <v>2021</v>
      </c>
      <c r="B1908" s="1457" t="s">
        <v>91</v>
      </c>
      <c r="C1908" s="2033" t="s">
        <v>116</v>
      </c>
      <c r="D1908" s="2033" t="s">
        <v>252</v>
      </c>
      <c r="E1908" s="2034">
        <v>44262</v>
      </c>
      <c r="F1908" s="2035" t="s">
        <v>5444</v>
      </c>
      <c r="G1908" s="2035">
        <v>10</v>
      </c>
      <c r="H1908" s="2043" t="s">
        <v>1328</v>
      </c>
      <c r="I1908" s="2505"/>
      <c r="J1908" s="2"/>
    </row>
    <row r="1909" spans="1:10">
      <c r="A1909" s="1497">
        <v>2021</v>
      </c>
      <c r="B1909" s="1457" t="s">
        <v>91</v>
      </c>
      <c r="C1909" s="2033" t="s">
        <v>116</v>
      </c>
      <c r="D1909" s="2033" t="s">
        <v>252</v>
      </c>
      <c r="E1909" s="2034">
        <v>44262</v>
      </c>
      <c r="F1909" s="2035" t="s">
        <v>5445</v>
      </c>
      <c r="G1909" s="2035">
        <v>7</v>
      </c>
      <c r="H1909" s="2043" t="s">
        <v>780</v>
      </c>
      <c r="I1909" s="2505"/>
      <c r="J1909" s="2"/>
    </row>
    <row r="1910" spans="1:10">
      <c r="A1910" s="1497">
        <v>2021</v>
      </c>
      <c r="B1910" s="1457" t="s">
        <v>91</v>
      </c>
      <c r="C1910" s="2033" t="s">
        <v>116</v>
      </c>
      <c r="D1910" s="2033" t="s">
        <v>5683</v>
      </c>
      <c r="E1910" s="2034">
        <v>44332</v>
      </c>
      <c r="F1910" s="2035" t="s">
        <v>5730</v>
      </c>
      <c r="G1910" s="2035">
        <v>3</v>
      </c>
      <c r="H1910" s="2043" t="s">
        <v>5698</v>
      </c>
      <c r="I1910" s="2505"/>
      <c r="J1910" s="2"/>
    </row>
    <row r="1911" spans="1:10">
      <c r="A1911" s="1497">
        <v>2021</v>
      </c>
      <c r="B1911" s="1457"/>
      <c r="C1911" s="1457"/>
      <c r="D1911" s="1457"/>
      <c r="E1911" s="1684"/>
      <c r="F1911" s="1458"/>
      <c r="G1911" s="1458">
        <f>SUM(G1907:G1910)</f>
        <v>30</v>
      </c>
      <c r="H1911" s="1499"/>
      <c r="I1911" s="1757" t="s">
        <v>6797</v>
      </c>
      <c r="J1911" s="2"/>
    </row>
    <row r="1912" spans="1:10">
      <c r="A1912" s="2177" t="s">
        <v>46</v>
      </c>
      <c r="B1912" s="2171"/>
      <c r="C1912" s="2178" t="s">
        <v>1484</v>
      </c>
      <c r="D1912" s="2171"/>
      <c r="E1912" s="2173"/>
      <c r="F1912" s="2175"/>
      <c r="G1912" s="2175">
        <v>57</v>
      </c>
      <c r="H1912" s="2176"/>
      <c r="I1912" s="1541"/>
      <c r="J1912" s="93"/>
    </row>
    <row r="1913" spans="1:10">
      <c r="A1913" s="147"/>
      <c r="C1913" s="148"/>
      <c r="E1913" s="1673"/>
      <c r="F1913" s="133"/>
      <c r="G1913" s="133"/>
      <c r="I1913" s="1409"/>
      <c r="J1913" s="93"/>
    </row>
    <row r="1914" spans="1:10">
      <c r="A1914" s="1866">
        <v>2020</v>
      </c>
      <c r="B1914" s="1860" t="s">
        <v>91</v>
      </c>
      <c r="C1914" s="2060" t="s">
        <v>1487</v>
      </c>
      <c r="D1914" s="2060" t="s">
        <v>252</v>
      </c>
      <c r="E1914" s="2061">
        <v>43891</v>
      </c>
      <c r="F1914" s="2062" t="s">
        <v>1488</v>
      </c>
      <c r="G1914" s="2086">
        <v>7</v>
      </c>
      <c r="H1914" s="2067" t="s">
        <v>1489</v>
      </c>
      <c r="J1914" s="2"/>
    </row>
    <row r="1915" spans="1:10">
      <c r="A1915" s="1866">
        <v>2020</v>
      </c>
      <c r="B1915" s="1860" t="s">
        <v>91</v>
      </c>
      <c r="C1915" s="2060" t="s">
        <v>1487</v>
      </c>
      <c r="D1915" s="2060" t="s">
        <v>5446</v>
      </c>
      <c r="E1915" s="2061">
        <v>43910</v>
      </c>
      <c r="F1915" s="2062" t="s">
        <v>1490</v>
      </c>
      <c r="G1915" s="2086">
        <v>5</v>
      </c>
      <c r="H1915" s="2067" t="s">
        <v>244</v>
      </c>
      <c r="J1915" s="2"/>
    </row>
    <row r="1916" spans="1:10">
      <c r="A1916" s="1866">
        <v>2020</v>
      </c>
      <c r="B1916" s="1860"/>
      <c r="C1916" s="2059"/>
      <c r="D1916" s="2059"/>
      <c r="E1916" s="2065"/>
      <c r="F1916" s="2066"/>
      <c r="G1916" s="2111">
        <f>SUM(G1914:G1915)</f>
        <v>12</v>
      </c>
      <c r="H1916" s="2068"/>
      <c r="J1916" s="2"/>
    </row>
    <row r="1917" spans="1:10">
      <c r="A1917" s="1497">
        <v>2021</v>
      </c>
      <c r="B1917" s="1457" t="s">
        <v>91</v>
      </c>
      <c r="C1917" s="1459" t="s">
        <v>1487</v>
      </c>
      <c r="D1917" s="2033" t="s">
        <v>5486</v>
      </c>
      <c r="E1917" s="2034">
        <v>44332</v>
      </c>
      <c r="F1917" s="2036" t="s">
        <v>5659</v>
      </c>
      <c r="G1917" s="2035">
        <v>7</v>
      </c>
      <c r="H1917" s="1494" t="s">
        <v>5660</v>
      </c>
      <c r="I1917" s="1409"/>
      <c r="J1917" s="2"/>
    </row>
    <row r="1918" spans="1:10">
      <c r="A1918" s="1497">
        <v>2021</v>
      </c>
      <c r="B1918" s="1457"/>
      <c r="C1918" s="1457"/>
      <c r="D1918" s="1457"/>
      <c r="E1918" s="1684"/>
      <c r="F1918" s="1458"/>
      <c r="G1918" s="1534">
        <f>SUM(G1917)</f>
        <v>7</v>
      </c>
      <c r="H1918" s="1499"/>
      <c r="I1918" s="1409"/>
      <c r="J1918" s="2"/>
    </row>
    <row r="1919" spans="1:10">
      <c r="A1919" s="1833">
        <v>2022</v>
      </c>
      <c r="B1919" s="1827" t="s">
        <v>91</v>
      </c>
      <c r="C1919" s="1827" t="s">
        <v>1487</v>
      </c>
      <c r="D1919" s="1827" t="s">
        <v>5683</v>
      </c>
      <c r="E1919" s="1829">
        <v>44703</v>
      </c>
      <c r="F1919" s="1831" t="s">
        <v>6170</v>
      </c>
      <c r="G1919" s="1830">
        <v>7</v>
      </c>
      <c r="H1919" s="1832" t="s">
        <v>6034</v>
      </c>
      <c r="I1919" s="1857"/>
      <c r="J1919" s="2"/>
    </row>
    <row r="1920" spans="1:10">
      <c r="A1920" s="1833">
        <v>2022</v>
      </c>
      <c r="B1920" s="1827" t="s">
        <v>91</v>
      </c>
      <c r="C1920" s="1827" t="s">
        <v>1487</v>
      </c>
      <c r="D1920" s="1827" t="s">
        <v>6173</v>
      </c>
      <c r="E1920" s="1829">
        <v>44709</v>
      </c>
      <c r="F1920" s="1831" t="s">
        <v>6170</v>
      </c>
      <c r="G1920" s="1830">
        <v>10</v>
      </c>
      <c r="H1920" s="1832" t="s">
        <v>6177</v>
      </c>
      <c r="I1920" s="1857"/>
      <c r="J1920" s="2"/>
    </row>
    <row r="1921" spans="1:10">
      <c r="A1921" s="1833">
        <v>2022</v>
      </c>
      <c r="B1921" s="1827"/>
      <c r="C1921" s="1827"/>
      <c r="D1921" s="1827"/>
      <c r="E1921" s="1829"/>
      <c r="F1921" s="1831"/>
      <c r="G1921" s="1830">
        <v>17</v>
      </c>
      <c r="H1921" s="1832"/>
      <c r="I1921" s="1857"/>
      <c r="J1921" s="2"/>
    </row>
    <row r="1922" spans="1:10">
      <c r="A1922" s="2013">
        <v>2023</v>
      </c>
      <c r="B1922" s="2014" t="s">
        <v>91</v>
      </c>
      <c r="C1922" s="2014" t="s">
        <v>1487</v>
      </c>
      <c r="D1922" s="2014" t="s">
        <v>406</v>
      </c>
      <c r="E1922" s="2016">
        <v>44976</v>
      </c>
      <c r="F1922" s="2017" t="s">
        <v>6404</v>
      </c>
      <c r="G1922" s="2097">
        <v>0</v>
      </c>
      <c r="H1922" s="2018" t="s">
        <v>995</v>
      </c>
      <c r="I1922" s="1857" t="s">
        <v>234</v>
      </c>
      <c r="J1922" s="2"/>
    </row>
    <row r="1923" spans="1:10">
      <c r="A1923" s="2013">
        <v>2023</v>
      </c>
      <c r="B1923" s="2014" t="s">
        <v>91</v>
      </c>
      <c r="C1923" s="2014" t="s">
        <v>1487</v>
      </c>
      <c r="D1923" s="2014" t="s">
        <v>406</v>
      </c>
      <c r="E1923" s="2016">
        <v>44976</v>
      </c>
      <c r="F1923" s="2017" t="s">
        <v>6404</v>
      </c>
      <c r="G1923" s="2097">
        <v>0</v>
      </c>
      <c r="H1923" s="2018" t="s">
        <v>670</v>
      </c>
      <c r="I1923" s="1857" t="s">
        <v>234</v>
      </c>
      <c r="J1923" s="2"/>
    </row>
    <row r="1924" spans="1:10">
      <c r="A1924" s="2013">
        <v>2023</v>
      </c>
      <c r="B1924" s="2014" t="s">
        <v>91</v>
      </c>
      <c r="C1924" s="2014" t="s">
        <v>1487</v>
      </c>
      <c r="D1924" s="2014" t="s">
        <v>252</v>
      </c>
      <c r="E1924" s="2016">
        <v>44990</v>
      </c>
      <c r="F1924" s="2017" t="s">
        <v>6170</v>
      </c>
      <c r="G1924" s="2097">
        <v>10</v>
      </c>
      <c r="H1924" s="2018" t="s">
        <v>5829</v>
      </c>
      <c r="I1924" s="1857"/>
      <c r="J1924" s="2"/>
    </row>
    <row r="1925" spans="1:10">
      <c r="A1925" s="2013">
        <v>2023</v>
      </c>
      <c r="B1925" s="2014" t="s">
        <v>91</v>
      </c>
      <c r="C1925" s="2014" t="s">
        <v>1487</v>
      </c>
      <c r="D1925" s="2014" t="s">
        <v>252</v>
      </c>
      <c r="E1925" s="2016">
        <v>44990</v>
      </c>
      <c r="F1925" s="2017" t="s">
        <v>6404</v>
      </c>
      <c r="G1925" s="2097">
        <v>3</v>
      </c>
      <c r="H1925" s="2018" t="s">
        <v>5890</v>
      </c>
      <c r="I1925" s="1857"/>
      <c r="J1925" s="2"/>
    </row>
    <row r="1926" spans="1:10">
      <c r="A1926" s="2013">
        <v>2023</v>
      </c>
      <c r="B1926" s="2014" t="s">
        <v>91</v>
      </c>
      <c r="C1926" s="2014" t="s">
        <v>1487</v>
      </c>
      <c r="D1926" s="2014" t="s">
        <v>252</v>
      </c>
      <c r="E1926" s="2016">
        <v>44990</v>
      </c>
      <c r="F1926" s="2017" t="s">
        <v>6427</v>
      </c>
      <c r="G1926" s="2097">
        <v>10</v>
      </c>
      <c r="H1926" s="2018" t="s">
        <v>5910</v>
      </c>
      <c r="I1926" s="1857"/>
      <c r="J1926" s="2"/>
    </row>
    <row r="1927" spans="1:10">
      <c r="A1927" s="2013">
        <v>2023</v>
      </c>
      <c r="B1927" s="2014"/>
      <c r="C1927" s="2014"/>
      <c r="D1927" s="2014"/>
      <c r="E1927" s="2016"/>
      <c r="F1927" s="2017"/>
      <c r="G1927" s="2097">
        <v>23</v>
      </c>
      <c r="H1927" s="2018"/>
      <c r="I1927" s="1857"/>
      <c r="J1927" s="2"/>
    </row>
    <row r="1928" spans="1:10">
      <c r="A1928" s="2177" t="s">
        <v>46</v>
      </c>
      <c r="B1928" s="2171"/>
      <c r="C1928" s="2171" t="s">
        <v>1486</v>
      </c>
      <c r="D1928" s="2171"/>
      <c r="E1928" s="2173"/>
      <c r="F1928" s="2175"/>
      <c r="G1928" s="2174">
        <v>59</v>
      </c>
      <c r="H1928" s="2176"/>
      <c r="I1928" s="1409"/>
      <c r="J1928" s="2"/>
    </row>
    <row r="1929" spans="1:10">
      <c r="A1929" s="147"/>
      <c r="E1929" s="1673"/>
      <c r="F1929" s="133"/>
      <c r="I1929" s="1409"/>
      <c r="J1929" s="2"/>
    </row>
    <row r="1930" spans="1:10">
      <c r="A1930" s="104">
        <v>2019</v>
      </c>
      <c r="B1930" s="73" t="s">
        <v>129</v>
      </c>
      <c r="C1930" s="73" t="s">
        <v>1492</v>
      </c>
      <c r="D1930" s="131"/>
      <c r="E1930" s="1673"/>
      <c r="F1930" s="87"/>
      <c r="G1930" s="133">
        <v>0</v>
      </c>
      <c r="H1930" s="152"/>
      <c r="I1930" s="1649"/>
      <c r="J1930" s="189"/>
    </row>
    <row r="1931" spans="1:10">
      <c r="A1931" s="104">
        <v>2019</v>
      </c>
      <c r="D1931" s="131"/>
      <c r="E1931" s="1673"/>
      <c r="F1931" s="87"/>
      <c r="G1931" s="133">
        <v>0</v>
      </c>
      <c r="H1931" s="152"/>
      <c r="I1931" s="1649"/>
      <c r="J1931" s="189"/>
    </row>
    <row r="1932" spans="1:10">
      <c r="A1932" s="2170" t="s">
        <v>46</v>
      </c>
      <c r="B1932" s="2171"/>
      <c r="C1932" s="2171" t="s">
        <v>1495</v>
      </c>
      <c r="D1932" s="2172"/>
      <c r="E1932" s="2173"/>
      <c r="F1932" s="2174"/>
      <c r="G1932" s="2175">
        <f>SUM(G1930)</f>
        <v>0</v>
      </c>
      <c r="H1932" s="2176"/>
      <c r="I1932" s="1409"/>
      <c r="J1932" s="93"/>
    </row>
    <row r="1933" spans="1:10" ht="13.5" customHeight="1">
      <c r="A1933" s="278"/>
      <c r="B1933" s="154"/>
      <c r="C1933" s="154"/>
      <c r="D1933" s="326"/>
      <c r="E1933" s="1677"/>
      <c r="F1933" s="280"/>
      <c r="G1933" s="153"/>
      <c r="H1933" s="157"/>
      <c r="I1933" s="1409"/>
      <c r="J1933" s="93"/>
    </row>
    <row r="1934" spans="1:10" ht="13.5" customHeight="1">
      <c r="A1934" s="2095">
        <v>2023</v>
      </c>
      <c r="B1934" s="2014" t="s">
        <v>164</v>
      </c>
      <c r="C1934" s="2014" t="s">
        <v>6729</v>
      </c>
      <c r="D1934" s="2096" t="s">
        <v>5785</v>
      </c>
      <c r="E1934" s="2016">
        <v>45213</v>
      </c>
      <c r="F1934" s="2097" t="s">
        <v>6730</v>
      </c>
      <c r="G1934" s="2017">
        <v>5</v>
      </c>
      <c r="H1934" s="2018" t="s">
        <v>414</v>
      </c>
      <c r="I1934" s="1409"/>
      <c r="J1934" s="93"/>
    </row>
    <row r="1935" spans="1:10" ht="13.5" customHeight="1">
      <c r="A1935" s="2095">
        <v>2023</v>
      </c>
      <c r="B1935" s="2014"/>
      <c r="C1935" s="2014"/>
      <c r="D1935" s="2096"/>
      <c r="E1935" s="2016"/>
      <c r="F1935" s="2097"/>
      <c r="G1935" s="2017">
        <v>5</v>
      </c>
      <c r="H1935" s="2018"/>
      <c r="I1935" s="1409"/>
      <c r="J1935" s="93"/>
    </row>
    <row r="1936" spans="1:10" ht="13.5" customHeight="1">
      <c r="A1936" s="278" t="s">
        <v>46</v>
      </c>
      <c r="B1936" s="154"/>
      <c r="C1936" s="154" t="s">
        <v>6728</v>
      </c>
      <c r="D1936" s="326"/>
      <c r="E1936" s="1677"/>
      <c r="F1936" s="280"/>
      <c r="G1936" s="153">
        <v>5</v>
      </c>
      <c r="H1936" s="157"/>
      <c r="I1936" s="1409"/>
      <c r="J1936" s="93"/>
    </row>
    <row r="1937" spans="1:256" ht="13.5" customHeight="1">
      <c r="A1937" s="463"/>
      <c r="B1937" s="464"/>
      <c r="C1937" s="464"/>
      <c r="D1937" s="2509"/>
      <c r="E1937" s="1992"/>
      <c r="F1937" s="467"/>
      <c r="G1937" s="563"/>
      <c r="H1937" s="1993"/>
      <c r="I1937" s="1409"/>
      <c r="J1937" s="93"/>
    </row>
    <row r="1938" spans="1:256" ht="13.5" customHeight="1">
      <c r="A1938" s="104">
        <v>2019</v>
      </c>
      <c r="B1938" s="73" t="s">
        <v>53</v>
      </c>
      <c r="C1938" s="73" t="s">
        <v>85</v>
      </c>
      <c r="D1938" s="131" t="s">
        <v>72</v>
      </c>
      <c r="E1938" s="1673">
        <v>43750</v>
      </c>
      <c r="F1938" s="87" t="s">
        <v>1496</v>
      </c>
      <c r="G1938" s="133">
        <v>5</v>
      </c>
      <c r="H1938" s="88" t="s">
        <v>248</v>
      </c>
      <c r="I1938" s="1649"/>
      <c r="J1938" s="189"/>
    </row>
    <row r="1939" spans="1:256" ht="13.5" customHeight="1">
      <c r="A1939" s="104">
        <v>2019</v>
      </c>
      <c r="D1939" s="131"/>
      <c r="E1939" s="1673"/>
      <c r="F1939" s="87"/>
      <c r="G1939" s="133">
        <f>SUM(G1938)</f>
        <v>5</v>
      </c>
      <c r="I1939" s="1649"/>
      <c r="J1939" s="189"/>
    </row>
    <row r="1940" spans="1:256" ht="13.5" customHeight="1">
      <c r="A1940" s="2170" t="s">
        <v>46</v>
      </c>
      <c r="B1940" s="2171"/>
      <c r="C1940" s="2171" t="s">
        <v>1497</v>
      </c>
      <c r="D1940" s="2172"/>
      <c r="E1940" s="2173"/>
      <c r="F1940" s="2174"/>
      <c r="G1940" s="2175">
        <f>SUM(G1938)</f>
        <v>5</v>
      </c>
      <c r="H1940" s="2176"/>
      <c r="I1940" s="1409"/>
      <c r="J1940" s="93"/>
    </row>
    <row r="1941" spans="1:256" ht="14.1" customHeight="1">
      <c r="A1941" s="178"/>
      <c r="B1941" s="154"/>
      <c r="C1941" s="154"/>
      <c r="D1941" s="154"/>
      <c r="E1941" s="1677"/>
      <c r="F1941" s="153"/>
      <c r="G1941" s="280"/>
      <c r="H1941" s="157"/>
      <c r="I1941" s="1409"/>
      <c r="J1941" s="93"/>
    </row>
    <row r="1942" spans="1:256" s="115" customFormat="1" ht="13.5" customHeight="1">
      <c r="A1942" s="1835">
        <v>2018</v>
      </c>
      <c r="B1942" s="1826" t="s">
        <v>53</v>
      </c>
      <c r="C1942" s="1826" t="s">
        <v>87</v>
      </c>
      <c r="D1942" s="1826" t="s">
        <v>1309</v>
      </c>
      <c r="E1942" s="1837">
        <v>43421</v>
      </c>
      <c r="F1942" s="1838" t="s">
        <v>1498</v>
      </c>
      <c r="G1942" s="1842">
        <v>5</v>
      </c>
      <c r="H1942" s="1839" t="s">
        <v>248</v>
      </c>
      <c r="I1942" s="1540"/>
      <c r="J1942" s="113"/>
      <c r="K1942" s="113"/>
      <c r="L1942" s="113"/>
      <c r="M1942" s="113"/>
      <c r="N1942" s="113"/>
      <c r="O1942" s="113"/>
      <c r="P1942" s="113"/>
      <c r="Q1942" s="113"/>
      <c r="R1942" s="113"/>
      <c r="S1942" s="113"/>
      <c r="T1942" s="113"/>
    </row>
    <row r="1943" spans="1:256" s="115" customFormat="1" ht="13.5" customHeight="1">
      <c r="A1943" s="1835">
        <v>2018</v>
      </c>
      <c r="B1943" s="1826"/>
      <c r="C1943" s="1826"/>
      <c r="D1943" s="1826"/>
      <c r="E1943" s="1837"/>
      <c r="F1943" s="1838"/>
      <c r="G1943" s="1842">
        <v>5</v>
      </c>
      <c r="H1943" s="1839"/>
      <c r="I1943" s="1540"/>
      <c r="J1943" s="113"/>
      <c r="K1943" s="113"/>
      <c r="L1943" s="113"/>
      <c r="M1943" s="113"/>
      <c r="N1943" s="113"/>
      <c r="O1943" s="113"/>
      <c r="P1943" s="113"/>
      <c r="Q1943" s="113"/>
      <c r="R1943" s="113"/>
      <c r="S1943" s="113"/>
      <c r="T1943" s="113"/>
    </row>
    <row r="1944" spans="1:256" s="115" customFormat="1" ht="13.5" customHeight="1">
      <c r="A1944" s="2425" t="s">
        <v>46</v>
      </c>
      <c r="B1944" s="2402"/>
      <c r="C1944" s="2402" t="s">
        <v>1499</v>
      </c>
      <c r="D1944" s="2402"/>
      <c r="E1944" s="2427"/>
      <c r="F1944" s="2406"/>
      <c r="G1944" s="2517">
        <v>5</v>
      </c>
      <c r="H1944" s="2516"/>
      <c r="I1944" s="1540"/>
      <c r="J1944" s="113"/>
      <c r="K1944" s="113"/>
      <c r="L1944" s="113"/>
      <c r="M1944" s="113"/>
      <c r="N1944" s="113"/>
      <c r="O1944" s="113"/>
      <c r="P1944" s="113"/>
      <c r="Q1944" s="113"/>
      <c r="R1944" s="113"/>
      <c r="S1944" s="113"/>
      <c r="T1944" s="113"/>
    </row>
    <row r="1945" spans="1:256" s="115" customFormat="1" ht="13.5" customHeight="1">
      <c r="A1945" s="1835"/>
      <c r="B1945" s="1826"/>
      <c r="C1945" s="1826"/>
      <c r="D1945" s="1826"/>
      <c r="E1945" s="1837"/>
      <c r="F1945" s="1838"/>
      <c r="G1945" s="1842"/>
      <c r="H1945" s="1839"/>
      <c r="I1945" s="1540"/>
      <c r="J1945" s="113"/>
      <c r="K1945" s="113"/>
      <c r="L1945" s="113"/>
      <c r="M1945" s="113"/>
      <c r="N1945" s="113"/>
      <c r="O1945" s="113"/>
      <c r="P1945" s="113"/>
      <c r="Q1945" s="113"/>
      <c r="R1945" s="113"/>
      <c r="S1945" s="113"/>
      <c r="T1945" s="113"/>
    </row>
    <row r="1946" spans="1:256" s="115" customFormat="1" ht="13.5" customHeight="1">
      <c r="A1946" s="1833">
        <v>2022</v>
      </c>
      <c r="B1946" s="1827" t="s">
        <v>164</v>
      </c>
      <c r="C1946" s="1827" t="s">
        <v>87</v>
      </c>
      <c r="D1946" s="1827" t="s">
        <v>277</v>
      </c>
      <c r="E1946" s="1829">
        <v>44815</v>
      </c>
      <c r="F1946" s="1831" t="s">
        <v>6339</v>
      </c>
      <c r="G1946" s="1830">
        <v>7</v>
      </c>
      <c r="H1946" s="1832" t="s">
        <v>976</v>
      </c>
      <c r="I1946" s="1925"/>
      <c r="J1946" s="113"/>
      <c r="K1946" s="113"/>
      <c r="L1946" s="113"/>
      <c r="M1946" s="113"/>
      <c r="N1946" s="113"/>
      <c r="O1946" s="113"/>
      <c r="P1946" s="113"/>
      <c r="Q1946" s="113"/>
      <c r="R1946" s="113"/>
      <c r="S1946" s="113"/>
      <c r="T1946" s="113"/>
    </row>
    <row r="1947" spans="1:256" s="115" customFormat="1" ht="13.5" customHeight="1">
      <c r="A1947" s="1833">
        <v>2022</v>
      </c>
      <c r="B1947" s="1827"/>
      <c r="C1947" s="1827"/>
      <c r="D1947" s="1827"/>
      <c r="E1947" s="1829"/>
      <c r="F1947" s="1831"/>
      <c r="G1947" s="1830">
        <v>7</v>
      </c>
      <c r="H1947" s="1832"/>
      <c r="I1947" s="1925"/>
      <c r="J1947" s="113"/>
      <c r="K1947" s="113"/>
      <c r="L1947" s="113"/>
      <c r="M1947" s="113"/>
      <c r="N1947" s="113"/>
      <c r="O1947" s="113"/>
      <c r="P1947" s="113"/>
      <c r="Q1947" s="113"/>
      <c r="R1947" s="113"/>
      <c r="S1947" s="113"/>
      <c r="T1947" s="113"/>
    </row>
    <row r="1948" spans="1:256" ht="13.5" customHeight="1">
      <c r="A1948" s="2177" t="s">
        <v>46</v>
      </c>
      <c r="B1948" s="2171"/>
      <c r="C1948" s="2171" t="s">
        <v>1499</v>
      </c>
      <c r="D1948" s="2171"/>
      <c r="E1948" s="2173"/>
      <c r="F1948" s="2175"/>
      <c r="G1948" s="2174">
        <v>7</v>
      </c>
      <c r="H1948" s="2176"/>
      <c r="I1948" s="1409"/>
      <c r="J1948" s="2"/>
    </row>
    <row r="1949" spans="1:256" ht="13.5" customHeight="1">
      <c r="A1949" s="276"/>
      <c r="B1949" s="266"/>
      <c r="C1949" s="266"/>
      <c r="D1949" s="266"/>
      <c r="E1949" s="1693"/>
      <c r="F1949" s="341"/>
      <c r="G1949" s="277"/>
      <c r="H1949" s="269"/>
      <c r="I1949" s="1409"/>
      <c r="J1949" s="93"/>
      <c r="IV1949" s="2"/>
    </row>
    <row r="1950" spans="1:256">
      <c r="A1950" s="137">
        <v>2019</v>
      </c>
      <c r="B1950" s="138" t="s">
        <v>129</v>
      </c>
      <c r="C1950" s="138" t="s">
        <v>151</v>
      </c>
      <c r="D1950" s="138" t="s">
        <v>5683</v>
      </c>
      <c r="E1950" s="1674">
        <v>43604</v>
      </c>
      <c r="F1950" s="1656" t="s">
        <v>1500</v>
      </c>
      <c r="G1950" s="141">
        <v>7</v>
      </c>
      <c r="H1950" s="1561" t="s">
        <v>5810</v>
      </c>
      <c r="I1950" s="1409"/>
    </row>
    <row r="1951" spans="1:256">
      <c r="A1951" s="137">
        <v>2019</v>
      </c>
      <c r="B1951" s="143"/>
      <c r="C1951" s="143"/>
      <c r="D1951" s="138"/>
      <c r="E1951" s="1674"/>
      <c r="F1951" s="1656"/>
      <c r="G1951" s="141">
        <f>SUM(G1950)</f>
        <v>7</v>
      </c>
      <c r="H1951" s="1561"/>
      <c r="I1951" s="1409"/>
    </row>
    <row r="1952" spans="1:256">
      <c r="A1952" s="2177" t="s">
        <v>46</v>
      </c>
      <c r="B1952" s="2171"/>
      <c r="C1952" s="2178" t="s">
        <v>1502</v>
      </c>
      <c r="D1952" s="2171"/>
      <c r="E1952" s="2173"/>
      <c r="F1952" s="2175"/>
      <c r="G1952" s="2175">
        <f>G1951</f>
        <v>7</v>
      </c>
      <c r="H1952" s="2176"/>
      <c r="I1952" s="1409"/>
    </row>
    <row r="1955" spans="1:256">
      <c r="A1955" s="173"/>
      <c r="B1955" s="174"/>
      <c r="C1955" s="174"/>
      <c r="D1955" s="174"/>
      <c r="E1955" s="175"/>
      <c r="F1955" s="1715"/>
      <c r="G1955" s="173"/>
    </row>
    <row r="1956" spans="1:256">
      <c r="A1956" s="173"/>
      <c r="B1956" s="174"/>
      <c r="C1956" s="174"/>
      <c r="D1956" s="174"/>
      <c r="E1956" s="175"/>
      <c r="F1956" s="1715"/>
      <c r="G1956" s="173"/>
    </row>
    <row r="1957" spans="1:256">
      <c r="A1957" s="173"/>
      <c r="B1957" s="174"/>
      <c r="C1957" s="174"/>
      <c r="D1957" s="174"/>
      <c r="E1957" s="175"/>
      <c r="F1957" s="1715"/>
      <c r="G1957" s="173"/>
    </row>
    <row r="1958" spans="1:256">
      <c r="A1958" s="173"/>
      <c r="B1958" s="174"/>
      <c r="C1958" s="174"/>
      <c r="D1958" s="174"/>
      <c r="E1958" s="175"/>
      <c r="F1958" s="1715"/>
      <c r="G1958" s="173"/>
    </row>
    <row r="1959" spans="1:256">
      <c r="A1959" s="173"/>
      <c r="B1959" s="174"/>
      <c r="C1959" s="174"/>
      <c r="D1959" s="174"/>
      <c r="E1959" s="175"/>
      <c r="F1959" s="1715"/>
      <c r="G1959" s="173"/>
      <c r="IV1959" s="2"/>
    </row>
  </sheetData>
  <pageMargins left="0.7" right="0.7" top="0.75" bottom="0.75" header="0.3" footer="0.3"/>
  <pageSetup orientation="portrait" horizontalDpi="0" verticalDpi="0" r:id="rId1"/>
  <ignoredErrors>
    <ignoredError sqref="G89 G1071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1:V111"/>
  <sheetViews>
    <sheetView workbookViewId="0">
      <selection activeCell="AA1" sqref="AA1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10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13.5703125" style="2" customWidth="1"/>
    <col min="18" max="18" width="6.140625" style="2" customWidth="1"/>
    <col min="19" max="19" width="6" style="2" customWidth="1"/>
    <col min="20" max="20" width="11.85546875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6243</v>
      </c>
      <c r="C2" s="4"/>
      <c r="D2" s="5"/>
      <c r="E2" s="5"/>
      <c r="P2" s="5"/>
      <c r="Q2" s="32" t="s">
        <v>6244</v>
      </c>
      <c r="R2" s="4"/>
      <c r="S2" s="4"/>
      <c r="T2" s="4"/>
      <c r="U2" s="4"/>
      <c r="V2" s="4"/>
    </row>
    <row r="3" spans="2:22" ht="10.5" customHeight="1" thickBo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1543" t="s">
        <v>47</v>
      </c>
      <c r="R4" s="1544" t="s">
        <v>48</v>
      </c>
      <c r="S4" s="1544" t="s">
        <v>1509</v>
      </c>
      <c r="T4" s="1544" t="s">
        <v>49</v>
      </c>
      <c r="U4" s="1544" t="s">
        <v>50</v>
      </c>
      <c r="V4" s="1545" t="s">
        <v>51</v>
      </c>
    </row>
    <row r="5" spans="2:22" ht="13.15" customHeight="1">
      <c r="B5" s="412" t="s">
        <v>44</v>
      </c>
      <c r="C5" s="2528" t="s">
        <v>46</v>
      </c>
      <c r="D5" s="414"/>
      <c r="E5" s="412" t="s">
        <v>44</v>
      </c>
      <c r="F5" s="2528" t="s">
        <v>46</v>
      </c>
      <c r="H5" s="415" t="s">
        <v>44</v>
      </c>
      <c r="I5" s="416" t="s">
        <v>46</v>
      </c>
      <c r="K5" s="412" t="s">
        <v>44</v>
      </c>
      <c r="L5" s="2528" t="s">
        <v>46</v>
      </c>
      <c r="N5" s="412" t="s">
        <v>44</v>
      </c>
      <c r="O5" s="2528" t="s">
        <v>46</v>
      </c>
      <c r="P5" s="414"/>
      <c r="Q5" s="1546" t="s">
        <v>97</v>
      </c>
      <c r="R5" s="1492">
        <v>11</v>
      </c>
      <c r="S5" s="1490">
        <v>2022</v>
      </c>
      <c r="T5" s="1466" t="s">
        <v>61</v>
      </c>
      <c r="U5" s="1469" t="s">
        <v>98</v>
      </c>
      <c r="V5" s="1983"/>
    </row>
    <row r="6" spans="2:22" ht="12.75" customHeight="1">
      <c r="B6" s="1452" t="s">
        <v>3751</v>
      </c>
      <c r="C6" s="1449">
        <v>26</v>
      </c>
      <c r="D6" s="423"/>
      <c r="E6" s="1957" t="s">
        <v>123</v>
      </c>
      <c r="F6" s="1451">
        <v>21</v>
      </c>
      <c r="H6" s="1957" t="s">
        <v>3712</v>
      </c>
      <c r="I6" s="1451">
        <v>20</v>
      </c>
      <c r="K6" s="1957" t="s">
        <v>196</v>
      </c>
      <c r="L6" s="1451">
        <v>14</v>
      </c>
      <c r="N6" s="1622" t="s">
        <v>120</v>
      </c>
      <c r="O6" s="1451">
        <v>7</v>
      </c>
      <c r="P6" s="423"/>
      <c r="Q6" s="1548" t="s">
        <v>60</v>
      </c>
      <c r="R6" s="555">
        <v>5</v>
      </c>
      <c r="S6" s="555">
        <v>2023</v>
      </c>
      <c r="T6" s="2" t="s">
        <v>61</v>
      </c>
      <c r="U6" s="2" t="s">
        <v>62</v>
      </c>
      <c r="V6" s="2529"/>
    </row>
    <row r="7" spans="2:22" ht="12.75" customHeight="1">
      <c r="B7" s="1953" t="s">
        <v>123</v>
      </c>
      <c r="C7" s="1449">
        <v>13</v>
      </c>
      <c r="D7" s="423"/>
      <c r="E7" s="1622" t="s">
        <v>165</v>
      </c>
      <c r="F7" s="1451">
        <v>17</v>
      </c>
      <c r="H7" s="1957" t="s">
        <v>101</v>
      </c>
      <c r="I7" s="1451">
        <v>12</v>
      </c>
      <c r="K7" s="1958" t="s">
        <v>143</v>
      </c>
      <c r="L7" s="1451">
        <v>13</v>
      </c>
      <c r="N7" s="1957" t="s">
        <v>123</v>
      </c>
      <c r="O7" s="1451">
        <v>7</v>
      </c>
      <c r="P7" s="423"/>
      <c r="Q7" s="1550" t="s">
        <v>75</v>
      </c>
      <c r="R7" s="1490">
        <v>28</v>
      </c>
      <c r="S7" s="1490">
        <v>2023</v>
      </c>
      <c r="T7" s="1491" t="s">
        <v>61</v>
      </c>
      <c r="U7" s="55" t="s">
        <v>6773</v>
      </c>
      <c r="V7" s="2530"/>
    </row>
    <row r="8" spans="2:22" ht="12.75" customHeight="1" thickBot="1">
      <c r="B8" s="1954" t="s">
        <v>93</v>
      </c>
      <c r="C8" s="1449">
        <v>9</v>
      </c>
      <c r="D8" s="423"/>
      <c r="E8" s="1957" t="s">
        <v>95</v>
      </c>
      <c r="F8" s="1451">
        <v>10</v>
      </c>
      <c r="H8" s="1957" t="s">
        <v>966</v>
      </c>
      <c r="I8" s="1451">
        <v>8</v>
      </c>
      <c r="K8" s="1957" t="s">
        <v>115</v>
      </c>
      <c r="L8" s="1451">
        <v>9</v>
      </c>
      <c r="N8" s="1957" t="s">
        <v>93</v>
      </c>
      <c r="O8" s="1451">
        <v>7</v>
      </c>
      <c r="P8" s="423"/>
      <c r="Q8" s="1551" t="s">
        <v>83</v>
      </c>
      <c r="R8" s="1984" t="s">
        <v>6774</v>
      </c>
      <c r="S8" s="1823">
        <v>2023</v>
      </c>
      <c r="T8" s="1552" t="s">
        <v>78</v>
      </c>
      <c r="U8" s="1824" t="s">
        <v>1592</v>
      </c>
      <c r="V8" s="2531"/>
    </row>
    <row r="9" spans="2:22" ht="12.75" customHeight="1">
      <c r="B9" s="1954" t="s">
        <v>103</v>
      </c>
      <c r="C9" s="1449">
        <v>5</v>
      </c>
      <c r="D9" s="423"/>
      <c r="E9" s="1957" t="s">
        <v>93</v>
      </c>
      <c r="F9" s="1451">
        <v>9</v>
      </c>
      <c r="H9" s="1622" t="s">
        <v>92</v>
      </c>
      <c r="I9" s="1451">
        <v>8</v>
      </c>
      <c r="K9" s="1958" t="s">
        <v>966</v>
      </c>
      <c r="L9" s="1451">
        <v>9</v>
      </c>
      <c r="N9" s="1622" t="s">
        <v>92</v>
      </c>
      <c r="O9" s="1451">
        <v>6</v>
      </c>
      <c r="P9" s="423"/>
    </row>
    <row r="10" spans="2:22" ht="12.75" customHeight="1">
      <c r="B10" s="1953" t="s">
        <v>101</v>
      </c>
      <c r="C10" s="1449">
        <v>5</v>
      </c>
      <c r="D10" s="423"/>
      <c r="E10" s="1622" t="s">
        <v>1487</v>
      </c>
      <c r="F10" s="1451">
        <v>6</v>
      </c>
      <c r="H10" s="1957" t="s">
        <v>90</v>
      </c>
      <c r="I10" s="1451">
        <v>6</v>
      </c>
      <c r="K10" s="1957" t="s">
        <v>126</v>
      </c>
      <c r="L10" s="1451">
        <v>6</v>
      </c>
      <c r="N10" s="1957" t="s">
        <v>77</v>
      </c>
      <c r="O10" s="1451">
        <v>5</v>
      </c>
      <c r="P10" s="423"/>
    </row>
    <row r="11" spans="2:22" ht="12.75" customHeight="1">
      <c r="B11" s="1953" t="s">
        <v>122</v>
      </c>
      <c r="C11" s="1449">
        <v>4</v>
      </c>
      <c r="D11" s="423"/>
      <c r="E11" s="1622" t="s">
        <v>63</v>
      </c>
      <c r="F11" s="1451">
        <v>3</v>
      </c>
      <c r="H11" s="1957" t="s">
        <v>6476</v>
      </c>
      <c r="I11" s="1451">
        <v>5</v>
      </c>
      <c r="K11" s="1958" t="s">
        <v>122</v>
      </c>
      <c r="L11" s="1451">
        <v>6</v>
      </c>
      <c r="N11" s="1622" t="s">
        <v>117</v>
      </c>
      <c r="O11" s="1451">
        <v>5</v>
      </c>
      <c r="P11" s="423"/>
    </row>
    <row r="12" spans="2:22" ht="12.75" customHeight="1">
      <c r="B12" s="2532" t="s">
        <v>110</v>
      </c>
      <c r="C12" s="1449">
        <v>3</v>
      </c>
      <c r="D12" s="423"/>
      <c r="E12" s="1952" t="s">
        <v>3712</v>
      </c>
      <c r="F12" s="1451">
        <v>3</v>
      </c>
      <c r="H12" s="1952" t="s">
        <v>96</v>
      </c>
      <c r="I12" s="1451">
        <v>4</v>
      </c>
      <c r="K12" s="2533" t="s">
        <v>198</v>
      </c>
      <c r="L12" s="1451">
        <v>5</v>
      </c>
      <c r="N12" s="1952" t="s">
        <v>139</v>
      </c>
      <c r="O12" s="1451">
        <v>5</v>
      </c>
      <c r="P12" s="423"/>
    </row>
    <row r="13" spans="2:22" ht="12.75" customHeight="1">
      <c r="B13" s="2532" t="s">
        <v>174</v>
      </c>
      <c r="C13" s="1449">
        <v>2</v>
      </c>
      <c r="D13" s="423"/>
      <c r="E13" s="1951" t="s">
        <v>174</v>
      </c>
      <c r="F13" s="1451">
        <v>2</v>
      </c>
      <c r="H13" s="1951" t="s">
        <v>165</v>
      </c>
      <c r="I13" s="1451">
        <v>3</v>
      </c>
      <c r="K13" s="1987" t="s">
        <v>96</v>
      </c>
      <c r="L13" s="1451">
        <v>5</v>
      </c>
      <c r="N13" s="1952" t="s">
        <v>198</v>
      </c>
      <c r="O13" s="1451">
        <v>4</v>
      </c>
      <c r="P13" s="423"/>
    </row>
    <row r="14" spans="2:22">
      <c r="B14" s="1951" t="s">
        <v>90</v>
      </c>
      <c r="C14" s="1449">
        <v>2</v>
      </c>
      <c r="D14" s="423"/>
      <c r="E14" s="1952" t="s">
        <v>90</v>
      </c>
      <c r="F14" s="1451">
        <v>2</v>
      </c>
      <c r="H14" s="1951" t="s">
        <v>123</v>
      </c>
      <c r="I14" s="1451">
        <v>2</v>
      </c>
      <c r="K14" s="1970" t="s">
        <v>202</v>
      </c>
      <c r="L14" s="1451">
        <v>3</v>
      </c>
      <c r="N14" s="1951" t="s">
        <v>6026</v>
      </c>
      <c r="O14" s="1451">
        <v>4</v>
      </c>
      <c r="P14" s="423"/>
    </row>
    <row r="15" spans="2:22">
      <c r="B15" s="1948"/>
      <c r="C15" s="1449"/>
      <c r="D15" s="423"/>
      <c r="E15" s="1952" t="s">
        <v>6708</v>
      </c>
      <c r="F15" s="1451">
        <v>1</v>
      </c>
      <c r="H15" s="1951" t="s">
        <v>117</v>
      </c>
      <c r="I15" s="1451">
        <v>1</v>
      </c>
      <c r="K15" s="1987" t="s">
        <v>6763</v>
      </c>
      <c r="L15" s="1451">
        <v>1</v>
      </c>
      <c r="N15" s="1952" t="s">
        <v>966</v>
      </c>
      <c r="O15" s="1451">
        <v>4</v>
      </c>
      <c r="P15" s="423"/>
    </row>
    <row r="16" spans="2:22">
      <c r="B16" s="1948"/>
      <c r="C16" s="1449"/>
      <c r="D16" s="423"/>
      <c r="E16" s="1948" t="s">
        <v>132</v>
      </c>
      <c r="F16" s="1451">
        <v>1</v>
      </c>
      <c r="H16" s="1951" t="s">
        <v>5531</v>
      </c>
      <c r="I16" s="1451">
        <v>1</v>
      </c>
      <c r="K16" s="1970" t="s">
        <v>167</v>
      </c>
      <c r="L16" s="1451">
        <v>1</v>
      </c>
      <c r="N16" s="1951" t="s">
        <v>118</v>
      </c>
      <c r="O16" s="1451">
        <v>3</v>
      </c>
      <c r="P16" s="423"/>
    </row>
    <row r="17" spans="2:16">
      <c r="B17" s="1948"/>
      <c r="C17" s="1449"/>
      <c r="D17" s="423"/>
      <c r="E17" s="1948" t="s">
        <v>185</v>
      </c>
      <c r="F17" s="1451">
        <v>1</v>
      </c>
      <c r="H17" s="1948"/>
      <c r="I17" s="1451"/>
      <c r="K17" s="2413"/>
      <c r="L17" s="1451"/>
      <c r="N17" s="1951" t="s">
        <v>5690</v>
      </c>
      <c r="O17" s="1451">
        <v>3</v>
      </c>
      <c r="P17" s="423"/>
    </row>
    <row r="18" spans="2:16">
      <c r="B18" s="2472"/>
      <c r="C18" s="2473"/>
      <c r="D18" s="423"/>
      <c r="E18" s="2474"/>
      <c r="F18" s="2475"/>
      <c r="H18" s="2534"/>
      <c r="I18" s="2535"/>
      <c r="K18" s="2534"/>
      <c r="L18" s="2535"/>
      <c r="N18" s="2534" t="s">
        <v>52</v>
      </c>
      <c r="O18" s="2536">
        <v>3</v>
      </c>
      <c r="P18" s="423"/>
    </row>
    <row r="19" spans="2:16">
      <c r="B19" s="2472"/>
      <c r="C19" s="2473"/>
      <c r="D19" s="423"/>
      <c r="E19" s="2474"/>
      <c r="F19" s="2475"/>
      <c r="H19" s="2474"/>
      <c r="I19" s="2475"/>
      <c r="K19" s="2476"/>
      <c r="L19" s="2476"/>
      <c r="N19" s="2474" t="s">
        <v>110</v>
      </c>
      <c r="O19" s="2476">
        <v>2</v>
      </c>
      <c r="P19" s="423"/>
    </row>
    <row r="20" spans="2:16">
      <c r="B20" s="2472"/>
      <c r="C20" s="2473"/>
      <c r="D20" s="423"/>
      <c r="E20" s="2474"/>
      <c r="F20" s="2475"/>
      <c r="H20" s="2474"/>
      <c r="I20" s="2475"/>
      <c r="K20" s="2476"/>
      <c r="L20" s="2476"/>
      <c r="N20" s="2474" t="s">
        <v>202</v>
      </c>
      <c r="O20" s="2476">
        <v>1</v>
      </c>
      <c r="P20" s="423"/>
    </row>
    <row r="21" spans="2:16">
      <c r="B21" s="2472"/>
      <c r="C21" s="2473"/>
      <c r="E21" s="2474"/>
      <c r="F21" s="2475"/>
      <c r="H21" s="2474"/>
      <c r="I21" s="2475"/>
      <c r="K21" s="2476"/>
      <c r="L21" s="2476"/>
      <c r="N21" s="2474" t="s">
        <v>1135</v>
      </c>
      <c r="O21" s="2476">
        <v>1</v>
      </c>
    </row>
    <row r="22" spans="2:16">
      <c r="K22" s="4"/>
      <c r="L22" s="4"/>
    </row>
    <row r="23" spans="2:16">
      <c r="B23" s="35" t="s">
        <v>1512</v>
      </c>
      <c r="C23" s="43"/>
      <c r="E23" s="35" t="s">
        <v>1513</v>
      </c>
      <c r="F23" s="43"/>
      <c r="H23" s="35" t="s">
        <v>6610</v>
      </c>
      <c r="I23" s="43"/>
      <c r="K23" s="35" t="s">
        <v>1515</v>
      </c>
      <c r="L23" s="43"/>
      <c r="N23" s="35" t="s">
        <v>1516</v>
      </c>
      <c r="O23" s="43"/>
    </row>
    <row r="24" spans="2:16">
      <c r="B24" s="412" t="s">
        <v>44</v>
      </c>
      <c r="C24" s="2537" t="s">
        <v>46</v>
      </c>
      <c r="E24" s="412" t="s">
        <v>44</v>
      </c>
      <c r="F24" s="2528" t="s">
        <v>46</v>
      </c>
      <c r="H24" s="412" t="s">
        <v>44</v>
      </c>
      <c r="I24" s="2528" t="s">
        <v>46</v>
      </c>
      <c r="K24" s="412" t="s">
        <v>44</v>
      </c>
      <c r="L24" s="2528" t="s">
        <v>46</v>
      </c>
      <c r="N24" s="412" t="s">
        <v>44</v>
      </c>
      <c r="O24" s="2528" t="s">
        <v>46</v>
      </c>
    </row>
    <row r="25" spans="2:16">
      <c r="B25" s="1957" t="s">
        <v>90</v>
      </c>
      <c r="C25" s="1451">
        <v>26</v>
      </c>
      <c r="E25" s="1957" t="s">
        <v>114</v>
      </c>
      <c r="F25" s="1451">
        <v>17</v>
      </c>
      <c r="H25" s="1957" t="s">
        <v>185</v>
      </c>
      <c r="I25" s="1451">
        <v>35</v>
      </c>
      <c r="K25" s="1957" t="s">
        <v>966</v>
      </c>
      <c r="L25" s="1451">
        <v>21</v>
      </c>
      <c r="N25" s="1957" t="s">
        <v>123</v>
      </c>
      <c r="O25" s="1451">
        <v>24</v>
      </c>
    </row>
    <row r="26" spans="2:16">
      <c r="B26" s="1958" t="s">
        <v>6010</v>
      </c>
      <c r="C26" s="1451">
        <v>12</v>
      </c>
      <c r="E26" s="1957" t="s">
        <v>6026</v>
      </c>
      <c r="F26" s="1451">
        <v>13</v>
      </c>
      <c r="H26" s="1957" t="s">
        <v>96</v>
      </c>
      <c r="I26" s="1451">
        <v>19</v>
      </c>
      <c r="K26" s="1957" t="s">
        <v>122</v>
      </c>
      <c r="L26" s="1451">
        <v>12</v>
      </c>
      <c r="N26" s="1622" t="s">
        <v>90</v>
      </c>
      <c r="O26" s="1451">
        <v>21</v>
      </c>
    </row>
    <row r="27" spans="2:16">
      <c r="B27" s="1957" t="s">
        <v>117</v>
      </c>
      <c r="C27" s="1451">
        <v>11</v>
      </c>
      <c r="E27" s="1957" t="s">
        <v>6245</v>
      </c>
      <c r="F27" s="1451">
        <v>11</v>
      </c>
      <c r="H27" s="1957" t="s">
        <v>174</v>
      </c>
      <c r="I27" s="1451">
        <v>5</v>
      </c>
      <c r="K27" s="1957" t="s">
        <v>123</v>
      </c>
      <c r="L27" s="1451">
        <v>11</v>
      </c>
      <c r="N27" s="1957" t="s">
        <v>77</v>
      </c>
      <c r="O27" s="1451">
        <v>9</v>
      </c>
    </row>
    <row r="28" spans="2:16">
      <c r="B28" s="1957" t="s">
        <v>193</v>
      </c>
      <c r="C28" s="1451">
        <v>8</v>
      </c>
      <c r="E28" s="1957" t="s">
        <v>174</v>
      </c>
      <c r="F28" s="1451">
        <v>10</v>
      </c>
      <c r="H28" s="1957" t="s">
        <v>966</v>
      </c>
      <c r="I28" s="1451">
        <v>4</v>
      </c>
      <c r="K28" s="1957" t="s">
        <v>198</v>
      </c>
      <c r="L28" s="1451">
        <v>10</v>
      </c>
      <c r="N28" s="1622" t="s">
        <v>167</v>
      </c>
      <c r="O28" s="1451">
        <v>6</v>
      </c>
    </row>
    <row r="29" spans="2:16">
      <c r="B29" s="1958" t="s">
        <v>92</v>
      </c>
      <c r="C29" s="1451">
        <v>8</v>
      </c>
      <c r="E29" s="1622" t="s">
        <v>5473</v>
      </c>
      <c r="F29" s="1451">
        <v>6</v>
      </c>
      <c r="H29" s="1957" t="s">
        <v>175</v>
      </c>
      <c r="I29" s="1451">
        <v>3</v>
      </c>
      <c r="K29" s="1958" t="s">
        <v>77</v>
      </c>
      <c r="L29" s="1451">
        <v>4</v>
      </c>
      <c r="N29" s="1957" t="s">
        <v>3731</v>
      </c>
      <c r="O29" s="1451">
        <v>4</v>
      </c>
    </row>
    <row r="30" spans="2:16">
      <c r="B30" s="1957" t="s">
        <v>174</v>
      </c>
      <c r="C30" s="1451">
        <v>3</v>
      </c>
      <c r="E30" s="1622" t="s">
        <v>1135</v>
      </c>
      <c r="F30" s="1451">
        <v>5</v>
      </c>
      <c r="H30" s="1958" t="s">
        <v>1135</v>
      </c>
      <c r="I30" s="1451">
        <v>3</v>
      </c>
      <c r="K30" s="1958" t="s">
        <v>172</v>
      </c>
      <c r="L30" s="1451">
        <v>4</v>
      </c>
      <c r="N30" s="1957" t="s">
        <v>6764</v>
      </c>
      <c r="O30" s="1451">
        <v>2</v>
      </c>
    </row>
    <row r="31" spans="2:16">
      <c r="B31" s="2533" t="s">
        <v>77</v>
      </c>
      <c r="C31" s="1451">
        <v>2</v>
      </c>
      <c r="E31" s="1952" t="s">
        <v>115</v>
      </c>
      <c r="F31" s="1451">
        <v>4</v>
      </c>
      <c r="H31" s="1957" t="s">
        <v>189</v>
      </c>
      <c r="I31" s="1451">
        <v>3</v>
      </c>
      <c r="K31" s="2533" t="s">
        <v>95</v>
      </c>
      <c r="L31" s="1451">
        <v>4</v>
      </c>
      <c r="N31" s="2479" t="s">
        <v>121</v>
      </c>
      <c r="O31" s="2538">
        <v>2</v>
      </c>
    </row>
    <row r="32" spans="2:16">
      <c r="B32" s="1987" t="s">
        <v>123</v>
      </c>
      <c r="C32" s="1451">
        <v>2</v>
      </c>
      <c r="E32" s="1952" t="s">
        <v>6562</v>
      </c>
      <c r="F32" s="1451">
        <v>3</v>
      </c>
      <c r="H32" s="2468" t="s">
        <v>182</v>
      </c>
      <c r="I32" s="1451">
        <v>1</v>
      </c>
      <c r="K32" s="1970" t="s">
        <v>101</v>
      </c>
      <c r="L32" s="1451">
        <v>4</v>
      </c>
      <c r="N32" s="1952" t="s">
        <v>99</v>
      </c>
      <c r="O32" s="1451">
        <v>2</v>
      </c>
    </row>
    <row r="33" spans="2:15">
      <c r="B33" s="1970" t="s">
        <v>122</v>
      </c>
      <c r="C33" s="1451">
        <v>1</v>
      </c>
      <c r="E33" s="2539" t="s">
        <v>172</v>
      </c>
      <c r="F33" s="1451">
        <v>2</v>
      </c>
      <c r="H33" s="2413"/>
      <c r="I33" s="1451"/>
      <c r="K33" s="1987" t="s">
        <v>182</v>
      </c>
      <c r="L33" s="1451">
        <v>3</v>
      </c>
      <c r="N33" s="1951" t="s">
        <v>110</v>
      </c>
      <c r="O33" s="1451">
        <v>1</v>
      </c>
    </row>
    <row r="34" spans="2:15">
      <c r="B34" s="2413"/>
      <c r="C34" s="1451"/>
      <c r="E34" s="1951" t="s">
        <v>117</v>
      </c>
      <c r="F34" s="1451">
        <v>1</v>
      </c>
      <c r="H34" s="2413"/>
      <c r="I34" s="1451"/>
      <c r="K34" s="1987" t="s">
        <v>117</v>
      </c>
      <c r="L34" s="1451">
        <v>1</v>
      </c>
      <c r="N34" s="1952" t="s">
        <v>1594</v>
      </c>
      <c r="O34" s="1451">
        <v>1</v>
      </c>
    </row>
    <row r="35" spans="2:15">
      <c r="B35" s="2413"/>
      <c r="C35" s="1451"/>
      <c r="E35" s="1951" t="s">
        <v>116</v>
      </c>
      <c r="F35" s="1451">
        <v>1</v>
      </c>
      <c r="H35" s="2413"/>
      <c r="I35" s="1451"/>
      <c r="K35" s="1987" t="s">
        <v>134</v>
      </c>
      <c r="L35" s="2413">
        <v>1</v>
      </c>
      <c r="N35" s="1948"/>
      <c r="O35" s="1451"/>
    </row>
    <row r="36" spans="2:15">
      <c r="B36" s="2540"/>
      <c r="C36" s="2475"/>
      <c r="E36" s="2417"/>
      <c r="F36" s="1451"/>
      <c r="H36" s="2413"/>
      <c r="I36" s="2413"/>
      <c r="K36" s="2413"/>
      <c r="L36" s="2413"/>
      <c r="N36" s="2541"/>
      <c r="O36" s="1454"/>
    </row>
    <row r="37" spans="2:15">
      <c r="B37" s="2413"/>
      <c r="C37" s="2473"/>
      <c r="E37" s="2534"/>
      <c r="F37" s="2535"/>
      <c r="H37" s="2540"/>
      <c r="I37" s="2475"/>
      <c r="K37" s="2534"/>
      <c r="L37" s="2535"/>
      <c r="N37" s="1948"/>
      <c r="O37" s="1451"/>
    </row>
    <row r="38" spans="2:15">
      <c r="B38" s="2476"/>
      <c r="C38" s="2476"/>
      <c r="E38" s="2476"/>
      <c r="F38" s="2476"/>
      <c r="H38" s="2476"/>
      <c r="I38" s="2476"/>
      <c r="K38" s="2476"/>
      <c r="L38" s="2476"/>
      <c r="N38" s="2476"/>
      <c r="O38" s="2476"/>
    </row>
    <row r="39" spans="2:15">
      <c r="B39" s="2476"/>
      <c r="C39" s="2476"/>
      <c r="E39" s="2476"/>
      <c r="F39" s="2476"/>
      <c r="H39" s="2476"/>
      <c r="I39" s="2476"/>
      <c r="K39" s="2476"/>
      <c r="L39" s="2476"/>
      <c r="N39" s="2476"/>
      <c r="O39" s="2476"/>
    </row>
    <row r="41" spans="2:15">
      <c r="B41" s="35" t="s">
        <v>1517</v>
      </c>
      <c r="C41" s="43"/>
      <c r="E41" s="35" t="s">
        <v>1518</v>
      </c>
      <c r="F41" s="43"/>
      <c r="H41" s="35" t="s">
        <v>1519</v>
      </c>
      <c r="I41" s="43"/>
      <c r="K41" s="35" t="s">
        <v>1520</v>
      </c>
      <c r="L41" s="43"/>
      <c r="N41" s="35" t="s">
        <v>1521</v>
      </c>
      <c r="O41" s="43"/>
    </row>
    <row r="42" spans="2:15">
      <c r="B42" s="412" t="s">
        <v>44</v>
      </c>
      <c r="C42" s="2528" t="s">
        <v>46</v>
      </c>
      <c r="E42" s="412" t="s">
        <v>44</v>
      </c>
      <c r="F42" s="2528" t="s">
        <v>46</v>
      </c>
      <c r="H42" s="412" t="s">
        <v>44</v>
      </c>
      <c r="I42" s="2528" t="s">
        <v>46</v>
      </c>
      <c r="K42" s="412" t="s">
        <v>44</v>
      </c>
      <c r="L42" s="2528" t="s">
        <v>46</v>
      </c>
      <c r="N42" s="412" t="s">
        <v>44</v>
      </c>
      <c r="O42" s="2528" t="s">
        <v>46</v>
      </c>
    </row>
    <row r="43" spans="2:15">
      <c r="B43" s="1958" t="s">
        <v>150</v>
      </c>
      <c r="C43" s="1451">
        <v>13</v>
      </c>
      <c r="E43" s="1957" t="s">
        <v>90</v>
      </c>
      <c r="F43" s="1451">
        <v>33</v>
      </c>
      <c r="H43" s="1957" t="s">
        <v>122</v>
      </c>
      <c r="I43" s="1451">
        <v>24</v>
      </c>
      <c r="K43" s="1958" t="s">
        <v>177</v>
      </c>
      <c r="L43" s="1451">
        <v>38</v>
      </c>
      <c r="N43" s="1958" t="s">
        <v>165</v>
      </c>
      <c r="O43" s="1451">
        <v>19</v>
      </c>
    </row>
    <row r="44" spans="2:15">
      <c r="B44" s="1957" t="s">
        <v>92</v>
      </c>
      <c r="C44" s="1451">
        <v>10</v>
      </c>
      <c r="E44" s="1957" t="s">
        <v>117</v>
      </c>
      <c r="F44" s="1451">
        <v>13</v>
      </c>
      <c r="H44" s="1957" t="s">
        <v>109</v>
      </c>
      <c r="I44" s="1451">
        <v>13</v>
      </c>
      <c r="K44" s="1957" t="s">
        <v>121</v>
      </c>
      <c r="L44" s="1451">
        <v>14</v>
      </c>
      <c r="N44" s="1957" t="s">
        <v>122</v>
      </c>
      <c r="O44" s="1451">
        <v>8</v>
      </c>
    </row>
    <row r="45" spans="2:15">
      <c r="B45" s="1957" t="s">
        <v>101</v>
      </c>
      <c r="C45" s="1451">
        <v>9</v>
      </c>
      <c r="E45" s="1958" t="s">
        <v>176</v>
      </c>
      <c r="F45" s="1451">
        <v>9</v>
      </c>
      <c r="H45" s="1958" t="s">
        <v>148</v>
      </c>
      <c r="I45" s="1451">
        <v>5</v>
      </c>
      <c r="K45" s="1957" t="s">
        <v>115</v>
      </c>
      <c r="L45" s="1451">
        <v>9</v>
      </c>
      <c r="N45" s="1957" t="s">
        <v>134</v>
      </c>
      <c r="O45" s="1451">
        <v>6</v>
      </c>
    </row>
    <row r="46" spans="2:15">
      <c r="B46" s="1958" t="s">
        <v>77</v>
      </c>
      <c r="C46" s="1451">
        <v>8</v>
      </c>
      <c r="E46" s="1957" t="s">
        <v>1602</v>
      </c>
      <c r="F46" s="1451">
        <v>6</v>
      </c>
      <c r="H46" s="1958" t="s">
        <v>6412</v>
      </c>
      <c r="I46" s="1451">
        <v>5</v>
      </c>
      <c r="K46" s="1957" t="s">
        <v>122</v>
      </c>
      <c r="L46" s="1451">
        <v>4</v>
      </c>
      <c r="N46" s="1958" t="s">
        <v>57</v>
      </c>
      <c r="O46" s="1451">
        <v>6</v>
      </c>
    </row>
    <row r="47" spans="2:15">
      <c r="B47" s="1957" t="s">
        <v>182</v>
      </c>
      <c r="C47" s="1451">
        <v>7</v>
      </c>
      <c r="E47" s="1958" t="s">
        <v>202</v>
      </c>
      <c r="F47" s="1451">
        <v>4</v>
      </c>
      <c r="H47" s="1957" t="s">
        <v>96</v>
      </c>
      <c r="I47" s="1451">
        <v>5</v>
      </c>
      <c r="K47" s="1957" t="s">
        <v>114</v>
      </c>
      <c r="L47" s="1451">
        <v>2</v>
      </c>
      <c r="N47" s="1957" t="s">
        <v>120</v>
      </c>
      <c r="O47" s="1451">
        <v>5</v>
      </c>
    </row>
    <row r="48" spans="2:15">
      <c r="B48" s="1958" t="s">
        <v>196</v>
      </c>
      <c r="C48" s="1451">
        <v>6</v>
      </c>
      <c r="E48" s="1630" t="s">
        <v>1135</v>
      </c>
      <c r="F48" s="1451">
        <v>4</v>
      </c>
      <c r="H48" s="1958" t="s">
        <v>187</v>
      </c>
      <c r="I48" s="1451">
        <v>4</v>
      </c>
      <c r="K48" s="1958" t="s">
        <v>134</v>
      </c>
      <c r="L48" s="1451">
        <v>2</v>
      </c>
      <c r="N48" s="1958" t="s">
        <v>5690</v>
      </c>
      <c r="O48" s="1451">
        <v>5</v>
      </c>
    </row>
    <row r="49" spans="2:15">
      <c r="B49" s="2533" t="s">
        <v>206</v>
      </c>
      <c r="C49" s="2538">
        <v>5</v>
      </c>
      <c r="E49" s="2533" t="s">
        <v>116</v>
      </c>
      <c r="F49" s="2538">
        <v>3</v>
      </c>
      <c r="H49" s="1957" t="s">
        <v>6245</v>
      </c>
      <c r="I49" s="1451">
        <v>4</v>
      </c>
      <c r="K49" s="1631" t="s">
        <v>966</v>
      </c>
      <c r="L49" s="1451">
        <v>2</v>
      </c>
      <c r="N49" s="1957" t="s">
        <v>1655</v>
      </c>
      <c r="O49" s="1451">
        <v>4</v>
      </c>
    </row>
    <row r="50" spans="2:15">
      <c r="B50" s="1987" t="s">
        <v>110</v>
      </c>
      <c r="C50" s="1451">
        <v>4</v>
      </c>
      <c r="E50" s="1970" t="s">
        <v>6245</v>
      </c>
      <c r="F50" s="1451">
        <v>2</v>
      </c>
      <c r="H50" s="1957" t="s">
        <v>59</v>
      </c>
      <c r="I50" s="1451">
        <v>3</v>
      </c>
      <c r="K50" s="1957" t="s">
        <v>110</v>
      </c>
      <c r="L50" s="1957">
        <v>1</v>
      </c>
      <c r="N50" s="1958" t="s">
        <v>93</v>
      </c>
      <c r="O50" s="1451">
        <v>4</v>
      </c>
    </row>
    <row r="51" spans="2:15">
      <c r="B51" s="1970" t="s">
        <v>168</v>
      </c>
      <c r="C51" s="1451">
        <v>4</v>
      </c>
      <c r="E51" s="2416"/>
      <c r="F51" s="1451"/>
      <c r="H51" s="2533" t="s">
        <v>167</v>
      </c>
      <c r="I51" s="1451">
        <v>3</v>
      </c>
      <c r="K51" s="2538"/>
      <c r="L51" s="1451"/>
      <c r="N51" s="1957" t="s">
        <v>202</v>
      </c>
      <c r="O51" s="1451">
        <v>3</v>
      </c>
    </row>
    <row r="52" spans="2:15">
      <c r="B52" s="2540" t="s">
        <v>966</v>
      </c>
      <c r="C52" s="1451">
        <v>4</v>
      </c>
      <c r="E52" s="2413"/>
      <c r="F52" s="1456"/>
      <c r="H52" s="2413"/>
      <c r="I52" s="2483"/>
      <c r="K52" s="2413"/>
      <c r="L52" s="1454"/>
      <c r="N52" s="2542" t="s">
        <v>101</v>
      </c>
      <c r="O52" s="1451">
        <v>3</v>
      </c>
    </row>
    <row r="53" spans="2:15">
      <c r="B53" s="1970" t="s">
        <v>6409</v>
      </c>
      <c r="C53" s="1451">
        <v>3</v>
      </c>
      <c r="E53" s="2413"/>
      <c r="F53" s="1451"/>
      <c r="H53" s="2413"/>
      <c r="I53" s="1451"/>
      <c r="K53" s="2413"/>
      <c r="L53" s="1451"/>
      <c r="N53" s="1970" t="s">
        <v>63</v>
      </c>
      <c r="O53" s="1451">
        <v>2</v>
      </c>
    </row>
    <row r="54" spans="2:15">
      <c r="B54" s="1987" t="s">
        <v>52</v>
      </c>
      <c r="C54" s="2480">
        <v>2</v>
      </c>
      <c r="E54" s="2413"/>
      <c r="F54" s="1451"/>
      <c r="H54" s="2413"/>
      <c r="I54" s="1451"/>
      <c r="K54" s="2413"/>
      <c r="L54" s="1451"/>
      <c r="N54" s="1987" t="s">
        <v>123</v>
      </c>
      <c r="O54" s="2484">
        <v>2</v>
      </c>
    </row>
    <row r="55" spans="2:15">
      <c r="B55" s="1987" t="s">
        <v>6765</v>
      </c>
      <c r="C55" s="1451">
        <v>1</v>
      </c>
      <c r="E55" s="2413"/>
      <c r="F55" s="1451"/>
      <c r="H55" s="2543"/>
      <c r="I55" s="1451"/>
      <c r="K55" s="2413"/>
      <c r="L55" s="1451"/>
      <c r="N55" s="1987" t="s">
        <v>193</v>
      </c>
      <c r="O55" s="1451">
        <v>1</v>
      </c>
    </row>
    <row r="56" spans="2:15">
      <c r="B56" s="2476"/>
      <c r="C56" s="2476"/>
      <c r="E56" s="2476"/>
      <c r="F56" s="2476"/>
      <c r="H56" s="2476"/>
      <c r="I56" s="2476"/>
      <c r="K56" s="2476"/>
      <c r="L56" s="2476"/>
      <c r="N56" s="2474" t="s">
        <v>144</v>
      </c>
      <c r="O56" s="2476">
        <v>1</v>
      </c>
    </row>
    <row r="57" spans="2:15">
      <c r="B57" s="2476"/>
      <c r="C57" s="2476"/>
      <c r="E57" s="2476"/>
      <c r="F57" s="2476"/>
      <c r="H57" s="2476"/>
      <c r="I57" s="2476"/>
      <c r="K57" s="2476"/>
      <c r="L57" s="2476"/>
      <c r="N57" s="2476"/>
      <c r="O57" s="2476"/>
    </row>
    <row r="59" spans="2:15">
      <c r="B59" s="35" t="s">
        <v>1522</v>
      </c>
      <c r="C59" s="43"/>
      <c r="E59" s="35" t="s">
        <v>1523</v>
      </c>
      <c r="F59" s="43"/>
      <c r="H59" s="35" t="s">
        <v>1524</v>
      </c>
      <c r="I59" s="43"/>
      <c r="K59" s="35" t="s">
        <v>1525</v>
      </c>
      <c r="L59" s="43"/>
      <c r="N59" s="35" t="s">
        <v>1526</v>
      </c>
      <c r="O59" s="43"/>
    </row>
    <row r="60" spans="2:15">
      <c r="B60" s="412" t="s">
        <v>44</v>
      </c>
      <c r="C60" s="2528" t="s">
        <v>46</v>
      </c>
      <c r="E60" s="412" t="s">
        <v>44</v>
      </c>
      <c r="F60" s="2528" t="s">
        <v>46</v>
      </c>
      <c r="H60" s="412" t="s">
        <v>44</v>
      </c>
      <c r="I60" s="2528" t="s">
        <v>46</v>
      </c>
      <c r="K60" s="412" t="s">
        <v>44</v>
      </c>
      <c r="L60" s="2528" t="s">
        <v>46</v>
      </c>
      <c r="N60" s="412" t="s">
        <v>44</v>
      </c>
      <c r="O60" s="2528" t="s">
        <v>46</v>
      </c>
    </row>
    <row r="61" spans="2:15">
      <c r="B61" s="1958" t="s">
        <v>103</v>
      </c>
      <c r="C61" s="1451">
        <v>25</v>
      </c>
      <c r="E61" s="1975" t="s">
        <v>92</v>
      </c>
      <c r="F61" s="1449">
        <v>17</v>
      </c>
      <c r="H61" s="1958" t="s">
        <v>92</v>
      </c>
      <c r="I61" s="1451">
        <v>23</v>
      </c>
      <c r="K61" s="1957" t="s">
        <v>123</v>
      </c>
      <c r="L61" s="1451">
        <v>28</v>
      </c>
      <c r="N61" s="1957" t="s">
        <v>6245</v>
      </c>
      <c r="O61" s="1451">
        <v>14</v>
      </c>
    </row>
    <row r="62" spans="2:15">
      <c r="B62" s="1957" t="s">
        <v>122</v>
      </c>
      <c r="C62" s="1451">
        <v>12</v>
      </c>
      <c r="E62" s="1975" t="s">
        <v>123</v>
      </c>
      <c r="F62" s="1449">
        <v>16</v>
      </c>
      <c r="H62" s="1957" t="s">
        <v>123</v>
      </c>
      <c r="I62" s="1451">
        <v>12</v>
      </c>
      <c r="K62" s="1957" t="s">
        <v>173</v>
      </c>
      <c r="L62" s="1451">
        <v>11</v>
      </c>
      <c r="N62" s="1958" t="s">
        <v>93</v>
      </c>
      <c r="O62" s="1451">
        <v>13</v>
      </c>
    </row>
    <row r="63" spans="2:15">
      <c r="B63" s="1958" t="s">
        <v>96</v>
      </c>
      <c r="C63" s="1451">
        <v>7</v>
      </c>
      <c r="E63" s="1958" t="s">
        <v>122</v>
      </c>
      <c r="F63" s="1451">
        <v>9</v>
      </c>
      <c r="H63" s="1958" t="s">
        <v>193</v>
      </c>
      <c r="I63" s="1451">
        <v>8</v>
      </c>
      <c r="K63" s="1622" t="s">
        <v>206</v>
      </c>
      <c r="L63" s="1451">
        <v>8</v>
      </c>
      <c r="N63" s="1957" t="s">
        <v>57</v>
      </c>
      <c r="O63" s="1451">
        <v>7</v>
      </c>
    </row>
    <row r="64" spans="2:15">
      <c r="B64" s="1957" t="s">
        <v>77</v>
      </c>
      <c r="C64" s="1451">
        <v>6</v>
      </c>
      <c r="E64" s="1958" t="s">
        <v>134</v>
      </c>
      <c r="F64" s="1451">
        <v>6</v>
      </c>
      <c r="H64" s="1957" t="s">
        <v>103</v>
      </c>
      <c r="I64" s="1451">
        <v>8</v>
      </c>
      <c r="K64" s="1957" t="s">
        <v>6409</v>
      </c>
      <c r="L64" s="1451">
        <v>6</v>
      </c>
      <c r="N64" s="1957" t="s">
        <v>1527</v>
      </c>
      <c r="O64" s="1451">
        <v>6</v>
      </c>
    </row>
    <row r="65" spans="2:15">
      <c r="B65" s="1957" t="s">
        <v>119</v>
      </c>
      <c r="C65" s="1451">
        <v>5</v>
      </c>
      <c r="E65" s="1975" t="s">
        <v>187</v>
      </c>
      <c r="F65" s="1449">
        <v>4</v>
      </c>
      <c r="H65" s="1957" t="s">
        <v>1655</v>
      </c>
      <c r="I65" s="1451">
        <v>5</v>
      </c>
      <c r="K65" s="1622" t="s">
        <v>110</v>
      </c>
      <c r="L65" s="1451">
        <v>5</v>
      </c>
      <c r="N65" s="1958" t="s">
        <v>6413</v>
      </c>
      <c r="O65" s="1451">
        <v>5</v>
      </c>
    </row>
    <row r="66" spans="2:15">
      <c r="B66" s="1958" t="s">
        <v>52</v>
      </c>
      <c r="C66" s="1451">
        <v>5</v>
      </c>
      <c r="E66" s="1958" t="s">
        <v>5690</v>
      </c>
      <c r="F66" s="1451">
        <v>4</v>
      </c>
      <c r="H66" s="1957" t="s">
        <v>5531</v>
      </c>
      <c r="I66" s="1451">
        <v>3</v>
      </c>
      <c r="K66" s="1957" t="s">
        <v>5531</v>
      </c>
      <c r="L66" s="1451">
        <v>5</v>
      </c>
      <c r="N66" s="1957" t="s">
        <v>196</v>
      </c>
      <c r="O66" s="1451">
        <v>5</v>
      </c>
    </row>
    <row r="67" spans="2:15">
      <c r="B67" s="1957" t="s">
        <v>542</v>
      </c>
      <c r="C67" s="1451">
        <v>4</v>
      </c>
      <c r="E67" s="1958" t="s">
        <v>6476</v>
      </c>
      <c r="F67" s="1451">
        <v>3</v>
      </c>
      <c r="H67" s="1958" t="s">
        <v>1487</v>
      </c>
      <c r="I67" s="1451">
        <v>3</v>
      </c>
      <c r="K67" s="1951" t="s">
        <v>6245</v>
      </c>
      <c r="L67" s="1451">
        <v>5</v>
      </c>
      <c r="N67" s="1958" t="s">
        <v>92</v>
      </c>
      <c r="O67" s="1451">
        <v>5</v>
      </c>
    </row>
    <row r="68" spans="2:15">
      <c r="B68" s="2533" t="s">
        <v>123</v>
      </c>
      <c r="C68" s="1451">
        <v>4</v>
      </c>
      <c r="E68" s="2468" t="s">
        <v>126</v>
      </c>
      <c r="F68" s="1451">
        <v>3</v>
      </c>
      <c r="H68" s="2533" t="s">
        <v>183</v>
      </c>
      <c r="I68" s="1451">
        <v>2</v>
      </c>
      <c r="K68" s="1951" t="s">
        <v>182</v>
      </c>
      <c r="L68" s="1451">
        <v>3</v>
      </c>
      <c r="N68" s="1957" t="s">
        <v>123</v>
      </c>
      <c r="O68" s="1451">
        <v>4</v>
      </c>
    </row>
    <row r="69" spans="2:15">
      <c r="B69" s="1987" t="s">
        <v>5917</v>
      </c>
      <c r="C69" s="1451">
        <v>3</v>
      </c>
      <c r="E69" s="2474" t="s">
        <v>1602</v>
      </c>
      <c r="F69" s="1449">
        <v>3</v>
      </c>
      <c r="H69" s="1987" t="s">
        <v>126</v>
      </c>
      <c r="I69" s="1451">
        <v>2</v>
      </c>
      <c r="K69" s="1952" t="s">
        <v>115</v>
      </c>
      <c r="L69" s="1451">
        <v>2</v>
      </c>
      <c r="N69" s="2468" t="s">
        <v>120</v>
      </c>
      <c r="O69" s="1451">
        <v>2</v>
      </c>
    </row>
    <row r="70" spans="2:15">
      <c r="B70" s="1970" t="s">
        <v>1628</v>
      </c>
      <c r="C70" s="1451">
        <v>2</v>
      </c>
      <c r="E70" s="2474" t="s">
        <v>149</v>
      </c>
      <c r="F70" s="1449">
        <v>2</v>
      </c>
      <c r="H70" s="1970" t="s">
        <v>6010</v>
      </c>
      <c r="I70" s="1451">
        <v>1</v>
      </c>
      <c r="K70" s="1952" t="s">
        <v>92</v>
      </c>
      <c r="L70" s="1451">
        <v>2</v>
      </c>
      <c r="N70" s="1970" t="s">
        <v>6247</v>
      </c>
      <c r="O70" s="1451">
        <v>2</v>
      </c>
    </row>
    <row r="71" spans="2:15">
      <c r="B71" s="1987" t="s">
        <v>182</v>
      </c>
      <c r="C71" s="1451">
        <v>2</v>
      </c>
      <c r="E71" s="2474" t="s">
        <v>110</v>
      </c>
      <c r="F71" s="1449">
        <v>1</v>
      </c>
      <c r="H71" s="1987" t="s">
        <v>158</v>
      </c>
      <c r="I71" s="1451">
        <v>1</v>
      </c>
      <c r="K71" s="1951" t="s">
        <v>5777</v>
      </c>
      <c r="L71" s="1451">
        <v>1</v>
      </c>
      <c r="N71" s="1987" t="s">
        <v>193</v>
      </c>
      <c r="O71" s="1451">
        <v>1</v>
      </c>
    </row>
    <row r="72" spans="2:15">
      <c r="B72" s="1987" t="s">
        <v>5531</v>
      </c>
      <c r="C72" s="2415">
        <v>1</v>
      </c>
      <c r="E72" s="2474" t="s">
        <v>133</v>
      </c>
      <c r="F72" s="2415">
        <v>1</v>
      </c>
      <c r="H72" s="2413"/>
      <c r="I72" s="2415"/>
      <c r="K72" s="1962" t="s">
        <v>191</v>
      </c>
      <c r="L72" s="2415">
        <v>1</v>
      </c>
      <c r="N72" s="1987" t="s">
        <v>146</v>
      </c>
      <c r="O72" s="2415">
        <v>1</v>
      </c>
    </row>
    <row r="73" spans="2:15">
      <c r="B73" s="1987" t="s">
        <v>115</v>
      </c>
      <c r="C73" s="2416">
        <v>1</v>
      </c>
      <c r="E73" s="2474" t="s">
        <v>93</v>
      </c>
      <c r="F73" s="2416">
        <v>1</v>
      </c>
      <c r="H73" s="2413"/>
      <c r="I73" s="2416"/>
      <c r="K73" s="2417"/>
      <c r="L73" s="2416"/>
      <c r="N73" s="2413"/>
      <c r="O73" s="2416"/>
    </row>
    <row r="74" spans="2:15">
      <c r="B74" s="1987" t="s">
        <v>966</v>
      </c>
      <c r="C74" s="2416">
        <v>1</v>
      </c>
      <c r="E74" s="2414"/>
      <c r="F74" s="2416"/>
      <c r="H74" s="2413"/>
      <c r="I74" s="2416"/>
      <c r="K74" s="2417"/>
      <c r="L74" s="2416"/>
      <c r="N74" s="2413"/>
      <c r="O74" s="2416"/>
    </row>
    <row r="75" spans="2:15">
      <c r="B75" s="2534"/>
      <c r="C75" s="2535"/>
      <c r="E75" s="2540"/>
      <c r="F75" s="2475"/>
      <c r="H75" s="2540"/>
      <c r="I75" s="2475"/>
      <c r="K75" s="2534"/>
      <c r="L75" s="2535"/>
      <c r="N75" s="2534"/>
      <c r="O75" s="2535"/>
    </row>
    <row r="77" spans="2:15">
      <c r="B77" s="35" t="s">
        <v>1528</v>
      </c>
      <c r="C77" s="43"/>
      <c r="E77" s="35" t="s">
        <v>1529</v>
      </c>
      <c r="F77" s="43"/>
      <c r="H77" s="35" t="s">
        <v>1530</v>
      </c>
      <c r="I77" s="43"/>
      <c r="K77" s="35" t="s">
        <v>1531</v>
      </c>
      <c r="L77" s="43"/>
      <c r="N77" s="35" t="s">
        <v>1532</v>
      </c>
      <c r="O77" s="43"/>
    </row>
    <row r="78" spans="2:15">
      <c r="B78" s="412" t="s">
        <v>44</v>
      </c>
      <c r="C78" s="2528" t="s">
        <v>46</v>
      </c>
      <c r="E78" s="412" t="s">
        <v>44</v>
      </c>
      <c r="F78" s="2528" t="s">
        <v>46</v>
      </c>
      <c r="H78" s="412" t="s">
        <v>44</v>
      </c>
      <c r="I78" s="2528" t="s">
        <v>46</v>
      </c>
      <c r="K78" s="412" t="s">
        <v>44</v>
      </c>
      <c r="L78" s="2528" t="s">
        <v>46</v>
      </c>
      <c r="N78" s="412" t="s">
        <v>44</v>
      </c>
      <c r="O78" s="2528" t="s">
        <v>46</v>
      </c>
    </row>
    <row r="79" spans="2:15">
      <c r="B79" s="1957" t="s">
        <v>92</v>
      </c>
      <c r="C79" s="1451">
        <v>34</v>
      </c>
      <c r="E79" s="1957" t="s">
        <v>103</v>
      </c>
      <c r="F79" s="1451">
        <v>26</v>
      </c>
      <c r="H79" s="1957" t="s">
        <v>122</v>
      </c>
      <c r="I79" s="1451">
        <v>12</v>
      </c>
      <c r="K79" s="1957" t="s">
        <v>123</v>
      </c>
      <c r="L79" s="1451">
        <v>17</v>
      </c>
      <c r="N79" s="1957" t="s">
        <v>6587</v>
      </c>
      <c r="O79" s="1451">
        <v>15</v>
      </c>
    </row>
    <row r="80" spans="2:15">
      <c r="B80" s="1957" t="s">
        <v>90</v>
      </c>
      <c r="C80" s="1451">
        <v>15</v>
      </c>
      <c r="E80" s="1958" t="s">
        <v>92</v>
      </c>
      <c r="F80" s="1451">
        <v>21</v>
      </c>
      <c r="H80" s="1958" t="s">
        <v>6476</v>
      </c>
      <c r="I80" s="1451">
        <v>10</v>
      </c>
      <c r="K80" s="1957" t="s">
        <v>93</v>
      </c>
      <c r="L80" s="1451">
        <v>9</v>
      </c>
      <c r="N80" s="1957" t="s">
        <v>1135</v>
      </c>
      <c r="O80" s="1451">
        <v>14</v>
      </c>
    </row>
    <row r="81" spans="2:15">
      <c r="B81" s="1957" t="s">
        <v>110</v>
      </c>
      <c r="C81" s="1451">
        <v>10</v>
      </c>
      <c r="E81" s="1957" t="s">
        <v>1487</v>
      </c>
      <c r="F81" s="1451">
        <v>6</v>
      </c>
      <c r="H81" s="1957" t="s">
        <v>966</v>
      </c>
      <c r="I81" s="1451">
        <v>7</v>
      </c>
      <c r="K81" s="1958" t="s">
        <v>5531</v>
      </c>
      <c r="L81" s="1451">
        <v>7</v>
      </c>
      <c r="N81" s="1957" t="s">
        <v>966</v>
      </c>
      <c r="O81" s="1451">
        <v>12</v>
      </c>
    </row>
    <row r="82" spans="2:15">
      <c r="B82" s="1634" t="s">
        <v>109</v>
      </c>
      <c r="C82" s="1451">
        <v>7</v>
      </c>
      <c r="E82" s="1958" t="s">
        <v>131</v>
      </c>
      <c r="F82" s="1451">
        <v>4</v>
      </c>
      <c r="H82" s="1957" t="s">
        <v>103</v>
      </c>
      <c r="I82" s="1451">
        <v>6</v>
      </c>
      <c r="K82" s="1957" t="s">
        <v>165</v>
      </c>
      <c r="L82" s="1451">
        <v>6</v>
      </c>
      <c r="N82" s="1622" t="s">
        <v>90</v>
      </c>
      <c r="O82" s="1451">
        <v>6</v>
      </c>
    </row>
    <row r="83" spans="2:15">
      <c r="B83" s="1957" t="s">
        <v>93</v>
      </c>
      <c r="C83" s="1451">
        <v>5</v>
      </c>
      <c r="E83" s="1957" t="s">
        <v>165</v>
      </c>
      <c r="F83" s="1451">
        <v>4</v>
      </c>
      <c r="H83" s="1958" t="s">
        <v>5531</v>
      </c>
      <c r="I83" s="1451">
        <v>5</v>
      </c>
      <c r="K83" s="1957" t="s">
        <v>114</v>
      </c>
      <c r="L83" s="1451">
        <v>5</v>
      </c>
      <c r="N83" s="1622" t="s">
        <v>182</v>
      </c>
      <c r="O83" s="1451">
        <v>6</v>
      </c>
    </row>
    <row r="84" spans="2:15">
      <c r="B84" s="1958" t="s">
        <v>1638</v>
      </c>
      <c r="C84" s="1451">
        <v>2</v>
      </c>
      <c r="E84" s="1958" t="s">
        <v>123</v>
      </c>
      <c r="F84" s="1451">
        <v>4</v>
      </c>
      <c r="H84" s="1957" t="s">
        <v>141</v>
      </c>
      <c r="I84" s="1451">
        <v>5</v>
      </c>
      <c r="K84" s="1958" t="s">
        <v>144</v>
      </c>
      <c r="L84" s="1451">
        <v>4</v>
      </c>
      <c r="N84" s="1622" t="s">
        <v>87</v>
      </c>
      <c r="O84" s="1451">
        <v>5</v>
      </c>
    </row>
    <row r="85" spans="2:15">
      <c r="B85" s="2533" t="s">
        <v>1625</v>
      </c>
      <c r="C85" s="1451">
        <v>1</v>
      </c>
      <c r="E85" s="2468" t="s">
        <v>6414</v>
      </c>
      <c r="F85" s="1451">
        <v>3</v>
      </c>
      <c r="H85" s="1958" t="s">
        <v>6245</v>
      </c>
      <c r="I85" s="1451">
        <v>5</v>
      </c>
      <c r="K85" s="1957" t="s">
        <v>101</v>
      </c>
      <c r="L85" s="1451">
        <v>4</v>
      </c>
      <c r="N85" s="1952" t="s">
        <v>542</v>
      </c>
      <c r="O85" s="1451">
        <v>4</v>
      </c>
    </row>
    <row r="86" spans="2:15">
      <c r="B86" s="2416"/>
      <c r="C86" s="1451"/>
      <c r="E86" s="1970" t="s">
        <v>96</v>
      </c>
      <c r="F86" s="1451">
        <v>3</v>
      </c>
      <c r="H86" s="2533" t="s">
        <v>96</v>
      </c>
      <c r="I86" s="1451">
        <v>5</v>
      </c>
      <c r="K86" s="2468" t="s">
        <v>52</v>
      </c>
      <c r="L86" s="1451">
        <v>4</v>
      </c>
      <c r="N86" s="1952" t="s">
        <v>5531</v>
      </c>
      <c r="O86" s="1451">
        <v>3</v>
      </c>
    </row>
    <row r="87" spans="2:15">
      <c r="B87" s="2543"/>
      <c r="C87" s="1451"/>
      <c r="E87" s="1987" t="s">
        <v>77</v>
      </c>
      <c r="F87" s="1451">
        <v>2</v>
      </c>
      <c r="H87" s="1970" t="s">
        <v>153</v>
      </c>
      <c r="I87" s="1451">
        <v>4</v>
      </c>
      <c r="K87" s="1970" t="s">
        <v>176</v>
      </c>
      <c r="L87" s="1451">
        <v>4</v>
      </c>
      <c r="N87" s="1952" t="s">
        <v>176</v>
      </c>
      <c r="O87" s="1451">
        <v>3</v>
      </c>
    </row>
    <row r="88" spans="2:15">
      <c r="B88" s="2413"/>
      <c r="C88" s="1451"/>
      <c r="E88" s="1970" t="s">
        <v>5531</v>
      </c>
      <c r="F88" s="1451">
        <v>1</v>
      </c>
      <c r="H88" s="1808" t="s">
        <v>187</v>
      </c>
      <c r="I88" s="1451">
        <v>3</v>
      </c>
      <c r="K88" s="1987" t="s">
        <v>103</v>
      </c>
      <c r="L88" s="1451">
        <v>3</v>
      </c>
      <c r="N88" s="1951" t="s">
        <v>6770</v>
      </c>
      <c r="O88" s="1451">
        <v>2</v>
      </c>
    </row>
    <row r="89" spans="2:15">
      <c r="B89" s="2413"/>
      <c r="C89" s="1451"/>
      <c r="E89" s="1970" t="s">
        <v>966</v>
      </c>
      <c r="F89" s="1451">
        <v>1</v>
      </c>
      <c r="H89" s="1987" t="s">
        <v>165</v>
      </c>
      <c r="I89" s="1451">
        <v>3</v>
      </c>
      <c r="K89" s="1987" t="s">
        <v>118</v>
      </c>
      <c r="L89" s="1451">
        <v>1</v>
      </c>
      <c r="N89" s="1951" t="s">
        <v>131</v>
      </c>
      <c r="O89" s="1451">
        <v>1</v>
      </c>
    </row>
    <row r="90" spans="2:15">
      <c r="B90" s="2413"/>
      <c r="C90" s="1451"/>
      <c r="E90" s="2413"/>
      <c r="F90" s="1451"/>
      <c r="H90" s="1987" t="s">
        <v>1487</v>
      </c>
      <c r="I90" s="1451">
        <v>3</v>
      </c>
      <c r="K90" s="1987" t="s">
        <v>116</v>
      </c>
      <c r="L90" s="1451">
        <v>1</v>
      </c>
      <c r="N90" s="1948"/>
      <c r="O90" s="1451"/>
    </row>
    <row r="91" spans="2:15">
      <c r="B91" s="2413"/>
      <c r="C91" s="2535"/>
      <c r="E91" s="2540"/>
      <c r="F91" s="2475"/>
      <c r="H91" s="2534" t="s">
        <v>193</v>
      </c>
      <c r="I91" s="2536">
        <v>2</v>
      </c>
      <c r="K91" s="2540"/>
      <c r="L91" s="2475"/>
      <c r="N91" s="2534"/>
      <c r="O91" s="2535"/>
    </row>
    <row r="92" spans="2:15">
      <c r="B92" s="2413"/>
      <c r="C92" s="2473"/>
      <c r="E92" s="2534"/>
      <c r="F92" s="2535"/>
      <c r="H92" s="2543" t="s">
        <v>116</v>
      </c>
      <c r="I92" s="2536">
        <v>2</v>
      </c>
      <c r="K92" s="2534"/>
      <c r="L92" s="2535"/>
      <c r="N92" s="2540"/>
      <c r="O92" s="2475"/>
    </row>
    <row r="93" spans="2:15">
      <c r="B93" s="2476"/>
      <c r="C93" s="2476"/>
      <c r="E93" s="2543"/>
      <c r="F93" s="2535"/>
      <c r="H93" s="2474" t="s">
        <v>90</v>
      </c>
      <c r="I93" s="2476">
        <v>1</v>
      </c>
      <c r="K93" s="2476"/>
      <c r="L93" s="2476"/>
      <c r="N93" s="2476"/>
      <c r="O93" s="2476"/>
    </row>
    <row r="94" spans="2:15">
      <c r="E94" s="444"/>
      <c r="F94" s="445"/>
    </row>
    <row r="95" spans="2:15">
      <c r="B95" s="35" t="s">
        <v>1534</v>
      </c>
      <c r="C95" s="43"/>
      <c r="E95" s="35" t="s">
        <v>1535</v>
      </c>
      <c r="F95" s="43"/>
      <c r="H95" s="35" t="s">
        <v>1536</v>
      </c>
      <c r="I95" s="43"/>
      <c r="K95" s="446"/>
      <c r="L95" s="446"/>
    </row>
    <row r="96" spans="2:15">
      <c r="B96" s="412" t="s">
        <v>44</v>
      </c>
      <c r="C96" s="2528" t="s">
        <v>46</v>
      </c>
      <c r="E96" s="412" t="s">
        <v>44</v>
      </c>
      <c r="F96" s="2528" t="s">
        <v>46</v>
      </c>
      <c r="H96" s="412" t="s">
        <v>44</v>
      </c>
      <c r="I96" s="2528" t="s">
        <v>46</v>
      </c>
      <c r="K96" s="19"/>
      <c r="L96" s="447"/>
    </row>
    <row r="97" spans="2:15">
      <c r="B97" s="1957" t="s">
        <v>5531</v>
      </c>
      <c r="C97" s="1451">
        <v>21</v>
      </c>
      <c r="E97" s="1957" t="s">
        <v>122</v>
      </c>
      <c r="F97" s="1451">
        <v>33</v>
      </c>
      <c r="H97" s="1957" t="s">
        <v>165</v>
      </c>
      <c r="I97" s="1451">
        <v>18</v>
      </c>
      <c r="K97" s="20"/>
      <c r="L97" s="20"/>
    </row>
    <row r="98" spans="2:15">
      <c r="B98" s="1957" t="s">
        <v>90</v>
      </c>
      <c r="C98" s="1451">
        <v>17</v>
      </c>
      <c r="E98" s="1958" t="s">
        <v>167</v>
      </c>
      <c r="F98" s="1451">
        <v>11</v>
      </c>
      <c r="H98" s="1958" t="s">
        <v>103</v>
      </c>
      <c r="I98" s="1451">
        <v>9</v>
      </c>
      <c r="K98" s="20"/>
      <c r="L98" s="20"/>
    </row>
    <row r="99" spans="2:15">
      <c r="B99" s="1957" t="s">
        <v>96</v>
      </c>
      <c r="C99" s="1451">
        <v>9</v>
      </c>
      <c r="E99" s="1957" t="s">
        <v>146</v>
      </c>
      <c r="F99" s="1451">
        <v>9</v>
      </c>
      <c r="H99" s="1957" t="s">
        <v>123</v>
      </c>
      <c r="I99" s="1451">
        <v>6</v>
      </c>
      <c r="K99" s="20"/>
      <c r="L99" s="20"/>
    </row>
    <row r="100" spans="2:15">
      <c r="B100" s="1957" t="s">
        <v>6412</v>
      </c>
      <c r="C100" s="1451">
        <v>6</v>
      </c>
      <c r="E100" s="1957" t="s">
        <v>128</v>
      </c>
      <c r="F100" s="1451">
        <v>6</v>
      </c>
      <c r="H100" s="1635" t="s">
        <v>1487</v>
      </c>
      <c r="I100" s="1451">
        <v>6</v>
      </c>
      <c r="K100" s="20"/>
      <c r="L100" s="20"/>
    </row>
    <row r="101" spans="2:15">
      <c r="B101" s="1957" t="s">
        <v>101</v>
      </c>
      <c r="C101" s="1451">
        <v>5</v>
      </c>
      <c r="E101" s="1958" t="s">
        <v>1135</v>
      </c>
      <c r="F101" s="1451">
        <v>5</v>
      </c>
      <c r="H101" s="1957" t="s">
        <v>92</v>
      </c>
      <c r="I101" s="1451">
        <v>4</v>
      </c>
      <c r="K101" s="20"/>
      <c r="L101" s="20"/>
    </row>
    <row r="102" spans="2:15">
      <c r="B102" s="1958" t="s">
        <v>117</v>
      </c>
      <c r="C102" s="1451">
        <v>4</v>
      </c>
      <c r="E102" s="1957" t="s">
        <v>1602</v>
      </c>
      <c r="F102" s="1451">
        <v>5</v>
      </c>
      <c r="H102" s="1957" t="s">
        <v>5690</v>
      </c>
      <c r="I102" s="1451">
        <v>2</v>
      </c>
      <c r="K102" s="20"/>
      <c r="L102" s="20"/>
    </row>
    <row r="103" spans="2:15">
      <c r="B103" s="2468" t="s">
        <v>158</v>
      </c>
      <c r="C103" s="1451">
        <v>3</v>
      </c>
      <c r="E103" s="2533" t="s">
        <v>6248</v>
      </c>
      <c r="F103" s="1451">
        <v>2</v>
      </c>
      <c r="H103" s="2533" t="s">
        <v>90</v>
      </c>
      <c r="I103" s="1451">
        <v>1</v>
      </c>
      <c r="K103" s="20"/>
      <c r="L103" s="20"/>
    </row>
    <row r="104" spans="2:15">
      <c r="B104" s="1987" t="s">
        <v>6775</v>
      </c>
      <c r="C104" s="1451">
        <v>2</v>
      </c>
      <c r="E104" s="1970" t="s">
        <v>109</v>
      </c>
      <c r="F104" s="1451">
        <v>2</v>
      </c>
      <c r="H104" s="1987" t="s">
        <v>93</v>
      </c>
      <c r="I104" s="1451">
        <v>1</v>
      </c>
      <c r="K104" s="20"/>
      <c r="L104" s="20"/>
    </row>
    <row r="105" spans="2:15">
      <c r="B105" s="1970" t="s">
        <v>52</v>
      </c>
      <c r="C105" s="1451">
        <v>2</v>
      </c>
      <c r="E105" s="2413"/>
      <c r="F105" s="1451"/>
      <c r="H105" s="2413"/>
      <c r="I105" s="1451"/>
      <c r="K105" s="20"/>
      <c r="L105" s="20"/>
    </row>
    <row r="106" spans="2:15">
      <c r="B106" s="1987" t="s">
        <v>6476</v>
      </c>
      <c r="C106" s="1451">
        <v>1</v>
      </c>
      <c r="E106" s="2413"/>
      <c r="F106" s="1451"/>
      <c r="H106" s="2416"/>
      <c r="I106" s="1451"/>
      <c r="K106" s="20"/>
      <c r="L106" s="20"/>
    </row>
    <row r="107" spans="2:15">
      <c r="B107" s="1987" t="s">
        <v>6245</v>
      </c>
      <c r="C107" s="1451">
        <v>1</v>
      </c>
      <c r="E107" s="2413"/>
      <c r="F107" s="1451"/>
      <c r="H107" s="2413"/>
      <c r="I107" s="1451"/>
      <c r="K107" s="20"/>
      <c r="L107" s="20"/>
      <c r="O107" s="2" t="s">
        <v>2844</v>
      </c>
    </row>
    <row r="108" spans="2:15">
      <c r="B108" s="1987" t="s">
        <v>966</v>
      </c>
      <c r="C108" s="1451">
        <v>1</v>
      </c>
      <c r="E108" s="2413"/>
      <c r="F108" s="1451"/>
      <c r="H108" s="2413"/>
      <c r="I108" s="1451"/>
      <c r="K108" s="20"/>
      <c r="L108" s="20"/>
    </row>
    <row r="109" spans="2:15">
      <c r="B109" s="2476"/>
      <c r="C109" s="2476"/>
      <c r="E109" s="2476"/>
      <c r="F109" s="2476"/>
      <c r="H109" s="2413"/>
      <c r="I109" s="2413"/>
      <c r="K109" s="20"/>
      <c r="L109" s="20"/>
    </row>
    <row r="110" spans="2:15">
      <c r="B110" s="2476"/>
      <c r="C110" s="2476"/>
      <c r="E110" s="2476"/>
      <c r="F110" s="2476"/>
      <c r="H110" s="2413"/>
      <c r="I110" s="2413"/>
      <c r="K110" s="20"/>
      <c r="L110" s="20"/>
    </row>
    <row r="111" spans="2:15">
      <c r="B111" s="2476"/>
      <c r="C111" s="2476"/>
      <c r="E111" s="2476"/>
      <c r="F111" s="2476"/>
      <c r="H111" s="2413"/>
      <c r="I111" s="2413"/>
      <c r="K111" s="20"/>
      <c r="L111" s="20"/>
    </row>
  </sheetData>
  <pageMargins left="0.7" right="0.7" top="0.75" bottom="0.75" header="0.3" footer="0.3"/>
  <pageSetup scale="54" fitToHeight="0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713"/>
  <sheetViews>
    <sheetView workbookViewId="0">
      <selection activeCell="AA1" sqref="AA1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5" customWidth="1"/>
    <col min="6" max="6" width="10.140625" style="5" customWidth="1"/>
    <col min="7" max="7" width="9.5703125" style="5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2518" t="s">
        <v>1539</v>
      </c>
      <c r="C3" s="2518" t="s">
        <v>44</v>
      </c>
      <c r="D3" s="2518" t="s">
        <v>1540</v>
      </c>
      <c r="E3" s="2519" t="s">
        <v>1541</v>
      </c>
      <c r="F3" s="2519" t="s">
        <v>1543</v>
      </c>
      <c r="G3" s="2519" t="s">
        <v>1542</v>
      </c>
    </row>
    <row r="4" spans="1:7" s="453" customFormat="1">
      <c r="A4" s="4">
        <v>1</v>
      </c>
      <c r="B4" s="2413" t="s">
        <v>1544</v>
      </c>
      <c r="C4" s="1987" t="s">
        <v>123</v>
      </c>
      <c r="D4" s="1987" t="s">
        <v>277</v>
      </c>
      <c r="E4" s="2520">
        <v>44815</v>
      </c>
      <c r="F4" s="2521">
        <v>6</v>
      </c>
      <c r="G4" s="1960">
        <v>1</v>
      </c>
    </row>
    <row r="5" spans="1:7" s="453" customFormat="1">
      <c r="A5" s="4">
        <v>1</v>
      </c>
      <c r="B5" s="2413" t="s">
        <v>1544</v>
      </c>
      <c r="C5" s="1987" t="s">
        <v>165</v>
      </c>
      <c r="D5" s="1987" t="s">
        <v>277</v>
      </c>
      <c r="E5" s="2520">
        <v>44815</v>
      </c>
      <c r="F5" s="2521">
        <v>5</v>
      </c>
      <c r="G5" s="1960">
        <v>2</v>
      </c>
    </row>
    <row r="6" spans="1:7" s="453" customFormat="1">
      <c r="A6" s="4">
        <v>1</v>
      </c>
      <c r="B6" s="2413" t="s">
        <v>1544</v>
      </c>
      <c r="C6" s="1987" t="s">
        <v>122</v>
      </c>
      <c r="D6" s="1987" t="s">
        <v>277</v>
      </c>
      <c r="E6" s="2520">
        <v>44815</v>
      </c>
      <c r="F6" s="2521">
        <v>4</v>
      </c>
      <c r="G6" s="1960">
        <v>3</v>
      </c>
    </row>
    <row r="7" spans="1:7" s="453" customFormat="1">
      <c r="A7" s="4">
        <v>1</v>
      </c>
      <c r="B7" s="2413" t="s">
        <v>1544</v>
      </c>
      <c r="C7" s="1987" t="s">
        <v>123</v>
      </c>
      <c r="D7" s="1987" t="s">
        <v>277</v>
      </c>
      <c r="E7" s="2520">
        <v>44815</v>
      </c>
      <c r="F7" s="2521">
        <v>3</v>
      </c>
      <c r="G7" s="1960">
        <v>4</v>
      </c>
    </row>
    <row r="8" spans="1:7" s="453" customFormat="1">
      <c r="A8" s="4">
        <v>1</v>
      </c>
      <c r="B8" s="2413" t="s">
        <v>1544</v>
      </c>
      <c r="C8" s="1987" t="s">
        <v>174</v>
      </c>
      <c r="D8" s="1987" t="s">
        <v>277</v>
      </c>
      <c r="E8" s="2520">
        <v>44815</v>
      </c>
      <c r="F8" s="2521">
        <v>2</v>
      </c>
      <c r="G8" s="1960">
        <v>5</v>
      </c>
    </row>
    <row r="9" spans="1:7" s="453" customFormat="1">
      <c r="A9" s="4">
        <v>1</v>
      </c>
      <c r="B9" s="2413" t="s">
        <v>1544</v>
      </c>
      <c r="C9" s="1987" t="s">
        <v>110</v>
      </c>
      <c r="D9" s="1987" t="s">
        <v>277</v>
      </c>
      <c r="E9" s="2520">
        <v>44815</v>
      </c>
      <c r="F9" s="2521">
        <v>1</v>
      </c>
      <c r="G9" s="1960">
        <v>6</v>
      </c>
    </row>
    <row r="10" spans="1:7">
      <c r="A10" s="1977">
        <v>1</v>
      </c>
      <c r="B10" s="2413" t="s">
        <v>1544</v>
      </c>
      <c r="C10" s="1948" t="s">
        <v>93</v>
      </c>
      <c r="D10" s="2413" t="s">
        <v>252</v>
      </c>
      <c r="E10" s="2522">
        <v>44990</v>
      </c>
      <c r="F10" s="2521">
        <v>6</v>
      </c>
      <c r="G10" s="1960">
        <v>1</v>
      </c>
    </row>
    <row r="11" spans="1:7">
      <c r="A11" s="1977">
        <v>1</v>
      </c>
      <c r="B11" s="2413" t="s">
        <v>1544</v>
      </c>
      <c r="C11" s="1948" t="s">
        <v>103</v>
      </c>
      <c r="D11" s="2413" t="s">
        <v>252</v>
      </c>
      <c r="E11" s="2522">
        <v>44990</v>
      </c>
      <c r="F11" s="2521">
        <v>5</v>
      </c>
      <c r="G11" s="1960">
        <v>2</v>
      </c>
    </row>
    <row r="12" spans="1:7">
      <c r="A12" s="1977">
        <v>1</v>
      </c>
      <c r="B12" s="2413" t="s">
        <v>1544</v>
      </c>
      <c r="C12" s="1948" t="s">
        <v>101</v>
      </c>
      <c r="D12" s="2413" t="s">
        <v>252</v>
      </c>
      <c r="E12" s="2522">
        <v>44990</v>
      </c>
      <c r="F12" s="2521">
        <v>4</v>
      </c>
      <c r="G12" s="1960">
        <v>3</v>
      </c>
    </row>
    <row r="13" spans="1:7">
      <c r="A13" s="1977">
        <v>1</v>
      </c>
      <c r="B13" s="2413" t="s">
        <v>1544</v>
      </c>
      <c r="C13" s="1948" t="s">
        <v>165</v>
      </c>
      <c r="D13" s="2413" t="s">
        <v>252</v>
      </c>
      <c r="E13" s="2522">
        <v>44990</v>
      </c>
      <c r="F13" s="2521">
        <v>3</v>
      </c>
      <c r="G13" s="1960">
        <v>4</v>
      </c>
    </row>
    <row r="14" spans="1:7">
      <c r="A14" s="1977">
        <v>1</v>
      </c>
      <c r="B14" s="2413" t="s">
        <v>1544</v>
      </c>
      <c r="C14" s="1948" t="s">
        <v>90</v>
      </c>
      <c r="D14" s="2413" t="s">
        <v>252</v>
      </c>
      <c r="E14" s="2522">
        <v>44990</v>
      </c>
      <c r="F14" s="2521">
        <v>2</v>
      </c>
      <c r="G14" s="1960">
        <v>5</v>
      </c>
    </row>
    <row r="15" spans="1:7">
      <c r="A15" s="1977">
        <v>1</v>
      </c>
      <c r="B15" s="2413" t="s">
        <v>1544</v>
      </c>
      <c r="C15" s="1948" t="s">
        <v>165</v>
      </c>
      <c r="D15" s="2413" t="s">
        <v>252</v>
      </c>
      <c r="E15" s="2522">
        <v>44990</v>
      </c>
      <c r="F15" s="2521">
        <v>1</v>
      </c>
      <c r="G15" s="1960">
        <v>6</v>
      </c>
    </row>
    <row r="16" spans="1:7">
      <c r="A16" s="1986">
        <v>1</v>
      </c>
      <c r="B16" s="1948" t="s">
        <v>1544</v>
      </c>
      <c r="C16" s="1948" t="str">
        <f>IF(MID('[4]1'!C$5,4,1)=" ",'[4]1'!C$5,IF(MID('[4]1'!C$5,2,1)=" ",TRIM(RIGHT('[4]1'!C$5,LEN('[4]1'!C$5)-2))&amp;" "&amp;LEFT('[4]1'!C$5,1),'[4]1'!C$5))</f>
        <v>Hunter I</v>
      </c>
      <c r="D16" s="1952" t="s">
        <v>5486</v>
      </c>
      <c r="E16" s="1949">
        <v>45074</v>
      </c>
      <c r="F16" s="1950">
        <v>6</v>
      </c>
      <c r="G16" s="1950">
        <v>1</v>
      </c>
    </row>
    <row r="17" spans="1:7">
      <c r="A17" s="1986">
        <v>1</v>
      </c>
      <c r="B17" s="1948" t="s">
        <v>1544</v>
      </c>
      <c r="C17" s="1948" t="str">
        <f>IF(MID('[4]1'!C$6,4,1)=" ",'[4]1'!C$6,IF(MID('[4]1'!C$6,2,1)=" ",TRIM(RIGHT('[4]1'!C$6,LEN('[4]1'!C$6)-2))&amp;" "&amp;LEFT('[4]1'!C$6,1),'[4]1'!C$6))</f>
        <v>Hunter I</v>
      </c>
      <c r="D17" s="2485" t="s">
        <v>5486</v>
      </c>
      <c r="E17" s="1949">
        <v>45074</v>
      </c>
      <c r="F17" s="1950">
        <v>5</v>
      </c>
      <c r="G17" s="1950">
        <v>2</v>
      </c>
    </row>
    <row r="18" spans="1:7">
      <c r="A18" s="1986">
        <v>1</v>
      </c>
      <c r="B18" s="1948" t="s">
        <v>1544</v>
      </c>
      <c r="C18" s="1948" t="str">
        <f>IF(MID('[4]1'!C$7,4,1)=" ",'[4]1'!C$7,IF(MID('[4]1'!C$7,2,1)=" ",TRIM(RIGHT('[4]1'!C$7,LEN('[4]1'!C$7)-2))&amp;" "&amp;LEFT('[4]1'!C$7,1),'[4]1'!C$7))</f>
        <v>Leong J</v>
      </c>
      <c r="D18" s="2485" t="s">
        <v>5486</v>
      </c>
      <c r="E18" s="1949">
        <v>45074</v>
      </c>
      <c r="F18" s="1950">
        <v>4</v>
      </c>
      <c r="G18" s="1950">
        <v>3</v>
      </c>
    </row>
    <row r="19" spans="1:7">
      <c r="A19" s="1986">
        <v>1</v>
      </c>
      <c r="B19" s="1948" t="s">
        <v>1544</v>
      </c>
      <c r="C19" s="1948" t="str">
        <f>IF(MID('[4]1'!C$8,4,1)=" ",'[4]1'!C$8,IF(MID('[4]1'!C$8,2,1)=" ",TRIM(RIGHT('[4]1'!C$8,LEN('[4]1'!C$8)-2))&amp;" "&amp;LEFT('[4]1'!C$8,1),'[4]1'!C$8))</f>
        <v>Slade R</v>
      </c>
      <c r="D19" s="2485" t="s">
        <v>5486</v>
      </c>
      <c r="E19" s="1949">
        <v>45074</v>
      </c>
      <c r="F19" s="1950">
        <v>3</v>
      </c>
      <c r="G19" s="1950">
        <v>4</v>
      </c>
    </row>
    <row r="20" spans="1:7">
      <c r="A20" s="1986">
        <v>1</v>
      </c>
      <c r="B20" s="1948" t="s">
        <v>1544</v>
      </c>
      <c r="C20" s="1948" t="str">
        <f>IF(MID('[4]1'!C$9,4,1)=" ",'[4]1'!C$9,IF(MID('[4]1'!C$9,2,1)=" ",TRIM(RIGHT('[4]1'!C$9,LEN('[4]1'!C$9)-2))&amp;" "&amp;LEFT('[4]1'!C$9,1),'[4]1'!C$9))</f>
        <v>Cachia W</v>
      </c>
      <c r="D20" s="2485" t="s">
        <v>5486</v>
      </c>
      <c r="E20" s="1949">
        <v>45074</v>
      </c>
      <c r="F20" s="1950">
        <v>2</v>
      </c>
      <c r="G20" s="1950">
        <v>5</v>
      </c>
    </row>
    <row r="21" spans="1:7">
      <c r="A21" s="1986">
        <v>1</v>
      </c>
      <c r="B21" s="1948" t="s">
        <v>1544</v>
      </c>
      <c r="C21" s="1948" t="str">
        <f>IF(MID('[4]1'!C$10,4,1)=" ",'[4]1'!C$10,IF(MID('[4]1'!C$10,2,1)=" ",TRIM(RIGHT('[4]1'!C$10,LEN('[4]1'!C$10)-2))&amp;" "&amp;LEFT('[4]1'!C$10,1),'[4]1'!C$10))</f>
        <v>Richardson L</v>
      </c>
      <c r="D21" s="2485" t="s">
        <v>5486</v>
      </c>
      <c r="E21" s="1949">
        <v>45074</v>
      </c>
      <c r="F21" s="1950">
        <v>1</v>
      </c>
      <c r="G21" s="1950">
        <v>6</v>
      </c>
    </row>
    <row r="22" spans="1:7">
      <c r="A22" s="1986">
        <v>1</v>
      </c>
      <c r="B22" s="2523" t="s">
        <v>1544</v>
      </c>
      <c r="C22" s="1948" t="s">
        <v>165</v>
      </c>
      <c r="D22" s="2524" t="s">
        <v>78</v>
      </c>
      <c r="E22" s="1943">
        <v>45080</v>
      </c>
      <c r="F22" s="1950">
        <v>6</v>
      </c>
      <c r="G22" s="1950">
        <v>1</v>
      </c>
    </row>
    <row r="23" spans="1:7">
      <c r="A23" s="1977">
        <v>2</v>
      </c>
      <c r="B23" s="2413" t="s">
        <v>1545</v>
      </c>
      <c r="C23" s="1951" t="s">
        <v>123</v>
      </c>
      <c r="D23" s="1987" t="s">
        <v>277</v>
      </c>
      <c r="E23" s="2520">
        <v>44815</v>
      </c>
      <c r="F23" s="1950">
        <v>6</v>
      </c>
      <c r="G23" s="1950">
        <v>1</v>
      </c>
    </row>
    <row r="24" spans="1:7">
      <c r="A24" s="1977">
        <v>2</v>
      </c>
      <c r="B24" s="2413" t="s">
        <v>1545</v>
      </c>
      <c r="C24" s="1951" t="s">
        <v>165</v>
      </c>
      <c r="D24" s="1987" t="s">
        <v>277</v>
      </c>
      <c r="E24" s="2520">
        <v>44815</v>
      </c>
      <c r="F24" s="1950">
        <v>5</v>
      </c>
      <c r="G24" s="1950">
        <v>2</v>
      </c>
    </row>
    <row r="25" spans="1:7">
      <c r="A25" s="1977">
        <v>2</v>
      </c>
      <c r="B25" s="2413" t="s">
        <v>1545</v>
      </c>
      <c r="C25" s="1951" t="s">
        <v>123</v>
      </c>
      <c r="D25" s="1987" t="s">
        <v>277</v>
      </c>
      <c r="E25" s="2520">
        <v>44815</v>
      </c>
      <c r="F25" s="1950">
        <v>4</v>
      </c>
      <c r="G25" s="1950">
        <v>3</v>
      </c>
    </row>
    <row r="26" spans="1:7">
      <c r="A26" s="1977">
        <v>2</v>
      </c>
      <c r="B26" s="2413" t="s">
        <v>1545</v>
      </c>
      <c r="C26" s="1951" t="s">
        <v>122</v>
      </c>
      <c r="D26" s="1987" t="s">
        <v>277</v>
      </c>
      <c r="E26" s="2520">
        <v>44815</v>
      </c>
      <c r="F26" s="1950">
        <v>3</v>
      </c>
      <c r="G26" s="1950">
        <v>4</v>
      </c>
    </row>
    <row r="27" spans="1:7">
      <c r="A27" s="1977">
        <v>2</v>
      </c>
      <c r="B27" s="2413" t="s">
        <v>1545</v>
      </c>
      <c r="C27" s="1951" t="s">
        <v>174</v>
      </c>
      <c r="D27" s="1987" t="s">
        <v>277</v>
      </c>
      <c r="E27" s="2520">
        <v>44815</v>
      </c>
      <c r="F27" s="1950">
        <v>2</v>
      </c>
      <c r="G27" s="1950">
        <v>5</v>
      </c>
    </row>
    <row r="28" spans="1:7">
      <c r="A28" s="1977">
        <v>2</v>
      </c>
      <c r="B28" s="2413" t="s">
        <v>1545</v>
      </c>
      <c r="C28" s="1951" t="s">
        <v>185</v>
      </c>
      <c r="D28" s="1987" t="s">
        <v>277</v>
      </c>
      <c r="E28" s="2520">
        <v>44815</v>
      </c>
      <c r="F28" s="1950">
        <v>1</v>
      </c>
      <c r="G28" s="1950">
        <v>6</v>
      </c>
    </row>
    <row r="29" spans="1:7">
      <c r="A29" s="1988">
        <v>2</v>
      </c>
      <c r="B29" s="2467" t="s">
        <v>1545</v>
      </c>
      <c r="C29" s="1948" t="s">
        <v>1487</v>
      </c>
      <c r="D29" s="2467" t="s">
        <v>252</v>
      </c>
      <c r="E29" s="2522">
        <v>44990</v>
      </c>
      <c r="F29" s="2469">
        <v>6</v>
      </c>
      <c r="G29" s="2470">
        <v>1</v>
      </c>
    </row>
    <row r="30" spans="1:7">
      <c r="A30" s="1988">
        <v>2</v>
      </c>
      <c r="B30" s="2413" t="s">
        <v>1545</v>
      </c>
      <c r="C30" s="1948" t="s">
        <v>93</v>
      </c>
      <c r="D30" s="2413" t="s">
        <v>252</v>
      </c>
      <c r="E30" s="2522">
        <v>44990</v>
      </c>
      <c r="F30" s="2521">
        <v>5</v>
      </c>
      <c r="G30" s="1960">
        <v>2</v>
      </c>
    </row>
    <row r="31" spans="1:7">
      <c r="A31" s="1988">
        <v>2</v>
      </c>
      <c r="B31" s="2413" t="s">
        <v>1545</v>
      </c>
      <c r="C31" s="1948" t="s">
        <v>93</v>
      </c>
      <c r="D31" s="2413" t="s">
        <v>252</v>
      </c>
      <c r="E31" s="2522">
        <v>44990</v>
      </c>
      <c r="F31" s="2521">
        <v>4</v>
      </c>
      <c r="G31" s="1960">
        <v>3</v>
      </c>
    </row>
    <row r="32" spans="1:7">
      <c r="A32" s="1988">
        <v>2</v>
      </c>
      <c r="B32" s="2413" t="s">
        <v>1545</v>
      </c>
      <c r="C32" s="1948" t="s">
        <v>63</v>
      </c>
      <c r="D32" s="2413" t="s">
        <v>252</v>
      </c>
      <c r="E32" s="2522">
        <v>44990</v>
      </c>
      <c r="F32" s="2521">
        <v>3</v>
      </c>
      <c r="G32" s="1960">
        <v>4</v>
      </c>
    </row>
    <row r="33" spans="1:7">
      <c r="A33" s="1988">
        <v>2</v>
      </c>
      <c r="B33" s="2413" t="s">
        <v>1545</v>
      </c>
      <c r="C33" s="1948" t="s">
        <v>90</v>
      </c>
      <c r="D33" s="2413" t="s">
        <v>252</v>
      </c>
      <c r="E33" s="2522">
        <v>44990</v>
      </c>
      <c r="F33" s="2521">
        <v>2</v>
      </c>
      <c r="G33" s="1960">
        <v>5</v>
      </c>
    </row>
    <row r="34" spans="1:7">
      <c r="A34" s="1988">
        <v>2</v>
      </c>
      <c r="B34" s="2413" t="s">
        <v>1545</v>
      </c>
      <c r="C34" s="1948" t="s">
        <v>132</v>
      </c>
      <c r="D34" s="2413" t="s">
        <v>252</v>
      </c>
      <c r="E34" s="2522">
        <v>44990</v>
      </c>
      <c r="F34" s="2521">
        <v>1</v>
      </c>
      <c r="G34" s="1960">
        <v>6</v>
      </c>
    </row>
    <row r="35" spans="1:7">
      <c r="A35">
        <v>2</v>
      </c>
      <c r="B35" s="1948" t="s">
        <v>1545</v>
      </c>
      <c r="C35" s="1948" t="str">
        <f>IF(MID('[4]2'!C$5,4,1)=" ",'[4]2'!C$5,IF(MID('[4]2'!C$5,2,1)=" ",TRIM(RIGHT('[4]2'!C$5,LEN('[4]2'!C$5)-2))&amp;" "&amp;LEFT('[4]2'!C$5,1),'[4]2'!C$5))</f>
        <v>Huth M</v>
      </c>
      <c r="D35" s="2485" t="s">
        <v>5486</v>
      </c>
      <c r="E35" s="1949">
        <v>45074</v>
      </c>
      <c r="F35" s="1950">
        <v>6</v>
      </c>
      <c r="G35" s="1950">
        <v>1</v>
      </c>
    </row>
    <row r="36" spans="1:7">
      <c r="A36">
        <v>2</v>
      </c>
      <c r="B36" s="1948" t="s">
        <v>1545</v>
      </c>
      <c r="C36" s="1948" t="str">
        <f>IF(MID('[4]2'!C$6,4,1)=" ",'[4]2'!C$6,IF(MID('[4]2'!C$6,2,1)=" ",TRIM(RIGHT('[4]2'!C$6,LEN('[4]2'!C$6)-2))&amp;" "&amp;LEFT('[4]2'!C$6,1),'[4]2'!C$6))</f>
        <v>Leong J</v>
      </c>
      <c r="D36" s="2485" t="s">
        <v>5486</v>
      </c>
      <c r="E36" s="1949">
        <v>45074</v>
      </c>
      <c r="F36" s="1950">
        <v>5</v>
      </c>
      <c r="G36" s="1950">
        <v>2</v>
      </c>
    </row>
    <row r="37" spans="1:7">
      <c r="A37">
        <v>2</v>
      </c>
      <c r="B37" s="1948" t="s">
        <v>1545</v>
      </c>
      <c r="C37" s="1948" t="str">
        <f>IF(MID('[4]2'!C$7,4,1)=" ",'[4]2'!C$7,IF(MID('[4]2'!C$7,2,1)=" ",TRIM(RIGHT('[4]2'!C$7,LEN('[4]2'!C$7)-2))&amp;" "&amp;LEFT('[4]2'!C$7,1),'[4]2'!C$7))</f>
        <v>Hunter I</v>
      </c>
      <c r="D37" s="2485" t="s">
        <v>5486</v>
      </c>
      <c r="E37" s="1949">
        <v>45074</v>
      </c>
      <c r="F37" s="1950">
        <v>4</v>
      </c>
      <c r="G37" s="1950">
        <v>3</v>
      </c>
    </row>
    <row r="38" spans="1:7">
      <c r="A38">
        <v>2</v>
      </c>
      <c r="B38" s="1948" t="s">
        <v>1545</v>
      </c>
      <c r="C38" s="1948" t="str">
        <f>IF(MID('[4]2'!C$8,4,1)=" ",'[4]2'!C$8,IF(MID('[4]2'!C$8,2,1)=" ",TRIM(RIGHT('[4]2'!C$8,LEN('[4]2'!C$8)-2))&amp;" "&amp;LEFT('[4]2'!C$8,1),'[4]2'!C$8))</f>
        <v>Leong J</v>
      </c>
      <c r="D38" s="2485" t="s">
        <v>5486</v>
      </c>
      <c r="E38" s="1949">
        <v>45074</v>
      </c>
      <c r="F38" s="1950">
        <v>3</v>
      </c>
      <c r="G38" s="1950">
        <v>4</v>
      </c>
    </row>
    <row r="39" spans="1:7">
      <c r="A39">
        <v>2</v>
      </c>
      <c r="B39" s="1948" t="s">
        <v>1545</v>
      </c>
      <c r="C39" s="1948" t="str">
        <f>IF(MID('[4]2'!C$9,4,1)=" ",'[4]2'!C$9,IF(MID('[4]2'!C$9,2,1)=" ",TRIM(RIGHT('[4]2'!C$9,LEN('[4]2'!C$9)-2))&amp;" "&amp;LEFT('[4]2'!C$9,1),'[4]2'!C$9))</f>
        <v>Hunter I</v>
      </c>
      <c r="D39" s="2485" t="s">
        <v>5486</v>
      </c>
      <c r="E39" s="1949">
        <v>45074</v>
      </c>
      <c r="F39" s="1950">
        <v>2</v>
      </c>
      <c r="G39" s="1950">
        <v>5</v>
      </c>
    </row>
    <row r="40" spans="1:7">
      <c r="A40">
        <v>2</v>
      </c>
      <c r="B40" s="1948" t="s">
        <v>1545</v>
      </c>
      <c r="C40" s="1948" t="str">
        <f>IF(MID('[4]2'!C$10,4,1)=" ",'[4]2'!C$10,IF(MID('[4]2'!C$10,2,1)=" ",TRIM(RIGHT('[4]2'!C$10,LEN('[4]2'!C$10)-2))&amp;" "&amp;LEFT('[4]2'!C$10,1),'[4]2'!C$10))</f>
        <v>A &amp; E Fitzpatrick</v>
      </c>
      <c r="D40" s="2485" t="s">
        <v>5486</v>
      </c>
      <c r="E40" s="1949">
        <v>45074</v>
      </c>
      <c r="F40" s="1950">
        <v>1</v>
      </c>
      <c r="G40" s="1950">
        <v>6</v>
      </c>
    </row>
    <row r="41" spans="1:7">
      <c r="A41">
        <v>2</v>
      </c>
      <c r="B41" s="1948" t="s">
        <v>1545</v>
      </c>
      <c r="C41" s="1951" t="s">
        <v>165</v>
      </c>
      <c r="D41" s="1952" t="s">
        <v>78</v>
      </c>
      <c r="E41" s="1949">
        <v>45080</v>
      </c>
      <c r="F41" s="1950">
        <v>6</v>
      </c>
      <c r="G41" s="1950">
        <v>1</v>
      </c>
    </row>
    <row r="42" spans="1:7">
      <c r="A42">
        <v>2</v>
      </c>
      <c r="B42" s="1948" t="s">
        <v>1545</v>
      </c>
      <c r="C42" s="1951" t="s">
        <v>95</v>
      </c>
      <c r="D42" s="1952" t="s">
        <v>78</v>
      </c>
      <c r="E42" s="1949">
        <v>45080</v>
      </c>
      <c r="F42" s="1950">
        <v>4</v>
      </c>
      <c r="G42" s="1950">
        <v>3</v>
      </c>
    </row>
    <row r="43" spans="1:7">
      <c r="A43">
        <v>2</v>
      </c>
      <c r="B43" s="1948" t="s">
        <v>1545</v>
      </c>
      <c r="C43" s="1951" t="s">
        <v>123</v>
      </c>
      <c r="D43" s="1952" t="s">
        <v>78</v>
      </c>
      <c r="E43" s="1949">
        <v>45080</v>
      </c>
      <c r="F43" s="1950">
        <v>3</v>
      </c>
      <c r="G43" s="1950">
        <v>4</v>
      </c>
    </row>
    <row r="44" spans="1:7">
      <c r="A44" s="4">
        <v>3</v>
      </c>
      <c r="B44" s="2467" t="s">
        <v>1546</v>
      </c>
      <c r="C44" s="2525" t="s">
        <v>92</v>
      </c>
      <c r="D44" s="2468" t="s">
        <v>277</v>
      </c>
      <c r="E44" s="2526">
        <v>44815</v>
      </c>
      <c r="F44" s="2469">
        <v>6</v>
      </c>
      <c r="G44" s="2470">
        <v>1</v>
      </c>
    </row>
    <row r="45" spans="1:7">
      <c r="A45" s="4">
        <v>3</v>
      </c>
      <c r="B45" s="2467" t="s">
        <v>1546</v>
      </c>
      <c r="C45" s="1951" t="s">
        <v>122</v>
      </c>
      <c r="D45" s="1987" t="s">
        <v>277</v>
      </c>
      <c r="E45" s="2520">
        <v>44815</v>
      </c>
      <c r="F45" s="2521">
        <v>5</v>
      </c>
      <c r="G45" s="1960">
        <v>2</v>
      </c>
    </row>
    <row r="46" spans="1:7">
      <c r="A46" s="4">
        <v>3</v>
      </c>
      <c r="B46" s="2467" t="s">
        <v>1546</v>
      </c>
      <c r="C46" s="1951" t="s">
        <v>122</v>
      </c>
      <c r="D46" s="1987" t="s">
        <v>277</v>
      </c>
      <c r="E46" s="2520">
        <v>44815</v>
      </c>
      <c r="F46" s="2521">
        <v>4</v>
      </c>
      <c r="G46" s="1960">
        <v>3</v>
      </c>
    </row>
    <row r="47" spans="1:7">
      <c r="A47" s="4">
        <v>3</v>
      </c>
      <c r="B47" s="2467" t="s">
        <v>1546</v>
      </c>
      <c r="C47" s="1951" t="s">
        <v>90</v>
      </c>
      <c r="D47" s="1987" t="s">
        <v>277</v>
      </c>
      <c r="E47" s="2520">
        <v>44815</v>
      </c>
      <c r="F47" s="2521">
        <v>3</v>
      </c>
      <c r="G47" s="1960">
        <v>4</v>
      </c>
    </row>
    <row r="48" spans="1:7">
      <c r="A48" s="4">
        <v>3</v>
      </c>
      <c r="B48" s="2467" t="s">
        <v>1546</v>
      </c>
      <c r="C48" s="1951" t="s">
        <v>966</v>
      </c>
      <c r="D48" s="1987" t="s">
        <v>277</v>
      </c>
      <c r="E48" s="2520">
        <v>44815</v>
      </c>
      <c r="F48" s="2521">
        <v>2</v>
      </c>
      <c r="G48" s="1960">
        <v>5</v>
      </c>
    </row>
    <row r="49" spans="1:7">
      <c r="A49" s="4">
        <v>3</v>
      </c>
      <c r="B49" s="2467" t="s">
        <v>1546</v>
      </c>
      <c r="C49" s="1951" t="s">
        <v>5531</v>
      </c>
      <c r="D49" s="1987" t="s">
        <v>277</v>
      </c>
      <c r="E49" s="2520">
        <v>44815</v>
      </c>
      <c r="F49" s="2521">
        <v>1</v>
      </c>
      <c r="G49" s="1960">
        <v>6</v>
      </c>
    </row>
    <row r="50" spans="1:7">
      <c r="A50" s="1977">
        <v>3</v>
      </c>
      <c r="B50" s="2467" t="s">
        <v>1546</v>
      </c>
      <c r="C50" s="1948" t="s">
        <v>101</v>
      </c>
      <c r="D50" s="2467" t="s">
        <v>252</v>
      </c>
      <c r="E50" s="2522">
        <v>44990</v>
      </c>
      <c r="F50" s="2469">
        <v>6</v>
      </c>
      <c r="G50" s="2470">
        <v>1</v>
      </c>
    </row>
    <row r="51" spans="1:7">
      <c r="A51" s="1977">
        <v>3</v>
      </c>
      <c r="B51" s="2413" t="s">
        <v>1546</v>
      </c>
      <c r="C51" s="1948" t="s">
        <v>101</v>
      </c>
      <c r="D51" s="2413" t="s">
        <v>252</v>
      </c>
      <c r="E51" s="2522">
        <v>44990</v>
      </c>
      <c r="F51" s="2521">
        <v>5</v>
      </c>
      <c r="G51" s="1960">
        <v>2</v>
      </c>
    </row>
    <row r="52" spans="1:7">
      <c r="A52" s="1977">
        <v>3</v>
      </c>
      <c r="B52" s="2413" t="s">
        <v>1546</v>
      </c>
      <c r="C52" s="1948" t="s">
        <v>96</v>
      </c>
      <c r="D52" s="2413" t="s">
        <v>252</v>
      </c>
      <c r="E52" s="2522">
        <v>44990</v>
      </c>
      <c r="F52" s="2521">
        <v>4</v>
      </c>
      <c r="G52" s="1960">
        <v>3</v>
      </c>
    </row>
    <row r="53" spans="1:7">
      <c r="A53" s="1977">
        <v>3</v>
      </c>
      <c r="B53" s="2413" t="s">
        <v>1546</v>
      </c>
      <c r="C53" s="1948" t="s">
        <v>90</v>
      </c>
      <c r="D53" s="2413" t="s">
        <v>252</v>
      </c>
      <c r="E53" s="2522">
        <v>44990</v>
      </c>
      <c r="F53" s="2521">
        <v>3</v>
      </c>
      <c r="G53" s="1960">
        <v>4</v>
      </c>
    </row>
    <row r="54" spans="1:7">
      <c r="A54" s="1977">
        <v>3</v>
      </c>
      <c r="B54" s="2413" t="s">
        <v>1546</v>
      </c>
      <c r="C54" s="1948" t="s">
        <v>998</v>
      </c>
      <c r="D54" s="2413" t="s">
        <v>252</v>
      </c>
      <c r="E54" s="2522">
        <v>44990</v>
      </c>
      <c r="F54" s="2521">
        <v>2</v>
      </c>
      <c r="G54" s="1960">
        <v>5</v>
      </c>
    </row>
    <row r="55" spans="1:7">
      <c r="A55" s="1977">
        <v>3</v>
      </c>
      <c r="B55" s="2413" t="s">
        <v>1546</v>
      </c>
      <c r="C55" s="1948" t="s">
        <v>101</v>
      </c>
      <c r="D55" s="2413" t="s">
        <v>252</v>
      </c>
      <c r="E55" s="2522">
        <v>44990</v>
      </c>
      <c r="F55" s="2521">
        <v>1</v>
      </c>
      <c r="G55" s="1960">
        <v>6</v>
      </c>
    </row>
    <row r="56" spans="1:7">
      <c r="A56" s="1986">
        <v>3</v>
      </c>
      <c r="B56" s="1948" t="s">
        <v>1546</v>
      </c>
      <c r="C56" s="1948" t="str">
        <f>IF(MID('[4]3'!C$5,4,1)=" ",'[4]3'!C$5,IF(MID('[4]3'!C$5,2,1)=" ",TRIM(RIGHT('[4]3'!C$5,LEN('[4]3'!C$5)-2))&amp;" "&amp;LEFT('[4]3'!C$5,1),'[4]3'!C$5))</f>
        <v>Sheppard &amp; Flanagan</v>
      </c>
      <c r="D56" s="2485" t="s">
        <v>5486</v>
      </c>
      <c r="E56" s="1949">
        <v>45074</v>
      </c>
      <c r="F56" s="1950">
        <v>6</v>
      </c>
      <c r="G56" s="1950">
        <v>1</v>
      </c>
    </row>
    <row r="57" spans="1:7">
      <c r="A57" s="1986">
        <v>3</v>
      </c>
      <c r="B57" s="1948" t="s">
        <v>1546</v>
      </c>
      <c r="C57" s="1948" t="str">
        <f>IF(MID('[4]3'!C$6,4,1)=" ",'[4]3'!C$6,IF(MID('[4]3'!C$6,2,1)=" ",TRIM(RIGHT('[4]3'!C$6,LEN('[4]3'!C$6)-2))&amp;" "&amp;LEFT('[4]3'!C$6,1),'[4]3'!C$6))</f>
        <v>Clay Borg &amp; Skivington</v>
      </c>
      <c r="D57" s="2485" t="s">
        <v>5486</v>
      </c>
      <c r="E57" s="1949">
        <v>45074</v>
      </c>
      <c r="F57" s="1950">
        <v>5</v>
      </c>
      <c r="G57" s="1950">
        <v>2</v>
      </c>
    </row>
    <row r="58" spans="1:7">
      <c r="A58" s="1986">
        <v>3</v>
      </c>
      <c r="B58" s="1948" t="s">
        <v>1546</v>
      </c>
      <c r="C58" s="1948" t="str">
        <f>IF(MID('[4]3'!C$7,4,1)=" ",'[4]3'!C$7,IF(MID('[4]3'!C$7,2,1)=" ",TRIM(RIGHT('[4]3'!C$7,LEN('[4]3'!C$7)-2))&amp;" "&amp;LEFT('[4]3'!C$7,1),'[4]3'!C$7))</f>
        <v>M &amp; R Randall</v>
      </c>
      <c r="D58" s="2485" t="s">
        <v>5486</v>
      </c>
      <c r="E58" s="1949">
        <v>45074</v>
      </c>
      <c r="F58" s="1950">
        <v>4</v>
      </c>
      <c r="G58" s="1950">
        <v>3</v>
      </c>
    </row>
    <row r="59" spans="1:7">
      <c r="A59" s="1986">
        <v>3</v>
      </c>
      <c r="B59" s="1948" t="s">
        <v>1546</v>
      </c>
      <c r="C59" s="1948" t="str">
        <f>IF(MID('[4]3'!C$8,4,1)=" ",'[4]3'!C$8,IF(MID('[4]3'!C$8,2,1)=" ",TRIM(RIGHT('[4]3'!C$8,LEN('[4]3'!C$8)-2))&amp;" "&amp;LEFT('[4]3'!C$8,1),'[4]3'!C$8))</f>
        <v>Hunter I</v>
      </c>
      <c r="D59" s="2485" t="s">
        <v>5486</v>
      </c>
      <c r="E59" s="1949">
        <v>45074</v>
      </c>
      <c r="F59" s="1950">
        <v>3</v>
      </c>
      <c r="G59" s="1950">
        <v>4</v>
      </c>
    </row>
    <row r="60" spans="1:7">
      <c r="A60" s="1986">
        <v>3</v>
      </c>
      <c r="B60" s="1948" t="s">
        <v>1546</v>
      </c>
      <c r="C60" s="1948" t="str">
        <f>IF(MID('[4]3'!C$9,4,1)=" ",'[4]3'!C$9,IF(MID('[4]3'!C$9,2,1)=" ",TRIM(RIGHT('[4]3'!C$9,LEN('[4]3'!C$9)-2))&amp;" "&amp;LEFT('[4]3'!C$9,1),'[4]3'!C$9))</f>
        <v>Leong J</v>
      </c>
      <c r="D60" s="2485" t="s">
        <v>5486</v>
      </c>
      <c r="E60" s="1949">
        <v>45074</v>
      </c>
      <c r="F60" s="1950">
        <v>2</v>
      </c>
      <c r="G60" s="1950">
        <v>5</v>
      </c>
    </row>
    <row r="61" spans="1:7">
      <c r="A61" s="1986">
        <v>3</v>
      </c>
      <c r="B61" s="1948" t="s">
        <v>1546</v>
      </c>
      <c r="C61" s="1948" t="str">
        <f>IF(MID('[4]3'!C$10,4,1)=" ",'[4]3'!C$10,IF(MID('[4]3'!C$10,2,1)=" ",TRIM(RIGHT('[4]3'!C$10,LEN('[4]3'!C$10)-2))&amp;" "&amp;LEFT('[4]3'!C$10,1),'[4]3'!C$10))</f>
        <v>Bader &amp; Turnbull</v>
      </c>
      <c r="D61" s="2485" t="s">
        <v>5486</v>
      </c>
      <c r="E61" s="1949">
        <v>45074</v>
      </c>
      <c r="F61" s="1950">
        <v>1</v>
      </c>
      <c r="G61" s="1950">
        <v>6</v>
      </c>
    </row>
    <row r="62" spans="1:7">
      <c r="A62" s="1986">
        <v>3</v>
      </c>
      <c r="B62" s="1951" t="s">
        <v>1546</v>
      </c>
      <c r="C62" s="1951" t="s">
        <v>122</v>
      </c>
      <c r="D62" s="1952" t="s">
        <v>78</v>
      </c>
      <c r="E62" s="1949">
        <v>45080</v>
      </c>
      <c r="F62" s="1950">
        <v>5</v>
      </c>
      <c r="G62" s="1950">
        <v>2</v>
      </c>
    </row>
    <row r="63" spans="1:7">
      <c r="A63" s="1986">
        <v>3</v>
      </c>
      <c r="B63" s="1951" t="s">
        <v>1546</v>
      </c>
      <c r="C63" s="1951" t="s">
        <v>92</v>
      </c>
      <c r="D63" s="1952" t="s">
        <v>78</v>
      </c>
      <c r="E63" s="1949">
        <v>45080</v>
      </c>
      <c r="F63" s="1950">
        <v>2</v>
      </c>
      <c r="G63" s="1950">
        <v>5</v>
      </c>
    </row>
    <row r="64" spans="1:7">
      <c r="A64" s="1985">
        <v>4</v>
      </c>
      <c r="B64" s="1951" t="s">
        <v>1547</v>
      </c>
      <c r="C64" s="1951" t="s">
        <v>122</v>
      </c>
      <c r="D64" s="1952" t="s">
        <v>277</v>
      </c>
      <c r="E64" s="2526">
        <v>44815</v>
      </c>
      <c r="F64" s="2469">
        <v>6</v>
      </c>
      <c r="G64" s="2470">
        <v>1</v>
      </c>
    </row>
    <row r="65" spans="1:7">
      <c r="A65" s="1985">
        <v>4</v>
      </c>
      <c r="B65" s="1951" t="s">
        <v>1547</v>
      </c>
      <c r="C65" s="1951" t="s">
        <v>115</v>
      </c>
      <c r="D65" s="1952" t="s">
        <v>277</v>
      </c>
      <c r="E65" s="2520">
        <v>44815</v>
      </c>
      <c r="F65" s="2521">
        <v>5</v>
      </c>
      <c r="G65" s="1960">
        <v>2</v>
      </c>
    </row>
    <row r="66" spans="1:7">
      <c r="A66" s="1985">
        <v>4</v>
      </c>
      <c r="B66" s="1951" t="s">
        <v>1547</v>
      </c>
      <c r="C66" s="1951" t="s">
        <v>966</v>
      </c>
      <c r="D66" s="1952" t="s">
        <v>277</v>
      </c>
      <c r="E66" s="2520">
        <v>44815</v>
      </c>
      <c r="F66" s="2521">
        <v>4</v>
      </c>
      <c r="G66" s="1960">
        <v>3</v>
      </c>
    </row>
    <row r="67" spans="1:7">
      <c r="A67" s="1985">
        <v>4</v>
      </c>
      <c r="B67" s="1951" t="s">
        <v>1547</v>
      </c>
      <c r="C67" s="1951" t="s">
        <v>202</v>
      </c>
      <c r="D67" s="1952" t="s">
        <v>277</v>
      </c>
      <c r="E67" s="2520">
        <v>44815</v>
      </c>
      <c r="F67" s="2521">
        <v>3</v>
      </c>
      <c r="G67" s="1960">
        <v>4</v>
      </c>
    </row>
    <row r="68" spans="1:7">
      <c r="A68" s="1985">
        <v>4</v>
      </c>
      <c r="B68" s="1951" t="s">
        <v>1547</v>
      </c>
      <c r="C68" s="1951" t="s">
        <v>196</v>
      </c>
      <c r="D68" s="1952" t="s">
        <v>277</v>
      </c>
      <c r="E68" s="2520">
        <v>44815</v>
      </c>
      <c r="F68" s="2521">
        <v>2</v>
      </c>
      <c r="G68" s="1960">
        <v>5</v>
      </c>
    </row>
    <row r="69" spans="1:7">
      <c r="A69" s="1985">
        <v>4</v>
      </c>
      <c r="B69" s="1951" t="s">
        <v>1547</v>
      </c>
      <c r="C69" s="1951" t="s">
        <v>167</v>
      </c>
      <c r="D69" s="1952" t="s">
        <v>277</v>
      </c>
      <c r="E69" s="2520">
        <v>44815</v>
      </c>
      <c r="F69" s="2521">
        <v>1</v>
      </c>
      <c r="G69" s="1960">
        <v>6</v>
      </c>
    </row>
    <row r="70" spans="1:7">
      <c r="A70" s="4">
        <v>4</v>
      </c>
      <c r="B70" s="2467" t="s">
        <v>1547</v>
      </c>
      <c r="C70" s="1948" t="s">
        <v>143</v>
      </c>
      <c r="D70" s="2467" t="s">
        <v>252</v>
      </c>
      <c r="E70" s="2522">
        <v>44990</v>
      </c>
      <c r="F70" s="2469">
        <v>6</v>
      </c>
      <c r="G70" s="2470">
        <v>1</v>
      </c>
    </row>
    <row r="71" spans="1:7">
      <c r="A71" s="4">
        <v>4</v>
      </c>
      <c r="B71" s="2413" t="s">
        <v>1547</v>
      </c>
      <c r="C71" s="1948" t="s">
        <v>143</v>
      </c>
      <c r="D71" s="2413" t="s">
        <v>252</v>
      </c>
      <c r="E71" s="2522">
        <v>44990</v>
      </c>
      <c r="F71" s="2521">
        <v>5</v>
      </c>
      <c r="G71" s="1960">
        <v>2</v>
      </c>
    </row>
    <row r="72" spans="1:7">
      <c r="A72" s="4">
        <v>4</v>
      </c>
      <c r="B72" s="2413" t="s">
        <v>1547</v>
      </c>
      <c r="C72" s="1948" t="s">
        <v>998</v>
      </c>
      <c r="D72" s="2413" t="s">
        <v>252</v>
      </c>
      <c r="E72" s="2522">
        <v>44990</v>
      </c>
      <c r="F72" s="2521">
        <v>4</v>
      </c>
      <c r="G72" s="1960">
        <v>3</v>
      </c>
    </row>
    <row r="73" spans="1:7">
      <c r="A73" s="4">
        <v>4</v>
      </c>
      <c r="B73" s="2413" t="s">
        <v>1547</v>
      </c>
      <c r="C73" s="1948" t="s">
        <v>126</v>
      </c>
      <c r="D73" s="2413" t="s">
        <v>252</v>
      </c>
      <c r="E73" s="2522">
        <v>44990</v>
      </c>
      <c r="F73" s="2521">
        <v>3</v>
      </c>
      <c r="G73" s="1960">
        <v>4</v>
      </c>
    </row>
    <row r="74" spans="1:7">
      <c r="A74" s="4">
        <v>4</v>
      </c>
      <c r="B74" s="2413" t="s">
        <v>1547</v>
      </c>
      <c r="C74" s="1948" t="s">
        <v>143</v>
      </c>
      <c r="D74" s="2413" t="s">
        <v>252</v>
      </c>
      <c r="E74" s="2522">
        <v>44990</v>
      </c>
      <c r="F74" s="2521">
        <v>2</v>
      </c>
      <c r="G74" s="1960">
        <v>5</v>
      </c>
    </row>
    <row r="75" spans="1:7">
      <c r="A75" s="4">
        <v>4</v>
      </c>
      <c r="B75" s="2413" t="s">
        <v>1547</v>
      </c>
      <c r="C75" s="1948" t="s">
        <v>6763</v>
      </c>
      <c r="D75" s="2413" t="s">
        <v>252</v>
      </c>
      <c r="E75" s="2522">
        <v>44990</v>
      </c>
      <c r="F75" s="2521">
        <v>1</v>
      </c>
      <c r="G75" s="1960">
        <v>6</v>
      </c>
    </row>
    <row r="76" spans="1:7">
      <c r="A76">
        <v>4</v>
      </c>
      <c r="B76" s="1948" t="s">
        <v>1547</v>
      </c>
      <c r="C76" s="1948" t="str">
        <f>IF(MID('[4]4'!C$5,4,1)=" ",'[4]4'!C$5,IF(MID('[4]4'!C$5,2,1)=" ",TRIM(RIGHT('[4]4'!C$5,LEN('[4]4'!C$5)-2))&amp;" "&amp;LEFT('[4]4'!C$5,1),'[4]4'!C$5))</f>
        <v>Spink D</v>
      </c>
      <c r="D76" s="2485" t="s">
        <v>5486</v>
      </c>
      <c r="E76" s="1949">
        <v>45074</v>
      </c>
      <c r="F76" s="1950">
        <v>6</v>
      </c>
      <c r="G76" s="1950">
        <v>1</v>
      </c>
    </row>
    <row r="77" spans="1:7">
      <c r="A77">
        <v>4</v>
      </c>
      <c r="B77" s="1948" t="s">
        <v>1547</v>
      </c>
      <c r="C77" s="1948" t="str">
        <f>IF(MID('[4]4'!C$6,4,1)=" ",'[4]4'!C$6,IF(MID('[4]4'!C$6,2,1)=" ",TRIM(RIGHT('[4]4'!C$6,LEN('[4]4'!C$6)-2))&amp;" "&amp;LEFT('[4]4'!C$6,1),'[4]4'!C$6))</f>
        <v>Mow S</v>
      </c>
      <c r="D77" s="2485" t="s">
        <v>5486</v>
      </c>
      <c r="E77" s="1949">
        <v>45074</v>
      </c>
      <c r="F77" s="1950">
        <v>5</v>
      </c>
      <c r="G77" s="1950">
        <v>2</v>
      </c>
    </row>
    <row r="78" spans="1:7">
      <c r="A78">
        <v>4</v>
      </c>
      <c r="B78" s="1948" t="s">
        <v>1547</v>
      </c>
      <c r="C78" s="1948" t="str">
        <f>IF(MID('[4]4'!C$7,4,1)=" ",'[4]4'!C$7,IF(MID('[4]4'!C$7,2,1)=" ",TRIM(RIGHT('[4]4'!C$7,LEN('[4]4'!C$7)-2))&amp;" "&amp;LEFT('[4]4'!C$7,1),'[4]4'!C$7))</f>
        <v>Orlandi J</v>
      </c>
      <c r="D78" s="2485" t="s">
        <v>5486</v>
      </c>
      <c r="E78" s="1949">
        <v>45074</v>
      </c>
      <c r="F78" s="1950">
        <v>4</v>
      </c>
      <c r="G78" s="1950">
        <v>3</v>
      </c>
    </row>
    <row r="79" spans="1:7">
      <c r="A79">
        <v>4</v>
      </c>
      <c r="B79" s="1948" t="s">
        <v>1547</v>
      </c>
      <c r="C79" s="1948" t="str">
        <f>IF(MID('[4]4'!C$8,4,1)=" ",'[4]4'!C$8,IF(MID('[4]4'!C$8,2,1)=" ",TRIM(RIGHT('[4]4'!C$8,LEN('[4]4'!C$8)-2))&amp;" "&amp;LEFT('[4]4'!C$8,1),'[4]4'!C$8))</f>
        <v>Howard R</v>
      </c>
      <c r="D79" s="2485" t="s">
        <v>5486</v>
      </c>
      <c r="E79" s="1949">
        <v>45074</v>
      </c>
      <c r="F79" s="1950">
        <v>3</v>
      </c>
      <c r="G79" s="1950">
        <v>4</v>
      </c>
    </row>
    <row r="80" spans="1:7">
      <c r="A80">
        <v>4</v>
      </c>
      <c r="B80" s="1948" t="s">
        <v>1547</v>
      </c>
      <c r="C80" s="1948" t="str">
        <f>IF(MID('[4]4'!C$9,4,1)=" ",'[4]4'!C$9,IF(MID('[4]4'!C$9,2,1)=" ",TRIM(RIGHT('[4]4'!C$9,LEN('[4]4'!C$9)-2))&amp;" "&amp;LEFT('[4]4'!C$9,1),'[4]4'!C$9))</f>
        <v>Murray V</v>
      </c>
      <c r="D80" s="2485" t="s">
        <v>5486</v>
      </c>
      <c r="E80" s="1949">
        <v>45074</v>
      </c>
      <c r="F80" s="1950">
        <v>2</v>
      </c>
      <c r="G80" s="1950">
        <v>5</v>
      </c>
    </row>
    <row r="81" spans="1:7">
      <c r="A81">
        <v>4</v>
      </c>
      <c r="B81" s="1948" t="s">
        <v>1547</v>
      </c>
      <c r="C81" s="1948" t="str">
        <f>IF(MID('[4]4'!C$10,4,1)=" ",'[4]4'!C$10,IF(MID('[4]4'!C$10,2,1)=" ",TRIM(RIGHT('[4]4'!C$10,LEN('[4]4'!C$10)-2))&amp;" "&amp;LEFT('[4]4'!C$10,1),'[4]4'!C$10))</f>
        <v>M &amp; R Randall</v>
      </c>
      <c r="D81" s="2485" t="s">
        <v>5486</v>
      </c>
      <c r="E81" s="1949">
        <v>45074</v>
      </c>
      <c r="F81" s="1950">
        <v>1</v>
      </c>
      <c r="G81" s="1950">
        <v>6</v>
      </c>
    </row>
    <row r="82" spans="1:7">
      <c r="A82">
        <v>4</v>
      </c>
      <c r="B82" s="1951" t="s">
        <v>1547</v>
      </c>
      <c r="C82" s="1951" t="s">
        <v>196</v>
      </c>
      <c r="D82" s="1952" t="s">
        <v>78</v>
      </c>
      <c r="E82" s="1949">
        <v>45080</v>
      </c>
      <c r="F82" s="1950">
        <v>6</v>
      </c>
      <c r="G82" s="1950">
        <v>1</v>
      </c>
    </row>
    <row r="83" spans="1:7">
      <c r="A83">
        <v>4</v>
      </c>
      <c r="B83" s="1951" t="s">
        <v>1547</v>
      </c>
      <c r="C83" s="1951" t="s">
        <v>96</v>
      </c>
      <c r="D83" s="1952" t="s">
        <v>78</v>
      </c>
      <c r="E83" s="1949">
        <v>45080</v>
      </c>
      <c r="F83" s="1950">
        <v>3</v>
      </c>
      <c r="G83" s="1950">
        <v>4</v>
      </c>
    </row>
    <row r="84" spans="1:7">
      <c r="A84" s="1986">
        <v>5</v>
      </c>
      <c r="B84" s="2467" t="s">
        <v>1548</v>
      </c>
      <c r="C84" s="2525" t="s">
        <v>93</v>
      </c>
      <c r="D84" s="2471" t="s">
        <v>277</v>
      </c>
      <c r="E84" s="2526">
        <v>44815</v>
      </c>
      <c r="F84" s="1950">
        <v>6</v>
      </c>
      <c r="G84" s="1950">
        <v>1</v>
      </c>
    </row>
    <row r="85" spans="1:7">
      <c r="A85" s="1986">
        <v>5</v>
      </c>
      <c r="B85" s="2467" t="s">
        <v>1548</v>
      </c>
      <c r="C85" s="1951" t="s">
        <v>77</v>
      </c>
      <c r="D85" s="1952" t="s">
        <v>277</v>
      </c>
      <c r="E85" s="2520">
        <v>44815</v>
      </c>
      <c r="F85" s="1950">
        <v>5</v>
      </c>
      <c r="G85" s="1950">
        <v>2</v>
      </c>
    </row>
    <row r="86" spans="1:7">
      <c r="A86" s="1986">
        <v>5</v>
      </c>
      <c r="B86" s="2467" t="s">
        <v>1548</v>
      </c>
      <c r="C86" s="1951" t="s">
        <v>123</v>
      </c>
      <c r="D86" s="1952" t="s">
        <v>277</v>
      </c>
      <c r="E86" s="2520">
        <v>44815</v>
      </c>
      <c r="F86" s="1950">
        <v>4</v>
      </c>
      <c r="G86" s="1950">
        <v>3</v>
      </c>
    </row>
    <row r="87" spans="1:7">
      <c r="A87" s="1986">
        <v>5</v>
      </c>
      <c r="B87" s="2467" t="s">
        <v>1548</v>
      </c>
      <c r="C87" s="1951" t="s">
        <v>123</v>
      </c>
      <c r="D87" s="1952" t="s">
        <v>277</v>
      </c>
      <c r="E87" s="2520">
        <v>44815</v>
      </c>
      <c r="F87" s="1950">
        <v>3</v>
      </c>
      <c r="G87" s="1950">
        <v>4</v>
      </c>
    </row>
    <row r="88" spans="1:7">
      <c r="A88" s="1986">
        <v>5</v>
      </c>
      <c r="B88" s="2467" t="s">
        <v>1548</v>
      </c>
      <c r="C88" s="1951" t="s">
        <v>966</v>
      </c>
      <c r="D88" s="1952" t="s">
        <v>277</v>
      </c>
      <c r="E88" s="2520">
        <v>44815</v>
      </c>
      <c r="F88" s="1950">
        <v>2</v>
      </c>
      <c r="G88" s="1950">
        <v>5</v>
      </c>
    </row>
    <row r="89" spans="1:7">
      <c r="A89" s="1986">
        <v>5</v>
      </c>
      <c r="B89" s="2467" t="s">
        <v>1548</v>
      </c>
      <c r="C89" s="1951" t="s">
        <v>202</v>
      </c>
      <c r="D89" s="1952" t="s">
        <v>277</v>
      </c>
      <c r="E89" s="2520">
        <v>44815</v>
      </c>
      <c r="F89" s="1950">
        <v>1</v>
      </c>
      <c r="G89" s="1950">
        <v>6</v>
      </c>
    </row>
    <row r="90" spans="1:7">
      <c r="A90" s="1977">
        <v>5</v>
      </c>
      <c r="B90" s="2467" t="s">
        <v>1548</v>
      </c>
      <c r="C90" s="1948" t="s">
        <v>92</v>
      </c>
      <c r="D90" s="2467" t="s">
        <v>252</v>
      </c>
      <c r="E90" s="2522">
        <v>44990</v>
      </c>
      <c r="F90" s="2469">
        <v>6</v>
      </c>
      <c r="G90" s="2470">
        <v>1</v>
      </c>
    </row>
    <row r="91" spans="1:7">
      <c r="A91" s="1977">
        <v>5</v>
      </c>
      <c r="B91" s="2413" t="s">
        <v>1548</v>
      </c>
      <c r="C91" s="1948" t="s">
        <v>139</v>
      </c>
      <c r="D91" s="2413" t="s">
        <v>252</v>
      </c>
      <c r="E91" s="2522">
        <v>44990</v>
      </c>
      <c r="F91" s="2521">
        <v>5</v>
      </c>
      <c r="G91" s="1960">
        <v>2</v>
      </c>
    </row>
    <row r="92" spans="1:7">
      <c r="A92" s="1977">
        <v>5</v>
      </c>
      <c r="B92" s="2413" t="s">
        <v>1548</v>
      </c>
      <c r="C92" s="1948" t="s">
        <v>198</v>
      </c>
      <c r="D92" s="2413" t="s">
        <v>252</v>
      </c>
      <c r="E92" s="2522">
        <v>44990</v>
      </c>
      <c r="F92" s="2521">
        <v>4</v>
      </c>
      <c r="G92" s="1960">
        <v>3</v>
      </c>
    </row>
    <row r="93" spans="1:7">
      <c r="A93" s="1977">
        <v>5</v>
      </c>
      <c r="B93" s="2413" t="s">
        <v>1548</v>
      </c>
      <c r="C93" s="1948" t="s">
        <v>1537</v>
      </c>
      <c r="D93" s="2413" t="s">
        <v>252</v>
      </c>
      <c r="E93" s="2522">
        <v>44990</v>
      </c>
      <c r="F93" s="2521">
        <v>3</v>
      </c>
      <c r="G93" s="1960">
        <v>4</v>
      </c>
    </row>
    <row r="94" spans="1:7">
      <c r="A94" s="1977">
        <v>5</v>
      </c>
      <c r="B94" s="2413" t="s">
        <v>1548</v>
      </c>
      <c r="C94" s="1948" t="s">
        <v>998</v>
      </c>
      <c r="D94" s="2413" t="s">
        <v>252</v>
      </c>
      <c r="E94" s="2522">
        <v>44990</v>
      </c>
      <c r="F94" s="2521">
        <v>2</v>
      </c>
      <c r="G94" s="1960">
        <v>5</v>
      </c>
    </row>
    <row r="95" spans="1:7">
      <c r="A95" s="1977">
        <v>5</v>
      </c>
      <c r="B95" s="2413" t="s">
        <v>1548</v>
      </c>
      <c r="C95" s="1948" t="s">
        <v>1135</v>
      </c>
      <c r="D95" s="2413" t="s">
        <v>252</v>
      </c>
      <c r="E95" s="2522">
        <v>44990</v>
      </c>
      <c r="F95" s="2521">
        <v>1</v>
      </c>
      <c r="G95" s="1960">
        <v>6</v>
      </c>
    </row>
    <row r="96" spans="1:7">
      <c r="A96" s="1986">
        <v>5</v>
      </c>
      <c r="B96" s="1948" t="s">
        <v>1548</v>
      </c>
      <c r="C96" s="1948" t="str">
        <f>IF(MID('[4]5'!C$5,4,1)=" ",'[4]5'!C$5,IF(MID('[4]5'!C$5,2,1)=" ",TRIM(RIGHT('[4]5'!C$5,LEN('[4]5'!C$5)-2))&amp;" "&amp;LEFT('[4]5'!C$5,1),'[4]5'!C$5))</f>
        <v>Ennis J</v>
      </c>
      <c r="D96" s="2485" t="s">
        <v>5486</v>
      </c>
      <c r="E96" s="1949">
        <v>45074</v>
      </c>
      <c r="F96" s="1950">
        <v>6</v>
      </c>
      <c r="G96" s="1950">
        <v>1</v>
      </c>
    </row>
    <row r="97" spans="1:7">
      <c r="A97" s="1986">
        <v>5</v>
      </c>
      <c r="B97" s="1948" t="s">
        <v>1548</v>
      </c>
      <c r="C97" s="1948" t="str">
        <f>IF(MID('[4]5'!C$6,4,1)=" ",'[4]5'!C$6,IF(MID('[4]5'!C$6,2,1)=" ",TRIM(RIGHT('[4]5'!C$6,LEN('[4]5'!C$6)-2))&amp;" "&amp;LEFT('[4]5'!C$6,1),'[4]5'!C$6))</f>
        <v>Bader &amp; Turnbull</v>
      </c>
      <c r="D97" s="2485" t="s">
        <v>5486</v>
      </c>
      <c r="E97" s="1949">
        <v>45074</v>
      </c>
      <c r="F97" s="1950">
        <v>5</v>
      </c>
      <c r="G97" s="1950">
        <v>2</v>
      </c>
    </row>
    <row r="98" spans="1:7">
      <c r="A98" s="1986">
        <v>5</v>
      </c>
      <c r="B98" s="1948" t="s">
        <v>1548</v>
      </c>
      <c r="C98" s="1948" t="str">
        <f>IF(MID('[4]5'!C$7,4,1)=" ",'[4]5'!C$7,IF(MID('[4]5'!C$7,2,1)=" ",TRIM(RIGHT('[4]5'!C$7,LEN('[4]5'!C$7)-2))&amp;" "&amp;LEFT('[4]5'!C$7,1),'[4]5'!C$7))</f>
        <v>Praeger A</v>
      </c>
      <c r="D98" s="2485" t="s">
        <v>5486</v>
      </c>
      <c r="E98" s="1949">
        <v>45074</v>
      </c>
      <c r="F98" s="1950">
        <v>4</v>
      </c>
      <c r="G98" s="1950">
        <v>3</v>
      </c>
    </row>
    <row r="99" spans="1:7">
      <c r="A99" s="1986">
        <v>5</v>
      </c>
      <c r="B99" s="1948" t="s">
        <v>1548</v>
      </c>
      <c r="C99" s="1948" t="str">
        <f>IF(MID('[4]5'!C$8,4,1)=" ",'[4]5'!C$8,IF(MID('[4]5'!C$8,2,1)=" ",TRIM(RIGHT('[4]5'!C$8,LEN('[4]5'!C$8)-2))&amp;" "&amp;LEFT('[4]5'!C$8,1),'[4]5'!C$8))</f>
        <v>Rodriguez R</v>
      </c>
      <c r="D99" s="2485" t="s">
        <v>5486</v>
      </c>
      <c r="E99" s="1949">
        <v>45074</v>
      </c>
      <c r="F99" s="1950">
        <v>3</v>
      </c>
      <c r="G99" s="1950">
        <v>4</v>
      </c>
    </row>
    <row r="100" spans="1:7">
      <c r="A100" s="1986">
        <v>5</v>
      </c>
      <c r="B100" s="1948" t="s">
        <v>1548</v>
      </c>
      <c r="C100" s="1948" t="str">
        <f>IF(MID('[4]5'!C$9,4,1)=" ",'[4]5'!C$9,IF(MID('[4]5'!C$9,2,1)=" ",TRIM(RIGHT('[4]5'!C$9,LEN('[4]5'!C$9)-2))&amp;" "&amp;LEFT('[4]5'!C$9,1),'[4]5'!C$9))</f>
        <v>Cachia W</v>
      </c>
      <c r="D100" s="2485" t="s">
        <v>5486</v>
      </c>
      <c r="E100" s="1949">
        <v>45074</v>
      </c>
      <c r="F100" s="1950">
        <v>2</v>
      </c>
      <c r="G100" s="1950">
        <v>5</v>
      </c>
    </row>
    <row r="101" spans="1:7">
      <c r="A101" s="1986">
        <v>5</v>
      </c>
      <c r="B101" s="1948" t="s">
        <v>1548</v>
      </c>
      <c r="C101" s="1948" t="str">
        <f>IF(MID('[4]5'!C$10,4,1)=" ",'[4]5'!C$10,IF(MID('[4]5'!C$10,2,1)=" ",TRIM(RIGHT('[4]5'!C$10,LEN('[4]5'!C$10)-2))&amp;" "&amp;LEFT('[4]5'!C$10,1),'[4]5'!C$10))</f>
        <v>Slade R</v>
      </c>
      <c r="D101" s="2485" t="s">
        <v>5486</v>
      </c>
      <c r="E101" s="1949">
        <v>45074</v>
      </c>
      <c r="F101" s="1950">
        <v>1</v>
      </c>
      <c r="G101" s="1950">
        <v>6</v>
      </c>
    </row>
    <row r="102" spans="1:7">
      <c r="A102" s="1986">
        <v>5</v>
      </c>
      <c r="B102" s="1951" t="s">
        <v>1548</v>
      </c>
      <c r="C102" s="1951" t="s">
        <v>118</v>
      </c>
      <c r="D102" s="1952" t="s">
        <v>78</v>
      </c>
      <c r="E102" s="1949">
        <v>45080</v>
      </c>
      <c r="F102" s="1950">
        <v>3</v>
      </c>
      <c r="G102" s="1950">
        <v>4</v>
      </c>
    </row>
    <row r="103" spans="1:7">
      <c r="A103" s="1986">
        <v>5</v>
      </c>
      <c r="B103" s="1951" t="s">
        <v>1548</v>
      </c>
      <c r="C103" s="1951" t="s">
        <v>120</v>
      </c>
      <c r="D103" s="1952" t="s">
        <v>78</v>
      </c>
      <c r="E103" s="1949">
        <v>45080</v>
      </c>
      <c r="F103" s="1950">
        <v>1</v>
      </c>
      <c r="G103" s="1950">
        <v>6</v>
      </c>
    </row>
    <row r="104" spans="1:7">
      <c r="A104" s="1985">
        <v>6</v>
      </c>
      <c r="B104" s="1951" t="s">
        <v>1549</v>
      </c>
      <c r="C104" s="1951" t="s">
        <v>90</v>
      </c>
      <c r="D104" s="1952" t="s">
        <v>277</v>
      </c>
      <c r="E104" s="2526">
        <v>44815</v>
      </c>
      <c r="F104" s="1950">
        <v>6</v>
      </c>
      <c r="G104" s="1950">
        <v>1</v>
      </c>
    </row>
    <row r="105" spans="1:7">
      <c r="A105" s="1985">
        <v>6</v>
      </c>
      <c r="B105" s="1951" t="s">
        <v>1549</v>
      </c>
      <c r="C105" s="1951" t="s">
        <v>90</v>
      </c>
      <c r="D105" s="1952" t="s">
        <v>277</v>
      </c>
      <c r="E105" s="2520">
        <v>44815</v>
      </c>
      <c r="F105" s="1950">
        <v>5</v>
      </c>
      <c r="G105" s="1950">
        <v>2</v>
      </c>
    </row>
    <row r="106" spans="1:7">
      <c r="A106" s="1985">
        <v>6</v>
      </c>
      <c r="B106" s="1951" t="s">
        <v>1549</v>
      </c>
      <c r="C106" s="1951" t="s">
        <v>92</v>
      </c>
      <c r="D106" s="1952" t="s">
        <v>277</v>
      </c>
      <c r="E106" s="2520">
        <v>44815</v>
      </c>
      <c r="F106" s="1950">
        <v>4</v>
      </c>
      <c r="G106" s="1950">
        <v>3</v>
      </c>
    </row>
    <row r="107" spans="1:7">
      <c r="A107" s="1985">
        <v>6</v>
      </c>
      <c r="B107" s="1951" t="s">
        <v>1549</v>
      </c>
      <c r="C107" s="1951" t="s">
        <v>6010</v>
      </c>
      <c r="D107" s="1952" t="s">
        <v>277</v>
      </c>
      <c r="E107" s="2520">
        <v>44815</v>
      </c>
      <c r="F107" s="1950">
        <v>3</v>
      </c>
      <c r="G107" s="1950">
        <v>4</v>
      </c>
    </row>
    <row r="108" spans="1:7">
      <c r="A108" s="1985">
        <v>6</v>
      </c>
      <c r="B108" s="1951" t="s">
        <v>1549</v>
      </c>
      <c r="C108" s="1951" t="s">
        <v>77</v>
      </c>
      <c r="D108" s="1952" t="s">
        <v>277</v>
      </c>
      <c r="E108" s="2520">
        <v>44815</v>
      </c>
      <c r="F108" s="1950">
        <v>2</v>
      </c>
      <c r="G108" s="1950">
        <v>5</v>
      </c>
    </row>
    <row r="109" spans="1:7">
      <c r="A109" s="1985">
        <v>6</v>
      </c>
      <c r="B109" s="1951" t="s">
        <v>1549</v>
      </c>
      <c r="C109" s="1951" t="s">
        <v>193</v>
      </c>
      <c r="D109" s="1952" t="s">
        <v>277</v>
      </c>
      <c r="E109" s="2520">
        <v>44815</v>
      </c>
      <c r="F109" s="1950">
        <v>1</v>
      </c>
      <c r="G109" s="1950">
        <v>6</v>
      </c>
    </row>
    <row r="110" spans="1:7">
      <c r="A110" s="1988">
        <v>6</v>
      </c>
      <c r="B110" s="2467" t="s">
        <v>1549</v>
      </c>
      <c r="C110" s="1948" t="s">
        <v>90</v>
      </c>
      <c r="D110" s="2467" t="s">
        <v>252</v>
      </c>
      <c r="E110" s="2522">
        <v>44990</v>
      </c>
      <c r="F110" s="2469">
        <v>6</v>
      </c>
      <c r="G110" s="2470">
        <v>1</v>
      </c>
    </row>
    <row r="111" spans="1:7">
      <c r="A111" s="1988">
        <v>6</v>
      </c>
      <c r="B111" s="2413" t="s">
        <v>1549</v>
      </c>
      <c r="C111" s="1948" t="s">
        <v>90</v>
      </c>
      <c r="D111" s="2413" t="s">
        <v>252</v>
      </c>
      <c r="E111" s="2522">
        <v>44990</v>
      </c>
      <c r="F111" s="2521">
        <v>5</v>
      </c>
      <c r="G111" s="1960">
        <v>2</v>
      </c>
    </row>
    <row r="112" spans="1:7">
      <c r="A112" s="1988">
        <v>6</v>
      </c>
      <c r="B112" s="2413" t="s">
        <v>1549</v>
      </c>
      <c r="C112" s="1948" t="s">
        <v>193</v>
      </c>
      <c r="D112" s="2413" t="s">
        <v>252</v>
      </c>
      <c r="E112" s="2522">
        <v>44990</v>
      </c>
      <c r="F112" s="2521">
        <v>4</v>
      </c>
      <c r="G112" s="1960">
        <v>3</v>
      </c>
    </row>
    <row r="113" spans="1:7">
      <c r="A113" s="1988">
        <v>6</v>
      </c>
      <c r="B113" s="2413" t="s">
        <v>1549</v>
      </c>
      <c r="C113" s="1948" t="s">
        <v>193</v>
      </c>
      <c r="D113" s="2413" t="s">
        <v>252</v>
      </c>
      <c r="E113" s="2522">
        <v>44990</v>
      </c>
      <c r="F113" s="2521">
        <v>3</v>
      </c>
      <c r="G113" s="1960">
        <v>4</v>
      </c>
    </row>
    <row r="114" spans="1:7">
      <c r="A114" s="1988">
        <v>6</v>
      </c>
      <c r="B114" s="2413" t="s">
        <v>1549</v>
      </c>
      <c r="C114" s="1948" t="s">
        <v>174</v>
      </c>
      <c r="D114" s="2413" t="s">
        <v>252</v>
      </c>
      <c r="E114" s="2522">
        <v>44990</v>
      </c>
      <c r="F114" s="2521">
        <v>2</v>
      </c>
      <c r="G114" s="1960">
        <v>5</v>
      </c>
    </row>
    <row r="115" spans="1:7">
      <c r="A115" s="1988">
        <v>6</v>
      </c>
      <c r="B115" s="2413" t="s">
        <v>1549</v>
      </c>
      <c r="C115" s="1948" t="s">
        <v>174</v>
      </c>
      <c r="D115" s="2413" t="s">
        <v>252</v>
      </c>
      <c r="E115" s="2522">
        <v>44990</v>
      </c>
      <c r="F115" s="2521">
        <v>1</v>
      </c>
      <c r="G115" s="1960">
        <v>6</v>
      </c>
    </row>
    <row r="116" spans="1:7">
      <c r="A116">
        <v>6</v>
      </c>
      <c r="B116" s="1948" t="s">
        <v>1549</v>
      </c>
      <c r="C116" s="1948" t="str">
        <f>IF(MID('[4]6'!C$5,4,1)=" ",'[4]6'!C$5,IF(MID('[4]6'!C$5,2,1)=" ",TRIM(RIGHT('[4]6'!C$5,LEN('[4]6'!C$5)-2))&amp;" "&amp;LEFT('[4]6'!C$5,1),'[4]6'!C$5))</f>
        <v>Bader &amp; Turnbull</v>
      </c>
      <c r="D116" s="2485" t="s">
        <v>5486</v>
      </c>
      <c r="E116" s="1949">
        <v>45074</v>
      </c>
      <c r="F116" s="1950">
        <v>6</v>
      </c>
      <c r="G116" s="1960">
        <v>1</v>
      </c>
    </row>
    <row r="117" spans="1:7">
      <c r="A117">
        <v>6</v>
      </c>
      <c r="B117" s="1948" t="s">
        <v>1549</v>
      </c>
      <c r="C117" s="1948" t="str">
        <f>IF(MID('[4]6'!C$6,4,1)=" ",'[4]6'!C$6,IF(MID('[4]6'!C$6,2,1)=" ",TRIM(RIGHT('[4]6'!C$6,LEN('[4]6'!C$6)-2))&amp;" "&amp;LEFT('[4]6'!C$6,1),'[4]6'!C$6))</f>
        <v>Thomson B</v>
      </c>
      <c r="D117" s="2485" t="s">
        <v>5486</v>
      </c>
      <c r="E117" s="1949">
        <v>45074</v>
      </c>
      <c r="F117" s="1950">
        <v>5</v>
      </c>
      <c r="G117" s="1960">
        <v>2</v>
      </c>
    </row>
    <row r="118" spans="1:7">
      <c r="A118">
        <v>6</v>
      </c>
      <c r="B118" s="1948" t="s">
        <v>1549</v>
      </c>
      <c r="C118" s="1948" t="str">
        <f>IF(MID('[4]6'!C$7,4,1)=" ",'[4]6'!C$7,IF(MID('[4]6'!C$7,2,1)=" ",TRIM(RIGHT('[4]6'!C$7,LEN('[4]6'!C$7)-2))&amp;" "&amp;LEFT('[4]6'!C$7,1),'[4]6'!C$7))</f>
        <v>Rowe A</v>
      </c>
      <c r="D118" s="2485" t="s">
        <v>5486</v>
      </c>
      <c r="E118" s="1949">
        <v>45074</v>
      </c>
      <c r="F118" s="1950">
        <v>4</v>
      </c>
      <c r="G118" s="1960">
        <v>3</v>
      </c>
    </row>
    <row r="119" spans="1:7">
      <c r="A119">
        <v>6</v>
      </c>
      <c r="B119" s="1948" t="s">
        <v>1549</v>
      </c>
      <c r="C119" s="1948" t="str">
        <f>IF(MID('[4]6'!C$8,4,1)=" ",'[4]6'!C$8,IF(MID('[4]6'!C$8,2,1)=" ",TRIM(RIGHT('[4]6'!C$8,LEN('[4]6'!C$8)-2))&amp;" "&amp;LEFT('[4]6'!C$8,1),'[4]6'!C$8))</f>
        <v>Thurn P</v>
      </c>
      <c r="D119" s="2485" t="s">
        <v>5486</v>
      </c>
      <c r="E119" s="1949">
        <v>45074</v>
      </c>
      <c r="F119" s="1950">
        <v>3</v>
      </c>
      <c r="G119" s="1960">
        <v>4</v>
      </c>
    </row>
    <row r="120" spans="1:7">
      <c r="A120">
        <v>6</v>
      </c>
      <c r="B120" s="1948" t="s">
        <v>1549</v>
      </c>
      <c r="C120" s="1948" t="str">
        <f>IF(MID('[4]6'!C$9,4,1)=" ",'[4]6'!C$9,IF(MID('[4]6'!C$9,2,1)=" ",TRIM(RIGHT('[4]6'!C$9,LEN('[4]6'!C$9)-2))&amp;" "&amp;LEFT('[4]6'!C$9,1),'[4]6'!C$9))</f>
        <v>Leong J</v>
      </c>
      <c r="D120" s="2485" t="s">
        <v>5486</v>
      </c>
      <c r="E120" s="1949">
        <v>45074</v>
      </c>
      <c r="F120" s="1950">
        <v>2</v>
      </c>
      <c r="G120" s="1960">
        <v>5</v>
      </c>
    </row>
    <row r="121" spans="1:7">
      <c r="A121">
        <v>6</v>
      </c>
      <c r="B121" s="1961" t="s">
        <v>1549</v>
      </c>
      <c r="C121" s="1961" t="str">
        <f>IF(MID('[4]6'!C$10,4,1)=" ",'[4]6'!C$10,IF(MID('[4]6'!C$10,2,1)=" ",TRIM(RIGHT('[4]6'!C$10,LEN('[4]6'!C$10)-2))&amp;" "&amp;LEFT('[4]6'!C$10,1),'[4]6'!C$10))</f>
        <v>Sheppard &amp; Flanagan</v>
      </c>
      <c r="D121" s="1963" t="s">
        <v>5486</v>
      </c>
      <c r="E121" s="1964">
        <v>45074</v>
      </c>
      <c r="F121" s="1965">
        <v>1</v>
      </c>
      <c r="G121" s="1966">
        <v>6</v>
      </c>
    </row>
    <row r="122" spans="1:7">
      <c r="A122">
        <v>6</v>
      </c>
      <c r="B122" s="1967" t="s">
        <v>1549</v>
      </c>
      <c r="C122" s="1967" t="s">
        <v>117</v>
      </c>
      <c r="D122" s="1970" t="s">
        <v>78</v>
      </c>
      <c r="E122" s="1968">
        <v>45080</v>
      </c>
      <c r="F122" s="1969">
        <v>5</v>
      </c>
      <c r="G122" s="1966">
        <v>2</v>
      </c>
    </row>
    <row r="123" spans="1:7">
      <c r="A123">
        <v>6</v>
      </c>
      <c r="B123" s="1967" t="s">
        <v>1549</v>
      </c>
      <c r="C123" s="1967" t="s">
        <v>6010</v>
      </c>
      <c r="D123" s="1970" t="s">
        <v>78</v>
      </c>
      <c r="E123" s="1968">
        <v>45080</v>
      </c>
      <c r="F123" s="1969">
        <v>4</v>
      </c>
      <c r="G123" s="1966">
        <v>3</v>
      </c>
    </row>
    <row r="124" spans="1:7">
      <c r="A124">
        <v>6</v>
      </c>
      <c r="B124" s="1967" t="s">
        <v>1549</v>
      </c>
      <c r="C124" s="1967" t="s">
        <v>92</v>
      </c>
      <c r="D124" s="1970" t="s">
        <v>78</v>
      </c>
      <c r="E124" s="1968">
        <v>45080</v>
      </c>
      <c r="F124" s="1969">
        <v>1</v>
      </c>
      <c r="G124" s="1966">
        <v>6</v>
      </c>
    </row>
    <row r="125" spans="1:7">
      <c r="A125" s="1986">
        <v>7</v>
      </c>
      <c r="B125" s="2479" t="s">
        <v>1550</v>
      </c>
      <c r="C125" s="2479" t="s">
        <v>6245</v>
      </c>
      <c r="D125" s="2471" t="s">
        <v>277</v>
      </c>
      <c r="E125" s="2526">
        <v>44815</v>
      </c>
      <c r="F125" s="2469">
        <v>6</v>
      </c>
      <c r="G125" s="2521">
        <v>1</v>
      </c>
    </row>
    <row r="126" spans="1:7">
      <c r="A126" s="1986">
        <v>7</v>
      </c>
      <c r="B126" s="1967" t="s">
        <v>1550</v>
      </c>
      <c r="C126" s="1967" t="s">
        <v>6245</v>
      </c>
      <c r="D126" s="1952" t="s">
        <v>277</v>
      </c>
      <c r="E126" s="2520">
        <v>44815</v>
      </c>
      <c r="F126" s="2521">
        <v>5</v>
      </c>
      <c r="G126" s="2521">
        <v>2</v>
      </c>
    </row>
    <row r="127" spans="1:7">
      <c r="A127" s="1986">
        <v>7</v>
      </c>
      <c r="B127" s="1967" t="s">
        <v>1550</v>
      </c>
      <c r="C127" s="1967" t="s">
        <v>174</v>
      </c>
      <c r="D127" s="1952" t="s">
        <v>277</v>
      </c>
      <c r="E127" s="2520">
        <v>44815</v>
      </c>
      <c r="F127" s="2521">
        <v>4</v>
      </c>
      <c r="G127" s="2521">
        <v>3</v>
      </c>
    </row>
    <row r="128" spans="1:7">
      <c r="A128" s="1986">
        <v>7</v>
      </c>
      <c r="B128" s="1967" t="s">
        <v>1550</v>
      </c>
      <c r="C128" s="1967" t="s">
        <v>114</v>
      </c>
      <c r="D128" s="1952" t="s">
        <v>277</v>
      </c>
      <c r="E128" s="2520">
        <v>44815</v>
      </c>
      <c r="F128" s="2521">
        <v>3</v>
      </c>
      <c r="G128" s="2521">
        <v>4</v>
      </c>
    </row>
    <row r="129" spans="1:7">
      <c r="A129" s="1986">
        <v>7</v>
      </c>
      <c r="B129" s="1967" t="s">
        <v>1550</v>
      </c>
      <c r="C129" s="1967" t="s">
        <v>172</v>
      </c>
      <c r="D129" s="1952" t="s">
        <v>277</v>
      </c>
      <c r="E129" s="2520">
        <v>44815</v>
      </c>
      <c r="F129" s="2521">
        <v>2</v>
      </c>
      <c r="G129" s="2521">
        <v>5</v>
      </c>
    </row>
    <row r="130" spans="1:7">
      <c r="A130" s="1986">
        <v>7</v>
      </c>
      <c r="B130" s="1967" t="s">
        <v>1550</v>
      </c>
      <c r="C130" s="1967" t="s">
        <v>116</v>
      </c>
      <c r="D130" s="1952" t="s">
        <v>277</v>
      </c>
      <c r="E130" s="2520">
        <v>44815</v>
      </c>
      <c r="F130" s="2521">
        <v>1</v>
      </c>
      <c r="G130" s="2521">
        <v>6</v>
      </c>
    </row>
    <row r="131" spans="1:7">
      <c r="A131" s="1977">
        <v>7</v>
      </c>
      <c r="B131" s="2413" t="s">
        <v>1550</v>
      </c>
      <c r="C131" s="1948" t="s">
        <v>6411</v>
      </c>
      <c r="D131" s="2413" t="s">
        <v>252</v>
      </c>
      <c r="E131" s="2522">
        <v>44990</v>
      </c>
      <c r="F131" s="2521">
        <v>6</v>
      </c>
      <c r="G131" s="2521">
        <v>1</v>
      </c>
    </row>
    <row r="132" spans="1:7">
      <c r="A132" s="1977">
        <v>7</v>
      </c>
      <c r="B132" s="2413" t="s">
        <v>1550</v>
      </c>
      <c r="C132" s="1948" t="s">
        <v>1135</v>
      </c>
      <c r="D132" s="2413" t="s">
        <v>252</v>
      </c>
      <c r="E132" s="2522">
        <v>44990</v>
      </c>
      <c r="F132" s="2521">
        <v>5</v>
      </c>
      <c r="G132" s="2521">
        <v>2</v>
      </c>
    </row>
    <row r="133" spans="1:7">
      <c r="A133" s="1977">
        <v>7</v>
      </c>
      <c r="B133" s="2413" t="s">
        <v>1550</v>
      </c>
      <c r="C133" s="1948" t="s">
        <v>114</v>
      </c>
      <c r="D133" s="2413" t="s">
        <v>252</v>
      </c>
      <c r="E133" s="2522">
        <v>44990</v>
      </c>
      <c r="F133" s="2521">
        <v>4</v>
      </c>
      <c r="G133" s="2521">
        <v>3</v>
      </c>
    </row>
    <row r="134" spans="1:7">
      <c r="A134" s="1977">
        <v>7</v>
      </c>
      <c r="B134" s="2413" t="s">
        <v>1550</v>
      </c>
      <c r="C134" s="1948" t="s">
        <v>174</v>
      </c>
      <c r="D134" s="2413" t="s">
        <v>252</v>
      </c>
      <c r="E134" s="2522">
        <v>44990</v>
      </c>
      <c r="F134" s="2521">
        <v>3</v>
      </c>
      <c r="G134" s="2521">
        <v>4</v>
      </c>
    </row>
    <row r="135" spans="1:7">
      <c r="A135" s="1977">
        <v>7</v>
      </c>
      <c r="B135" s="2413" t="s">
        <v>1550</v>
      </c>
      <c r="C135" s="1948" t="s">
        <v>114</v>
      </c>
      <c r="D135" s="2413" t="s">
        <v>252</v>
      </c>
      <c r="E135" s="2522">
        <v>44990</v>
      </c>
      <c r="F135" s="2521">
        <v>2</v>
      </c>
      <c r="G135" s="2521">
        <v>5</v>
      </c>
    </row>
    <row r="136" spans="1:7">
      <c r="A136" s="1977">
        <v>7</v>
      </c>
      <c r="B136" s="2413" t="s">
        <v>1550</v>
      </c>
      <c r="C136" s="1948" t="s">
        <v>117</v>
      </c>
      <c r="D136" s="2413" t="s">
        <v>252</v>
      </c>
      <c r="E136" s="2522">
        <v>44990</v>
      </c>
      <c r="F136" s="2521">
        <v>1</v>
      </c>
      <c r="G136" s="2521">
        <v>6</v>
      </c>
    </row>
    <row r="137" spans="1:7">
      <c r="A137" s="1986">
        <v>7</v>
      </c>
      <c r="B137" s="1948" t="s">
        <v>1550</v>
      </c>
      <c r="C137" s="1948" t="str">
        <f>IF(MID('[4]7'!C$5,4,1)=" ",'[4]7'!C$5,IF(MID('[4]7'!C$5,2,1)=" ",TRIM(RIGHT('[4]7'!C$5,LEN('[4]7'!C$5)-2))&amp;" "&amp;LEFT('[4]7'!C$5,1),'[4]7'!C$5))</f>
        <v>Praeger A</v>
      </c>
      <c r="D137" s="2485" t="s">
        <v>5486</v>
      </c>
      <c r="E137" s="1949">
        <v>45074</v>
      </c>
      <c r="F137" s="1950">
        <v>6</v>
      </c>
      <c r="G137" s="1950">
        <v>1</v>
      </c>
    </row>
    <row r="138" spans="1:7">
      <c r="A138" s="1986">
        <v>7</v>
      </c>
      <c r="B138" s="1948" t="s">
        <v>1550</v>
      </c>
      <c r="C138" s="1948" t="str">
        <f>IF(MID('[4]7'!C$6,4,1)=" ",'[4]7'!C$6,IF(MID('[4]7'!C$6,2,1)=" ",TRIM(RIGHT('[4]7'!C$6,LEN('[4]7'!C$6)-2))&amp;" "&amp;LEFT('[4]7'!C$6,1),'[4]7'!C$6))</f>
        <v>Baxter A</v>
      </c>
      <c r="D138" s="2485" t="s">
        <v>5486</v>
      </c>
      <c r="E138" s="1949">
        <v>45074</v>
      </c>
      <c r="F138" s="1950">
        <v>5</v>
      </c>
      <c r="G138" s="1950">
        <v>2</v>
      </c>
    </row>
    <row r="139" spans="1:7">
      <c r="A139" s="1986">
        <v>7</v>
      </c>
      <c r="B139" s="1948" t="s">
        <v>1550</v>
      </c>
      <c r="C139" s="1948" t="str">
        <f>IF(MID('[4]7'!C$7,4,1)=" ",'[4]7'!C$7,IF(MID('[4]7'!C$7,2,1)=" ",TRIM(RIGHT('[4]7'!C$7,LEN('[4]7'!C$7)-2))&amp;" "&amp;LEFT('[4]7'!C$7,1),'[4]7'!C$7))</f>
        <v>George Family</v>
      </c>
      <c r="D139" s="2485" t="s">
        <v>5486</v>
      </c>
      <c r="E139" s="1949">
        <v>45074</v>
      </c>
      <c r="F139" s="1950">
        <v>4</v>
      </c>
      <c r="G139" s="1950">
        <v>3</v>
      </c>
    </row>
    <row r="140" spans="1:7">
      <c r="A140" s="1986">
        <v>7</v>
      </c>
      <c r="B140" s="1948" t="s">
        <v>1550</v>
      </c>
      <c r="C140" s="1948" t="str">
        <f>IF(MID('[4]7'!C$8,4,1)=" ",'[4]7'!C$8,IF(MID('[4]7'!C$8,2,1)=" ",TRIM(RIGHT('[4]7'!C$8,LEN('[4]7'!C$8)-2))&amp;" "&amp;LEFT('[4]7'!C$8,1),'[4]7'!C$8))</f>
        <v>Kirby R</v>
      </c>
      <c r="D140" s="2485" t="s">
        <v>5486</v>
      </c>
      <c r="E140" s="1949">
        <v>45074</v>
      </c>
      <c r="F140" s="1950">
        <v>3</v>
      </c>
      <c r="G140" s="1950">
        <v>4</v>
      </c>
    </row>
    <row r="141" spans="1:7">
      <c r="A141" s="1986">
        <v>7</v>
      </c>
      <c r="B141" s="1948" t="s">
        <v>1550</v>
      </c>
      <c r="C141" s="1948" t="str">
        <f>IF(MID('[4]7'!C$9,4,1)=" ",'[4]7'!C$9,IF(MID('[4]7'!C$9,2,1)=" ",TRIM(RIGHT('[4]7'!C$9,LEN('[4]7'!C$9)-2))&amp;" "&amp;LEFT('[4]7'!C$9,1),'[4]7'!C$9))</f>
        <v>Orlandi J</v>
      </c>
      <c r="D141" s="2485" t="s">
        <v>5486</v>
      </c>
      <c r="E141" s="1949">
        <v>45074</v>
      </c>
      <c r="F141" s="1950">
        <v>2</v>
      </c>
      <c r="G141" s="1950">
        <v>5</v>
      </c>
    </row>
    <row r="142" spans="1:7">
      <c r="A142" s="1986">
        <v>7</v>
      </c>
      <c r="B142" s="1948" t="s">
        <v>1550</v>
      </c>
      <c r="C142" s="1948" t="str">
        <f>IF(MID('[4]7'!C$10,4,1)=" ",'[4]7'!C$10,IF(MID('[4]7'!C$10,2,1)=" ",TRIM(RIGHT('[4]7'!C$10,LEN('[4]7'!C$10)-2))&amp;" "&amp;LEFT('[4]7'!C$10,1),'[4]7'!C$10))</f>
        <v>Praeger A</v>
      </c>
      <c r="D142" s="2485" t="s">
        <v>5486</v>
      </c>
      <c r="E142" s="1949">
        <v>45074</v>
      </c>
      <c r="F142" s="1950">
        <v>1</v>
      </c>
      <c r="G142" s="1950">
        <v>6</v>
      </c>
    </row>
    <row r="143" spans="1:7">
      <c r="A143" s="1986">
        <v>7</v>
      </c>
      <c r="B143" s="1951" t="s">
        <v>1550</v>
      </c>
      <c r="C143" s="1951" t="s">
        <v>6026</v>
      </c>
      <c r="D143" s="1952" t="s">
        <v>78</v>
      </c>
      <c r="E143" s="1949">
        <v>45080</v>
      </c>
      <c r="F143" s="1950">
        <v>6</v>
      </c>
      <c r="G143" s="1950">
        <v>1</v>
      </c>
    </row>
    <row r="144" spans="1:7">
      <c r="A144" s="1986">
        <v>7</v>
      </c>
      <c r="B144" s="1951" t="s">
        <v>1550</v>
      </c>
      <c r="C144" s="1951" t="s">
        <v>114</v>
      </c>
      <c r="D144" s="1952" t="s">
        <v>78</v>
      </c>
      <c r="E144" s="1949">
        <v>45080</v>
      </c>
      <c r="F144" s="1950">
        <v>3</v>
      </c>
      <c r="G144" s="1950">
        <v>4</v>
      </c>
    </row>
    <row r="145" spans="1:7">
      <c r="A145" s="1986">
        <v>7</v>
      </c>
      <c r="B145" s="1951" t="s">
        <v>1550</v>
      </c>
      <c r="C145" s="1951" t="s">
        <v>115</v>
      </c>
      <c r="D145" s="1952" t="s">
        <v>78</v>
      </c>
      <c r="E145" s="1949">
        <v>45080</v>
      </c>
      <c r="F145" s="1950">
        <v>2</v>
      </c>
      <c r="G145" s="1950">
        <v>5</v>
      </c>
    </row>
    <row r="146" spans="1:7">
      <c r="A146" s="1985">
        <v>8</v>
      </c>
      <c r="B146" s="1951" t="s">
        <v>1551</v>
      </c>
      <c r="C146" s="1951" t="s">
        <v>185</v>
      </c>
      <c r="D146" s="1952" t="s">
        <v>277</v>
      </c>
      <c r="E146" s="2526">
        <v>44815</v>
      </c>
      <c r="F146" s="2469">
        <v>6</v>
      </c>
      <c r="G146" s="2469">
        <v>1</v>
      </c>
    </row>
    <row r="147" spans="1:7">
      <c r="A147" s="1985">
        <v>8</v>
      </c>
      <c r="B147" s="1951" t="s">
        <v>1551</v>
      </c>
      <c r="C147" s="1951" t="s">
        <v>185</v>
      </c>
      <c r="D147" s="1952" t="s">
        <v>277</v>
      </c>
      <c r="E147" s="2520">
        <v>44815</v>
      </c>
      <c r="F147" s="2521">
        <v>5</v>
      </c>
      <c r="G147" s="2521">
        <v>2</v>
      </c>
    </row>
    <row r="148" spans="1:7">
      <c r="A148" s="1985">
        <v>8</v>
      </c>
      <c r="B148" s="1951" t="s">
        <v>1551</v>
      </c>
      <c r="C148" s="1951" t="s">
        <v>966</v>
      </c>
      <c r="D148" s="1952" t="s">
        <v>277</v>
      </c>
      <c r="E148" s="2520">
        <v>44815</v>
      </c>
      <c r="F148" s="2521">
        <v>4</v>
      </c>
      <c r="G148" s="2521">
        <v>3</v>
      </c>
    </row>
    <row r="149" spans="1:7">
      <c r="A149" s="1985">
        <v>8</v>
      </c>
      <c r="B149" s="1951" t="s">
        <v>1551</v>
      </c>
      <c r="C149" s="1951" t="s">
        <v>174</v>
      </c>
      <c r="D149" s="1952" t="s">
        <v>277</v>
      </c>
      <c r="E149" s="2520">
        <v>44815</v>
      </c>
      <c r="F149" s="2521">
        <v>3</v>
      </c>
      <c r="G149" s="2521">
        <v>4</v>
      </c>
    </row>
    <row r="150" spans="1:7">
      <c r="A150" s="1985">
        <v>8</v>
      </c>
      <c r="B150" s="1951" t="s">
        <v>1551</v>
      </c>
      <c r="C150" s="1951" t="s">
        <v>189</v>
      </c>
      <c r="D150" s="1952" t="s">
        <v>277</v>
      </c>
      <c r="E150" s="2520">
        <v>44815</v>
      </c>
      <c r="F150" s="2521">
        <v>2</v>
      </c>
      <c r="G150" s="2521">
        <v>5</v>
      </c>
    </row>
    <row r="151" spans="1:7">
      <c r="A151" s="1985">
        <v>8</v>
      </c>
      <c r="B151" s="1951" t="s">
        <v>1551</v>
      </c>
      <c r="C151" s="1951" t="s">
        <v>189</v>
      </c>
      <c r="D151" s="1952" t="s">
        <v>277</v>
      </c>
      <c r="E151" s="2520">
        <v>44815</v>
      </c>
      <c r="F151" s="2521">
        <v>1</v>
      </c>
      <c r="G151" s="2521">
        <v>6</v>
      </c>
    </row>
    <row r="152" spans="1:7">
      <c r="A152" s="4">
        <v>8</v>
      </c>
      <c r="B152" s="2467" t="s">
        <v>1551</v>
      </c>
      <c r="C152" s="1948" t="s">
        <v>96</v>
      </c>
      <c r="D152" s="2467" t="s">
        <v>252</v>
      </c>
      <c r="E152" s="2522">
        <v>44990</v>
      </c>
      <c r="F152" s="2470">
        <v>6</v>
      </c>
      <c r="G152" s="2470">
        <v>1</v>
      </c>
    </row>
    <row r="153" spans="1:7">
      <c r="A153" s="4">
        <v>8</v>
      </c>
      <c r="B153" s="2413" t="s">
        <v>1551</v>
      </c>
      <c r="C153" s="1948" t="s">
        <v>96</v>
      </c>
      <c r="D153" s="2413" t="s">
        <v>252</v>
      </c>
      <c r="E153" s="2522">
        <v>44990</v>
      </c>
      <c r="F153" s="1960">
        <v>5</v>
      </c>
      <c r="G153" s="1960">
        <v>2</v>
      </c>
    </row>
    <row r="154" spans="1:7">
      <c r="A154" s="4">
        <v>8</v>
      </c>
      <c r="B154" s="2413" t="s">
        <v>1551</v>
      </c>
      <c r="C154" s="1948" t="s">
        <v>185</v>
      </c>
      <c r="D154" s="2413" t="s">
        <v>252</v>
      </c>
      <c r="E154" s="2522">
        <v>44990</v>
      </c>
      <c r="F154" s="1960">
        <v>4</v>
      </c>
      <c r="G154" s="1960">
        <v>3</v>
      </c>
    </row>
    <row r="155" spans="1:7">
      <c r="A155" s="4">
        <v>8</v>
      </c>
      <c r="B155" s="2413" t="s">
        <v>1551</v>
      </c>
      <c r="C155" s="1948" t="s">
        <v>175</v>
      </c>
      <c r="D155" s="2413" t="s">
        <v>252</v>
      </c>
      <c r="E155" s="2522">
        <v>44990</v>
      </c>
      <c r="F155" s="1960">
        <v>3</v>
      </c>
      <c r="G155" s="1960">
        <v>4</v>
      </c>
    </row>
    <row r="156" spans="1:7">
      <c r="A156" s="4">
        <v>8</v>
      </c>
      <c r="B156" s="2413" t="s">
        <v>1551</v>
      </c>
      <c r="C156" s="1948" t="s">
        <v>96</v>
      </c>
      <c r="D156" s="2413" t="s">
        <v>252</v>
      </c>
      <c r="E156" s="2522">
        <v>44990</v>
      </c>
      <c r="F156" s="1960">
        <v>2</v>
      </c>
      <c r="G156" s="1960">
        <v>5</v>
      </c>
    </row>
    <row r="157" spans="1:7">
      <c r="A157" s="4">
        <v>8</v>
      </c>
      <c r="B157" s="2413" t="s">
        <v>1551</v>
      </c>
      <c r="C157" s="1948" t="s">
        <v>1593</v>
      </c>
      <c r="D157" s="2413" t="s">
        <v>252</v>
      </c>
      <c r="E157" s="2522">
        <v>44990</v>
      </c>
      <c r="F157" s="1960">
        <v>1</v>
      </c>
      <c r="G157" s="1960">
        <v>6</v>
      </c>
    </row>
    <row r="158" spans="1:7">
      <c r="A158">
        <v>8</v>
      </c>
      <c r="B158" s="1948" t="s">
        <v>1551</v>
      </c>
      <c r="C158" s="1948" t="str">
        <f>IF(MID('[4]8'!C$5,4,1)=" ",'[4]8'!C$5,IF(MID('[4]8'!C$5,2,1)=" ",TRIM(RIGHT('[4]8'!C$5,LEN('[4]8'!C$5)-2))&amp;" "&amp;LEFT('[4]8'!C$5,1),'[4]8'!C$5))</f>
        <v>Rixon D</v>
      </c>
      <c r="D158" s="2485" t="s">
        <v>5486</v>
      </c>
      <c r="E158" s="1949">
        <v>45074</v>
      </c>
      <c r="F158" s="1950">
        <v>6</v>
      </c>
      <c r="G158" s="1950">
        <v>1</v>
      </c>
    </row>
    <row r="159" spans="1:7">
      <c r="A159">
        <v>8</v>
      </c>
      <c r="B159" s="1948" t="s">
        <v>1551</v>
      </c>
      <c r="C159" s="1948" t="str">
        <f>IF(MID('[4]8'!C$6,4,1)=" ",'[4]8'!C$6,IF(MID('[4]8'!C$6,2,1)=" ",TRIM(RIGHT('[4]8'!C$6,LEN('[4]8'!C$6)-2))&amp;" "&amp;LEFT('[4]8'!C$6,1),'[4]8'!C$6))</f>
        <v>Murray V</v>
      </c>
      <c r="D159" s="2485" t="s">
        <v>5486</v>
      </c>
      <c r="E159" s="1949">
        <v>45074</v>
      </c>
      <c r="F159" s="1950">
        <v>5</v>
      </c>
      <c r="G159" s="1950">
        <v>2</v>
      </c>
    </row>
    <row r="160" spans="1:7">
      <c r="A160">
        <v>8</v>
      </c>
      <c r="B160" s="1948" t="s">
        <v>1551</v>
      </c>
      <c r="C160" s="1948" t="str">
        <f>IF(MID('[4]8'!C$7,4,1)=" ",'[4]8'!C$7,IF(MID('[4]8'!C$7,2,1)=" ",TRIM(RIGHT('[4]8'!C$7,LEN('[4]8'!C$7)-2))&amp;" "&amp;LEFT('[4]8'!C$7,1),'[4]8'!C$7))</f>
        <v>Rixon D</v>
      </c>
      <c r="D160" s="2485" t="s">
        <v>5486</v>
      </c>
      <c r="E160" s="1949">
        <v>45074</v>
      </c>
      <c r="F160" s="1950">
        <v>4</v>
      </c>
      <c r="G160" s="1950">
        <v>3</v>
      </c>
    </row>
    <row r="161" spans="1:7">
      <c r="A161">
        <v>8</v>
      </c>
      <c r="B161" s="1948" t="s">
        <v>1551</v>
      </c>
      <c r="C161" s="1948" t="str">
        <f>IF(MID('[4]8'!C$8,4,1)=" ",'[4]8'!C$8,IF(MID('[4]8'!C$8,2,1)=" ",TRIM(RIGHT('[4]8'!C$8,LEN('[4]8'!C$8)-2))&amp;" "&amp;LEFT('[4]8'!C$8,1),'[4]8'!C$8))</f>
        <v>Rowe Brothers</v>
      </c>
      <c r="D161" s="2485" t="s">
        <v>5486</v>
      </c>
      <c r="E161" s="1949">
        <v>45074</v>
      </c>
      <c r="F161" s="1950">
        <v>3</v>
      </c>
      <c r="G161" s="1950">
        <v>4</v>
      </c>
    </row>
    <row r="162" spans="1:7">
      <c r="A162">
        <v>8</v>
      </c>
      <c r="B162" s="1948" t="s">
        <v>1551</v>
      </c>
      <c r="C162" s="1948" t="str">
        <f>IF(MID('[4]8'!C$9,4,1)=" ",'[4]8'!C$9,IF(MID('[4]8'!C$9,2,1)=" ",TRIM(RIGHT('[4]8'!C$9,LEN('[4]8'!C$9)-2))&amp;" "&amp;LEFT('[4]8'!C$9,1),'[4]8'!C$9))</f>
        <v>Kirby R</v>
      </c>
      <c r="D162" s="2485" t="s">
        <v>5486</v>
      </c>
      <c r="E162" s="1949">
        <v>45074</v>
      </c>
      <c r="F162" s="1950">
        <v>2</v>
      </c>
      <c r="G162" s="1950">
        <v>5</v>
      </c>
    </row>
    <row r="163" spans="1:7">
      <c r="A163">
        <v>8</v>
      </c>
      <c r="B163" s="1948" t="s">
        <v>1551</v>
      </c>
      <c r="C163" s="1948" t="str">
        <f>IF(MID('[4]8'!C$10,4,1)=" ",'[4]8'!C$10,IF(MID('[4]8'!C$10,2,1)=" ",TRIM(RIGHT('[4]8'!C$10,LEN('[4]8'!C$10)-2))&amp;" "&amp;LEFT('[4]8'!C$10,1),'[4]8'!C$10))</f>
        <v>Murray V</v>
      </c>
      <c r="D163" s="2485" t="s">
        <v>5486</v>
      </c>
      <c r="E163" s="1949">
        <v>45074</v>
      </c>
      <c r="F163" s="1950">
        <v>1</v>
      </c>
      <c r="G163" s="1950">
        <v>6</v>
      </c>
    </row>
    <row r="164" spans="1:7">
      <c r="A164">
        <v>8</v>
      </c>
      <c r="B164" s="1951" t="s">
        <v>1551</v>
      </c>
      <c r="C164" s="1951" t="s">
        <v>185</v>
      </c>
      <c r="D164" s="1952" t="s">
        <v>78</v>
      </c>
      <c r="E164" s="1949">
        <v>45080</v>
      </c>
      <c r="F164" s="1950">
        <v>6</v>
      </c>
      <c r="G164" s="1950">
        <v>1</v>
      </c>
    </row>
    <row r="165" spans="1:7">
      <c r="A165">
        <v>8</v>
      </c>
      <c r="B165" s="1951" t="s">
        <v>1551</v>
      </c>
      <c r="C165" s="1951" t="s">
        <v>185</v>
      </c>
      <c r="D165" s="1952" t="s">
        <v>78</v>
      </c>
      <c r="E165" s="1949">
        <v>45080</v>
      </c>
      <c r="F165" s="1950">
        <v>4</v>
      </c>
      <c r="G165" s="1950">
        <v>3</v>
      </c>
    </row>
    <row r="166" spans="1:7">
      <c r="A166" s="1986">
        <v>9</v>
      </c>
      <c r="B166" s="1951" t="s">
        <v>1552</v>
      </c>
      <c r="C166" s="1951" t="s">
        <v>123</v>
      </c>
      <c r="D166" s="1952" t="s">
        <v>277</v>
      </c>
      <c r="E166" s="2526">
        <v>44815</v>
      </c>
      <c r="F166" s="2469">
        <v>6</v>
      </c>
      <c r="G166" s="2469">
        <v>1</v>
      </c>
    </row>
    <row r="167" spans="1:7">
      <c r="A167" s="1986">
        <v>9</v>
      </c>
      <c r="B167" s="1951" t="s">
        <v>1552</v>
      </c>
      <c r="C167" s="1951" t="s">
        <v>123</v>
      </c>
      <c r="D167" s="1952" t="s">
        <v>277</v>
      </c>
      <c r="E167" s="2520">
        <v>44815</v>
      </c>
      <c r="F167" s="2521">
        <v>5</v>
      </c>
      <c r="G167" s="2521">
        <v>2</v>
      </c>
    </row>
    <row r="168" spans="1:7">
      <c r="A168" s="1986">
        <v>9</v>
      </c>
      <c r="B168" s="1951" t="s">
        <v>1552</v>
      </c>
      <c r="C168" s="1951" t="s">
        <v>172</v>
      </c>
      <c r="D168" s="1952" t="s">
        <v>277</v>
      </c>
      <c r="E168" s="2520">
        <v>44815</v>
      </c>
      <c r="F168" s="2521">
        <v>4</v>
      </c>
      <c r="G168" s="2521">
        <v>3</v>
      </c>
    </row>
    <row r="169" spans="1:7">
      <c r="A169" s="1986">
        <v>9</v>
      </c>
      <c r="B169" s="1951" t="s">
        <v>1552</v>
      </c>
      <c r="C169" s="1951" t="s">
        <v>122</v>
      </c>
      <c r="D169" s="1952" t="s">
        <v>277</v>
      </c>
      <c r="E169" s="2520">
        <v>44815</v>
      </c>
      <c r="F169" s="2521">
        <v>3</v>
      </c>
      <c r="G169" s="2521">
        <v>4</v>
      </c>
    </row>
    <row r="170" spans="1:7">
      <c r="A170" s="1986">
        <v>9</v>
      </c>
      <c r="B170" s="1951" t="s">
        <v>1552</v>
      </c>
      <c r="C170" s="1951" t="s">
        <v>77</v>
      </c>
      <c r="D170" s="1952" t="s">
        <v>277</v>
      </c>
      <c r="E170" s="2520">
        <v>44815</v>
      </c>
      <c r="F170" s="2521">
        <v>2</v>
      </c>
      <c r="G170" s="2521">
        <v>5</v>
      </c>
    </row>
    <row r="171" spans="1:7">
      <c r="A171" s="1986">
        <v>9</v>
      </c>
      <c r="B171" s="1951" t="s">
        <v>1552</v>
      </c>
      <c r="C171" s="1951" t="s">
        <v>134</v>
      </c>
      <c r="D171" s="1952" t="s">
        <v>277</v>
      </c>
      <c r="E171" s="2520">
        <v>44815</v>
      </c>
      <c r="F171" s="2521">
        <v>1</v>
      </c>
      <c r="G171" s="2521">
        <v>6</v>
      </c>
    </row>
    <row r="172" spans="1:7">
      <c r="A172" s="1977">
        <v>9</v>
      </c>
      <c r="B172" s="2467" t="s">
        <v>1552</v>
      </c>
      <c r="C172" s="1948" t="s">
        <v>998</v>
      </c>
      <c r="D172" s="2467" t="s">
        <v>252</v>
      </c>
      <c r="E172" s="2522">
        <v>44990</v>
      </c>
      <c r="F172" s="2469">
        <v>6</v>
      </c>
      <c r="G172" s="2469">
        <v>1</v>
      </c>
    </row>
    <row r="173" spans="1:7">
      <c r="A173" s="1977">
        <v>9</v>
      </c>
      <c r="B173" s="2413" t="s">
        <v>1552</v>
      </c>
      <c r="C173" s="1948" t="s">
        <v>998</v>
      </c>
      <c r="D173" s="2413" t="s">
        <v>252</v>
      </c>
      <c r="E173" s="2522">
        <v>44990</v>
      </c>
      <c r="F173" s="2521">
        <v>5</v>
      </c>
      <c r="G173" s="2521">
        <v>2</v>
      </c>
    </row>
    <row r="174" spans="1:7">
      <c r="A174" s="1977">
        <v>9</v>
      </c>
      <c r="B174" s="2413" t="s">
        <v>1552</v>
      </c>
      <c r="C174" s="1948" t="s">
        <v>101</v>
      </c>
      <c r="D174" s="2413" t="s">
        <v>252</v>
      </c>
      <c r="E174" s="2522">
        <v>44990</v>
      </c>
      <c r="F174" s="2521">
        <v>4</v>
      </c>
      <c r="G174" s="2521">
        <v>3</v>
      </c>
    </row>
    <row r="175" spans="1:7">
      <c r="A175" s="1977">
        <v>9</v>
      </c>
      <c r="B175" s="2413" t="s">
        <v>1552</v>
      </c>
      <c r="C175" s="1948" t="s">
        <v>1593</v>
      </c>
      <c r="D175" s="2413" t="s">
        <v>252</v>
      </c>
      <c r="E175" s="2522">
        <v>44990</v>
      </c>
      <c r="F175" s="2521">
        <v>3</v>
      </c>
      <c r="G175" s="2521">
        <v>4</v>
      </c>
    </row>
    <row r="176" spans="1:7">
      <c r="A176" s="1977">
        <v>9</v>
      </c>
      <c r="B176" s="2413" t="s">
        <v>1552</v>
      </c>
      <c r="C176" s="1948" t="s">
        <v>998</v>
      </c>
      <c r="D176" s="2413" t="s">
        <v>252</v>
      </c>
      <c r="E176" s="2522">
        <v>44990</v>
      </c>
      <c r="F176" s="2521">
        <v>2</v>
      </c>
      <c r="G176" s="2521">
        <v>5</v>
      </c>
    </row>
    <row r="177" spans="1:7">
      <c r="A177" s="1977">
        <v>9</v>
      </c>
      <c r="B177" s="2413" t="s">
        <v>1552</v>
      </c>
      <c r="C177" s="1948" t="s">
        <v>117</v>
      </c>
      <c r="D177" s="2413" t="s">
        <v>252</v>
      </c>
      <c r="E177" s="2522">
        <v>44990</v>
      </c>
      <c r="F177" s="2521">
        <v>1</v>
      </c>
      <c r="G177" s="2521">
        <v>6</v>
      </c>
    </row>
    <row r="178" spans="1:7">
      <c r="A178" s="1986">
        <v>9</v>
      </c>
      <c r="B178" s="1948" t="s">
        <v>1552</v>
      </c>
      <c r="C178" s="1948" t="str">
        <f>IF(MID('[4]9'!C$5,4,1)=" ",'[4]9'!C$5,IF(MID('[4]9'!C$5,2,1)=" ",TRIM(RIGHT('[4]9'!C$5,LEN('[4]9'!C$5)-2))&amp;" "&amp;LEFT('[4]9'!C$5,1),'[4]9'!C$5))</f>
        <v>Sheppard &amp; Flanagan</v>
      </c>
      <c r="D178" s="2485" t="s">
        <v>5486</v>
      </c>
      <c r="E178" s="1949">
        <v>45074</v>
      </c>
      <c r="F178" s="1950">
        <v>6</v>
      </c>
      <c r="G178" s="1950">
        <v>1</v>
      </c>
    </row>
    <row r="179" spans="1:7">
      <c r="A179" s="1986">
        <v>9</v>
      </c>
      <c r="B179" s="1948" t="s">
        <v>1552</v>
      </c>
      <c r="C179" s="1948" t="str">
        <f>IF(MID('[4]9'!C$6,4,1)=" ",'[4]9'!C$6,IF(MID('[4]9'!C$6,2,1)=" ",TRIM(RIGHT('[4]9'!C$6,LEN('[4]9'!C$6)-2))&amp;" "&amp;LEFT('[4]9'!C$6,1),'[4]9'!C$6))</f>
        <v>Mow S</v>
      </c>
      <c r="D179" s="2485" t="s">
        <v>5486</v>
      </c>
      <c r="E179" s="1949">
        <v>45074</v>
      </c>
      <c r="F179" s="1950">
        <v>5</v>
      </c>
      <c r="G179" s="1950">
        <v>2</v>
      </c>
    </row>
    <row r="180" spans="1:7">
      <c r="A180" s="1986">
        <v>9</v>
      </c>
      <c r="B180" s="1948" t="s">
        <v>1552</v>
      </c>
      <c r="C180" s="1948" t="str">
        <f>IF(MID('[4]9'!C$7,4,1)=" ",'[4]9'!C$7,IF(MID('[4]9'!C$7,2,1)=" ",TRIM(RIGHT('[4]9'!C$7,LEN('[4]9'!C$7)-2))&amp;" "&amp;LEFT('[4]9'!C$7,1),'[4]9'!C$7))</f>
        <v>Huth M</v>
      </c>
      <c r="D180" s="2485" t="s">
        <v>5486</v>
      </c>
      <c r="E180" s="1949">
        <v>45074</v>
      </c>
      <c r="F180" s="1950">
        <v>4</v>
      </c>
      <c r="G180" s="1950">
        <v>3</v>
      </c>
    </row>
    <row r="181" spans="1:7">
      <c r="A181" s="1986">
        <v>9</v>
      </c>
      <c r="B181" s="1948" t="s">
        <v>1552</v>
      </c>
      <c r="C181" s="1948" t="str">
        <f>IF(MID('[4]9'!C$8,4,1)=" ",'[4]9'!C$8,IF(MID('[4]9'!C$8,2,1)=" ",TRIM(RIGHT('[4]9'!C$8,LEN('[4]9'!C$8)-2))&amp;" "&amp;LEFT('[4]9'!C$8,1),'[4]9'!C$8))</f>
        <v>M &amp; R Randall</v>
      </c>
      <c r="D181" s="2485" t="s">
        <v>5486</v>
      </c>
      <c r="E181" s="1949">
        <v>45074</v>
      </c>
      <c r="F181" s="1950">
        <v>3</v>
      </c>
      <c r="G181" s="1950">
        <v>4</v>
      </c>
    </row>
    <row r="182" spans="1:7">
      <c r="A182" s="1986">
        <v>9</v>
      </c>
      <c r="B182" s="1948" t="s">
        <v>1552</v>
      </c>
      <c r="C182" s="1948" t="str">
        <f>IF(MID('[4]9'!C$9,4,1)=" ",'[4]9'!C$9,IF(MID('[4]9'!C$9,2,1)=" ",TRIM(RIGHT('[4]9'!C$9,LEN('[4]9'!C$9)-2))&amp;" "&amp;LEFT('[4]9'!C$9,1),'[4]9'!C$9))</f>
        <v>Arslanian A</v>
      </c>
      <c r="D182" s="2485" t="s">
        <v>5486</v>
      </c>
      <c r="E182" s="1949">
        <v>45074</v>
      </c>
      <c r="F182" s="1950">
        <v>2</v>
      </c>
      <c r="G182" s="1950">
        <v>5</v>
      </c>
    </row>
    <row r="183" spans="1:7">
      <c r="A183" s="1986">
        <v>9</v>
      </c>
      <c r="B183" s="1948" t="s">
        <v>1552</v>
      </c>
      <c r="C183" s="1948" t="str">
        <f>IF(MID('[4]9'!C$10,4,1)=" ",'[4]9'!C$10,IF(MID('[4]9'!C$10,2,1)=" ",TRIM(RIGHT('[4]9'!C$10,LEN('[4]9'!C$10)-2))&amp;" "&amp;LEFT('[4]9'!C$10,1),'[4]9'!C$10))</f>
        <v>M &amp; R Randall</v>
      </c>
      <c r="D183" s="2485" t="s">
        <v>5486</v>
      </c>
      <c r="E183" s="1949">
        <v>45074</v>
      </c>
      <c r="F183" s="1950">
        <v>1</v>
      </c>
      <c r="G183" s="1950">
        <v>6</v>
      </c>
    </row>
    <row r="184" spans="1:7">
      <c r="A184" s="1986">
        <v>9</v>
      </c>
      <c r="B184" s="1951" t="s">
        <v>1552</v>
      </c>
      <c r="C184" s="1951" t="s">
        <v>198</v>
      </c>
      <c r="D184" s="1952" t="s">
        <v>78</v>
      </c>
      <c r="E184" s="1949">
        <v>45080</v>
      </c>
      <c r="F184" s="1950">
        <v>5</v>
      </c>
      <c r="G184" s="1950">
        <v>2</v>
      </c>
    </row>
    <row r="185" spans="1:7">
      <c r="A185" s="1986">
        <v>9</v>
      </c>
      <c r="B185" s="1951" t="s">
        <v>1552</v>
      </c>
      <c r="C185" s="1951" t="s">
        <v>998</v>
      </c>
      <c r="D185" s="1952" t="s">
        <v>78</v>
      </c>
      <c r="E185" s="1949">
        <v>45080</v>
      </c>
      <c r="F185" s="1950">
        <v>4</v>
      </c>
      <c r="G185" s="1950">
        <v>3</v>
      </c>
    </row>
    <row r="186" spans="1:7">
      <c r="A186" s="1986">
        <v>9</v>
      </c>
      <c r="B186" s="1951" t="s">
        <v>1552</v>
      </c>
      <c r="C186" s="1951" t="s">
        <v>122</v>
      </c>
      <c r="D186" s="1952" t="s">
        <v>78</v>
      </c>
      <c r="E186" s="1949">
        <v>45080</v>
      </c>
      <c r="F186" s="1950">
        <v>3</v>
      </c>
      <c r="G186" s="1950">
        <v>4</v>
      </c>
    </row>
    <row r="187" spans="1:7">
      <c r="A187" s="1985">
        <v>10</v>
      </c>
      <c r="B187" s="1951" t="s">
        <v>1553</v>
      </c>
      <c r="C187" s="1951" t="s">
        <v>123</v>
      </c>
      <c r="D187" s="1952" t="s">
        <v>277</v>
      </c>
      <c r="E187" s="2526">
        <v>44815</v>
      </c>
      <c r="F187" s="2469">
        <v>6</v>
      </c>
      <c r="G187" s="2469">
        <v>1</v>
      </c>
    </row>
    <row r="188" spans="1:7">
      <c r="A188" s="1985">
        <v>10</v>
      </c>
      <c r="B188" s="1951" t="s">
        <v>1553</v>
      </c>
      <c r="C188" s="1951" t="s">
        <v>77</v>
      </c>
      <c r="D188" s="1952" t="s">
        <v>277</v>
      </c>
      <c r="E188" s="2520">
        <v>44815</v>
      </c>
      <c r="F188" s="2521">
        <v>5</v>
      </c>
      <c r="G188" s="2521">
        <v>2</v>
      </c>
    </row>
    <row r="189" spans="1:7">
      <c r="A189" s="1985">
        <v>10</v>
      </c>
      <c r="B189" s="1951" t="s">
        <v>1553</v>
      </c>
      <c r="C189" s="1951" t="s">
        <v>77</v>
      </c>
      <c r="D189" s="1952" t="s">
        <v>277</v>
      </c>
      <c r="E189" s="2520">
        <v>44815</v>
      </c>
      <c r="F189" s="2521">
        <v>4</v>
      </c>
      <c r="G189" s="2521">
        <v>3</v>
      </c>
    </row>
    <row r="190" spans="1:7">
      <c r="A190" s="1985">
        <v>10</v>
      </c>
      <c r="B190" s="1951" t="s">
        <v>1553</v>
      </c>
      <c r="C190" s="1951" t="s">
        <v>90</v>
      </c>
      <c r="D190" s="1952" t="s">
        <v>277</v>
      </c>
      <c r="E190" s="2520">
        <v>44815</v>
      </c>
      <c r="F190" s="2521">
        <v>3</v>
      </c>
      <c r="G190" s="2521">
        <v>4</v>
      </c>
    </row>
    <row r="191" spans="1:7">
      <c r="A191" s="1985">
        <v>10</v>
      </c>
      <c r="B191" s="1951" t="s">
        <v>1553</v>
      </c>
      <c r="C191" s="1951" t="s">
        <v>6764</v>
      </c>
      <c r="D191" s="1952" t="s">
        <v>277</v>
      </c>
      <c r="E191" s="2520">
        <v>44815</v>
      </c>
      <c r="F191" s="2521">
        <v>2</v>
      </c>
      <c r="G191" s="2521">
        <v>5</v>
      </c>
    </row>
    <row r="192" spans="1:7">
      <c r="A192" s="1985">
        <v>10</v>
      </c>
      <c r="B192" s="1951" t="s">
        <v>1553</v>
      </c>
      <c r="C192" s="1951" t="s">
        <v>123</v>
      </c>
      <c r="D192" s="1952" t="s">
        <v>277</v>
      </c>
      <c r="E192" s="2520">
        <v>44815</v>
      </c>
      <c r="F192" s="2521">
        <v>1</v>
      </c>
      <c r="G192" s="2521">
        <v>6</v>
      </c>
    </row>
    <row r="193" spans="1:7">
      <c r="A193" s="4">
        <v>10</v>
      </c>
      <c r="B193" s="2467" t="s">
        <v>1553</v>
      </c>
      <c r="C193" s="1948" t="s">
        <v>167</v>
      </c>
      <c r="D193" s="2467" t="s">
        <v>252</v>
      </c>
      <c r="E193" s="2522">
        <v>44990</v>
      </c>
      <c r="F193" s="2470">
        <v>6</v>
      </c>
      <c r="G193" s="2470">
        <v>1</v>
      </c>
    </row>
    <row r="194" spans="1:7">
      <c r="A194" s="4">
        <v>10</v>
      </c>
      <c r="B194" s="2413" t="s">
        <v>1553</v>
      </c>
      <c r="C194" s="1948" t="s">
        <v>90</v>
      </c>
      <c r="D194" s="2413" t="s">
        <v>252</v>
      </c>
      <c r="E194" s="2522">
        <v>44990</v>
      </c>
      <c r="F194" s="1960">
        <v>5</v>
      </c>
      <c r="G194" s="1960">
        <v>2</v>
      </c>
    </row>
    <row r="195" spans="1:7">
      <c r="A195" s="4">
        <v>10</v>
      </c>
      <c r="B195" s="2413" t="s">
        <v>1553</v>
      </c>
      <c r="C195" s="1948" t="s">
        <v>139</v>
      </c>
      <c r="D195" s="2413" t="s">
        <v>252</v>
      </c>
      <c r="E195" s="2522">
        <v>44990</v>
      </c>
      <c r="F195" s="1960">
        <v>4</v>
      </c>
      <c r="G195" s="1960">
        <v>3</v>
      </c>
    </row>
    <row r="196" spans="1:7">
      <c r="A196" s="4">
        <v>10</v>
      </c>
      <c r="B196" s="2413" t="s">
        <v>1553</v>
      </c>
      <c r="C196" s="1948" t="s">
        <v>90</v>
      </c>
      <c r="D196" s="2413" t="s">
        <v>252</v>
      </c>
      <c r="E196" s="2522">
        <v>44990</v>
      </c>
      <c r="F196" s="1960">
        <v>3</v>
      </c>
      <c r="G196" s="1960">
        <v>4</v>
      </c>
    </row>
    <row r="197" spans="1:7">
      <c r="A197" s="4">
        <v>10</v>
      </c>
      <c r="B197" s="2413" t="s">
        <v>1553</v>
      </c>
      <c r="C197" s="1948" t="s">
        <v>121</v>
      </c>
      <c r="D197" s="2413" t="s">
        <v>252</v>
      </c>
      <c r="E197" s="2522">
        <v>44990</v>
      </c>
      <c r="F197" s="1960">
        <v>2</v>
      </c>
      <c r="G197" s="1960">
        <v>5</v>
      </c>
    </row>
    <row r="198" spans="1:7">
      <c r="A198" s="4">
        <v>10</v>
      </c>
      <c r="B198" s="2413" t="s">
        <v>1553</v>
      </c>
      <c r="C198" s="1948" t="s">
        <v>110</v>
      </c>
      <c r="D198" s="2413" t="s">
        <v>252</v>
      </c>
      <c r="E198" s="2522">
        <v>44990</v>
      </c>
      <c r="F198" s="1960">
        <v>1</v>
      </c>
      <c r="G198" s="1960">
        <v>6</v>
      </c>
    </row>
    <row r="199" spans="1:7">
      <c r="A199">
        <v>10</v>
      </c>
      <c r="B199" s="1948" t="s">
        <v>1553</v>
      </c>
      <c r="C199" s="1948" t="str">
        <f>IF(MID('[4]10'!C$5,4,1)=" ",'[4]10'!C$5,IF(MID('[4]10'!C$5,2,1)=" ",TRIM(RIGHT('[4]10'!C$5,LEN('[4]10'!C$5)-2))&amp;" "&amp;LEFT('[4]10'!C$5,1),'[4]10'!C$5))</f>
        <v>Leong J</v>
      </c>
      <c r="D199" s="2485" t="s">
        <v>5486</v>
      </c>
      <c r="E199" s="1949">
        <v>45074</v>
      </c>
      <c r="F199" s="1950">
        <v>6</v>
      </c>
      <c r="G199" s="1950">
        <v>1</v>
      </c>
    </row>
    <row r="200" spans="1:7">
      <c r="A200">
        <v>10</v>
      </c>
      <c r="B200" s="1948" t="s">
        <v>1553</v>
      </c>
      <c r="C200" s="1948" t="str">
        <f>IF(MID('[4]10'!C$6,4,1)=" ",'[4]10'!C$6,IF(MID('[4]10'!C$6,2,1)=" ",TRIM(RIGHT('[4]10'!C$6,LEN('[4]10'!C$6)-2))&amp;" "&amp;LEFT('[4]10'!C$6,1),'[4]10'!C$6))</f>
        <v>Leong J</v>
      </c>
      <c r="D200" s="2485" t="s">
        <v>5486</v>
      </c>
      <c r="E200" s="1949">
        <v>45074</v>
      </c>
      <c r="F200" s="1950">
        <v>5</v>
      </c>
      <c r="G200" s="1950">
        <v>2</v>
      </c>
    </row>
    <row r="201" spans="1:7">
      <c r="A201">
        <v>10</v>
      </c>
      <c r="B201" s="1948" t="s">
        <v>1553</v>
      </c>
      <c r="C201" s="1948" t="str">
        <f>IF(MID('[4]10'!C$7,4,1)=" ",'[4]10'!C$7,IF(MID('[4]10'!C$7,2,1)=" ",TRIM(RIGHT('[4]10'!C$7,LEN('[4]10'!C$7)-2))&amp;" "&amp;LEFT('[4]10'!C$7,1),'[4]10'!C$7))</f>
        <v>Rowe A</v>
      </c>
      <c r="D201" s="2485" t="s">
        <v>5486</v>
      </c>
      <c r="E201" s="1949">
        <v>45074</v>
      </c>
      <c r="F201" s="1950">
        <v>4</v>
      </c>
      <c r="G201" s="1950">
        <v>3</v>
      </c>
    </row>
    <row r="202" spans="1:7">
      <c r="A202">
        <v>10</v>
      </c>
      <c r="B202" s="1948" t="s">
        <v>1553</v>
      </c>
      <c r="C202" s="1948" t="str">
        <f>IF(MID('[4]10'!C$8,4,1)=" ",'[4]10'!C$8,IF(MID('[4]10'!C$8,2,1)=" ",TRIM(RIGHT('[4]10'!C$8,LEN('[4]10'!C$8)-2))&amp;" "&amp;LEFT('[4]10'!C$8,1),'[4]10'!C$8))</f>
        <v>Rowe A</v>
      </c>
      <c r="D202" s="2485" t="s">
        <v>5486</v>
      </c>
      <c r="E202" s="1949">
        <v>45074</v>
      </c>
      <c r="F202" s="1950">
        <v>3</v>
      </c>
      <c r="G202" s="1950">
        <v>4</v>
      </c>
    </row>
    <row r="203" spans="1:7">
      <c r="A203">
        <v>10</v>
      </c>
      <c r="B203" s="1948" t="s">
        <v>1553</v>
      </c>
      <c r="C203" s="1948" t="str">
        <f>IF(MID('[4]10'!C$9,4,1)=" ",'[4]10'!C$9,IF(MID('[4]10'!C$9,2,1)=" ",TRIM(RIGHT('[4]10'!C$9,LEN('[4]10'!C$9)-2))&amp;" "&amp;LEFT('[4]10'!C$9,1),'[4]10'!C$9))</f>
        <v>M &amp; R Randall</v>
      </c>
      <c r="D203" s="2485" t="s">
        <v>5486</v>
      </c>
      <c r="E203" s="1949">
        <v>45074</v>
      </c>
      <c r="F203" s="1950">
        <v>2</v>
      </c>
      <c r="G203" s="1950">
        <v>5</v>
      </c>
    </row>
    <row r="204" spans="1:7">
      <c r="A204">
        <v>10</v>
      </c>
      <c r="B204" s="1948" t="s">
        <v>1553</v>
      </c>
      <c r="C204" s="1948" t="str">
        <f>IF(MID('[4]10'!C$10,4,1)=" ",'[4]10'!C$10,IF(MID('[4]10'!C$10,2,1)=" ",TRIM(RIGHT('[4]10'!C$10,LEN('[4]10'!C$10)-2))&amp;" "&amp;LEFT('[4]10'!C$10,1),'[4]10'!C$10))</f>
        <v>Smith J</v>
      </c>
      <c r="D204" s="2485" t="s">
        <v>5486</v>
      </c>
      <c r="E204" s="1949">
        <v>45074</v>
      </c>
      <c r="F204" s="1950">
        <v>1</v>
      </c>
      <c r="G204" s="1950">
        <v>6</v>
      </c>
    </row>
    <row r="205" spans="1:7">
      <c r="A205">
        <v>10</v>
      </c>
      <c r="B205" s="1951" t="s">
        <v>1553</v>
      </c>
      <c r="C205" s="1951" t="s">
        <v>123</v>
      </c>
      <c r="D205" s="1952" t="s">
        <v>78</v>
      </c>
      <c r="E205" s="1949">
        <v>45080</v>
      </c>
      <c r="F205" s="1950">
        <v>6</v>
      </c>
      <c r="G205" s="1950">
        <v>1</v>
      </c>
    </row>
    <row r="206" spans="1:7">
      <c r="A206">
        <v>10</v>
      </c>
      <c r="B206" s="1951" t="s">
        <v>1553</v>
      </c>
      <c r="C206" s="1951" t="s">
        <v>90</v>
      </c>
      <c r="D206" s="1952" t="s">
        <v>78</v>
      </c>
      <c r="E206" s="1949">
        <v>45080</v>
      </c>
      <c r="F206" s="1950">
        <v>3</v>
      </c>
      <c r="G206" s="1950">
        <v>4</v>
      </c>
    </row>
    <row r="207" spans="1:7">
      <c r="A207" s="1986">
        <v>11</v>
      </c>
      <c r="B207" s="1951" t="s">
        <v>1554</v>
      </c>
      <c r="C207" s="1951" t="s">
        <v>196</v>
      </c>
      <c r="D207" s="1952" t="s">
        <v>277</v>
      </c>
      <c r="E207" s="2526">
        <v>44815</v>
      </c>
      <c r="F207" s="1950">
        <v>6</v>
      </c>
      <c r="G207" s="1950">
        <v>1</v>
      </c>
    </row>
    <row r="208" spans="1:7">
      <c r="A208" s="1986">
        <v>11</v>
      </c>
      <c r="B208" s="1951" t="s">
        <v>1554</v>
      </c>
      <c r="C208" s="1951" t="s">
        <v>206</v>
      </c>
      <c r="D208" s="1952" t="s">
        <v>277</v>
      </c>
      <c r="E208" s="2520">
        <v>44815</v>
      </c>
      <c r="F208" s="1950">
        <v>5</v>
      </c>
      <c r="G208" s="1950">
        <v>2</v>
      </c>
    </row>
    <row r="209" spans="1:7">
      <c r="A209" s="1986">
        <v>11</v>
      </c>
      <c r="B209" s="1951" t="s">
        <v>1554</v>
      </c>
      <c r="C209" s="1951" t="s">
        <v>966</v>
      </c>
      <c r="D209" s="1952" t="s">
        <v>277</v>
      </c>
      <c r="E209" s="2520">
        <v>44815</v>
      </c>
      <c r="F209" s="1950">
        <v>4</v>
      </c>
      <c r="G209" s="1950">
        <v>3</v>
      </c>
    </row>
    <row r="210" spans="1:7">
      <c r="A210" s="1986">
        <v>11</v>
      </c>
      <c r="B210" s="1951" t="s">
        <v>1554</v>
      </c>
      <c r="C210" s="1951" t="s">
        <v>6246</v>
      </c>
      <c r="D210" s="1952" t="s">
        <v>277</v>
      </c>
      <c r="E210" s="2520">
        <v>44815</v>
      </c>
      <c r="F210" s="1950">
        <v>3</v>
      </c>
      <c r="G210" s="1950">
        <v>4</v>
      </c>
    </row>
    <row r="211" spans="1:7">
      <c r="A211" s="1986">
        <v>11</v>
      </c>
      <c r="B211" s="1951" t="s">
        <v>1554</v>
      </c>
      <c r="C211" s="1951" t="s">
        <v>52</v>
      </c>
      <c r="D211" s="1952" t="s">
        <v>277</v>
      </c>
      <c r="E211" s="2520">
        <v>44815</v>
      </c>
      <c r="F211" s="1950">
        <v>2</v>
      </c>
      <c r="G211" s="1950">
        <v>5</v>
      </c>
    </row>
    <row r="212" spans="1:7">
      <c r="A212" s="1986">
        <v>11</v>
      </c>
      <c r="B212" s="1951" t="s">
        <v>1554</v>
      </c>
      <c r="C212" s="1951" t="s">
        <v>6765</v>
      </c>
      <c r="D212" s="1952" t="s">
        <v>277</v>
      </c>
      <c r="E212" s="2520">
        <v>44815</v>
      </c>
      <c r="F212" s="1950">
        <v>1</v>
      </c>
      <c r="G212" s="1950">
        <v>6</v>
      </c>
    </row>
    <row r="213" spans="1:7">
      <c r="A213" s="1977">
        <v>11</v>
      </c>
      <c r="B213" s="2467" t="s">
        <v>1554</v>
      </c>
      <c r="C213" s="1948" t="s">
        <v>92</v>
      </c>
      <c r="D213" s="2467" t="s">
        <v>252</v>
      </c>
      <c r="E213" s="2522">
        <v>44990</v>
      </c>
      <c r="F213" s="2469">
        <v>6</v>
      </c>
      <c r="G213" s="2469">
        <v>1</v>
      </c>
    </row>
    <row r="214" spans="1:7">
      <c r="A214" s="1977">
        <v>11</v>
      </c>
      <c r="B214" s="2413" t="s">
        <v>1554</v>
      </c>
      <c r="C214" s="1948" t="s">
        <v>1593</v>
      </c>
      <c r="D214" s="2413" t="s">
        <v>252</v>
      </c>
      <c r="E214" s="2522">
        <v>44990</v>
      </c>
      <c r="F214" s="2521">
        <v>5</v>
      </c>
      <c r="G214" s="2521">
        <v>2</v>
      </c>
    </row>
    <row r="215" spans="1:7">
      <c r="A215" s="1977">
        <v>11</v>
      </c>
      <c r="B215" s="2413" t="s">
        <v>1554</v>
      </c>
      <c r="C215" s="1948" t="s">
        <v>110</v>
      </c>
      <c r="D215" s="2413" t="s">
        <v>252</v>
      </c>
      <c r="E215" s="2522">
        <v>44990</v>
      </c>
      <c r="F215" s="2521">
        <v>4</v>
      </c>
      <c r="G215" s="2521">
        <v>3</v>
      </c>
    </row>
    <row r="216" spans="1:7">
      <c r="A216" s="1977">
        <v>11</v>
      </c>
      <c r="B216" s="2413" t="s">
        <v>1554</v>
      </c>
      <c r="C216" s="1948" t="s">
        <v>92</v>
      </c>
      <c r="D216" s="2413" t="s">
        <v>252</v>
      </c>
      <c r="E216" s="2522">
        <v>44990</v>
      </c>
      <c r="F216" s="2521">
        <v>3</v>
      </c>
      <c r="G216" s="2521">
        <v>4</v>
      </c>
    </row>
    <row r="217" spans="1:7">
      <c r="A217" s="1977">
        <v>11</v>
      </c>
      <c r="B217" s="2413" t="s">
        <v>1554</v>
      </c>
      <c r="C217" s="1948" t="s">
        <v>150</v>
      </c>
      <c r="D217" s="2413" t="s">
        <v>252</v>
      </c>
      <c r="E217" s="2522">
        <v>44990</v>
      </c>
      <c r="F217" s="2521">
        <v>2</v>
      </c>
      <c r="G217" s="2521">
        <v>5</v>
      </c>
    </row>
    <row r="218" spans="1:7">
      <c r="A218" s="1977">
        <v>11</v>
      </c>
      <c r="B218" s="2413" t="s">
        <v>1554</v>
      </c>
      <c r="C218" s="1948" t="s">
        <v>168</v>
      </c>
      <c r="D218" s="2413" t="s">
        <v>252</v>
      </c>
      <c r="E218" s="2522">
        <v>44990</v>
      </c>
      <c r="F218" s="2521">
        <v>1</v>
      </c>
      <c r="G218" s="2521">
        <v>6</v>
      </c>
    </row>
    <row r="219" spans="1:7">
      <c r="A219" s="1986">
        <v>11</v>
      </c>
      <c r="B219" s="1948" t="s">
        <v>1554</v>
      </c>
      <c r="C219" s="1948" t="str">
        <f>IF(MID('[4]11'!C$5,4,1)=" ",'[4]11'!C$5,IF(MID('[4]11'!C$5,2,1)=" ",TRIM(RIGHT('[4]11'!C$5,LEN('[4]11'!C$5)-2))&amp;" "&amp;LEFT('[4]11'!C$5,1),'[4]11'!C$5))</f>
        <v>Arslanian A</v>
      </c>
      <c r="D219" s="2485" t="s">
        <v>5486</v>
      </c>
      <c r="E219" s="1949">
        <v>45074</v>
      </c>
      <c r="F219" s="1950">
        <v>6</v>
      </c>
      <c r="G219" s="1950">
        <v>1</v>
      </c>
    </row>
    <row r="220" spans="1:7">
      <c r="A220" s="1986">
        <v>11</v>
      </c>
      <c r="B220" s="1948" t="s">
        <v>1554</v>
      </c>
      <c r="C220" s="1948" t="str">
        <f>IF(MID('[4]11'!C$6,4,1)=" ",'[4]11'!C$6,IF(MID('[4]11'!C$6,2,1)=" ",TRIM(RIGHT('[4]11'!C$6,LEN('[4]11'!C$6)-2))&amp;" "&amp;LEFT('[4]11'!C$6,1),'[4]11'!C$6))</f>
        <v>Tyack P</v>
      </c>
      <c r="D220" s="2485" t="s">
        <v>5486</v>
      </c>
      <c r="E220" s="1949">
        <v>45074</v>
      </c>
      <c r="F220" s="1950">
        <v>5</v>
      </c>
      <c r="G220" s="1950">
        <v>2</v>
      </c>
    </row>
    <row r="221" spans="1:7">
      <c r="A221" s="1986">
        <v>11</v>
      </c>
      <c r="B221" s="1948" t="s">
        <v>1554</v>
      </c>
      <c r="C221" s="1948" t="str">
        <f>IF(MID('[4]11'!C$7,4,1)=" ",'[4]11'!C$7,IF(MID('[4]11'!C$7,2,1)=" ",TRIM(RIGHT('[4]11'!C$7,LEN('[4]11'!C$7)-2))&amp;" "&amp;LEFT('[4]11'!C$7,1),'[4]11'!C$7))</f>
        <v>Richardson L</v>
      </c>
      <c r="D221" s="2485" t="s">
        <v>5486</v>
      </c>
      <c r="E221" s="1949">
        <v>45074</v>
      </c>
      <c r="F221" s="1950">
        <v>4</v>
      </c>
      <c r="G221" s="1950">
        <v>3</v>
      </c>
    </row>
    <row r="222" spans="1:7">
      <c r="A222" s="1986">
        <v>11</v>
      </c>
      <c r="B222" s="1948" t="s">
        <v>1554</v>
      </c>
      <c r="C222" s="1948" t="str">
        <f>IF(MID('[4]11'!C$8,4,1)=" ",'[4]11'!C$8,IF(MID('[4]11'!C$8,2,1)=" ",TRIM(RIGHT('[4]11'!C$8,LEN('[4]11'!C$8)-2))&amp;" "&amp;LEFT('[4]11'!C$8,1),'[4]11'!C$8))</f>
        <v>McCalman K</v>
      </c>
      <c r="D222" s="2485" t="s">
        <v>5486</v>
      </c>
      <c r="E222" s="1949">
        <v>45074</v>
      </c>
      <c r="F222" s="1950">
        <v>3</v>
      </c>
      <c r="G222" s="1950">
        <v>4</v>
      </c>
    </row>
    <row r="223" spans="1:7">
      <c r="A223" s="1986">
        <v>11</v>
      </c>
      <c r="B223" s="1948" t="s">
        <v>1554</v>
      </c>
      <c r="C223" s="1948" t="str">
        <f>IF(MID('[4]11'!C$9,4,1)=" ",'[4]11'!C$9,IF(MID('[4]11'!C$9,2,1)=" ",TRIM(RIGHT('[4]11'!C$9,LEN('[4]11'!C$9)-2))&amp;" "&amp;LEFT('[4]11'!C$9,1),'[4]11'!C$9))</f>
        <v>P &amp; D Smith</v>
      </c>
      <c r="D223" s="2485" t="s">
        <v>5486</v>
      </c>
      <c r="E223" s="1949">
        <v>45074</v>
      </c>
      <c r="F223" s="1950">
        <v>2</v>
      </c>
      <c r="G223" s="1950">
        <v>5</v>
      </c>
    </row>
    <row r="224" spans="1:7">
      <c r="A224" s="1986">
        <v>11</v>
      </c>
      <c r="B224" s="1948" t="s">
        <v>1554</v>
      </c>
      <c r="C224" s="1948" t="str">
        <f>IF(MID('[4]11'!C$10,4,1)=" ",'[4]11'!C$10,IF(MID('[4]11'!C$10,2,1)=" ",TRIM(RIGHT('[4]11'!C$10,LEN('[4]11'!C$10)-2))&amp;" "&amp;LEFT('[4]11'!C$10,1),'[4]11'!C$10))</f>
        <v>Thurn P</v>
      </c>
      <c r="D224" s="2485" t="s">
        <v>5486</v>
      </c>
      <c r="E224" s="1949">
        <v>45074</v>
      </c>
      <c r="F224" s="1950">
        <v>1</v>
      </c>
      <c r="G224" s="1950">
        <v>6</v>
      </c>
    </row>
    <row r="225" spans="1:7">
      <c r="A225" s="1986">
        <v>11</v>
      </c>
      <c r="B225" s="1951" t="s">
        <v>1554</v>
      </c>
      <c r="C225" s="1951" t="s">
        <v>150</v>
      </c>
      <c r="D225" s="1952" t="s">
        <v>78</v>
      </c>
      <c r="E225" s="1949">
        <v>45080</v>
      </c>
      <c r="F225" s="1950">
        <v>6</v>
      </c>
      <c r="G225" s="1950">
        <v>1</v>
      </c>
    </row>
    <row r="226" spans="1:7">
      <c r="A226" s="1986">
        <v>11</v>
      </c>
      <c r="B226" s="1951" t="s">
        <v>1554</v>
      </c>
      <c r="C226" s="1951" t="s">
        <v>101</v>
      </c>
      <c r="D226" s="1952" t="s">
        <v>78</v>
      </c>
      <c r="E226" s="1949">
        <v>45080</v>
      </c>
      <c r="F226" s="1950">
        <v>5</v>
      </c>
      <c r="G226" s="1950">
        <v>2</v>
      </c>
    </row>
    <row r="227" spans="1:7">
      <c r="A227" s="1986">
        <v>11</v>
      </c>
      <c r="B227" s="1951" t="s">
        <v>1554</v>
      </c>
      <c r="C227" s="1951" t="s">
        <v>77</v>
      </c>
      <c r="D227" s="1952" t="s">
        <v>78</v>
      </c>
      <c r="E227" s="1949">
        <v>45080</v>
      </c>
      <c r="F227" s="1950">
        <v>2</v>
      </c>
      <c r="G227" s="1950">
        <v>5</v>
      </c>
    </row>
    <row r="228" spans="1:7">
      <c r="A228">
        <v>12</v>
      </c>
      <c r="B228" s="1951" t="s">
        <v>1555</v>
      </c>
      <c r="C228" s="1951" t="s">
        <v>1602</v>
      </c>
      <c r="D228" s="1952" t="s">
        <v>277</v>
      </c>
      <c r="E228" s="2526">
        <v>44815</v>
      </c>
      <c r="F228" s="1950">
        <v>6</v>
      </c>
      <c r="G228" s="1950">
        <v>1</v>
      </c>
    </row>
    <row r="229" spans="1:7">
      <c r="A229">
        <v>12</v>
      </c>
      <c r="B229" s="1951" t="s">
        <v>1555</v>
      </c>
      <c r="C229" s="1951" t="s">
        <v>90</v>
      </c>
      <c r="D229" s="1952" t="s">
        <v>277</v>
      </c>
      <c r="E229" s="2520">
        <v>44815</v>
      </c>
      <c r="F229" s="1950">
        <v>5</v>
      </c>
      <c r="G229" s="1950">
        <v>2</v>
      </c>
    </row>
    <row r="230" spans="1:7">
      <c r="A230">
        <v>12</v>
      </c>
      <c r="B230" s="1951" t="s">
        <v>1555</v>
      </c>
      <c r="C230" s="1951" t="s">
        <v>117</v>
      </c>
      <c r="D230" s="1952" t="s">
        <v>277</v>
      </c>
      <c r="E230" s="2520">
        <v>44815</v>
      </c>
      <c r="F230" s="1950">
        <v>4</v>
      </c>
      <c r="G230" s="1950">
        <v>3</v>
      </c>
    </row>
    <row r="231" spans="1:7">
      <c r="A231">
        <v>12</v>
      </c>
      <c r="B231" s="1951" t="s">
        <v>1555</v>
      </c>
      <c r="C231" s="1951" t="s">
        <v>116</v>
      </c>
      <c r="D231" s="1952" t="s">
        <v>277</v>
      </c>
      <c r="E231" s="2520">
        <v>44815</v>
      </c>
      <c r="F231" s="1950">
        <v>3</v>
      </c>
      <c r="G231" s="1950">
        <v>4</v>
      </c>
    </row>
    <row r="232" spans="1:7">
      <c r="A232">
        <v>12</v>
      </c>
      <c r="B232" s="1951" t="s">
        <v>1555</v>
      </c>
      <c r="C232" s="1951" t="s">
        <v>1135</v>
      </c>
      <c r="D232" s="1952" t="s">
        <v>277</v>
      </c>
      <c r="E232" s="2520">
        <v>44815</v>
      </c>
      <c r="F232" s="1950">
        <v>2</v>
      </c>
      <c r="G232" s="1950">
        <v>5</v>
      </c>
    </row>
    <row r="233" spans="1:7">
      <c r="A233">
        <v>12</v>
      </c>
      <c r="B233" s="1951" t="s">
        <v>1555</v>
      </c>
      <c r="C233" s="1951" t="s">
        <v>117</v>
      </c>
      <c r="D233" s="1952" t="s">
        <v>277</v>
      </c>
      <c r="E233" s="2520">
        <v>44815</v>
      </c>
      <c r="F233" s="1950">
        <v>1</v>
      </c>
      <c r="G233" s="1950">
        <v>6</v>
      </c>
    </row>
    <row r="234" spans="1:7">
      <c r="A234" s="4">
        <v>12</v>
      </c>
      <c r="B234" s="2467" t="s">
        <v>1555</v>
      </c>
      <c r="C234" s="1948" t="s">
        <v>90</v>
      </c>
      <c r="D234" s="2467" t="s">
        <v>252</v>
      </c>
      <c r="E234" s="2522">
        <v>44990</v>
      </c>
      <c r="F234" s="2470">
        <v>6</v>
      </c>
      <c r="G234" s="2470">
        <v>1</v>
      </c>
    </row>
    <row r="235" spans="1:7">
      <c r="A235" s="4">
        <v>12</v>
      </c>
      <c r="B235" s="2413" t="s">
        <v>1555</v>
      </c>
      <c r="C235" s="1948" t="s">
        <v>117</v>
      </c>
      <c r="D235" s="2413" t="s">
        <v>252</v>
      </c>
      <c r="E235" s="2522">
        <v>44990</v>
      </c>
      <c r="F235" s="1960">
        <v>5</v>
      </c>
      <c r="G235" s="1960">
        <v>2</v>
      </c>
    </row>
    <row r="236" spans="1:7">
      <c r="A236" s="4">
        <v>12</v>
      </c>
      <c r="B236" s="2413" t="s">
        <v>1555</v>
      </c>
      <c r="C236" s="1948" t="s">
        <v>202</v>
      </c>
      <c r="D236" s="2413" t="s">
        <v>252</v>
      </c>
      <c r="E236" s="2522">
        <v>44990</v>
      </c>
      <c r="F236" s="1960">
        <v>4</v>
      </c>
      <c r="G236" s="1960">
        <v>3</v>
      </c>
    </row>
    <row r="237" spans="1:7">
      <c r="A237" s="4">
        <v>12</v>
      </c>
      <c r="B237" s="2413" t="s">
        <v>1555</v>
      </c>
      <c r="C237" s="1948" t="s">
        <v>90</v>
      </c>
      <c r="D237" s="2413" t="s">
        <v>252</v>
      </c>
      <c r="E237" s="2522">
        <v>44990</v>
      </c>
      <c r="F237" s="1960">
        <v>3</v>
      </c>
      <c r="G237" s="1960">
        <v>4</v>
      </c>
    </row>
    <row r="238" spans="1:7">
      <c r="A238" s="4">
        <v>12</v>
      </c>
      <c r="B238" s="2413" t="s">
        <v>1555</v>
      </c>
      <c r="C238" s="1948" t="s">
        <v>90</v>
      </c>
      <c r="D238" s="2413" t="s">
        <v>252</v>
      </c>
      <c r="E238" s="2522">
        <v>44990</v>
      </c>
      <c r="F238" s="1960">
        <v>2</v>
      </c>
      <c r="G238" s="1960">
        <v>5</v>
      </c>
    </row>
    <row r="239" spans="1:7">
      <c r="A239" s="4">
        <v>12</v>
      </c>
      <c r="B239" s="2413" t="s">
        <v>1555</v>
      </c>
      <c r="C239" s="1948" t="s">
        <v>1135</v>
      </c>
      <c r="D239" s="2413" t="s">
        <v>252</v>
      </c>
      <c r="E239" s="2522">
        <v>44990</v>
      </c>
      <c r="F239" s="1960">
        <v>1</v>
      </c>
      <c r="G239" s="1960">
        <v>6</v>
      </c>
    </row>
    <row r="240" spans="1:7">
      <c r="A240">
        <v>12</v>
      </c>
      <c r="B240" s="1948" t="s">
        <v>1555</v>
      </c>
      <c r="C240" s="1948" t="str">
        <f>IF(MID('[4]12'!C$5,4,1)=" ",'[4]12'!C$5,IF(MID('[4]12'!C$5,2,1)=" ",TRIM(RIGHT('[4]12'!C$5,LEN('[4]12'!C$5)-2))&amp;" "&amp;LEFT('[4]12'!C$5,1),'[4]12'!C$5))</f>
        <v>Rowe A</v>
      </c>
      <c r="D240" s="2485" t="s">
        <v>5486</v>
      </c>
      <c r="E240" s="1949">
        <v>45074</v>
      </c>
      <c r="F240" s="1950">
        <v>6</v>
      </c>
      <c r="G240" s="1950">
        <v>1</v>
      </c>
    </row>
    <row r="241" spans="1:7">
      <c r="A241">
        <v>12</v>
      </c>
      <c r="B241" s="1948" t="s">
        <v>1555</v>
      </c>
      <c r="C241" s="1948" t="str">
        <f>IF(MID('[4]12'!C$6,4,1)=" ",'[4]12'!C$6,IF(MID('[4]12'!C$6,2,1)=" ",TRIM(RIGHT('[4]12'!C$6,LEN('[4]12'!C$6)-2))&amp;" "&amp;LEFT('[4]12'!C$6,1),'[4]12'!C$6))</f>
        <v>Rowe A</v>
      </c>
      <c r="D241" s="2485" t="s">
        <v>5486</v>
      </c>
      <c r="E241" s="1949">
        <v>45074</v>
      </c>
      <c r="F241" s="1950">
        <v>5</v>
      </c>
      <c r="G241" s="1950">
        <v>2</v>
      </c>
    </row>
    <row r="242" spans="1:7">
      <c r="A242">
        <v>12</v>
      </c>
      <c r="B242" s="1948" t="s">
        <v>1555</v>
      </c>
      <c r="C242" s="1948" t="str">
        <f>IF(MID('[4]12'!C$7,4,1)=" ",'[4]12'!C$7,IF(MID('[4]12'!C$7,2,1)=" ",TRIM(RIGHT('[4]12'!C$7,LEN('[4]12'!C$7)-2))&amp;" "&amp;LEFT('[4]12'!C$7,1),'[4]12'!C$7))</f>
        <v>Taylor D</v>
      </c>
      <c r="D242" s="2485" t="s">
        <v>5486</v>
      </c>
      <c r="E242" s="1949">
        <v>45074</v>
      </c>
      <c r="F242" s="1950">
        <v>4</v>
      </c>
      <c r="G242" s="1950">
        <v>3</v>
      </c>
    </row>
    <row r="243" spans="1:7">
      <c r="A243">
        <v>12</v>
      </c>
      <c r="B243" s="1948" t="s">
        <v>1555</v>
      </c>
      <c r="C243" s="1948" t="str">
        <f>IF(MID('[4]12'!C$8,4,1)=" ",'[4]12'!C$8,IF(MID('[4]12'!C$8,2,1)=" ",TRIM(RIGHT('[4]12'!C$8,LEN('[4]12'!C$8)-2))&amp;" "&amp;LEFT('[4]12'!C$8,1),'[4]12'!C$8))</f>
        <v>Bader &amp; Turnbull</v>
      </c>
      <c r="D243" s="2485" t="s">
        <v>5486</v>
      </c>
      <c r="E243" s="1949">
        <v>45074</v>
      </c>
      <c r="F243" s="1950">
        <v>3</v>
      </c>
      <c r="G243" s="1950">
        <v>4</v>
      </c>
    </row>
    <row r="244" spans="1:7">
      <c r="A244">
        <v>12</v>
      </c>
      <c r="B244" s="1948" t="s">
        <v>1555</v>
      </c>
      <c r="C244" s="1948" t="str">
        <f>IF(MID('[4]12'!C$9,4,1)=" ",'[4]12'!C$9,IF(MID('[4]12'!C$9,2,1)=" ",TRIM(RIGHT('[4]12'!C$9,LEN('[4]12'!C$9)-2))&amp;" "&amp;LEFT('[4]12'!C$9,1),'[4]12'!C$9))</f>
        <v>J &amp; J Mastwyk</v>
      </c>
      <c r="D244" s="2485" t="s">
        <v>5486</v>
      </c>
      <c r="E244" s="1949">
        <v>45074</v>
      </c>
      <c r="F244" s="1950">
        <v>2</v>
      </c>
      <c r="G244" s="1950">
        <v>5</v>
      </c>
    </row>
    <row r="245" spans="1:7">
      <c r="A245">
        <v>12</v>
      </c>
      <c r="B245" s="1948" t="s">
        <v>1555</v>
      </c>
      <c r="C245" s="1948" t="str">
        <f>IF(MID('[4]12'!C$10,4,1)=" ",'[4]12'!C$10,IF(MID('[4]12'!C$10,2,1)=" ",TRIM(RIGHT('[4]12'!C$10,LEN('[4]12'!C$10)-2))&amp;" "&amp;LEFT('[4]12'!C$10,1),'[4]12'!C$10))</f>
        <v>Rowe Brothers</v>
      </c>
      <c r="D245" s="2485" t="s">
        <v>5486</v>
      </c>
      <c r="E245" s="1949">
        <v>45074</v>
      </c>
      <c r="F245" s="1950">
        <v>1</v>
      </c>
      <c r="G245" s="1950">
        <v>6</v>
      </c>
    </row>
    <row r="246" spans="1:7">
      <c r="A246">
        <v>12</v>
      </c>
      <c r="B246" s="1951" t="s">
        <v>1555</v>
      </c>
      <c r="C246" s="1951" t="s">
        <v>90</v>
      </c>
      <c r="D246" s="1952" t="s">
        <v>78</v>
      </c>
      <c r="E246" s="1949">
        <v>45080</v>
      </c>
      <c r="F246" s="1950">
        <v>6</v>
      </c>
      <c r="G246" s="1950">
        <v>1</v>
      </c>
    </row>
    <row r="247" spans="1:7">
      <c r="A247">
        <v>12</v>
      </c>
      <c r="B247" s="1951" t="s">
        <v>1555</v>
      </c>
      <c r="C247" s="1951" t="s">
        <v>176</v>
      </c>
      <c r="D247" s="1952" t="s">
        <v>78</v>
      </c>
      <c r="E247" s="1949">
        <v>45080</v>
      </c>
      <c r="F247" s="1950">
        <v>5</v>
      </c>
      <c r="G247" s="1950">
        <v>2</v>
      </c>
    </row>
    <row r="248" spans="1:7">
      <c r="A248" s="1986">
        <v>13</v>
      </c>
      <c r="B248" s="1951" t="s">
        <v>1556</v>
      </c>
      <c r="C248" s="1951" t="s">
        <v>122</v>
      </c>
      <c r="D248" s="1952" t="s">
        <v>277</v>
      </c>
      <c r="E248" s="2526">
        <v>44815</v>
      </c>
      <c r="F248" s="1950">
        <v>6</v>
      </c>
      <c r="G248" s="1950">
        <v>1</v>
      </c>
    </row>
    <row r="249" spans="1:7">
      <c r="A249" s="1986">
        <v>13</v>
      </c>
      <c r="B249" s="1951" t="s">
        <v>1556</v>
      </c>
      <c r="C249" s="1951" t="s">
        <v>122</v>
      </c>
      <c r="D249" s="1952" t="s">
        <v>277</v>
      </c>
      <c r="E249" s="2520">
        <v>44815</v>
      </c>
      <c r="F249" s="1950">
        <v>5</v>
      </c>
      <c r="G249" s="1950">
        <v>2</v>
      </c>
    </row>
    <row r="250" spans="1:7">
      <c r="A250" s="1986">
        <v>13</v>
      </c>
      <c r="B250" s="1951" t="s">
        <v>1556</v>
      </c>
      <c r="C250" s="1951" t="s">
        <v>6245</v>
      </c>
      <c r="D250" s="1952" t="s">
        <v>277</v>
      </c>
      <c r="E250" s="2520">
        <v>44815</v>
      </c>
      <c r="F250" s="1950">
        <v>4</v>
      </c>
      <c r="G250" s="1950">
        <v>3</v>
      </c>
    </row>
    <row r="251" spans="1:7">
      <c r="A251" s="1986">
        <v>13</v>
      </c>
      <c r="B251" s="1951" t="s">
        <v>1556</v>
      </c>
      <c r="C251" s="1951" t="s">
        <v>109</v>
      </c>
      <c r="D251" s="1952" t="s">
        <v>277</v>
      </c>
      <c r="E251" s="2520">
        <v>44815</v>
      </c>
      <c r="F251" s="1950">
        <v>3</v>
      </c>
      <c r="G251" s="1950">
        <v>4</v>
      </c>
    </row>
    <row r="252" spans="1:7">
      <c r="A252" s="1986">
        <v>13</v>
      </c>
      <c r="B252" s="1951" t="s">
        <v>1556</v>
      </c>
      <c r="C252" s="1951" t="s">
        <v>167</v>
      </c>
      <c r="D252" s="1952" t="s">
        <v>277</v>
      </c>
      <c r="E252" s="2520">
        <v>44815</v>
      </c>
      <c r="F252" s="1950">
        <v>2</v>
      </c>
      <c r="G252" s="1950">
        <v>5</v>
      </c>
    </row>
    <row r="253" spans="1:7">
      <c r="A253" s="1986">
        <v>13</v>
      </c>
      <c r="B253" s="1951" t="s">
        <v>1556</v>
      </c>
      <c r="C253" s="1951" t="s">
        <v>167</v>
      </c>
      <c r="D253" s="1952" t="s">
        <v>277</v>
      </c>
      <c r="E253" s="2520">
        <v>44815</v>
      </c>
      <c r="F253" s="1950">
        <v>1</v>
      </c>
      <c r="G253" s="1950">
        <v>6</v>
      </c>
    </row>
    <row r="254" spans="1:7">
      <c r="A254" s="1977">
        <v>13</v>
      </c>
      <c r="B254" s="2467" t="s">
        <v>1556</v>
      </c>
      <c r="C254" s="1948" t="s">
        <v>109</v>
      </c>
      <c r="D254" s="2467" t="s">
        <v>252</v>
      </c>
      <c r="E254" s="2522">
        <v>44990</v>
      </c>
      <c r="F254" s="2469">
        <v>6</v>
      </c>
      <c r="G254" s="2469">
        <v>1</v>
      </c>
    </row>
    <row r="255" spans="1:7">
      <c r="A255" s="1977">
        <v>13</v>
      </c>
      <c r="B255" s="2413" t="s">
        <v>1556</v>
      </c>
      <c r="C255" s="1948" t="s">
        <v>6766</v>
      </c>
      <c r="D255" s="2413" t="s">
        <v>252</v>
      </c>
      <c r="E255" s="2522">
        <v>44990</v>
      </c>
      <c r="F255" s="2521">
        <v>5</v>
      </c>
      <c r="G255" s="2521">
        <v>2</v>
      </c>
    </row>
    <row r="256" spans="1:7">
      <c r="A256" s="1977">
        <v>13</v>
      </c>
      <c r="B256" s="2413" t="s">
        <v>1556</v>
      </c>
      <c r="C256" s="1948" t="s">
        <v>109</v>
      </c>
      <c r="D256" s="2413" t="s">
        <v>252</v>
      </c>
      <c r="E256" s="2522">
        <v>44990</v>
      </c>
      <c r="F256" s="2521">
        <v>4</v>
      </c>
      <c r="G256" s="2521">
        <v>3</v>
      </c>
    </row>
    <row r="257" spans="1:7">
      <c r="A257" s="1977">
        <v>13</v>
      </c>
      <c r="B257" s="2413" t="s">
        <v>1556</v>
      </c>
      <c r="C257" s="1948" t="s">
        <v>59</v>
      </c>
      <c r="D257" s="2413" t="s">
        <v>252</v>
      </c>
      <c r="E257" s="2522">
        <v>44990</v>
      </c>
      <c r="F257" s="2521">
        <v>3</v>
      </c>
      <c r="G257" s="2521">
        <v>4</v>
      </c>
    </row>
    <row r="258" spans="1:7">
      <c r="A258" s="1977">
        <v>13</v>
      </c>
      <c r="B258" s="2413" t="s">
        <v>1556</v>
      </c>
      <c r="C258" s="1948" t="s">
        <v>96</v>
      </c>
      <c r="D258" s="2413" t="s">
        <v>252</v>
      </c>
      <c r="E258" s="2522">
        <v>44990</v>
      </c>
      <c r="F258" s="2521">
        <v>2</v>
      </c>
      <c r="G258" s="2521">
        <v>5</v>
      </c>
    </row>
    <row r="259" spans="1:7">
      <c r="A259" s="1977">
        <v>13</v>
      </c>
      <c r="B259" s="2413" t="s">
        <v>1556</v>
      </c>
      <c r="C259" s="1948" t="s">
        <v>96</v>
      </c>
      <c r="D259" s="2413" t="s">
        <v>252</v>
      </c>
      <c r="E259" s="2522">
        <v>44990</v>
      </c>
      <c r="F259" s="2521">
        <v>1</v>
      </c>
      <c r="G259" s="2521">
        <v>6</v>
      </c>
    </row>
    <row r="260" spans="1:7">
      <c r="A260" s="1986">
        <v>13</v>
      </c>
      <c r="B260" s="1948" t="s">
        <v>1556</v>
      </c>
      <c r="C260" s="1948" t="str">
        <f>IF(MID('[4]13'!C$5,4,1)=" ",'[4]13'!C$5,IF(MID('[4]13'!C$5,2,1)=" ",TRIM(RIGHT('[4]13'!C$5,LEN('[4]13'!C$5)-2))&amp;" "&amp;LEFT('[4]13'!C$5,1),'[4]13'!C$5))</f>
        <v>Sheppard &amp; Flanagan</v>
      </c>
      <c r="D260" s="2485" t="s">
        <v>5486</v>
      </c>
      <c r="E260" s="1949">
        <v>45074</v>
      </c>
      <c r="F260" s="1950">
        <v>6</v>
      </c>
      <c r="G260" s="1950">
        <v>1</v>
      </c>
    </row>
    <row r="261" spans="1:7">
      <c r="A261" s="1986">
        <v>13</v>
      </c>
      <c r="B261" s="1948" t="s">
        <v>1556</v>
      </c>
      <c r="C261" s="1948" t="str">
        <f>IF(MID('[4]13'!C$6,4,1)=" ",'[4]13'!C$6,IF(MID('[4]13'!C$6,2,1)=" ",TRIM(RIGHT('[4]13'!C$6,LEN('[4]13'!C$6)-2))&amp;" "&amp;LEFT('[4]13'!C$6,1),'[4]13'!C$6))</f>
        <v>Bentley D</v>
      </c>
      <c r="D261" s="2485" t="s">
        <v>5486</v>
      </c>
      <c r="E261" s="1949">
        <v>45074</v>
      </c>
      <c r="F261" s="1950">
        <v>5</v>
      </c>
      <c r="G261" s="1950">
        <v>2</v>
      </c>
    </row>
    <row r="262" spans="1:7">
      <c r="A262" s="1986">
        <v>13</v>
      </c>
      <c r="B262" s="1948" t="s">
        <v>1556</v>
      </c>
      <c r="C262" s="1948" t="str">
        <f>IF(MID('[4]13'!C$7,4,1)=" ",'[4]13'!C$7,IF(MID('[4]13'!C$7,2,1)=" ",TRIM(RIGHT('[4]13'!C$7,LEN('[4]13'!C$7)-2))&amp;" "&amp;LEFT('[4]13'!C$7,1),'[4]13'!C$7))</f>
        <v>Sheppard &amp; Flanagan</v>
      </c>
      <c r="D262" s="2485" t="s">
        <v>5486</v>
      </c>
      <c r="E262" s="1949">
        <v>45074</v>
      </c>
      <c r="F262" s="1950">
        <v>4</v>
      </c>
      <c r="G262" s="1950">
        <v>3</v>
      </c>
    </row>
    <row r="263" spans="1:7">
      <c r="A263" s="1986">
        <v>13</v>
      </c>
      <c r="B263" s="1948" t="s">
        <v>1556</v>
      </c>
      <c r="C263" s="1948" t="str">
        <f>IF(MID('[4]13'!C$8,4,1)=" ",'[4]13'!C$8,IF(MID('[4]13'!C$8,2,1)=" ",TRIM(RIGHT('[4]13'!C$8,LEN('[4]13'!C$8)-2))&amp;" "&amp;LEFT('[4]13'!C$8,1),'[4]13'!C$8))</f>
        <v>Downey L</v>
      </c>
      <c r="D263" s="2485" t="s">
        <v>5486</v>
      </c>
      <c r="E263" s="1949">
        <v>45074</v>
      </c>
      <c r="F263" s="1950">
        <v>3</v>
      </c>
      <c r="G263" s="1950">
        <v>4</v>
      </c>
    </row>
    <row r="264" spans="1:7">
      <c r="A264" s="1986">
        <v>13</v>
      </c>
      <c r="B264" s="1948" t="s">
        <v>1556</v>
      </c>
      <c r="C264" s="1948" t="str">
        <f>IF(MID('[4]13'!C$9,4,1)=" ",'[4]13'!C$9,IF(MID('[4]13'!C$9,2,1)=" ",TRIM(RIGHT('[4]13'!C$9,LEN('[4]13'!C$9)-2))&amp;" "&amp;LEFT('[4]13'!C$9,1),'[4]13'!C$9))</f>
        <v>Murray V</v>
      </c>
      <c r="D264" s="2485" t="s">
        <v>5486</v>
      </c>
      <c r="E264" s="1949">
        <v>45074</v>
      </c>
      <c r="F264" s="1950">
        <v>2</v>
      </c>
      <c r="G264" s="1950">
        <v>5</v>
      </c>
    </row>
    <row r="265" spans="1:7">
      <c r="A265" s="1986">
        <v>13</v>
      </c>
      <c r="B265" s="1948" t="s">
        <v>1556</v>
      </c>
      <c r="C265" s="1948" t="str">
        <f>IF(MID('[4]13'!C$10,4,1)=" ",'[4]13'!C$10,IF(MID('[4]13'!C$10,2,1)=" ",TRIM(RIGHT('[4]13'!C$10,LEN('[4]13'!C$10)-2))&amp;" "&amp;LEFT('[4]13'!C$10,1),'[4]13'!C$10))</f>
        <v>Downey L</v>
      </c>
      <c r="D265" s="2485" t="s">
        <v>5486</v>
      </c>
      <c r="E265" s="1949">
        <v>45074</v>
      </c>
      <c r="F265" s="1950">
        <v>1</v>
      </c>
      <c r="G265" s="1950">
        <v>6</v>
      </c>
    </row>
    <row r="266" spans="1:7">
      <c r="A266" s="1986">
        <v>13</v>
      </c>
      <c r="B266" s="1951" t="s">
        <v>1556</v>
      </c>
      <c r="C266" s="1951" t="s">
        <v>122</v>
      </c>
      <c r="D266" s="1952" t="s">
        <v>78</v>
      </c>
      <c r="E266" s="1943">
        <v>45080</v>
      </c>
      <c r="F266" s="1950">
        <v>3</v>
      </c>
      <c r="G266" s="1950">
        <v>4</v>
      </c>
    </row>
    <row r="267" spans="1:7">
      <c r="A267">
        <v>14</v>
      </c>
      <c r="B267" s="1951" t="s">
        <v>1557</v>
      </c>
      <c r="C267" s="1951" t="s">
        <v>115</v>
      </c>
      <c r="D267" s="1952" t="s">
        <v>277</v>
      </c>
      <c r="E267" s="2520">
        <v>44815</v>
      </c>
      <c r="F267" s="1950">
        <v>6</v>
      </c>
      <c r="G267" s="1950">
        <v>1</v>
      </c>
    </row>
    <row r="268" spans="1:7">
      <c r="A268">
        <v>14</v>
      </c>
      <c r="B268" s="1951" t="s">
        <v>1557</v>
      </c>
      <c r="C268" s="1951" t="s">
        <v>177</v>
      </c>
      <c r="D268" s="1952" t="s">
        <v>277</v>
      </c>
      <c r="E268" s="2520">
        <v>44815</v>
      </c>
      <c r="F268" s="1950">
        <v>5</v>
      </c>
      <c r="G268" s="1950">
        <v>2</v>
      </c>
    </row>
    <row r="269" spans="1:7">
      <c r="A269">
        <v>14</v>
      </c>
      <c r="B269" s="1951" t="s">
        <v>1557</v>
      </c>
      <c r="C269" s="1951" t="s">
        <v>122</v>
      </c>
      <c r="D269" s="1952" t="s">
        <v>277</v>
      </c>
      <c r="E269" s="2520">
        <v>44815</v>
      </c>
      <c r="F269" s="1950">
        <v>4</v>
      </c>
      <c r="G269" s="1950">
        <v>3</v>
      </c>
    </row>
    <row r="270" spans="1:7">
      <c r="A270">
        <v>14</v>
      </c>
      <c r="B270" s="1951" t="s">
        <v>1557</v>
      </c>
      <c r="C270" s="1951" t="s">
        <v>177</v>
      </c>
      <c r="D270" s="1952" t="s">
        <v>277</v>
      </c>
      <c r="E270" s="2520">
        <v>44815</v>
      </c>
      <c r="F270" s="1950">
        <v>3</v>
      </c>
      <c r="G270" s="1950">
        <v>4</v>
      </c>
    </row>
    <row r="271" spans="1:7">
      <c r="A271">
        <v>14</v>
      </c>
      <c r="B271" s="1951" t="s">
        <v>1557</v>
      </c>
      <c r="C271" s="1951" t="s">
        <v>134</v>
      </c>
      <c r="D271" s="1952" t="s">
        <v>277</v>
      </c>
      <c r="E271" s="2520">
        <v>44815</v>
      </c>
      <c r="F271" s="1950">
        <v>2</v>
      </c>
      <c r="G271" s="1950">
        <v>5</v>
      </c>
    </row>
    <row r="272" spans="1:7">
      <c r="A272">
        <v>14</v>
      </c>
      <c r="B272" s="1951" t="s">
        <v>1557</v>
      </c>
      <c r="C272" s="1951" t="s">
        <v>114</v>
      </c>
      <c r="D272" s="1952" t="s">
        <v>277</v>
      </c>
      <c r="E272" s="2520">
        <v>44815</v>
      </c>
      <c r="F272" s="1950">
        <v>1</v>
      </c>
      <c r="G272" s="1950">
        <v>6</v>
      </c>
    </row>
    <row r="273" spans="1:7">
      <c r="A273" s="4">
        <v>14</v>
      </c>
      <c r="B273" s="2467" t="s">
        <v>1557</v>
      </c>
      <c r="C273" s="1948" t="s">
        <v>121</v>
      </c>
      <c r="D273" s="2467" t="s">
        <v>252</v>
      </c>
      <c r="E273" s="2522">
        <v>44990</v>
      </c>
      <c r="F273" s="2470">
        <v>6</v>
      </c>
      <c r="G273" s="2470">
        <v>1</v>
      </c>
    </row>
    <row r="274" spans="1:7">
      <c r="A274" s="4">
        <v>14</v>
      </c>
      <c r="B274" s="2413" t="s">
        <v>1557</v>
      </c>
      <c r="C274" s="1948" t="s">
        <v>177</v>
      </c>
      <c r="D274" s="2413" t="s">
        <v>252</v>
      </c>
      <c r="E274" s="2522">
        <v>44990</v>
      </c>
      <c r="F274" s="1960">
        <v>5</v>
      </c>
      <c r="G274" s="1960">
        <v>2</v>
      </c>
    </row>
    <row r="275" spans="1:7">
      <c r="A275" s="4">
        <v>14</v>
      </c>
      <c r="B275" s="2413" t="s">
        <v>1557</v>
      </c>
      <c r="C275" s="1948" t="s">
        <v>177</v>
      </c>
      <c r="D275" s="2413" t="s">
        <v>252</v>
      </c>
      <c r="E275" s="2522">
        <v>44990</v>
      </c>
      <c r="F275" s="1960">
        <v>4</v>
      </c>
      <c r="G275" s="1960">
        <v>3</v>
      </c>
    </row>
    <row r="276" spans="1:7">
      <c r="A276" s="4">
        <v>14</v>
      </c>
      <c r="B276" s="2413" t="s">
        <v>1557</v>
      </c>
      <c r="C276" s="1948" t="s">
        <v>177</v>
      </c>
      <c r="D276" s="2413" t="s">
        <v>252</v>
      </c>
      <c r="E276" s="2522">
        <v>44990</v>
      </c>
      <c r="F276" s="1960">
        <v>3</v>
      </c>
      <c r="G276" s="1960">
        <v>4</v>
      </c>
    </row>
    <row r="277" spans="1:7">
      <c r="A277" s="4">
        <v>14</v>
      </c>
      <c r="B277" s="2413" t="s">
        <v>1557</v>
      </c>
      <c r="C277" s="1948" t="s">
        <v>998</v>
      </c>
      <c r="D277" s="2413" t="s">
        <v>252</v>
      </c>
      <c r="E277" s="2522">
        <v>44990</v>
      </c>
      <c r="F277" s="1960">
        <v>2</v>
      </c>
      <c r="G277" s="1960">
        <v>5</v>
      </c>
    </row>
    <row r="278" spans="1:7">
      <c r="A278" s="4">
        <v>14</v>
      </c>
      <c r="B278" s="2413" t="s">
        <v>1557</v>
      </c>
      <c r="C278" s="1948" t="s">
        <v>110</v>
      </c>
      <c r="D278" s="2413" t="s">
        <v>252</v>
      </c>
      <c r="E278" s="2522">
        <v>44990</v>
      </c>
      <c r="F278" s="1960">
        <v>1</v>
      </c>
      <c r="G278" s="1960">
        <v>6</v>
      </c>
    </row>
    <row r="279" spans="1:7">
      <c r="A279">
        <v>14</v>
      </c>
      <c r="B279" s="1948" t="s">
        <v>1557</v>
      </c>
      <c r="C279" s="1948" t="str">
        <f>IF(MID('[4]14'!C$5,4,1)=" ",'[4]14'!C$5,IF(MID('[4]14'!C$5,2,1)=" ",TRIM(RIGHT('[4]14'!C$5,LEN('[4]14'!C$5)-2))&amp;" "&amp;LEFT('[4]14'!C$5,1),'[4]14'!C$5))</f>
        <v>Brennand M</v>
      </c>
      <c r="D279" s="2485" t="s">
        <v>5486</v>
      </c>
      <c r="E279" s="1949">
        <v>45074</v>
      </c>
      <c r="F279" s="1950">
        <v>6</v>
      </c>
      <c r="G279" s="1950">
        <v>1</v>
      </c>
    </row>
    <row r="280" spans="1:7">
      <c r="A280">
        <v>14</v>
      </c>
      <c r="B280" s="1948" t="s">
        <v>1557</v>
      </c>
      <c r="C280" s="1948" t="str">
        <f>IF(MID('[4]14'!C$6,4,1)=" ",'[4]14'!C$6,IF(MID('[4]14'!C$6,2,1)=" ",TRIM(RIGHT('[4]14'!C$6,LEN('[4]14'!C$6)-2))&amp;" "&amp;LEFT('[4]14'!C$6,1),'[4]14'!C$6))</f>
        <v>Paoli M</v>
      </c>
      <c r="D280" s="2485" t="s">
        <v>5486</v>
      </c>
      <c r="E280" s="1949">
        <v>45074</v>
      </c>
      <c r="F280" s="1950">
        <v>5</v>
      </c>
      <c r="G280" s="1950">
        <v>2</v>
      </c>
    </row>
    <row r="281" spans="1:7">
      <c r="A281">
        <v>14</v>
      </c>
      <c r="B281" s="1948" t="s">
        <v>1557</v>
      </c>
      <c r="C281" s="1948" t="str">
        <f>IF(MID('[4]14'!C$7,4,1)=" ",'[4]14'!C$7,IF(MID('[4]14'!C$7,2,1)=" ",TRIM(RIGHT('[4]14'!C$7,LEN('[4]14'!C$7)-2))&amp;" "&amp;LEFT('[4]14'!C$7,1),'[4]14'!C$7))</f>
        <v>Brennand M</v>
      </c>
      <c r="D281" s="2485" t="s">
        <v>5486</v>
      </c>
      <c r="E281" s="1949">
        <v>45074</v>
      </c>
      <c r="F281" s="1950">
        <v>4</v>
      </c>
      <c r="G281" s="1950">
        <v>3</v>
      </c>
    </row>
    <row r="282" spans="1:7">
      <c r="A282">
        <v>14</v>
      </c>
      <c r="B282" s="1948" t="s">
        <v>1557</v>
      </c>
      <c r="C282" s="1948" t="str">
        <f>IF(MID('[4]14'!C$8,4,1)=" ",'[4]14'!C$8,IF(MID('[4]14'!C$8,2,1)=" ",TRIM(RIGHT('[4]14'!C$8,LEN('[4]14'!C$8)-2))&amp;" "&amp;LEFT('[4]14'!C$8,1),'[4]14'!C$8))</f>
        <v>Orlandi J</v>
      </c>
      <c r="D282" s="2485" t="s">
        <v>5486</v>
      </c>
      <c r="E282" s="1949">
        <v>45074</v>
      </c>
      <c r="F282" s="1950">
        <v>3</v>
      </c>
      <c r="G282" s="1950">
        <v>4</v>
      </c>
    </row>
    <row r="283" spans="1:7">
      <c r="A283">
        <v>14</v>
      </c>
      <c r="B283" s="1948" t="s">
        <v>1557</v>
      </c>
      <c r="C283" s="1948" t="str">
        <f>IF(MID('[4]14'!C$9,4,1)=" ",'[4]14'!C$9,IF(MID('[4]14'!C$9,2,1)=" ",TRIM(RIGHT('[4]14'!C$9,LEN('[4]14'!C$9)-2))&amp;" "&amp;LEFT('[4]14'!C$9,1),'[4]14'!C$9))</f>
        <v>Brennand M</v>
      </c>
      <c r="D283" s="2485" t="s">
        <v>5486</v>
      </c>
      <c r="E283" s="1949">
        <v>45074</v>
      </c>
      <c r="F283" s="1950">
        <v>2</v>
      </c>
      <c r="G283" s="1950">
        <v>5</v>
      </c>
    </row>
    <row r="284" spans="1:7">
      <c r="A284">
        <v>14</v>
      </c>
      <c r="B284" s="1948" t="s">
        <v>1557</v>
      </c>
      <c r="C284" s="1948" t="str">
        <f>IF(MID('[4]14'!C$10,4,1)=" ",'[4]14'!C$10,IF(MID('[4]14'!C$10,2,1)=" ",TRIM(RIGHT('[4]14'!C$10,LEN('[4]14'!C$10)-2))&amp;" "&amp;LEFT('[4]14'!C$10,1),'[4]14'!C$10))</f>
        <v>Baxter A</v>
      </c>
      <c r="D284" s="2485" t="s">
        <v>5486</v>
      </c>
      <c r="E284" s="1949">
        <v>45074</v>
      </c>
      <c r="F284" s="1950">
        <v>1</v>
      </c>
      <c r="G284" s="1950">
        <v>6</v>
      </c>
    </row>
    <row r="285" spans="1:7">
      <c r="A285">
        <v>14</v>
      </c>
      <c r="B285" s="1951" t="s">
        <v>1557</v>
      </c>
      <c r="C285" s="1951" t="s">
        <v>177</v>
      </c>
      <c r="D285" s="1952" t="s">
        <v>78</v>
      </c>
      <c r="E285" s="1949">
        <v>45080</v>
      </c>
      <c r="F285" s="1950">
        <v>6</v>
      </c>
      <c r="G285" s="1950">
        <v>1</v>
      </c>
    </row>
    <row r="286" spans="1:7">
      <c r="A286">
        <v>14</v>
      </c>
      <c r="B286" s="1951" t="s">
        <v>1557</v>
      </c>
      <c r="C286" s="1951" t="s">
        <v>121</v>
      </c>
      <c r="D286" s="1952" t="s">
        <v>78</v>
      </c>
      <c r="E286" s="1949">
        <v>45080</v>
      </c>
      <c r="F286" s="1950">
        <v>3</v>
      </c>
      <c r="G286" s="1950">
        <v>4</v>
      </c>
    </row>
    <row r="287" spans="1:7">
      <c r="A287" s="4">
        <v>15</v>
      </c>
      <c r="B287" s="2467" t="s">
        <v>1558</v>
      </c>
      <c r="C287" s="2525" t="s">
        <v>57</v>
      </c>
      <c r="D287" s="2471" t="s">
        <v>277</v>
      </c>
      <c r="E287" s="2526">
        <v>44815</v>
      </c>
      <c r="F287" s="1950">
        <v>6</v>
      </c>
      <c r="G287" s="1950">
        <v>1</v>
      </c>
    </row>
    <row r="288" spans="1:7">
      <c r="A288" s="4">
        <v>15</v>
      </c>
      <c r="B288" s="2467" t="s">
        <v>1558</v>
      </c>
      <c r="C288" s="1951" t="s">
        <v>122</v>
      </c>
      <c r="D288" s="1952" t="s">
        <v>277</v>
      </c>
      <c r="E288" s="2520">
        <v>44815</v>
      </c>
      <c r="F288" s="1950">
        <v>5</v>
      </c>
      <c r="G288" s="1950">
        <v>2</v>
      </c>
    </row>
    <row r="289" spans="1:7">
      <c r="A289" s="4">
        <v>15</v>
      </c>
      <c r="B289" s="2467" t="s">
        <v>1558</v>
      </c>
      <c r="C289" s="1951" t="s">
        <v>134</v>
      </c>
      <c r="D289" s="1952" t="s">
        <v>277</v>
      </c>
      <c r="E289" s="2520">
        <v>44815</v>
      </c>
      <c r="F289" s="1950">
        <v>4</v>
      </c>
      <c r="G289" s="1950">
        <v>3</v>
      </c>
    </row>
    <row r="290" spans="1:7">
      <c r="A290" s="4">
        <v>15</v>
      </c>
      <c r="B290" s="2467" t="s">
        <v>1558</v>
      </c>
      <c r="C290" s="1951" t="s">
        <v>122</v>
      </c>
      <c r="D290" s="1952" t="s">
        <v>277</v>
      </c>
      <c r="E290" s="2520">
        <v>44815</v>
      </c>
      <c r="F290" s="1950">
        <v>3</v>
      </c>
      <c r="G290" s="1950">
        <v>4</v>
      </c>
    </row>
    <row r="291" spans="1:7">
      <c r="A291" s="4">
        <v>15</v>
      </c>
      <c r="B291" s="2467" t="s">
        <v>1558</v>
      </c>
      <c r="C291" s="1951" t="s">
        <v>134</v>
      </c>
      <c r="D291" s="1952" t="s">
        <v>277</v>
      </c>
      <c r="E291" s="2520">
        <v>44815</v>
      </c>
      <c r="F291" s="1950">
        <v>2</v>
      </c>
      <c r="G291" s="1950">
        <v>5</v>
      </c>
    </row>
    <row r="292" spans="1:7">
      <c r="A292" s="4">
        <v>15</v>
      </c>
      <c r="B292" s="2467" t="s">
        <v>1558</v>
      </c>
      <c r="C292" s="1951" t="s">
        <v>165</v>
      </c>
      <c r="D292" s="1952" t="s">
        <v>277</v>
      </c>
      <c r="E292" s="2520">
        <v>44815</v>
      </c>
      <c r="F292" s="1950">
        <v>1</v>
      </c>
      <c r="G292" s="1950">
        <v>6</v>
      </c>
    </row>
    <row r="293" spans="1:7">
      <c r="A293" s="1977">
        <v>15</v>
      </c>
      <c r="B293" s="2467" t="s">
        <v>1558</v>
      </c>
      <c r="C293" s="1948" t="s">
        <v>165</v>
      </c>
      <c r="D293" s="2467" t="s">
        <v>252</v>
      </c>
      <c r="E293" s="2522">
        <v>44990</v>
      </c>
      <c r="F293" s="2469">
        <v>6</v>
      </c>
      <c r="G293" s="2469">
        <v>1</v>
      </c>
    </row>
    <row r="294" spans="1:7">
      <c r="A294" s="1977">
        <v>15</v>
      </c>
      <c r="B294" s="2413" t="s">
        <v>1558</v>
      </c>
      <c r="C294" s="1948" t="s">
        <v>1537</v>
      </c>
      <c r="D294" s="2413" t="s">
        <v>252</v>
      </c>
      <c r="E294" s="2522">
        <v>44990</v>
      </c>
      <c r="F294" s="2521">
        <v>5</v>
      </c>
      <c r="G294" s="2521">
        <v>2</v>
      </c>
    </row>
    <row r="295" spans="1:7">
      <c r="A295" s="1977">
        <v>15</v>
      </c>
      <c r="B295" s="2413" t="s">
        <v>1558</v>
      </c>
      <c r="C295" s="1948" t="s">
        <v>93</v>
      </c>
      <c r="D295" s="2413" t="s">
        <v>252</v>
      </c>
      <c r="E295" s="2522">
        <v>44990</v>
      </c>
      <c r="F295" s="2521">
        <v>4</v>
      </c>
      <c r="G295" s="2521">
        <v>3</v>
      </c>
    </row>
    <row r="296" spans="1:7">
      <c r="A296" s="1977">
        <v>15</v>
      </c>
      <c r="B296" s="2413" t="s">
        <v>1558</v>
      </c>
      <c r="C296" s="1948" t="s">
        <v>202</v>
      </c>
      <c r="D296" s="2413" t="s">
        <v>252</v>
      </c>
      <c r="E296" s="2522">
        <v>44990</v>
      </c>
      <c r="F296" s="2521">
        <v>3</v>
      </c>
      <c r="G296" s="2521">
        <v>4</v>
      </c>
    </row>
    <row r="297" spans="1:7">
      <c r="A297" s="1977">
        <v>15</v>
      </c>
      <c r="B297" s="2413" t="s">
        <v>1558</v>
      </c>
      <c r="C297" s="1948" t="s">
        <v>63</v>
      </c>
      <c r="D297" s="2413" t="s">
        <v>252</v>
      </c>
      <c r="E297" s="2522">
        <v>44990</v>
      </c>
      <c r="F297" s="2521">
        <v>2</v>
      </c>
      <c r="G297" s="2521">
        <v>5</v>
      </c>
    </row>
    <row r="298" spans="1:7">
      <c r="A298" s="1977">
        <v>15</v>
      </c>
      <c r="B298" s="2413" t="s">
        <v>1558</v>
      </c>
      <c r="C298" s="1948" t="s">
        <v>193</v>
      </c>
      <c r="D298" s="2413" t="s">
        <v>252</v>
      </c>
      <c r="E298" s="2522">
        <v>44990</v>
      </c>
      <c r="F298" s="2521">
        <v>1</v>
      </c>
      <c r="G298" s="2521">
        <v>6</v>
      </c>
    </row>
    <row r="299" spans="1:7">
      <c r="A299" s="1986">
        <v>15</v>
      </c>
      <c r="B299" s="1948" t="s">
        <v>1558</v>
      </c>
      <c r="C299" s="1948" t="str">
        <f>IF(MID('[4]15'!C$5,4,1)=" ",'[4]15'!C$5,IF(MID('[4]15'!C$5,2,1)=" ",TRIM(RIGHT('[4]15'!C$5,LEN('[4]15'!C$5)-2))&amp;" "&amp;LEFT('[4]15'!C$5,1),'[4]15'!C$5))</f>
        <v>Hunter I</v>
      </c>
      <c r="D299" s="2485" t="s">
        <v>5486</v>
      </c>
      <c r="E299" s="1949">
        <v>45074</v>
      </c>
      <c r="F299" s="1950">
        <v>6</v>
      </c>
      <c r="G299" s="1950">
        <v>1</v>
      </c>
    </row>
    <row r="300" spans="1:7">
      <c r="A300" s="1986">
        <v>15</v>
      </c>
      <c r="B300" s="1948" t="s">
        <v>1558</v>
      </c>
      <c r="C300" s="1948" t="str">
        <f>IF(MID('[4]15'!C$6,4,1)=" ",'[4]15'!C$6,IF(MID('[4]15'!C$6,2,1)=" ",TRIM(RIGHT('[4]15'!C$6,LEN('[4]15'!C$6)-2))&amp;" "&amp;LEFT('[4]15'!C$6,1),'[4]15'!C$6))</f>
        <v>Ennis J</v>
      </c>
      <c r="D300" s="2485" t="s">
        <v>5486</v>
      </c>
      <c r="E300" s="1949">
        <v>45074</v>
      </c>
      <c r="F300" s="1950">
        <v>5</v>
      </c>
      <c r="G300" s="1950">
        <v>2</v>
      </c>
    </row>
    <row r="301" spans="1:7">
      <c r="A301" s="1986">
        <v>15</v>
      </c>
      <c r="B301" s="1948" t="s">
        <v>1558</v>
      </c>
      <c r="C301" s="1948" t="str">
        <f>IF(MID('[4]15'!C$7,4,1)=" ",'[4]15'!C$7,IF(MID('[4]15'!C$7,2,1)=" ",TRIM(RIGHT('[4]15'!C$7,LEN('[4]15'!C$7)-2))&amp;" "&amp;LEFT('[4]15'!C$7,1),'[4]15'!C$7))</f>
        <v>T &amp; S Appleton</v>
      </c>
      <c r="D301" s="2485" t="s">
        <v>5486</v>
      </c>
      <c r="E301" s="1949">
        <v>45074</v>
      </c>
      <c r="F301" s="1950">
        <v>4</v>
      </c>
      <c r="G301" s="1950">
        <v>3</v>
      </c>
    </row>
    <row r="302" spans="1:7">
      <c r="A302" s="1986">
        <v>15</v>
      </c>
      <c r="B302" s="1948" t="s">
        <v>1558</v>
      </c>
      <c r="C302" s="1948" t="str">
        <f>IF(MID('[4]15'!C$8,4,1)=" ",'[4]15'!C$8,IF(MID('[4]15'!C$8,2,1)=" ",TRIM(RIGHT('[4]15'!C$8,LEN('[4]15'!C$8)-2))&amp;" "&amp;LEFT('[4]15'!C$8,1),'[4]15'!C$8))</f>
        <v>Richardson L</v>
      </c>
      <c r="D302" s="2485" t="s">
        <v>5486</v>
      </c>
      <c r="E302" s="1949">
        <v>45074</v>
      </c>
      <c r="F302" s="1950">
        <v>3</v>
      </c>
      <c r="G302" s="1950">
        <v>4</v>
      </c>
    </row>
    <row r="303" spans="1:7">
      <c r="A303" s="1986">
        <v>15</v>
      </c>
      <c r="B303" s="1948" t="s">
        <v>1558</v>
      </c>
      <c r="C303" s="1948" t="str">
        <f>IF(MID('[4]15'!C$9,4,1)=" ",'[4]15'!C$9,IF(MID('[4]15'!C$9,2,1)=" ",TRIM(RIGHT('[4]15'!C$9,LEN('[4]15'!C$9)-2))&amp;" "&amp;LEFT('[4]15'!C$9,1),'[4]15'!C$9))</f>
        <v>Leong J</v>
      </c>
      <c r="D303" s="2485" t="s">
        <v>5486</v>
      </c>
      <c r="E303" s="1949">
        <v>45074</v>
      </c>
      <c r="F303" s="1950">
        <v>2</v>
      </c>
      <c r="G303" s="1950">
        <v>5</v>
      </c>
    </row>
    <row r="304" spans="1:7">
      <c r="A304" s="1986">
        <v>15</v>
      </c>
      <c r="B304" s="1948" t="s">
        <v>1558</v>
      </c>
      <c r="C304" s="1948" t="str">
        <f>IF(MID('[4]15'!C$10,4,1)=" ",'[4]15'!C$10,IF(MID('[4]15'!C$10,2,1)=" ",TRIM(RIGHT('[4]15'!C$10,LEN('[4]15'!C$10)-2))&amp;" "&amp;LEFT('[4]15'!C$10,1),'[4]15'!C$10))</f>
        <v>S &amp; N Hunt</v>
      </c>
      <c r="D304" s="2485" t="s">
        <v>5486</v>
      </c>
      <c r="E304" s="1949">
        <v>45074</v>
      </c>
      <c r="F304" s="1950">
        <v>1</v>
      </c>
      <c r="G304" s="1950">
        <v>6</v>
      </c>
    </row>
    <row r="305" spans="1:7">
      <c r="A305" s="1986">
        <v>15</v>
      </c>
      <c r="B305" s="1951" t="s">
        <v>1558</v>
      </c>
      <c r="C305" s="1951" t="s">
        <v>165</v>
      </c>
      <c r="D305" s="1952" t="s">
        <v>78</v>
      </c>
      <c r="E305" s="1943">
        <v>45080</v>
      </c>
      <c r="F305" s="1950">
        <v>6</v>
      </c>
      <c r="G305" s="1950">
        <v>1</v>
      </c>
    </row>
    <row r="306" spans="1:7">
      <c r="A306">
        <v>16</v>
      </c>
      <c r="B306" s="1951" t="s">
        <v>1559</v>
      </c>
      <c r="C306" s="1951" t="s">
        <v>77</v>
      </c>
      <c r="D306" s="1952" t="s">
        <v>277</v>
      </c>
      <c r="E306" s="2520">
        <v>44815</v>
      </c>
      <c r="F306" s="1950">
        <v>6</v>
      </c>
      <c r="G306" s="1950">
        <v>1</v>
      </c>
    </row>
    <row r="307" spans="1:7">
      <c r="A307">
        <v>16</v>
      </c>
      <c r="B307" s="1951" t="s">
        <v>1559</v>
      </c>
      <c r="C307" s="1951" t="s">
        <v>52</v>
      </c>
      <c r="D307" s="1952" t="s">
        <v>277</v>
      </c>
      <c r="E307" s="2520">
        <v>44815</v>
      </c>
      <c r="F307" s="1950">
        <v>5</v>
      </c>
      <c r="G307" s="1950">
        <v>2</v>
      </c>
    </row>
    <row r="308" spans="1:7">
      <c r="A308">
        <v>16</v>
      </c>
      <c r="B308" s="1951" t="s">
        <v>1559</v>
      </c>
      <c r="C308" s="1951" t="s">
        <v>123</v>
      </c>
      <c r="D308" s="1952" t="s">
        <v>277</v>
      </c>
      <c r="E308" s="2520">
        <v>44815</v>
      </c>
      <c r="F308" s="1950">
        <v>4</v>
      </c>
      <c r="G308" s="1950">
        <v>3</v>
      </c>
    </row>
    <row r="309" spans="1:7">
      <c r="A309">
        <v>16</v>
      </c>
      <c r="B309" s="1951" t="s">
        <v>1559</v>
      </c>
      <c r="C309" s="1951" t="s">
        <v>122</v>
      </c>
      <c r="D309" s="1952" t="s">
        <v>277</v>
      </c>
      <c r="E309" s="2520">
        <v>44815</v>
      </c>
      <c r="F309" s="1950">
        <v>3</v>
      </c>
      <c r="G309" s="1950">
        <v>4</v>
      </c>
    </row>
    <row r="310" spans="1:7">
      <c r="A310">
        <v>16</v>
      </c>
      <c r="B310" s="1951" t="s">
        <v>1559</v>
      </c>
      <c r="C310" s="1951" t="s">
        <v>182</v>
      </c>
      <c r="D310" s="1952" t="s">
        <v>277</v>
      </c>
      <c r="E310" s="2520">
        <v>44815</v>
      </c>
      <c r="F310" s="1950">
        <v>2</v>
      </c>
      <c r="G310" s="1950">
        <v>5</v>
      </c>
    </row>
    <row r="311" spans="1:7">
      <c r="A311">
        <v>16</v>
      </c>
      <c r="B311" s="1951" t="s">
        <v>1559</v>
      </c>
      <c r="C311" s="1951" t="s">
        <v>115</v>
      </c>
      <c r="D311" s="1952" t="s">
        <v>277</v>
      </c>
      <c r="E311" s="2520">
        <v>44815</v>
      </c>
      <c r="F311" s="1950">
        <v>1</v>
      </c>
      <c r="G311" s="1950">
        <v>6</v>
      </c>
    </row>
    <row r="312" spans="1:7">
      <c r="A312" s="4">
        <v>16</v>
      </c>
      <c r="B312" s="2467" t="s">
        <v>1559</v>
      </c>
      <c r="C312" s="1948" t="s">
        <v>103</v>
      </c>
      <c r="D312" s="2467" t="s">
        <v>252</v>
      </c>
      <c r="E312" s="2522">
        <v>44990</v>
      </c>
      <c r="F312" s="2470">
        <v>6</v>
      </c>
      <c r="G312" s="2470">
        <v>1</v>
      </c>
    </row>
    <row r="313" spans="1:7">
      <c r="A313" s="4">
        <v>16</v>
      </c>
      <c r="B313" s="2413" t="s">
        <v>1559</v>
      </c>
      <c r="C313" s="1948" t="s">
        <v>119</v>
      </c>
      <c r="D313" s="2413" t="s">
        <v>252</v>
      </c>
      <c r="E313" s="2522">
        <v>44990</v>
      </c>
      <c r="F313" s="1960">
        <v>5</v>
      </c>
      <c r="G313" s="1960">
        <v>2</v>
      </c>
    </row>
    <row r="314" spans="1:7">
      <c r="A314" s="4">
        <v>16</v>
      </c>
      <c r="B314" s="2413" t="s">
        <v>1559</v>
      </c>
      <c r="C314" s="1948" t="s">
        <v>568</v>
      </c>
      <c r="D314" s="2413" t="s">
        <v>252</v>
      </c>
      <c r="E314" s="2522">
        <v>44990</v>
      </c>
      <c r="F314" s="1960">
        <v>4</v>
      </c>
      <c r="G314" s="1960">
        <v>3</v>
      </c>
    </row>
    <row r="315" spans="1:7">
      <c r="A315" s="4">
        <v>16</v>
      </c>
      <c r="B315" s="2413" t="s">
        <v>1559</v>
      </c>
      <c r="C315" s="1948" t="s">
        <v>5917</v>
      </c>
      <c r="D315" s="2413" t="s">
        <v>252</v>
      </c>
      <c r="E315" s="2522">
        <v>44990</v>
      </c>
      <c r="F315" s="1960">
        <v>3</v>
      </c>
      <c r="G315" s="1960">
        <v>4</v>
      </c>
    </row>
    <row r="316" spans="1:7">
      <c r="A316" s="4">
        <v>16</v>
      </c>
      <c r="B316" s="2413" t="s">
        <v>1559</v>
      </c>
      <c r="C316" s="1948" t="s">
        <v>96</v>
      </c>
      <c r="D316" s="2413" t="s">
        <v>252</v>
      </c>
      <c r="E316" s="2522">
        <v>44990</v>
      </c>
      <c r="F316" s="1960">
        <v>2</v>
      </c>
      <c r="G316" s="1960">
        <v>5</v>
      </c>
    </row>
    <row r="317" spans="1:7">
      <c r="A317" s="4">
        <v>16</v>
      </c>
      <c r="B317" s="2413" t="s">
        <v>1559</v>
      </c>
      <c r="C317" s="1948" t="s">
        <v>998</v>
      </c>
      <c r="D317" s="2413" t="s">
        <v>252</v>
      </c>
      <c r="E317" s="2522">
        <v>44990</v>
      </c>
      <c r="F317" s="1960">
        <v>1</v>
      </c>
      <c r="G317" s="1960">
        <v>6</v>
      </c>
    </row>
    <row r="318" spans="1:7">
      <c r="A318">
        <v>16</v>
      </c>
      <c r="B318" s="1948" t="s">
        <v>1559</v>
      </c>
      <c r="C318" s="1948" t="str">
        <f>IF(MID('[4]16'!C$5,4,1)=" ",'[4]16'!C$5,IF(MID('[4]16'!C$5,2,1)=" ",TRIM(RIGHT('[4]16'!C$5,LEN('[4]16'!C$5)-2))&amp;" "&amp;LEFT('[4]16'!C$5,1),'[4]16'!C$5))</f>
        <v>Kamel H</v>
      </c>
      <c r="D318" s="2485" t="s">
        <v>5486</v>
      </c>
      <c r="E318" s="1949">
        <v>45074</v>
      </c>
      <c r="F318" s="1950">
        <v>6</v>
      </c>
      <c r="G318" s="1950">
        <v>1</v>
      </c>
    </row>
    <row r="319" spans="1:7">
      <c r="A319">
        <v>16</v>
      </c>
      <c r="B319" s="1948" t="s">
        <v>1559</v>
      </c>
      <c r="C319" s="1948" t="str">
        <f>IF(MID('[4]16'!C$6,4,1)=" ",'[4]16'!C$6,IF(MID('[4]16'!C$6,2,1)=" ",TRIM(RIGHT('[4]16'!C$6,LEN('[4]16'!C$6)-2))&amp;" "&amp;LEFT('[4]16'!C$6,1),'[4]16'!C$6))</f>
        <v>Murray V</v>
      </c>
      <c r="D319" s="2485" t="s">
        <v>5486</v>
      </c>
      <c r="E319" s="1949">
        <v>45074</v>
      </c>
      <c r="F319" s="1950">
        <v>5</v>
      </c>
      <c r="G319" s="1950">
        <v>2</v>
      </c>
    </row>
    <row r="320" spans="1:7">
      <c r="A320">
        <v>16</v>
      </c>
      <c r="B320" s="1948" t="s">
        <v>1559</v>
      </c>
      <c r="C320" s="1948" t="str">
        <f>IF(MID('[4]16'!C$7,4,1)=" ",'[4]16'!C$7,IF(MID('[4]16'!C$7,2,1)=" ",TRIM(RIGHT('[4]16'!C$7,LEN('[4]16'!C$7)-2))&amp;" "&amp;LEFT('[4]16'!C$7,1),'[4]16'!C$7))</f>
        <v>Sheppard &amp; Flanagan</v>
      </c>
      <c r="D320" s="2485" t="s">
        <v>5486</v>
      </c>
      <c r="E320" s="1949">
        <v>45074</v>
      </c>
      <c r="F320" s="1950">
        <v>4</v>
      </c>
      <c r="G320" s="1950">
        <v>3</v>
      </c>
    </row>
    <row r="321" spans="1:7">
      <c r="A321">
        <v>16</v>
      </c>
      <c r="B321" s="1948" t="s">
        <v>1559</v>
      </c>
      <c r="C321" s="1948" t="str">
        <f>IF(MID('[4]16'!C$8,4,1)=" ",'[4]16'!C$8,IF(MID('[4]16'!C$8,2,1)=" ",TRIM(RIGHT('[4]16'!C$8,LEN('[4]16'!C$8)-2))&amp;" "&amp;LEFT('[4]16'!C$8,1),'[4]16'!C$8))</f>
        <v>Kamel H</v>
      </c>
      <c r="D321" s="2485" t="s">
        <v>5486</v>
      </c>
      <c r="E321" s="1949">
        <v>45074</v>
      </c>
      <c r="F321" s="1950">
        <v>3</v>
      </c>
      <c r="G321" s="1950">
        <v>4</v>
      </c>
    </row>
    <row r="322" spans="1:7">
      <c r="A322">
        <v>16</v>
      </c>
      <c r="B322" s="1948" t="s">
        <v>1559</v>
      </c>
      <c r="C322" s="1948" t="str">
        <f>IF(MID('[4]16'!C$9,4,1)=" ",'[4]16'!C$9,IF(MID('[4]16'!C$9,2,1)=" ",TRIM(RIGHT('[4]16'!C$9,LEN('[4]16'!C$9)-2))&amp;" "&amp;LEFT('[4]16'!C$9,1),'[4]16'!C$9))</f>
        <v>Herouvin C</v>
      </c>
      <c r="D322" s="2485" t="s">
        <v>5486</v>
      </c>
      <c r="E322" s="1949">
        <v>45074</v>
      </c>
      <c r="F322" s="1950">
        <v>2</v>
      </c>
      <c r="G322" s="1950">
        <v>5</v>
      </c>
    </row>
    <row r="323" spans="1:7">
      <c r="A323">
        <v>16</v>
      </c>
      <c r="B323" s="1948" t="s">
        <v>1559</v>
      </c>
      <c r="C323" s="1948" t="str">
        <f>IF(MID('[4]16'!C$10,4,1)=" ",'[4]16'!C$10,IF(MID('[4]16'!C$10,2,1)=" ",TRIM(RIGHT('[4]16'!C$10,LEN('[4]16'!C$10)-2))&amp;" "&amp;LEFT('[4]16'!C$10,1),'[4]16'!C$10))</f>
        <v>Humadi A</v>
      </c>
      <c r="D323" s="2485" t="s">
        <v>5486</v>
      </c>
      <c r="E323" s="1949">
        <v>45074</v>
      </c>
      <c r="F323" s="1950">
        <v>1</v>
      </c>
      <c r="G323" s="1950">
        <v>6</v>
      </c>
    </row>
    <row r="324" spans="1:7">
      <c r="A324">
        <v>16</v>
      </c>
      <c r="B324" s="1951" t="s">
        <v>1559</v>
      </c>
      <c r="C324" s="1951" t="s">
        <v>103</v>
      </c>
      <c r="D324" s="1952" t="s">
        <v>78</v>
      </c>
      <c r="E324" s="1949">
        <v>45080</v>
      </c>
      <c r="F324" s="1950">
        <v>6</v>
      </c>
      <c r="G324" s="1950">
        <v>1</v>
      </c>
    </row>
    <row r="325" spans="1:7">
      <c r="A325">
        <v>16</v>
      </c>
      <c r="B325" s="1951" t="s">
        <v>1559</v>
      </c>
      <c r="C325" s="1951" t="s">
        <v>122</v>
      </c>
      <c r="D325" s="1952" t="s">
        <v>78</v>
      </c>
      <c r="E325" s="1949">
        <v>45080</v>
      </c>
      <c r="F325" s="1950">
        <v>5</v>
      </c>
      <c r="G325" s="1950">
        <v>2</v>
      </c>
    </row>
    <row r="326" spans="1:7">
      <c r="A326">
        <v>16</v>
      </c>
      <c r="B326" s="1951" t="s">
        <v>1559</v>
      </c>
      <c r="C326" s="1951" t="s">
        <v>103</v>
      </c>
      <c r="D326" s="1952" t="s">
        <v>78</v>
      </c>
      <c r="E326" s="1949">
        <v>45080</v>
      </c>
      <c r="F326" s="1950">
        <v>4</v>
      </c>
      <c r="G326" s="1950">
        <v>3</v>
      </c>
    </row>
    <row r="327" spans="1:7">
      <c r="A327" s="1986">
        <v>17</v>
      </c>
      <c r="B327" s="1951" t="s">
        <v>1560</v>
      </c>
      <c r="C327" s="1951" t="s">
        <v>134</v>
      </c>
      <c r="D327" s="1952" t="s">
        <v>277</v>
      </c>
      <c r="E327" s="2526">
        <v>44815</v>
      </c>
      <c r="F327" s="1950">
        <v>6</v>
      </c>
      <c r="G327" s="1950">
        <v>1</v>
      </c>
    </row>
    <row r="328" spans="1:7">
      <c r="A328" s="1986">
        <v>17</v>
      </c>
      <c r="B328" s="1951" t="s">
        <v>1560</v>
      </c>
      <c r="C328" s="1951" t="s">
        <v>122</v>
      </c>
      <c r="D328" s="1952" t="s">
        <v>277</v>
      </c>
      <c r="E328" s="2520">
        <v>44815</v>
      </c>
      <c r="F328" s="1950">
        <v>5</v>
      </c>
      <c r="G328" s="1950">
        <v>2</v>
      </c>
    </row>
    <row r="329" spans="1:7">
      <c r="A329" s="1986">
        <v>17</v>
      </c>
      <c r="B329" s="1951" t="s">
        <v>1560</v>
      </c>
      <c r="C329" s="1951" t="s">
        <v>123</v>
      </c>
      <c r="D329" s="1952" t="s">
        <v>277</v>
      </c>
      <c r="E329" s="2520">
        <v>44815</v>
      </c>
      <c r="F329" s="1950">
        <v>4</v>
      </c>
      <c r="G329" s="1950">
        <v>3</v>
      </c>
    </row>
    <row r="330" spans="1:7">
      <c r="A330" s="1986">
        <v>17</v>
      </c>
      <c r="B330" s="1951" t="s">
        <v>1560</v>
      </c>
      <c r="C330" s="1951" t="s">
        <v>1602</v>
      </c>
      <c r="D330" s="1952" t="s">
        <v>277</v>
      </c>
      <c r="E330" s="2520">
        <v>44815</v>
      </c>
      <c r="F330" s="1950">
        <v>3</v>
      </c>
      <c r="G330" s="1950">
        <v>4</v>
      </c>
    </row>
    <row r="331" spans="1:7">
      <c r="A331" s="1986">
        <v>17</v>
      </c>
      <c r="B331" s="1951" t="s">
        <v>1560</v>
      </c>
      <c r="C331" s="1951" t="s">
        <v>122</v>
      </c>
      <c r="D331" s="1952" t="s">
        <v>277</v>
      </c>
      <c r="E331" s="2520">
        <v>44815</v>
      </c>
      <c r="F331" s="1950">
        <v>2</v>
      </c>
      <c r="G331" s="1950">
        <v>5</v>
      </c>
    </row>
    <row r="332" spans="1:7">
      <c r="A332" s="1986">
        <v>17</v>
      </c>
      <c r="B332" s="1951" t="s">
        <v>1560</v>
      </c>
      <c r="C332" s="1951" t="s">
        <v>133</v>
      </c>
      <c r="D332" s="1952" t="s">
        <v>277</v>
      </c>
      <c r="E332" s="2520">
        <v>44815</v>
      </c>
      <c r="F332" s="1950">
        <v>1</v>
      </c>
      <c r="G332" s="1950">
        <v>6</v>
      </c>
    </row>
    <row r="333" spans="1:7">
      <c r="A333" s="1977">
        <v>17</v>
      </c>
      <c r="B333" s="2467" t="s">
        <v>1560</v>
      </c>
      <c r="C333" s="1948" t="s">
        <v>92</v>
      </c>
      <c r="D333" s="2467" t="s">
        <v>252</v>
      </c>
      <c r="E333" s="2522">
        <v>44990</v>
      </c>
      <c r="F333" s="2469">
        <v>6</v>
      </c>
      <c r="G333" s="2469">
        <v>1</v>
      </c>
    </row>
    <row r="334" spans="1:7">
      <c r="A334" s="1977">
        <v>17</v>
      </c>
      <c r="B334" s="2413" t="s">
        <v>1560</v>
      </c>
      <c r="C334" s="1948" t="s">
        <v>92</v>
      </c>
      <c r="D334" s="2413" t="s">
        <v>252</v>
      </c>
      <c r="E334" s="2522">
        <v>44990</v>
      </c>
      <c r="F334" s="2521">
        <v>5</v>
      </c>
      <c r="G334" s="2521">
        <v>2</v>
      </c>
    </row>
    <row r="335" spans="1:7">
      <c r="A335" s="1977">
        <v>17</v>
      </c>
      <c r="B335" s="2413" t="s">
        <v>1560</v>
      </c>
      <c r="C335" s="1948" t="s">
        <v>1537</v>
      </c>
      <c r="D335" s="2413" t="s">
        <v>252</v>
      </c>
      <c r="E335" s="2522">
        <v>44990</v>
      </c>
      <c r="F335" s="2521">
        <v>4</v>
      </c>
      <c r="G335" s="2521">
        <v>3</v>
      </c>
    </row>
    <row r="336" spans="1:7">
      <c r="A336" s="1977">
        <v>17</v>
      </c>
      <c r="B336" s="2413" t="s">
        <v>1560</v>
      </c>
      <c r="C336" s="1948" t="s">
        <v>126</v>
      </c>
      <c r="D336" s="2413" t="s">
        <v>252</v>
      </c>
      <c r="E336" s="2522">
        <v>44990</v>
      </c>
      <c r="F336" s="2521">
        <v>3</v>
      </c>
      <c r="G336" s="2521">
        <v>4</v>
      </c>
    </row>
    <row r="337" spans="1:7">
      <c r="A337" s="1977">
        <v>17</v>
      </c>
      <c r="B337" s="2413" t="s">
        <v>1560</v>
      </c>
      <c r="C337" s="1948" t="s">
        <v>149</v>
      </c>
      <c r="D337" s="2413" t="s">
        <v>252</v>
      </c>
      <c r="E337" s="2522">
        <v>44990</v>
      </c>
      <c r="F337" s="2521">
        <v>2</v>
      </c>
      <c r="G337" s="2521">
        <v>5</v>
      </c>
    </row>
    <row r="338" spans="1:7">
      <c r="A338" s="1977">
        <v>17</v>
      </c>
      <c r="B338" s="2413" t="s">
        <v>1560</v>
      </c>
      <c r="C338" s="1948" t="s">
        <v>110</v>
      </c>
      <c r="D338" s="2413" t="s">
        <v>252</v>
      </c>
      <c r="E338" s="2522">
        <v>44990</v>
      </c>
      <c r="F338" s="2521">
        <v>1</v>
      </c>
      <c r="G338" s="2521">
        <v>6</v>
      </c>
    </row>
    <row r="339" spans="1:7">
      <c r="A339" s="1986">
        <v>17</v>
      </c>
      <c r="B339" s="1948" t="s">
        <v>1560</v>
      </c>
      <c r="C339" s="1948" t="str">
        <f>IF(MID('[4]17'!C$5,4,1)=" ",'[4]17'!C$5,IF(MID('[4]17'!C$5,2,1)=" ",TRIM(RIGHT('[4]17'!C$5,LEN('[4]17'!C$5)-2))&amp;" "&amp;LEFT('[4]17'!C$5,1),'[4]17'!C$5))</f>
        <v>Leong J</v>
      </c>
      <c r="D339" s="2485" t="s">
        <v>5486</v>
      </c>
      <c r="E339" s="1949">
        <v>45074</v>
      </c>
      <c r="F339" s="1950">
        <v>6</v>
      </c>
      <c r="G339" s="1950">
        <v>1</v>
      </c>
    </row>
    <row r="340" spans="1:7">
      <c r="A340" s="1986">
        <v>17</v>
      </c>
      <c r="B340" s="1948" t="s">
        <v>1560</v>
      </c>
      <c r="C340" s="1948" t="str">
        <f>IF(MID('[4]17'!C$6,4,1)=" ",'[4]17'!C$6,IF(MID('[4]17'!C$6,2,1)=" ",TRIM(RIGHT('[4]17'!C$6,LEN('[4]17'!C$6)-2))&amp;" "&amp;LEFT('[4]17'!C$6,1),'[4]17'!C$6))</f>
        <v>Thurn P</v>
      </c>
      <c r="D340" s="2485" t="s">
        <v>5486</v>
      </c>
      <c r="E340" s="1949">
        <v>45074</v>
      </c>
      <c r="F340" s="1950">
        <v>5</v>
      </c>
      <c r="G340" s="1950">
        <v>2</v>
      </c>
    </row>
    <row r="341" spans="1:7">
      <c r="A341" s="1986">
        <v>17</v>
      </c>
      <c r="B341" s="1948" t="s">
        <v>1560</v>
      </c>
      <c r="C341" s="1948" t="str">
        <f>IF(MID('[4]17'!C$7,4,1)=" ",'[4]17'!C$7,IF(MID('[4]17'!C$7,2,1)=" ",TRIM(RIGHT('[4]17'!C$7,LEN('[4]17'!C$7)-2))&amp;" "&amp;LEFT('[4]17'!C$7,1),'[4]17'!C$7))</f>
        <v>Downey L</v>
      </c>
      <c r="D341" s="2485" t="s">
        <v>5486</v>
      </c>
      <c r="E341" s="1949">
        <v>45074</v>
      </c>
      <c r="F341" s="1950">
        <v>4</v>
      </c>
      <c r="G341" s="1950">
        <v>3</v>
      </c>
    </row>
    <row r="342" spans="1:7">
      <c r="A342" s="1986">
        <v>17</v>
      </c>
      <c r="B342" s="1948" t="s">
        <v>1560</v>
      </c>
      <c r="C342" s="1948" t="str">
        <f>IF(MID('[4]17'!C$8,4,1)=" ",'[4]17'!C$8,IF(MID('[4]17'!C$8,2,1)=" ",TRIM(RIGHT('[4]17'!C$8,LEN('[4]17'!C$8)-2))&amp;" "&amp;LEFT('[4]17'!C$8,1),'[4]17'!C$8))</f>
        <v>Clay Borg &amp; Skivington</v>
      </c>
      <c r="D342" s="2485" t="s">
        <v>5486</v>
      </c>
      <c r="E342" s="1949">
        <v>45074</v>
      </c>
      <c r="F342" s="1950">
        <v>3</v>
      </c>
      <c r="G342" s="1950">
        <v>4</v>
      </c>
    </row>
    <row r="343" spans="1:7">
      <c r="A343" s="1986">
        <v>17</v>
      </c>
      <c r="B343" s="1948" t="s">
        <v>1560</v>
      </c>
      <c r="C343" s="1948" t="str">
        <f>IF(MID('[4]17'!C$9,4,1)=" ",'[4]17'!C$9,IF(MID('[4]17'!C$9,2,1)=" ",TRIM(RIGHT('[4]17'!C$9,LEN('[4]17'!C$9)-2))&amp;" "&amp;LEFT('[4]17'!C$9,1),'[4]17'!C$9))</f>
        <v>Sheppard &amp; Flanagan</v>
      </c>
      <c r="D343" s="2485" t="s">
        <v>5486</v>
      </c>
      <c r="E343" s="1949">
        <v>45074</v>
      </c>
      <c r="F343" s="1950">
        <v>2</v>
      </c>
      <c r="G343" s="1950">
        <v>5</v>
      </c>
    </row>
    <row r="344" spans="1:7">
      <c r="A344" s="1986">
        <v>17</v>
      </c>
      <c r="B344" s="1948" t="s">
        <v>1560</v>
      </c>
      <c r="C344" s="1948" t="str">
        <f>IF(MID('[4]17'!C$10,4,1)=" ",'[4]17'!C$10,IF(MID('[4]17'!C$10,2,1)=" ",TRIM(RIGHT('[4]17'!C$10,LEN('[4]17'!C$10)-2))&amp;" "&amp;LEFT('[4]17'!C$10,1),'[4]17'!C$10))</f>
        <v>Slade R</v>
      </c>
      <c r="D344" s="2485" t="s">
        <v>5486</v>
      </c>
      <c r="E344" s="1949">
        <v>45074</v>
      </c>
      <c r="F344" s="1950">
        <v>1</v>
      </c>
      <c r="G344" s="1950">
        <v>6</v>
      </c>
    </row>
    <row r="345" spans="1:7">
      <c r="A345" s="1986">
        <v>17</v>
      </c>
      <c r="B345" s="1951" t="s">
        <v>1560</v>
      </c>
      <c r="C345" s="1951" t="s">
        <v>123</v>
      </c>
      <c r="D345" s="1952" t="s">
        <v>78</v>
      </c>
      <c r="E345" s="1949">
        <v>45080</v>
      </c>
      <c r="F345" s="1950">
        <v>6</v>
      </c>
      <c r="G345" s="1950">
        <v>1</v>
      </c>
    </row>
    <row r="346" spans="1:7">
      <c r="A346" s="1986">
        <v>17</v>
      </c>
      <c r="B346" s="1951" t="s">
        <v>1560</v>
      </c>
      <c r="C346" s="1951" t="s">
        <v>92</v>
      </c>
      <c r="D346" s="1952" t="s">
        <v>78</v>
      </c>
      <c r="E346" s="1949">
        <v>45080</v>
      </c>
      <c r="F346" s="1950">
        <v>1</v>
      </c>
      <c r="G346" s="1950">
        <v>6</v>
      </c>
    </row>
    <row r="347" spans="1:7">
      <c r="A347">
        <v>18</v>
      </c>
      <c r="B347" s="2467" t="s">
        <v>1561</v>
      </c>
      <c r="C347" s="2525" t="s">
        <v>92</v>
      </c>
      <c r="D347" s="2471" t="s">
        <v>277</v>
      </c>
      <c r="E347" s="2526">
        <v>44815</v>
      </c>
      <c r="F347" s="1950">
        <v>6</v>
      </c>
      <c r="G347" s="1950">
        <v>1</v>
      </c>
    </row>
    <row r="348" spans="1:7">
      <c r="A348">
        <v>18</v>
      </c>
      <c r="B348" s="2467" t="s">
        <v>1561</v>
      </c>
      <c r="C348" s="1951" t="s">
        <v>123</v>
      </c>
      <c r="D348" s="1952" t="s">
        <v>277</v>
      </c>
      <c r="E348" s="2520">
        <v>44815</v>
      </c>
      <c r="F348" s="1950">
        <v>5</v>
      </c>
      <c r="G348" s="1950">
        <v>2</v>
      </c>
    </row>
    <row r="349" spans="1:7">
      <c r="A349">
        <v>18</v>
      </c>
      <c r="B349" s="2467" t="s">
        <v>1561</v>
      </c>
      <c r="C349" s="1951" t="s">
        <v>123</v>
      </c>
      <c r="D349" s="1952" t="s">
        <v>277</v>
      </c>
      <c r="E349" s="2520">
        <v>44815</v>
      </c>
      <c r="F349" s="1950">
        <v>4</v>
      </c>
      <c r="G349" s="1950">
        <v>3</v>
      </c>
    </row>
    <row r="350" spans="1:7">
      <c r="A350">
        <v>18</v>
      </c>
      <c r="B350" s="2467" t="s">
        <v>1561</v>
      </c>
      <c r="C350" s="1951" t="s">
        <v>123</v>
      </c>
      <c r="D350" s="1952" t="s">
        <v>277</v>
      </c>
      <c r="E350" s="2520">
        <v>44815</v>
      </c>
      <c r="F350" s="1950">
        <v>3</v>
      </c>
      <c r="G350" s="1950">
        <v>4</v>
      </c>
    </row>
    <row r="351" spans="1:7">
      <c r="A351">
        <v>18</v>
      </c>
      <c r="B351" s="2467" t="s">
        <v>1561</v>
      </c>
      <c r="C351" s="1951" t="s">
        <v>183</v>
      </c>
      <c r="D351" s="1952" t="s">
        <v>277</v>
      </c>
      <c r="E351" s="2520">
        <v>44815</v>
      </c>
      <c r="F351" s="1950">
        <v>2</v>
      </c>
      <c r="G351" s="1950">
        <v>5</v>
      </c>
    </row>
    <row r="352" spans="1:7">
      <c r="A352">
        <v>18</v>
      </c>
      <c r="B352" s="2467" t="s">
        <v>1561</v>
      </c>
      <c r="C352" s="1951" t="s">
        <v>6010</v>
      </c>
      <c r="D352" s="1952" t="s">
        <v>277</v>
      </c>
      <c r="E352" s="2520">
        <v>44815</v>
      </c>
      <c r="F352" s="1950">
        <v>1</v>
      </c>
      <c r="G352" s="1950">
        <v>6</v>
      </c>
    </row>
    <row r="353" spans="1:7">
      <c r="A353" s="4">
        <v>18</v>
      </c>
      <c r="B353" s="2467" t="s">
        <v>1561</v>
      </c>
      <c r="C353" s="1948" t="s">
        <v>103</v>
      </c>
      <c r="D353" s="2467" t="s">
        <v>252</v>
      </c>
      <c r="E353" s="2522">
        <v>44990</v>
      </c>
      <c r="F353" s="2470">
        <v>6</v>
      </c>
      <c r="G353" s="2470">
        <v>1</v>
      </c>
    </row>
    <row r="354" spans="1:7">
      <c r="A354" s="4">
        <v>18</v>
      </c>
      <c r="B354" s="2413" t="s">
        <v>1561</v>
      </c>
      <c r="C354" s="1948" t="s">
        <v>92</v>
      </c>
      <c r="D354" s="2413" t="s">
        <v>252</v>
      </c>
      <c r="E354" s="2522">
        <v>44990</v>
      </c>
      <c r="F354" s="1960">
        <v>5</v>
      </c>
      <c r="G354" s="1960">
        <v>2</v>
      </c>
    </row>
    <row r="355" spans="1:7">
      <c r="A355" s="4">
        <v>18</v>
      </c>
      <c r="B355" s="2413" t="s">
        <v>1561</v>
      </c>
      <c r="C355" s="1948" t="s">
        <v>193</v>
      </c>
      <c r="D355" s="2413" t="s">
        <v>252</v>
      </c>
      <c r="E355" s="2522">
        <v>44990</v>
      </c>
      <c r="F355" s="1960">
        <v>4</v>
      </c>
      <c r="G355" s="1960">
        <v>3</v>
      </c>
    </row>
    <row r="356" spans="1:7">
      <c r="A356" s="4">
        <v>18</v>
      </c>
      <c r="B356" s="2413" t="s">
        <v>1561</v>
      </c>
      <c r="C356" s="1948" t="s">
        <v>1487</v>
      </c>
      <c r="D356" s="2413" t="s">
        <v>252</v>
      </c>
      <c r="E356" s="2522">
        <v>44990</v>
      </c>
      <c r="F356" s="1960">
        <v>3</v>
      </c>
      <c r="G356" s="1960">
        <v>4</v>
      </c>
    </row>
    <row r="357" spans="1:7">
      <c r="A357" s="4">
        <v>18</v>
      </c>
      <c r="B357" s="2413" t="s">
        <v>1561</v>
      </c>
      <c r="C357" s="1948" t="s">
        <v>103</v>
      </c>
      <c r="D357" s="2413" t="s">
        <v>252</v>
      </c>
      <c r="E357" s="2522">
        <v>44990</v>
      </c>
      <c r="F357" s="1960">
        <v>2</v>
      </c>
      <c r="G357" s="1960">
        <v>5</v>
      </c>
    </row>
    <row r="358" spans="1:7">
      <c r="A358" s="4">
        <v>18</v>
      </c>
      <c r="B358" s="2413" t="s">
        <v>1561</v>
      </c>
      <c r="C358" s="1948" t="s">
        <v>158</v>
      </c>
      <c r="D358" s="2413" t="s">
        <v>252</v>
      </c>
      <c r="E358" s="2522">
        <v>44990</v>
      </c>
      <c r="F358" s="1960">
        <v>1</v>
      </c>
      <c r="G358" s="1960">
        <v>6</v>
      </c>
    </row>
    <row r="359" spans="1:7">
      <c r="A359">
        <v>18</v>
      </c>
      <c r="B359" s="1948" t="s">
        <v>1561</v>
      </c>
      <c r="C359" s="1948" t="str">
        <f>IF(MID('[4]18'!C$5,4,1)=" ",'[4]18'!C$5,IF(MID('[4]18'!C$5,2,1)=" ",TRIM(RIGHT('[4]18'!C$5,LEN('[4]18'!C$5)-2))&amp;" "&amp;LEFT('[4]18'!C$5,1),'[4]18'!C$5))</f>
        <v>Thurn P</v>
      </c>
      <c r="D359" s="2485" t="s">
        <v>5486</v>
      </c>
      <c r="E359" s="1949">
        <v>45074</v>
      </c>
      <c r="F359" s="1950">
        <v>6</v>
      </c>
      <c r="G359" s="1950">
        <v>1</v>
      </c>
    </row>
    <row r="360" spans="1:7">
      <c r="A360">
        <v>18</v>
      </c>
      <c r="B360" s="1948" t="s">
        <v>1561</v>
      </c>
      <c r="C360" s="1948" t="str">
        <f>IF(MID('[4]18'!C$6,4,1)=" ",'[4]18'!C$6,IF(MID('[4]18'!C$6,2,1)=" ",TRIM(RIGHT('[4]18'!C$6,LEN('[4]18'!C$6)-2))&amp;" "&amp;LEFT('[4]18'!C$6,1),'[4]18'!C$6))</f>
        <v>T &amp; S Appleton</v>
      </c>
      <c r="D360" s="2485" t="s">
        <v>5486</v>
      </c>
      <c r="E360" s="1949">
        <v>45074</v>
      </c>
      <c r="F360" s="1950">
        <v>5</v>
      </c>
      <c r="G360" s="1950">
        <v>2</v>
      </c>
    </row>
    <row r="361" spans="1:7">
      <c r="A361">
        <v>18</v>
      </c>
      <c r="B361" s="1948" t="s">
        <v>1561</v>
      </c>
      <c r="C361" s="1948" t="str">
        <f>IF(MID('[4]18'!C$7,4,1)=" ",'[4]18'!C$7,IF(MID('[4]18'!C$7,2,1)=" ",TRIM(RIGHT('[4]18'!C$7,LEN('[4]18'!C$7)-2))&amp;" "&amp;LEFT('[4]18'!C$7,1),'[4]18'!C$7))</f>
        <v>Hall G</v>
      </c>
      <c r="D361" s="2485" t="s">
        <v>5486</v>
      </c>
      <c r="E361" s="1949">
        <v>45074</v>
      </c>
      <c r="F361" s="1950">
        <v>4</v>
      </c>
      <c r="G361" s="1950">
        <v>3</v>
      </c>
    </row>
    <row r="362" spans="1:7">
      <c r="A362">
        <v>18</v>
      </c>
      <c r="B362" s="1948" t="s">
        <v>1561</v>
      </c>
      <c r="C362" s="1948" t="str">
        <f>IF(MID('[4]18'!C$8,4,1)=" ",'[4]18'!C$8,IF(MID('[4]18'!C$8,2,1)=" ",TRIM(RIGHT('[4]18'!C$8,LEN('[4]18'!C$8)-2))&amp;" "&amp;LEFT('[4]18'!C$8,1),'[4]18'!C$8))</f>
        <v>Humadi A</v>
      </c>
      <c r="D362" s="2485" t="s">
        <v>5486</v>
      </c>
      <c r="E362" s="1949">
        <v>45074</v>
      </c>
      <c r="F362" s="1950">
        <v>3</v>
      </c>
      <c r="G362" s="1950">
        <v>4</v>
      </c>
    </row>
    <row r="363" spans="1:7">
      <c r="A363">
        <v>18</v>
      </c>
      <c r="B363" s="1948" t="s">
        <v>1561</v>
      </c>
      <c r="C363" s="1948" t="str">
        <f>IF(MID('[4]18'!C$9,4,1)=" ",'[4]18'!C$9,IF(MID('[4]18'!C$9,2,1)=" ",TRIM(RIGHT('[4]18'!C$9,LEN('[4]18'!C$9)-2))&amp;" "&amp;LEFT('[4]18'!C$9,1),'[4]18'!C$9))</f>
        <v>Thurn P</v>
      </c>
      <c r="D363" s="2485" t="s">
        <v>5486</v>
      </c>
      <c r="E363" s="1949">
        <v>45074</v>
      </c>
      <c r="F363" s="1950">
        <v>2</v>
      </c>
      <c r="G363" s="1950">
        <v>5</v>
      </c>
    </row>
    <row r="364" spans="1:7">
      <c r="A364">
        <v>18</v>
      </c>
      <c r="B364" s="1948" t="s">
        <v>1561</v>
      </c>
      <c r="C364" s="1948" t="str">
        <f>IF(MID('[4]18'!C$10,4,1)=" ",'[4]18'!C$10,IF(MID('[4]18'!C$10,2,1)=" ",TRIM(RIGHT('[4]18'!C$10,LEN('[4]18'!C$10)-2))&amp;" "&amp;LEFT('[4]18'!C$10,1),'[4]18'!C$10))</f>
        <v>Thurn P</v>
      </c>
      <c r="D364" s="1963" t="s">
        <v>5486</v>
      </c>
      <c r="E364" s="1949">
        <v>45074</v>
      </c>
      <c r="F364" s="1965">
        <v>1</v>
      </c>
      <c r="G364" s="1965">
        <v>6</v>
      </c>
    </row>
    <row r="365" spans="1:7">
      <c r="A365">
        <v>18</v>
      </c>
      <c r="B365" s="1962" t="s">
        <v>1561</v>
      </c>
      <c r="C365" s="1951" t="s">
        <v>92</v>
      </c>
      <c r="D365" s="2527" t="s">
        <v>78</v>
      </c>
      <c r="E365" s="1949">
        <v>45080</v>
      </c>
      <c r="F365" s="1965">
        <v>3</v>
      </c>
      <c r="G365" s="1965">
        <v>4</v>
      </c>
    </row>
    <row r="366" spans="1:7">
      <c r="A366">
        <v>18</v>
      </c>
      <c r="B366" s="1962" t="s">
        <v>1561</v>
      </c>
      <c r="C366" s="1951" t="s">
        <v>126</v>
      </c>
      <c r="D366" s="2527" t="s">
        <v>78</v>
      </c>
      <c r="E366" s="1949">
        <v>45080</v>
      </c>
      <c r="F366" s="1965">
        <v>2</v>
      </c>
      <c r="G366" s="1965">
        <v>5</v>
      </c>
    </row>
    <row r="367" spans="1:7">
      <c r="A367" s="1986">
        <v>19</v>
      </c>
      <c r="B367" s="1989" t="s">
        <v>1562</v>
      </c>
      <c r="C367" s="1951" t="s">
        <v>6246</v>
      </c>
      <c r="D367" s="1952" t="s">
        <v>277</v>
      </c>
      <c r="E367" s="2526">
        <v>44815</v>
      </c>
      <c r="F367" s="1950">
        <v>6</v>
      </c>
      <c r="G367" s="1950">
        <v>1</v>
      </c>
    </row>
    <row r="368" spans="1:7">
      <c r="A368" s="1986">
        <v>19</v>
      </c>
      <c r="B368" s="2467" t="s">
        <v>1562</v>
      </c>
      <c r="C368" s="1951" t="s">
        <v>6245</v>
      </c>
      <c r="D368" s="1952" t="s">
        <v>277</v>
      </c>
      <c r="E368" s="2520">
        <v>44815</v>
      </c>
      <c r="F368" s="1950">
        <v>5</v>
      </c>
      <c r="G368" s="1950">
        <v>2</v>
      </c>
    </row>
    <row r="369" spans="1:7">
      <c r="A369" s="1986">
        <v>19</v>
      </c>
      <c r="B369" s="2467" t="s">
        <v>1562</v>
      </c>
      <c r="C369" s="1951" t="s">
        <v>206</v>
      </c>
      <c r="D369" s="1952" t="s">
        <v>277</v>
      </c>
      <c r="E369" s="2520">
        <v>44815</v>
      </c>
      <c r="F369" s="1950">
        <v>4</v>
      </c>
      <c r="G369" s="1950">
        <v>3</v>
      </c>
    </row>
    <row r="370" spans="1:7">
      <c r="A370" s="1986">
        <v>19</v>
      </c>
      <c r="B370" s="2467" t="s">
        <v>1562</v>
      </c>
      <c r="C370" s="1951" t="s">
        <v>123</v>
      </c>
      <c r="D370" s="1952" t="s">
        <v>277</v>
      </c>
      <c r="E370" s="2520">
        <v>44815</v>
      </c>
      <c r="F370" s="1950">
        <v>3</v>
      </c>
      <c r="G370" s="1950">
        <v>4</v>
      </c>
    </row>
    <row r="371" spans="1:7">
      <c r="A371" s="1986">
        <v>19</v>
      </c>
      <c r="B371" s="2467" t="s">
        <v>1562</v>
      </c>
      <c r="C371" s="1951" t="s">
        <v>115</v>
      </c>
      <c r="D371" s="1952" t="s">
        <v>277</v>
      </c>
      <c r="E371" s="2520">
        <v>44815</v>
      </c>
      <c r="F371" s="1950">
        <v>2</v>
      </c>
      <c r="G371" s="1950">
        <v>5</v>
      </c>
    </row>
    <row r="372" spans="1:7">
      <c r="A372" s="1986">
        <v>19</v>
      </c>
      <c r="B372" s="2467" t="s">
        <v>1562</v>
      </c>
      <c r="C372" s="1951" t="s">
        <v>5777</v>
      </c>
      <c r="D372" s="1952" t="s">
        <v>277</v>
      </c>
      <c r="E372" s="2520">
        <v>44815</v>
      </c>
      <c r="F372" s="1950">
        <v>1</v>
      </c>
      <c r="G372" s="1950">
        <v>6</v>
      </c>
    </row>
    <row r="373" spans="1:7">
      <c r="A373" s="1977">
        <v>19</v>
      </c>
      <c r="B373" s="2467" t="s">
        <v>1562</v>
      </c>
      <c r="C373" s="1948" t="s">
        <v>6767</v>
      </c>
      <c r="D373" s="2467" t="s">
        <v>252</v>
      </c>
      <c r="E373" s="2522">
        <v>44990</v>
      </c>
      <c r="F373" s="2469">
        <v>6</v>
      </c>
      <c r="G373" s="2469">
        <v>1</v>
      </c>
    </row>
    <row r="374" spans="1:7">
      <c r="A374" s="1977">
        <v>19</v>
      </c>
      <c r="B374" s="2413" t="s">
        <v>1562</v>
      </c>
      <c r="C374" s="1948" t="s">
        <v>6767</v>
      </c>
      <c r="D374" s="2413" t="s">
        <v>252</v>
      </c>
      <c r="E374" s="2522">
        <v>44990</v>
      </c>
      <c r="F374" s="2521">
        <v>5</v>
      </c>
      <c r="G374" s="2521">
        <v>2</v>
      </c>
    </row>
    <row r="375" spans="1:7">
      <c r="A375" s="1977">
        <v>19</v>
      </c>
      <c r="B375" s="2413" t="s">
        <v>1562</v>
      </c>
      <c r="C375" s="1948" t="s">
        <v>206</v>
      </c>
      <c r="D375" s="2413" t="s">
        <v>252</v>
      </c>
      <c r="E375" s="2522">
        <v>44990</v>
      </c>
      <c r="F375" s="2521">
        <v>4</v>
      </c>
      <c r="G375" s="2521">
        <v>3</v>
      </c>
    </row>
    <row r="376" spans="1:7">
      <c r="A376" s="1977">
        <v>19</v>
      </c>
      <c r="B376" s="2413" t="s">
        <v>1562</v>
      </c>
      <c r="C376" s="1948" t="s">
        <v>1593</v>
      </c>
      <c r="D376" s="2413" t="s">
        <v>252</v>
      </c>
      <c r="E376" s="2522">
        <v>44990</v>
      </c>
      <c r="F376" s="2521">
        <v>3</v>
      </c>
      <c r="G376" s="2521">
        <v>4</v>
      </c>
    </row>
    <row r="377" spans="1:7">
      <c r="A377" s="1977">
        <v>19</v>
      </c>
      <c r="B377" s="2413" t="s">
        <v>1562</v>
      </c>
      <c r="C377" s="1948" t="s">
        <v>92</v>
      </c>
      <c r="D377" s="2413" t="s">
        <v>252</v>
      </c>
      <c r="E377" s="2522">
        <v>44990</v>
      </c>
      <c r="F377" s="2521">
        <v>2</v>
      </c>
      <c r="G377" s="2521">
        <v>5</v>
      </c>
    </row>
    <row r="378" spans="1:7">
      <c r="A378" s="1977">
        <v>19</v>
      </c>
      <c r="B378" s="2413" t="s">
        <v>1562</v>
      </c>
      <c r="C378" s="1948" t="s">
        <v>191</v>
      </c>
      <c r="D378" s="2413" t="s">
        <v>252</v>
      </c>
      <c r="E378" s="2522">
        <v>44990</v>
      </c>
      <c r="F378" s="2521">
        <v>1</v>
      </c>
      <c r="G378" s="2521">
        <v>6</v>
      </c>
    </row>
    <row r="379" spans="1:7">
      <c r="A379" s="1986">
        <v>19</v>
      </c>
      <c r="B379" s="1948" t="s">
        <v>1562</v>
      </c>
      <c r="C379" s="1948" t="str">
        <f>IF(MID('[4]19'!C$5,4,1)=" ",'[4]19'!C$5,IF(MID('[4]19'!C$5,2,1)=" ",TRIM(RIGHT('[4]19'!C$5,LEN('[4]19'!C$5)-2))&amp;" "&amp;LEFT('[4]19'!C$5,1),'[4]19'!C$5))</f>
        <v>Leong J</v>
      </c>
      <c r="D379" s="2485" t="s">
        <v>5486</v>
      </c>
      <c r="E379" s="1949">
        <v>45074</v>
      </c>
      <c r="F379" s="1950">
        <v>6</v>
      </c>
      <c r="G379" s="1950">
        <v>1</v>
      </c>
    </row>
    <row r="380" spans="1:7">
      <c r="A380" s="1986">
        <v>19</v>
      </c>
      <c r="B380" s="1948" t="s">
        <v>1562</v>
      </c>
      <c r="C380" s="1948" t="str">
        <f>IF(MID('[4]19'!C$6,4,1)=" ",'[4]19'!C$6,IF(MID('[4]19'!C$6,2,1)=" ",TRIM(RIGHT('[4]19'!C$6,LEN('[4]19'!C$6)-2))&amp;" "&amp;LEFT('[4]19'!C$6,1),'[4]19'!C$6))</f>
        <v>Cachia W</v>
      </c>
      <c r="D380" s="2485" t="s">
        <v>5486</v>
      </c>
      <c r="E380" s="1949">
        <v>45074</v>
      </c>
      <c r="F380" s="1950">
        <v>5</v>
      </c>
      <c r="G380" s="1950">
        <v>2</v>
      </c>
    </row>
    <row r="381" spans="1:7">
      <c r="A381" s="1986">
        <v>19</v>
      </c>
      <c r="B381" s="1948" t="s">
        <v>1562</v>
      </c>
      <c r="C381" s="1948" t="str">
        <f>IF(MID('[4]19'!C$7,4,1)=" ",'[4]19'!C$7,IF(MID('[4]19'!C$7,2,1)=" ",TRIM(RIGHT('[4]19'!C$7,LEN('[4]19'!C$7)-2))&amp;" "&amp;LEFT('[4]19'!C$7,1),'[4]19'!C$7))</f>
        <v>Leong J</v>
      </c>
      <c r="D381" s="2485" t="s">
        <v>5486</v>
      </c>
      <c r="E381" s="1949">
        <v>45074</v>
      </c>
      <c r="F381" s="1950">
        <v>4</v>
      </c>
      <c r="G381" s="1950">
        <v>3</v>
      </c>
    </row>
    <row r="382" spans="1:7">
      <c r="A382" s="1986">
        <v>19</v>
      </c>
      <c r="B382" s="1948" t="s">
        <v>1562</v>
      </c>
      <c r="C382" s="1948" t="str">
        <f>IF(MID('[4]19'!C$8,4,1)=" ",'[4]19'!C$8,IF(MID('[4]19'!C$8,2,1)=" ",TRIM(RIGHT('[4]19'!C$8,LEN('[4]19'!C$8)-2))&amp;" "&amp;LEFT('[4]19'!C$8,1),'[4]19'!C$8))</f>
        <v>Humadi A</v>
      </c>
      <c r="D382" s="2485" t="s">
        <v>5486</v>
      </c>
      <c r="E382" s="1949">
        <v>45074</v>
      </c>
      <c r="F382" s="1950">
        <v>3</v>
      </c>
      <c r="G382" s="1950">
        <v>4</v>
      </c>
    </row>
    <row r="383" spans="1:7">
      <c r="A383" s="1986">
        <v>19</v>
      </c>
      <c r="B383" s="1948" t="s">
        <v>1562</v>
      </c>
      <c r="C383" s="1948" t="str">
        <f>IF(MID('[4]19'!C$9,4,1)=" ",'[4]19'!C$9,IF(MID('[4]19'!C$9,2,1)=" ",TRIM(RIGHT('[4]19'!C$9,LEN('[4]19'!C$9)-2))&amp;" "&amp;LEFT('[4]19'!C$9,1),'[4]19'!C$9))</f>
        <v>Humadi A</v>
      </c>
      <c r="D383" s="2485" t="s">
        <v>5486</v>
      </c>
      <c r="E383" s="1949">
        <v>45074</v>
      </c>
      <c r="F383" s="1950">
        <v>2</v>
      </c>
      <c r="G383" s="1950">
        <v>5</v>
      </c>
    </row>
    <row r="384" spans="1:7">
      <c r="A384" s="1986">
        <v>19</v>
      </c>
      <c r="B384" s="1948" t="s">
        <v>1562</v>
      </c>
      <c r="C384" s="1948" t="str">
        <f>IF(MID('[4]19'!C$10,4,1)=" ",'[4]19'!C$10,IF(MID('[4]19'!C$10,2,1)=" ",TRIM(RIGHT('[4]19'!C$10,LEN('[4]19'!C$10)-2))&amp;" "&amp;LEFT('[4]19'!C$10,1),'[4]19'!C$10))</f>
        <v>Leong J</v>
      </c>
      <c r="D384" s="2485" t="s">
        <v>5486</v>
      </c>
      <c r="E384" s="1949">
        <v>45074</v>
      </c>
      <c r="F384" s="1950">
        <v>1</v>
      </c>
      <c r="G384" s="1950">
        <v>6</v>
      </c>
    </row>
    <row r="385" spans="1:7">
      <c r="A385" s="1986">
        <v>19</v>
      </c>
      <c r="B385" s="1951" t="s">
        <v>1562</v>
      </c>
      <c r="C385" s="1951" t="s">
        <v>123</v>
      </c>
      <c r="D385" s="1952" t="s">
        <v>78</v>
      </c>
      <c r="E385" s="1949">
        <v>45081</v>
      </c>
      <c r="F385" s="1950">
        <v>6</v>
      </c>
      <c r="G385" s="1950">
        <v>1</v>
      </c>
    </row>
    <row r="386" spans="1:7">
      <c r="A386" s="1986">
        <v>19</v>
      </c>
      <c r="B386" s="1951" t="s">
        <v>1562</v>
      </c>
      <c r="C386" s="1951" t="s">
        <v>123</v>
      </c>
      <c r="D386" s="1952" t="s">
        <v>78</v>
      </c>
      <c r="E386" s="1949">
        <v>45081</v>
      </c>
      <c r="F386" s="1950">
        <v>5</v>
      </c>
      <c r="G386" s="1950">
        <v>2</v>
      </c>
    </row>
    <row r="387" spans="1:7">
      <c r="A387" s="1986">
        <v>19</v>
      </c>
      <c r="B387" s="1951" t="s">
        <v>1562</v>
      </c>
      <c r="C387" s="1951" t="s">
        <v>123</v>
      </c>
      <c r="D387" s="1952" t="s">
        <v>78</v>
      </c>
      <c r="E387" s="1949">
        <v>45081</v>
      </c>
      <c r="F387" s="1950">
        <v>3</v>
      </c>
      <c r="G387" s="1950">
        <v>4</v>
      </c>
    </row>
    <row r="388" spans="1:7">
      <c r="A388">
        <v>20</v>
      </c>
      <c r="B388" s="1951" t="s">
        <v>1563</v>
      </c>
      <c r="C388" s="1951" t="s">
        <v>6245</v>
      </c>
      <c r="D388" s="1952" t="s">
        <v>277</v>
      </c>
      <c r="E388" s="2526">
        <v>44815</v>
      </c>
      <c r="F388" s="1950">
        <v>6</v>
      </c>
      <c r="G388" s="1950">
        <v>1</v>
      </c>
    </row>
    <row r="389" spans="1:7">
      <c r="A389">
        <v>20</v>
      </c>
      <c r="B389" s="1951" t="s">
        <v>1563</v>
      </c>
      <c r="C389" s="1951" t="s">
        <v>6245</v>
      </c>
      <c r="D389" s="1952" t="s">
        <v>277</v>
      </c>
      <c r="E389" s="2520">
        <v>44815</v>
      </c>
      <c r="F389" s="1950">
        <v>5</v>
      </c>
      <c r="G389" s="1950">
        <v>2</v>
      </c>
    </row>
    <row r="390" spans="1:7">
      <c r="A390">
        <v>20</v>
      </c>
      <c r="B390" s="1951" t="s">
        <v>1563</v>
      </c>
      <c r="C390" s="1951" t="s">
        <v>196</v>
      </c>
      <c r="D390" s="1952" t="s">
        <v>277</v>
      </c>
      <c r="E390" s="2520">
        <v>44815</v>
      </c>
      <c r="F390" s="1950">
        <v>4</v>
      </c>
      <c r="G390" s="1950">
        <v>3</v>
      </c>
    </row>
    <row r="391" spans="1:7">
      <c r="A391">
        <v>20</v>
      </c>
      <c r="B391" s="1951" t="s">
        <v>1563</v>
      </c>
      <c r="C391" s="1951" t="s">
        <v>57</v>
      </c>
      <c r="D391" s="1952" t="s">
        <v>277</v>
      </c>
      <c r="E391" s="2520">
        <v>44815</v>
      </c>
      <c r="F391" s="1950">
        <v>3</v>
      </c>
      <c r="G391" s="1950">
        <v>4</v>
      </c>
    </row>
    <row r="392" spans="1:7">
      <c r="A392">
        <v>20</v>
      </c>
      <c r="B392" s="1951" t="s">
        <v>1563</v>
      </c>
      <c r="C392" s="1951" t="s">
        <v>6247</v>
      </c>
      <c r="D392" s="1952" t="s">
        <v>277</v>
      </c>
      <c r="E392" s="2520">
        <v>44815</v>
      </c>
      <c r="F392" s="1950">
        <v>2</v>
      </c>
      <c r="G392" s="1950">
        <v>5</v>
      </c>
    </row>
    <row r="393" spans="1:7">
      <c r="A393">
        <v>20</v>
      </c>
      <c r="B393" s="1951" t="s">
        <v>1563</v>
      </c>
      <c r="C393" s="1951" t="s">
        <v>193</v>
      </c>
      <c r="D393" s="1952" t="s">
        <v>277</v>
      </c>
      <c r="E393" s="2520">
        <v>44815</v>
      </c>
      <c r="F393" s="1950">
        <v>1</v>
      </c>
      <c r="G393" s="1950">
        <v>6</v>
      </c>
    </row>
    <row r="394" spans="1:7">
      <c r="A394" s="4">
        <v>20</v>
      </c>
      <c r="B394" s="2467" t="s">
        <v>1563</v>
      </c>
      <c r="C394" s="1948" t="s">
        <v>1527</v>
      </c>
      <c r="D394" s="2467" t="s">
        <v>252</v>
      </c>
      <c r="E394" s="2522">
        <v>44990</v>
      </c>
      <c r="F394" s="2470">
        <v>6</v>
      </c>
      <c r="G394" s="2470">
        <v>1</v>
      </c>
    </row>
    <row r="395" spans="1:7">
      <c r="A395" s="4">
        <v>20</v>
      </c>
      <c r="B395" s="2413" t="s">
        <v>1563</v>
      </c>
      <c r="C395" s="1948" t="s">
        <v>6413</v>
      </c>
      <c r="D395" s="2413" t="s">
        <v>252</v>
      </c>
      <c r="E395" s="2522">
        <v>44990</v>
      </c>
      <c r="F395" s="1960">
        <v>5</v>
      </c>
      <c r="G395" s="1960">
        <v>2</v>
      </c>
    </row>
    <row r="396" spans="1:7">
      <c r="A396" s="4">
        <v>20</v>
      </c>
      <c r="B396" s="2413" t="s">
        <v>1563</v>
      </c>
      <c r="C396" s="1948" t="s">
        <v>57</v>
      </c>
      <c r="D396" s="2413" t="s">
        <v>252</v>
      </c>
      <c r="E396" s="2522">
        <v>44990</v>
      </c>
      <c r="F396" s="1960">
        <v>4</v>
      </c>
      <c r="G396" s="1960">
        <v>3</v>
      </c>
    </row>
    <row r="397" spans="1:7">
      <c r="A397" s="4">
        <v>20</v>
      </c>
      <c r="B397" s="2413" t="s">
        <v>1563</v>
      </c>
      <c r="C397" s="1948" t="s">
        <v>6768</v>
      </c>
      <c r="D397" s="2413" t="s">
        <v>252</v>
      </c>
      <c r="E397" s="2522">
        <v>44990</v>
      </c>
      <c r="F397" s="1960">
        <v>3</v>
      </c>
      <c r="G397" s="1960">
        <v>4</v>
      </c>
    </row>
    <row r="398" spans="1:7">
      <c r="A398" s="4">
        <v>20</v>
      </c>
      <c r="B398" s="2413" t="s">
        <v>1563</v>
      </c>
      <c r="C398" s="1948" t="s">
        <v>92</v>
      </c>
      <c r="D398" s="2413" t="s">
        <v>252</v>
      </c>
      <c r="E398" s="2522">
        <v>44990</v>
      </c>
      <c r="F398" s="1960">
        <v>2</v>
      </c>
      <c r="G398" s="1960">
        <v>5</v>
      </c>
    </row>
    <row r="399" spans="1:7">
      <c r="A399" s="4">
        <v>20</v>
      </c>
      <c r="B399" s="2413" t="s">
        <v>1563</v>
      </c>
      <c r="C399" s="1948" t="s">
        <v>196</v>
      </c>
      <c r="D399" s="2413" t="s">
        <v>252</v>
      </c>
      <c r="E399" s="2522">
        <v>44990</v>
      </c>
      <c r="F399" s="1960">
        <v>1</v>
      </c>
      <c r="G399" s="1960">
        <v>6</v>
      </c>
    </row>
    <row r="400" spans="1:7">
      <c r="A400">
        <v>20</v>
      </c>
      <c r="B400" s="1948" t="s">
        <v>1563</v>
      </c>
      <c r="C400" s="1948" t="str">
        <f>IF(MID('[4]20'!C$5,4,1)=" ",'[4]20'!C$5,IF(MID('[4]20'!C$5,2,1)=" ",TRIM(RIGHT('[4]20'!C$5,LEN('[4]20'!C$5)-2))&amp;" "&amp;LEFT('[4]20'!C$5,1),'[4]20'!C$5))</f>
        <v>Slade R</v>
      </c>
      <c r="D400" s="2485" t="s">
        <v>5486</v>
      </c>
      <c r="E400" s="1949">
        <v>45074</v>
      </c>
      <c r="F400" s="1950">
        <v>6</v>
      </c>
      <c r="G400" s="1950">
        <v>1</v>
      </c>
    </row>
    <row r="401" spans="1:7">
      <c r="A401">
        <v>20</v>
      </c>
      <c r="B401" s="1948" t="s">
        <v>1563</v>
      </c>
      <c r="C401" s="1948" t="str">
        <f>IF(MID('[4]20'!C$6,4,1)=" ",'[4]20'!C$6,IF(MID('[4]20'!C$6,2,1)=" ",TRIM(RIGHT('[4]20'!C$6,LEN('[4]20'!C$6)-2))&amp;" "&amp;LEFT('[4]20'!C$6,1),'[4]20'!C$6))</f>
        <v>Slade R</v>
      </c>
      <c r="D401" s="2485" t="s">
        <v>5486</v>
      </c>
      <c r="E401" s="1949">
        <v>45074</v>
      </c>
      <c r="F401" s="1950">
        <v>5</v>
      </c>
      <c r="G401" s="1950">
        <v>2</v>
      </c>
    </row>
    <row r="402" spans="1:7">
      <c r="A402">
        <v>20</v>
      </c>
      <c r="B402" s="1948" t="s">
        <v>1563</v>
      </c>
      <c r="C402" s="1948" t="str">
        <f>IF(MID('[4]20'!C$7,4,1)=" ",'[4]20'!C$7,IF(MID('[4]20'!C$7,2,1)=" ",TRIM(RIGHT('[4]20'!C$7,LEN('[4]20'!C$7)-2))&amp;" "&amp;LEFT('[4]20'!C$7,1),'[4]20'!C$7))</f>
        <v>Leong J</v>
      </c>
      <c r="D402" s="2485" t="s">
        <v>5486</v>
      </c>
      <c r="E402" s="1949">
        <v>45074</v>
      </c>
      <c r="F402" s="1950">
        <v>4</v>
      </c>
      <c r="G402" s="1950">
        <v>3</v>
      </c>
    </row>
    <row r="403" spans="1:7">
      <c r="A403">
        <v>20</v>
      </c>
      <c r="B403" s="1948" t="s">
        <v>1563</v>
      </c>
      <c r="C403" s="1948" t="str">
        <f>IF(MID('[4]20'!C$8,4,1)=" ",'[4]20'!C$8,IF(MID('[4]20'!C$8,2,1)=" ",TRIM(RIGHT('[4]20'!C$8,LEN('[4]20'!C$8)-2))&amp;" "&amp;LEFT('[4]20'!C$8,1),'[4]20'!C$8))</f>
        <v>Thurn P</v>
      </c>
      <c r="D403" s="2485" t="s">
        <v>5486</v>
      </c>
      <c r="E403" s="1949">
        <v>45074</v>
      </c>
      <c r="F403" s="1950">
        <v>3</v>
      </c>
      <c r="G403" s="1950">
        <v>4</v>
      </c>
    </row>
    <row r="404" spans="1:7">
      <c r="A404">
        <v>20</v>
      </c>
      <c r="B404" s="1948" t="s">
        <v>1563</v>
      </c>
      <c r="C404" s="1948" t="str">
        <f>IF(MID('[4]20'!C$9,4,1)=" ",'[4]20'!C$9,IF(MID('[4]20'!C$9,2,1)=" ",TRIM(RIGHT('[4]20'!C$9,LEN('[4]20'!C$9)-2))&amp;" "&amp;LEFT('[4]20'!C$9,1),'[4]20'!C$9))</f>
        <v>Ennis J</v>
      </c>
      <c r="D404" s="2485" t="s">
        <v>5486</v>
      </c>
      <c r="E404" s="1949">
        <v>45074</v>
      </c>
      <c r="F404" s="1950">
        <v>2</v>
      </c>
      <c r="G404" s="1950">
        <v>5</v>
      </c>
    </row>
    <row r="405" spans="1:7">
      <c r="A405">
        <v>20</v>
      </c>
      <c r="B405" s="1948" t="s">
        <v>1563</v>
      </c>
      <c r="C405" s="1948" t="str">
        <f>IF(MID('[4]20'!C$10,4,1)=" ",'[4]20'!C$10,IF(MID('[4]20'!C$10,2,1)=" ",TRIM(RIGHT('[4]20'!C$10,LEN('[4]20'!C$10)-2))&amp;" "&amp;LEFT('[4]20'!C$10,1),'[4]20'!C$10))</f>
        <v>Macafee J</v>
      </c>
      <c r="D405" s="2485" t="s">
        <v>5486</v>
      </c>
      <c r="E405" s="1949">
        <v>45074</v>
      </c>
      <c r="F405" s="1950">
        <v>1</v>
      </c>
      <c r="G405" s="1950">
        <v>6</v>
      </c>
    </row>
    <row r="406" spans="1:7">
      <c r="A406">
        <v>20</v>
      </c>
      <c r="B406" s="1951" t="s">
        <v>1563</v>
      </c>
      <c r="C406" s="1951" t="s">
        <v>93</v>
      </c>
      <c r="D406" s="1952" t="s">
        <v>78</v>
      </c>
      <c r="E406" s="1943">
        <v>45081</v>
      </c>
      <c r="F406" s="1950">
        <v>2</v>
      </c>
      <c r="G406" s="1950">
        <v>5</v>
      </c>
    </row>
    <row r="407" spans="1:7">
      <c r="A407" s="1986">
        <v>21</v>
      </c>
      <c r="B407" s="1951" t="s">
        <v>1564</v>
      </c>
      <c r="C407" s="1951" t="s">
        <v>92</v>
      </c>
      <c r="D407" s="1952" t="s">
        <v>277</v>
      </c>
      <c r="E407" s="2520">
        <v>44815</v>
      </c>
      <c r="F407" s="1950">
        <v>6</v>
      </c>
      <c r="G407" s="1950">
        <v>1</v>
      </c>
    </row>
    <row r="408" spans="1:7">
      <c r="A408" s="1986">
        <v>21</v>
      </c>
      <c r="B408" s="1951" t="s">
        <v>1564</v>
      </c>
      <c r="C408" s="1951" t="s">
        <v>93</v>
      </c>
      <c r="D408" s="1952" t="s">
        <v>277</v>
      </c>
      <c r="E408" s="2520">
        <v>44815</v>
      </c>
      <c r="F408" s="1950">
        <v>5</v>
      </c>
      <c r="G408" s="1950">
        <v>2</v>
      </c>
    </row>
    <row r="409" spans="1:7">
      <c r="A409" s="1986">
        <v>21</v>
      </c>
      <c r="B409" s="1951" t="s">
        <v>1564</v>
      </c>
      <c r="C409" s="1951" t="s">
        <v>92</v>
      </c>
      <c r="D409" s="1952" t="s">
        <v>277</v>
      </c>
      <c r="E409" s="2520">
        <v>44815</v>
      </c>
      <c r="F409" s="1950">
        <v>4</v>
      </c>
      <c r="G409" s="1950">
        <v>3</v>
      </c>
    </row>
    <row r="410" spans="1:7">
      <c r="A410" s="1986">
        <v>21</v>
      </c>
      <c r="B410" s="1951" t="s">
        <v>1564</v>
      </c>
      <c r="C410" s="1951" t="s">
        <v>110</v>
      </c>
      <c r="D410" s="1952" t="s">
        <v>277</v>
      </c>
      <c r="E410" s="2520">
        <v>44815</v>
      </c>
      <c r="F410" s="1950">
        <v>3</v>
      </c>
      <c r="G410" s="1950">
        <v>4</v>
      </c>
    </row>
    <row r="411" spans="1:7">
      <c r="A411" s="1986">
        <v>21</v>
      </c>
      <c r="B411" s="1951" t="s">
        <v>1564</v>
      </c>
      <c r="C411" s="1951" t="s">
        <v>109</v>
      </c>
      <c r="D411" s="1952" t="s">
        <v>277</v>
      </c>
      <c r="E411" s="2520">
        <v>44815</v>
      </c>
      <c r="F411" s="1950">
        <v>2</v>
      </c>
      <c r="G411" s="1950">
        <v>5</v>
      </c>
    </row>
    <row r="412" spans="1:7">
      <c r="A412" s="1986">
        <v>21</v>
      </c>
      <c r="B412" s="1951" t="s">
        <v>1564</v>
      </c>
      <c r="C412" s="1951" t="s">
        <v>110</v>
      </c>
      <c r="D412" s="1952" t="s">
        <v>277</v>
      </c>
      <c r="E412" s="2520">
        <v>44815</v>
      </c>
      <c r="F412" s="1950">
        <v>1</v>
      </c>
      <c r="G412" s="1950">
        <v>6</v>
      </c>
    </row>
    <row r="413" spans="1:7">
      <c r="A413" s="1977">
        <v>21</v>
      </c>
      <c r="B413" s="2467" t="s">
        <v>1564</v>
      </c>
      <c r="C413" s="1948" t="s">
        <v>110</v>
      </c>
      <c r="D413" s="2467" t="s">
        <v>252</v>
      </c>
      <c r="E413" s="2522">
        <v>44990</v>
      </c>
      <c r="F413" s="2469">
        <v>6</v>
      </c>
      <c r="G413" s="2469">
        <v>1</v>
      </c>
    </row>
    <row r="414" spans="1:7">
      <c r="A414" s="1977">
        <v>21</v>
      </c>
      <c r="B414" s="2413" t="s">
        <v>1564</v>
      </c>
      <c r="C414" s="1948" t="s">
        <v>109</v>
      </c>
      <c r="D414" s="2413" t="s">
        <v>252</v>
      </c>
      <c r="E414" s="2522">
        <v>44990</v>
      </c>
      <c r="F414" s="2521">
        <v>5</v>
      </c>
      <c r="G414" s="2521">
        <v>2</v>
      </c>
    </row>
    <row r="415" spans="1:7">
      <c r="A415" s="1977">
        <v>21</v>
      </c>
      <c r="B415" s="2413" t="s">
        <v>1564</v>
      </c>
      <c r="C415" s="1948" t="s">
        <v>92</v>
      </c>
      <c r="D415" s="2413" t="s">
        <v>252</v>
      </c>
      <c r="E415" s="2522">
        <v>44990</v>
      </c>
      <c r="F415" s="2521">
        <v>4</v>
      </c>
      <c r="G415" s="2521">
        <v>3</v>
      </c>
    </row>
    <row r="416" spans="1:7">
      <c r="A416" s="1977">
        <v>21</v>
      </c>
      <c r="B416" s="2413" t="s">
        <v>1564</v>
      </c>
      <c r="C416" s="1948" t="s">
        <v>92</v>
      </c>
      <c r="D416" s="2413" t="s">
        <v>252</v>
      </c>
      <c r="E416" s="2522">
        <v>44990</v>
      </c>
      <c r="F416" s="2521">
        <v>3</v>
      </c>
      <c r="G416" s="2521">
        <v>4</v>
      </c>
    </row>
    <row r="417" spans="1:7">
      <c r="A417" s="1977">
        <v>21</v>
      </c>
      <c r="B417" s="2413" t="s">
        <v>1564</v>
      </c>
      <c r="C417" s="1948" t="s">
        <v>90</v>
      </c>
      <c r="D417" s="2413" t="s">
        <v>252</v>
      </c>
      <c r="E417" s="2522">
        <v>44990</v>
      </c>
      <c r="F417" s="2521">
        <v>2</v>
      </c>
      <c r="G417" s="2521">
        <v>5</v>
      </c>
    </row>
    <row r="418" spans="1:7">
      <c r="A418" s="1977">
        <v>21</v>
      </c>
      <c r="B418" s="2413" t="s">
        <v>1564</v>
      </c>
      <c r="C418" s="1948" t="s">
        <v>90</v>
      </c>
      <c r="D418" s="2413" t="s">
        <v>252</v>
      </c>
      <c r="E418" s="2522">
        <v>44990</v>
      </c>
      <c r="F418" s="2521">
        <v>1</v>
      </c>
      <c r="G418" s="2521">
        <v>6</v>
      </c>
    </row>
    <row r="419" spans="1:7">
      <c r="A419" s="1986">
        <v>21</v>
      </c>
      <c r="B419" s="1948" t="s">
        <v>1564</v>
      </c>
      <c r="C419" s="1948" t="str">
        <f>IF(MID('[4]21'!C$5,4,1)=" ",'[4]21'!C$5,IF(MID('[4]21'!C$5,2,1)=" ",TRIM(RIGHT('[4]21'!C$5,LEN('[4]21'!C$5)-2))&amp;" "&amp;LEFT('[4]21'!C$5,1),'[4]21'!C$5))</f>
        <v>Thurn P</v>
      </c>
      <c r="D419" s="2485" t="s">
        <v>5486</v>
      </c>
      <c r="E419" s="1949">
        <v>45074</v>
      </c>
      <c r="F419" s="1950">
        <v>6</v>
      </c>
      <c r="G419" s="1950">
        <v>1</v>
      </c>
    </row>
    <row r="420" spans="1:7">
      <c r="A420" s="1986">
        <v>21</v>
      </c>
      <c r="B420" s="1948" t="s">
        <v>1564</v>
      </c>
      <c r="C420" s="1948" t="str">
        <f>IF(MID('[4]21'!C$6,4,1)=" ",'[4]21'!C$6,IF(MID('[4]21'!C$6,2,1)=" ",TRIM(RIGHT('[4]21'!C$6,LEN('[4]21'!C$6)-2))&amp;" "&amp;LEFT('[4]21'!C$6,1),'[4]21'!C$6))</f>
        <v>Thurn P</v>
      </c>
      <c r="D420" s="2485" t="s">
        <v>5486</v>
      </c>
      <c r="E420" s="1949">
        <v>45074</v>
      </c>
      <c r="F420" s="1950">
        <v>5</v>
      </c>
      <c r="G420" s="1950">
        <v>2</v>
      </c>
    </row>
    <row r="421" spans="1:7">
      <c r="A421" s="1986">
        <v>21</v>
      </c>
      <c r="B421" s="1948" t="s">
        <v>1564</v>
      </c>
      <c r="C421" s="1948" t="str">
        <f>IF(MID('[4]21'!C$7,4,1)=" ",'[4]21'!C$7,IF(MID('[4]21'!C$7,2,1)=" ",TRIM(RIGHT('[4]21'!C$7,LEN('[4]21'!C$7)-2))&amp;" "&amp;LEFT('[4]21'!C$7,1),'[4]21'!C$7))</f>
        <v>Rowe A</v>
      </c>
      <c r="D421" s="2485" t="s">
        <v>5486</v>
      </c>
      <c r="E421" s="1949">
        <v>45074</v>
      </c>
      <c r="F421" s="1950">
        <v>4</v>
      </c>
      <c r="G421" s="1950">
        <v>3</v>
      </c>
    </row>
    <row r="422" spans="1:7">
      <c r="A422" s="1986">
        <v>21</v>
      </c>
      <c r="B422" s="1948" t="s">
        <v>1564</v>
      </c>
      <c r="C422" s="1948" t="str">
        <f>IF(MID('[4]21'!C$8,4,1)=" ",'[4]21'!C$8,IF(MID('[4]21'!C$8,2,1)=" ",TRIM(RIGHT('[4]21'!C$8,LEN('[4]21'!C$8)-2))&amp;" "&amp;LEFT('[4]21'!C$8,1),'[4]21'!C$8))</f>
        <v>Rowe A</v>
      </c>
      <c r="D422" s="2485" t="s">
        <v>5486</v>
      </c>
      <c r="E422" s="1949">
        <v>45074</v>
      </c>
      <c r="F422" s="1950">
        <v>3</v>
      </c>
      <c r="G422" s="1950">
        <v>4</v>
      </c>
    </row>
    <row r="423" spans="1:7">
      <c r="A423" s="1986">
        <v>21</v>
      </c>
      <c r="B423" s="1948" t="s">
        <v>1564</v>
      </c>
      <c r="C423" s="1948" t="str">
        <f>IF(MID('[4]21'!C$9,4,1)=" ",'[4]21'!C$9,IF(MID('[4]21'!C$9,2,1)=" ",TRIM(RIGHT('[4]21'!C$9,LEN('[4]21'!C$9)-2))&amp;" "&amp;LEFT('[4]21'!C$9,1),'[4]21'!C$9))</f>
        <v>Tevelein Family</v>
      </c>
      <c r="D423" s="2485" t="s">
        <v>5486</v>
      </c>
      <c r="E423" s="1949">
        <v>45074</v>
      </c>
      <c r="F423" s="1950">
        <v>2</v>
      </c>
      <c r="G423" s="1950">
        <v>5</v>
      </c>
    </row>
    <row r="424" spans="1:7">
      <c r="A424" s="1986">
        <v>21</v>
      </c>
      <c r="B424" s="1948" t="s">
        <v>1564</v>
      </c>
      <c r="C424" s="1948" t="str">
        <f>IF(MID('[4]21'!C$10,4,1)=" ",'[4]21'!C$10,IF(MID('[4]21'!C$10,2,1)=" ",TRIM(RIGHT('[4]21'!C$10,LEN('[4]21'!C$10)-2))&amp;" "&amp;LEFT('[4]21'!C$10,1),'[4]21'!C$10))</f>
        <v>Galea D</v>
      </c>
      <c r="D424" s="2485" t="s">
        <v>5486</v>
      </c>
      <c r="E424" s="1949">
        <v>45074</v>
      </c>
      <c r="F424" s="1950">
        <v>1</v>
      </c>
      <c r="G424" s="1950">
        <v>6</v>
      </c>
    </row>
    <row r="425" spans="1:7">
      <c r="A425" s="1986">
        <v>21</v>
      </c>
      <c r="B425" s="1951" t="s">
        <v>1564</v>
      </c>
      <c r="C425" s="1951" t="s">
        <v>92</v>
      </c>
      <c r="D425" s="1952" t="s">
        <v>78</v>
      </c>
      <c r="E425" s="1949">
        <v>45081</v>
      </c>
      <c r="F425" s="1950">
        <v>6</v>
      </c>
      <c r="G425" s="1950">
        <v>1</v>
      </c>
    </row>
    <row r="426" spans="1:7">
      <c r="A426" s="1986">
        <v>21</v>
      </c>
      <c r="B426" s="1951" t="s">
        <v>1564</v>
      </c>
      <c r="C426" s="1951" t="s">
        <v>90</v>
      </c>
      <c r="D426" s="1952" t="s">
        <v>78</v>
      </c>
      <c r="E426" s="1949">
        <v>45081</v>
      </c>
      <c r="F426" s="1950">
        <v>5</v>
      </c>
      <c r="G426" s="1950">
        <v>2</v>
      </c>
    </row>
    <row r="427" spans="1:7">
      <c r="A427">
        <v>22</v>
      </c>
      <c r="B427" s="2467" t="s">
        <v>1565</v>
      </c>
      <c r="C427" s="2525" t="s">
        <v>92</v>
      </c>
      <c r="D427" s="2471" t="s">
        <v>277</v>
      </c>
      <c r="E427" s="2526">
        <v>44815</v>
      </c>
      <c r="F427" s="1950">
        <v>6</v>
      </c>
      <c r="G427" s="1950">
        <v>1</v>
      </c>
    </row>
    <row r="428" spans="1:7">
      <c r="A428">
        <v>22</v>
      </c>
      <c r="B428" s="2467" t="s">
        <v>1565</v>
      </c>
      <c r="C428" s="1951" t="s">
        <v>92</v>
      </c>
      <c r="D428" s="1952" t="s">
        <v>277</v>
      </c>
      <c r="E428" s="2520">
        <v>44815</v>
      </c>
      <c r="F428" s="1950">
        <v>5</v>
      </c>
      <c r="G428" s="1950">
        <v>2</v>
      </c>
    </row>
    <row r="429" spans="1:7">
      <c r="A429">
        <v>22</v>
      </c>
      <c r="B429" s="2467" t="s">
        <v>1565</v>
      </c>
      <c r="C429" s="1951" t="s">
        <v>131</v>
      </c>
      <c r="D429" s="1952" t="s">
        <v>277</v>
      </c>
      <c r="E429" s="2520">
        <v>44815</v>
      </c>
      <c r="F429" s="1950">
        <v>4</v>
      </c>
      <c r="G429" s="1950">
        <v>3</v>
      </c>
    </row>
    <row r="430" spans="1:7">
      <c r="A430">
        <v>22</v>
      </c>
      <c r="B430" s="2467" t="s">
        <v>1565</v>
      </c>
      <c r="C430" s="1951" t="s">
        <v>6769</v>
      </c>
      <c r="D430" s="1952" t="s">
        <v>277</v>
      </c>
      <c r="E430" s="2520">
        <v>44815</v>
      </c>
      <c r="F430" s="1950">
        <v>3</v>
      </c>
      <c r="G430" s="1950">
        <v>4</v>
      </c>
    </row>
    <row r="431" spans="1:7">
      <c r="A431">
        <v>22</v>
      </c>
      <c r="B431" s="2467" t="s">
        <v>1565</v>
      </c>
      <c r="C431" s="1951" t="s">
        <v>77</v>
      </c>
      <c r="D431" s="1952" t="s">
        <v>277</v>
      </c>
      <c r="E431" s="2520">
        <v>44815</v>
      </c>
      <c r="F431" s="1950">
        <v>2</v>
      </c>
      <c r="G431" s="1950">
        <v>5</v>
      </c>
    </row>
    <row r="432" spans="1:7">
      <c r="A432">
        <v>22</v>
      </c>
      <c r="B432" s="2467" t="s">
        <v>1565</v>
      </c>
      <c r="C432" s="1951" t="s">
        <v>165</v>
      </c>
      <c r="D432" s="1952" t="s">
        <v>277</v>
      </c>
      <c r="E432" s="2520">
        <v>44815</v>
      </c>
      <c r="F432" s="1950">
        <v>1</v>
      </c>
      <c r="G432" s="1950">
        <v>6</v>
      </c>
    </row>
    <row r="433" spans="1:7">
      <c r="A433" s="4">
        <v>22</v>
      </c>
      <c r="B433" s="2467" t="s">
        <v>1565</v>
      </c>
      <c r="C433" s="1948" t="s">
        <v>103</v>
      </c>
      <c r="D433" s="2467" t="s">
        <v>252</v>
      </c>
      <c r="E433" s="2522">
        <v>44990</v>
      </c>
      <c r="F433" s="2470">
        <v>6</v>
      </c>
      <c r="G433" s="2470">
        <v>1</v>
      </c>
    </row>
    <row r="434" spans="1:7">
      <c r="A434" s="4">
        <v>22</v>
      </c>
      <c r="B434" s="2413" t="s">
        <v>1565</v>
      </c>
      <c r="C434" s="1948" t="s">
        <v>103</v>
      </c>
      <c r="D434" s="2413" t="s">
        <v>252</v>
      </c>
      <c r="E434" s="2522">
        <v>44990</v>
      </c>
      <c r="F434" s="1960">
        <v>5</v>
      </c>
      <c r="G434" s="1960">
        <v>2</v>
      </c>
    </row>
    <row r="435" spans="1:7">
      <c r="A435" s="4">
        <v>22</v>
      </c>
      <c r="B435" s="2413" t="s">
        <v>1565</v>
      </c>
      <c r="C435" s="1948" t="s">
        <v>1487</v>
      </c>
      <c r="D435" s="2413" t="s">
        <v>252</v>
      </c>
      <c r="E435" s="2522">
        <v>44990</v>
      </c>
      <c r="F435" s="1960">
        <v>4</v>
      </c>
      <c r="G435" s="1960">
        <v>3</v>
      </c>
    </row>
    <row r="436" spans="1:7">
      <c r="A436" s="4">
        <v>22</v>
      </c>
      <c r="B436" s="2413" t="s">
        <v>1565</v>
      </c>
      <c r="C436" s="1948" t="s">
        <v>103</v>
      </c>
      <c r="D436" s="2413" t="s">
        <v>252</v>
      </c>
      <c r="E436" s="2522">
        <v>44990</v>
      </c>
      <c r="F436" s="1960">
        <v>3</v>
      </c>
      <c r="G436" s="1960">
        <v>4</v>
      </c>
    </row>
    <row r="437" spans="1:7">
      <c r="A437" s="4">
        <v>22</v>
      </c>
      <c r="B437" s="2413" t="s">
        <v>1565</v>
      </c>
      <c r="C437" s="1948" t="s">
        <v>1487</v>
      </c>
      <c r="D437" s="2413" t="s">
        <v>252</v>
      </c>
      <c r="E437" s="2522">
        <v>44990</v>
      </c>
      <c r="F437" s="1960">
        <v>2</v>
      </c>
      <c r="G437" s="1960">
        <v>5</v>
      </c>
    </row>
    <row r="438" spans="1:7">
      <c r="A438" s="4">
        <v>22</v>
      </c>
      <c r="B438" s="2413" t="s">
        <v>1565</v>
      </c>
      <c r="C438" s="1948" t="s">
        <v>998</v>
      </c>
      <c r="D438" s="2413" t="s">
        <v>252</v>
      </c>
      <c r="E438" s="2522">
        <v>44990</v>
      </c>
      <c r="F438" s="1960">
        <v>1</v>
      </c>
      <c r="G438" s="1960">
        <v>6</v>
      </c>
    </row>
    <row r="439" spans="1:7">
      <c r="A439">
        <v>22</v>
      </c>
      <c r="B439" s="1948" t="s">
        <v>1565</v>
      </c>
      <c r="C439" s="1948" t="str">
        <f>IF(MID('[4]22'!C$5,4,1)=" ",'[4]22'!C$5,IF(MID('[4]22'!C$5,2,1)=" ",TRIM(RIGHT('[4]22'!C$5,LEN('[4]22'!C$5)-2))&amp;" "&amp;LEFT('[4]22'!C$5,1),'[4]22'!C$5))</f>
        <v>Kamel H</v>
      </c>
      <c r="D439" s="2485" t="s">
        <v>5486</v>
      </c>
      <c r="E439" s="1949">
        <v>45074</v>
      </c>
      <c r="F439" s="1950">
        <v>6</v>
      </c>
      <c r="G439" s="1950">
        <v>1</v>
      </c>
    </row>
    <row r="440" spans="1:7">
      <c r="A440">
        <v>22</v>
      </c>
      <c r="B440" s="1948" t="s">
        <v>1565</v>
      </c>
      <c r="C440" s="1948" t="str">
        <f>IF(MID('[4]22'!C$6,4,1)=" ",'[4]22'!C$6,IF(MID('[4]22'!C$6,2,1)=" ",TRIM(RIGHT('[4]22'!C$6,LEN('[4]22'!C$6)-2))&amp;" "&amp;LEFT('[4]22'!C$6,1),'[4]22'!C$6))</f>
        <v>Thurn P</v>
      </c>
      <c r="D440" s="2485" t="s">
        <v>5486</v>
      </c>
      <c r="E440" s="1949">
        <v>45074</v>
      </c>
      <c r="F440" s="1950">
        <v>5</v>
      </c>
      <c r="G440" s="1950">
        <v>2</v>
      </c>
    </row>
    <row r="441" spans="1:7">
      <c r="A441">
        <v>22</v>
      </c>
      <c r="B441" s="1948" t="s">
        <v>1565</v>
      </c>
      <c r="C441" s="1948" t="str">
        <f>IF(MID('[4]22'!C$7,4,1)=" ",'[4]22'!C$7,IF(MID('[4]22'!C$7,2,1)=" ",TRIM(RIGHT('[4]22'!C$7,LEN('[4]22'!C$7)-2))&amp;" "&amp;LEFT('[4]22'!C$7,1),'[4]22'!C$7))</f>
        <v>Leong J</v>
      </c>
      <c r="D441" s="2485" t="s">
        <v>5486</v>
      </c>
      <c r="E441" s="1949">
        <v>45074</v>
      </c>
      <c r="F441" s="1950">
        <v>4</v>
      </c>
      <c r="G441" s="1950">
        <v>3</v>
      </c>
    </row>
    <row r="442" spans="1:7">
      <c r="A442">
        <v>22</v>
      </c>
      <c r="B442" s="1948" t="s">
        <v>1565</v>
      </c>
      <c r="C442" s="1948" t="str">
        <f>IF(MID('[4]22'!C$8,4,1)=" ",'[4]22'!C$8,IF(MID('[4]22'!C$8,2,1)=" ",TRIM(RIGHT('[4]22'!C$8,LEN('[4]22'!C$8)-2))&amp;" "&amp;LEFT('[4]22'!C$8,1),'[4]22'!C$8))</f>
        <v>Hunter I</v>
      </c>
      <c r="D442" s="2485" t="s">
        <v>5486</v>
      </c>
      <c r="E442" s="1949">
        <v>45074</v>
      </c>
      <c r="F442" s="1950">
        <v>3</v>
      </c>
      <c r="G442" s="1950">
        <v>4</v>
      </c>
    </row>
    <row r="443" spans="1:7">
      <c r="A443">
        <v>22</v>
      </c>
      <c r="B443" s="1948" t="s">
        <v>1565</v>
      </c>
      <c r="C443" s="1948" t="str">
        <f>IF(MID('[4]22'!C$9,4,1)=" ",'[4]22'!C$9,IF(MID('[4]22'!C$9,2,1)=" ",TRIM(RIGHT('[4]22'!C$9,LEN('[4]22'!C$9)-2))&amp;" "&amp;LEFT('[4]22'!C$9,1),'[4]22'!C$9))</f>
        <v>Murray V</v>
      </c>
      <c r="D443" s="2485" t="s">
        <v>5486</v>
      </c>
      <c r="E443" s="1949">
        <v>45074</v>
      </c>
      <c r="F443" s="1950">
        <v>2</v>
      </c>
      <c r="G443" s="1950">
        <v>5</v>
      </c>
    </row>
    <row r="444" spans="1:7">
      <c r="A444">
        <v>22</v>
      </c>
      <c r="B444" s="1948" t="s">
        <v>1565</v>
      </c>
      <c r="C444" s="1948" t="str">
        <f>IF(MID('[4]22'!C$10,4,1)=" ",'[4]22'!C$10,IF(MID('[4]22'!C$10,2,1)=" ",TRIM(RIGHT('[4]22'!C$10,LEN('[4]22'!C$10)-2))&amp;" "&amp;LEFT('[4]22'!C$10,1),'[4]22'!C$10))</f>
        <v>Humadi A</v>
      </c>
      <c r="D444" s="2485" t="s">
        <v>5486</v>
      </c>
      <c r="E444" s="1949">
        <v>45074</v>
      </c>
      <c r="F444" s="1950">
        <v>1</v>
      </c>
      <c r="G444" s="1950">
        <v>6</v>
      </c>
    </row>
    <row r="445" spans="1:7">
      <c r="A445">
        <v>22</v>
      </c>
      <c r="B445" s="1951" t="s">
        <v>1565</v>
      </c>
      <c r="C445" s="1951" t="s">
        <v>103</v>
      </c>
      <c r="D445" s="1952" t="s">
        <v>78</v>
      </c>
      <c r="E445" s="1949">
        <v>45081</v>
      </c>
      <c r="F445" s="1950">
        <v>6</v>
      </c>
      <c r="G445" s="1950">
        <v>1</v>
      </c>
    </row>
    <row r="446" spans="1:7">
      <c r="A446">
        <v>22</v>
      </c>
      <c r="B446" s="1951" t="s">
        <v>1565</v>
      </c>
      <c r="C446" s="1951" t="s">
        <v>92</v>
      </c>
      <c r="D446" s="1952" t="s">
        <v>78</v>
      </c>
      <c r="E446" s="1949">
        <v>45081</v>
      </c>
      <c r="F446" s="1950">
        <v>5</v>
      </c>
      <c r="G446" s="1950">
        <v>2</v>
      </c>
    </row>
    <row r="447" spans="1:7">
      <c r="A447">
        <v>22</v>
      </c>
      <c r="B447" s="1951" t="s">
        <v>1565</v>
      </c>
      <c r="C447" s="1951" t="s">
        <v>96</v>
      </c>
      <c r="D447" s="1952" t="s">
        <v>78</v>
      </c>
      <c r="E447" s="1949">
        <v>45081</v>
      </c>
      <c r="F447" s="1950">
        <v>1</v>
      </c>
      <c r="G447" s="1950">
        <v>6</v>
      </c>
    </row>
    <row r="448" spans="1:7">
      <c r="A448" s="1986">
        <v>23</v>
      </c>
      <c r="B448" s="2467" t="s">
        <v>1566</v>
      </c>
      <c r="C448" s="2525" t="s">
        <v>966</v>
      </c>
      <c r="D448" s="2471" t="s">
        <v>277</v>
      </c>
      <c r="E448" s="2526">
        <v>44815</v>
      </c>
      <c r="F448" s="1950">
        <v>6</v>
      </c>
      <c r="G448" s="1950">
        <v>1</v>
      </c>
    </row>
    <row r="449" spans="1:7">
      <c r="A449" s="1986">
        <v>23</v>
      </c>
      <c r="B449" s="2467" t="s">
        <v>1566</v>
      </c>
      <c r="C449" s="1951" t="s">
        <v>6245</v>
      </c>
      <c r="D449" s="1952" t="s">
        <v>277</v>
      </c>
      <c r="E449" s="2520">
        <v>44815</v>
      </c>
      <c r="F449" s="1950">
        <v>5</v>
      </c>
      <c r="G449" s="1950">
        <v>2</v>
      </c>
    </row>
    <row r="450" spans="1:7">
      <c r="A450" s="1986">
        <v>23</v>
      </c>
      <c r="B450" s="2467" t="s">
        <v>1566</v>
      </c>
      <c r="C450" s="1951" t="s">
        <v>141</v>
      </c>
      <c r="D450" s="1952" t="s">
        <v>277</v>
      </c>
      <c r="E450" s="2520">
        <v>44815</v>
      </c>
      <c r="F450" s="1950">
        <v>4</v>
      </c>
      <c r="G450" s="1950">
        <v>3</v>
      </c>
    </row>
    <row r="451" spans="1:7">
      <c r="A451" s="1986">
        <v>23</v>
      </c>
      <c r="B451" s="2467" t="s">
        <v>1566</v>
      </c>
      <c r="C451" s="1951" t="s">
        <v>187</v>
      </c>
      <c r="D451" s="1952" t="s">
        <v>277</v>
      </c>
      <c r="E451" s="2520">
        <v>44815</v>
      </c>
      <c r="F451" s="1950">
        <v>3</v>
      </c>
      <c r="G451" s="1950">
        <v>4</v>
      </c>
    </row>
    <row r="452" spans="1:7">
      <c r="A452" s="1986">
        <v>23</v>
      </c>
      <c r="B452" s="2467" t="s">
        <v>1566</v>
      </c>
      <c r="C452" s="1951" t="s">
        <v>193</v>
      </c>
      <c r="D452" s="1952" t="s">
        <v>277</v>
      </c>
      <c r="E452" s="2520">
        <v>44815</v>
      </c>
      <c r="F452" s="1950">
        <v>2</v>
      </c>
      <c r="G452" s="1950">
        <v>5</v>
      </c>
    </row>
    <row r="453" spans="1:7">
      <c r="A453" s="1986">
        <v>23</v>
      </c>
      <c r="B453" s="2467" t="s">
        <v>1566</v>
      </c>
      <c r="C453" s="1951" t="s">
        <v>90</v>
      </c>
      <c r="D453" s="1952" t="s">
        <v>277</v>
      </c>
      <c r="E453" s="2520">
        <v>44815</v>
      </c>
      <c r="F453" s="1950">
        <v>1</v>
      </c>
      <c r="G453" s="1950">
        <v>6</v>
      </c>
    </row>
    <row r="454" spans="1:7">
      <c r="A454" s="1977">
        <v>23</v>
      </c>
      <c r="B454" s="2467" t="s">
        <v>1566</v>
      </c>
      <c r="C454" s="1948" t="s">
        <v>103</v>
      </c>
      <c r="D454" s="2467" t="s">
        <v>252</v>
      </c>
      <c r="E454" s="2522">
        <v>44990</v>
      </c>
      <c r="F454" s="2469">
        <v>6</v>
      </c>
      <c r="G454" s="2469">
        <v>1</v>
      </c>
    </row>
    <row r="455" spans="1:7">
      <c r="A455" s="1977">
        <v>23</v>
      </c>
      <c r="B455" s="2413" t="s">
        <v>1566</v>
      </c>
      <c r="C455" s="1948" t="s">
        <v>96</v>
      </c>
      <c r="D455" s="2413" t="s">
        <v>252</v>
      </c>
      <c r="E455" s="2522">
        <v>44990</v>
      </c>
      <c r="F455" s="2521">
        <v>5</v>
      </c>
      <c r="G455" s="2521">
        <v>2</v>
      </c>
    </row>
    <row r="456" spans="1:7">
      <c r="A456" s="1977">
        <v>23</v>
      </c>
      <c r="B456" s="2413" t="s">
        <v>1566</v>
      </c>
      <c r="C456" s="1948" t="s">
        <v>153</v>
      </c>
      <c r="D456" s="2413" t="s">
        <v>252</v>
      </c>
      <c r="E456" s="2522">
        <v>44990</v>
      </c>
      <c r="F456" s="2521">
        <v>4</v>
      </c>
      <c r="G456" s="2521">
        <v>3</v>
      </c>
    </row>
    <row r="457" spans="1:7">
      <c r="A457" s="1977">
        <v>23</v>
      </c>
      <c r="B457" s="2413" t="s">
        <v>1566</v>
      </c>
      <c r="C457" s="1948" t="s">
        <v>1487</v>
      </c>
      <c r="D457" s="2413" t="s">
        <v>252</v>
      </c>
      <c r="E457" s="2522">
        <v>44990</v>
      </c>
      <c r="F457" s="2521">
        <v>3</v>
      </c>
      <c r="G457" s="2521">
        <v>4</v>
      </c>
    </row>
    <row r="458" spans="1:7">
      <c r="A458" s="1977">
        <v>23</v>
      </c>
      <c r="B458" s="2413" t="s">
        <v>1566</v>
      </c>
      <c r="C458" s="1948" t="s">
        <v>116</v>
      </c>
      <c r="D458" s="2413" t="s">
        <v>252</v>
      </c>
      <c r="E458" s="2522">
        <v>44990</v>
      </c>
      <c r="F458" s="2521">
        <v>2</v>
      </c>
      <c r="G458" s="2521">
        <v>5</v>
      </c>
    </row>
    <row r="459" spans="1:7">
      <c r="A459" s="1977">
        <v>23</v>
      </c>
      <c r="B459" s="2413" t="s">
        <v>1566</v>
      </c>
      <c r="C459" s="1948" t="s">
        <v>141</v>
      </c>
      <c r="D459" s="2413" t="s">
        <v>252</v>
      </c>
      <c r="E459" s="2522">
        <v>44990</v>
      </c>
      <c r="F459" s="2521">
        <v>1</v>
      </c>
      <c r="G459" s="2521">
        <v>6</v>
      </c>
    </row>
    <row r="460" spans="1:7">
      <c r="A460" s="1986">
        <v>23</v>
      </c>
      <c r="B460" s="1948" t="s">
        <v>1566</v>
      </c>
      <c r="C460" s="1948" t="str">
        <f>IF(MID('[4]23'!C$5,4,1)=" ",'[4]23'!C$5,IF(MID('[4]23'!C$5,2,1)=" ",TRIM(RIGHT('[4]23'!C$5,LEN('[4]23'!C$5)-2))&amp;" "&amp;LEFT('[4]23'!C$5,1),'[4]23'!C$5))</f>
        <v>Clay Borg &amp; Skivington</v>
      </c>
      <c r="D460" s="2485" t="s">
        <v>5486</v>
      </c>
      <c r="E460" s="1949">
        <v>45074</v>
      </c>
      <c r="F460" s="1950">
        <v>6</v>
      </c>
      <c r="G460" s="1950">
        <v>1</v>
      </c>
    </row>
    <row r="461" spans="1:7">
      <c r="A461" s="1986">
        <v>23</v>
      </c>
      <c r="B461" s="1948" t="s">
        <v>1566</v>
      </c>
      <c r="C461" s="1948" t="str">
        <f>IF(MID('[4]23'!C$6,4,1)=" ",'[4]23'!C$6,IF(MID('[4]23'!C$6,2,1)=" ",TRIM(RIGHT('[4]23'!C$6,LEN('[4]23'!C$6)-2))&amp;" "&amp;LEFT('[4]23'!C$6,1),'[4]23'!C$6))</f>
        <v>Humadi A</v>
      </c>
      <c r="D461" s="2485" t="s">
        <v>5486</v>
      </c>
      <c r="E461" s="1949">
        <v>45074</v>
      </c>
      <c r="F461" s="1950">
        <v>5</v>
      </c>
      <c r="G461" s="1950">
        <v>2</v>
      </c>
    </row>
    <row r="462" spans="1:7">
      <c r="A462" s="1986">
        <v>23</v>
      </c>
      <c r="B462" s="1948" t="s">
        <v>1566</v>
      </c>
      <c r="C462" s="1948" t="str">
        <f>IF(MID('[4]23'!C$7,4,1)=" ",'[4]23'!C$7,IF(MID('[4]23'!C$7,2,1)=" ",TRIM(RIGHT('[4]23'!C$7,LEN('[4]23'!C$7)-2))&amp;" "&amp;LEFT('[4]23'!C$7,1),'[4]23'!C$7))</f>
        <v>Sheppard &amp; Flanagan</v>
      </c>
      <c r="D462" s="2485" t="s">
        <v>5486</v>
      </c>
      <c r="E462" s="1949">
        <v>45074</v>
      </c>
      <c r="F462" s="1950">
        <v>4</v>
      </c>
      <c r="G462" s="1950">
        <v>3</v>
      </c>
    </row>
    <row r="463" spans="1:7">
      <c r="A463" s="1986">
        <v>23</v>
      </c>
      <c r="B463" s="1948" t="s">
        <v>1566</v>
      </c>
      <c r="C463" s="1948" t="str">
        <f>IF(MID('[4]23'!C$8,4,1)=" ",'[4]23'!C$8,IF(MID('[4]23'!C$8,2,1)=" ",TRIM(RIGHT('[4]23'!C$8,LEN('[4]23'!C$8)-2))&amp;" "&amp;LEFT('[4]23'!C$8,1),'[4]23'!C$8))</f>
        <v>Hunter I</v>
      </c>
      <c r="D463" s="2485" t="s">
        <v>5486</v>
      </c>
      <c r="E463" s="1949">
        <v>45074</v>
      </c>
      <c r="F463" s="1950">
        <v>3</v>
      </c>
      <c r="G463" s="1950">
        <v>4</v>
      </c>
    </row>
    <row r="464" spans="1:7">
      <c r="A464" s="1986">
        <v>23</v>
      </c>
      <c r="B464" s="1948" t="s">
        <v>1566</v>
      </c>
      <c r="C464" s="1948" t="str">
        <f>IF(MID('[4]23'!C$9,4,1)=" ",'[4]23'!C$9,IF(MID('[4]23'!C$9,2,1)=" ",TRIM(RIGHT('[4]23'!C$9,LEN('[4]23'!C$9)-2))&amp;" "&amp;LEFT('[4]23'!C$9,1),'[4]23'!C$9))</f>
        <v>Sheppard &amp; Flanagan</v>
      </c>
      <c r="D464" s="2485" t="s">
        <v>5486</v>
      </c>
      <c r="E464" s="1949">
        <v>45074</v>
      </c>
      <c r="F464" s="1950">
        <v>2</v>
      </c>
      <c r="G464" s="1950">
        <v>5</v>
      </c>
    </row>
    <row r="465" spans="1:7">
      <c r="A465" s="1986">
        <v>23</v>
      </c>
      <c r="B465" s="1948" t="s">
        <v>1566</v>
      </c>
      <c r="C465" s="1948" t="str">
        <f>IF(MID('[4]23'!C$10,4,1)=" ",'[4]23'!C$10,IF(MID('[4]23'!C$10,2,1)=" ",TRIM(RIGHT('[4]23'!C$10,LEN('[4]23'!C$10)-2))&amp;" "&amp;LEFT('[4]23'!C$10,1),'[4]23'!C$10))</f>
        <v>M &amp; R Randall</v>
      </c>
      <c r="D465" s="2485" t="s">
        <v>5486</v>
      </c>
      <c r="E465" s="1949">
        <v>45074</v>
      </c>
      <c r="F465" s="1950">
        <v>1</v>
      </c>
      <c r="G465" s="1950">
        <v>6</v>
      </c>
    </row>
    <row r="466" spans="1:7">
      <c r="A466" s="1986">
        <v>23</v>
      </c>
      <c r="B466" s="1951" t="s">
        <v>1566</v>
      </c>
      <c r="C466" s="1951" t="s">
        <v>122</v>
      </c>
      <c r="D466" s="1952" t="s">
        <v>78</v>
      </c>
      <c r="E466" s="1949">
        <v>45081</v>
      </c>
      <c r="F466" s="1950">
        <v>6</v>
      </c>
      <c r="G466" s="1950">
        <v>1</v>
      </c>
    </row>
    <row r="467" spans="1:7">
      <c r="A467" s="1986">
        <v>23</v>
      </c>
      <c r="B467" s="1951" t="s">
        <v>1566</v>
      </c>
      <c r="C467" s="1951" t="s">
        <v>169</v>
      </c>
      <c r="D467" s="1952" t="s">
        <v>78</v>
      </c>
      <c r="E467" s="1949">
        <v>45081</v>
      </c>
      <c r="F467" s="1950">
        <v>4</v>
      </c>
      <c r="G467" s="1950">
        <v>3</v>
      </c>
    </row>
    <row r="468" spans="1:7">
      <c r="A468">
        <v>24</v>
      </c>
      <c r="B468" s="1951" t="s">
        <v>1567</v>
      </c>
      <c r="C468" s="1951" t="s">
        <v>123</v>
      </c>
      <c r="D468" s="1952" t="s">
        <v>277</v>
      </c>
      <c r="E468" s="2526">
        <v>44815</v>
      </c>
      <c r="F468" s="1950">
        <v>6</v>
      </c>
      <c r="G468" s="1950">
        <v>1</v>
      </c>
    </row>
    <row r="469" spans="1:7">
      <c r="A469">
        <v>24</v>
      </c>
      <c r="B469" s="1951" t="s">
        <v>1567</v>
      </c>
      <c r="C469" s="1951" t="s">
        <v>123</v>
      </c>
      <c r="D469" s="1952" t="s">
        <v>277</v>
      </c>
      <c r="E469" s="2520">
        <v>44815</v>
      </c>
      <c r="F469" s="1950">
        <v>5</v>
      </c>
      <c r="G469" s="1950">
        <v>2</v>
      </c>
    </row>
    <row r="470" spans="1:7">
      <c r="A470">
        <v>24</v>
      </c>
      <c r="B470" s="1951" t="s">
        <v>1567</v>
      </c>
      <c r="C470" s="1951" t="s">
        <v>123</v>
      </c>
      <c r="D470" s="1952" t="s">
        <v>277</v>
      </c>
      <c r="E470" s="2520">
        <v>44815</v>
      </c>
      <c r="F470" s="1950">
        <v>4</v>
      </c>
      <c r="G470" s="1950">
        <v>3</v>
      </c>
    </row>
    <row r="471" spans="1:7">
      <c r="A471">
        <v>24</v>
      </c>
      <c r="B471" s="1951" t="s">
        <v>1567</v>
      </c>
      <c r="C471" s="1951" t="s">
        <v>93</v>
      </c>
      <c r="D471" s="1952" t="s">
        <v>277</v>
      </c>
      <c r="E471" s="2520">
        <v>44815</v>
      </c>
      <c r="F471" s="1950">
        <v>3</v>
      </c>
      <c r="G471" s="1950">
        <v>4</v>
      </c>
    </row>
    <row r="472" spans="1:7">
      <c r="A472">
        <v>24</v>
      </c>
      <c r="B472" s="1951" t="s">
        <v>1567</v>
      </c>
      <c r="C472" s="1951" t="s">
        <v>176</v>
      </c>
      <c r="D472" s="1952" t="s">
        <v>277</v>
      </c>
      <c r="E472" s="2520">
        <v>44815</v>
      </c>
      <c r="F472" s="1950">
        <v>2</v>
      </c>
      <c r="G472" s="1950">
        <v>5</v>
      </c>
    </row>
    <row r="473" spans="1:7">
      <c r="A473">
        <v>24</v>
      </c>
      <c r="B473" s="1951" t="s">
        <v>1567</v>
      </c>
      <c r="C473" s="1951" t="s">
        <v>52</v>
      </c>
      <c r="D473" s="1952" t="s">
        <v>277</v>
      </c>
      <c r="E473" s="2520">
        <v>44815</v>
      </c>
      <c r="F473" s="1950">
        <v>1</v>
      </c>
      <c r="G473" s="1950">
        <v>6</v>
      </c>
    </row>
    <row r="474" spans="1:7">
      <c r="A474" s="4">
        <v>24</v>
      </c>
      <c r="B474" s="2467" t="s">
        <v>1567</v>
      </c>
      <c r="C474" s="1948" t="s">
        <v>165</v>
      </c>
      <c r="D474" s="2467" t="s">
        <v>252</v>
      </c>
      <c r="E474" s="2522">
        <v>44990</v>
      </c>
      <c r="F474" s="2470">
        <v>6</v>
      </c>
      <c r="G474" s="2470">
        <v>1</v>
      </c>
    </row>
    <row r="475" spans="1:7">
      <c r="A475" s="4">
        <v>24</v>
      </c>
      <c r="B475" s="2413" t="s">
        <v>1567</v>
      </c>
      <c r="C475" s="1948" t="s">
        <v>114</v>
      </c>
      <c r="D475" s="2413" t="s">
        <v>252</v>
      </c>
      <c r="E475" s="2522">
        <v>44990</v>
      </c>
      <c r="F475" s="1960">
        <v>5</v>
      </c>
      <c r="G475" s="1960">
        <v>2</v>
      </c>
    </row>
    <row r="476" spans="1:7">
      <c r="A476" s="4">
        <v>24</v>
      </c>
      <c r="B476" s="2413" t="s">
        <v>1567</v>
      </c>
      <c r="C476" s="1948" t="s">
        <v>1511</v>
      </c>
      <c r="D476" s="2413" t="s">
        <v>252</v>
      </c>
      <c r="E476" s="2522">
        <v>44990</v>
      </c>
      <c r="F476" s="1960">
        <v>4</v>
      </c>
      <c r="G476" s="1960">
        <v>3</v>
      </c>
    </row>
    <row r="477" spans="1:7">
      <c r="A477" s="4">
        <v>24</v>
      </c>
      <c r="B477" s="2413" t="s">
        <v>1567</v>
      </c>
      <c r="C477" s="1948" t="s">
        <v>103</v>
      </c>
      <c r="D477" s="2413" t="s">
        <v>252</v>
      </c>
      <c r="E477" s="2522">
        <v>44990</v>
      </c>
      <c r="F477" s="1960">
        <v>3</v>
      </c>
      <c r="G477" s="1960">
        <v>4</v>
      </c>
    </row>
    <row r="478" spans="1:7">
      <c r="A478" s="4">
        <v>24</v>
      </c>
      <c r="B478" s="2413" t="s">
        <v>1567</v>
      </c>
      <c r="C478" s="1948" t="s">
        <v>176</v>
      </c>
      <c r="D478" s="2413" t="s">
        <v>252</v>
      </c>
      <c r="E478" s="2522">
        <v>44990</v>
      </c>
      <c r="F478" s="1960">
        <v>2</v>
      </c>
      <c r="G478" s="1960">
        <v>5</v>
      </c>
    </row>
    <row r="479" spans="1:7">
      <c r="A479" s="4">
        <v>24</v>
      </c>
      <c r="B479" s="2413" t="s">
        <v>1567</v>
      </c>
      <c r="C479" s="1948" t="s">
        <v>116</v>
      </c>
      <c r="D479" s="2413" t="s">
        <v>252</v>
      </c>
      <c r="E479" s="2522">
        <v>44990</v>
      </c>
      <c r="F479" s="1960">
        <v>1</v>
      </c>
      <c r="G479" s="1960">
        <v>6</v>
      </c>
    </row>
    <row r="480" spans="1:7">
      <c r="A480">
        <v>24</v>
      </c>
      <c r="B480" s="1948" t="s">
        <v>1567</v>
      </c>
      <c r="C480" s="1948" t="str">
        <f>IF(MID('[4]24'!C$5,4,1)=" ",'[4]24'!C$5,IF(MID('[4]24'!C$5,2,1)=" ",TRIM(RIGHT('[4]24'!C$5,LEN('[4]24'!C$5)-2))&amp;" "&amp;LEFT('[4]24'!C$5,1),'[4]24'!C$5))</f>
        <v>Slade R</v>
      </c>
      <c r="D480" s="2485" t="s">
        <v>5486</v>
      </c>
      <c r="E480" s="1949">
        <v>45074</v>
      </c>
      <c r="F480" s="1950">
        <v>6</v>
      </c>
      <c r="G480" s="1950">
        <v>1</v>
      </c>
    </row>
    <row r="481" spans="1:7">
      <c r="A481">
        <v>24</v>
      </c>
      <c r="B481" s="1948" t="s">
        <v>1567</v>
      </c>
      <c r="C481" s="1948" t="str">
        <f>IF(MID('[4]24'!C$6,4,1)=" ",'[4]24'!C$6,IF(MID('[4]24'!C$6,2,1)=" ",TRIM(RIGHT('[4]24'!C$6,LEN('[4]24'!C$6)-2))&amp;" "&amp;LEFT('[4]24'!C$6,1),'[4]24'!C$6))</f>
        <v>Humadi A</v>
      </c>
      <c r="D481" s="2485" t="s">
        <v>5486</v>
      </c>
      <c r="E481" s="1949">
        <v>45074</v>
      </c>
      <c r="F481" s="1950">
        <v>5</v>
      </c>
      <c r="G481" s="1950">
        <v>2</v>
      </c>
    </row>
    <row r="482" spans="1:7">
      <c r="A482">
        <v>24</v>
      </c>
      <c r="B482" s="1948" t="s">
        <v>1567</v>
      </c>
      <c r="C482" s="1948" t="str">
        <f>IF(MID('[4]24'!C$7,4,1)=" ",'[4]24'!C$7,IF(MID('[4]24'!C$7,2,1)=" ",TRIM(RIGHT('[4]24'!C$7,LEN('[4]24'!C$7)-2))&amp;" "&amp;LEFT('[4]24'!C$7,1),'[4]24'!C$7))</f>
        <v>Richardson L</v>
      </c>
      <c r="D482" s="2485" t="s">
        <v>5486</v>
      </c>
      <c r="E482" s="1949">
        <v>45074</v>
      </c>
      <c r="F482" s="1950">
        <v>4</v>
      </c>
      <c r="G482" s="1950">
        <v>3</v>
      </c>
    </row>
    <row r="483" spans="1:7">
      <c r="A483">
        <v>24</v>
      </c>
      <c r="B483" s="1948" t="s">
        <v>1567</v>
      </c>
      <c r="C483" s="1948" t="str">
        <f>IF(MID('[4]24'!C$8,4,1)=" ",'[4]24'!C$8,IF(MID('[4]24'!C$8,2,1)=" ",TRIM(RIGHT('[4]24'!C$8,LEN('[4]24'!C$8)-2))&amp;" "&amp;LEFT('[4]24'!C$8,1),'[4]24'!C$8))</f>
        <v>Rodriguez R</v>
      </c>
      <c r="D483" s="2485" t="s">
        <v>5486</v>
      </c>
      <c r="E483" s="1949">
        <v>45074</v>
      </c>
      <c r="F483" s="1950">
        <v>3</v>
      </c>
      <c r="G483" s="1950">
        <v>4</v>
      </c>
    </row>
    <row r="484" spans="1:7">
      <c r="A484">
        <v>24</v>
      </c>
      <c r="B484" s="1948" t="s">
        <v>1567</v>
      </c>
      <c r="C484" s="1948" t="str">
        <f>IF(MID('[4]24'!C$9,4,1)=" ",'[4]24'!C$9,IF(MID('[4]24'!C$9,2,1)=" ",TRIM(RIGHT('[4]24'!C$9,LEN('[4]24'!C$9)-2))&amp;" "&amp;LEFT('[4]24'!C$9,1),'[4]24'!C$9))</f>
        <v>Leong J</v>
      </c>
      <c r="D484" s="2485" t="s">
        <v>5486</v>
      </c>
      <c r="E484" s="1949">
        <v>45074</v>
      </c>
      <c r="F484" s="1950">
        <v>2</v>
      </c>
      <c r="G484" s="1950">
        <v>5</v>
      </c>
    </row>
    <row r="485" spans="1:7">
      <c r="A485">
        <v>24</v>
      </c>
      <c r="B485" s="1948" t="s">
        <v>1567</v>
      </c>
      <c r="C485" s="1948" t="str">
        <f>IF(MID('[4]24'!C$10,4,1)=" ",'[4]24'!C$10,IF(MID('[4]24'!C$10,2,1)=" ",TRIM(RIGHT('[4]24'!C$10,LEN('[4]24'!C$10)-2))&amp;" "&amp;LEFT('[4]24'!C$10,1),'[4]24'!C$10))</f>
        <v>Martin B</v>
      </c>
      <c r="D485" s="2485" t="s">
        <v>5486</v>
      </c>
      <c r="E485" s="1949">
        <v>45074</v>
      </c>
      <c r="F485" s="1950">
        <v>1</v>
      </c>
      <c r="G485" s="1950">
        <v>6</v>
      </c>
    </row>
    <row r="486" spans="1:7">
      <c r="A486">
        <v>24</v>
      </c>
      <c r="B486" s="1951" t="s">
        <v>1567</v>
      </c>
      <c r="C486" s="1951" t="s">
        <v>5531</v>
      </c>
      <c r="D486" s="1952" t="s">
        <v>78</v>
      </c>
      <c r="E486" s="1943">
        <v>45081</v>
      </c>
      <c r="F486" s="1950">
        <v>2</v>
      </c>
      <c r="G486" s="1950">
        <v>5</v>
      </c>
    </row>
    <row r="487" spans="1:7">
      <c r="A487" s="1986">
        <v>25</v>
      </c>
      <c r="B487" s="1951" t="s">
        <v>1568</v>
      </c>
      <c r="C487" s="1951" t="s">
        <v>182</v>
      </c>
      <c r="D487" s="1952" t="s">
        <v>277</v>
      </c>
      <c r="E487" s="2520">
        <v>44815</v>
      </c>
      <c r="F487" s="1950">
        <v>6</v>
      </c>
      <c r="G487" s="1950">
        <v>1</v>
      </c>
    </row>
    <row r="488" spans="1:7">
      <c r="A488" s="1986">
        <v>25</v>
      </c>
      <c r="B488" s="1951" t="s">
        <v>1568</v>
      </c>
      <c r="C488" s="1951" t="s">
        <v>87</v>
      </c>
      <c r="D488" s="1952" t="s">
        <v>277</v>
      </c>
      <c r="E488" s="2520">
        <v>44815</v>
      </c>
      <c r="F488" s="1950">
        <v>5</v>
      </c>
      <c r="G488" s="1950">
        <v>2</v>
      </c>
    </row>
    <row r="489" spans="1:7">
      <c r="A489" s="1986">
        <v>25</v>
      </c>
      <c r="B489" s="1951" t="s">
        <v>1568</v>
      </c>
      <c r="C489" s="1951" t="s">
        <v>1135</v>
      </c>
      <c r="D489" s="1952" t="s">
        <v>277</v>
      </c>
      <c r="E489" s="2520">
        <v>44815</v>
      </c>
      <c r="F489" s="1950">
        <v>4</v>
      </c>
      <c r="G489" s="1950">
        <v>3</v>
      </c>
    </row>
    <row r="490" spans="1:7">
      <c r="A490" s="1986">
        <v>25</v>
      </c>
      <c r="B490" s="1951" t="s">
        <v>1568</v>
      </c>
      <c r="C490" s="1951" t="s">
        <v>176</v>
      </c>
      <c r="D490" s="1952" t="s">
        <v>277</v>
      </c>
      <c r="E490" s="2520">
        <v>44815</v>
      </c>
      <c r="F490" s="1950">
        <v>3</v>
      </c>
      <c r="G490" s="1950">
        <v>4</v>
      </c>
    </row>
    <row r="491" spans="1:7">
      <c r="A491" s="1986">
        <v>25</v>
      </c>
      <c r="B491" s="1951" t="s">
        <v>1568</v>
      </c>
      <c r="C491" s="1951" t="s">
        <v>6770</v>
      </c>
      <c r="D491" s="1952" t="s">
        <v>277</v>
      </c>
      <c r="E491" s="2520">
        <v>44815</v>
      </c>
      <c r="F491" s="1950">
        <v>2</v>
      </c>
      <c r="G491" s="1950">
        <v>5</v>
      </c>
    </row>
    <row r="492" spans="1:7">
      <c r="A492" s="1986">
        <v>25</v>
      </c>
      <c r="B492" s="1951" t="s">
        <v>1568</v>
      </c>
      <c r="C492" s="1951" t="s">
        <v>131</v>
      </c>
      <c r="D492" s="1952" t="s">
        <v>277</v>
      </c>
      <c r="E492" s="2520">
        <v>44815</v>
      </c>
      <c r="F492" s="1950">
        <v>1</v>
      </c>
      <c r="G492" s="1950">
        <v>6</v>
      </c>
    </row>
    <row r="493" spans="1:7">
      <c r="A493" s="1977">
        <v>25</v>
      </c>
      <c r="B493" s="2467" t="s">
        <v>1568</v>
      </c>
      <c r="C493" s="1948" t="s">
        <v>998</v>
      </c>
      <c r="D493" s="2467" t="s">
        <v>252</v>
      </c>
      <c r="E493" s="2522">
        <v>44990</v>
      </c>
      <c r="F493" s="2469">
        <v>6</v>
      </c>
      <c r="G493" s="2469">
        <v>1</v>
      </c>
    </row>
    <row r="494" spans="1:7">
      <c r="A494" s="1977">
        <v>25</v>
      </c>
      <c r="B494" s="2413" t="s">
        <v>1568</v>
      </c>
      <c r="C494" s="1948" t="s">
        <v>998</v>
      </c>
      <c r="D494" s="2413" t="s">
        <v>252</v>
      </c>
      <c r="E494" s="2522">
        <v>44990</v>
      </c>
      <c r="F494" s="2521">
        <v>5</v>
      </c>
      <c r="G494" s="2521">
        <v>2</v>
      </c>
    </row>
    <row r="495" spans="1:7">
      <c r="A495" s="1977">
        <v>25</v>
      </c>
      <c r="B495" s="2413" t="s">
        <v>1568</v>
      </c>
      <c r="C495" s="1948" t="s">
        <v>90</v>
      </c>
      <c r="D495" s="2413" t="s">
        <v>252</v>
      </c>
      <c r="E495" s="2522">
        <v>44990</v>
      </c>
      <c r="F495" s="2521">
        <v>4</v>
      </c>
      <c r="G495" s="2521">
        <v>3</v>
      </c>
    </row>
    <row r="496" spans="1:7">
      <c r="A496" s="1977">
        <v>25</v>
      </c>
      <c r="B496" s="2413" t="s">
        <v>1568</v>
      </c>
      <c r="C496" s="1948" t="s">
        <v>568</v>
      </c>
      <c r="D496" s="2413" t="s">
        <v>252</v>
      </c>
      <c r="E496" s="2522">
        <v>44990</v>
      </c>
      <c r="F496" s="2521">
        <v>3</v>
      </c>
      <c r="G496" s="2521">
        <v>4</v>
      </c>
    </row>
    <row r="497" spans="1:7">
      <c r="A497" s="1977">
        <v>25</v>
      </c>
      <c r="B497" s="2413" t="s">
        <v>1568</v>
      </c>
      <c r="C497" s="1948" t="s">
        <v>90</v>
      </c>
      <c r="D497" s="2413" t="s">
        <v>252</v>
      </c>
      <c r="E497" s="2522">
        <v>44990</v>
      </c>
      <c r="F497" s="2521">
        <v>2</v>
      </c>
      <c r="G497" s="2521">
        <v>5</v>
      </c>
    </row>
    <row r="498" spans="1:7">
      <c r="A498" s="1977">
        <v>25</v>
      </c>
      <c r="B498" s="2413" t="s">
        <v>1568</v>
      </c>
      <c r="C498" s="1948" t="s">
        <v>568</v>
      </c>
      <c r="D498" s="2413" t="s">
        <v>252</v>
      </c>
      <c r="E498" s="2522">
        <v>44990</v>
      </c>
      <c r="F498" s="2521">
        <v>1</v>
      </c>
      <c r="G498" s="2521">
        <v>6</v>
      </c>
    </row>
    <row r="499" spans="1:7">
      <c r="A499" s="1986">
        <v>25</v>
      </c>
      <c r="B499" s="1948" t="s">
        <v>1568</v>
      </c>
      <c r="C499" s="1948" t="str">
        <f>IF(MID('[4]25'!C$5,4,1)=" ",'[4]25'!C$5,IF(MID('[4]25'!C$5,2,1)=" ",TRIM(RIGHT('[4]25'!C$5,LEN('[4]25'!C$5)-2))&amp;" "&amp;LEFT('[4]25'!C$5,1),'[4]25'!C$5))</f>
        <v>Rowe Brothers</v>
      </c>
      <c r="D499" s="2485" t="s">
        <v>5486</v>
      </c>
      <c r="E499" s="1949">
        <v>45074</v>
      </c>
      <c r="F499" s="1950">
        <v>6</v>
      </c>
      <c r="G499" s="1950">
        <v>1</v>
      </c>
    </row>
    <row r="500" spans="1:7">
      <c r="A500" s="1986">
        <v>25</v>
      </c>
      <c r="B500" s="1948" t="s">
        <v>1568</v>
      </c>
      <c r="C500" s="1948" t="str">
        <f>IF(MID('[4]25'!C$6,4,1)=" ",'[4]25'!C$6,IF(MID('[4]25'!C$6,2,1)=" ",TRIM(RIGHT('[4]25'!C$6,LEN('[4]25'!C$6)-2))&amp;" "&amp;LEFT('[4]25'!C$6,1),'[4]25'!C$6))</f>
        <v>Mann M</v>
      </c>
      <c r="D500" s="2485" t="s">
        <v>5486</v>
      </c>
      <c r="E500" s="1949">
        <v>45074</v>
      </c>
      <c r="F500" s="1950">
        <v>5</v>
      </c>
      <c r="G500" s="1950">
        <v>2</v>
      </c>
    </row>
    <row r="501" spans="1:7">
      <c r="A501" s="1986">
        <v>25</v>
      </c>
      <c r="B501" s="1948" t="s">
        <v>1568</v>
      </c>
      <c r="C501" s="1948" t="str">
        <f>IF(MID('[4]25'!C$7,4,1)=" ",'[4]25'!C$7,IF(MID('[4]25'!C$7,2,1)=" ",TRIM(RIGHT('[4]25'!C$7,LEN('[4]25'!C$7)-2))&amp;" "&amp;LEFT('[4]25'!C$7,1),'[4]25'!C$7))</f>
        <v>Rowe Brothers</v>
      </c>
      <c r="D501" s="2485" t="s">
        <v>5486</v>
      </c>
      <c r="E501" s="1949">
        <v>45074</v>
      </c>
      <c r="F501" s="1950">
        <v>4</v>
      </c>
      <c r="G501" s="1950">
        <v>3</v>
      </c>
    </row>
    <row r="502" spans="1:7">
      <c r="A502" s="1986">
        <v>25</v>
      </c>
      <c r="B502" s="1948" t="s">
        <v>1568</v>
      </c>
      <c r="C502" s="1948" t="str">
        <f>IF(MID('[4]25'!C$8,4,1)=" ",'[4]25'!C$8,IF(MID('[4]25'!C$8,2,1)=" ",TRIM(RIGHT('[4]25'!C$8,LEN('[4]25'!C$8)-2))&amp;" "&amp;LEFT('[4]25'!C$8,1),'[4]25'!C$8))</f>
        <v>Humadi A</v>
      </c>
      <c r="D502" s="2485" t="s">
        <v>5486</v>
      </c>
      <c r="E502" s="1949">
        <v>45074</v>
      </c>
      <c r="F502" s="1950">
        <v>3</v>
      </c>
      <c r="G502" s="1950">
        <v>4</v>
      </c>
    </row>
    <row r="503" spans="1:7">
      <c r="A503" s="1986">
        <v>25</v>
      </c>
      <c r="B503" s="1948" t="s">
        <v>1568</v>
      </c>
      <c r="C503" s="1948" t="str">
        <f>IF(MID('[4]25'!C$9,4,1)=" ",'[4]25'!C$9,IF(MID('[4]25'!C$9,2,1)=" ",TRIM(RIGHT('[4]25'!C$9,LEN('[4]25'!C$9)-2))&amp;" "&amp;LEFT('[4]25'!C$9,1),'[4]25'!C$9))</f>
        <v>Mann M</v>
      </c>
      <c r="D503" s="2485" t="s">
        <v>5486</v>
      </c>
      <c r="E503" s="1949">
        <v>45074</v>
      </c>
      <c r="F503" s="1950">
        <v>2</v>
      </c>
      <c r="G503" s="1950">
        <v>5</v>
      </c>
    </row>
    <row r="504" spans="1:7">
      <c r="A504" s="1986">
        <v>25</v>
      </c>
      <c r="B504" s="1948" t="s">
        <v>1568</v>
      </c>
      <c r="C504" s="1948" t="str">
        <f>IF(MID('[4]25'!C$10,4,1)=" ",'[4]25'!C$10,IF(MID('[4]25'!C$10,2,1)=" ",TRIM(RIGHT('[4]25'!C$10,LEN('[4]25'!C$10)-2))&amp;" "&amp;LEFT('[4]25'!C$10,1),'[4]25'!C$10))</f>
        <v>M &amp; R Randall</v>
      </c>
      <c r="D504" s="2485" t="s">
        <v>5486</v>
      </c>
      <c r="E504" s="1949">
        <v>45074</v>
      </c>
      <c r="F504" s="1950">
        <v>1</v>
      </c>
      <c r="G504" s="1950">
        <v>6</v>
      </c>
    </row>
    <row r="505" spans="1:7">
      <c r="A505" s="1986">
        <v>25</v>
      </c>
      <c r="B505" s="1951" t="s">
        <v>1568</v>
      </c>
      <c r="C505" s="1951" t="s">
        <v>6587</v>
      </c>
      <c r="D505" s="1952" t="s">
        <v>78</v>
      </c>
      <c r="E505" s="1949">
        <v>45081</v>
      </c>
      <c r="F505" s="1950">
        <v>6</v>
      </c>
      <c r="G505" s="1950">
        <v>1</v>
      </c>
    </row>
    <row r="506" spans="1:7">
      <c r="A506" s="1986">
        <v>25</v>
      </c>
      <c r="B506" s="1951" t="s">
        <v>1568</v>
      </c>
      <c r="C506" s="1951" t="s">
        <v>6587</v>
      </c>
      <c r="D506" s="1952" t="s">
        <v>78</v>
      </c>
      <c r="E506" s="1949">
        <v>45081</v>
      </c>
      <c r="F506" s="1950">
        <v>2</v>
      </c>
      <c r="G506" s="1950">
        <v>5</v>
      </c>
    </row>
    <row r="507" spans="1:7">
      <c r="A507">
        <v>26</v>
      </c>
      <c r="B507" s="1951" t="s">
        <v>1569</v>
      </c>
      <c r="C507" s="1951" t="s">
        <v>5531</v>
      </c>
      <c r="D507" s="1952" t="s">
        <v>277</v>
      </c>
      <c r="E507" s="2526">
        <v>44815</v>
      </c>
      <c r="F507" s="1950">
        <v>6</v>
      </c>
      <c r="G507" s="1950">
        <v>1</v>
      </c>
    </row>
    <row r="508" spans="1:7">
      <c r="A508">
        <v>26</v>
      </c>
      <c r="B508" s="1951" t="s">
        <v>1569</v>
      </c>
      <c r="C508" s="1951" t="s">
        <v>90</v>
      </c>
      <c r="D508" s="1952" t="s">
        <v>277</v>
      </c>
      <c r="E508" s="2520">
        <v>44815</v>
      </c>
      <c r="F508" s="1950">
        <v>5</v>
      </c>
      <c r="G508" s="1950">
        <v>2</v>
      </c>
    </row>
    <row r="509" spans="1:7">
      <c r="A509">
        <v>26</v>
      </c>
      <c r="B509" s="1951" t="s">
        <v>1569</v>
      </c>
      <c r="C509" s="1951" t="s">
        <v>90</v>
      </c>
      <c r="D509" s="1952" t="s">
        <v>277</v>
      </c>
      <c r="E509" s="2520">
        <v>44815</v>
      </c>
      <c r="F509" s="1950">
        <v>4</v>
      </c>
      <c r="G509" s="1950">
        <v>3</v>
      </c>
    </row>
    <row r="510" spans="1:7">
      <c r="A510">
        <v>26</v>
      </c>
      <c r="B510" s="1951" t="s">
        <v>1569</v>
      </c>
      <c r="C510" s="1951" t="s">
        <v>90</v>
      </c>
      <c r="D510" s="1952" t="s">
        <v>277</v>
      </c>
      <c r="E510" s="2520">
        <v>44815</v>
      </c>
      <c r="F510" s="1950">
        <v>3</v>
      </c>
      <c r="G510" s="1950">
        <v>4</v>
      </c>
    </row>
    <row r="511" spans="1:7">
      <c r="A511">
        <v>26</v>
      </c>
      <c r="B511" s="1951" t="s">
        <v>1569</v>
      </c>
      <c r="C511" s="1951" t="s">
        <v>52</v>
      </c>
      <c r="D511" s="1952" t="s">
        <v>277</v>
      </c>
      <c r="E511" s="2520">
        <v>44815</v>
      </c>
      <c r="F511" s="1950">
        <v>2</v>
      </c>
      <c r="G511" s="1950">
        <v>5</v>
      </c>
    </row>
    <row r="512" spans="1:7">
      <c r="A512">
        <v>26</v>
      </c>
      <c r="B512" s="1951" t="s">
        <v>1569</v>
      </c>
      <c r="C512" s="1951" t="s">
        <v>966</v>
      </c>
      <c r="D512" s="1952" t="s">
        <v>277</v>
      </c>
      <c r="E512" s="2520">
        <v>44815</v>
      </c>
      <c r="F512" s="1950">
        <v>1</v>
      </c>
      <c r="G512" s="1950">
        <v>6</v>
      </c>
    </row>
    <row r="513" spans="1:7" ht="13.5" customHeight="1">
      <c r="A513" s="4">
        <v>26</v>
      </c>
      <c r="B513" s="2467" t="s">
        <v>1569</v>
      </c>
      <c r="C513" s="1948" t="s">
        <v>6771</v>
      </c>
      <c r="D513" s="2467" t="s">
        <v>252</v>
      </c>
      <c r="E513" s="2522">
        <v>44990</v>
      </c>
      <c r="F513" s="2470">
        <v>6</v>
      </c>
      <c r="G513" s="2470">
        <v>1</v>
      </c>
    </row>
    <row r="514" spans="1:7">
      <c r="A514" s="4">
        <v>26</v>
      </c>
      <c r="B514" s="2413" t="s">
        <v>1569</v>
      </c>
      <c r="C514" s="1948" t="s">
        <v>101</v>
      </c>
      <c r="D514" s="2413" t="s">
        <v>252</v>
      </c>
      <c r="E514" s="2522">
        <v>44990</v>
      </c>
      <c r="F514" s="1960">
        <v>5</v>
      </c>
      <c r="G514" s="1960">
        <v>2</v>
      </c>
    </row>
    <row r="515" spans="1:7">
      <c r="A515" s="4">
        <v>26</v>
      </c>
      <c r="B515" s="2413" t="s">
        <v>1569</v>
      </c>
      <c r="C515" s="1948" t="s">
        <v>117</v>
      </c>
      <c r="D515" s="2413" t="s">
        <v>252</v>
      </c>
      <c r="E515" s="2522">
        <v>44990</v>
      </c>
      <c r="F515" s="1960">
        <v>4</v>
      </c>
      <c r="G515" s="1960">
        <v>3</v>
      </c>
    </row>
    <row r="516" spans="1:7">
      <c r="A516" s="4">
        <v>26</v>
      </c>
      <c r="B516" s="2413" t="s">
        <v>1569</v>
      </c>
      <c r="C516" s="1948" t="s">
        <v>158</v>
      </c>
      <c r="D516" s="2413" t="s">
        <v>252</v>
      </c>
      <c r="E516" s="2522">
        <v>44990</v>
      </c>
      <c r="F516" s="1960">
        <v>3</v>
      </c>
      <c r="G516" s="1960">
        <v>4</v>
      </c>
    </row>
    <row r="517" spans="1:7">
      <c r="A517" s="4">
        <v>26</v>
      </c>
      <c r="B517" s="2413" t="s">
        <v>1569</v>
      </c>
      <c r="C517" s="1948" t="s">
        <v>90</v>
      </c>
      <c r="D517" s="2413" t="s">
        <v>252</v>
      </c>
      <c r="E517" s="2522">
        <v>44990</v>
      </c>
      <c r="F517" s="1960">
        <v>2</v>
      </c>
      <c r="G517" s="1960">
        <v>5</v>
      </c>
    </row>
    <row r="518" spans="1:7">
      <c r="A518" s="4">
        <v>26</v>
      </c>
      <c r="B518" s="2413" t="s">
        <v>1569</v>
      </c>
      <c r="C518" s="1948" t="s">
        <v>6768</v>
      </c>
      <c r="D518" s="2413" t="s">
        <v>252</v>
      </c>
      <c r="E518" s="2522">
        <v>44990</v>
      </c>
      <c r="F518" s="1960">
        <v>1</v>
      </c>
      <c r="G518" s="1960">
        <v>6</v>
      </c>
    </row>
    <row r="519" spans="1:7">
      <c r="A519">
        <v>26</v>
      </c>
      <c r="B519" s="1948" t="s">
        <v>1569</v>
      </c>
      <c r="C519" s="1948" t="str">
        <f>IF(MID('[4]26'!C$5,4,1)=" ",'[4]26'!C$5,IF(MID('[4]26'!C$5,2,1)=" ",TRIM(RIGHT('[4]26'!C$5,LEN('[4]26'!C$5)-2))&amp;" "&amp;LEFT('[4]26'!C$5,1),'[4]26'!C$5))</f>
        <v>Humadi A</v>
      </c>
      <c r="D519" s="2485" t="s">
        <v>5486</v>
      </c>
      <c r="E519" s="1949">
        <v>45074</v>
      </c>
      <c r="F519" s="1950">
        <v>6</v>
      </c>
      <c r="G519" s="1950">
        <v>1</v>
      </c>
    </row>
    <row r="520" spans="1:7">
      <c r="A520">
        <v>26</v>
      </c>
      <c r="B520" s="1948" t="s">
        <v>1569</v>
      </c>
      <c r="C520" s="1948" t="str">
        <f>IF(MID('[4]26'!C$6,4,1)=" ",'[4]26'!C$6,IF(MID('[4]26'!C$6,2,1)=" ",TRIM(RIGHT('[4]26'!C$6,LEN('[4]26'!C$6)-2))&amp;" "&amp;LEFT('[4]26'!C$6,1),'[4]26'!C$6))</f>
        <v>Murray V</v>
      </c>
      <c r="D520" s="2485" t="s">
        <v>5486</v>
      </c>
      <c r="E520" s="1949">
        <v>45074</v>
      </c>
      <c r="F520" s="1950">
        <v>5</v>
      </c>
      <c r="G520" s="1950">
        <v>2</v>
      </c>
    </row>
    <row r="521" spans="1:7">
      <c r="A521">
        <v>26</v>
      </c>
      <c r="B521" s="1948" t="s">
        <v>1569</v>
      </c>
      <c r="C521" s="1948" t="str">
        <f>IF(MID('[4]26'!C$7,4,1)=" ",'[4]26'!C$7,IF(MID('[4]26'!C$7,2,1)=" ",TRIM(RIGHT('[4]26'!C$7,LEN('[4]26'!C$7)-2))&amp;" "&amp;LEFT('[4]26'!C$7,1),'[4]26'!C$7))</f>
        <v>Humadi A</v>
      </c>
      <c r="D521" s="2485" t="s">
        <v>5486</v>
      </c>
      <c r="E521" s="1949">
        <v>45074</v>
      </c>
      <c r="F521" s="1950">
        <v>4</v>
      </c>
      <c r="G521" s="1950">
        <v>3</v>
      </c>
    </row>
    <row r="522" spans="1:7">
      <c r="A522">
        <v>26</v>
      </c>
      <c r="B522" s="1948" t="s">
        <v>1569</v>
      </c>
      <c r="C522" s="1948" t="str">
        <f>IF(MID('[4]26'!C$8,4,1)=" ",'[4]26'!C$8,IF(MID('[4]26'!C$8,2,1)=" ",TRIM(RIGHT('[4]26'!C$8,LEN('[4]26'!C$8)-2))&amp;" "&amp;LEFT('[4]26'!C$8,1),'[4]26'!C$8))</f>
        <v>Rowe A</v>
      </c>
      <c r="D522" s="2485" t="s">
        <v>5486</v>
      </c>
      <c r="E522" s="1949">
        <v>45074</v>
      </c>
      <c r="F522" s="1950">
        <v>3</v>
      </c>
      <c r="G522" s="1950">
        <v>4</v>
      </c>
    </row>
    <row r="523" spans="1:7">
      <c r="A523">
        <v>26</v>
      </c>
      <c r="B523" s="1948" t="s">
        <v>1569</v>
      </c>
      <c r="C523" s="1948" t="str">
        <f>IF(MID('[4]26'!C$9,4,1)=" ",'[4]26'!C$9,IF(MID('[4]26'!C$9,2,1)=" ",TRIM(RIGHT('[4]26'!C$9,LEN('[4]26'!C$9)-2))&amp;" "&amp;LEFT('[4]26'!C$9,1),'[4]26'!C$9))</f>
        <v>Portelli A</v>
      </c>
      <c r="D523" s="2485" t="s">
        <v>5486</v>
      </c>
      <c r="E523" s="1949">
        <v>45074</v>
      </c>
      <c r="F523" s="1950">
        <v>2</v>
      </c>
      <c r="G523" s="1950">
        <v>5</v>
      </c>
    </row>
    <row r="524" spans="1:7">
      <c r="A524">
        <v>26</v>
      </c>
      <c r="B524" s="1948" t="s">
        <v>1569</v>
      </c>
      <c r="C524" s="1948" t="str">
        <f>IF(MID('[4]26'!C$10,4,1)=" ",'[4]26'!C$10,IF(MID('[4]26'!C$10,2,1)=" ",TRIM(RIGHT('[4]26'!C$10,LEN('[4]26'!C$10)-2))&amp;" "&amp;LEFT('[4]26'!C$10,1),'[4]26'!C$10))</f>
        <v>Clay Borg &amp; Skivington</v>
      </c>
      <c r="D524" s="2485" t="s">
        <v>5486</v>
      </c>
      <c r="E524" s="1949">
        <v>45074</v>
      </c>
      <c r="F524" s="1950">
        <v>1</v>
      </c>
      <c r="G524" s="1950">
        <v>6</v>
      </c>
    </row>
    <row r="525" spans="1:7">
      <c r="A525">
        <v>26</v>
      </c>
      <c r="B525" s="1951" t="s">
        <v>1569</v>
      </c>
      <c r="C525" s="1951" t="s">
        <v>5531</v>
      </c>
      <c r="D525" s="1952" t="s">
        <v>78</v>
      </c>
      <c r="E525" s="1949">
        <v>45081</v>
      </c>
      <c r="F525" s="1950">
        <v>5</v>
      </c>
      <c r="G525" s="1950">
        <v>2</v>
      </c>
    </row>
    <row r="526" spans="1:7">
      <c r="A526">
        <v>26</v>
      </c>
      <c r="B526" s="1951" t="s">
        <v>1569</v>
      </c>
      <c r="C526" s="1951" t="s">
        <v>96</v>
      </c>
      <c r="D526" s="1952" t="s">
        <v>78</v>
      </c>
      <c r="E526" s="1949">
        <v>45081</v>
      </c>
      <c r="F526" s="1950">
        <v>4</v>
      </c>
      <c r="G526" s="1950">
        <v>3</v>
      </c>
    </row>
    <row r="527" spans="1:7">
      <c r="A527" s="1986">
        <v>27</v>
      </c>
      <c r="B527" s="1951" t="s">
        <v>1570</v>
      </c>
      <c r="C527" s="1951" t="s">
        <v>122</v>
      </c>
      <c r="D527" s="1952" t="s">
        <v>277</v>
      </c>
      <c r="E527" s="2526">
        <v>44815</v>
      </c>
      <c r="F527" s="1950">
        <v>6</v>
      </c>
      <c r="G527" s="1950">
        <v>1</v>
      </c>
    </row>
    <row r="528" spans="1:7">
      <c r="A528" s="1986">
        <v>27</v>
      </c>
      <c r="B528" s="1951" t="s">
        <v>1570</v>
      </c>
      <c r="C528" s="1951" t="s">
        <v>122</v>
      </c>
      <c r="D528" s="1952" t="s">
        <v>277</v>
      </c>
      <c r="E528" s="2520">
        <v>44815</v>
      </c>
      <c r="F528" s="1950">
        <v>5</v>
      </c>
      <c r="G528" s="1950">
        <v>2</v>
      </c>
    </row>
    <row r="529" spans="1:7">
      <c r="A529" s="1986">
        <v>27</v>
      </c>
      <c r="B529" s="1951" t="s">
        <v>1570</v>
      </c>
      <c r="C529" s="1951" t="s">
        <v>122</v>
      </c>
      <c r="D529" s="1952" t="s">
        <v>277</v>
      </c>
      <c r="E529" s="2520">
        <v>44815</v>
      </c>
      <c r="F529" s="1950">
        <v>4</v>
      </c>
      <c r="G529" s="1950">
        <v>3</v>
      </c>
    </row>
    <row r="530" spans="1:7">
      <c r="A530" s="1986">
        <v>27</v>
      </c>
      <c r="B530" s="1951" t="s">
        <v>1570</v>
      </c>
      <c r="C530" s="1951" t="s">
        <v>167</v>
      </c>
      <c r="D530" s="1952" t="s">
        <v>277</v>
      </c>
      <c r="E530" s="2520">
        <v>44815</v>
      </c>
      <c r="F530" s="1950">
        <v>3</v>
      </c>
      <c r="G530" s="1950">
        <v>4</v>
      </c>
    </row>
    <row r="531" spans="1:7">
      <c r="A531" s="1986">
        <v>27</v>
      </c>
      <c r="B531" s="1951" t="s">
        <v>1570</v>
      </c>
      <c r="C531" s="1951" t="s">
        <v>6248</v>
      </c>
      <c r="D531" s="1952" t="s">
        <v>277</v>
      </c>
      <c r="E531" s="2520">
        <v>44815</v>
      </c>
      <c r="F531" s="1950">
        <v>2</v>
      </c>
      <c r="G531" s="1950">
        <v>5</v>
      </c>
    </row>
    <row r="532" spans="1:7">
      <c r="A532" s="1986">
        <v>27</v>
      </c>
      <c r="B532" s="1951" t="s">
        <v>1570</v>
      </c>
      <c r="C532" s="1951" t="s">
        <v>167</v>
      </c>
      <c r="D532" s="1952" t="s">
        <v>277</v>
      </c>
      <c r="E532" s="2520">
        <v>44815</v>
      </c>
      <c r="F532" s="1950">
        <v>1</v>
      </c>
      <c r="G532" s="1950">
        <v>6</v>
      </c>
    </row>
    <row r="533" spans="1:7">
      <c r="A533" s="1977">
        <v>27</v>
      </c>
      <c r="B533" s="2467" t="s">
        <v>1570</v>
      </c>
      <c r="C533" s="1948" t="s">
        <v>167</v>
      </c>
      <c r="D533" s="2467" t="s">
        <v>252</v>
      </c>
      <c r="E533" s="2522">
        <v>44990</v>
      </c>
      <c r="F533" s="2469">
        <v>6</v>
      </c>
      <c r="G533" s="2469">
        <v>1</v>
      </c>
    </row>
    <row r="534" spans="1:7">
      <c r="A534" s="1977">
        <v>27</v>
      </c>
      <c r="B534" s="2413" t="s">
        <v>1570</v>
      </c>
      <c r="C534" s="1948" t="s">
        <v>1135</v>
      </c>
      <c r="D534" s="2413" t="s">
        <v>252</v>
      </c>
      <c r="E534" s="2522">
        <v>44990</v>
      </c>
      <c r="F534" s="2521">
        <v>5</v>
      </c>
      <c r="G534" s="2521">
        <v>2</v>
      </c>
    </row>
    <row r="535" spans="1:7">
      <c r="A535" s="1977">
        <v>27</v>
      </c>
      <c r="B535" s="2413" t="s">
        <v>1570</v>
      </c>
      <c r="C535" s="1948" t="s">
        <v>1602</v>
      </c>
      <c r="D535" s="2413" t="s">
        <v>252</v>
      </c>
      <c r="E535" s="2522">
        <v>44990</v>
      </c>
      <c r="F535" s="2521">
        <v>4</v>
      </c>
      <c r="G535" s="2521">
        <v>3</v>
      </c>
    </row>
    <row r="536" spans="1:7">
      <c r="A536" s="1977">
        <v>27</v>
      </c>
      <c r="B536" s="2413" t="s">
        <v>1570</v>
      </c>
      <c r="C536" s="1948" t="s">
        <v>6772</v>
      </c>
      <c r="D536" s="2413" t="s">
        <v>252</v>
      </c>
      <c r="E536" s="2522">
        <v>44990</v>
      </c>
      <c r="F536" s="2521">
        <v>3</v>
      </c>
      <c r="G536" s="2521">
        <v>4</v>
      </c>
    </row>
    <row r="537" spans="1:7">
      <c r="A537" s="1977">
        <v>27</v>
      </c>
      <c r="B537" s="2413" t="s">
        <v>1570</v>
      </c>
      <c r="C537" s="1948" t="s">
        <v>109</v>
      </c>
      <c r="D537" s="2413" t="s">
        <v>252</v>
      </c>
      <c r="E537" s="2522">
        <v>44990</v>
      </c>
      <c r="F537" s="2521">
        <v>2</v>
      </c>
      <c r="G537" s="2521">
        <v>5</v>
      </c>
    </row>
    <row r="538" spans="1:7">
      <c r="A538" s="1977">
        <v>27</v>
      </c>
      <c r="B538" s="2413" t="s">
        <v>1570</v>
      </c>
      <c r="C538" s="1948" t="s">
        <v>1602</v>
      </c>
      <c r="D538" s="2413" t="s">
        <v>252</v>
      </c>
      <c r="E538" s="2522">
        <v>44990</v>
      </c>
      <c r="F538" s="2521">
        <v>1</v>
      </c>
      <c r="G538" s="2521">
        <v>6</v>
      </c>
    </row>
    <row r="539" spans="1:7">
      <c r="A539" s="1986">
        <v>27</v>
      </c>
      <c r="B539" s="1948" t="s">
        <v>1570</v>
      </c>
      <c r="C539" s="1948" t="str">
        <f>IF(MID('[4]27'!C$5,4,1)=" ",'[4]27'!C$5,IF(MID('[4]27'!C$5,2,1)=" ",TRIM(RIGHT('[4]27'!C$5,LEN('[4]27'!C$5)-2))&amp;" "&amp;LEFT('[4]27'!C$5,1),'[4]27'!C$5))</f>
        <v>Sheppard &amp; Flanagan</v>
      </c>
      <c r="D539" s="2485" t="s">
        <v>5486</v>
      </c>
      <c r="E539" s="1949">
        <v>45074</v>
      </c>
      <c r="F539" s="1950">
        <v>6</v>
      </c>
      <c r="G539" s="1950">
        <v>1</v>
      </c>
    </row>
    <row r="540" spans="1:7">
      <c r="A540" s="1986">
        <v>27</v>
      </c>
      <c r="B540" s="1948" t="s">
        <v>1570</v>
      </c>
      <c r="C540" s="1948" t="str">
        <f>IF(MID('[4]27'!C$6,4,1)=" ",'[4]27'!C$6,IF(MID('[4]27'!C$6,2,1)=" ",TRIM(RIGHT('[4]27'!C$6,LEN('[4]27'!C$6)-2))&amp;" "&amp;LEFT('[4]27'!C$6,1),'[4]27'!C$6))</f>
        <v>Bradley Family</v>
      </c>
      <c r="D540" s="2485" t="s">
        <v>5486</v>
      </c>
      <c r="E540" s="1949">
        <v>45074</v>
      </c>
      <c r="F540" s="1950">
        <v>5</v>
      </c>
      <c r="G540" s="1950">
        <v>2</v>
      </c>
    </row>
    <row r="541" spans="1:7">
      <c r="A541" s="1986">
        <v>27</v>
      </c>
      <c r="B541" s="1948" t="s">
        <v>1570</v>
      </c>
      <c r="C541" s="1948" t="str">
        <f>IF(MID('[4]27'!C$7,4,1)=" ",'[4]27'!C$7,IF(MID('[4]27'!C$7,2,1)=" ",TRIM(RIGHT('[4]27'!C$7,LEN('[4]27'!C$7)-2))&amp;" "&amp;LEFT('[4]27'!C$7,1),'[4]27'!C$7))</f>
        <v>Sheppard &amp; Flanagan</v>
      </c>
      <c r="D541" s="2485" t="s">
        <v>5486</v>
      </c>
      <c r="E541" s="1949">
        <v>45074</v>
      </c>
      <c r="F541" s="1950">
        <v>4</v>
      </c>
      <c r="G541" s="1950">
        <v>3</v>
      </c>
    </row>
    <row r="542" spans="1:7">
      <c r="A542" s="1986">
        <v>27</v>
      </c>
      <c r="B542" s="1948" t="s">
        <v>1570</v>
      </c>
      <c r="C542" s="1948" t="str">
        <f>IF(MID('[4]27'!C$8,4,1)=" ",'[4]27'!C$8,IF(MID('[4]27'!C$8,2,1)=" ",TRIM(RIGHT('[4]27'!C$8,LEN('[4]27'!C$8)-2))&amp;" "&amp;LEFT('[4]27'!C$8,1),'[4]27'!C$8))</f>
        <v>Macafee J</v>
      </c>
      <c r="D542" s="2485" t="s">
        <v>5486</v>
      </c>
      <c r="E542" s="1949">
        <v>45074</v>
      </c>
      <c r="F542" s="1950">
        <v>3</v>
      </c>
      <c r="G542" s="1950">
        <v>4</v>
      </c>
    </row>
    <row r="543" spans="1:7">
      <c r="A543" s="1986">
        <v>27</v>
      </c>
      <c r="B543" s="1948" t="s">
        <v>1570</v>
      </c>
      <c r="C543" s="1948" t="str">
        <f>IF(MID('[4]27'!C$9,4,1)=" ",'[4]27'!C$9,IF(MID('[4]27'!C$9,2,1)=" ",TRIM(RIGHT('[4]27'!C$9,LEN('[4]27'!C$9)-2))&amp;" "&amp;LEFT('[4]27'!C$9,1),'[4]27'!C$9))</f>
        <v>Sheppard &amp; Flanagan</v>
      </c>
      <c r="D543" s="2485" t="s">
        <v>5486</v>
      </c>
      <c r="E543" s="1949">
        <v>45074</v>
      </c>
      <c r="F543" s="1950">
        <v>2</v>
      </c>
      <c r="G543" s="1950">
        <v>5</v>
      </c>
    </row>
    <row r="544" spans="1:7">
      <c r="A544" s="1986">
        <v>27</v>
      </c>
      <c r="B544" s="1948" t="s">
        <v>1570</v>
      </c>
      <c r="C544" s="1948" t="str">
        <f>IF(MID('[4]27'!C$10,4,1)=" ",'[4]27'!C$10,IF(MID('[4]27'!C$10,2,1)=" ",TRIM(RIGHT('[4]27'!C$10,LEN('[4]27'!C$10)-2))&amp;" "&amp;LEFT('[4]27'!C$10,1),'[4]27'!C$10))</f>
        <v>Meale J</v>
      </c>
      <c r="D544" s="2485" t="s">
        <v>5486</v>
      </c>
      <c r="E544" s="1949">
        <v>45074</v>
      </c>
      <c r="F544" s="1950">
        <v>1</v>
      </c>
      <c r="G544" s="1950">
        <v>6</v>
      </c>
    </row>
    <row r="545" spans="1:7">
      <c r="A545" s="1986">
        <v>27</v>
      </c>
      <c r="B545" s="1951" t="s">
        <v>1570</v>
      </c>
      <c r="C545" s="1951" t="s">
        <v>122</v>
      </c>
      <c r="D545" s="1952" t="s">
        <v>78</v>
      </c>
      <c r="E545" s="1949">
        <v>45081</v>
      </c>
      <c r="F545" s="1950">
        <v>6</v>
      </c>
      <c r="G545" s="1976">
        <v>1</v>
      </c>
    </row>
    <row r="546" spans="1:7">
      <c r="A546" s="1986">
        <v>27</v>
      </c>
      <c r="B546" s="1951" t="s">
        <v>1570</v>
      </c>
      <c r="C546" s="1951" t="s">
        <v>146</v>
      </c>
      <c r="D546" s="1952" t="s">
        <v>78</v>
      </c>
      <c r="E546" s="1949">
        <v>45081</v>
      </c>
      <c r="F546" s="1950">
        <v>3</v>
      </c>
      <c r="G546" s="1976">
        <v>4</v>
      </c>
    </row>
    <row r="547" spans="1:7">
      <c r="A547" s="1986">
        <v>27</v>
      </c>
      <c r="B547" s="1951" t="s">
        <v>1570</v>
      </c>
      <c r="C547" s="1951" t="s">
        <v>128</v>
      </c>
      <c r="D547" s="1952" t="s">
        <v>78</v>
      </c>
      <c r="E547" s="1949">
        <v>45081</v>
      </c>
      <c r="F547" s="1950">
        <v>1</v>
      </c>
      <c r="G547" s="1976">
        <v>6</v>
      </c>
    </row>
    <row r="548" spans="1:7">
      <c r="A548" s="1977">
        <v>28</v>
      </c>
      <c r="B548" s="2467" t="s">
        <v>1571</v>
      </c>
      <c r="C548" s="2481" t="s">
        <v>1487</v>
      </c>
      <c r="D548" s="2467" t="s">
        <v>252</v>
      </c>
      <c r="E548" s="2482">
        <v>44990</v>
      </c>
      <c r="F548" s="2470">
        <v>6</v>
      </c>
      <c r="G548" s="1976">
        <v>1</v>
      </c>
    </row>
    <row r="549" spans="1:7">
      <c r="A549" s="1977">
        <v>28</v>
      </c>
      <c r="B549" s="2413" t="s">
        <v>1571</v>
      </c>
      <c r="C549" s="1948" t="s">
        <v>103</v>
      </c>
      <c r="D549" s="2413" t="s">
        <v>252</v>
      </c>
      <c r="E549" s="2522">
        <v>44990</v>
      </c>
      <c r="F549" s="1960">
        <v>5</v>
      </c>
      <c r="G549" s="1950">
        <v>2</v>
      </c>
    </row>
    <row r="550" spans="1:7">
      <c r="A550" s="1977">
        <v>28</v>
      </c>
      <c r="B550" s="2413" t="s">
        <v>1571</v>
      </c>
      <c r="C550" s="1948" t="s">
        <v>103</v>
      </c>
      <c r="D550" s="2413" t="s">
        <v>252</v>
      </c>
      <c r="E550" s="2522">
        <v>44990</v>
      </c>
      <c r="F550" s="1960">
        <v>4</v>
      </c>
      <c r="G550" s="1950">
        <v>3</v>
      </c>
    </row>
    <row r="551" spans="1:7">
      <c r="A551" s="1977">
        <v>28</v>
      </c>
      <c r="B551" s="2413" t="s">
        <v>1571</v>
      </c>
      <c r="C551" s="1948" t="s">
        <v>165</v>
      </c>
      <c r="D551" s="2413" t="s">
        <v>252</v>
      </c>
      <c r="E551" s="2522">
        <v>44990</v>
      </c>
      <c r="F551" s="1960">
        <v>3</v>
      </c>
      <c r="G551" s="1950">
        <v>4</v>
      </c>
    </row>
    <row r="552" spans="1:7">
      <c r="A552" s="1977">
        <v>28</v>
      </c>
      <c r="B552" s="2413" t="s">
        <v>1571</v>
      </c>
      <c r="C552" s="1948" t="s">
        <v>1537</v>
      </c>
      <c r="D552" s="2413" t="s">
        <v>252</v>
      </c>
      <c r="E552" s="2522">
        <v>44990</v>
      </c>
      <c r="F552" s="1960">
        <v>2</v>
      </c>
      <c r="G552" s="1950">
        <v>5</v>
      </c>
    </row>
    <row r="553" spans="1:7">
      <c r="A553" s="1977">
        <v>28</v>
      </c>
      <c r="B553" s="2413" t="s">
        <v>1571</v>
      </c>
      <c r="C553" s="1948" t="s">
        <v>93</v>
      </c>
      <c r="D553" s="2413" t="s">
        <v>252</v>
      </c>
      <c r="E553" s="2522">
        <v>44990</v>
      </c>
      <c r="F553" s="1960">
        <v>1</v>
      </c>
      <c r="G553" s="1950">
        <v>6</v>
      </c>
    </row>
    <row r="554" spans="1:7">
      <c r="A554" s="1986">
        <v>28</v>
      </c>
      <c r="B554" s="1948" t="s">
        <v>1571</v>
      </c>
      <c r="C554" s="1948" t="str">
        <f>IF(MID('[4]28'!C$5,4,1)=" ",'[4]28'!C$5,IF(MID('[4]28'!C$5,2,1)=" ",TRIM(RIGHT('[4]28'!C$5,LEN('[4]28'!C$5)-2))&amp;" "&amp;LEFT('[4]28'!C$5,1),'[4]28'!C$5))</f>
        <v>Hunter I</v>
      </c>
      <c r="D554" s="2485" t="s">
        <v>5486</v>
      </c>
      <c r="E554" s="1949">
        <v>45074</v>
      </c>
      <c r="F554" s="1950">
        <v>6</v>
      </c>
      <c r="G554" s="1950">
        <v>1</v>
      </c>
    </row>
    <row r="555" spans="1:7">
      <c r="A555" s="1986">
        <v>28</v>
      </c>
      <c r="B555" s="1948" t="s">
        <v>1571</v>
      </c>
      <c r="C555" s="1948" t="str">
        <f>IF(MID('[4]28'!C$6,4,1)=" ",'[4]28'!C$6,IF(MID('[4]28'!C$6,2,1)=" ",TRIM(RIGHT('[4]28'!C$6,LEN('[4]28'!C$6)-2))&amp;" "&amp;LEFT('[4]28'!C$6,1),'[4]28'!C$6))</f>
        <v>Hunter I</v>
      </c>
      <c r="D555" s="2485" t="s">
        <v>5486</v>
      </c>
      <c r="E555" s="1949">
        <v>45074</v>
      </c>
      <c r="F555" s="1950">
        <v>5</v>
      </c>
      <c r="G555" s="1950">
        <v>2</v>
      </c>
    </row>
    <row r="556" spans="1:7">
      <c r="A556" s="1986">
        <v>28</v>
      </c>
      <c r="B556" s="1948" t="s">
        <v>1571</v>
      </c>
      <c r="C556" s="1948" t="str">
        <f>IF(MID('[4]28'!C$7,4,1)=" ",'[4]28'!C$7,IF(MID('[4]28'!C$7,2,1)=" ",TRIM(RIGHT('[4]28'!C$7,LEN('[4]28'!C$7)-2))&amp;" "&amp;LEFT('[4]28'!C$7,1),'[4]28'!C$7))</f>
        <v>Thurn P</v>
      </c>
      <c r="D556" s="2485" t="s">
        <v>5486</v>
      </c>
      <c r="E556" s="1949">
        <v>45074</v>
      </c>
      <c r="F556" s="1950">
        <v>4</v>
      </c>
      <c r="G556" s="1950">
        <v>3</v>
      </c>
    </row>
    <row r="557" spans="1:7">
      <c r="A557" s="1986">
        <v>28</v>
      </c>
      <c r="B557" s="1948" t="s">
        <v>1571</v>
      </c>
      <c r="C557" s="1948" t="str">
        <f>IF(MID('[4]28'!C$8,4,1)=" ",'[4]28'!C$8,IF(MID('[4]28'!C$8,2,1)=" ",TRIM(RIGHT('[4]28'!C$8,LEN('[4]28'!C$8)-2))&amp;" "&amp;LEFT('[4]28'!C$8,1),'[4]28'!C$8))</f>
        <v>Leong J</v>
      </c>
      <c r="D557" s="2485" t="s">
        <v>5486</v>
      </c>
      <c r="E557" s="1949">
        <v>45074</v>
      </c>
      <c r="F557" s="1950">
        <v>3</v>
      </c>
      <c r="G557" s="1950">
        <v>4</v>
      </c>
    </row>
    <row r="558" spans="1:7">
      <c r="A558" s="1986">
        <v>28</v>
      </c>
      <c r="B558" s="1948" t="s">
        <v>1571</v>
      </c>
      <c r="C558" s="1948" t="str">
        <f>IF(MID('[4]28'!C$9,4,1)=" ",'[4]28'!C$9,IF(MID('[4]28'!C$9,2,1)=" ",TRIM(RIGHT('[4]28'!C$9,LEN('[4]28'!C$9)-2))&amp;" "&amp;LEFT('[4]28'!C$9,1),'[4]28'!C$9))</f>
        <v>Leong J</v>
      </c>
      <c r="D558" s="2485" t="s">
        <v>5486</v>
      </c>
      <c r="E558" s="1949">
        <v>45074</v>
      </c>
      <c r="F558" s="1950">
        <v>2</v>
      </c>
      <c r="G558" s="1950">
        <v>5</v>
      </c>
    </row>
    <row r="559" spans="1:7">
      <c r="A559" s="1986">
        <v>28</v>
      </c>
      <c r="B559" s="1948" t="s">
        <v>1571</v>
      </c>
      <c r="C559" s="1948" t="str">
        <f>IF(MID('[4]28'!C$10,4,1)=" ",'[4]28'!C$10,IF(MID('[4]28'!C$10,2,1)=" ",TRIM(RIGHT('[4]28'!C$10,LEN('[4]28'!C$10)-2))&amp;" "&amp;LEFT('[4]28'!C$10,1),'[4]28'!C$10))</f>
        <v>Rowe A</v>
      </c>
      <c r="D559" s="2485" t="s">
        <v>5486</v>
      </c>
      <c r="E559" s="1949">
        <v>45074</v>
      </c>
      <c r="F559" s="1950">
        <v>1</v>
      </c>
      <c r="G559" s="1950">
        <v>6</v>
      </c>
    </row>
    <row r="560" spans="1:7">
      <c r="A560" s="4">
        <v>28</v>
      </c>
      <c r="B560" s="1987" t="s">
        <v>1571</v>
      </c>
      <c r="C560" s="1987" t="s">
        <v>165</v>
      </c>
      <c r="D560" s="1987" t="s">
        <v>78</v>
      </c>
      <c r="E560" s="2522">
        <v>45081</v>
      </c>
      <c r="F560" s="1960">
        <v>4</v>
      </c>
      <c r="G560" s="1960">
        <v>3</v>
      </c>
    </row>
    <row r="561" spans="1:7">
      <c r="A561" s="4">
        <v>28</v>
      </c>
      <c r="B561" s="1987" t="s">
        <v>1571</v>
      </c>
      <c r="C561" s="1987" t="s">
        <v>123</v>
      </c>
      <c r="D561" s="1987" t="s">
        <v>78</v>
      </c>
      <c r="E561" s="2522">
        <v>45081</v>
      </c>
      <c r="F561" s="1960">
        <v>1</v>
      </c>
      <c r="G561" s="1960">
        <v>6</v>
      </c>
    </row>
    <row r="562" spans="1:7">
      <c r="B562" s="2413"/>
      <c r="C562" s="1949"/>
      <c r="D562" s="2413"/>
      <c r="E562" s="2522"/>
      <c r="F562" s="1960"/>
      <c r="G562" s="1960"/>
    </row>
    <row r="563" spans="1:7">
      <c r="B563" s="2413"/>
      <c r="C563" s="2413"/>
      <c r="D563" s="2413"/>
      <c r="E563" s="2522"/>
      <c r="F563" s="1960"/>
      <c r="G563" s="1960"/>
    </row>
    <row r="564" spans="1:7">
      <c r="B564" s="2413"/>
      <c r="C564" s="2413"/>
      <c r="D564" s="2413"/>
      <c r="E564" s="2522"/>
      <c r="F564" s="2521"/>
      <c r="G564" s="2521"/>
    </row>
    <row r="565" spans="1:7">
      <c r="B565" s="2413"/>
      <c r="C565" s="2413"/>
      <c r="D565" s="2413"/>
      <c r="E565" s="2522"/>
      <c r="F565" s="2521"/>
      <c r="G565" s="2521"/>
    </row>
    <row r="566" spans="1:7">
      <c r="B566" s="2413"/>
      <c r="C566" s="2413"/>
      <c r="D566" s="2413"/>
      <c r="E566" s="2522"/>
      <c r="F566" s="2521"/>
      <c r="G566" s="2521"/>
    </row>
    <row r="567" spans="1:7">
      <c r="B567" s="2413"/>
      <c r="C567" s="2413"/>
      <c r="D567" s="2413"/>
      <c r="E567" s="2522"/>
      <c r="F567" s="2521"/>
      <c r="G567" s="2521"/>
    </row>
    <row r="568" spans="1:7">
      <c r="B568" s="2413"/>
      <c r="C568" s="2413"/>
      <c r="D568" s="2413"/>
      <c r="E568" s="2522"/>
      <c r="F568" s="2521"/>
      <c r="G568" s="2521"/>
    </row>
    <row r="569" spans="1:7">
      <c r="B569" s="2413"/>
      <c r="C569" s="2413"/>
      <c r="D569" s="2413"/>
      <c r="E569" s="2522"/>
      <c r="F569" s="2521"/>
      <c r="G569" s="2521"/>
    </row>
    <row r="570" spans="1:7">
      <c r="B570" s="2413"/>
      <c r="C570" s="2413"/>
      <c r="D570" s="2413"/>
      <c r="E570" s="2522"/>
      <c r="F570" s="1960"/>
      <c r="G570" s="1960"/>
    </row>
    <row r="571" spans="1:7">
      <c r="B571" s="2413"/>
      <c r="C571" s="2413"/>
      <c r="D571" s="2413"/>
      <c r="E571" s="2522"/>
      <c r="F571" s="1960"/>
      <c r="G571" s="1960"/>
    </row>
    <row r="572" spans="1:7">
      <c r="B572" s="2413"/>
      <c r="C572" s="2413"/>
      <c r="D572" s="2413"/>
      <c r="E572" s="2522"/>
      <c r="F572" s="1960"/>
      <c r="G572" s="1960"/>
    </row>
    <row r="573" spans="1:7">
      <c r="B573" s="2413"/>
      <c r="C573" s="2413"/>
      <c r="D573" s="2413"/>
      <c r="E573" s="2522"/>
      <c r="F573" s="1960"/>
      <c r="G573" s="1960"/>
    </row>
    <row r="574" spans="1:7">
      <c r="B574" s="2413"/>
      <c r="C574" s="2413"/>
      <c r="D574" s="2413"/>
      <c r="E574" s="2522"/>
      <c r="F574" s="1960"/>
      <c r="G574" s="1960"/>
    </row>
    <row r="575" spans="1:7">
      <c r="B575" s="2413"/>
      <c r="C575" s="2413"/>
      <c r="D575" s="2413"/>
      <c r="E575" s="2522"/>
      <c r="F575" s="1960"/>
      <c r="G575" s="1960"/>
    </row>
    <row r="576" spans="1:7">
      <c r="B576" s="2413"/>
      <c r="C576" s="2413"/>
      <c r="D576" s="2413"/>
      <c r="E576" s="2522"/>
      <c r="F576" s="2521"/>
      <c r="G576" s="2521"/>
    </row>
    <row r="577" spans="2:7">
      <c r="B577" s="2413"/>
      <c r="C577" s="2413"/>
      <c r="D577" s="2413"/>
      <c r="E577" s="2522"/>
      <c r="F577" s="2521"/>
      <c r="G577" s="2521"/>
    </row>
    <row r="578" spans="2:7">
      <c r="B578" s="2413"/>
      <c r="C578" s="2413"/>
      <c r="D578" s="2413"/>
      <c r="E578" s="2522"/>
      <c r="F578" s="2521"/>
      <c r="G578" s="2521"/>
    </row>
    <row r="579" spans="2:7">
      <c r="B579" s="2413"/>
      <c r="C579" s="2413"/>
      <c r="D579" s="2413"/>
      <c r="E579" s="2522"/>
      <c r="F579" s="2521"/>
      <c r="G579" s="2521"/>
    </row>
    <row r="580" spans="2:7">
      <c r="B580" s="2413"/>
      <c r="C580" s="2413"/>
      <c r="D580" s="2413"/>
      <c r="E580" s="2522"/>
      <c r="F580" s="2521"/>
      <c r="G580" s="2521"/>
    </row>
    <row r="581" spans="2:7">
      <c r="B581" s="2413"/>
      <c r="C581" s="2413"/>
      <c r="D581" s="2413"/>
      <c r="E581" s="2522"/>
      <c r="F581" s="2521"/>
      <c r="G581" s="2521"/>
    </row>
    <row r="582" spans="2:7">
      <c r="B582" s="2413"/>
      <c r="C582" s="2413"/>
      <c r="D582" s="2413"/>
      <c r="E582" s="2522"/>
      <c r="F582" s="1960"/>
      <c r="G582" s="1960"/>
    </row>
    <row r="583" spans="2:7">
      <c r="B583" s="2413"/>
      <c r="C583" s="2413"/>
      <c r="D583" s="2413"/>
      <c r="E583" s="2522"/>
      <c r="F583" s="1960"/>
      <c r="G583" s="1960"/>
    </row>
    <row r="584" spans="2:7">
      <c r="B584" s="2413"/>
      <c r="C584" s="2413"/>
      <c r="D584" s="2413"/>
      <c r="E584" s="2522"/>
      <c r="F584" s="1960"/>
      <c r="G584" s="1960"/>
    </row>
    <row r="585" spans="2:7">
      <c r="B585" s="2413"/>
      <c r="C585" s="2413"/>
      <c r="D585" s="2413"/>
      <c r="E585" s="2522"/>
      <c r="F585" s="1960"/>
      <c r="G585" s="1960"/>
    </row>
    <row r="586" spans="2:7">
      <c r="B586" s="2413"/>
      <c r="C586" s="2413"/>
      <c r="D586" s="2413"/>
      <c r="E586" s="2522"/>
      <c r="F586" s="1960"/>
      <c r="G586" s="1960"/>
    </row>
    <row r="587" spans="2:7">
      <c r="B587" s="2413"/>
      <c r="C587" s="2413"/>
      <c r="D587" s="2413"/>
      <c r="E587" s="2522"/>
      <c r="F587" s="1960"/>
      <c r="G587" s="1960"/>
    </row>
    <row r="588" spans="2:7">
      <c r="B588" s="2413"/>
      <c r="C588" s="2413"/>
      <c r="D588" s="2413"/>
      <c r="E588" s="2522"/>
      <c r="F588" s="2521"/>
      <c r="G588" s="2521"/>
    </row>
    <row r="589" spans="2:7">
      <c r="B589" s="2413"/>
      <c r="C589" s="2413"/>
      <c r="D589" s="2413"/>
      <c r="E589" s="2522"/>
      <c r="F589" s="2521"/>
      <c r="G589" s="2521"/>
    </row>
    <row r="590" spans="2:7">
      <c r="B590" s="2413"/>
      <c r="C590" s="2413"/>
      <c r="D590" s="2413"/>
      <c r="E590" s="2522"/>
      <c r="F590" s="2521"/>
      <c r="G590" s="2521"/>
    </row>
    <row r="591" spans="2:7">
      <c r="B591" s="2413"/>
      <c r="C591" s="2413"/>
      <c r="D591" s="2413"/>
      <c r="E591" s="2522"/>
      <c r="F591" s="2521"/>
      <c r="G591" s="2521"/>
    </row>
    <row r="592" spans="2:7">
      <c r="B592" s="2413"/>
      <c r="C592" s="2413"/>
      <c r="D592" s="2413"/>
      <c r="E592" s="2522"/>
      <c r="F592" s="2521"/>
      <c r="G592" s="2521"/>
    </row>
    <row r="593" spans="2:7">
      <c r="B593" s="2413"/>
      <c r="C593" s="2413"/>
      <c r="D593" s="2413"/>
      <c r="E593" s="2522"/>
      <c r="F593" s="2521"/>
      <c r="G593" s="2521"/>
    </row>
    <row r="594" spans="2:7">
      <c r="B594" s="2413"/>
      <c r="C594" s="2413"/>
      <c r="D594" s="2413"/>
      <c r="E594" s="2522"/>
      <c r="F594" s="1960"/>
      <c r="G594" s="1960"/>
    </row>
    <row r="595" spans="2:7">
      <c r="B595" s="2413"/>
      <c r="C595" s="2413"/>
      <c r="D595" s="2413"/>
      <c r="E595" s="2522"/>
      <c r="F595" s="1960"/>
      <c r="G595" s="1960"/>
    </row>
    <row r="596" spans="2:7">
      <c r="B596" s="2413"/>
      <c r="C596" s="2413"/>
      <c r="D596" s="2413"/>
      <c r="E596" s="2522"/>
      <c r="F596" s="1960"/>
      <c r="G596" s="1960"/>
    </row>
    <row r="597" spans="2:7">
      <c r="B597" s="2413"/>
      <c r="C597" s="2413"/>
      <c r="D597" s="2413"/>
      <c r="E597" s="2522"/>
      <c r="F597" s="1960"/>
      <c r="G597" s="1960"/>
    </row>
    <row r="598" spans="2:7">
      <c r="B598" s="2413"/>
      <c r="C598" s="2413"/>
      <c r="D598" s="2413"/>
      <c r="E598" s="2522"/>
      <c r="F598" s="1960"/>
      <c r="G598" s="1960"/>
    </row>
    <row r="599" spans="2:7">
      <c r="B599" s="2413"/>
      <c r="C599" s="2413"/>
      <c r="D599" s="2413"/>
      <c r="E599" s="2522"/>
      <c r="F599" s="1960"/>
      <c r="G599" s="1960"/>
    </row>
    <row r="600" spans="2:7">
      <c r="B600" s="2413"/>
      <c r="C600" s="2413"/>
      <c r="D600" s="2413"/>
      <c r="E600" s="2522"/>
      <c r="F600" s="2521"/>
      <c r="G600" s="2521"/>
    </row>
    <row r="601" spans="2:7">
      <c r="B601" s="2413"/>
      <c r="C601" s="2413"/>
      <c r="D601" s="2413"/>
      <c r="E601" s="2522"/>
      <c r="F601" s="2521"/>
      <c r="G601" s="2521"/>
    </row>
    <row r="602" spans="2:7">
      <c r="B602" s="2413"/>
      <c r="C602" s="2413"/>
      <c r="D602" s="2413"/>
      <c r="E602" s="2522"/>
      <c r="F602" s="2521"/>
      <c r="G602" s="2521"/>
    </row>
    <row r="603" spans="2:7">
      <c r="B603" s="2413"/>
      <c r="C603" s="2413"/>
      <c r="D603" s="2413"/>
      <c r="E603" s="2522"/>
      <c r="F603" s="2521"/>
      <c r="G603" s="2521"/>
    </row>
    <row r="604" spans="2:7">
      <c r="B604" s="2413"/>
      <c r="C604" s="2413"/>
      <c r="D604" s="2413"/>
      <c r="E604" s="2522"/>
      <c r="F604" s="2521"/>
      <c r="G604" s="2521"/>
    </row>
    <row r="605" spans="2:7">
      <c r="B605" s="2413"/>
      <c r="C605" s="2413"/>
      <c r="D605" s="2413"/>
      <c r="E605" s="2522"/>
      <c r="F605" s="2521"/>
      <c r="G605" s="2521"/>
    </row>
    <row r="606" spans="2:7">
      <c r="B606" s="2413"/>
      <c r="C606" s="2413"/>
      <c r="D606" s="2413"/>
      <c r="E606" s="2522"/>
      <c r="F606" s="1960"/>
      <c r="G606" s="1960"/>
    </row>
    <row r="607" spans="2:7">
      <c r="B607" s="2413"/>
      <c r="C607" s="2413"/>
      <c r="D607" s="2413"/>
      <c r="E607" s="2522"/>
      <c r="F607" s="1960"/>
      <c r="G607" s="1960"/>
    </row>
    <row r="608" spans="2:7">
      <c r="B608" s="2413"/>
      <c r="C608" s="2413"/>
      <c r="D608" s="2413"/>
      <c r="E608" s="2522"/>
      <c r="F608" s="1960"/>
      <c r="G608" s="1960"/>
    </row>
    <row r="609" spans="2:7">
      <c r="B609" s="2413"/>
      <c r="C609" s="2413"/>
      <c r="D609" s="2413"/>
      <c r="E609" s="2522"/>
      <c r="F609" s="1960"/>
      <c r="G609" s="1960"/>
    </row>
    <row r="610" spans="2:7">
      <c r="B610" s="2413"/>
      <c r="C610" s="2413"/>
      <c r="D610" s="2413"/>
      <c r="E610" s="2522"/>
      <c r="F610" s="1960"/>
      <c r="G610" s="1960"/>
    </row>
    <row r="611" spans="2:7">
      <c r="B611" s="2413"/>
      <c r="C611" s="2413"/>
      <c r="D611" s="2413"/>
      <c r="E611" s="2522"/>
      <c r="F611" s="1960"/>
      <c r="G611" s="1960"/>
    </row>
    <row r="612" spans="2:7">
      <c r="B612" s="2413"/>
      <c r="C612" s="2413"/>
      <c r="D612" s="2413"/>
      <c r="E612" s="2522"/>
      <c r="F612" s="2521"/>
      <c r="G612" s="2521"/>
    </row>
    <row r="613" spans="2:7">
      <c r="B613" s="2413"/>
      <c r="C613" s="2413"/>
      <c r="D613" s="2413"/>
      <c r="E613" s="2522"/>
      <c r="F613" s="2521"/>
      <c r="G613" s="2521"/>
    </row>
    <row r="614" spans="2:7">
      <c r="B614" s="2413"/>
      <c r="C614" s="2413"/>
      <c r="D614" s="2413"/>
      <c r="E614" s="2522"/>
      <c r="F614" s="2521"/>
      <c r="G614" s="2521"/>
    </row>
    <row r="615" spans="2:7">
      <c r="B615" s="2413"/>
      <c r="C615" s="2413"/>
      <c r="D615" s="2413"/>
      <c r="E615" s="2522"/>
      <c r="F615" s="2521"/>
      <c r="G615" s="2521"/>
    </row>
    <row r="616" spans="2:7">
      <c r="B616" s="2413"/>
      <c r="C616" s="2413"/>
      <c r="D616" s="2413"/>
      <c r="E616" s="2522"/>
      <c r="F616" s="2521"/>
      <c r="G616" s="2521"/>
    </row>
    <row r="617" spans="2:7">
      <c r="B617" s="2413"/>
      <c r="C617" s="2413"/>
      <c r="D617" s="2413"/>
      <c r="E617" s="2522"/>
      <c r="F617" s="2521"/>
      <c r="G617" s="2521"/>
    </row>
    <row r="618" spans="2:7">
      <c r="B618" s="2413"/>
      <c r="C618" s="2413"/>
      <c r="D618" s="2413"/>
      <c r="E618" s="2522"/>
      <c r="F618" s="1960"/>
      <c r="G618" s="1960"/>
    </row>
    <row r="619" spans="2:7">
      <c r="B619" s="2413"/>
      <c r="C619" s="2413"/>
      <c r="D619" s="2413"/>
      <c r="E619" s="2522"/>
      <c r="F619" s="1960"/>
      <c r="G619" s="1960"/>
    </row>
    <row r="620" spans="2:7">
      <c r="B620" s="2413"/>
      <c r="C620" s="2413"/>
      <c r="D620" s="2413"/>
      <c r="E620" s="2522"/>
      <c r="F620" s="1960"/>
      <c r="G620" s="1960"/>
    </row>
    <row r="621" spans="2:7">
      <c r="B621" s="2413"/>
      <c r="C621" s="2413"/>
      <c r="D621" s="2413"/>
      <c r="E621" s="2522"/>
      <c r="F621" s="1960"/>
      <c r="G621" s="1960"/>
    </row>
    <row r="622" spans="2:7">
      <c r="B622" s="2413"/>
      <c r="C622" s="2413"/>
      <c r="D622" s="2413"/>
      <c r="E622" s="2522"/>
      <c r="F622" s="1960"/>
      <c r="G622" s="1960"/>
    </row>
    <row r="623" spans="2:7">
      <c r="B623" s="2413"/>
      <c r="C623" s="2413"/>
      <c r="D623" s="2413"/>
      <c r="E623" s="2522"/>
      <c r="F623" s="1960"/>
      <c r="G623" s="1960"/>
    </row>
    <row r="624" spans="2:7">
      <c r="B624" s="2413"/>
      <c r="C624" s="2413"/>
      <c r="D624" s="2413"/>
      <c r="E624" s="2522"/>
      <c r="F624" s="2521"/>
      <c r="G624" s="2521"/>
    </row>
    <row r="625" spans="2:7">
      <c r="B625" s="2413"/>
      <c r="C625" s="2413"/>
      <c r="D625" s="2413"/>
      <c r="E625" s="2522"/>
      <c r="F625" s="2521"/>
      <c r="G625" s="2521"/>
    </row>
    <row r="626" spans="2:7">
      <c r="B626" s="2413"/>
      <c r="C626" s="2413"/>
      <c r="D626" s="2413"/>
      <c r="E626" s="2522"/>
      <c r="F626" s="2521"/>
      <c r="G626" s="2521"/>
    </row>
    <row r="627" spans="2:7">
      <c r="B627" s="2413"/>
      <c r="C627" s="2413"/>
      <c r="D627" s="2413"/>
      <c r="E627" s="2522"/>
      <c r="F627" s="2521"/>
      <c r="G627" s="2521"/>
    </row>
    <row r="628" spans="2:7">
      <c r="B628" s="2413"/>
      <c r="C628" s="2413"/>
      <c r="D628" s="2413"/>
      <c r="E628" s="2522"/>
      <c r="F628" s="2521"/>
      <c r="G628" s="2521"/>
    </row>
    <row r="629" spans="2:7">
      <c r="B629" s="2413"/>
      <c r="C629" s="2413"/>
      <c r="D629" s="2413"/>
      <c r="E629" s="2522"/>
      <c r="F629" s="2521"/>
      <c r="G629" s="2521"/>
    </row>
    <row r="630" spans="2:7">
      <c r="B630" s="2413"/>
      <c r="C630" s="2413"/>
      <c r="D630" s="2413"/>
      <c r="E630" s="2522"/>
      <c r="F630" s="1960"/>
      <c r="G630" s="1960"/>
    </row>
    <row r="631" spans="2:7">
      <c r="B631" s="2413"/>
      <c r="C631" s="2413"/>
      <c r="D631" s="2413"/>
      <c r="E631" s="2522"/>
      <c r="F631" s="1960"/>
      <c r="G631" s="1960"/>
    </row>
    <row r="632" spans="2:7">
      <c r="B632" s="2413"/>
      <c r="C632" s="2413"/>
      <c r="D632" s="2413"/>
      <c r="E632" s="2522"/>
      <c r="F632" s="1960"/>
      <c r="G632" s="1960"/>
    </row>
    <row r="633" spans="2:7">
      <c r="B633" s="2413"/>
      <c r="C633" s="2413"/>
      <c r="D633" s="2413"/>
      <c r="E633" s="2522"/>
      <c r="F633" s="1960"/>
      <c r="G633" s="1960"/>
    </row>
    <row r="634" spans="2:7">
      <c r="B634" s="2413"/>
      <c r="C634" s="2413"/>
      <c r="D634" s="2413"/>
      <c r="E634" s="2522"/>
      <c r="F634" s="1960"/>
      <c r="G634" s="1960"/>
    </row>
    <row r="635" spans="2:7">
      <c r="B635" s="2413"/>
      <c r="C635" s="2413"/>
      <c r="D635" s="2413"/>
      <c r="E635" s="2522"/>
      <c r="F635" s="1960"/>
      <c r="G635" s="1960"/>
    </row>
    <row r="636" spans="2:7">
      <c r="B636" s="2413"/>
      <c r="C636" s="2413"/>
      <c r="D636" s="2413"/>
      <c r="E636" s="2522"/>
      <c r="F636" s="2521"/>
      <c r="G636" s="2521"/>
    </row>
    <row r="637" spans="2:7">
      <c r="B637" s="2413"/>
      <c r="C637" s="2413"/>
      <c r="D637" s="2413"/>
      <c r="E637" s="2522"/>
      <c r="F637" s="2521"/>
      <c r="G637" s="2521"/>
    </row>
    <row r="638" spans="2:7">
      <c r="B638" s="2413"/>
      <c r="C638" s="2413"/>
      <c r="D638" s="2413"/>
      <c r="E638" s="2522"/>
      <c r="F638" s="2521"/>
      <c r="G638" s="2521"/>
    </row>
    <row r="639" spans="2:7">
      <c r="B639" s="2413"/>
      <c r="C639" s="2413"/>
      <c r="D639" s="2413"/>
      <c r="E639" s="2522"/>
      <c r="F639" s="2521"/>
      <c r="G639" s="2521"/>
    </row>
    <row r="640" spans="2:7">
      <c r="B640" s="2413"/>
      <c r="C640" s="2413"/>
      <c r="D640" s="2413"/>
      <c r="E640" s="2522"/>
      <c r="F640" s="2521"/>
      <c r="G640" s="2521"/>
    </row>
    <row r="641" spans="2:7">
      <c r="B641" s="2413"/>
      <c r="C641" s="2413"/>
      <c r="D641" s="2413"/>
      <c r="E641" s="2522"/>
      <c r="F641" s="2521"/>
      <c r="G641" s="2521"/>
    </row>
    <row r="642" spans="2:7">
      <c r="B642" s="2413"/>
      <c r="C642" s="2413"/>
      <c r="D642" s="2413"/>
      <c r="E642" s="2522"/>
      <c r="F642" s="1960"/>
      <c r="G642" s="1960"/>
    </row>
    <row r="643" spans="2:7">
      <c r="B643" s="2413"/>
      <c r="C643" s="2413"/>
      <c r="D643" s="2413"/>
      <c r="E643" s="2522"/>
      <c r="F643" s="1960"/>
      <c r="G643" s="1960"/>
    </row>
    <row r="644" spans="2:7">
      <c r="B644" s="2413"/>
      <c r="C644" s="2413"/>
      <c r="D644" s="2413"/>
      <c r="E644" s="2522"/>
      <c r="F644" s="1960"/>
      <c r="G644" s="1960"/>
    </row>
    <row r="645" spans="2:7">
      <c r="B645" s="2413"/>
      <c r="C645" s="2413"/>
      <c r="D645" s="2413"/>
      <c r="E645" s="2522"/>
      <c r="F645" s="1960"/>
      <c r="G645" s="1960"/>
    </row>
    <row r="646" spans="2:7">
      <c r="B646" s="2413"/>
      <c r="C646" s="2413"/>
      <c r="D646" s="2413"/>
      <c r="E646" s="2522"/>
      <c r="F646" s="1960"/>
      <c r="G646" s="1960"/>
    </row>
    <row r="647" spans="2:7">
      <c r="B647" s="2413"/>
      <c r="C647" s="2413"/>
      <c r="D647" s="2413"/>
      <c r="E647" s="2522"/>
      <c r="F647" s="1960"/>
      <c r="G647" s="1960"/>
    </row>
    <row r="648" spans="2:7">
      <c r="B648" s="2413"/>
      <c r="C648" s="2413"/>
      <c r="D648" s="2413"/>
      <c r="E648" s="2522"/>
      <c r="F648" s="2521"/>
      <c r="G648" s="2521"/>
    </row>
    <row r="649" spans="2:7">
      <c r="B649" s="2413"/>
      <c r="C649" s="2413"/>
      <c r="D649" s="2413"/>
      <c r="E649" s="2522"/>
      <c r="F649" s="2521"/>
      <c r="G649" s="2521"/>
    </row>
    <row r="650" spans="2:7">
      <c r="B650" s="2413"/>
      <c r="C650" s="2413"/>
      <c r="D650" s="2413"/>
      <c r="E650" s="2522"/>
      <c r="F650" s="2521"/>
      <c r="G650" s="2521"/>
    </row>
    <row r="651" spans="2:7">
      <c r="B651" s="2413"/>
      <c r="C651" s="2413"/>
      <c r="D651" s="2413"/>
      <c r="E651" s="2522"/>
      <c r="F651" s="2521"/>
      <c r="G651" s="2521"/>
    </row>
    <row r="652" spans="2:7">
      <c r="B652" s="2413"/>
      <c r="C652" s="2413"/>
      <c r="D652" s="2413"/>
      <c r="E652" s="2522"/>
      <c r="F652" s="2521"/>
      <c r="G652" s="2521"/>
    </row>
    <row r="653" spans="2:7">
      <c r="B653" s="2413"/>
      <c r="C653" s="2413"/>
      <c r="D653" s="2413"/>
      <c r="E653" s="2522"/>
      <c r="F653" s="2521"/>
      <c r="G653" s="2521"/>
    </row>
    <row r="654" spans="2:7">
      <c r="B654" s="2413"/>
      <c r="C654" s="2413"/>
      <c r="D654" s="2413"/>
      <c r="E654" s="2522"/>
      <c r="F654" s="1960"/>
      <c r="G654" s="1960"/>
    </row>
    <row r="655" spans="2:7">
      <c r="B655" s="2413"/>
      <c r="C655" s="2413"/>
      <c r="D655" s="2413"/>
      <c r="E655" s="2522"/>
      <c r="F655" s="1960"/>
      <c r="G655" s="1960"/>
    </row>
    <row r="656" spans="2:7">
      <c r="B656" s="2413"/>
      <c r="C656" s="2413"/>
      <c r="D656" s="2413"/>
      <c r="E656" s="2522"/>
      <c r="F656" s="1960"/>
      <c r="G656" s="1960"/>
    </row>
    <row r="657" spans="2:7">
      <c r="B657" s="2413"/>
      <c r="C657" s="2413"/>
      <c r="D657" s="2413"/>
      <c r="E657" s="2522"/>
      <c r="F657" s="1960"/>
      <c r="G657" s="1960"/>
    </row>
    <row r="658" spans="2:7">
      <c r="B658" s="2413"/>
      <c r="C658" s="2413"/>
      <c r="D658" s="2413"/>
      <c r="E658" s="2522"/>
      <c r="F658" s="1960"/>
      <c r="G658" s="1960"/>
    </row>
    <row r="659" spans="2:7">
      <c r="B659" s="2413"/>
      <c r="C659" s="2413"/>
      <c r="D659" s="2413"/>
      <c r="E659" s="2522"/>
      <c r="F659" s="1960"/>
      <c r="G659" s="1960"/>
    </row>
    <row r="660" spans="2:7">
      <c r="B660" s="2413"/>
      <c r="C660" s="2413"/>
      <c r="D660" s="2413"/>
      <c r="E660" s="2522"/>
      <c r="F660" s="2521"/>
      <c r="G660" s="2521"/>
    </row>
    <row r="661" spans="2:7">
      <c r="B661" s="2413"/>
      <c r="C661" s="2413"/>
      <c r="D661" s="2413"/>
      <c r="E661" s="2522"/>
      <c r="F661" s="2521"/>
      <c r="G661" s="2521"/>
    </row>
    <row r="662" spans="2:7">
      <c r="B662" s="2413"/>
      <c r="C662" s="2413"/>
      <c r="D662" s="2413"/>
      <c r="E662" s="2522"/>
      <c r="F662" s="2521"/>
      <c r="G662" s="2521"/>
    </row>
    <row r="663" spans="2:7">
      <c r="B663" s="2413"/>
      <c r="C663" s="2413"/>
      <c r="D663" s="2413"/>
      <c r="E663" s="2522"/>
      <c r="F663" s="2521"/>
      <c r="G663" s="2521"/>
    </row>
    <row r="664" spans="2:7">
      <c r="B664" s="2413"/>
      <c r="C664" s="2413"/>
      <c r="D664" s="2413"/>
      <c r="E664" s="2522"/>
      <c r="F664" s="2521"/>
      <c r="G664" s="2521"/>
    </row>
    <row r="665" spans="2:7">
      <c r="B665" s="2413"/>
      <c r="C665" s="2413"/>
      <c r="D665" s="2413"/>
      <c r="E665" s="2522"/>
      <c r="F665" s="2521"/>
      <c r="G665" s="2521"/>
    </row>
    <row r="666" spans="2:7">
      <c r="B666" s="2413"/>
      <c r="C666" s="2413"/>
      <c r="D666" s="2413"/>
      <c r="E666" s="2522"/>
      <c r="F666" s="1960"/>
      <c r="G666" s="1960"/>
    </row>
    <row r="667" spans="2:7">
      <c r="B667" s="2413"/>
      <c r="C667" s="2413"/>
      <c r="D667" s="2413"/>
      <c r="E667" s="2522"/>
      <c r="F667" s="1960"/>
      <c r="G667" s="1960"/>
    </row>
    <row r="668" spans="2:7">
      <c r="B668" s="2413"/>
      <c r="C668" s="2413"/>
      <c r="D668" s="2413"/>
      <c r="E668" s="2522"/>
      <c r="F668" s="1960"/>
      <c r="G668" s="1960"/>
    </row>
    <row r="669" spans="2:7">
      <c r="B669" s="2413"/>
      <c r="C669" s="2413"/>
      <c r="D669" s="2413"/>
      <c r="E669" s="2522"/>
      <c r="F669" s="1960"/>
      <c r="G669" s="1960"/>
    </row>
    <row r="670" spans="2:7">
      <c r="B670" s="2413"/>
      <c r="C670" s="2413"/>
      <c r="D670" s="2413"/>
      <c r="E670" s="2522"/>
      <c r="F670" s="1960"/>
      <c r="G670" s="1960"/>
    </row>
    <row r="671" spans="2:7">
      <c r="B671" s="2413"/>
      <c r="C671" s="2413"/>
      <c r="D671" s="2413"/>
      <c r="E671" s="2522"/>
      <c r="F671" s="1960"/>
      <c r="G671" s="1960"/>
    </row>
    <row r="672" spans="2:7">
      <c r="B672" s="2413"/>
      <c r="C672" s="2413"/>
      <c r="D672" s="2413"/>
      <c r="E672" s="2522"/>
      <c r="F672" s="2521"/>
      <c r="G672" s="2521"/>
    </row>
    <row r="673" spans="2:7">
      <c r="B673" s="2413"/>
      <c r="C673" s="2413"/>
      <c r="D673" s="2413"/>
      <c r="E673" s="2522"/>
      <c r="F673" s="2521"/>
      <c r="G673" s="2521"/>
    </row>
    <row r="674" spans="2:7">
      <c r="B674" s="2413"/>
      <c r="C674" s="2413"/>
      <c r="D674" s="2413"/>
      <c r="E674" s="2522"/>
      <c r="F674" s="2521"/>
      <c r="G674" s="2521"/>
    </row>
    <row r="675" spans="2:7">
      <c r="B675" s="2413"/>
      <c r="C675" s="2413"/>
      <c r="D675" s="2413"/>
      <c r="E675" s="2522"/>
      <c r="F675" s="2521"/>
      <c r="G675" s="2521"/>
    </row>
    <row r="676" spans="2:7">
      <c r="B676" s="2413"/>
      <c r="C676" s="2413"/>
      <c r="D676" s="2413"/>
      <c r="E676" s="2522"/>
      <c r="F676" s="2521"/>
      <c r="G676" s="2521"/>
    </row>
    <row r="677" spans="2:7">
      <c r="B677" s="2413"/>
      <c r="C677" s="2413"/>
      <c r="D677" s="2413"/>
      <c r="E677" s="2522"/>
      <c r="F677" s="2521"/>
      <c r="G677" s="2521"/>
    </row>
    <row r="678" spans="2:7">
      <c r="B678" s="2413"/>
      <c r="C678" s="2413"/>
      <c r="D678" s="2413"/>
      <c r="E678" s="2522"/>
      <c r="F678" s="1960"/>
      <c r="G678" s="1960"/>
    </row>
    <row r="679" spans="2:7">
      <c r="B679" s="2413"/>
      <c r="C679" s="2413"/>
      <c r="D679" s="2413"/>
      <c r="E679" s="2522"/>
      <c r="F679" s="1960"/>
      <c r="G679" s="1960"/>
    </row>
    <row r="680" spans="2:7">
      <c r="B680" s="2413"/>
      <c r="C680" s="2413"/>
      <c r="D680" s="2413"/>
      <c r="E680" s="2522"/>
      <c r="F680" s="1960"/>
      <c r="G680" s="1960"/>
    </row>
    <row r="681" spans="2:7">
      <c r="B681" s="2413"/>
      <c r="C681" s="2413"/>
      <c r="D681" s="2413"/>
      <c r="E681" s="2522"/>
      <c r="F681" s="1960"/>
      <c r="G681" s="1960"/>
    </row>
    <row r="682" spans="2:7">
      <c r="B682" s="2413"/>
      <c r="C682" s="2413"/>
      <c r="D682" s="2413"/>
      <c r="E682" s="2522"/>
      <c r="F682" s="1960"/>
      <c r="G682" s="1960"/>
    </row>
    <row r="683" spans="2:7">
      <c r="B683" s="2413"/>
      <c r="C683" s="2413"/>
      <c r="D683" s="2413"/>
      <c r="E683" s="2522"/>
      <c r="F683" s="1960"/>
      <c r="G683" s="1960"/>
    </row>
    <row r="684" spans="2:7">
      <c r="B684" s="2413"/>
      <c r="C684" s="2413"/>
      <c r="D684" s="2413"/>
      <c r="E684" s="2522"/>
      <c r="F684" s="2521"/>
      <c r="G684" s="1960"/>
    </row>
    <row r="685" spans="2:7">
      <c r="B685" s="2413"/>
      <c r="C685" s="2413"/>
      <c r="D685" s="2413"/>
      <c r="E685" s="2522"/>
      <c r="F685" s="2521"/>
      <c r="G685" s="1960"/>
    </row>
    <row r="686" spans="2:7">
      <c r="B686" s="2413"/>
      <c r="C686" s="2413"/>
      <c r="D686" s="2413"/>
      <c r="E686" s="2522"/>
      <c r="F686" s="2521"/>
      <c r="G686" s="1960"/>
    </row>
    <row r="687" spans="2:7">
      <c r="B687" s="2413"/>
      <c r="C687" s="2413"/>
      <c r="D687" s="2413"/>
      <c r="E687" s="2522"/>
      <c r="F687" s="2521"/>
      <c r="G687" s="1960"/>
    </row>
    <row r="688" spans="2:7">
      <c r="B688" s="2413"/>
      <c r="C688" s="2413"/>
      <c r="D688" s="2413"/>
      <c r="E688" s="2522"/>
      <c r="F688" s="2521"/>
      <c r="G688" s="1960"/>
    </row>
    <row r="689" spans="2:7">
      <c r="B689" s="2413"/>
      <c r="C689" s="2413"/>
      <c r="D689" s="2413"/>
      <c r="E689" s="2522"/>
      <c r="F689" s="2521"/>
      <c r="G689" s="1960"/>
    </row>
    <row r="690" spans="2:7">
      <c r="B690" s="2413"/>
      <c r="C690" s="2413"/>
      <c r="D690" s="2413"/>
      <c r="E690" s="2522"/>
      <c r="F690" s="2521"/>
      <c r="G690" s="1960"/>
    </row>
    <row r="691" spans="2:7">
      <c r="B691" s="2413"/>
      <c r="C691" s="2413"/>
      <c r="D691" s="2413"/>
      <c r="E691" s="2522"/>
      <c r="F691" s="2521"/>
      <c r="G691" s="1960"/>
    </row>
    <row r="692" spans="2:7">
      <c r="B692" s="2413"/>
      <c r="C692" s="2413"/>
      <c r="D692" s="2413"/>
      <c r="E692" s="2522"/>
      <c r="F692" s="2521"/>
      <c r="G692" s="1960"/>
    </row>
    <row r="693" spans="2:7">
      <c r="B693" s="2413"/>
      <c r="C693" s="2413"/>
      <c r="D693" s="2413"/>
      <c r="E693" s="2522"/>
      <c r="F693" s="2521"/>
      <c r="G693" s="1960"/>
    </row>
    <row r="694" spans="2:7">
      <c r="B694" s="2413"/>
      <c r="C694" s="2413"/>
      <c r="D694" s="2413"/>
      <c r="E694" s="2522"/>
      <c r="F694" s="2521"/>
      <c r="G694" s="1960"/>
    </row>
    <row r="695" spans="2:7">
      <c r="B695" s="2413"/>
      <c r="C695" s="2413"/>
      <c r="D695" s="2413"/>
      <c r="E695" s="2522"/>
      <c r="F695" s="2521"/>
      <c r="G695" s="1960"/>
    </row>
    <row r="696" spans="2:7">
      <c r="B696" s="2413"/>
      <c r="C696" s="2413"/>
      <c r="D696" s="2413"/>
      <c r="E696" s="2522"/>
      <c r="F696" s="2521"/>
      <c r="G696" s="2521"/>
    </row>
    <row r="697" spans="2:7">
      <c r="B697" s="2413"/>
      <c r="C697" s="2413"/>
      <c r="D697" s="2413"/>
      <c r="E697" s="2522"/>
      <c r="F697" s="2521"/>
      <c r="G697" s="2521"/>
    </row>
    <row r="698" spans="2:7">
      <c r="B698" s="2413"/>
      <c r="C698" s="2413"/>
      <c r="D698" s="2413"/>
      <c r="E698" s="2522"/>
      <c r="F698" s="2521"/>
      <c r="G698" s="2521"/>
    </row>
    <row r="699" spans="2:7">
      <c r="B699" s="2413"/>
      <c r="C699" s="2413"/>
      <c r="D699" s="2413"/>
      <c r="E699" s="2522"/>
      <c r="F699" s="2521"/>
      <c r="G699" s="2521"/>
    </row>
    <row r="700" spans="2:7">
      <c r="B700" s="2413"/>
      <c r="C700" s="2413"/>
      <c r="D700" s="2413"/>
      <c r="E700" s="2522"/>
      <c r="F700" s="2521"/>
      <c r="G700" s="2521"/>
    </row>
    <row r="701" spans="2:7">
      <c r="B701" s="2413"/>
      <c r="C701" s="2413"/>
      <c r="D701" s="2413"/>
      <c r="E701" s="2522"/>
      <c r="F701" s="2521"/>
      <c r="G701" s="2521"/>
    </row>
    <row r="702" spans="2:7">
      <c r="B702" s="2413"/>
      <c r="C702" s="2413"/>
      <c r="D702" s="2413"/>
      <c r="E702" s="2522"/>
      <c r="F702" s="1960"/>
      <c r="G702" s="2521"/>
    </row>
    <row r="703" spans="2:7">
      <c r="B703" s="2413"/>
      <c r="C703" s="2413"/>
      <c r="D703" s="2413"/>
      <c r="E703" s="2522"/>
      <c r="F703" s="1960"/>
      <c r="G703" s="2521"/>
    </row>
    <row r="704" spans="2:7">
      <c r="B704" s="2413"/>
      <c r="C704" s="2413"/>
      <c r="D704" s="2413"/>
      <c r="E704" s="2522"/>
      <c r="F704" s="1960"/>
      <c r="G704" s="2521"/>
    </row>
    <row r="705" spans="2:7">
      <c r="B705" s="2413"/>
      <c r="C705" s="2413"/>
      <c r="D705" s="2413"/>
      <c r="E705" s="2522"/>
      <c r="F705" s="1960"/>
      <c r="G705" s="2521"/>
    </row>
    <row r="706" spans="2:7">
      <c r="B706" s="2413"/>
      <c r="C706" s="2413"/>
      <c r="D706" s="2413"/>
      <c r="E706" s="2522"/>
      <c r="F706" s="1960"/>
      <c r="G706" s="2521"/>
    </row>
    <row r="707" spans="2:7">
      <c r="B707" s="2413"/>
      <c r="C707" s="2413"/>
      <c r="D707" s="2413"/>
      <c r="E707" s="2522"/>
      <c r="F707" s="1960"/>
      <c r="G707" s="2521"/>
    </row>
    <row r="708" spans="2:7">
      <c r="B708" s="2413"/>
      <c r="C708" s="2413"/>
      <c r="D708" s="2413"/>
      <c r="E708" s="2522"/>
      <c r="F708" s="1960"/>
    </row>
    <row r="709" spans="2:7">
      <c r="B709" s="2413"/>
      <c r="C709" s="2413"/>
      <c r="D709" s="2413"/>
      <c r="E709" s="2522"/>
      <c r="F709" s="1960"/>
    </row>
    <row r="710" spans="2:7">
      <c r="B710" s="2413"/>
      <c r="C710" s="2413"/>
      <c r="D710" s="2413"/>
      <c r="E710" s="2522"/>
      <c r="F710" s="1960"/>
    </row>
    <row r="711" spans="2:7">
      <c r="B711" s="2413"/>
      <c r="C711" s="2413"/>
      <c r="D711" s="2413"/>
      <c r="E711" s="2522"/>
      <c r="F711" s="1960"/>
    </row>
    <row r="712" spans="2:7">
      <c r="B712" s="2413"/>
      <c r="C712" s="2413"/>
      <c r="D712" s="2413"/>
      <c r="E712" s="2522"/>
      <c r="F712" s="1960"/>
    </row>
    <row r="713" spans="2:7">
      <c r="B713" s="2413"/>
      <c r="C713" s="2413"/>
      <c r="D713" s="2413"/>
      <c r="E713" s="2522"/>
      <c r="F713" s="1960"/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14</vt:i4>
      </vt:variant>
    </vt:vector>
  </HeadingPairs>
  <TitlesOfParts>
    <vt:vector size="56" baseType="lpstr">
      <vt:lpstr>Points rules</vt:lpstr>
      <vt:lpstr>2024 Exhibitor dashboard</vt:lpstr>
      <vt:lpstr>2024 Exhibitor points</vt:lpstr>
      <vt:lpstr>2024 Variety dashboard</vt:lpstr>
      <vt:lpstr>2024 Variety points data</vt:lpstr>
      <vt:lpstr>2023 Exhibitor dashboard</vt:lpstr>
      <vt:lpstr>2023 Exhibitor points</vt:lpstr>
      <vt:lpstr>2023 Variety dashboard</vt:lpstr>
      <vt:lpstr>2023 Variety points data</vt:lpstr>
      <vt:lpstr>2022 Exhibitor dashboard</vt:lpstr>
      <vt:lpstr>2022 Exhibitor points</vt:lpstr>
      <vt:lpstr>2022 Variety dashboard</vt:lpstr>
      <vt:lpstr>2022 Variety points data</vt:lpstr>
      <vt:lpstr>2021 Exhibitor dashboard</vt:lpstr>
      <vt:lpstr>2021 Exhibitor points</vt:lpstr>
      <vt:lpstr>2021 Variety dashboard</vt:lpstr>
      <vt:lpstr>2021 Variety points data</vt:lpstr>
      <vt:lpstr>2020 Exhibitor dashboard</vt:lpstr>
      <vt:lpstr>2020 Exhibitor points</vt:lpstr>
      <vt:lpstr>2020 Variety dashboard</vt:lpstr>
      <vt:lpstr>2020 Variety points data</vt:lpstr>
      <vt:lpstr>2019 Exhibitor dashboard </vt:lpstr>
      <vt:lpstr>2019 Exhibitor Points</vt:lpstr>
      <vt:lpstr>2019 Variety dashboard </vt:lpstr>
      <vt:lpstr>2019 Variety points data</vt:lpstr>
      <vt:lpstr>2018 Exhibitor dashboard</vt:lpstr>
      <vt:lpstr>2018 Exhibitor Points </vt:lpstr>
      <vt:lpstr>2018 Variety dashboard</vt:lpstr>
      <vt:lpstr>2018 Variety points data</vt:lpstr>
      <vt:lpstr>2017 Exhibitor dashboard</vt:lpstr>
      <vt:lpstr>2017 Exhibitor points data</vt:lpstr>
      <vt:lpstr>2017 Variety dashboard </vt:lpstr>
      <vt:lpstr>2017 Variety points data</vt:lpstr>
      <vt:lpstr>2016 Exhibitor</vt:lpstr>
      <vt:lpstr>2016 Variety Points</vt:lpstr>
      <vt:lpstr>Normal Dilute 2016</vt:lpstr>
      <vt:lpstr>2015 Exhibitor Points </vt:lpstr>
      <vt:lpstr>Normal Violet 2015</vt:lpstr>
      <vt:lpstr>2015 Variety Points</vt:lpstr>
      <vt:lpstr>2014 Exhibitor Points</vt:lpstr>
      <vt:lpstr>2014 Variety Points</vt:lpstr>
      <vt:lpstr>2014 Aust Yellowface </vt:lpstr>
      <vt:lpstr>'2018 Variety points data'!Excel_BuiltIn__FilterDatabase</vt:lpstr>
      <vt:lpstr>'2017 Variety dashboard '!Print_Area</vt:lpstr>
      <vt:lpstr>'2018 Variety dashboard'!Print_Area</vt:lpstr>
      <vt:lpstr>'2018 Variety points data'!Print_Area</vt:lpstr>
      <vt:lpstr>'2019 Exhibitor dashboard '!Print_Area</vt:lpstr>
      <vt:lpstr>'2019 Exhibitor Points'!Print_Area</vt:lpstr>
      <vt:lpstr>'2019 Variety dashboard '!Print_Area</vt:lpstr>
      <vt:lpstr>'2020 Exhibitor dashboard'!Print_Area</vt:lpstr>
      <vt:lpstr>'2020 Exhibitor points'!Print_Area</vt:lpstr>
      <vt:lpstr>'2020 Variety dashboard'!Print_Area</vt:lpstr>
      <vt:lpstr>'2021 Exhibitor dashboard'!Print_Area</vt:lpstr>
      <vt:lpstr>'2021 Exhibitor points'!Print_Area</vt:lpstr>
      <vt:lpstr>'2021 Variety dashboard'!Print_Area</vt:lpstr>
      <vt:lpstr>'Points rules'!Print_Area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User-90645</cp:lastModifiedBy>
  <cp:revision/>
  <cp:lastPrinted>2023-06-07T06:52:53Z</cp:lastPrinted>
  <dcterms:created xsi:type="dcterms:W3CDTF">2020-07-02T12:14:03Z</dcterms:created>
  <dcterms:modified xsi:type="dcterms:W3CDTF">2024-04-21T08:45:03Z</dcterms:modified>
</cp:coreProperties>
</file>